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105" windowWidth="14430" windowHeight="1182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1"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Markets!$A$1:$L$4442</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12" i="14" l="1"/>
  <c r="F412" i="14"/>
  <c r="G412" i="14"/>
  <c r="H412" i="14"/>
  <c r="I412" i="14"/>
  <c r="J412" i="14"/>
  <c r="K412" i="14"/>
  <c r="L412" i="14"/>
  <c r="E413" i="14"/>
  <c r="F413" i="14"/>
  <c r="G413" i="14"/>
  <c r="H413" i="14"/>
  <c r="I413" i="14"/>
  <c r="J413" i="14"/>
  <c r="K413" i="14"/>
  <c r="L413" i="14"/>
  <c r="E361" i="14"/>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Y55" i="8"/>
  <c r="F55" i="14" s="1"/>
  <c r="Z55" i="8"/>
  <c r="H55" i="14" s="1"/>
  <c r="AA55" i="8"/>
  <c r="J55" i="14" s="1"/>
  <c r="AB55" i="8"/>
  <c r="L55" i="14" s="1"/>
  <c r="AD55" i="8"/>
  <c r="AE55" i="8"/>
  <c r="E106" i="14" s="1"/>
  <c r="AH55" i="8"/>
  <c r="AI55" i="8"/>
  <c r="G106" i="14" s="1"/>
  <c r="AL55" i="8"/>
  <c r="AM55" i="8"/>
  <c r="I106" i="14" s="1"/>
  <c r="AP55" i="8"/>
  <c r="AQ55" i="8"/>
  <c r="K106" i="14" s="1"/>
  <c r="Y56" i="8"/>
  <c r="F56" i="14" s="1"/>
  <c r="Z56" i="8"/>
  <c r="H56" i="14" s="1"/>
  <c r="AA56" i="8"/>
  <c r="J56" i="14" s="1"/>
  <c r="AB56" i="8"/>
  <c r="L56" i="14" s="1"/>
  <c r="AD56" i="8"/>
  <c r="AE56" i="8"/>
  <c r="E107" i="14" s="1"/>
  <c r="AH56" i="8"/>
  <c r="AI56" i="8"/>
  <c r="G107" i="14" s="1"/>
  <c r="AL56" i="8"/>
  <c r="AM56" i="8"/>
  <c r="I107" i="14" s="1"/>
  <c r="AP56" i="8"/>
  <c r="AQ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891" i="14"/>
  <c r="F1891" i="14"/>
  <c r="G1891" i="14"/>
  <c r="H1891" i="14"/>
  <c r="I1891" i="14"/>
  <c r="J1891" i="14"/>
  <c r="K1891" i="14"/>
  <c r="L1891" i="14"/>
  <c r="E1892" i="14"/>
  <c r="F1892" i="14"/>
  <c r="G1892" i="14"/>
  <c r="H1892" i="14"/>
  <c r="I1892" i="14"/>
  <c r="J1892" i="14"/>
  <c r="K1892" i="14"/>
  <c r="L1892" i="14"/>
  <c r="E1840" i="14"/>
  <c r="F1840" i="14"/>
  <c r="G1840" i="14"/>
  <c r="H1840" i="14"/>
  <c r="I1840" i="14"/>
  <c r="J1840" i="14"/>
  <c r="K1840" i="14"/>
  <c r="L1840" i="14"/>
  <c r="E1841" i="14"/>
  <c r="F1841" i="14"/>
  <c r="G1841" i="14"/>
  <c r="H1841" i="14"/>
  <c r="I1841" i="14"/>
  <c r="J1841" i="14"/>
  <c r="K1841" i="14"/>
  <c r="L1841" i="14"/>
  <c r="E1789" i="14"/>
  <c r="F1789" i="14"/>
  <c r="G1789" i="14"/>
  <c r="H1789" i="14"/>
  <c r="I1789" i="14"/>
  <c r="J1789" i="14"/>
  <c r="K1789" i="14"/>
  <c r="L1789" i="14"/>
  <c r="E1790" i="14"/>
  <c r="F1790" i="14"/>
  <c r="G1790" i="14"/>
  <c r="H1790" i="14"/>
  <c r="I1790" i="14"/>
  <c r="J1790" i="14"/>
  <c r="K1790" i="14"/>
  <c r="L1790" i="14"/>
  <c r="E1738" i="14"/>
  <c r="F1738" i="14"/>
  <c r="G1738" i="14"/>
  <c r="H1738" i="14"/>
  <c r="I1738" i="14"/>
  <c r="J1738" i="14"/>
  <c r="K1738" i="14"/>
  <c r="L1738" i="14"/>
  <c r="E1739" i="14"/>
  <c r="F1739" i="14"/>
  <c r="G1739" i="14"/>
  <c r="H1739" i="14"/>
  <c r="I1739" i="14"/>
  <c r="J1739" i="14"/>
  <c r="K1739" i="14"/>
  <c r="L1739" i="14"/>
  <c r="E1687" i="14"/>
  <c r="F1687" i="14"/>
  <c r="G1687" i="14"/>
  <c r="H1687" i="14"/>
  <c r="I1687" i="14"/>
  <c r="J1687" i="14"/>
  <c r="K1687" i="14"/>
  <c r="L1687" i="14"/>
  <c r="E1688" i="14"/>
  <c r="F1688" i="14"/>
  <c r="G1688" i="14"/>
  <c r="H1688" i="14"/>
  <c r="I1688" i="14"/>
  <c r="J1688" i="14"/>
  <c r="K1688" i="14"/>
  <c r="L1688" i="14"/>
  <c r="E1636" i="14"/>
  <c r="F1636" i="14"/>
  <c r="G1636" i="14"/>
  <c r="H1636" i="14"/>
  <c r="I1636" i="14"/>
  <c r="J1636" i="14"/>
  <c r="K1636" i="14"/>
  <c r="L1636" i="14"/>
  <c r="E1637" i="14"/>
  <c r="F1637" i="14"/>
  <c r="G1637" i="14"/>
  <c r="H1637" i="14"/>
  <c r="I1637" i="14"/>
  <c r="J1637" i="14"/>
  <c r="K1637" i="14"/>
  <c r="L1637" i="14"/>
  <c r="E1585" i="14"/>
  <c r="F1585" i="14"/>
  <c r="G1585" i="14"/>
  <c r="H1585" i="14"/>
  <c r="I1585" i="14"/>
  <c r="J1585" i="14"/>
  <c r="K1585" i="14"/>
  <c r="L1585" i="14"/>
  <c r="E1586" i="14"/>
  <c r="F1586" i="14"/>
  <c r="G1586" i="14"/>
  <c r="H1586" i="14"/>
  <c r="I1586" i="14"/>
  <c r="J1586" i="14"/>
  <c r="K1586" i="14"/>
  <c r="L1586" i="14"/>
  <c r="E1534" i="14"/>
  <c r="F1534" i="14"/>
  <c r="G1534" i="14"/>
  <c r="H1534" i="14"/>
  <c r="I1534" i="14"/>
  <c r="J1534" i="14"/>
  <c r="K1534" i="14"/>
  <c r="L1534" i="14"/>
  <c r="E1535" i="14"/>
  <c r="F1535" i="14"/>
  <c r="G1535" i="14"/>
  <c r="H1535" i="14"/>
  <c r="I1535" i="14"/>
  <c r="J1535" i="14"/>
  <c r="K1535" i="14"/>
  <c r="L1535" i="14"/>
  <c r="E1483" i="14"/>
  <c r="F1483" i="14"/>
  <c r="G1483" i="14"/>
  <c r="H1483" i="14"/>
  <c r="I1483" i="14"/>
  <c r="J1483" i="14"/>
  <c r="K1483" i="14"/>
  <c r="L1483" i="14"/>
  <c r="E1484" i="14"/>
  <c r="F1484" i="14"/>
  <c r="G1484" i="14"/>
  <c r="H1484" i="14"/>
  <c r="I1484" i="14"/>
  <c r="J1484" i="14"/>
  <c r="K1484" i="14"/>
  <c r="L1484" i="14"/>
  <c r="E1432" i="14"/>
  <c r="F1432" i="14"/>
  <c r="G1432" i="14"/>
  <c r="H1432" i="14"/>
  <c r="I1432" i="14"/>
  <c r="J1432" i="14"/>
  <c r="K1432" i="14"/>
  <c r="L1432" i="14"/>
  <c r="E1433" i="14"/>
  <c r="F1433" i="14"/>
  <c r="G1433" i="14"/>
  <c r="H1433" i="14"/>
  <c r="I1433" i="14"/>
  <c r="J1433" i="14"/>
  <c r="K1433" i="14"/>
  <c r="L1433" i="14"/>
  <c r="E1381" i="14"/>
  <c r="F1381" i="14"/>
  <c r="G1381" i="14"/>
  <c r="H1381" i="14"/>
  <c r="I1381" i="14"/>
  <c r="J1381" i="14"/>
  <c r="K1381" i="14"/>
  <c r="L1381" i="14"/>
  <c r="E1382" i="14"/>
  <c r="F1382" i="14"/>
  <c r="G1382" i="14"/>
  <c r="H1382" i="14"/>
  <c r="I1382" i="14"/>
  <c r="J1382" i="14"/>
  <c r="K1382" i="14"/>
  <c r="L1382" i="14"/>
  <c r="AN56" i="8" l="1"/>
  <c r="J107" i="14" s="1"/>
  <c r="AN55" i="8"/>
  <c r="J106" i="14" s="1"/>
  <c r="AR56" i="8"/>
  <c r="L107" i="14" s="1"/>
  <c r="AR55" i="8"/>
  <c r="L106" i="14" s="1"/>
  <c r="AJ56" i="8"/>
  <c r="H107" i="14" s="1"/>
  <c r="AF55" i="8"/>
  <c r="F106" i="14" s="1"/>
  <c r="AJ55" i="8"/>
  <c r="H106" i="14" s="1"/>
  <c r="AF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871" i="14"/>
  <c r="F871" i="14"/>
  <c r="G871" i="14"/>
  <c r="H871" i="14"/>
  <c r="I871" i="14"/>
  <c r="J871" i="14"/>
  <c r="K871" i="14"/>
  <c r="L871" i="14"/>
  <c r="E872" i="14"/>
  <c r="F872" i="14"/>
  <c r="G872" i="14"/>
  <c r="H872" i="14"/>
  <c r="I872" i="14"/>
  <c r="J872" i="14"/>
  <c r="K872" i="14"/>
  <c r="L872" i="14"/>
  <c r="E820" i="14"/>
  <c r="F820" i="14"/>
  <c r="G820" i="14"/>
  <c r="H820" i="14"/>
  <c r="I820" i="14"/>
  <c r="J820" i="14"/>
  <c r="K820" i="14"/>
  <c r="L820" i="14"/>
  <c r="E821" i="14"/>
  <c r="F821" i="14"/>
  <c r="G821" i="14"/>
  <c r="H821" i="14"/>
  <c r="I821" i="14"/>
  <c r="J821" i="14"/>
  <c r="K821" i="14"/>
  <c r="L821" i="14"/>
  <c r="E769" i="14"/>
  <c r="F769" i="14"/>
  <c r="G769" i="14"/>
  <c r="H769" i="14"/>
  <c r="I769" i="14"/>
  <c r="J769" i="14"/>
  <c r="K769" i="14"/>
  <c r="L769" i="14"/>
  <c r="E770" i="14"/>
  <c r="F770" i="14"/>
  <c r="G770" i="14"/>
  <c r="H770" i="14"/>
  <c r="I770" i="14"/>
  <c r="J770" i="14"/>
  <c r="K770" i="14"/>
  <c r="L770" i="14"/>
  <c r="E718" i="14"/>
  <c r="F718" i="14"/>
  <c r="G718" i="14"/>
  <c r="H718" i="14"/>
  <c r="I718" i="14"/>
  <c r="J718" i="14"/>
  <c r="K718" i="14"/>
  <c r="L718" i="14"/>
  <c r="E719" i="14"/>
  <c r="F719" i="14"/>
  <c r="G719" i="14"/>
  <c r="H719" i="14"/>
  <c r="I719" i="14"/>
  <c r="J719" i="14"/>
  <c r="K719" i="14"/>
  <c r="L719" i="14"/>
  <c r="E667" i="14"/>
  <c r="F667" i="14"/>
  <c r="G667" i="14"/>
  <c r="H667" i="14"/>
  <c r="I667" i="14"/>
  <c r="J667" i="14"/>
  <c r="K667" i="14"/>
  <c r="L667" i="14"/>
  <c r="E668" i="14"/>
  <c r="F668" i="14"/>
  <c r="G668" i="14"/>
  <c r="H668" i="14"/>
  <c r="I668" i="14"/>
  <c r="J668" i="14"/>
  <c r="K668" i="14"/>
  <c r="L668" i="14"/>
  <c r="E616" i="14"/>
  <c r="F616" i="14"/>
  <c r="G616" i="14"/>
  <c r="H616" i="14"/>
  <c r="I616" i="14"/>
  <c r="J616" i="14"/>
  <c r="K616" i="14"/>
  <c r="L616" i="14"/>
  <c r="E617" i="14"/>
  <c r="F617" i="14"/>
  <c r="G617" i="14"/>
  <c r="H617" i="14"/>
  <c r="I617" i="14"/>
  <c r="J617" i="14"/>
  <c r="K617" i="14"/>
  <c r="L617" i="14"/>
  <c r="E565" i="14"/>
  <c r="F565" i="14"/>
  <c r="G565" i="14"/>
  <c r="H565" i="14"/>
  <c r="I565" i="14"/>
  <c r="J565" i="14"/>
  <c r="K565" i="14"/>
  <c r="L565" i="14"/>
  <c r="E566" i="14"/>
  <c r="F566" i="14"/>
  <c r="G566" i="14"/>
  <c r="H566" i="14"/>
  <c r="I566" i="14"/>
  <c r="J566" i="14"/>
  <c r="K566" i="14"/>
  <c r="L566" i="14"/>
  <c r="E514" i="14"/>
  <c r="F514" i="14"/>
  <c r="G514" i="14"/>
  <c r="H514" i="14"/>
  <c r="I514" i="14"/>
  <c r="J514" i="14"/>
  <c r="K514" i="14"/>
  <c r="L514" i="14"/>
  <c r="E515" i="14"/>
  <c r="F515" i="14"/>
  <c r="G515" i="14"/>
  <c r="H515" i="14"/>
  <c r="I515" i="14"/>
  <c r="J515" i="14"/>
  <c r="K515" i="14"/>
  <c r="L515" i="14"/>
  <c r="E463" i="14"/>
  <c r="F463" i="14"/>
  <c r="G463" i="14"/>
  <c r="H463" i="14"/>
  <c r="I463" i="14"/>
  <c r="J463" i="14"/>
  <c r="K463" i="14"/>
  <c r="L463" i="14"/>
  <c r="E464" i="14"/>
  <c r="F464" i="14"/>
  <c r="G464" i="14"/>
  <c r="H464" i="14"/>
  <c r="I464" i="14"/>
  <c r="J464" i="14"/>
  <c r="K464" i="14"/>
  <c r="L464"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E1869" i="14"/>
  <c r="F1869" i="14"/>
  <c r="G1869" i="14"/>
  <c r="H1869" i="14"/>
  <c r="I1869" i="14"/>
  <c r="J1869" i="14"/>
  <c r="K1869" i="14"/>
  <c r="L1869" i="14"/>
  <c r="E1870" i="14"/>
  <c r="F1870" i="14"/>
  <c r="G1870" i="14"/>
  <c r="H1870" i="14"/>
  <c r="I1870" i="14"/>
  <c r="J1870" i="14"/>
  <c r="K1870" i="14"/>
  <c r="L1870"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820" i="14"/>
  <c r="F1820" i="14"/>
  <c r="G1820" i="14"/>
  <c r="H1820" i="14"/>
  <c r="I1820" i="14"/>
  <c r="J1820" i="14"/>
  <c r="K1820" i="14"/>
  <c r="L1820" i="14"/>
  <c r="E1821" i="14"/>
  <c r="F1821" i="14"/>
  <c r="G1821" i="14"/>
  <c r="H1821" i="14"/>
  <c r="I1821" i="14"/>
  <c r="J1821" i="14"/>
  <c r="K1821" i="14"/>
  <c r="L1821"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771" i="14"/>
  <c r="F1771" i="14"/>
  <c r="G1771" i="14"/>
  <c r="H1771" i="14"/>
  <c r="I1771" i="14"/>
  <c r="J1771" i="14"/>
  <c r="K1771" i="14"/>
  <c r="L1771" i="14"/>
  <c r="E1772" i="14"/>
  <c r="F1772" i="14"/>
  <c r="G1772" i="14"/>
  <c r="H1772" i="14"/>
  <c r="I1772" i="14"/>
  <c r="J1772" i="14"/>
  <c r="K1772" i="14"/>
  <c r="L1772"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722" i="14"/>
  <c r="F1722" i="14"/>
  <c r="G1722" i="14"/>
  <c r="H1722" i="14"/>
  <c r="I1722" i="14"/>
  <c r="J1722" i="14"/>
  <c r="K1722" i="14"/>
  <c r="L1722" i="14"/>
  <c r="E1723" i="14"/>
  <c r="F1723" i="14"/>
  <c r="G1723" i="14"/>
  <c r="H1723" i="14"/>
  <c r="I1723" i="14"/>
  <c r="J1723" i="14"/>
  <c r="K1723" i="14"/>
  <c r="L1723"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673" i="14"/>
  <c r="F1673" i="14"/>
  <c r="G1673" i="14"/>
  <c r="H1673" i="14"/>
  <c r="I1673" i="14"/>
  <c r="J1673" i="14"/>
  <c r="K1673" i="14"/>
  <c r="L1673" i="14"/>
  <c r="E1674" i="14"/>
  <c r="F1674" i="14"/>
  <c r="G1674" i="14"/>
  <c r="H1674" i="14"/>
  <c r="I1674" i="14"/>
  <c r="J1674" i="14"/>
  <c r="K1674" i="14"/>
  <c r="L1674"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624" i="14"/>
  <c r="F1624" i="14"/>
  <c r="G1624" i="14"/>
  <c r="H1624" i="14"/>
  <c r="I1624" i="14"/>
  <c r="J1624" i="14"/>
  <c r="K1624" i="14"/>
  <c r="L1624" i="14"/>
  <c r="E1625" i="14"/>
  <c r="F1625" i="14"/>
  <c r="G1625" i="14"/>
  <c r="H1625" i="14"/>
  <c r="I1625" i="14"/>
  <c r="J1625" i="14"/>
  <c r="K1625" i="14"/>
  <c r="L1625"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575" i="14"/>
  <c r="F1575" i="14"/>
  <c r="G1575" i="14"/>
  <c r="H1575" i="14"/>
  <c r="I1575" i="14"/>
  <c r="J1575" i="14"/>
  <c r="K1575" i="14"/>
  <c r="L1575" i="14"/>
  <c r="E1576" i="14"/>
  <c r="F1576" i="14"/>
  <c r="G1576" i="14"/>
  <c r="H1576" i="14"/>
  <c r="I1576" i="14"/>
  <c r="J1576" i="14"/>
  <c r="K1576" i="14"/>
  <c r="L1576"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526" i="14"/>
  <c r="F1526" i="14"/>
  <c r="G1526" i="14"/>
  <c r="H1526" i="14"/>
  <c r="I1526" i="14"/>
  <c r="J1526" i="14"/>
  <c r="K1526" i="14"/>
  <c r="L1526" i="14"/>
  <c r="E1527" i="14"/>
  <c r="F1527" i="14"/>
  <c r="G1527" i="14"/>
  <c r="H1527" i="14"/>
  <c r="I1527" i="14"/>
  <c r="J1527" i="14"/>
  <c r="K1527" i="14"/>
  <c r="L1527"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477" i="14"/>
  <c r="F1477" i="14"/>
  <c r="G1477" i="14"/>
  <c r="H1477" i="14"/>
  <c r="I1477" i="14"/>
  <c r="J1477" i="14"/>
  <c r="K1477" i="14"/>
  <c r="L1477" i="14"/>
  <c r="E1478" i="14"/>
  <c r="F1478" i="14"/>
  <c r="G1478" i="14"/>
  <c r="H1478" i="14"/>
  <c r="I1478" i="14"/>
  <c r="J1478" i="14"/>
  <c r="K1478" i="14"/>
  <c r="L1478"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428" i="14"/>
  <c r="F1428" i="14"/>
  <c r="G1428" i="14"/>
  <c r="H1428" i="14"/>
  <c r="I1428" i="14"/>
  <c r="J1428" i="14"/>
  <c r="K1428" i="14"/>
  <c r="L1428" i="14"/>
  <c r="E1429" i="14"/>
  <c r="F1429" i="14"/>
  <c r="G1429" i="14"/>
  <c r="H1429" i="14"/>
  <c r="I1429" i="14"/>
  <c r="J1429" i="14"/>
  <c r="K1429" i="14"/>
  <c r="L1429" i="14"/>
  <c r="E1430" i="14"/>
  <c r="F1430" i="14"/>
  <c r="G1430" i="14"/>
  <c r="H1430" i="14"/>
  <c r="I1430" i="14"/>
  <c r="J1430" i="14"/>
  <c r="K1430" i="14"/>
  <c r="L1430" i="14"/>
  <c r="E1431" i="14"/>
  <c r="F1431" i="14"/>
  <c r="G1431" i="14"/>
  <c r="H1431" i="14"/>
  <c r="I1431" i="14"/>
  <c r="J1431" i="14"/>
  <c r="K1431" i="14"/>
  <c r="L1431" i="14"/>
  <c r="L1384" i="14"/>
  <c r="K1384" i="14"/>
  <c r="J1384" i="14"/>
  <c r="I1384" i="14"/>
  <c r="H1384" i="14"/>
  <c r="G1384" i="14"/>
  <c r="F1384" i="14"/>
  <c r="E138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839" i="14"/>
  <c r="F839" i="14"/>
  <c r="G839" i="14"/>
  <c r="H839" i="14"/>
  <c r="I839" i="14"/>
  <c r="J839" i="14"/>
  <c r="K839" i="14"/>
  <c r="L839" i="14"/>
  <c r="E840" i="14"/>
  <c r="F840" i="14"/>
  <c r="G840" i="14"/>
  <c r="H840" i="14"/>
  <c r="I840" i="14"/>
  <c r="J840" i="14"/>
  <c r="K840" i="14"/>
  <c r="L840"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790" i="14"/>
  <c r="F790" i="14"/>
  <c r="G790" i="14"/>
  <c r="H790" i="14"/>
  <c r="I790" i="14"/>
  <c r="J790" i="14"/>
  <c r="K790" i="14"/>
  <c r="L790" i="14"/>
  <c r="E791" i="14"/>
  <c r="F791" i="14"/>
  <c r="G791" i="14"/>
  <c r="H791" i="14"/>
  <c r="I791" i="14"/>
  <c r="J791" i="14"/>
  <c r="K791" i="14"/>
  <c r="L791"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741" i="14"/>
  <c r="F741" i="14"/>
  <c r="G741" i="14"/>
  <c r="H741" i="14"/>
  <c r="I741" i="14"/>
  <c r="J741" i="14"/>
  <c r="K741" i="14"/>
  <c r="L741" i="14"/>
  <c r="E742" i="14"/>
  <c r="F742" i="14"/>
  <c r="G742" i="14"/>
  <c r="H742" i="14"/>
  <c r="I742" i="14"/>
  <c r="J742" i="14"/>
  <c r="K742" i="14"/>
  <c r="L742"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692" i="14"/>
  <c r="F692" i="14"/>
  <c r="G692" i="14"/>
  <c r="H692" i="14"/>
  <c r="I692" i="14"/>
  <c r="J692" i="14"/>
  <c r="K692" i="14"/>
  <c r="L692" i="14"/>
  <c r="E693" i="14"/>
  <c r="F693" i="14"/>
  <c r="G693" i="14"/>
  <c r="H693" i="14"/>
  <c r="I693" i="14"/>
  <c r="J693" i="14"/>
  <c r="K693" i="14"/>
  <c r="L693"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643" i="14"/>
  <c r="F643" i="14"/>
  <c r="G643" i="14"/>
  <c r="H643" i="14"/>
  <c r="I643" i="14"/>
  <c r="J643" i="14"/>
  <c r="K643" i="14"/>
  <c r="L643" i="14"/>
  <c r="E644" i="14"/>
  <c r="F644" i="14"/>
  <c r="G644" i="14"/>
  <c r="H644" i="14"/>
  <c r="I644" i="14"/>
  <c r="J644" i="14"/>
  <c r="K644" i="14"/>
  <c r="L644"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594" i="14"/>
  <c r="F594" i="14"/>
  <c r="G594" i="14"/>
  <c r="H594" i="14"/>
  <c r="I594" i="14"/>
  <c r="J594" i="14"/>
  <c r="K594" i="14"/>
  <c r="L594" i="14"/>
  <c r="E595" i="14"/>
  <c r="F595" i="14"/>
  <c r="G595" i="14"/>
  <c r="H595" i="14"/>
  <c r="I595" i="14"/>
  <c r="J595" i="14"/>
  <c r="K595" i="14"/>
  <c r="L595"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545" i="14"/>
  <c r="F545" i="14"/>
  <c r="G545" i="14"/>
  <c r="H545" i="14"/>
  <c r="I545" i="14"/>
  <c r="J545" i="14"/>
  <c r="K545" i="14"/>
  <c r="L545" i="14"/>
  <c r="E546" i="14"/>
  <c r="F546" i="14"/>
  <c r="G546" i="14"/>
  <c r="H546" i="14"/>
  <c r="I546" i="14"/>
  <c r="J546" i="14"/>
  <c r="K546" i="14"/>
  <c r="L546"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E496" i="14"/>
  <c r="F496" i="14"/>
  <c r="G496" i="14"/>
  <c r="H496" i="14"/>
  <c r="I496" i="14"/>
  <c r="J496" i="14"/>
  <c r="K496" i="14"/>
  <c r="L496" i="14"/>
  <c r="E497" i="14"/>
  <c r="F497" i="14"/>
  <c r="G497" i="14"/>
  <c r="H497" i="14"/>
  <c r="I497" i="14"/>
  <c r="J497" i="14"/>
  <c r="K497" i="14"/>
  <c r="L497"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L466" i="14"/>
  <c r="K466" i="14"/>
  <c r="J466" i="14"/>
  <c r="I466" i="14"/>
  <c r="H466" i="14"/>
  <c r="G466" i="14"/>
  <c r="F466" i="14"/>
  <c r="E466"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447" i="14"/>
  <c r="F447" i="14"/>
  <c r="G447" i="14"/>
  <c r="H447" i="14"/>
  <c r="I447" i="14"/>
  <c r="J447" i="14"/>
  <c r="K447" i="14"/>
  <c r="L447" i="14"/>
  <c r="E448" i="14"/>
  <c r="F448" i="14"/>
  <c r="G448" i="14"/>
  <c r="H448" i="14"/>
  <c r="I448" i="14"/>
  <c r="J448" i="14"/>
  <c r="K448" i="14"/>
  <c r="L448"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98" i="14"/>
  <c r="F398" i="14"/>
  <c r="G398" i="14"/>
  <c r="H398" i="14"/>
  <c r="I398" i="14"/>
  <c r="J398" i="14"/>
  <c r="K398" i="14"/>
  <c r="L398" i="14"/>
  <c r="E399" i="14"/>
  <c r="F399" i="14"/>
  <c r="G399" i="14"/>
  <c r="H399" i="14"/>
  <c r="I399" i="14"/>
  <c r="J399" i="14"/>
  <c r="K399" i="14"/>
  <c r="L399"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5" i="8"/>
  <c r="F15" i="4" l="1"/>
  <c r="D15" i="18"/>
  <c r="A3" i="4"/>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AQ46" i="18" l="1"/>
  <c r="AN46" i="18"/>
  <c r="AP46" i="18"/>
  <c r="AO46" i="18"/>
  <c r="C46" i="18"/>
  <c r="G46" i="18"/>
  <c r="F46" i="18"/>
  <c r="E46" i="18"/>
  <c r="D46" i="18"/>
  <c r="G74" i="18"/>
  <c r="F74" i="18"/>
  <c r="E74" i="18"/>
  <c r="D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9" i="14" s="1"/>
  <c r="AP9" i="8"/>
  <c r="AQ9" i="8"/>
  <c r="K60" i="14" s="1"/>
  <c r="AP10" i="8"/>
  <c r="AQ10" i="8"/>
  <c r="K61" i="14" s="1"/>
  <c r="AP11" i="8"/>
  <c r="AQ11" i="8"/>
  <c r="K62" i="14" s="1"/>
  <c r="AP12" i="8"/>
  <c r="AQ12" i="8"/>
  <c r="K63" i="14" s="1"/>
  <c r="AP13" i="8"/>
  <c r="AQ13" i="8"/>
  <c r="K64" i="14" s="1"/>
  <c r="AP14" i="8"/>
  <c r="AQ14" i="8"/>
  <c r="K65" i="14" s="1"/>
  <c r="AP15" i="8"/>
  <c r="AQ15" i="8"/>
  <c r="K66" i="14" s="1"/>
  <c r="AP16" i="8"/>
  <c r="AQ16" i="8"/>
  <c r="K67" i="14" s="1"/>
  <c r="AP17" i="8"/>
  <c r="AQ17" i="8"/>
  <c r="K68" i="14" s="1"/>
  <c r="AP18" i="8"/>
  <c r="AQ18" i="8"/>
  <c r="K69" i="14" s="1"/>
  <c r="AP19" i="8"/>
  <c r="AQ19" i="8"/>
  <c r="K70" i="14" s="1"/>
  <c r="AP20" i="8"/>
  <c r="AQ20" i="8"/>
  <c r="K71" i="14" s="1"/>
  <c r="AP21" i="8"/>
  <c r="AQ21" i="8"/>
  <c r="K72" i="14" s="1"/>
  <c r="AP22" i="8"/>
  <c r="AQ22" i="8"/>
  <c r="K73" i="14" s="1"/>
  <c r="AP23" i="8"/>
  <c r="AQ23" i="8"/>
  <c r="K74" i="14" s="1"/>
  <c r="AP24" i="8"/>
  <c r="AQ24" i="8"/>
  <c r="K75" i="14" s="1"/>
  <c r="AP25" i="8"/>
  <c r="AQ25" i="8"/>
  <c r="K76" i="14" s="1"/>
  <c r="AP26" i="8"/>
  <c r="AQ26" i="8"/>
  <c r="K77" i="14" s="1"/>
  <c r="AP27" i="8"/>
  <c r="AQ27" i="8"/>
  <c r="K78" i="14" s="1"/>
  <c r="AP28" i="8"/>
  <c r="AQ28" i="8"/>
  <c r="K79" i="14" s="1"/>
  <c r="AP29" i="8"/>
  <c r="AQ29" i="8"/>
  <c r="K80" i="14" s="1"/>
  <c r="AP30" i="8"/>
  <c r="AQ30" i="8"/>
  <c r="K81" i="14" s="1"/>
  <c r="AP31" i="8"/>
  <c r="AQ31" i="8"/>
  <c r="K82" i="14" s="1"/>
  <c r="AP32" i="8"/>
  <c r="AQ32" i="8"/>
  <c r="K83" i="14" s="1"/>
  <c r="AP33" i="8"/>
  <c r="AQ33" i="8"/>
  <c r="K84" i="14" s="1"/>
  <c r="AP34" i="8"/>
  <c r="AQ34" i="8"/>
  <c r="K85" i="14" s="1"/>
  <c r="AP35" i="8"/>
  <c r="AQ35" i="8"/>
  <c r="K86" i="14" s="1"/>
  <c r="AP36" i="8"/>
  <c r="AQ36" i="8"/>
  <c r="K87" i="14" s="1"/>
  <c r="AP37" i="8"/>
  <c r="AQ37" i="8"/>
  <c r="K88" i="14" s="1"/>
  <c r="AP38" i="8"/>
  <c r="AQ38" i="8"/>
  <c r="K89" i="14" s="1"/>
  <c r="AP39" i="8"/>
  <c r="AQ39" i="8"/>
  <c r="K90" i="14" s="1"/>
  <c r="AP40" i="8"/>
  <c r="AQ40" i="8"/>
  <c r="K91" i="14" s="1"/>
  <c r="AP41" i="8"/>
  <c r="AQ41" i="8"/>
  <c r="K92" i="14" s="1"/>
  <c r="AP42" i="8"/>
  <c r="AQ42" i="8"/>
  <c r="K93" i="14" s="1"/>
  <c r="AP43" i="8"/>
  <c r="AQ43" i="8"/>
  <c r="K94" i="14" s="1"/>
  <c r="AP44" i="8"/>
  <c r="AQ44" i="8"/>
  <c r="K95" i="14" s="1"/>
  <c r="AP45" i="8"/>
  <c r="AQ45" i="8"/>
  <c r="K96" i="14" s="1"/>
  <c r="AP46" i="8"/>
  <c r="AQ46" i="8"/>
  <c r="K97" i="14" s="1"/>
  <c r="AP47" i="8"/>
  <c r="AQ47" i="8"/>
  <c r="K98" i="14" s="1"/>
  <c r="AP48" i="8"/>
  <c r="AQ48" i="8"/>
  <c r="K99" i="14" s="1"/>
  <c r="AP49" i="8"/>
  <c r="AQ49" i="8"/>
  <c r="K100" i="14" s="1"/>
  <c r="AP50" i="8"/>
  <c r="AQ50" i="8"/>
  <c r="K101" i="14" s="1"/>
  <c r="AP51" i="8"/>
  <c r="AQ51" i="8"/>
  <c r="K102" i="14" s="1"/>
  <c r="AP52" i="8"/>
  <c r="AQ52" i="8"/>
  <c r="K103" i="14" s="1"/>
  <c r="AP53" i="8"/>
  <c r="AQ53" i="8"/>
  <c r="K104" i="14" s="1"/>
  <c r="AP54" i="8"/>
  <c r="AQ54" i="8"/>
  <c r="K105" i="14" s="1"/>
  <c r="AP57" i="8"/>
  <c r="AQ57" i="8"/>
  <c r="K17" i="4" s="1"/>
  <c r="AP58" i="8"/>
  <c r="AQ58" i="8"/>
  <c r="K18" i="4" s="1"/>
  <c r="AP59" i="8"/>
  <c r="AQ59" i="8"/>
  <c r="K19" i="4" s="1"/>
  <c r="AP60" i="8"/>
  <c r="AQ60" i="8"/>
  <c r="K20" i="4" s="1"/>
  <c r="AP61" i="8"/>
  <c r="AQ61" i="8"/>
  <c r="K21" i="4" s="1"/>
  <c r="AP62" i="8"/>
  <c r="AQ62" i="8"/>
  <c r="K22" i="4" s="1"/>
  <c r="AP63" i="8"/>
  <c r="AQ63" i="8"/>
  <c r="AP64" i="8"/>
  <c r="AQ64" i="8"/>
  <c r="K24" i="4" s="1"/>
  <c r="AP65" i="8"/>
  <c r="AQ65" i="8"/>
  <c r="AQ7" i="8"/>
  <c r="K58" i="14" s="1"/>
  <c r="AP7" i="8"/>
  <c r="AL8" i="8"/>
  <c r="AM8" i="8"/>
  <c r="I59" i="14" s="1"/>
  <c r="AL9" i="8"/>
  <c r="AM9" i="8"/>
  <c r="I60" i="14" s="1"/>
  <c r="AL10" i="8"/>
  <c r="AM10" i="8"/>
  <c r="I61" i="14" s="1"/>
  <c r="AL11" i="8"/>
  <c r="AM11" i="8"/>
  <c r="I62" i="14" s="1"/>
  <c r="AL12" i="8"/>
  <c r="AM12" i="8"/>
  <c r="I63" i="14" s="1"/>
  <c r="AL13" i="8"/>
  <c r="AM13" i="8"/>
  <c r="I64" i="14" s="1"/>
  <c r="AL14" i="8"/>
  <c r="AM14" i="8"/>
  <c r="I65" i="14" s="1"/>
  <c r="AL15" i="8"/>
  <c r="AM15" i="8"/>
  <c r="I66" i="14" s="1"/>
  <c r="AL16" i="8"/>
  <c r="AM16" i="8"/>
  <c r="I67" i="14" s="1"/>
  <c r="AL17" i="8"/>
  <c r="AM17" i="8"/>
  <c r="I68" i="14" s="1"/>
  <c r="AL18" i="8"/>
  <c r="AM18" i="8"/>
  <c r="I69" i="14" s="1"/>
  <c r="AL19" i="8"/>
  <c r="AM19" i="8"/>
  <c r="I70" i="14" s="1"/>
  <c r="AL20" i="8"/>
  <c r="AM20" i="8"/>
  <c r="I71" i="14" s="1"/>
  <c r="AL21" i="8"/>
  <c r="AM21" i="8"/>
  <c r="I72" i="14" s="1"/>
  <c r="AL22" i="8"/>
  <c r="AM22" i="8"/>
  <c r="I73" i="14" s="1"/>
  <c r="AL23" i="8"/>
  <c r="AM23" i="8"/>
  <c r="I74" i="14" s="1"/>
  <c r="AL24" i="8"/>
  <c r="AM24" i="8"/>
  <c r="I75" i="14" s="1"/>
  <c r="AL25" i="8"/>
  <c r="AM25" i="8"/>
  <c r="I76" i="14" s="1"/>
  <c r="AL26" i="8"/>
  <c r="AM26" i="8"/>
  <c r="I77" i="14" s="1"/>
  <c r="AL27" i="8"/>
  <c r="AM27" i="8"/>
  <c r="I78" i="14" s="1"/>
  <c r="AL28" i="8"/>
  <c r="AM28" i="8"/>
  <c r="I79" i="14" s="1"/>
  <c r="AL29" i="8"/>
  <c r="AM29" i="8"/>
  <c r="I80" i="14" s="1"/>
  <c r="AL30" i="8"/>
  <c r="AM30" i="8"/>
  <c r="I81" i="14" s="1"/>
  <c r="AL31" i="8"/>
  <c r="AM31" i="8"/>
  <c r="I82" i="14" s="1"/>
  <c r="AL32" i="8"/>
  <c r="AM32" i="8"/>
  <c r="I83" i="14" s="1"/>
  <c r="AL33" i="8"/>
  <c r="AM33" i="8"/>
  <c r="I84" i="14" s="1"/>
  <c r="AL34" i="8"/>
  <c r="AM34" i="8"/>
  <c r="I85" i="14" s="1"/>
  <c r="AL35" i="8"/>
  <c r="AM35" i="8"/>
  <c r="I86" i="14" s="1"/>
  <c r="AL36" i="8"/>
  <c r="AM36" i="8"/>
  <c r="I87" i="14" s="1"/>
  <c r="AL37" i="8"/>
  <c r="AM37" i="8"/>
  <c r="I88" i="14" s="1"/>
  <c r="AL38" i="8"/>
  <c r="AM38" i="8"/>
  <c r="I89" i="14" s="1"/>
  <c r="AL39" i="8"/>
  <c r="AM39" i="8"/>
  <c r="I90" i="14" s="1"/>
  <c r="AL40" i="8"/>
  <c r="AM40" i="8"/>
  <c r="I91" i="14" s="1"/>
  <c r="AL41" i="8"/>
  <c r="AM41" i="8"/>
  <c r="I92" i="14" s="1"/>
  <c r="AL42" i="8"/>
  <c r="AM42" i="8"/>
  <c r="I93" i="14" s="1"/>
  <c r="AL43" i="8"/>
  <c r="AM43" i="8"/>
  <c r="I94" i="14" s="1"/>
  <c r="AL44" i="8"/>
  <c r="AM44" i="8"/>
  <c r="I95" i="14" s="1"/>
  <c r="AL45" i="8"/>
  <c r="AM45" i="8"/>
  <c r="I96" i="14" s="1"/>
  <c r="AL46" i="8"/>
  <c r="AM46" i="8"/>
  <c r="I97" i="14" s="1"/>
  <c r="AL47" i="8"/>
  <c r="AM47" i="8"/>
  <c r="I98" i="14" s="1"/>
  <c r="AL48" i="8"/>
  <c r="AM48" i="8"/>
  <c r="I99" i="14" s="1"/>
  <c r="AL49" i="8"/>
  <c r="AM49" i="8"/>
  <c r="I100" i="14" s="1"/>
  <c r="AL50" i="8"/>
  <c r="AM50" i="8"/>
  <c r="I101" i="14" s="1"/>
  <c r="AL51" i="8"/>
  <c r="AM51" i="8"/>
  <c r="I102" i="14" s="1"/>
  <c r="AL52" i="8"/>
  <c r="AM52" i="8"/>
  <c r="I103" i="14" s="1"/>
  <c r="AL53" i="8"/>
  <c r="AM53" i="8"/>
  <c r="I104" i="14" s="1"/>
  <c r="AL54" i="8"/>
  <c r="AM54" i="8"/>
  <c r="I105" i="14" s="1"/>
  <c r="AL57" i="8"/>
  <c r="AM57" i="8"/>
  <c r="I17" i="4" s="1"/>
  <c r="AL58" i="8"/>
  <c r="AM58" i="8"/>
  <c r="I18" i="4" s="1"/>
  <c r="AL59" i="8"/>
  <c r="AM59" i="8"/>
  <c r="I19" i="4" s="1"/>
  <c r="AL60" i="8"/>
  <c r="AM60" i="8"/>
  <c r="I20" i="4" s="1"/>
  <c r="AL61" i="8"/>
  <c r="AM61" i="8"/>
  <c r="I21" i="4" s="1"/>
  <c r="AL62" i="8"/>
  <c r="AM62" i="8"/>
  <c r="I22" i="4" s="1"/>
  <c r="AL63" i="8"/>
  <c r="AM63" i="8"/>
  <c r="I23" i="4" s="1"/>
  <c r="AL64" i="8"/>
  <c r="AM64" i="8"/>
  <c r="I24" i="4" s="1"/>
  <c r="AL65" i="8"/>
  <c r="AM65" i="8"/>
  <c r="I25" i="4" s="1"/>
  <c r="AM7" i="8"/>
  <c r="I58" i="14" s="1"/>
  <c r="AL7" i="8"/>
  <c r="AH8" i="8"/>
  <c r="AI8" i="8"/>
  <c r="G59" i="14" s="1"/>
  <c r="AH9" i="8"/>
  <c r="AI9" i="8"/>
  <c r="G60" i="14" s="1"/>
  <c r="AH10" i="8"/>
  <c r="AI10" i="8"/>
  <c r="G61" i="14" s="1"/>
  <c r="AH11" i="8"/>
  <c r="AI11" i="8"/>
  <c r="G62" i="14" s="1"/>
  <c r="AH12" i="8"/>
  <c r="AI12" i="8"/>
  <c r="G63" i="14" s="1"/>
  <c r="AH13" i="8"/>
  <c r="AI13" i="8"/>
  <c r="G64" i="14" s="1"/>
  <c r="AH14" i="8"/>
  <c r="AI14" i="8"/>
  <c r="G65" i="14" s="1"/>
  <c r="AH15" i="8"/>
  <c r="AI15" i="8"/>
  <c r="G66" i="14" s="1"/>
  <c r="AH16" i="8"/>
  <c r="AI16" i="8"/>
  <c r="G67" i="14" s="1"/>
  <c r="AH17" i="8"/>
  <c r="AI17" i="8"/>
  <c r="G68" i="14" s="1"/>
  <c r="AH18" i="8"/>
  <c r="AI18" i="8"/>
  <c r="G69" i="14" s="1"/>
  <c r="AH19" i="8"/>
  <c r="AI19" i="8"/>
  <c r="G70" i="14" s="1"/>
  <c r="AH20" i="8"/>
  <c r="AI20" i="8"/>
  <c r="G71" i="14" s="1"/>
  <c r="AH21" i="8"/>
  <c r="AI21" i="8"/>
  <c r="G72" i="14" s="1"/>
  <c r="AH22" i="8"/>
  <c r="AI22" i="8"/>
  <c r="G73" i="14" s="1"/>
  <c r="AH23" i="8"/>
  <c r="AI23" i="8"/>
  <c r="G74" i="14" s="1"/>
  <c r="AH24" i="8"/>
  <c r="AI24" i="8"/>
  <c r="G75" i="14" s="1"/>
  <c r="AH25" i="8"/>
  <c r="AI25" i="8"/>
  <c r="G76" i="14" s="1"/>
  <c r="AH26" i="8"/>
  <c r="AI26" i="8"/>
  <c r="G77" i="14" s="1"/>
  <c r="AH27" i="8"/>
  <c r="AI27" i="8"/>
  <c r="G78" i="14" s="1"/>
  <c r="AH28" i="8"/>
  <c r="AI28" i="8"/>
  <c r="G79" i="14" s="1"/>
  <c r="AH29" i="8"/>
  <c r="AI29" i="8"/>
  <c r="G80" i="14" s="1"/>
  <c r="AH30" i="8"/>
  <c r="AI30" i="8"/>
  <c r="G81" i="14" s="1"/>
  <c r="AH31" i="8"/>
  <c r="AI31" i="8"/>
  <c r="G82" i="14" s="1"/>
  <c r="AH32" i="8"/>
  <c r="AI32" i="8"/>
  <c r="G83" i="14" s="1"/>
  <c r="AH33" i="8"/>
  <c r="AI33" i="8"/>
  <c r="G84" i="14" s="1"/>
  <c r="AH34" i="8"/>
  <c r="AI34" i="8"/>
  <c r="G85" i="14" s="1"/>
  <c r="AH35" i="8"/>
  <c r="AI35" i="8"/>
  <c r="G86" i="14" s="1"/>
  <c r="AH36" i="8"/>
  <c r="AI36" i="8"/>
  <c r="G87" i="14" s="1"/>
  <c r="AH37" i="8"/>
  <c r="AI37" i="8"/>
  <c r="G88" i="14" s="1"/>
  <c r="AH38" i="8"/>
  <c r="AI38" i="8"/>
  <c r="G89" i="14" s="1"/>
  <c r="AH39" i="8"/>
  <c r="AI39" i="8"/>
  <c r="G90" i="14" s="1"/>
  <c r="AH40" i="8"/>
  <c r="AI40" i="8"/>
  <c r="G91" i="14" s="1"/>
  <c r="AH41" i="8"/>
  <c r="AI41" i="8"/>
  <c r="G92" i="14" s="1"/>
  <c r="AH42" i="8"/>
  <c r="AI42" i="8"/>
  <c r="G93" i="14" s="1"/>
  <c r="AH43" i="8"/>
  <c r="AI43" i="8"/>
  <c r="G94" i="14" s="1"/>
  <c r="AH44" i="8"/>
  <c r="AI44" i="8"/>
  <c r="G95" i="14" s="1"/>
  <c r="AH45" i="8"/>
  <c r="AI45" i="8"/>
  <c r="G96" i="14" s="1"/>
  <c r="AH46" i="8"/>
  <c r="AI46" i="8"/>
  <c r="G97" i="14" s="1"/>
  <c r="AH47" i="8"/>
  <c r="AI47" i="8"/>
  <c r="AH48" i="8"/>
  <c r="AI48" i="8"/>
  <c r="G99" i="14" s="1"/>
  <c r="AH49" i="8"/>
  <c r="AI49" i="8"/>
  <c r="G100" i="14" s="1"/>
  <c r="AH50" i="8"/>
  <c r="AI50" i="8"/>
  <c r="G101" i="14" s="1"/>
  <c r="AH51" i="8"/>
  <c r="AI51" i="8"/>
  <c r="G102" i="14" s="1"/>
  <c r="AH52" i="8"/>
  <c r="AI52" i="8"/>
  <c r="G103" i="14" s="1"/>
  <c r="AH53" i="8"/>
  <c r="AI53" i="8"/>
  <c r="G104" i="14" s="1"/>
  <c r="AH54" i="8"/>
  <c r="AI54" i="8"/>
  <c r="G105" i="14" s="1"/>
  <c r="AH57" i="8"/>
  <c r="AI57" i="8"/>
  <c r="G17" i="4" s="1"/>
  <c r="AH58" i="8"/>
  <c r="AI58" i="8"/>
  <c r="G18" i="4" s="1"/>
  <c r="AH59" i="8"/>
  <c r="AI59" i="8"/>
  <c r="G19" i="4" s="1"/>
  <c r="AH60" i="8"/>
  <c r="AI60" i="8"/>
  <c r="G20" i="4" s="1"/>
  <c r="AH61" i="8"/>
  <c r="AI61" i="8"/>
  <c r="G21" i="4" s="1"/>
  <c r="AH62" i="8"/>
  <c r="AI62" i="8"/>
  <c r="G22" i="4" s="1"/>
  <c r="AH63" i="8"/>
  <c r="AI63" i="8"/>
  <c r="G23" i="4" s="1"/>
  <c r="AH64" i="8"/>
  <c r="AI64" i="8"/>
  <c r="G24" i="4" s="1"/>
  <c r="AH65" i="8"/>
  <c r="AI65" i="8"/>
  <c r="G25" i="4" s="1"/>
  <c r="AI7" i="8"/>
  <c r="G58" i="14" s="1"/>
  <c r="AH7" i="8"/>
  <c r="AD8" i="8"/>
  <c r="AE8" i="8"/>
  <c r="E59" i="14" s="1"/>
  <c r="AD9" i="8"/>
  <c r="AE9" i="8"/>
  <c r="E60" i="14" s="1"/>
  <c r="AD10" i="8"/>
  <c r="AE10" i="8"/>
  <c r="E61" i="14" s="1"/>
  <c r="AD11" i="8"/>
  <c r="AE11" i="8"/>
  <c r="E62" i="14" s="1"/>
  <c r="AD12" i="8"/>
  <c r="AE12" i="8"/>
  <c r="E63" i="14" s="1"/>
  <c r="AD13" i="8"/>
  <c r="AE13" i="8"/>
  <c r="E64" i="14" s="1"/>
  <c r="AD14" i="8"/>
  <c r="AE14" i="8"/>
  <c r="E65" i="14" s="1"/>
  <c r="AD15" i="8"/>
  <c r="AE15" i="8"/>
  <c r="E66" i="14" s="1"/>
  <c r="AD16" i="8"/>
  <c r="AE16" i="8"/>
  <c r="E67" i="14" s="1"/>
  <c r="AD17" i="8"/>
  <c r="AE17" i="8"/>
  <c r="E68" i="14" s="1"/>
  <c r="AD18" i="8"/>
  <c r="AE18" i="8"/>
  <c r="E69" i="14" s="1"/>
  <c r="AD19" i="8"/>
  <c r="AE19" i="8"/>
  <c r="E70" i="14" s="1"/>
  <c r="AD20" i="8"/>
  <c r="AE20" i="8"/>
  <c r="E71" i="14" s="1"/>
  <c r="AD21" i="8"/>
  <c r="AE21" i="8"/>
  <c r="E72" i="14" s="1"/>
  <c r="AD22" i="8"/>
  <c r="AE22" i="8"/>
  <c r="E73" i="14" s="1"/>
  <c r="AD23" i="8"/>
  <c r="AE23" i="8"/>
  <c r="E74" i="14" s="1"/>
  <c r="AD24" i="8"/>
  <c r="AE24" i="8"/>
  <c r="E75" i="14" s="1"/>
  <c r="AD25" i="8"/>
  <c r="AE25" i="8"/>
  <c r="E76" i="14" s="1"/>
  <c r="AD26" i="8"/>
  <c r="AE26" i="8"/>
  <c r="E77" i="14" s="1"/>
  <c r="AD27" i="8"/>
  <c r="AE27" i="8"/>
  <c r="E78" i="14" s="1"/>
  <c r="AD28" i="8"/>
  <c r="AE28" i="8"/>
  <c r="E79" i="14" s="1"/>
  <c r="AD29" i="8"/>
  <c r="AE29" i="8"/>
  <c r="E80" i="14" s="1"/>
  <c r="AD30" i="8"/>
  <c r="AE30" i="8"/>
  <c r="E81" i="14" s="1"/>
  <c r="AD31" i="8"/>
  <c r="AE31" i="8"/>
  <c r="E82" i="14" s="1"/>
  <c r="AD32" i="8"/>
  <c r="AE32" i="8"/>
  <c r="E83" i="14" s="1"/>
  <c r="AD33" i="8"/>
  <c r="AE33" i="8"/>
  <c r="E84" i="14" s="1"/>
  <c r="AD34" i="8"/>
  <c r="AE34" i="8"/>
  <c r="E85" i="14" s="1"/>
  <c r="AD35" i="8"/>
  <c r="AE35" i="8"/>
  <c r="E86" i="14" s="1"/>
  <c r="AD36" i="8"/>
  <c r="AE36" i="8"/>
  <c r="E87" i="14" s="1"/>
  <c r="AD37" i="8"/>
  <c r="AE37" i="8"/>
  <c r="E88" i="14" s="1"/>
  <c r="AD38" i="8"/>
  <c r="AE38" i="8"/>
  <c r="E89" i="14" s="1"/>
  <c r="AD39" i="8"/>
  <c r="AE39" i="8"/>
  <c r="E90" i="14" s="1"/>
  <c r="AD40" i="8"/>
  <c r="AE40" i="8"/>
  <c r="E91" i="14" s="1"/>
  <c r="AD41" i="8"/>
  <c r="AE41" i="8"/>
  <c r="E92" i="14" s="1"/>
  <c r="AD42" i="8"/>
  <c r="AE42" i="8"/>
  <c r="E93" i="14" s="1"/>
  <c r="AD43" i="8"/>
  <c r="AE43" i="8"/>
  <c r="E94" i="14" s="1"/>
  <c r="AD44" i="8"/>
  <c r="AE44" i="8"/>
  <c r="E95" i="14" s="1"/>
  <c r="AD45" i="8"/>
  <c r="AE45" i="8"/>
  <c r="E96" i="14" s="1"/>
  <c r="AD46" i="8"/>
  <c r="AE46" i="8"/>
  <c r="E97" i="14" s="1"/>
  <c r="AD47" i="8"/>
  <c r="AE47" i="8"/>
  <c r="E98" i="14" s="1"/>
  <c r="AD48" i="8"/>
  <c r="AE48" i="8"/>
  <c r="E99" i="14" s="1"/>
  <c r="AD49" i="8"/>
  <c r="AE49" i="8"/>
  <c r="E100" i="14" s="1"/>
  <c r="AD50" i="8"/>
  <c r="AE50" i="8"/>
  <c r="E101" i="14" s="1"/>
  <c r="AD51" i="8"/>
  <c r="AE51" i="8"/>
  <c r="E102" i="14" s="1"/>
  <c r="AD52" i="8"/>
  <c r="AE52" i="8"/>
  <c r="E103" i="14" s="1"/>
  <c r="AD53" i="8"/>
  <c r="AE53" i="8"/>
  <c r="E104" i="14" s="1"/>
  <c r="AD54" i="8"/>
  <c r="AE54" i="8"/>
  <c r="E105" i="14" s="1"/>
  <c r="AD57" i="8"/>
  <c r="E17" i="4" s="1"/>
  <c r="AE57" i="8"/>
  <c r="AD58" i="8"/>
  <c r="E18" i="4" s="1"/>
  <c r="AE58" i="8"/>
  <c r="AD59" i="8"/>
  <c r="E19" i="4" s="1"/>
  <c r="AE59" i="8"/>
  <c r="AD60" i="8"/>
  <c r="E20" i="4" s="1"/>
  <c r="AE60" i="8"/>
  <c r="AD61" i="8"/>
  <c r="E21" i="4" s="1"/>
  <c r="AE61" i="8"/>
  <c r="AD62" i="8"/>
  <c r="E22" i="4" s="1"/>
  <c r="AE62" i="8"/>
  <c r="AD63" i="8"/>
  <c r="E23" i="4" s="1"/>
  <c r="AE63" i="8"/>
  <c r="AD64" i="8"/>
  <c r="E24" i="4" s="1"/>
  <c r="AE64" i="8"/>
  <c r="AD65" i="8"/>
  <c r="E25" i="4" s="1"/>
  <c r="AE65" i="8"/>
  <c r="D10" i="18" s="1"/>
  <c r="AE7" i="8"/>
  <c r="E58" i="14" s="1"/>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7" i="8"/>
  <c r="L7" i="4" s="1"/>
  <c r="AB58" i="8"/>
  <c r="L8" i="4" s="1"/>
  <c r="AB59" i="8"/>
  <c r="L9" i="4" s="1"/>
  <c r="AB60" i="8"/>
  <c r="L10" i="4" s="1"/>
  <c r="AB61" i="8"/>
  <c r="L11" i="4" s="1"/>
  <c r="AB62" i="8"/>
  <c r="L12" i="4" s="1"/>
  <c r="AB63" i="8"/>
  <c r="L13" i="4" s="1"/>
  <c r="AB64" i="8"/>
  <c r="L14" i="4" s="1"/>
  <c r="AB65" i="8"/>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7" i="8"/>
  <c r="J7" i="4" s="1"/>
  <c r="AA58" i="8"/>
  <c r="J8" i="4" s="1"/>
  <c r="AA59" i="8"/>
  <c r="J9" i="4" s="1"/>
  <c r="AA60" i="8"/>
  <c r="J10" i="4" s="1"/>
  <c r="AA61" i="8"/>
  <c r="J11" i="4" s="1"/>
  <c r="AA62" i="8"/>
  <c r="J12" i="4" s="1"/>
  <c r="AA63" i="8"/>
  <c r="J13" i="4" s="1"/>
  <c r="AA64" i="8"/>
  <c r="J14" i="4" s="1"/>
  <c r="AA65" i="8"/>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7" i="8"/>
  <c r="H7" i="4" s="1"/>
  <c r="Z58" i="8"/>
  <c r="H8" i="4" s="1"/>
  <c r="Z59" i="8"/>
  <c r="H9" i="4" s="1"/>
  <c r="Z60" i="8"/>
  <c r="H10" i="4" s="1"/>
  <c r="Z61" i="8"/>
  <c r="H11" i="4" s="1"/>
  <c r="Z62" i="8"/>
  <c r="H12" i="4" s="1"/>
  <c r="Z63" i="8"/>
  <c r="H13" i="4" s="1"/>
  <c r="Z64" i="8"/>
  <c r="H14" i="4" s="1"/>
  <c r="Z65" i="8"/>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7" i="8"/>
  <c r="F7" i="4" s="1"/>
  <c r="Y58" i="8"/>
  <c r="F8" i="4" s="1"/>
  <c r="Y59" i="8"/>
  <c r="F9" i="4" s="1"/>
  <c r="Y60" i="8"/>
  <c r="F10" i="4" s="1"/>
  <c r="Y61" i="8"/>
  <c r="F11" i="4" s="1"/>
  <c r="Y62" i="8"/>
  <c r="F12" i="4" s="1"/>
  <c r="Y63" i="8"/>
  <c r="F13" i="4" s="1"/>
  <c r="Y64"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L15" i="4" l="1"/>
  <c r="G15" i="18"/>
  <c r="H15" i="4"/>
  <c r="E15" i="18"/>
  <c r="J15" i="4"/>
  <c r="F15" i="18"/>
  <c r="AJ47" i="8"/>
  <c r="H98" i="14" s="1"/>
  <c r="G98" i="14"/>
  <c r="AJ15" i="8"/>
  <c r="H66" i="14" s="1"/>
  <c r="AN32" i="8"/>
  <c r="J83" i="14" s="1"/>
  <c r="AR65" i="8"/>
  <c r="L25" i="4" s="1"/>
  <c r="K25" i="4"/>
  <c r="AR63" i="8"/>
  <c r="L23" i="4" s="1"/>
  <c r="K23" i="4"/>
  <c r="AR51" i="8"/>
  <c r="L102" i="14" s="1"/>
  <c r="AR47" i="8"/>
  <c r="L98" i="14" s="1"/>
  <c r="AR35" i="8"/>
  <c r="L86" i="14" s="1"/>
  <c r="AR31" i="8"/>
  <c r="L82" i="14" s="1"/>
  <c r="AR19" i="8"/>
  <c r="L70" i="14" s="1"/>
  <c r="AR11" i="8"/>
  <c r="L62" i="14" s="1"/>
  <c r="AR9" i="8"/>
  <c r="L60" i="14" s="1"/>
  <c r="AJ36" i="8"/>
  <c r="H87" i="14" s="1"/>
  <c r="AJ32" i="8"/>
  <c r="H83" i="14" s="1"/>
  <c r="AJ20" i="8"/>
  <c r="H71" i="14" s="1"/>
  <c r="AJ16" i="8"/>
  <c r="H67" i="14" s="1"/>
  <c r="AN53" i="8"/>
  <c r="J104" i="14" s="1"/>
  <c r="AN49" i="8"/>
  <c r="J100" i="14" s="1"/>
  <c r="AN37" i="8"/>
  <c r="J88" i="14" s="1"/>
  <c r="AN33" i="8"/>
  <c r="J84" i="14" s="1"/>
  <c r="AR44" i="8"/>
  <c r="L95" i="14" s="1"/>
  <c r="AF7" i="8"/>
  <c r="F58" i="14" s="1"/>
  <c r="AF64" i="8"/>
  <c r="F24" i="4" s="1"/>
  <c r="AF62" i="8"/>
  <c r="F22" i="4" s="1"/>
  <c r="AF60" i="8"/>
  <c r="F20" i="4" s="1"/>
  <c r="AF58" i="8"/>
  <c r="F18" i="4" s="1"/>
  <c r="AF54" i="8"/>
  <c r="F105" i="14" s="1"/>
  <c r="AF52" i="8"/>
  <c r="F103" i="14" s="1"/>
  <c r="AF50" i="8"/>
  <c r="F101" i="14" s="1"/>
  <c r="AF48" i="8"/>
  <c r="F99" i="14" s="1"/>
  <c r="AF46" i="8"/>
  <c r="F97" i="14" s="1"/>
  <c r="AF44" i="8"/>
  <c r="F95" i="14" s="1"/>
  <c r="AF42" i="8"/>
  <c r="F93" i="14" s="1"/>
  <c r="AF40" i="8"/>
  <c r="F91" i="14" s="1"/>
  <c r="AF38" i="8"/>
  <c r="F89" i="14" s="1"/>
  <c r="AF36" i="8"/>
  <c r="F87" i="14" s="1"/>
  <c r="AF34" i="8"/>
  <c r="F85" i="14" s="1"/>
  <c r="AF32" i="8"/>
  <c r="F83" i="14" s="1"/>
  <c r="AF30" i="8"/>
  <c r="F81" i="14" s="1"/>
  <c r="AF28" i="8"/>
  <c r="F79" i="14" s="1"/>
  <c r="AF26" i="8"/>
  <c r="F77" i="14" s="1"/>
  <c r="AF24" i="8"/>
  <c r="F75" i="14" s="1"/>
  <c r="AF22" i="8"/>
  <c r="F73" i="14" s="1"/>
  <c r="AF20" i="8"/>
  <c r="F71" i="14" s="1"/>
  <c r="AF18" i="8"/>
  <c r="F69" i="14" s="1"/>
  <c r="AF16" i="8"/>
  <c r="F67" i="14" s="1"/>
  <c r="AF14" i="8"/>
  <c r="F65" i="14" s="1"/>
  <c r="AF12" i="8"/>
  <c r="F63" i="14" s="1"/>
  <c r="AF10" i="8"/>
  <c r="F61" i="14" s="1"/>
  <c r="AF8" i="8"/>
  <c r="F59" i="14" s="1"/>
  <c r="AJ57" i="8"/>
  <c r="H17" i="4" s="1"/>
  <c r="AR7" i="8"/>
  <c r="L58" i="14" s="1"/>
  <c r="AR62" i="8"/>
  <c r="L22" i="4" s="1"/>
  <c r="AR58" i="8"/>
  <c r="L18" i="4" s="1"/>
  <c r="AR40" i="8"/>
  <c r="L91" i="14" s="1"/>
  <c r="AR28" i="8"/>
  <c r="L79" i="14" s="1"/>
  <c r="AR24" i="8"/>
  <c r="L75" i="14" s="1"/>
  <c r="AR8" i="8"/>
  <c r="L59" i="14" s="1"/>
  <c r="AJ43" i="8"/>
  <c r="H94" i="14" s="1"/>
  <c r="AJ31" i="8"/>
  <c r="H82" i="14" s="1"/>
  <c r="AJ29" i="8"/>
  <c r="H80" i="14" s="1"/>
  <c r="AJ27" i="8"/>
  <c r="H78" i="14" s="1"/>
  <c r="AJ25" i="8"/>
  <c r="H76" i="14" s="1"/>
  <c r="AJ13" i="8"/>
  <c r="H64" i="14" s="1"/>
  <c r="AJ11" i="8"/>
  <c r="H62" i="14" s="1"/>
  <c r="AN64" i="8"/>
  <c r="J24" i="4" s="1"/>
  <c r="AN62" i="8"/>
  <c r="J22" i="4" s="1"/>
  <c r="AN60" i="8"/>
  <c r="J20" i="4" s="1"/>
  <c r="AN48" i="8"/>
  <c r="J99" i="14" s="1"/>
  <c r="AN46" i="8"/>
  <c r="J97" i="14" s="1"/>
  <c r="AN44" i="8"/>
  <c r="J95" i="14" s="1"/>
  <c r="AN42" i="8"/>
  <c r="J93" i="14" s="1"/>
  <c r="AN30" i="8"/>
  <c r="J81" i="14" s="1"/>
  <c r="AN28" i="8"/>
  <c r="J79" i="14" s="1"/>
  <c r="AN26" i="8"/>
  <c r="J77" i="14" s="1"/>
  <c r="AN16" i="8"/>
  <c r="J67" i="14" s="1"/>
  <c r="AN24" i="8"/>
  <c r="J75" i="14" s="1"/>
  <c r="AN12" i="8"/>
  <c r="J63" i="14" s="1"/>
  <c r="AJ65" i="8"/>
  <c r="H25" i="4" s="1"/>
  <c r="AJ61" i="8"/>
  <c r="H21" i="4" s="1"/>
  <c r="AJ39" i="8"/>
  <c r="H90" i="14" s="1"/>
  <c r="AJ23" i="8"/>
  <c r="H74" i="14" s="1"/>
  <c r="AN21" i="8"/>
  <c r="J72" i="14" s="1"/>
  <c r="AN17" i="8"/>
  <c r="J68" i="14" s="1"/>
  <c r="AR64" i="8"/>
  <c r="L24" i="4" s="1"/>
  <c r="AR52" i="8"/>
  <c r="L103" i="14" s="1"/>
  <c r="AR50" i="8"/>
  <c r="L101" i="14" s="1"/>
  <c r="AR46" i="8"/>
  <c r="L97" i="14" s="1"/>
  <c r="AF65" i="8"/>
  <c r="F25" i="4" s="1"/>
  <c r="AF63" i="8"/>
  <c r="F23" i="4" s="1"/>
  <c r="AF61" i="8"/>
  <c r="F21" i="4" s="1"/>
  <c r="AF59" i="8"/>
  <c r="F19" i="4" s="1"/>
  <c r="AF57" i="8"/>
  <c r="F17" i="4" s="1"/>
  <c r="AF53" i="8"/>
  <c r="F104" i="14" s="1"/>
  <c r="AF51" i="8"/>
  <c r="F102" i="14" s="1"/>
  <c r="AF49" i="8"/>
  <c r="F100" i="14" s="1"/>
  <c r="AF47" i="8"/>
  <c r="F98" i="14" s="1"/>
  <c r="AF45" i="8"/>
  <c r="F96" i="14" s="1"/>
  <c r="AF43" i="8"/>
  <c r="F94" i="14" s="1"/>
  <c r="AF41" i="8"/>
  <c r="F92" i="14" s="1"/>
  <c r="AF39" i="8"/>
  <c r="F90" i="14" s="1"/>
  <c r="AF37" i="8"/>
  <c r="F88" i="14" s="1"/>
  <c r="AF35" i="8"/>
  <c r="F86" i="14" s="1"/>
  <c r="AF33" i="8"/>
  <c r="F84" i="14" s="1"/>
  <c r="AF31" i="8"/>
  <c r="F82" i="14" s="1"/>
  <c r="AF29" i="8"/>
  <c r="F80" i="14" s="1"/>
  <c r="AF27" i="8"/>
  <c r="F78" i="14" s="1"/>
  <c r="AF25" i="8"/>
  <c r="F76" i="14" s="1"/>
  <c r="AF23" i="8"/>
  <c r="F74" i="14" s="1"/>
  <c r="AF21" i="8"/>
  <c r="F72" i="14" s="1"/>
  <c r="AF19" i="8"/>
  <c r="F70" i="14" s="1"/>
  <c r="AF17" i="8"/>
  <c r="F68" i="14" s="1"/>
  <c r="AF15" i="8"/>
  <c r="F66" i="14" s="1"/>
  <c r="AF13" i="8"/>
  <c r="F64" i="14" s="1"/>
  <c r="AF11" i="8"/>
  <c r="F62" i="14" s="1"/>
  <c r="AF9" i="8"/>
  <c r="F60" i="14" s="1"/>
  <c r="AJ52" i="8"/>
  <c r="H103" i="14" s="1"/>
  <c r="AJ48" i="8"/>
  <c r="H99" i="14" s="1"/>
  <c r="AN58" i="8"/>
  <c r="J18" i="4" s="1"/>
  <c r="AN40" i="8"/>
  <c r="J91" i="14" s="1"/>
  <c r="AR36" i="8"/>
  <c r="L87" i="14" s="1"/>
  <c r="AR34" i="8"/>
  <c r="L85" i="14" s="1"/>
  <c r="AR30" i="8"/>
  <c r="L81" i="14" s="1"/>
  <c r="AR20" i="8"/>
  <c r="L71" i="14" s="1"/>
  <c r="AR18" i="8"/>
  <c r="L69" i="14" s="1"/>
  <c r="AR14" i="8"/>
  <c r="L65" i="14" s="1"/>
  <c r="AR12" i="8"/>
  <c r="L63" i="14" s="1"/>
  <c r="AJ7" i="8"/>
  <c r="H58" i="14" s="1"/>
  <c r="AJ62" i="8"/>
  <c r="H22" i="4" s="1"/>
  <c r="AJ58" i="8"/>
  <c r="H18" i="4" s="1"/>
  <c r="AJ51" i="8"/>
  <c r="H102" i="14" s="1"/>
  <c r="AJ28" i="8"/>
  <c r="H79" i="14" s="1"/>
  <c r="AJ24" i="8"/>
  <c r="H75" i="14" s="1"/>
  <c r="AJ21" i="8"/>
  <c r="H72" i="14" s="1"/>
  <c r="AJ19" i="8"/>
  <c r="H70" i="14" s="1"/>
  <c r="AJ17" i="8"/>
  <c r="H68" i="14" s="1"/>
  <c r="AN7" i="8"/>
  <c r="J58" i="14" s="1"/>
  <c r="AN45" i="8"/>
  <c r="J96" i="14" s="1"/>
  <c r="AN41" i="8"/>
  <c r="J92" i="14" s="1"/>
  <c r="AN38" i="8"/>
  <c r="J89" i="14" s="1"/>
  <c r="AN36" i="8"/>
  <c r="J87" i="14" s="1"/>
  <c r="AN34" i="8"/>
  <c r="J85" i="14" s="1"/>
  <c r="AN13" i="8"/>
  <c r="J64" i="14" s="1"/>
  <c r="AR61" i="8"/>
  <c r="L21" i="4" s="1"/>
  <c r="AR59" i="8"/>
  <c r="L19" i="4" s="1"/>
  <c r="AR57" i="8"/>
  <c r="L17" i="4" s="1"/>
  <c r="AR53" i="8"/>
  <c r="L104" i="14" s="1"/>
  <c r="AR48" i="8"/>
  <c r="L99" i="14" s="1"/>
  <c r="AR42" i="8"/>
  <c r="L93" i="14" s="1"/>
  <c r="AR38" i="8"/>
  <c r="L89" i="14" s="1"/>
  <c r="AR27" i="8"/>
  <c r="L78" i="14" s="1"/>
  <c r="AR23" i="8"/>
  <c r="L74" i="14" s="1"/>
  <c r="AR16" i="8"/>
  <c r="L67" i="14" s="1"/>
  <c r="AR10" i="8"/>
  <c r="L61" i="14" s="1"/>
  <c r="AR15" i="8"/>
  <c r="L66" i="14" s="1"/>
  <c r="AJ44" i="8"/>
  <c r="H95" i="14" s="1"/>
  <c r="AJ40" i="8"/>
  <c r="H91" i="14" s="1"/>
  <c r="AJ35" i="8"/>
  <c r="H86" i="14" s="1"/>
  <c r="AJ12" i="8"/>
  <c r="H63" i="14" s="1"/>
  <c r="AJ8" i="8"/>
  <c r="H59" i="14" s="1"/>
  <c r="AN63" i="8"/>
  <c r="J23" i="4" s="1"/>
  <c r="AN59" i="8"/>
  <c r="J19" i="4" s="1"/>
  <c r="AN54" i="8"/>
  <c r="J105" i="14" s="1"/>
  <c r="AN52" i="8"/>
  <c r="J103" i="14" s="1"/>
  <c r="AN50" i="8"/>
  <c r="J101" i="14" s="1"/>
  <c r="AN29" i="8"/>
  <c r="J80" i="14" s="1"/>
  <c r="AN25" i="8"/>
  <c r="J76" i="14" s="1"/>
  <c r="AN22" i="8"/>
  <c r="J73" i="14" s="1"/>
  <c r="AN20" i="8"/>
  <c r="J71" i="14" s="1"/>
  <c r="AN18" i="8"/>
  <c r="J69" i="14" s="1"/>
  <c r="AN8" i="8"/>
  <c r="J59" i="14" s="1"/>
  <c r="AR60" i="8"/>
  <c r="L20" i="4" s="1"/>
  <c r="AR54" i="8"/>
  <c r="L105" i="14" s="1"/>
  <c r="AR43" i="8"/>
  <c r="L94" i="14" s="1"/>
  <c r="AR41" i="8"/>
  <c r="L92" i="14" s="1"/>
  <c r="AR39" i="8"/>
  <c r="L90" i="14" s="1"/>
  <c r="AR32" i="8"/>
  <c r="L83" i="14" s="1"/>
  <c r="AR26" i="8"/>
  <c r="L77" i="14" s="1"/>
  <c r="AR22" i="8"/>
  <c r="L73" i="14" s="1"/>
  <c r="AJ64" i="8"/>
  <c r="H24" i="4" s="1"/>
  <c r="AJ59" i="8"/>
  <c r="H19" i="4" s="1"/>
  <c r="AJ54" i="8"/>
  <c r="H105" i="14" s="1"/>
  <c r="AJ49" i="8"/>
  <c r="H100" i="14" s="1"/>
  <c r="AJ46" i="8"/>
  <c r="H97" i="14" s="1"/>
  <c r="AJ41" i="8"/>
  <c r="H92" i="14" s="1"/>
  <c r="AJ38" i="8"/>
  <c r="H89" i="14" s="1"/>
  <c r="AJ33" i="8"/>
  <c r="H84" i="14" s="1"/>
  <c r="AJ30" i="8"/>
  <c r="H81" i="14" s="1"/>
  <c r="AJ22" i="8"/>
  <c r="H73" i="14" s="1"/>
  <c r="AJ14" i="8"/>
  <c r="H65" i="14" s="1"/>
  <c r="AJ9" i="8"/>
  <c r="H60" i="14" s="1"/>
  <c r="AN65" i="8"/>
  <c r="J25" i="4" s="1"/>
  <c r="AN57" i="8"/>
  <c r="J17" i="4" s="1"/>
  <c r="AN47" i="8"/>
  <c r="J98" i="14" s="1"/>
  <c r="AN39" i="8"/>
  <c r="J90" i="14" s="1"/>
  <c r="AN31" i="8"/>
  <c r="J82" i="14" s="1"/>
  <c r="AN23" i="8"/>
  <c r="J74" i="14" s="1"/>
  <c r="AN15" i="8"/>
  <c r="J66" i="14" s="1"/>
  <c r="AN10" i="8"/>
  <c r="J61" i="14" s="1"/>
  <c r="AR45" i="8"/>
  <c r="L96" i="14" s="1"/>
  <c r="AR37" i="8"/>
  <c r="L88" i="14" s="1"/>
  <c r="AR29" i="8"/>
  <c r="L80" i="14" s="1"/>
  <c r="AR21" i="8"/>
  <c r="L72" i="14" s="1"/>
  <c r="AR13" i="8"/>
  <c r="L64" i="14" s="1"/>
  <c r="AJ63" i="8"/>
  <c r="H23" i="4" s="1"/>
  <c r="AJ60" i="8"/>
  <c r="H20" i="4" s="1"/>
  <c r="AJ53" i="8"/>
  <c r="H104" i="14" s="1"/>
  <c r="AJ50" i="8"/>
  <c r="H101" i="14" s="1"/>
  <c r="AJ45" i="8"/>
  <c r="H96" i="14" s="1"/>
  <c r="AJ42" i="8"/>
  <c r="H93" i="14" s="1"/>
  <c r="AJ37" i="8"/>
  <c r="H88" i="14" s="1"/>
  <c r="AJ34" i="8"/>
  <c r="H85" i="14" s="1"/>
  <c r="AJ26" i="8"/>
  <c r="H77" i="14" s="1"/>
  <c r="AJ18" i="8"/>
  <c r="H69" i="14" s="1"/>
  <c r="AJ10" i="8"/>
  <c r="H61" i="14" s="1"/>
  <c r="AN61" i="8"/>
  <c r="J21" i="4" s="1"/>
  <c r="AN51" i="8"/>
  <c r="J102" i="14" s="1"/>
  <c r="AN43" i="8"/>
  <c r="J94" i="14" s="1"/>
  <c r="AN35" i="8"/>
  <c r="J86" i="14" s="1"/>
  <c r="AN27" i="8"/>
  <c r="J78" i="14" s="1"/>
  <c r="AN19" i="8"/>
  <c r="J70" i="14" s="1"/>
  <c r="AN14" i="8"/>
  <c r="J65" i="14" s="1"/>
  <c r="AN11" i="8"/>
  <c r="J62" i="14" s="1"/>
  <c r="AN9" i="8"/>
  <c r="J60" i="14" s="1"/>
  <c r="AR49" i="8"/>
  <c r="L100" i="14" s="1"/>
  <c r="AR33" i="8"/>
  <c r="L84" i="14" s="1"/>
  <c r="AR25" i="8"/>
  <c r="L76" i="14" s="1"/>
  <c r="AR17" i="8"/>
  <c r="L68" i="14" s="1"/>
  <c r="T70" i="18"/>
  <c r="N70" i="18"/>
  <c r="AF70" i="18"/>
  <c r="Z70" i="18"/>
  <c r="T42" i="18"/>
  <c r="Z42" i="18"/>
  <c r="AF42" i="18"/>
  <c r="W10" i="18"/>
  <c r="X10" i="18"/>
  <c r="Y10" i="18"/>
  <c r="V10" i="18"/>
  <c r="S10" i="18"/>
  <c r="R10" i="18"/>
  <c r="Q10" i="18"/>
  <c r="P10" i="18"/>
  <c r="M10" i="18"/>
  <c r="L10" i="18"/>
  <c r="K10" i="18"/>
  <c r="J10" i="18"/>
  <c r="G20" i="18" l="1"/>
  <c r="F20" i="18"/>
  <c r="E20" i="18"/>
  <c r="D20" i="18"/>
  <c r="G10" i="18"/>
  <c r="F10" i="18"/>
  <c r="E10" i="18"/>
  <c r="C8" i="18"/>
  <c r="D8" i="18" l="1"/>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D66" i="18" l="1"/>
  <c r="AD56" i="18"/>
  <c r="AC61" i="18"/>
  <c r="AC46" i="18"/>
  <c r="AB66" i="18"/>
  <c r="AB61" i="18"/>
  <c r="AB56" i="18"/>
  <c r="AB51" i="18"/>
  <c r="AB46" i="18"/>
  <c r="AE66" i="18"/>
  <c r="AE61" i="18"/>
  <c r="AE56" i="18"/>
  <c r="AE51" i="18"/>
  <c r="AE46" i="18"/>
  <c r="AD61" i="18"/>
  <c r="AD51" i="18"/>
  <c r="AD46" i="18"/>
  <c r="AC66" i="18"/>
  <c r="AC56" i="18"/>
  <c r="AC51" i="18"/>
  <c r="R56" i="18"/>
  <c r="Q61" i="18"/>
  <c r="Q46" i="18"/>
  <c r="P66" i="18"/>
  <c r="P61" i="18"/>
  <c r="P56" i="18"/>
  <c r="P51" i="18"/>
  <c r="P46" i="18"/>
  <c r="S66" i="18"/>
  <c r="S61" i="18"/>
  <c r="S56" i="18"/>
  <c r="S51" i="18"/>
  <c r="S46" i="18"/>
  <c r="R66" i="18"/>
  <c r="R61" i="18"/>
  <c r="R51" i="18"/>
  <c r="R46" i="18"/>
  <c r="Q66" i="18"/>
  <c r="Q56" i="18"/>
  <c r="Q51" i="18"/>
  <c r="X61" i="18"/>
  <c r="X46" i="18"/>
  <c r="W56" i="18"/>
  <c r="W46" i="18"/>
  <c r="V66" i="18"/>
  <c r="V61" i="18"/>
  <c r="V56" i="18"/>
  <c r="V51" i="18"/>
  <c r="V46" i="18"/>
  <c r="Y66" i="18"/>
  <c r="Y61" i="18"/>
  <c r="Y56" i="18"/>
  <c r="Y51" i="18"/>
  <c r="Y46" i="18"/>
  <c r="X66" i="18"/>
  <c r="X56" i="18"/>
  <c r="X51" i="18"/>
  <c r="W66" i="18"/>
  <c r="W61" i="18"/>
  <c r="W51" i="18"/>
  <c r="L66" i="18"/>
  <c r="L51" i="18"/>
  <c r="K61" i="18"/>
  <c r="K51" i="18"/>
  <c r="J66" i="18"/>
  <c r="J61" i="18"/>
  <c r="J56" i="18"/>
  <c r="J51" i="18"/>
  <c r="J46" i="18"/>
  <c r="M66" i="18"/>
  <c r="M61" i="18"/>
  <c r="M56" i="18"/>
  <c r="M51" i="18"/>
  <c r="M46" i="18"/>
  <c r="L61" i="18"/>
  <c r="L56" i="18"/>
  <c r="L46" i="18"/>
  <c r="K66" i="18"/>
  <c r="K56" i="18"/>
  <c r="K46" i="18"/>
  <c r="M94" i="18"/>
  <c r="M89" i="18"/>
  <c r="M84" i="18"/>
  <c r="M79" i="18"/>
  <c r="M74" i="18"/>
  <c r="J94" i="18"/>
  <c r="J84" i="18"/>
  <c r="J74" i="18"/>
  <c r="L94" i="18"/>
  <c r="L89" i="18"/>
  <c r="L84" i="18"/>
  <c r="L79" i="18"/>
  <c r="L74" i="18"/>
  <c r="K94" i="18"/>
  <c r="K89" i="18"/>
  <c r="K84" i="18"/>
  <c r="K79" i="18"/>
  <c r="K74" i="18"/>
  <c r="J89" i="18"/>
  <c r="J79" i="18"/>
  <c r="AK66" i="18"/>
  <c r="AK61" i="18"/>
  <c r="AK56" i="18"/>
  <c r="AK51" i="18"/>
  <c r="AK46" i="18"/>
  <c r="AH61" i="18"/>
  <c r="AH51" i="18"/>
  <c r="AJ66" i="18"/>
  <c r="AJ61" i="18"/>
  <c r="AJ56" i="18"/>
  <c r="AJ51" i="18"/>
  <c r="AJ46" i="18"/>
  <c r="AI66" i="18"/>
  <c r="AI61" i="18"/>
  <c r="AI56" i="18"/>
  <c r="AI51" i="18"/>
  <c r="AI46" i="18"/>
  <c r="AH66" i="18"/>
  <c r="AH56" i="18"/>
  <c r="AH46" i="18"/>
  <c r="AE94" i="18"/>
  <c r="AE89" i="18"/>
  <c r="AE84" i="18"/>
  <c r="AE79" i="18"/>
  <c r="AE74" i="18"/>
  <c r="AB94" i="18"/>
  <c r="AB89" i="18"/>
  <c r="AB74" i="18"/>
  <c r="AD94" i="18"/>
  <c r="AD89" i="18"/>
  <c r="AD84" i="18"/>
  <c r="AD79" i="18"/>
  <c r="AD74" i="18"/>
  <c r="AC94" i="18"/>
  <c r="AC89" i="18"/>
  <c r="AC84" i="18"/>
  <c r="AC79" i="18"/>
  <c r="AC74" i="18"/>
  <c r="AB84" i="18"/>
  <c r="AB79" i="18"/>
  <c r="S94" i="18"/>
  <c r="S89" i="18"/>
  <c r="S84" i="18"/>
  <c r="S79" i="18"/>
  <c r="S74" i="18"/>
  <c r="Q74" i="18"/>
  <c r="P89" i="18"/>
  <c r="P79" i="18"/>
  <c r="R94" i="18"/>
  <c r="R89" i="18"/>
  <c r="R84" i="18"/>
  <c r="R79" i="18"/>
  <c r="R74" i="18"/>
  <c r="Q94" i="18"/>
  <c r="Q89" i="18"/>
  <c r="Q84" i="18"/>
  <c r="Q79" i="18"/>
  <c r="P94" i="18"/>
  <c r="P84" i="18"/>
  <c r="P74" i="18"/>
  <c r="Y94" i="18"/>
  <c r="Y89" i="18"/>
  <c r="Y84" i="18"/>
  <c r="Y79" i="18"/>
  <c r="Y74" i="18"/>
  <c r="V94" i="18"/>
  <c r="V84" i="18"/>
  <c r="V74" i="18"/>
  <c r="X94" i="18"/>
  <c r="X89" i="18"/>
  <c r="X84" i="18"/>
  <c r="X79" i="18"/>
  <c r="X74" i="18"/>
  <c r="W94" i="18"/>
  <c r="W89" i="18"/>
  <c r="W84" i="18"/>
  <c r="W79" i="18"/>
  <c r="W74" i="18"/>
  <c r="V89" i="18"/>
  <c r="V79" i="18"/>
  <c r="AK94" i="18"/>
  <c r="AK89" i="18"/>
  <c r="AK84" i="18"/>
  <c r="AK79" i="18"/>
  <c r="AK74" i="18"/>
  <c r="AH89" i="18"/>
  <c r="AH79" i="18"/>
  <c r="AJ94" i="18"/>
  <c r="AJ89" i="18"/>
  <c r="AJ84" i="18"/>
  <c r="AJ79" i="18"/>
  <c r="AJ74" i="18"/>
  <c r="AI94" i="18"/>
  <c r="AI89" i="18"/>
  <c r="AI84" i="18"/>
  <c r="AI79" i="18"/>
  <c r="AI74" i="18"/>
  <c r="AH94" i="18"/>
  <c r="AH84" i="18"/>
  <c r="AH74" i="18"/>
  <c r="V28" i="18"/>
  <c r="V23" i="18"/>
  <c r="V18" i="18"/>
  <c r="V13" i="18"/>
  <c r="V8" i="18"/>
  <c r="Y28" i="18"/>
  <c r="Y23" i="18"/>
  <c r="Y18" i="18"/>
  <c r="Y13" i="18"/>
  <c r="Y8" i="18"/>
  <c r="X28" i="18"/>
  <c r="X23" i="18"/>
  <c r="X18" i="18"/>
  <c r="X13" i="18"/>
  <c r="X8" i="18"/>
  <c r="W28" i="18"/>
  <c r="W23" i="18"/>
  <c r="W18" i="18"/>
  <c r="W13" i="18"/>
  <c r="W8" i="18"/>
  <c r="AN28" i="18"/>
  <c r="AN23" i="18"/>
  <c r="AN18" i="18"/>
  <c r="AN13" i="18"/>
  <c r="AN8" i="18"/>
  <c r="AQ28" i="18"/>
  <c r="AQ23" i="18"/>
  <c r="AQ18" i="18"/>
  <c r="AQ13" i="18"/>
  <c r="AQ8" i="18"/>
  <c r="AP28" i="18"/>
  <c r="AP23" i="18"/>
  <c r="AP18" i="18"/>
  <c r="AP13" i="18"/>
  <c r="AP8" i="18"/>
  <c r="AO28" i="18"/>
  <c r="AO23" i="18"/>
  <c r="AO18" i="18"/>
  <c r="AO13" i="18"/>
  <c r="AO8" i="18"/>
  <c r="J8" i="18"/>
  <c r="L28" i="18"/>
  <c r="L23" i="18"/>
  <c r="L18" i="18"/>
  <c r="L13" i="18"/>
  <c r="L8" i="18"/>
  <c r="K28" i="18"/>
  <c r="K23" i="18"/>
  <c r="K18" i="18"/>
  <c r="K13" i="18"/>
  <c r="K8" i="18"/>
  <c r="J28" i="18"/>
  <c r="J23" i="18"/>
  <c r="J18" i="18"/>
  <c r="J13" i="18"/>
  <c r="M28" i="18"/>
  <c r="M23" i="18"/>
  <c r="M18" i="18"/>
  <c r="M13" i="18"/>
  <c r="M8" i="18"/>
  <c r="AB28" i="18"/>
  <c r="AB23" i="18"/>
  <c r="AB18" i="18"/>
  <c r="AB13" i="18"/>
  <c r="AB8" i="18"/>
  <c r="AE28" i="18"/>
  <c r="AE23" i="18"/>
  <c r="AE18" i="18"/>
  <c r="AE13" i="18"/>
  <c r="AE8" i="18"/>
  <c r="AD28" i="18"/>
  <c r="AD23" i="18"/>
  <c r="AD18" i="18"/>
  <c r="AD13" i="18"/>
  <c r="AD8" i="18"/>
  <c r="AC28" i="18"/>
  <c r="AC23" i="18"/>
  <c r="AC18" i="18"/>
  <c r="AC13" i="18"/>
  <c r="AC8" i="18"/>
  <c r="AH28" i="18"/>
  <c r="AH23" i="18"/>
  <c r="AH18" i="18"/>
  <c r="AH13" i="18"/>
  <c r="AH8" i="18"/>
  <c r="AK28" i="18"/>
  <c r="AK23" i="18"/>
  <c r="AK18" i="18"/>
  <c r="AK13" i="18"/>
  <c r="AK8" i="18"/>
  <c r="AJ28" i="18"/>
  <c r="AJ23" i="18"/>
  <c r="AJ18" i="18"/>
  <c r="AJ13" i="18"/>
  <c r="AJ8" i="18"/>
  <c r="AI28" i="18"/>
  <c r="AI23" i="18"/>
  <c r="AI18" i="18"/>
  <c r="AI13" i="18"/>
  <c r="AI8" i="18"/>
  <c r="R28" i="18"/>
  <c r="R23" i="18"/>
  <c r="R18" i="18"/>
  <c r="R13" i="18"/>
  <c r="R8" i="18"/>
  <c r="Q28" i="18"/>
  <c r="Q23" i="18"/>
  <c r="Q18" i="18"/>
  <c r="Q13" i="18"/>
  <c r="Q8" i="18"/>
  <c r="P28" i="18"/>
  <c r="P23" i="18"/>
  <c r="P18" i="18"/>
  <c r="P13" i="18"/>
  <c r="P8" i="18"/>
  <c r="S28" i="18"/>
  <c r="S23" i="18"/>
  <c r="S18" i="18"/>
  <c r="S13" i="18"/>
  <c r="S8" i="18"/>
  <c r="E38" i="18"/>
  <c r="E33" i="18"/>
  <c r="D38" i="18"/>
  <c r="D33" i="18"/>
  <c r="G38" i="18"/>
  <c r="G33" i="18"/>
  <c r="F38" i="18"/>
  <c r="F33" i="18"/>
  <c r="G28" i="18"/>
  <c r="F28" i="18"/>
  <c r="E28" i="18"/>
  <c r="D28" i="18"/>
  <c r="G13" i="18"/>
  <c r="F13" i="18"/>
  <c r="E13" i="18"/>
  <c r="D13" i="18"/>
  <c r="G23" i="18"/>
  <c r="G18" i="18"/>
  <c r="F23" i="18"/>
  <c r="F18" i="18"/>
  <c r="E23" i="18"/>
  <c r="E18" i="18"/>
  <c r="D23" i="18"/>
  <c r="D18"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G14" i="18" l="1"/>
  <c r="F14" i="18"/>
  <c r="E14" i="18"/>
  <c r="D14" i="18"/>
  <c r="AK29" i="18"/>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843" i="14"/>
  <c r="K1843" i="14"/>
  <c r="J1843" i="14"/>
  <c r="I1843" i="14"/>
  <c r="H1843" i="14"/>
  <c r="G1843" i="14"/>
  <c r="F1843" i="14"/>
  <c r="E1843" i="14"/>
  <c r="L1792" i="14"/>
  <c r="K1792" i="14"/>
  <c r="J1792" i="14"/>
  <c r="I1792" i="14"/>
  <c r="H1792" i="14"/>
  <c r="G1792" i="14"/>
  <c r="F1792" i="14"/>
  <c r="E1792" i="14"/>
  <c r="L1741" i="14"/>
  <c r="K1741" i="14"/>
  <c r="J1741" i="14"/>
  <c r="I1741" i="14"/>
  <c r="H1741" i="14"/>
  <c r="G1741" i="14"/>
  <c r="F1741" i="14"/>
  <c r="E1741" i="14"/>
  <c r="L1690" i="14"/>
  <c r="K1690" i="14"/>
  <c r="J1690" i="14"/>
  <c r="I1690" i="14"/>
  <c r="H1690" i="14"/>
  <c r="G1690" i="14"/>
  <c r="F1690" i="14"/>
  <c r="E1690" i="14"/>
  <c r="L1639" i="14"/>
  <c r="K1639" i="14"/>
  <c r="J1639" i="14"/>
  <c r="I1639" i="14"/>
  <c r="H1639" i="14"/>
  <c r="G1639" i="14"/>
  <c r="F1639" i="14"/>
  <c r="E1639" i="14"/>
  <c r="L1588" i="14"/>
  <c r="K1588" i="14"/>
  <c r="J1588" i="14"/>
  <c r="I1588" i="14"/>
  <c r="H1588" i="14"/>
  <c r="G1588" i="14"/>
  <c r="F1588" i="14"/>
  <c r="E1588" i="14"/>
  <c r="L1537" i="14"/>
  <c r="K1537" i="14"/>
  <c r="J1537" i="14"/>
  <c r="I1537" i="14"/>
  <c r="H1537" i="14"/>
  <c r="G1537" i="14"/>
  <c r="F1537" i="14"/>
  <c r="E1537" i="14"/>
  <c r="L1486" i="14"/>
  <c r="K1486" i="14"/>
  <c r="J1486" i="14"/>
  <c r="I1486" i="14"/>
  <c r="H1486" i="14"/>
  <c r="G1486" i="14"/>
  <c r="F1486" i="14"/>
  <c r="E1486" i="14"/>
  <c r="L1435" i="14"/>
  <c r="K1435" i="14"/>
  <c r="J1435" i="14"/>
  <c r="I1435" i="14"/>
  <c r="H1435" i="14"/>
  <c r="G1435" i="14"/>
  <c r="F1435" i="14"/>
  <c r="E143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823" i="14"/>
  <c r="K823" i="14"/>
  <c r="J823" i="14"/>
  <c r="I823" i="14"/>
  <c r="H823" i="14"/>
  <c r="G823" i="14"/>
  <c r="F823" i="14"/>
  <c r="E823" i="14"/>
  <c r="L772" i="14"/>
  <c r="K772" i="14"/>
  <c r="J772" i="14"/>
  <c r="I772" i="14"/>
  <c r="H772" i="14"/>
  <c r="G772" i="14"/>
  <c r="F772" i="14"/>
  <c r="E772" i="14"/>
  <c r="L721" i="14"/>
  <c r="K721" i="14"/>
  <c r="J721" i="14"/>
  <c r="I721" i="14"/>
  <c r="H721" i="14"/>
  <c r="G721" i="14"/>
  <c r="F721" i="14"/>
  <c r="E721" i="14"/>
  <c r="L670" i="14"/>
  <c r="K670" i="14"/>
  <c r="J670" i="14"/>
  <c r="I670" i="14"/>
  <c r="H670" i="14"/>
  <c r="G670" i="14"/>
  <c r="F670" i="14"/>
  <c r="E670" i="14"/>
  <c r="L619" i="14"/>
  <c r="K619" i="14"/>
  <c r="J619" i="14"/>
  <c r="I619" i="14"/>
  <c r="H619" i="14"/>
  <c r="G619" i="14"/>
  <c r="F619" i="14"/>
  <c r="E619" i="14"/>
  <c r="L568" i="14"/>
  <c r="K568" i="14"/>
  <c r="J568" i="14"/>
  <c r="I568" i="14"/>
  <c r="H568" i="14"/>
  <c r="G568" i="14"/>
  <c r="F568" i="14"/>
  <c r="E568" i="14"/>
  <c r="L517" i="14"/>
  <c r="K517" i="14"/>
  <c r="J517" i="14"/>
  <c r="I517" i="14"/>
  <c r="H517" i="14"/>
  <c r="G517" i="14"/>
  <c r="F517" i="14"/>
  <c r="E517" i="14"/>
  <c r="L415" i="14"/>
  <c r="K415" i="14"/>
  <c r="J415" i="14"/>
  <c r="I415" i="14"/>
  <c r="H415" i="14"/>
  <c r="G415" i="14"/>
  <c r="F415" i="14"/>
  <c r="E415" i="14"/>
  <c r="L364" i="14"/>
  <c r="K364" i="14"/>
  <c r="J364" i="14"/>
  <c r="I364" i="14"/>
  <c r="H364" i="14"/>
  <c r="G364" i="14"/>
  <c r="F364" i="14"/>
  <c r="E36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<sst xmlns="http://schemas.openxmlformats.org/spreadsheetml/2006/main" count="28711" uniqueCount="414">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</sst>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6">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4" fontId="31" fillId="40" borderId="19" xfId="0" applyNumberFormat="1" applyFont="1" applyFill="1" applyBorder="1" applyAlignment="1">
      <alignment horizontal="righ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4" fillId="40" borderId="26"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32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4476146.57</c:v>
                </c:pt>
                <c:pt idx="1">
                  <c:v>1095518.26</c:v>
                </c:pt>
                <c:pt idx="2">
                  <c:v>708425.13</c:v>
                </c:pt>
                <c:pt idx="3">
                  <c:v>280307.40999999997</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920878.04</c:v>
                </c:pt>
                <c:pt idx="1">
                  <c:v>333927.87</c:v>
                </c:pt>
                <c:pt idx="2">
                  <c:v>505972.56</c:v>
                </c:pt>
                <c:pt idx="3">
                  <c:v>129340.06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3555268.53</c:v>
                </c:pt>
                <c:pt idx="1">
                  <c:v>761590.39</c:v>
                </c:pt>
                <c:pt idx="2">
                  <c:v>202452.57</c:v>
                </c:pt>
                <c:pt idx="3">
                  <c:v>150967.35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DATA!$G$120:$G$127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DATA!$N$120:$N$127</c:f>
              <c:numCache>
                <c:formatCode>"$"#,##0</c:formatCode>
                <c:ptCount val="8"/>
                <c:pt idx="0">
                  <c:v>128891776.31</c:v>
                </c:pt>
                <c:pt idx="1">
                  <c:v>150668351.25999999</c:v>
                </c:pt>
                <c:pt idx="2">
                  <c:v>110932149.14</c:v>
                </c:pt>
                <c:pt idx="3">
                  <c:v>220239163.44999999</c:v>
                </c:pt>
                <c:pt idx="4">
                  <c:v>72888887.069999993</c:v>
                </c:pt>
                <c:pt idx="5">
                  <c:v>94559191.329999998</c:v>
                </c:pt>
                <c:pt idx="6">
                  <c:v>141184166.41999999</c:v>
                </c:pt>
                <c:pt idx="7">
                  <c:v>135513055.80000001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335</v>
      </c>
      <c r="B1" s="4" t="s">
        <v>106</v>
      </c>
    </row>
    <row r="2" spans="1:2" x14ac:dyDescent="0.2">
      <c r="A2" s="3" t="s">
        <v>278</v>
      </c>
      <c r="B2" s="3" t="s">
        <v>329</v>
      </c>
    </row>
    <row r="3" spans="1:2" x14ac:dyDescent="0.2">
      <c r="A3" s="3" t="s">
        <v>279</v>
      </c>
      <c r="B3" s="3" t="s">
        <v>332</v>
      </c>
    </row>
    <row r="4" spans="1:2" x14ac:dyDescent="0.2">
      <c r="A4" s="3" t="s">
        <v>280</v>
      </c>
      <c r="B4" s="3" t="s">
        <v>328</v>
      </c>
    </row>
    <row r="5" spans="1:2" x14ac:dyDescent="0.2">
      <c r="A5" s="3" t="s">
        <v>281</v>
      </c>
      <c r="B5" s="3" t="s">
        <v>332</v>
      </c>
    </row>
    <row r="6" spans="1:2" x14ac:dyDescent="0.2">
      <c r="A6" s="3" t="s">
        <v>282</v>
      </c>
      <c r="B6" s="3" t="s">
        <v>329</v>
      </c>
    </row>
    <row r="7" spans="1:2" x14ac:dyDescent="0.2">
      <c r="A7" s="3" t="s">
        <v>283</v>
      </c>
      <c r="B7" s="3" t="s">
        <v>329</v>
      </c>
    </row>
    <row r="8" spans="1:2" x14ac:dyDescent="0.2">
      <c r="A8" s="3" t="s">
        <v>284</v>
      </c>
      <c r="B8" s="3" t="s">
        <v>328</v>
      </c>
    </row>
    <row r="9" spans="1:2" x14ac:dyDescent="0.2">
      <c r="A9" s="3" t="s">
        <v>285</v>
      </c>
      <c r="B9" s="3" t="s">
        <v>327</v>
      </c>
    </row>
    <row r="10" spans="1:2" x14ac:dyDescent="0.2">
      <c r="A10" s="3" t="s">
        <v>286</v>
      </c>
      <c r="B10" s="3" t="s">
        <v>327</v>
      </c>
    </row>
    <row r="11" spans="1:2" x14ac:dyDescent="0.2">
      <c r="A11" s="3" t="s">
        <v>287</v>
      </c>
      <c r="B11" s="3" t="s">
        <v>327</v>
      </c>
    </row>
    <row r="12" spans="1:2" x14ac:dyDescent="0.2">
      <c r="A12" s="3" t="s">
        <v>288</v>
      </c>
      <c r="B12" s="3" t="s">
        <v>327</v>
      </c>
    </row>
    <row r="13" spans="1:2" x14ac:dyDescent="0.2">
      <c r="A13" s="3" t="s">
        <v>289</v>
      </c>
      <c r="B13" s="3" t="s">
        <v>331</v>
      </c>
    </row>
    <row r="14" spans="1:2" x14ac:dyDescent="0.2">
      <c r="A14" s="3" t="s">
        <v>290</v>
      </c>
      <c r="B14" s="3" t="s">
        <v>333</v>
      </c>
    </row>
    <row r="15" spans="1:2" x14ac:dyDescent="0.2">
      <c r="A15" s="3" t="s">
        <v>291</v>
      </c>
      <c r="B15" s="3" t="s">
        <v>327</v>
      </c>
    </row>
    <row r="16" spans="1:2" x14ac:dyDescent="0.2">
      <c r="A16" s="3" t="s">
        <v>292</v>
      </c>
      <c r="B16" s="3" t="s">
        <v>327</v>
      </c>
    </row>
    <row r="17" spans="1:2" x14ac:dyDescent="0.2">
      <c r="A17" s="3" t="s">
        <v>293</v>
      </c>
      <c r="B17" s="3" t="s">
        <v>329</v>
      </c>
    </row>
    <row r="18" spans="1:2" x14ac:dyDescent="0.2">
      <c r="A18" s="3" t="s">
        <v>294</v>
      </c>
      <c r="B18" s="3" t="s">
        <v>329</v>
      </c>
    </row>
    <row r="19" spans="1:2" x14ac:dyDescent="0.2">
      <c r="A19" s="3" t="s">
        <v>295</v>
      </c>
      <c r="B19" s="3" t="s">
        <v>331</v>
      </c>
    </row>
    <row r="20" spans="1:2" x14ac:dyDescent="0.2">
      <c r="A20" s="3" t="s">
        <v>296</v>
      </c>
      <c r="B20" s="3" t="s">
        <v>327</v>
      </c>
    </row>
    <row r="21" spans="1:2" x14ac:dyDescent="0.2">
      <c r="A21" s="3" t="s">
        <v>297</v>
      </c>
      <c r="B21" s="3" t="s">
        <v>332</v>
      </c>
    </row>
    <row r="22" spans="1:2" x14ac:dyDescent="0.2">
      <c r="A22" s="3" t="s">
        <v>298</v>
      </c>
      <c r="B22" s="3" t="s">
        <v>330</v>
      </c>
    </row>
    <row r="23" spans="1:2" x14ac:dyDescent="0.2">
      <c r="A23" s="3" t="s">
        <v>299</v>
      </c>
      <c r="B23" s="3" t="s">
        <v>326</v>
      </c>
    </row>
    <row r="24" spans="1:2" x14ac:dyDescent="0.2">
      <c r="A24" s="3" t="s">
        <v>300</v>
      </c>
      <c r="B24" s="3" t="s">
        <v>328</v>
      </c>
    </row>
    <row r="25" spans="1:2" x14ac:dyDescent="0.2">
      <c r="A25" s="3" t="s">
        <v>301</v>
      </c>
      <c r="B25" s="3" t="s">
        <v>332</v>
      </c>
    </row>
    <row r="26" spans="1:2" x14ac:dyDescent="0.2">
      <c r="A26" s="3" t="s">
        <v>302</v>
      </c>
      <c r="B26" s="3" t="s">
        <v>327</v>
      </c>
    </row>
    <row r="27" spans="1:2" x14ac:dyDescent="0.2">
      <c r="A27" s="3" t="s">
        <v>303</v>
      </c>
      <c r="B27" s="3" t="s">
        <v>330</v>
      </c>
    </row>
    <row r="28" spans="1:2" x14ac:dyDescent="0.2">
      <c r="A28" s="3" t="s">
        <v>304</v>
      </c>
      <c r="B28" s="3" t="s">
        <v>328</v>
      </c>
    </row>
    <row r="29" spans="1:2" x14ac:dyDescent="0.2">
      <c r="A29" s="3" t="s">
        <v>305</v>
      </c>
      <c r="B29" s="3" t="s">
        <v>331</v>
      </c>
    </row>
    <row r="30" spans="1:2" x14ac:dyDescent="0.2">
      <c r="A30" s="3" t="s">
        <v>306</v>
      </c>
      <c r="B30" s="3" t="s">
        <v>329</v>
      </c>
    </row>
    <row r="31" spans="1:2" x14ac:dyDescent="0.2">
      <c r="A31" s="3" t="s">
        <v>307</v>
      </c>
      <c r="B31" s="3" t="s">
        <v>329</v>
      </c>
    </row>
    <row r="32" spans="1:2" x14ac:dyDescent="0.2">
      <c r="A32" s="3" t="s">
        <v>308</v>
      </c>
      <c r="B32" s="3" t="s">
        <v>330</v>
      </c>
    </row>
    <row r="33" spans="1:2" x14ac:dyDescent="0.2">
      <c r="A33" s="3" t="s">
        <v>309</v>
      </c>
      <c r="B33" s="3" t="s">
        <v>332</v>
      </c>
    </row>
    <row r="34" spans="1:2" x14ac:dyDescent="0.2">
      <c r="A34" s="3" t="s">
        <v>310</v>
      </c>
      <c r="B34" s="3" t="s">
        <v>327</v>
      </c>
    </row>
    <row r="35" spans="1:2" x14ac:dyDescent="0.2">
      <c r="A35" s="3" t="s">
        <v>311</v>
      </c>
      <c r="B35" s="3" t="s">
        <v>329</v>
      </c>
    </row>
    <row r="36" spans="1:2" x14ac:dyDescent="0.2">
      <c r="A36" s="3" t="s">
        <v>312</v>
      </c>
      <c r="B36" s="3" t="s">
        <v>333</v>
      </c>
    </row>
    <row r="37" spans="1:2" x14ac:dyDescent="0.2">
      <c r="A37" s="3" t="s">
        <v>313</v>
      </c>
      <c r="B37" s="3" t="s">
        <v>329</v>
      </c>
    </row>
    <row r="38" spans="1:2" x14ac:dyDescent="0.2">
      <c r="A38" s="3" t="s">
        <v>314</v>
      </c>
      <c r="B38" s="3" t="s">
        <v>333</v>
      </c>
    </row>
    <row r="39" spans="1:2" x14ac:dyDescent="0.2">
      <c r="A39" s="3" t="s">
        <v>315</v>
      </c>
      <c r="B39" s="3" t="s">
        <v>328</v>
      </c>
    </row>
    <row r="40" spans="1:2" x14ac:dyDescent="0.2">
      <c r="A40" s="3" t="s">
        <v>316</v>
      </c>
      <c r="B40" s="3" t="s">
        <v>328</v>
      </c>
    </row>
    <row r="41" spans="1:2" x14ac:dyDescent="0.2">
      <c r="A41" s="3" t="s">
        <v>317</v>
      </c>
      <c r="B41" s="3" t="s">
        <v>328</v>
      </c>
    </row>
    <row r="42" spans="1:2" x14ac:dyDescent="0.2">
      <c r="A42" s="3" t="s">
        <v>318</v>
      </c>
      <c r="B42" s="3" t="s">
        <v>326</v>
      </c>
    </row>
    <row r="43" spans="1:2" x14ac:dyDescent="0.2">
      <c r="A43" s="3" t="s">
        <v>319</v>
      </c>
      <c r="B43" s="3" t="s">
        <v>333</v>
      </c>
    </row>
    <row r="44" spans="1:2" x14ac:dyDescent="0.2">
      <c r="A44" s="3" t="s">
        <v>320</v>
      </c>
      <c r="B44" s="3" t="s">
        <v>326</v>
      </c>
    </row>
    <row r="45" spans="1:2" x14ac:dyDescent="0.2">
      <c r="A45" s="3" t="s">
        <v>321</v>
      </c>
      <c r="B45" s="3" t="s">
        <v>326</v>
      </c>
    </row>
    <row r="46" spans="1:2" x14ac:dyDescent="0.2">
      <c r="A46" s="3" t="s">
        <v>322</v>
      </c>
      <c r="B46" s="3" t="s">
        <v>333</v>
      </c>
    </row>
    <row r="47" spans="1:2" x14ac:dyDescent="0.2">
      <c r="A47" s="3" t="s">
        <v>323</v>
      </c>
      <c r="B47" s="3" t="s">
        <v>332</v>
      </c>
    </row>
    <row r="48" spans="1:2" x14ac:dyDescent="0.2">
      <c r="A48" s="3" t="s">
        <v>324</v>
      </c>
      <c r="B48" s="3" t="s">
        <v>330</v>
      </c>
    </row>
    <row r="49" spans="1:2" x14ac:dyDescent="0.2">
      <c r="A49" s="3" t="s">
        <v>325</v>
      </c>
      <c r="B49" s="3" t="s">
        <v>332</v>
      </c>
    </row>
    <row r="50" spans="1:2" x14ac:dyDescent="0.2">
      <c r="A50" s="3" t="s">
        <v>351</v>
      </c>
      <c r="B50" s="3" t="s">
        <v>327</v>
      </c>
    </row>
    <row r="51" spans="1:2" x14ac:dyDescent="0.2">
      <c r="A51" s="3" t="s">
        <v>352</v>
      </c>
      <c r="B51" s="3" t="s">
        <v>333</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5103"/>
  <sheetViews>
    <sheetView zoomScaleNormal="100" workbookViewId="0">
      <selection activeCell="C34" sqref="C34"/>
    </sheetView>
  </sheetViews>
  <sheetFormatPr defaultRowHeight="11.25" x14ac:dyDescent="0.2"/>
  <cols>
    <col min="1" max="1" width="22.85546875" style="120"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6" t="s">
        <v>107</v>
      </c>
      <c r="B1" s="24">
        <v>41497</v>
      </c>
      <c r="C1" s="25"/>
      <c r="D1" s="26"/>
      <c r="E1" s="26"/>
    </row>
    <row r="2" spans="1:44" s="26" customFormat="1" x14ac:dyDescent="0.2">
      <c r="A2" s="121"/>
      <c r="G2" s="25"/>
    </row>
    <row r="3" spans="1:44" s="32" customFormat="1" x14ac:dyDescent="0.2">
      <c r="A3" s="27" t="s">
        <v>108</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9" t="s">
        <v>84</v>
      </c>
      <c r="G7" s="14" t="s">
        <v>278</v>
      </c>
      <c r="H7" s="16">
        <v>443677.04</v>
      </c>
      <c r="I7" s="22">
        <v>21252798.34</v>
      </c>
      <c r="J7" s="16">
        <v>480584.88</v>
      </c>
      <c r="K7" s="22">
        <v>23099221.710000001</v>
      </c>
      <c r="L7" s="16">
        <v>1531921.86</v>
      </c>
      <c r="M7" s="22">
        <v>72640554.920000002</v>
      </c>
      <c r="N7" s="16">
        <v>1599668.88</v>
      </c>
      <c r="O7" s="22">
        <v>77408376.620000005</v>
      </c>
      <c r="P7" s="16">
        <v>3175837.75</v>
      </c>
      <c r="Q7" s="22">
        <v>133773411.08</v>
      </c>
      <c r="R7" s="16">
        <v>3265042.63</v>
      </c>
      <c r="S7" s="22">
        <v>144306550.16999999</v>
      </c>
      <c r="T7" s="16">
        <v>6288555.9199999999</v>
      </c>
      <c r="U7" s="22">
        <v>244557504.16999999</v>
      </c>
      <c r="V7" s="16">
        <v>6560681.2999999998</v>
      </c>
      <c r="W7" s="22">
        <v>264303974.58000001</v>
      </c>
      <c r="Y7" s="33">
        <f>IF(ISNUMBER((K7-I7)/I7),(K7-I7)/I7,"n/a")</f>
        <v>8.6879070720999513E-2</v>
      </c>
      <c r="Z7" s="33">
        <f>IF(ISNUMBER((O7-M7)/M7),(O7-M7)/M7,"n/a")</f>
        <v>6.5635810536564157E-2</v>
      </c>
      <c r="AA7" s="33">
        <f>IF(ISNUMBER((S7-Q7)/Q7),(S7-Q7)/Q7,"n/a")</f>
        <v>7.8738659685525222E-2</v>
      </c>
      <c r="AB7" s="33">
        <f>IF(ISNUMBER((W7-U7)/U7),(W7-U7)/U7,"n/a")</f>
        <v>8.0743669988853017E-2</v>
      </c>
      <c r="AD7" s="34">
        <f>IF(ISNUMBER(H7/I7),H7/I7,"n/a")</f>
        <v>2.0876170417754032E-2</v>
      </c>
      <c r="AE7" s="34">
        <f>IF(ISNUMBER(J7/K7),J7/K7,"n/a")</f>
        <v>2.0805241234251089E-2</v>
      </c>
      <c r="AF7" s="35">
        <f>IF(ISNUMBER(AE7-AD7),(AE7-AD7)*100,"n/a")</f>
        <v>-7.0929183502942833E-3</v>
      </c>
      <c r="AH7" s="34">
        <f>IF(ISNUMBER(L7/M7),L7/M7,"n/a")</f>
        <v>2.1089071548078424E-2</v>
      </c>
      <c r="AI7" s="34">
        <f>IF(ISNUMBER(N7/O7),N7/O7,"n/a")</f>
        <v>2.0665320083546275E-2</v>
      </c>
      <c r="AJ7" s="35">
        <f>IF(ISNUMBER(AI7-AH7),(AI7-AH7)*100,"n/a")</f>
        <v>-4.2375146453214885E-2</v>
      </c>
      <c r="AL7" s="34">
        <f>IF(ISNUMBER(P7/Q7),P7/Q7,"n/a")</f>
        <v>2.3740425876565007E-2</v>
      </c>
      <c r="AM7" s="34">
        <f>IF(ISNUMBER(R7/S7),R7/S7,"n/a")</f>
        <v>2.2625741008662631E-2</v>
      </c>
      <c r="AN7" s="35">
        <f>IF(ISNUMBER(AM7-AL7),(AM7-AL7)*100,"n/a")</f>
        <v>-0.11146848679023762</v>
      </c>
      <c r="AP7" s="34">
        <f>IF(ISNUMBER(T7/U7),T7/U7,"n/a")</f>
        <v>2.5714017410108248E-2</v>
      </c>
      <c r="AQ7" s="34">
        <f>IF(ISNUMBER(V7/W7),V7/W7,"n/a")</f>
        <v>2.4822484453460993E-2</v>
      </c>
      <c r="AR7" s="35">
        <f>IF(ISNUMBER(AQ7-AP7),(AQ7-AP7)*100,"n/a")</f>
        <v>-8.915329566472549E-2</v>
      </c>
    </row>
    <row r="8" spans="1:44" x14ac:dyDescent="0.2">
      <c r="F8" s="30"/>
      <c r="G8" s="14" t="s">
        <v>279</v>
      </c>
      <c r="H8" s="16">
        <v>1132956.56</v>
      </c>
      <c r="I8" s="22">
        <v>68292443.099999994</v>
      </c>
      <c r="J8" s="16">
        <v>1212150.7</v>
      </c>
      <c r="K8" s="22">
        <v>74004434.480000004</v>
      </c>
      <c r="L8" s="16">
        <v>3712550.44</v>
      </c>
      <c r="M8" s="22">
        <v>224048758.55000001</v>
      </c>
      <c r="N8" s="16">
        <v>3930906.46</v>
      </c>
      <c r="O8" s="22">
        <v>244284171.34</v>
      </c>
      <c r="P8" s="16">
        <v>7640823.5199999996</v>
      </c>
      <c r="Q8" s="22">
        <v>429002504.04000002</v>
      </c>
      <c r="R8" s="16">
        <v>8181395.04</v>
      </c>
      <c r="S8" s="22">
        <v>471577346.88</v>
      </c>
      <c r="T8" s="16">
        <v>15272334.529999999</v>
      </c>
      <c r="U8" s="22">
        <v>814790605.38999999</v>
      </c>
      <c r="V8" s="16">
        <v>15819206.220000001</v>
      </c>
      <c r="W8" s="22">
        <v>886933863</v>
      </c>
      <c r="Y8" s="33">
        <f t="shared" ref="Y8:Y64" si="0">IF(ISNUMBER((K8-I8)/I8),(K8-I8)/I8,"n/a")</f>
        <v>8.3640167501929805E-2</v>
      </c>
      <c r="Z8" s="33">
        <f t="shared" ref="Z8:Z65" si="1">IF(ISNUMBER((O8-M8)/M8),(O8-M8)/M8,"n/a")</f>
        <v>9.0317004749143212E-2</v>
      </c>
      <c r="AA8" s="33">
        <f t="shared" ref="AA8:AA65" si="2">IF(ISNUMBER((S8-Q8)/Q8),(S8-Q8)/Q8,"n/a")</f>
        <v>9.9241478637220992E-2</v>
      </c>
      <c r="AB8" s="33">
        <f t="shared" ref="AB8:AB65" si="3">IF(ISNUMBER((W8-U8)/U8),(W8-U8)/U8,"n/a")</f>
        <v>8.8542083245386219E-2</v>
      </c>
      <c r="AD8" s="34">
        <f t="shared" ref="AD8:AD65" si="4">IF(ISNUMBER(H8/I8),H8/I8,"n/a")</f>
        <v>1.6589779316300374E-2</v>
      </c>
      <c r="AE8" s="34">
        <f t="shared" ref="AE8:AE65" si="5">IF(ISNUMBER(J8/K8),J8/K8,"n/a")</f>
        <v>1.6379433320682809E-2</v>
      </c>
      <c r="AF8" s="35">
        <f t="shared" ref="AF8:AF65" si="6">IF(ISNUMBER(AE8-AD8),(AE8-AD8)*100,"n/a")</f>
        <v>-2.1034599561756476E-2</v>
      </c>
      <c r="AH8" s="34">
        <f t="shared" ref="AH8:AH65" si="7">IF(ISNUMBER(L8/M8),L8/M8,"n/a")</f>
        <v>1.6570279005458027E-2</v>
      </c>
      <c r="AI8" s="34">
        <f t="shared" ref="AI8:AI65" si="8">IF(ISNUMBER(N8/O8),N8/O8,"n/a")</f>
        <v>1.609153158977656E-2</v>
      </c>
      <c r="AJ8" s="35">
        <f t="shared" ref="AJ8:AJ65" si="9">IF(ISNUMBER(AI8-AH8),(AI8-AH8)*100,"n/a")</f>
        <v>-4.7874741568146653E-2</v>
      </c>
      <c r="AL8" s="34">
        <f t="shared" ref="AL8:AL65" si="10">IF(ISNUMBER(P8/Q8),P8/Q8,"n/a")</f>
        <v>1.7810673476366404E-2</v>
      </c>
      <c r="AM8" s="34">
        <f t="shared" ref="AM8:AM65" si="11">IF(ISNUMBER(R8/S8),R8/S8,"n/a")</f>
        <v>1.7348999255644652E-2</v>
      </c>
      <c r="AN8" s="35">
        <f t="shared" ref="AN8:AN65" si="12">IF(ISNUMBER(AM8-AL8),(AM8-AL8)*100,"n/a")</f>
        <v>-4.616742207217521E-2</v>
      </c>
      <c r="AP8" s="34">
        <f t="shared" ref="AP8:AP65" si="13">IF(ISNUMBER(T8/U8),T8/U8,"n/a")</f>
        <v>1.87438765603954E-2</v>
      </c>
      <c r="AQ8" s="34">
        <f t="shared" ref="AQ8:AQ65" si="14">IF(ISNUMBER(V8/W8),V8/W8,"n/a")</f>
        <v>1.7835835207027157E-2</v>
      </c>
      <c r="AR8" s="35">
        <f t="shared" ref="AR8:AR65" si="15">IF(ISNUMBER(AQ8-AP8),(AQ8-AP8)*100,"n/a")</f>
        <v>-9.0804135336824271E-2</v>
      </c>
    </row>
    <row r="9" spans="1:44" x14ac:dyDescent="0.2">
      <c r="F9" s="30"/>
      <c r="G9" s="14" t="s">
        <v>280</v>
      </c>
      <c r="H9" s="16">
        <v>1903801.44</v>
      </c>
      <c r="I9" s="22">
        <v>126706572.76000001</v>
      </c>
      <c r="J9" s="16">
        <v>1876692.12</v>
      </c>
      <c r="K9" s="22">
        <v>137419973.86000001</v>
      </c>
      <c r="L9" s="16">
        <v>6436251.7400000002</v>
      </c>
      <c r="M9" s="22">
        <v>435209897.35000002</v>
      </c>
      <c r="N9" s="16">
        <v>6378297.8600000003</v>
      </c>
      <c r="O9" s="22">
        <v>466317143.81</v>
      </c>
      <c r="P9" s="16">
        <v>13420930.76</v>
      </c>
      <c r="Q9" s="22">
        <v>820663249.97000003</v>
      </c>
      <c r="R9" s="16">
        <v>13480132.880000001</v>
      </c>
      <c r="S9" s="22">
        <v>891548436.33000004</v>
      </c>
      <c r="T9" s="16">
        <v>27067298.34</v>
      </c>
      <c r="U9" s="22">
        <v>1546405554.4300001</v>
      </c>
      <c r="V9" s="16">
        <v>27565496.949999999</v>
      </c>
      <c r="W9" s="22">
        <v>1673624692.55</v>
      </c>
      <c r="Y9" s="33">
        <f t="shared" si="0"/>
        <v>8.4552844155075454E-2</v>
      </c>
      <c r="Z9" s="33">
        <f t="shared" si="1"/>
        <v>7.1476422409996868E-2</v>
      </c>
      <c r="AA9" s="33">
        <f t="shared" si="2"/>
        <v>8.6375485148861328E-2</v>
      </c>
      <c r="AB9" s="33">
        <f t="shared" si="3"/>
        <v>8.2267641729269675E-2</v>
      </c>
      <c r="AD9" s="34">
        <f t="shared" si="4"/>
        <v>1.5025277683155921E-2</v>
      </c>
      <c r="AE9" s="34">
        <f t="shared" si="5"/>
        <v>1.365661822867123E-2</v>
      </c>
      <c r="AF9" s="35">
        <f t="shared" si="6"/>
        <v>-0.13686594544846908</v>
      </c>
      <c r="AH9" s="34">
        <f t="shared" si="7"/>
        <v>1.4788845058879495E-2</v>
      </c>
      <c r="AI9" s="34">
        <f t="shared" si="8"/>
        <v>1.3678025662721131E-2</v>
      </c>
      <c r="AJ9" s="35">
        <f t="shared" si="9"/>
        <v>-0.11108193961583637</v>
      </c>
      <c r="AL9" s="34">
        <f t="shared" si="10"/>
        <v>1.6353761132219109E-2</v>
      </c>
      <c r="AM9" s="34">
        <f t="shared" si="11"/>
        <v>1.5119910854748479E-2</v>
      </c>
      <c r="AN9" s="35">
        <f t="shared" si="12"/>
        <v>-0.12338502774706298</v>
      </c>
      <c r="AP9" s="34">
        <f t="shared" si="13"/>
        <v>1.7503363372215069E-2</v>
      </c>
      <c r="AQ9" s="34">
        <f t="shared" si="14"/>
        <v>1.6470536717524246E-2</v>
      </c>
      <c r="AR9" s="35">
        <f t="shared" si="15"/>
        <v>-0.1032826654690823</v>
      </c>
    </row>
    <row r="10" spans="1:44" x14ac:dyDescent="0.2">
      <c r="F10" s="30"/>
      <c r="G10" s="14" t="s">
        <v>281</v>
      </c>
      <c r="H10" s="16">
        <v>719805.63</v>
      </c>
      <c r="I10" s="22">
        <v>46147504.18</v>
      </c>
      <c r="J10" s="16">
        <v>748932.72</v>
      </c>
      <c r="K10" s="22">
        <v>48685867.049999997</v>
      </c>
      <c r="L10" s="16">
        <v>2365184.69</v>
      </c>
      <c r="M10" s="22">
        <v>155521343.84999999</v>
      </c>
      <c r="N10" s="16">
        <v>2483711.9300000002</v>
      </c>
      <c r="O10" s="22">
        <v>166350796.11000001</v>
      </c>
      <c r="P10" s="16">
        <v>4848184.3499999996</v>
      </c>
      <c r="Q10" s="22">
        <v>299938957.07999998</v>
      </c>
      <c r="R10" s="16">
        <v>5220124.49</v>
      </c>
      <c r="S10" s="22">
        <v>323440158.98000002</v>
      </c>
      <c r="T10" s="16">
        <v>9523070.5500000007</v>
      </c>
      <c r="U10" s="22">
        <v>565924432.63</v>
      </c>
      <c r="V10" s="16">
        <v>10080377.35</v>
      </c>
      <c r="W10" s="22">
        <v>601242880.44000006</v>
      </c>
      <c r="Y10" s="33">
        <f t="shared" si="0"/>
        <v>5.5005420446987155E-2</v>
      </c>
      <c r="Z10" s="33">
        <f t="shared" si="1"/>
        <v>6.9633221986848334E-2</v>
      </c>
      <c r="AA10" s="33">
        <f t="shared" si="2"/>
        <v>7.8353282710560912E-2</v>
      </c>
      <c r="AB10" s="33">
        <f t="shared" si="3"/>
        <v>6.2408416695964031E-2</v>
      </c>
      <c r="AD10" s="34">
        <f t="shared" si="4"/>
        <v>1.5597931952990833E-2</v>
      </c>
      <c r="AE10" s="34">
        <f t="shared" si="5"/>
        <v>1.5382959478381109E-2</v>
      </c>
      <c r="AF10" s="35">
        <f t="shared" si="6"/>
        <v>-2.1497247460972382E-2</v>
      </c>
      <c r="AH10" s="34">
        <f t="shared" si="7"/>
        <v>1.5208103476016871E-2</v>
      </c>
      <c r="AI10" s="34">
        <f t="shared" si="8"/>
        <v>1.4930568341600467E-2</v>
      </c>
      <c r="AJ10" s="35">
        <f t="shared" si="9"/>
        <v>-2.7753513441640398E-2</v>
      </c>
      <c r="AL10" s="34">
        <f t="shared" si="10"/>
        <v>1.6163903472888611E-2</v>
      </c>
      <c r="AM10" s="34">
        <f t="shared" si="11"/>
        <v>1.6139382649520612E-2</v>
      </c>
      <c r="AN10" s="35">
        <f t="shared" si="12"/>
        <v>-2.4520823367998879E-3</v>
      </c>
      <c r="AP10" s="34">
        <f t="shared" si="13"/>
        <v>1.6827459641111063E-2</v>
      </c>
      <c r="AQ10" s="34">
        <f t="shared" si="14"/>
        <v>1.6765898903656044E-2</v>
      </c>
      <c r="AR10" s="35">
        <f t="shared" si="15"/>
        <v>-6.156073745501936E-3</v>
      </c>
    </row>
    <row r="11" spans="1:44" x14ac:dyDescent="0.2">
      <c r="F11" s="30"/>
      <c r="G11" s="14" t="s">
        <v>282</v>
      </c>
      <c r="H11" s="16">
        <v>1691002.22</v>
      </c>
      <c r="I11" s="22">
        <v>102121854.69</v>
      </c>
      <c r="J11" s="16">
        <v>1784651.63</v>
      </c>
      <c r="K11" s="22">
        <v>111188481.76000001</v>
      </c>
      <c r="L11" s="16">
        <v>5880633.4900000002</v>
      </c>
      <c r="M11" s="22">
        <v>344689117.06999999</v>
      </c>
      <c r="N11" s="16">
        <v>6064018.4199999999</v>
      </c>
      <c r="O11" s="22">
        <v>372496947.06999999</v>
      </c>
      <c r="P11" s="16">
        <v>12237084.800000001</v>
      </c>
      <c r="Q11" s="22">
        <v>637795028.16999996</v>
      </c>
      <c r="R11" s="16">
        <v>12619109.26</v>
      </c>
      <c r="S11" s="22">
        <v>692560866.67999995</v>
      </c>
      <c r="T11" s="16">
        <v>24890175.289999999</v>
      </c>
      <c r="U11" s="22">
        <v>1186625064.6199999</v>
      </c>
      <c r="V11" s="16">
        <v>25939681.629999999</v>
      </c>
      <c r="W11" s="22">
        <v>1285887944.9000001</v>
      </c>
      <c r="Y11" s="33">
        <f t="shared" si="0"/>
        <v>8.8782436409156132E-2</v>
      </c>
      <c r="Z11" s="33">
        <f t="shared" si="1"/>
        <v>8.0675102934429879E-2</v>
      </c>
      <c r="AA11" s="33">
        <f t="shared" si="2"/>
        <v>8.586745912262353E-2</v>
      </c>
      <c r="AB11" s="33">
        <f t="shared" si="3"/>
        <v>8.3651427261725475E-2</v>
      </c>
      <c r="AD11" s="34">
        <f t="shared" si="4"/>
        <v>1.6558671257324773E-2</v>
      </c>
      <c r="AE11" s="34">
        <f t="shared" si="5"/>
        <v>1.605068800068846E-2</v>
      </c>
      <c r="AF11" s="35">
        <f t="shared" si="6"/>
        <v>-5.0798325663631294E-2</v>
      </c>
      <c r="AH11" s="34">
        <f t="shared" si="7"/>
        <v>1.7060688019360216E-2</v>
      </c>
      <c r="AI11" s="34">
        <f t="shared" si="8"/>
        <v>1.6279377502818684E-2</v>
      </c>
      <c r="AJ11" s="35">
        <f t="shared" si="9"/>
        <v>-7.8131051654153211E-2</v>
      </c>
      <c r="AL11" s="34">
        <f t="shared" si="10"/>
        <v>1.9186547808488542E-2</v>
      </c>
      <c r="AM11" s="34">
        <f t="shared" si="11"/>
        <v>1.8220938934210243E-2</v>
      </c>
      <c r="AN11" s="35">
        <f t="shared" si="12"/>
        <v>-9.6560887427829881E-2</v>
      </c>
      <c r="AP11" s="34">
        <f t="shared" si="13"/>
        <v>2.0975602178073604E-2</v>
      </c>
      <c r="AQ11" s="34">
        <f t="shared" si="14"/>
        <v>2.0172583258813624E-2</v>
      </c>
      <c r="AR11" s="35">
        <f t="shared" si="15"/>
        <v>-8.0301891925997973E-2</v>
      </c>
    </row>
    <row r="12" spans="1:44" x14ac:dyDescent="0.2">
      <c r="F12" s="30"/>
      <c r="G12" s="14" t="s">
        <v>283</v>
      </c>
      <c r="H12" s="16">
        <v>820094.61</v>
      </c>
      <c r="I12" s="22">
        <v>40361815.899999999</v>
      </c>
      <c r="J12" s="16">
        <v>830242.88</v>
      </c>
      <c r="K12" s="22">
        <v>42294678.369999997</v>
      </c>
      <c r="L12" s="16">
        <v>2887331.31</v>
      </c>
      <c r="M12" s="22">
        <v>139918264.38</v>
      </c>
      <c r="N12" s="16">
        <v>2857676.55</v>
      </c>
      <c r="O12" s="22">
        <v>146408902.63999999</v>
      </c>
      <c r="P12" s="16">
        <v>5843863.7800000003</v>
      </c>
      <c r="Q12" s="22">
        <v>256884684.38999999</v>
      </c>
      <c r="R12" s="16">
        <v>6021454.9400000004</v>
      </c>
      <c r="S12" s="22">
        <v>279042297.44</v>
      </c>
      <c r="T12" s="16">
        <v>11671062.800000001</v>
      </c>
      <c r="U12" s="22">
        <v>466082038.43000001</v>
      </c>
      <c r="V12" s="16">
        <v>12084645.130000001</v>
      </c>
      <c r="W12" s="22">
        <v>510043497.49000001</v>
      </c>
      <c r="Y12" s="33">
        <f t="shared" si="0"/>
        <v>4.7888392206853085E-2</v>
      </c>
      <c r="Z12" s="33">
        <f t="shared" si="1"/>
        <v>4.6388784829207518E-2</v>
      </c>
      <c r="AA12" s="33">
        <f t="shared" si="2"/>
        <v>8.6255095754796049E-2</v>
      </c>
      <c r="AB12" s="33">
        <f t="shared" si="3"/>
        <v>9.4321289891548768E-2</v>
      </c>
      <c r="AD12" s="34">
        <f t="shared" si="4"/>
        <v>2.0318575656552658E-2</v>
      </c>
      <c r="AE12" s="34">
        <f t="shared" si="5"/>
        <v>1.9629960836607258E-2</v>
      </c>
      <c r="AF12" s="35">
        <f t="shared" si="6"/>
        <v>-6.8861481994540036E-2</v>
      </c>
      <c r="AH12" s="34">
        <f t="shared" si="7"/>
        <v>2.0635842810045012E-2</v>
      </c>
      <c r="AI12" s="34">
        <f t="shared" si="8"/>
        <v>1.9518461640455335E-2</v>
      </c>
      <c r="AJ12" s="35">
        <f t="shared" si="9"/>
        <v>-0.11173811695896763</v>
      </c>
      <c r="AL12" s="34">
        <f t="shared" si="10"/>
        <v>2.2748977012299804E-2</v>
      </c>
      <c r="AM12" s="34">
        <f t="shared" si="11"/>
        <v>2.1579004313117586E-2</v>
      </c>
      <c r="AN12" s="35">
        <f t="shared" si="12"/>
        <v>-0.11699726991822174</v>
      </c>
      <c r="AP12" s="34">
        <f t="shared" si="13"/>
        <v>2.5040790757168079E-2</v>
      </c>
      <c r="AQ12" s="34">
        <f t="shared" si="14"/>
        <v>2.3693361820061109E-2</v>
      </c>
      <c r="AR12" s="35">
        <f t="shared" si="15"/>
        <v>-0.13474289371069698</v>
      </c>
    </row>
    <row r="13" spans="1:44" x14ac:dyDescent="0.2">
      <c r="F13" s="30"/>
      <c r="G13" s="14" t="s">
        <v>284</v>
      </c>
      <c r="H13" s="16">
        <v>506995.76</v>
      </c>
      <c r="I13" s="22">
        <v>31058258.280000001</v>
      </c>
      <c r="J13" s="16">
        <v>487034.39</v>
      </c>
      <c r="K13" s="22">
        <v>33297568.289999999</v>
      </c>
      <c r="L13" s="16">
        <v>1711277.73</v>
      </c>
      <c r="M13" s="22">
        <v>104927820.7</v>
      </c>
      <c r="N13" s="16">
        <v>1624916.07</v>
      </c>
      <c r="O13" s="22">
        <v>113613596.05</v>
      </c>
      <c r="P13" s="16">
        <v>3519834.32</v>
      </c>
      <c r="Q13" s="22">
        <v>201172107.81</v>
      </c>
      <c r="R13" s="16">
        <v>3492596.02</v>
      </c>
      <c r="S13" s="22">
        <v>220739084.37</v>
      </c>
      <c r="T13" s="16">
        <v>7090511.1299999999</v>
      </c>
      <c r="U13" s="22">
        <v>381035023.29000002</v>
      </c>
      <c r="V13" s="16">
        <v>6992856.7300000004</v>
      </c>
      <c r="W13" s="22">
        <v>408875198.25999999</v>
      </c>
      <c r="Y13" s="33">
        <f t="shared" si="0"/>
        <v>7.2100308710550065E-2</v>
      </c>
      <c r="Z13" s="33">
        <f t="shared" si="1"/>
        <v>8.2778573804878366E-2</v>
      </c>
      <c r="AA13" s="33">
        <f t="shared" si="2"/>
        <v>9.7264858299741658E-2</v>
      </c>
      <c r="AB13" s="33">
        <f t="shared" si="3"/>
        <v>7.3064608942289361E-2</v>
      </c>
      <c r="AD13" s="34">
        <f t="shared" si="4"/>
        <v>1.6324024207322679E-2</v>
      </c>
      <c r="AE13" s="34">
        <f t="shared" si="5"/>
        <v>1.4626725464101452E-2</v>
      </c>
      <c r="AF13" s="35">
        <f t="shared" si="6"/>
        <v>-0.16972987432212275</v>
      </c>
      <c r="AH13" s="34">
        <f t="shared" si="7"/>
        <v>1.6309094371574993E-2</v>
      </c>
      <c r="AI13" s="34">
        <f t="shared" si="8"/>
        <v>1.4302126915205587E-2</v>
      </c>
      <c r="AJ13" s="35">
        <f t="shared" si="9"/>
        <v>-0.20069674563694059</v>
      </c>
      <c r="AL13" s="34">
        <f t="shared" si="10"/>
        <v>1.7496631905474489E-2</v>
      </c>
      <c r="AM13" s="34">
        <f t="shared" si="11"/>
        <v>1.5822281903397569E-2</v>
      </c>
      <c r="AN13" s="35">
        <f t="shared" si="12"/>
        <v>-0.167435000207692</v>
      </c>
      <c r="AP13" s="34">
        <f t="shared" si="13"/>
        <v>1.8608554848260021E-2</v>
      </c>
      <c r="AQ13" s="34">
        <f t="shared" si="14"/>
        <v>1.7102667903943901E-2</v>
      </c>
      <c r="AR13" s="35">
        <f t="shared" si="15"/>
        <v>-0.15058869443161199</v>
      </c>
    </row>
    <row r="14" spans="1:44" x14ac:dyDescent="0.2">
      <c r="F14" s="30"/>
      <c r="G14" s="14" t="s">
        <v>285</v>
      </c>
      <c r="H14" s="16">
        <v>1464108.07</v>
      </c>
      <c r="I14" s="22">
        <v>91202325.140000001</v>
      </c>
      <c r="J14" s="16">
        <v>1600750.96</v>
      </c>
      <c r="K14" s="22">
        <v>99739922.530000001</v>
      </c>
      <c r="L14" s="16">
        <v>5135995.33</v>
      </c>
      <c r="M14" s="22">
        <v>317295238.50999999</v>
      </c>
      <c r="N14" s="16">
        <v>5476765.7400000002</v>
      </c>
      <c r="O14" s="22">
        <v>339964944.12</v>
      </c>
      <c r="P14" s="16">
        <v>10553909.470000001</v>
      </c>
      <c r="Q14" s="22">
        <v>582320226.45000005</v>
      </c>
      <c r="R14" s="16">
        <v>11123057.810000001</v>
      </c>
      <c r="S14" s="22">
        <v>635001038.95000005</v>
      </c>
      <c r="T14" s="16">
        <v>21681904.140000001</v>
      </c>
      <c r="U14" s="22">
        <v>1095240035.29</v>
      </c>
      <c r="V14" s="16">
        <v>22462604.129999999</v>
      </c>
      <c r="W14" s="22">
        <v>1186486636.49</v>
      </c>
      <c r="Y14" s="33">
        <f t="shared" si="0"/>
        <v>9.3611619845156077E-2</v>
      </c>
      <c r="Z14" s="33">
        <f t="shared" si="1"/>
        <v>7.1446724875089948E-2</v>
      </c>
      <c r="AA14" s="33">
        <f t="shared" si="2"/>
        <v>9.0467083414151939E-2</v>
      </c>
      <c r="AB14" s="33">
        <f t="shared" si="3"/>
        <v>8.3311966564333623E-2</v>
      </c>
      <c r="AD14" s="34">
        <f t="shared" si="4"/>
        <v>1.6053407276103136E-2</v>
      </c>
      <c r="AE14" s="34">
        <f t="shared" si="5"/>
        <v>1.6049250083571324E-2</v>
      </c>
      <c r="AF14" s="35">
        <f t="shared" si="6"/>
        <v>-4.1571925318110992E-4</v>
      </c>
      <c r="AH14" s="34">
        <f t="shared" si="7"/>
        <v>1.6186802405602857E-2</v>
      </c>
      <c r="AI14" s="34">
        <f t="shared" si="8"/>
        <v>1.6109795538409469E-2</v>
      </c>
      <c r="AJ14" s="35">
        <f t="shared" si="9"/>
        <v>-7.7006867193387535E-3</v>
      </c>
      <c r="AL14" s="34">
        <f t="shared" si="10"/>
        <v>1.8123892989841378E-2</v>
      </c>
      <c r="AM14" s="34">
        <f t="shared" si="11"/>
        <v>1.7516597812804256E-2</v>
      </c>
      <c r="AN14" s="35">
        <f t="shared" si="12"/>
        <v>-6.0729517703712182E-2</v>
      </c>
      <c r="AP14" s="34">
        <f t="shared" si="13"/>
        <v>1.9796486104764258E-2</v>
      </c>
      <c r="AQ14" s="34">
        <f t="shared" si="14"/>
        <v>1.8932032978012658E-2</v>
      </c>
      <c r="AR14" s="35">
        <f t="shared" si="15"/>
        <v>-8.6445312675159994E-2</v>
      </c>
    </row>
    <row r="15" spans="1:44" x14ac:dyDescent="0.2">
      <c r="F15" s="30"/>
      <c r="G15" s="14" t="s">
        <v>286</v>
      </c>
      <c r="H15" s="16">
        <v>702520</v>
      </c>
      <c r="I15" s="22">
        <v>38262469.460000001</v>
      </c>
      <c r="J15" s="16">
        <v>778950.86</v>
      </c>
      <c r="K15" s="22">
        <v>40397690.719999999</v>
      </c>
      <c r="L15" s="16">
        <v>2403167.92</v>
      </c>
      <c r="M15" s="22">
        <v>131132434.16</v>
      </c>
      <c r="N15" s="16">
        <v>2662961.92</v>
      </c>
      <c r="O15" s="22">
        <v>139061339.08000001</v>
      </c>
      <c r="P15" s="16">
        <v>4826559.2300000004</v>
      </c>
      <c r="Q15" s="22">
        <v>243770699.88</v>
      </c>
      <c r="R15" s="16">
        <v>5220984.91</v>
      </c>
      <c r="S15" s="22">
        <v>260665093.80000001</v>
      </c>
      <c r="T15" s="16">
        <v>9314779.8900000006</v>
      </c>
      <c r="U15" s="22">
        <v>453843977.13</v>
      </c>
      <c r="V15" s="16">
        <v>9822139.8699999992</v>
      </c>
      <c r="W15" s="22">
        <v>489849013.66000003</v>
      </c>
      <c r="Y15" s="33">
        <f t="shared" si="0"/>
        <v>5.5804585802601718E-2</v>
      </c>
      <c r="Z15" s="33">
        <f t="shared" si="1"/>
        <v>6.0464864934373433E-2</v>
      </c>
      <c r="AA15" s="33">
        <f t="shared" si="2"/>
        <v>6.9304448517875816E-2</v>
      </c>
      <c r="AB15" s="33">
        <f t="shared" si="3"/>
        <v>7.9333511833047141E-2</v>
      </c>
      <c r="AD15" s="34">
        <f t="shared" si="4"/>
        <v>1.8360550427473636E-2</v>
      </c>
      <c r="AE15" s="34">
        <f t="shared" si="5"/>
        <v>1.928206405160577E-2</v>
      </c>
      <c r="AF15" s="35">
        <f t="shared" si="6"/>
        <v>9.2151362413213367E-2</v>
      </c>
      <c r="AH15" s="34">
        <f t="shared" si="7"/>
        <v>1.8326266384011428E-2</v>
      </c>
      <c r="AI15" s="34">
        <f t="shared" si="8"/>
        <v>1.914954895168984E-2</v>
      </c>
      <c r="AJ15" s="35">
        <f t="shared" si="9"/>
        <v>8.2328256767841279E-2</v>
      </c>
      <c r="AL15" s="34">
        <f t="shared" si="10"/>
        <v>1.9799587203777776E-2</v>
      </c>
      <c r="AM15" s="34">
        <f t="shared" si="11"/>
        <v>2.0029474732838202E-2</v>
      </c>
      <c r="AN15" s="35">
        <f t="shared" si="12"/>
        <v>2.2988752906042548E-2</v>
      </c>
      <c r="AP15" s="34">
        <f t="shared" si="13"/>
        <v>2.0524189720230342E-2</v>
      </c>
      <c r="AQ15" s="34">
        <f t="shared" si="14"/>
        <v>2.0051361942350385E-2</v>
      </c>
      <c r="AR15" s="35">
        <f t="shared" si="15"/>
        <v>-4.7282777787995695E-2</v>
      </c>
    </row>
    <row r="16" spans="1:44" x14ac:dyDescent="0.2">
      <c r="F16" s="30"/>
      <c r="G16" s="14" t="s">
        <v>287</v>
      </c>
      <c r="H16" s="16">
        <v>528244.51</v>
      </c>
      <c r="I16" s="22">
        <v>22169301.960000001</v>
      </c>
      <c r="J16" s="16">
        <v>557755.82999999996</v>
      </c>
      <c r="K16" s="22">
        <v>23092494.719999999</v>
      </c>
      <c r="L16" s="16">
        <v>1865146.09</v>
      </c>
      <c r="M16" s="22">
        <v>78932489.870000005</v>
      </c>
      <c r="N16" s="16">
        <v>1957047.09</v>
      </c>
      <c r="O16" s="22">
        <v>82423397.939999998</v>
      </c>
      <c r="P16" s="16">
        <v>3679792.1</v>
      </c>
      <c r="Q16" s="22">
        <v>147617960.59999999</v>
      </c>
      <c r="R16" s="16">
        <v>3843799.96</v>
      </c>
      <c r="S16" s="22">
        <v>154309918.65000001</v>
      </c>
      <c r="T16" s="16">
        <v>7021162.9900000002</v>
      </c>
      <c r="U16" s="22">
        <v>274162185.07999998</v>
      </c>
      <c r="V16" s="16">
        <v>7785502.2599999998</v>
      </c>
      <c r="W16" s="22">
        <v>290203763.70999998</v>
      </c>
      <c r="Y16" s="33">
        <f t="shared" si="0"/>
        <v>4.1642842957604689E-2</v>
      </c>
      <c r="Z16" s="33">
        <f t="shared" si="1"/>
        <v>4.4226503886415316E-2</v>
      </c>
      <c r="AA16" s="33">
        <f t="shared" si="2"/>
        <v>4.5332952865628551E-2</v>
      </c>
      <c r="AB16" s="33">
        <f t="shared" si="3"/>
        <v>5.8511273629217299E-2</v>
      </c>
      <c r="AD16" s="34">
        <f t="shared" si="4"/>
        <v>2.3827746626984912E-2</v>
      </c>
      <c r="AE16" s="34">
        <f t="shared" si="5"/>
        <v>2.4153121469242454E-2</v>
      </c>
      <c r="AF16" s="35">
        <f t="shared" si="6"/>
        <v>3.2537484225754129E-2</v>
      </c>
      <c r="AH16" s="34">
        <f t="shared" si="7"/>
        <v>2.3629637086982215E-2</v>
      </c>
      <c r="AI16" s="34">
        <f t="shared" si="8"/>
        <v>2.3743829287705777E-2</v>
      </c>
      <c r="AJ16" s="35">
        <f t="shared" si="9"/>
        <v>1.1419220072356184E-2</v>
      </c>
      <c r="AL16" s="34">
        <f t="shared" si="10"/>
        <v>2.4927807463558743E-2</v>
      </c>
      <c r="AM16" s="34">
        <f t="shared" si="11"/>
        <v>2.4909610436114372E-2</v>
      </c>
      <c r="AN16" s="35">
        <f t="shared" si="12"/>
        <v>-1.8197027444370739E-3</v>
      </c>
      <c r="AP16" s="34">
        <f t="shared" si="13"/>
        <v>2.5609523749423133E-2</v>
      </c>
      <c r="AQ16" s="34">
        <f t="shared" si="14"/>
        <v>2.6827709470301827E-2</v>
      </c>
      <c r="AR16" s="35">
        <f t="shared" si="15"/>
        <v>0.12181857208786936</v>
      </c>
    </row>
    <row r="17" spans="6:44" x14ac:dyDescent="0.2">
      <c r="F17" s="30"/>
      <c r="G17" s="14" t="s">
        <v>288</v>
      </c>
      <c r="H17" s="16">
        <v>536075.93999999994</v>
      </c>
      <c r="I17" s="22">
        <v>27141648.120000001</v>
      </c>
      <c r="J17" s="16">
        <v>549169.03</v>
      </c>
      <c r="K17" s="22">
        <v>28487899.190000001</v>
      </c>
      <c r="L17" s="16">
        <v>1849057.82</v>
      </c>
      <c r="M17" s="22">
        <v>94763110.049999997</v>
      </c>
      <c r="N17" s="16">
        <v>1898097.84</v>
      </c>
      <c r="O17" s="22">
        <v>98944675.819999993</v>
      </c>
      <c r="P17" s="16">
        <v>3742510.04</v>
      </c>
      <c r="Q17" s="22">
        <v>177116411.16999999</v>
      </c>
      <c r="R17" s="16">
        <v>3888775.14</v>
      </c>
      <c r="S17" s="22">
        <v>189643542.44</v>
      </c>
      <c r="T17" s="16">
        <v>7120475.04</v>
      </c>
      <c r="U17" s="22">
        <v>325423520.51999998</v>
      </c>
      <c r="V17" s="16">
        <v>7663257.5199999996</v>
      </c>
      <c r="W17" s="22">
        <v>353047170.56999999</v>
      </c>
      <c r="Y17" s="33">
        <f t="shared" si="0"/>
        <v>4.9600933003327151E-2</v>
      </c>
      <c r="Z17" s="33">
        <f t="shared" si="1"/>
        <v>4.4126514714361638E-2</v>
      </c>
      <c r="AA17" s="33">
        <f t="shared" si="2"/>
        <v>7.0728235668552547E-2</v>
      </c>
      <c r="AB17" s="33">
        <f t="shared" si="3"/>
        <v>8.4885228965194945E-2</v>
      </c>
      <c r="AD17" s="34">
        <f t="shared" si="4"/>
        <v>1.9751045980327887E-2</v>
      </c>
      <c r="AE17" s="34">
        <f t="shared" si="5"/>
        <v>1.927727370619076E-2</v>
      </c>
      <c r="AF17" s="35">
        <f t="shared" si="6"/>
        <v>-4.7377227413712697E-2</v>
      </c>
      <c r="AH17" s="34">
        <f t="shared" si="7"/>
        <v>1.9512422281459305E-2</v>
      </c>
      <c r="AI17" s="34">
        <f t="shared" si="8"/>
        <v>1.9183425730284032E-2</v>
      </c>
      <c r="AJ17" s="35">
        <f t="shared" si="9"/>
        <v>-3.2899655117527363E-2</v>
      </c>
      <c r="AL17" s="34">
        <f t="shared" si="10"/>
        <v>2.113022737575606E-2</v>
      </c>
      <c r="AM17" s="34">
        <f t="shared" si="11"/>
        <v>2.0505708182657168E-2</v>
      </c>
      <c r="AN17" s="35">
        <f t="shared" si="12"/>
        <v>-6.2451919309889151E-2</v>
      </c>
      <c r="AP17" s="34">
        <f t="shared" si="13"/>
        <v>2.188064043011417E-2</v>
      </c>
      <c r="AQ17" s="34">
        <f t="shared" si="14"/>
        <v>2.1706044287587843E-2</v>
      </c>
      <c r="AR17" s="35">
        <f t="shared" si="15"/>
        <v>-1.7459614252632663E-2</v>
      </c>
    </row>
    <row r="18" spans="6:44" x14ac:dyDescent="0.2">
      <c r="F18" s="30"/>
      <c r="G18" s="14" t="s">
        <v>289</v>
      </c>
      <c r="H18" s="16">
        <v>1314031.8799999999</v>
      </c>
      <c r="I18" s="22">
        <v>87170757.200000003</v>
      </c>
      <c r="J18" s="16">
        <v>1304614.45</v>
      </c>
      <c r="K18" s="22">
        <v>90027113.099999994</v>
      </c>
      <c r="L18" s="16">
        <v>4374457.96</v>
      </c>
      <c r="M18" s="22">
        <v>281995912.91000003</v>
      </c>
      <c r="N18" s="16">
        <v>4384444.04</v>
      </c>
      <c r="O18" s="22">
        <v>299420799.94999999</v>
      </c>
      <c r="P18" s="16">
        <v>8935393.25</v>
      </c>
      <c r="Q18" s="22">
        <v>539053879.45000005</v>
      </c>
      <c r="R18" s="16">
        <v>9122166.1099999994</v>
      </c>
      <c r="S18" s="22">
        <v>578483642.55999994</v>
      </c>
      <c r="T18" s="16">
        <v>17784043.32</v>
      </c>
      <c r="U18" s="22">
        <v>1035357464.85</v>
      </c>
      <c r="V18" s="16">
        <v>18080002.280000001</v>
      </c>
      <c r="W18" s="22">
        <v>1101124013.96</v>
      </c>
      <c r="Y18" s="33">
        <f t="shared" si="0"/>
        <v>3.2767363640613084E-2</v>
      </c>
      <c r="Z18" s="33">
        <f t="shared" si="1"/>
        <v>6.179127512944195E-2</v>
      </c>
      <c r="AA18" s="33">
        <f t="shared" si="2"/>
        <v>7.314623753423373E-2</v>
      </c>
      <c r="AB18" s="33">
        <f t="shared" si="3"/>
        <v>6.3520620986229237E-2</v>
      </c>
      <c r="AD18" s="34">
        <f t="shared" si="4"/>
        <v>1.507422812658555E-2</v>
      </c>
      <c r="AE18" s="34">
        <f t="shared" si="5"/>
        <v>1.449135049516544E-2</v>
      </c>
      <c r="AF18" s="35">
        <f t="shared" si="6"/>
        <v>-5.8287763142010965E-2</v>
      </c>
      <c r="AH18" s="34">
        <f t="shared" si="7"/>
        <v>1.5512487095499584E-2</v>
      </c>
      <c r="AI18" s="34">
        <f t="shared" si="8"/>
        <v>1.4643084384024604E-2</v>
      </c>
      <c r="AJ18" s="35">
        <f t="shared" si="9"/>
        <v>-8.6940271147497972E-2</v>
      </c>
      <c r="AL18" s="34">
        <f t="shared" si="10"/>
        <v>1.6576067051250677E-2</v>
      </c>
      <c r="AM18" s="34">
        <f t="shared" si="11"/>
        <v>1.5769099485045256E-2</v>
      </c>
      <c r="AN18" s="35">
        <f t="shared" si="12"/>
        <v>-8.0696756620542154E-2</v>
      </c>
      <c r="AP18" s="34">
        <f t="shared" si="13"/>
        <v>1.7176718113078471E-2</v>
      </c>
      <c r="AQ18" s="34">
        <f t="shared" si="14"/>
        <v>1.6419587667494812E-2</v>
      </c>
      <c r="AR18" s="35">
        <f t="shared" si="15"/>
        <v>-7.5713044558365847E-2</v>
      </c>
    </row>
    <row r="19" spans="6:44" x14ac:dyDescent="0.2">
      <c r="F19" s="30"/>
      <c r="G19" s="14" t="s">
        <v>290</v>
      </c>
      <c r="H19" s="16">
        <v>1206777.93</v>
      </c>
      <c r="I19" s="22">
        <v>65285921.640000001</v>
      </c>
      <c r="J19" s="16">
        <v>1243739.54</v>
      </c>
      <c r="K19" s="22">
        <v>68483030.840000004</v>
      </c>
      <c r="L19" s="16">
        <v>3999171.22</v>
      </c>
      <c r="M19" s="22">
        <v>215777571.81</v>
      </c>
      <c r="N19" s="16">
        <v>4160354.07</v>
      </c>
      <c r="O19" s="22">
        <v>233606855.21000001</v>
      </c>
      <c r="P19" s="16">
        <v>8051603.6900000004</v>
      </c>
      <c r="Q19" s="22">
        <v>399261356.44999999</v>
      </c>
      <c r="R19" s="16">
        <v>8595005.6699999999</v>
      </c>
      <c r="S19" s="22">
        <v>437809529.95999998</v>
      </c>
      <c r="T19" s="16">
        <v>16139423.98</v>
      </c>
      <c r="U19" s="22">
        <v>747119775.23000002</v>
      </c>
      <c r="V19" s="16">
        <v>16898620.210000001</v>
      </c>
      <c r="W19" s="22">
        <v>812282499.39999998</v>
      </c>
      <c r="Y19" s="33">
        <f t="shared" si="0"/>
        <v>4.8970882537731804E-2</v>
      </c>
      <c r="Z19" s="33">
        <f t="shared" si="1"/>
        <v>8.2628065792210034E-2</v>
      </c>
      <c r="AA19" s="33">
        <f t="shared" si="2"/>
        <v>9.6548721500993612E-2</v>
      </c>
      <c r="AB19" s="33">
        <f t="shared" si="3"/>
        <v>8.7218577703875769E-2</v>
      </c>
      <c r="AD19" s="34">
        <f t="shared" si="4"/>
        <v>1.848450477048362E-2</v>
      </c>
      <c r="AE19" s="34">
        <f t="shared" si="5"/>
        <v>1.8161280608415317E-2</v>
      </c>
      <c r="AF19" s="35">
        <f t="shared" si="6"/>
        <v>-3.2322416206830365E-2</v>
      </c>
      <c r="AH19" s="34">
        <f t="shared" si="7"/>
        <v>1.8533766908459863E-2</v>
      </c>
      <c r="AI19" s="34">
        <f t="shared" si="8"/>
        <v>1.7809212260744937E-2</v>
      </c>
      <c r="AJ19" s="35">
        <f t="shared" si="9"/>
        <v>-7.2455464771492561E-2</v>
      </c>
      <c r="AL19" s="34">
        <f t="shared" si="10"/>
        <v>2.0166248398267698E-2</v>
      </c>
      <c r="AM19" s="34">
        <f t="shared" si="11"/>
        <v>1.9631837778371963E-2</v>
      </c>
      <c r="AN19" s="35">
        <f t="shared" si="12"/>
        <v>-5.3441061989573449E-2</v>
      </c>
      <c r="AP19" s="34">
        <f t="shared" si="13"/>
        <v>2.1602190860269353E-2</v>
      </c>
      <c r="AQ19" s="34">
        <f t="shared" si="14"/>
        <v>2.08038708484823E-2</v>
      </c>
      <c r="AR19" s="35">
        <f t="shared" si="15"/>
        <v>-7.9832001178705217E-2</v>
      </c>
    </row>
    <row r="20" spans="6:44" x14ac:dyDescent="0.2">
      <c r="F20" s="30"/>
      <c r="G20" s="14" t="s">
        <v>291</v>
      </c>
      <c r="H20" s="16">
        <v>1115085.6299999999</v>
      </c>
      <c r="I20" s="22">
        <v>63103590.020000003</v>
      </c>
      <c r="J20" s="16">
        <v>1186581.69</v>
      </c>
      <c r="K20" s="22">
        <v>67164299.340000004</v>
      </c>
      <c r="L20" s="16">
        <v>3864353.42</v>
      </c>
      <c r="M20" s="22">
        <v>218414085.74000001</v>
      </c>
      <c r="N20" s="16">
        <v>4055387.31</v>
      </c>
      <c r="O20" s="22">
        <v>229760669.16</v>
      </c>
      <c r="P20" s="16">
        <v>7872775.96</v>
      </c>
      <c r="Q20" s="22">
        <v>401761294.39999998</v>
      </c>
      <c r="R20" s="16">
        <v>8227591.8099999996</v>
      </c>
      <c r="S20" s="22">
        <v>430282621.11000001</v>
      </c>
      <c r="T20" s="16">
        <v>15353071.18</v>
      </c>
      <c r="U20" s="22">
        <v>735701370.71000004</v>
      </c>
      <c r="V20" s="16">
        <v>16049438.939999999</v>
      </c>
      <c r="W20" s="22">
        <v>796352625.66999996</v>
      </c>
      <c r="Y20" s="33">
        <f t="shared" si="0"/>
        <v>6.4349893860444429E-2</v>
      </c>
      <c r="Z20" s="33">
        <f t="shared" si="1"/>
        <v>5.1949870273050765E-2</v>
      </c>
      <c r="AA20" s="33">
        <f t="shared" si="2"/>
        <v>7.0990727846480278E-2</v>
      </c>
      <c r="AB20" s="33">
        <f t="shared" si="3"/>
        <v>8.2440046158222438E-2</v>
      </c>
      <c r="AD20" s="34">
        <f t="shared" si="4"/>
        <v>1.7670716192954877E-2</v>
      </c>
      <c r="AE20" s="34">
        <f t="shared" si="5"/>
        <v>1.7666851313273894E-2</v>
      </c>
      <c r="AF20" s="35">
        <f t="shared" si="6"/>
        <v>-3.8648796809835628E-4</v>
      </c>
      <c r="AH20" s="34">
        <f t="shared" si="7"/>
        <v>1.7692784817001792E-2</v>
      </c>
      <c r="AI20" s="34">
        <f t="shared" si="8"/>
        <v>1.7650485284650363E-2</v>
      </c>
      <c r="AJ20" s="35">
        <f t="shared" si="9"/>
        <v>-4.2299532351429414E-3</v>
      </c>
      <c r="AL20" s="34">
        <f t="shared" si="10"/>
        <v>1.9595655603801738E-2</v>
      </c>
      <c r="AM20" s="34">
        <f t="shared" si="11"/>
        <v>1.9121366763024922E-2</v>
      </c>
      <c r="AN20" s="35">
        <f t="shared" si="12"/>
        <v>-4.7428884077681602E-2</v>
      </c>
      <c r="AP20" s="34">
        <f t="shared" si="13"/>
        <v>2.0868618424868885E-2</v>
      </c>
      <c r="AQ20" s="34">
        <f t="shared" si="14"/>
        <v>2.0153683710777033E-2</v>
      </c>
      <c r="AR20" s="35">
        <f t="shared" si="15"/>
        <v>-7.1493471409185202E-2</v>
      </c>
    </row>
    <row r="21" spans="6:44" x14ac:dyDescent="0.2">
      <c r="F21" s="30"/>
      <c r="G21" s="14" t="s">
        <v>292</v>
      </c>
      <c r="H21" s="16">
        <v>565795.39</v>
      </c>
      <c r="I21" s="22">
        <v>28153776.48</v>
      </c>
      <c r="J21" s="16">
        <v>578818.78</v>
      </c>
      <c r="K21" s="22">
        <v>30219268.699999999</v>
      </c>
      <c r="L21" s="16">
        <v>1952593.38</v>
      </c>
      <c r="M21" s="22">
        <v>97326039.319999993</v>
      </c>
      <c r="N21" s="16">
        <v>2042185.82</v>
      </c>
      <c r="O21" s="22">
        <v>104524762.03</v>
      </c>
      <c r="P21" s="16">
        <v>3986026.51</v>
      </c>
      <c r="Q21" s="22">
        <v>179110798.71000001</v>
      </c>
      <c r="R21" s="16">
        <v>4090186.21</v>
      </c>
      <c r="S21" s="22">
        <v>195527074.31</v>
      </c>
      <c r="T21" s="16">
        <v>7762321.1799999997</v>
      </c>
      <c r="U21" s="22">
        <v>323154383.94</v>
      </c>
      <c r="V21" s="16">
        <v>7925304.8799999999</v>
      </c>
      <c r="W21" s="22">
        <v>356427619.22000003</v>
      </c>
      <c r="Y21" s="33">
        <f t="shared" si="0"/>
        <v>7.3364659319054129E-2</v>
      </c>
      <c r="Z21" s="33">
        <f t="shared" si="1"/>
        <v>7.3965022724609197E-2</v>
      </c>
      <c r="AA21" s="33">
        <f t="shared" si="2"/>
        <v>9.1654304029874498E-2</v>
      </c>
      <c r="AB21" s="33">
        <f t="shared" si="3"/>
        <v>0.10296389878522541</v>
      </c>
      <c r="AD21" s="34">
        <f t="shared" si="4"/>
        <v>2.0096607302467297E-2</v>
      </c>
      <c r="AE21" s="34">
        <f t="shared" si="5"/>
        <v>1.9153963841620034E-2</v>
      </c>
      <c r="AF21" s="35">
        <f t="shared" si="6"/>
        <v>-9.4264346084726308E-2</v>
      </c>
      <c r="AH21" s="34">
        <f t="shared" si="7"/>
        <v>2.0062394336011494E-2</v>
      </c>
      <c r="AI21" s="34">
        <f t="shared" si="8"/>
        <v>1.9537818411046615E-2</v>
      </c>
      <c r="AJ21" s="35">
        <f t="shared" si="9"/>
        <v>-5.2457592496487834E-2</v>
      </c>
      <c r="AL21" s="34">
        <f t="shared" si="10"/>
        <v>2.2254529256238834E-2</v>
      </c>
      <c r="AM21" s="34">
        <f t="shared" si="11"/>
        <v>2.0918771604566542E-2</v>
      </c>
      <c r="AN21" s="35">
        <f t="shared" si="12"/>
        <v>-0.13357576516722924</v>
      </c>
      <c r="AP21" s="34">
        <f t="shared" si="13"/>
        <v>2.4020473079644892E-2</v>
      </c>
      <c r="AQ21" s="34">
        <f t="shared" si="14"/>
        <v>2.2235383715054402E-2</v>
      </c>
      <c r="AR21" s="35">
        <f t="shared" si="15"/>
        <v>-0.17850893645904897</v>
      </c>
    </row>
    <row r="22" spans="6:44" x14ac:dyDescent="0.2">
      <c r="F22" s="30"/>
      <c r="G22" s="14" t="s">
        <v>293</v>
      </c>
      <c r="H22" s="16">
        <v>1001359.83</v>
      </c>
      <c r="I22" s="22">
        <v>59461339.43</v>
      </c>
      <c r="J22" s="16">
        <v>983245.6</v>
      </c>
      <c r="K22" s="22">
        <v>64636023.770000003</v>
      </c>
      <c r="L22" s="16">
        <v>3487767.72</v>
      </c>
      <c r="M22" s="22">
        <v>208451220.75</v>
      </c>
      <c r="N22" s="16">
        <v>3398837.12</v>
      </c>
      <c r="O22" s="22">
        <v>222803408.22</v>
      </c>
      <c r="P22" s="16">
        <v>7123466.6600000001</v>
      </c>
      <c r="Q22" s="22">
        <v>389339147.42000002</v>
      </c>
      <c r="R22" s="16">
        <v>6934840.7199999997</v>
      </c>
      <c r="S22" s="22">
        <v>421354134.27999997</v>
      </c>
      <c r="T22" s="16">
        <v>14083313.43</v>
      </c>
      <c r="U22" s="22">
        <v>719265519.78999996</v>
      </c>
      <c r="V22" s="16">
        <v>13780950.15</v>
      </c>
      <c r="W22" s="22">
        <v>776122642.69000006</v>
      </c>
      <c r="Y22" s="33">
        <f t="shared" si="0"/>
        <v>8.7026030520079789E-2</v>
      </c>
      <c r="Z22" s="33">
        <f t="shared" si="1"/>
        <v>6.8851539551370078E-2</v>
      </c>
      <c r="AA22" s="33">
        <f t="shared" si="2"/>
        <v>8.2229046506499259E-2</v>
      </c>
      <c r="AB22" s="33">
        <f t="shared" si="3"/>
        <v>7.9048864898459692E-2</v>
      </c>
      <c r="AD22" s="34">
        <f t="shared" si="4"/>
        <v>1.6840519228108482E-2</v>
      </c>
      <c r="AE22" s="34">
        <f t="shared" si="5"/>
        <v>1.5212037230179389E-2</v>
      </c>
      <c r="AF22" s="35">
        <f t="shared" si="6"/>
        <v>-0.16284819979290929</v>
      </c>
      <c r="AH22" s="34">
        <f t="shared" si="7"/>
        <v>1.6731817196613853E-2</v>
      </c>
      <c r="AI22" s="34">
        <f t="shared" si="8"/>
        <v>1.5254870413130882E-2</v>
      </c>
      <c r="AJ22" s="35">
        <f t="shared" si="9"/>
        <v>-0.14769467834829711</v>
      </c>
      <c r="AL22" s="34">
        <f t="shared" si="10"/>
        <v>1.8296302098580273E-2</v>
      </c>
      <c r="AM22" s="34">
        <f t="shared" si="11"/>
        <v>1.6458461317461835E-2</v>
      </c>
      <c r="AN22" s="35">
        <f t="shared" si="12"/>
        <v>-0.18378407811184377</v>
      </c>
      <c r="AP22" s="34">
        <f t="shared" si="13"/>
        <v>1.9580131457033877E-2</v>
      </c>
      <c r="AQ22" s="34">
        <f t="shared" si="14"/>
        <v>1.7756150113384085E-2</v>
      </c>
      <c r="AR22" s="35">
        <f t="shared" si="15"/>
        <v>-0.18239813436497915</v>
      </c>
    </row>
    <row r="23" spans="6:44" x14ac:dyDescent="0.2">
      <c r="F23" s="30"/>
      <c r="G23" s="14" t="s">
        <v>294</v>
      </c>
      <c r="H23" s="16">
        <v>1012070.3</v>
      </c>
      <c r="I23" s="22">
        <v>63796520.810000002</v>
      </c>
      <c r="J23" s="16">
        <v>1042472.08</v>
      </c>
      <c r="K23" s="22">
        <v>69230748.390000001</v>
      </c>
      <c r="L23" s="16">
        <v>3622901.7599999998</v>
      </c>
      <c r="M23" s="22">
        <v>223149084.47999999</v>
      </c>
      <c r="N23" s="16">
        <v>3615846.21</v>
      </c>
      <c r="O23" s="22">
        <v>234124712.53999999</v>
      </c>
      <c r="P23" s="16">
        <v>7547829.6900000004</v>
      </c>
      <c r="Q23" s="22">
        <v>412487766.17000002</v>
      </c>
      <c r="R23" s="16">
        <v>7450660.5999999996</v>
      </c>
      <c r="S23" s="22">
        <v>437878892.81999999</v>
      </c>
      <c r="T23" s="16">
        <v>15271274.27</v>
      </c>
      <c r="U23" s="22">
        <v>762154830.77999997</v>
      </c>
      <c r="V23" s="16">
        <v>15283057.18</v>
      </c>
      <c r="W23" s="22">
        <v>813671020.01999998</v>
      </c>
      <c r="Y23" s="33">
        <f t="shared" si="0"/>
        <v>8.5180626012260396E-2</v>
      </c>
      <c r="Z23" s="33">
        <f t="shared" si="1"/>
        <v>4.9185180775338143E-2</v>
      </c>
      <c r="AA23" s="33">
        <f t="shared" si="2"/>
        <v>6.1556072040050376E-2</v>
      </c>
      <c r="AB23" s="33">
        <f t="shared" si="3"/>
        <v>6.7592813375305399E-2</v>
      </c>
      <c r="AD23" s="34">
        <f t="shared" si="4"/>
        <v>1.5864035956038525E-2</v>
      </c>
      <c r="AE23" s="34">
        <f t="shared" si="5"/>
        <v>1.5057934577384682E-2</v>
      </c>
      <c r="AF23" s="35">
        <f t="shared" si="6"/>
        <v>-8.0610137865384263E-2</v>
      </c>
      <c r="AH23" s="34">
        <f t="shared" si="7"/>
        <v>1.623534225310571E-2</v>
      </c>
      <c r="AI23" s="34">
        <f t="shared" si="8"/>
        <v>1.5444103148155435E-2</v>
      </c>
      <c r="AJ23" s="35">
        <f t="shared" si="9"/>
        <v>-7.9123910495027511E-2</v>
      </c>
      <c r="AL23" s="34">
        <f t="shared" si="10"/>
        <v>1.8298311632566788E-2</v>
      </c>
      <c r="AM23" s="34">
        <f t="shared" si="11"/>
        <v>1.7015345389262145E-2</v>
      </c>
      <c r="AN23" s="35">
        <f t="shared" si="12"/>
        <v>-0.12829662433046438</v>
      </c>
      <c r="AP23" s="34">
        <f t="shared" si="13"/>
        <v>2.0036971036936371E-2</v>
      </c>
      <c r="AQ23" s="34">
        <f t="shared" si="14"/>
        <v>1.8782845651335037E-2</v>
      </c>
      <c r="AR23" s="35">
        <f t="shared" si="15"/>
        <v>-0.1254125385601334</v>
      </c>
    </row>
    <row r="24" spans="6:44" x14ac:dyDescent="0.2">
      <c r="F24" s="30"/>
      <c r="G24" s="14" t="s">
        <v>295</v>
      </c>
      <c r="H24" s="16">
        <v>1095901.53</v>
      </c>
      <c r="I24" s="22">
        <v>75649408.819999993</v>
      </c>
      <c r="J24" s="16">
        <v>1076728.18</v>
      </c>
      <c r="K24" s="22">
        <v>79722772.739999995</v>
      </c>
      <c r="L24" s="16">
        <v>3603619.12</v>
      </c>
      <c r="M24" s="22">
        <v>246774006.18000001</v>
      </c>
      <c r="N24" s="16">
        <v>3549338.48</v>
      </c>
      <c r="O24" s="22">
        <v>261178415.72999999</v>
      </c>
      <c r="P24" s="16">
        <v>7405772.0300000003</v>
      </c>
      <c r="Q24" s="22">
        <v>472432009.07999998</v>
      </c>
      <c r="R24" s="16">
        <v>7454616.2999999998</v>
      </c>
      <c r="S24" s="22">
        <v>504559886.18000001</v>
      </c>
      <c r="T24" s="16">
        <v>14852128.970000001</v>
      </c>
      <c r="U24" s="22">
        <v>910262162.42999995</v>
      </c>
      <c r="V24" s="16">
        <v>14702435.880000001</v>
      </c>
      <c r="W24" s="22">
        <v>966811915.48000002</v>
      </c>
      <c r="Y24" s="33">
        <f t="shared" si="0"/>
        <v>5.3845284233379184E-2</v>
      </c>
      <c r="Z24" s="33">
        <f t="shared" si="1"/>
        <v>5.8370854260449245E-2</v>
      </c>
      <c r="AA24" s="33">
        <f t="shared" si="2"/>
        <v>6.8005292788193783E-2</v>
      </c>
      <c r="AB24" s="33">
        <f t="shared" si="3"/>
        <v>6.2124688231615696E-2</v>
      </c>
      <c r="AD24" s="34">
        <f t="shared" si="4"/>
        <v>1.4486584192714385E-2</v>
      </c>
      <c r="AE24" s="34">
        <f t="shared" si="5"/>
        <v>1.3505904812311726E-2</v>
      </c>
      <c r="AF24" s="35">
        <f t="shared" si="6"/>
        <v>-9.8067938040265895E-2</v>
      </c>
      <c r="AH24" s="34">
        <f t="shared" si="7"/>
        <v>1.4602912096711985E-2</v>
      </c>
      <c r="AI24" s="34">
        <f t="shared" si="8"/>
        <v>1.3589708284582067E-2</v>
      </c>
      <c r="AJ24" s="35">
        <f t="shared" si="9"/>
        <v>-0.10132038121299178</v>
      </c>
      <c r="AL24" s="34">
        <f t="shared" si="10"/>
        <v>1.5675847291596053E-2</v>
      </c>
      <c r="AM24" s="34">
        <f t="shared" si="11"/>
        <v>1.4774492590837058E-2</v>
      </c>
      <c r="AN24" s="35">
        <f t="shared" si="12"/>
        <v>-9.0135470075899421E-2</v>
      </c>
      <c r="AP24" s="34">
        <f t="shared" si="13"/>
        <v>1.6316320267944943E-2</v>
      </c>
      <c r="AQ24" s="34">
        <f t="shared" si="14"/>
        <v>1.5207131443658902E-2</v>
      </c>
      <c r="AR24" s="35">
        <f t="shared" si="15"/>
        <v>-0.11091888242860409</v>
      </c>
    </row>
    <row r="25" spans="6:44" x14ac:dyDescent="0.2">
      <c r="F25" s="30"/>
      <c r="G25" s="14" t="s">
        <v>296</v>
      </c>
      <c r="H25" s="16">
        <v>508105.68</v>
      </c>
      <c r="I25" s="22">
        <v>28987139.100000001</v>
      </c>
      <c r="J25" s="16">
        <v>538483.27</v>
      </c>
      <c r="K25" s="22">
        <v>30698872.25</v>
      </c>
      <c r="L25" s="16">
        <v>1766922.21</v>
      </c>
      <c r="M25" s="22">
        <v>101476205.7</v>
      </c>
      <c r="N25" s="16">
        <v>1885538.65</v>
      </c>
      <c r="O25" s="22">
        <v>105375776.42</v>
      </c>
      <c r="P25" s="16">
        <v>3597047.01</v>
      </c>
      <c r="Q25" s="22">
        <v>189734102.78999999</v>
      </c>
      <c r="R25" s="16">
        <v>3806084.47</v>
      </c>
      <c r="S25" s="22">
        <v>201039983.22999999</v>
      </c>
      <c r="T25" s="16">
        <v>6946640.3600000003</v>
      </c>
      <c r="U25" s="22">
        <v>346968007.87</v>
      </c>
      <c r="V25" s="16">
        <v>7210735.4500000002</v>
      </c>
      <c r="W25" s="22">
        <v>373719523.82999998</v>
      </c>
      <c r="Y25" s="33">
        <f t="shared" si="0"/>
        <v>5.9051469139291449E-2</v>
      </c>
      <c r="Z25" s="33">
        <f t="shared" si="1"/>
        <v>3.8428424605552618E-2</v>
      </c>
      <c r="AA25" s="33">
        <f t="shared" si="2"/>
        <v>5.9588024892464814E-2</v>
      </c>
      <c r="AB25" s="33">
        <f t="shared" si="3"/>
        <v>7.7100814349497851E-2</v>
      </c>
      <c r="AD25" s="34">
        <f t="shared" si="4"/>
        <v>1.7528659114896924E-2</v>
      </c>
      <c r="AE25" s="34">
        <f t="shared" si="5"/>
        <v>1.754081601482934E-2</v>
      </c>
      <c r="AF25" s="35">
        <f t="shared" si="6"/>
        <v>1.215689993241606E-3</v>
      </c>
      <c r="AH25" s="34">
        <f t="shared" si="7"/>
        <v>1.7412182469885153E-2</v>
      </c>
      <c r="AI25" s="34">
        <f t="shared" si="8"/>
        <v>1.7893473377455754E-2</v>
      </c>
      <c r="AJ25" s="35">
        <f t="shared" si="9"/>
        <v>4.8129090757060081E-2</v>
      </c>
      <c r="AL25" s="34">
        <f t="shared" si="10"/>
        <v>1.8958357812887516E-2</v>
      </c>
      <c r="AM25" s="34">
        <f t="shared" si="11"/>
        <v>1.8931977653647361E-2</v>
      </c>
      <c r="AN25" s="35">
        <f t="shared" si="12"/>
        <v>-2.6380159240155243E-3</v>
      </c>
      <c r="AP25" s="34">
        <f t="shared" si="13"/>
        <v>2.0020982345446466E-2</v>
      </c>
      <c r="AQ25" s="34">
        <f t="shared" si="14"/>
        <v>1.9294510964003229E-2</v>
      </c>
      <c r="AR25" s="35">
        <f t="shared" si="15"/>
        <v>-7.2647138144323747E-2</v>
      </c>
    </row>
    <row r="26" spans="6:44" x14ac:dyDescent="0.2">
      <c r="F26" s="30"/>
      <c r="G26" s="14" t="s">
        <v>297</v>
      </c>
      <c r="H26" s="16">
        <v>479044.67</v>
      </c>
      <c r="I26" s="22">
        <v>26801336.66</v>
      </c>
      <c r="J26" s="16">
        <v>494439.82</v>
      </c>
      <c r="K26" s="22">
        <v>27701019.649999999</v>
      </c>
      <c r="L26" s="16">
        <v>1548457.34</v>
      </c>
      <c r="M26" s="22">
        <v>85906957.530000001</v>
      </c>
      <c r="N26" s="16">
        <v>1603046.42</v>
      </c>
      <c r="O26" s="22">
        <v>91916870.329999998</v>
      </c>
      <c r="P26" s="16">
        <v>3217853.92</v>
      </c>
      <c r="Q26" s="22">
        <v>167815141.53</v>
      </c>
      <c r="R26" s="16">
        <v>3462771.63</v>
      </c>
      <c r="S26" s="22">
        <v>182168164.69999999</v>
      </c>
      <c r="T26" s="16">
        <v>6411722.29</v>
      </c>
      <c r="U26" s="22">
        <v>320599624.06</v>
      </c>
      <c r="V26" s="16">
        <v>6926989.1500000004</v>
      </c>
      <c r="W26" s="22">
        <v>345843271.63</v>
      </c>
      <c r="Y26" s="33">
        <f t="shared" si="0"/>
        <v>3.3568586575114433E-2</v>
      </c>
      <c r="Z26" s="33">
        <f t="shared" si="1"/>
        <v>6.9958394206909788E-2</v>
      </c>
      <c r="AA26" s="33">
        <f t="shared" si="2"/>
        <v>8.5528773143716139E-2</v>
      </c>
      <c r="AB26" s="33">
        <f t="shared" si="3"/>
        <v>7.8738855805007626E-2</v>
      </c>
      <c r="AD26" s="34">
        <f t="shared" si="4"/>
        <v>1.7873909651489748E-2</v>
      </c>
      <c r="AE26" s="34">
        <f t="shared" si="5"/>
        <v>1.7849155960582123E-2</v>
      </c>
      <c r="AF26" s="35">
        <f t="shared" si="6"/>
        <v>-2.4753690907625137E-3</v>
      </c>
      <c r="AH26" s="34">
        <f t="shared" si="7"/>
        <v>1.8024818763477401E-2</v>
      </c>
      <c r="AI26" s="34">
        <f t="shared" si="8"/>
        <v>1.7440176261928217E-2</v>
      </c>
      <c r="AJ26" s="35">
        <f t="shared" si="9"/>
        <v>-5.8464250154918393E-2</v>
      </c>
      <c r="AL26" s="34">
        <f t="shared" si="10"/>
        <v>1.9174991545234017E-2</v>
      </c>
      <c r="AM26" s="34">
        <f t="shared" si="11"/>
        <v>1.9008654095530885E-2</v>
      </c>
      <c r="AN26" s="35">
        <f t="shared" si="12"/>
        <v>-1.6633744970313141E-2</v>
      </c>
      <c r="AP26" s="34">
        <f t="shared" si="13"/>
        <v>1.9999157231700468E-2</v>
      </c>
      <c r="AQ26" s="34">
        <f t="shared" si="14"/>
        <v>2.0029272558498207E-2</v>
      </c>
      <c r="AR26" s="35">
        <f t="shared" si="15"/>
        <v>3.0115326797738873E-3</v>
      </c>
    </row>
    <row r="27" spans="6:44" x14ac:dyDescent="0.2">
      <c r="F27" s="30"/>
      <c r="G27" s="14" t="s">
        <v>298</v>
      </c>
      <c r="H27" s="16">
        <v>421408.94</v>
      </c>
      <c r="I27" s="22">
        <v>31075909.07</v>
      </c>
      <c r="J27" s="16">
        <v>500162.71</v>
      </c>
      <c r="K27" s="22">
        <v>34119593.25</v>
      </c>
      <c r="L27" s="16">
        <v>1434151.4</v>
      </c>
      <c r="M27" s="22">
        <v>103432728.09</v>
      </c>
      <c r="N27" s="16">
        <v>1627944.25</v>
      </c>
      <c r="O27" s="22">
        <v>110478674.55</v>
      </c>
      <c r="P27" s="16">
        <v>2956782.1</v>
      </c>
      <c r="Q27" s="22">
        <v>190020433.58000001</v>
      </c>
      <c r="R27" s="16">
        <v>3289000.92</v>
      </c>
      <c r="S27" s="22">
        <v>202441110.12</v>
      </c>
      <c r="T27" s="16">
        <v>5989967.1200000001</v>
      </c>
      <c r="U27" s="22">
        <v>359034147.17000002</v>
      </c>
      <c r="V27" s="16">
        <v>6494875.3499999996</v>
      </c>
      <c r="W27" s="22">
        <v>379946836.55000001</v>
      </c>
      <c r="Y27" s="33">
        <f t="shared" si="0"/>
        <v>9.7943528317834649E-2</v>
      </c>
      <c r="Z27" s="33">
        <f t="shared" si="1"/>
        <v>6.8121054042673018E-2</v>
      </c>
      <c r="AA27" s="33">
        <f t="shared" si="2"/>
        <v>6.5364952105378682E-2</v>
      </c>
      <c r="AB27" s="33">
        <f t="shared" si="3"/>
        <v>5.8247076343125634E-2</v>
      </c>
      <c r="AD27" s="34">
        <f t="shared" si="4"/>
        <v>1.3560631132326839E-2</v>
      </c>
      <c r="AE27" s="34">
        <f t="shared" si="5"/>
        <v>1.4659105292821743E-2</v>
      </c>
      <c r="AF27" s="35">
        <f t="shared" si="6"/>
        <v>0.10984741604949042</v>
      </c>
      <c r="AH27" s="34">
        <f t="shared" si="7"/>
        <v>1.3865547457590992E-2</v>
      </c>
      <c r="AI27" s="34">
        <f t="shared" si="8"/>
        <v>1.4735370935892533E-2</v>
      </c>
      <c r="AJ27" s="35">
        <f t="shared" si="9"/>
        <v>8.6982347830154128E-2</v>
      </c>
      <c r="AL27" s="34">
        <f t="shared" si="10"/>
        <v>1.5560337613666021E-2</v>
      </c>
      <c r="AM27" s="34">
        <f t="shared" si="11"/>
        <v>1.6246704624620936E-2</v>
      </c>
      <c r="AN27" s="35">
        <f t="shared" si="12"/>
        <v>6.8636701095491429E-2</v>
      </c>
      <c r="AP27" s="34">
        <f t="shared" si="13"/>
        <v>1.668355828328439E-2</v>
      </c>
      <c r="AQ27" s="34">
        <f t="shared" si="14"/>
        <v>1.7094168776281653E-2</v>
      </c>
      <c r="AR27" s="35">
        <f t="shared" si="15"/>
        <v>4.1061049299726329E-2</v>
      </c>
    </row>
    <row r="28" spans="6:44" x14ac:dyDescent="0.2">
      <c r="F28" s="30"/>
      <c r="G28" s="14" t="s">
        <v>299</v>
      </c>
      <c r="H28" s="16">
        <v>3004413.93</v>
      </c>
      <c r="I28" s="22">
        <v>189747750.25</v>
      </c>
      <c r="J28" s="16">
        <v>3217710.49</v>
      </c>
      <c r="K28" s="22">
        <v>203722355.11000001</v>
      </c>
      <c r="L28" s="16">
        <v>10235849.289999999</v>
      </c>
      <c r="M28" s="22">
        <v>623787725.14999998</v>
      </c>
      <c r="N28" s="16">
        <v>10485335.25</v>
      </c>
      <c r="O28" s="22">
        <v>680599821.09000003</v>
      </c>
      <c r="P28" s="16">
        <v>21144875.109999999</v>
      </c>
      <c r="Q28" s="22">
        <v>1168747814.0999999</v>
      </c>
      <c r="R28" s="16">
        <v>21650915.059999999</v>
      </c>
      <c r="S28" s="22">
        <v>1303949449.73</v>
      </c>
      <c r="T28" s="16">
        <v>43599491.859999999</v>
      </c>
      <c r="U28" s="22">
        <v>2233523332.77</v>
      </c>
      <c r="V28" s="16">
        <v>44108120.950000003</v>
      </c>
      <c r="W28" s="22">
        <v>2450345818.0599999</v>
      </c>
      <c r="Y28" s="33">
        <f t="shared" si="0"/>
        <v>7.3648329646005983E-2</v>
      </c>
      <c r="Z28" s="33">
        <f t="shared" si="1"/>
        <v>9.1076008150591067E-2</v>
      </c>
      <c r="AA28" s="33">
        <f t="shared" si="2"/>
        <v>0.1156807602109723</v>
      </c>
      <c r="AB28" s="33">
        <f t="shared" si="3"/>
        <v>9.7076436188870366E-2</v>
      </c>
      <c r="AD28" s="34">
        <f t="shared" si="4"/>
        <v>1.5833726228856829E-2</v>
      </c>
      <c r="AE28" s="34">
        <f t="shared" si="5"/>
        <v>1.579458713925919E-2</v>
      </c>
      <c r="AF28" s="35">
        <f t="shared" si="6"/>
        <v>-3.9139089597638871E-3</v>
      </c>
      <c r="AH28" s="34">
        <f t="shared" si="7"/>
        <v>1.6409186775098245E-2</v>
      </c>
      <c r="AI28" s="34">
        <f t="shared" si="8"/>
        <v>1.5406021167045616E-2</v>
      </c>
      <c r="AJ28" s="35">
        <f t="shared" si="9"/>
        <v>-0.10031656080526294</v>
      </c>
      <c r="AL28" s="34">
        <f t="shared" si="10"/>
        <v>1.8091905588959512E-2</v>
      </c>
      <c r="AM28" s="34">
        <f t="shared" si="11"/>
        <v>1.6604106136540113E-2</v>
      </c>
      <c r="AN28" s="35">
        <f t="shared" si="12"/>
        <v>-0.14877994524193985</v>
      </c>
      <c r="AP28" s="34">
        <f t="shared" si="13"/>
        <v>1.9520499840012064E-2</v>
      </c>
      <c r="AQ28" s="34">
        <f t="shared" si="14"/>
        <v>1.800077386012457E-2</v>
      </c>
      <c r="AR28" s="35">
        <f t="shared" si="15"/>
        <v>-0.15197259798874935</v>
      </c>
    </row>
    <row r="29" spans="6:44" x14ac:dyDescent="0.2">
      <c r="F29" s="30"/>
      <c r="G29" s="14" t="s">
        <v>300</v>
      </c>
      <c r="H29" s="16">
        <v>248283.57</v>
      </c>
      <c r="I29" s="22">
        <v>14917840.33</v>
      </c>
      <c r="J29" s="16">
        <v>266891.34000000003</v>
      </c>
      <c r="K29" s="22">
        <v>16143558.460000001</v>
      </c>
      <c r="L29" s="16">
        <v>867137.52</v>
      </c>
      <c r="M29" s="22">
        <v>51034831.840000004</v>
      </c>
      <c r="N29" s="16">
        <v>919483.37</v>
      </c>
      <c r="O29" s="22">
        <v>54785685.060000002</v>
      </c>
      <c r="P29" s="16">
        <v>1742834.68</v>
      </c>
      <c r="Q29" s="22">
        <v>96943684.400000006</v>
      </c>
      <c r="R29" s="16">
        <v>1884810.58</v>
      </c>
      <c r="S29" s="22">
        <v>105687231.04000001</v>
      </c>
      <c r="T29" s="16">
        <v>3360689.01</v>
      </c>
      <c r="U29" s="22">
        <v>180807843.86000001</v>
      </c>
      <c r="V29" s="16">
        <v>3512043.31</v>
      </c>
      <c r="W29" s="22">
        <v>196871550.78</v>
      </c>
      <c r="Y29" s="33">
        <f t="shared" si="0"/>
        <v>8.216458300167373E-2</v>
      </c>
      <c r="Z29" s="33">
        <f t="shared" si="1"/>
        <v>7.3495945509516908E-2</v>
      </c>
      <c r="AA29" s="33">
        <f t="shared" si="2"/>
        <v>9.0192019151275421E-2</v>
      </c>
      <c r="AB29" s="33">
        <f t="shared" si="3"/>
        <v>8.8844082076650149E-2</v>
      </c>
      <c r="AD29" s="34">
        <f t="shared" si="4"/>
        <v>1.6643399078397295E-2</v>
      </c>
      <c r="AE29" s="34">
        <f t="shared" si="5"/>
        <v>1.6532373618944978E-2</v>
      </c>
      <c r="AF29" s="35">
        <f t="shared" si="6"/>
        <v>-1.1102545945231718E-2</v>
      </c>
      <c r="AH29" s="34">
        <f t="shared" si="7"/>
        <v>1.6991091941256409E-2</v>
      </c>
      <c r="AI29" s="34">
        <f t="shared" si="8"/>
        <v>1.6783277766683091E-2</v>
      </c>
      <c r="AJ29" s="35">
        <f t="shared" si="9"/>
        <v>-2.0781417457331822E-2</v>
      </c>
      <c r="AL29" s="34">
        <f t="shared" si="10"/>
        <v>1.7977805266910195E-2</v>
      </c>
      <c r="AM29" s="34">
        <f t="shared" si="11"/>
        <v>1.7833853356292832E-2</v>
      </c>
      <c r="AN29" s="35">
        <f t="shared" si="12"/>
        <v>-1.4395191061736257E-2</v>
      </c>
      <c r="AP29" s="34">
        <f t="shared" si="13"/>
        <v>1.8587075307430746E-2</v>
      </c>
      <c r="AQ29" s="34">
        <f t="shared" si="14"/>
        <v>1.7839262687195663E-2</v>
      </c>
      <c r="AR29" s="35">
        <f t="shared" si="15"/>
        <v>-7.4781262023508252E-2</v>
      </c>
    </row>
    <row r="30" spans="6:44" x14ac:dyDescent="0.2">
      <c r="F30" s="30"/>
      <c r="G30" s="14" t="s">
        <v>301</v>
      </c>
      <c r="H30" s="16">
        <v>1439449.75</v>
      </c>
      <c r="I30" s="22">
        <v>95459673.530000001</v>
      </c>
      <c r="J30" s="16">
        <v>1546444.83</v>
      </c>
      <c r="K30" s="22">
        <v>102131872.37</v>
      </c>
      <c r="L30" s="16">
        <v>4561003.55</v>
      </c>
      <c r="M30" s="22">
        <v>297169962.82999998</v>
      </c>
      <c r="N30" s="16">
        <v>4902297.8499999996</v>
      </c>
      <c r="O30" s="22">
        <v>326621388.33999997</v>
      </c>
      <c r="P30" s="16">
        <v>9451575.6400000006</v>
      </c>
      <c r="Q30" s="22">
        <v>582845530.42999995</v>
      </c>
      <c r="R30" s="16">
        <v>10445663.02</v>
      </c>
      <c r="S30" s="22">
        <v>649491465.76999998</v>
      </c>
      <c r="T30" s="16">
        <v>19563826.91</v>
      </c>
      <c r="U30" s="22">
        <v>1156738766.1900001</v>
      </c>
      <c r="V30" s="16">
        <v>21109757.329999998</v>
      </c>
      <c r="W30" s="22">
        <v>1270013865.1400001</v>
      </c>
      <c r="Y30" s="33">
        <f t="shared" si="0"/>
        <v>6.989547096977175E-2</v>
      </c>
      <c r="Z30" s="33">
        <f t="shared" si="1"/>
        <v>9.9106333727436879E-2</v>
      </c>
      <c r="AA30" s="33">
        <f t="shared" si="2"/>
        <v>0.11434579465820274</v>
      </c>
      <c r="AB30" s="33">
        <f t="shared" si="3"/>
        <v>9.7926258080810319E-2</v>
      </c>
      <c r="AD30" s="34">
        <f t="shared" si="4"/>
        <v>1.5079139669879824E-2</v>
      </c>
      <c r="AE30" s="34">
        <f t="shared" si="5"/>
        <v>1.5141647696397755E-2</v>
      </c>
      <c r="AF30" s="35">
        <f t="shared" si="6"/>
        <v>6.2508026517931262E-3</v>
      </c>
      <c r="AH30" s="34">
        <f t="shared" si="7"/>
        <v>1.5348131105057823E-2</v>
      </c>
      <c r="AI30" s="34">
        <f t="shared" si="8"/>
        <v>1.5009114604879767E-2</v>
      </c>
      <c r="AJ30" s="35">
        <f t="shared" si="9"/>
        <v>-3.3901650017805623E-2</v>
      </c>
      <c r="AL30" s="34">
        <f t="shared" si="10"/>
        <v>1.6216261679191414E-2</v>
      </c>
      <c r="AM30" s="34">
        <f t="shared" si="11"/>
        <v>1.6082833371207146E-2</v>
      </c>
      <c r="AN30" s="35">
        <f t="shared" si="12"/>
        <v>-1.3342830798426797E-2</v>
      </c>
      <c r="AP30" s="34">
        <f t="shared" si="13"/>
        <v>1.6912917144151926E-2</v>
      </c>
      <c r="AQ30" s="34">
        <f t="shared" si="14"/>
        <v>1.6621674699333271E-2</v>
      </c>
      <c r="AR30" s="35">
        <f t="shared" si="15"/>
        <v>-2.9124244481865472E-2</v>
      </c>
    </row>
    <row r="31" spans="6:44" x14ac:dyDescent="0.2">
      <c r="F31" s="30"/>
      <c r="G31" s="14" t="s">
        <v>302</v>
      </c>
      <c r="H31" s="16">
        <v>704658.8</v>
      </c>
      <c r="I31" s="22">
        <v>37371168.549999997</v>
      </c>
      <c r="J31" s="16">
        <v>786186.84</v>
      </c>
      <c r="K31" s="22">
        <v>38643150.100000001</v>
      </c>
      <c r="L31" s="16">
        <v>2125226.06</v>
      </c>
      <c r="M31" s="22">
        <v>130641220.87</v>
      </c>
      <c r="N31" s="16">
        <v>2718946.82</v>
      </c>
      <c r="O31" s="22">
        <v>133253491.86</v>
      </c>
      <c r="P31" s="16">
        <v>4238740.6900000004</v>
      </c>
      <c r="Q31" s="22">
        <v>237378978.5</v>
      </c>
      <c r="R31" s="16">
        <v>5552987.7800000003</v>
      </c>
      <c r="S31" s="22">
        <v>251268290.13999999</v>
      </c>
      <c r="T31" s="16">
        <v>9264693.5299999993</v>
      </c>
      <c r="U31" s="22">
        <v>427717723.00999999</v>
      </c>
      <c r="V31" s="16">
        <v>10978788.24</v>
      </c>
      <c r="W31" s="22">
        <v>458762944.25999999</v>
      </c>
      <c r="Y31" s="33">
        <f t="shared" si="0"/>
        <v>3.4036440372427278E-2</v>
      </c>
      <c r="Z31" s="33">
        <f t="shared" si="1"/>
        <v>1.9995763761266775E-2</v>
      </c>
      <c r="AA31" s="33">
        <f t="shared" si="2"/>
        <v>5.851112734483347E-2</v>
      </c>
      <c r="AB31" s="33">
        <f t="shared" si="3"/>
        <v>7.2583434306915939E-2</v>
      </c>
      <c r="AD31" s="34">
        <f t="shared" si="4"/>
        <v>1.8855680122959389E-2</v>
      </c>
      <c r="AE31" s="34">
        <f t="shared" si="5"/>
        <v>2.0344791715103991E-2</v>
      </c>
      <c r="AF31" s="35">
        <f t="shared" si="6"/>
        <v>0.14891115921446019</v>
      </c>
      <c r="AH31" s="34">
        <f t="shared" si="7"/>
        <v>1.6267653087189034E-2</v>
      </c>
      <c r="AI31" s="34">
        <f t="shared" si="8"/>
        <v>2.0404319481973535E-2</v>
      </c>
      <c r="AJ31" s="35">
        <f t="shared" si="9"/>
        <v>0.41366663947845006</v>
      </c>
      <c r="AL31" s="34">
        <f t="shared" si="10"/>
        <v>1.7856428217800258E-2</v>
      </c>
      <c r="AM31" s="34">
        <f t="shared" si="11"/>
        <v>2.2099835108146847E-2</v>
      </c>
      <c r="AN31" s="35">
        <f t="shared" si="12"/>
        <v>0.42434068903465899</v>
      </c>
      <c r="AP31" s="34">
        <f t="shared" si="13"/>
        <v>2.1660766041680699E-2</v>
      </c>
      <c r="AQ31" s="34">
        <f t="shared" si="14"/>
        <v>2.39312882118436E-2</v>
      </c>
      <c r="AR31" s="35">
        <f t="shared" si="15"/>
        <v>0.22705221701629016</v>
      </c>
    </row>
    <row r="32" spans="6:44" x14ac:dyDescent="0.2">
      <c r="F32" s="30"/>
      <c r="G32" s="14" t="s">
        <v>303</v>
      </c>
      <c r="H32" s="16">
        <v>822501.53</v>
      </c>
      <c r="I32" s="22">
        <v>51072254.18</v>
      </c>
      <c r="J32" s="16">
        <v>855114.49</v>
      </c>
      <c r="K32" s="22">
        <v>55515073.100000001</v>
      </c>
      <c r="L32" s="16">
        <v>2648943.12</v>
      </c>
      <c r="M32" s="22">
        <v>174818682.94</v>
      </c>
      <c r="N32" s="16">
        <v>2902918.12</v>
      </c>
      <c r="O32" s="22">
        <v>182443798.91</v>
      </c>
      <c r="P32" s="16">
        <v>5371479.2000000002</v>
      </c>
      <c r="Q32" s="22">
        <v>320468637.62</v>
      </c>
      <c r="R32" s="16">
        <v>5932029.4800000004</v>
      </c>
      <c r="S32" s="22">
        <v>338993713.60000002</v>
      </c>
      <c r="T32" s="16">
        <v>10989618.67</v>
      </c>
      <c r="U32" s="22">
        <v>587815331.17999995</v>
      </c>
      <c r="V32" s="16">
        <v>11858109.9</v>
      </c>
      <c r="W32" s="22">
        <v>623790413.80999994</v>
      </c>
      <c r="Y32" s="33">
        <f t="shared" si="0"/>
        <v>8.699085229999147E-2</v>
      </c>
      <c r="Z32" s="33">
        <f t="shared" si="1"/>
        <v>4.3617283014407766E-2</v>
      </c>
      <c r="AA32" s="33">
        <f t="shared" si="2"/>
        <v>5.7806205679216502E-2</v>
      </c>
      <c r="AB32" s="33">
        <f t="shared" si="3"/>
        <v>6.1201334367687252E-2</v>
      </c>
      <c r="AD32" s="34">
        <f t="shared" si="4"/>
        <v>1.6104664718756302E-2</v>
      </c>
      <c r="AE32" s="34">
        <f t="shared" si="5"/>
        <v>1.5403284950371432E-2</v>
      </c>
      <c r="AF32" s="35">
        <f t="shared" si="6"/>
        <v>-7.0137976838486993E-2</v>
      </c>
      <c r="AH32" s="34">
        <f t="shared" si="7"/>
        <v>1.5152517313662357E-2</v>
      </c>
      <c r="AI32" s="34">
        <f t="shared" si="8"/>
        <v>1.5911300561286916E-2</v>
      </c>
      <c r="AJ32" s="35">
        <f t="shared" si="9"/>
        <v>7.5878324762455873E-2</v>
      </c>
      <c r="AL32" s="34">
        <f t="shared" si="10"/>
        <v>1.6761325663228563E-2</v>
      </c>
      <c r="AM32" s="34">
        <f t="shared" si="11"/>
        <v>1.7498936534851423E-2</v>
      </c>
      <c r="AN32" s="35">
        <f t="shared" si="12"/>
        <v>7.3761087162286035E-2</v>
      </c>
      <c r="AP32" s="34">
        <f t="shared" si="13"/>
        <v>1.8695699290352082E-2</v>
      </c>
      <c r="AQ32" s="34">
        <f t="shared" si="14"/>
        <v>1.9009766160997556E-2</v>
      </c>
      <c r="AR32" s="35">
        <f t="shared" si="15"/>
        <v>3.1406687064547412E-2</v>
      </c>
    </row>
    <row r="33" spans="6:44" x14ac:dyDescent="0.2">
      <c r="F33" s="30"/>
      <c r="G33" s="14" t="s">
        <v>304</v>
      </c>
      <c r="H33" s="16">
        <v>367585.13</v>
      </c>
      <c r="I33" s="22">
        <v>21904078.370000001</v>
      </c>
      <c r="J33" s="16">
        <v>389144.24</v>
      </c>
      <c r="K33" s="22">
        <v>23499112.920000002</v>
      </c>
      <c r="L33" s="16">
        <v>1235642.82</v>
      </c>
      <c r="M33" s="22">
        <v>73588029.140000001</v>
      </c>
      <c r="N33" s="16">
        <v>1287759.56</v>
      </c>
      <c r="O33" s="22">
        <v>79851796.719999999</v>
      </c>
      <c r="P33" s="16">
        <v>2531244.02</v>
      </c>
      <c r="Q33" s="22">
        <v>141406062.03</v>
      </c>
      <c r="R33" s="16">
        <v>2683907.92</v>
      </c>
      <c r="S33" s="22">
        <v>154249179.81999999</v>
      </c>
      <c r="T33" s="16">
        <v>4960226.07</v>
      </c>
      <c r="U33" s="22">
        <v>266393572.38</v>
      </c>
      <c r="V33" s="16">
        <v>5117859.46</v>
      </c>
      <c r="W33" s="22">
        <v>287132109.13</v>
      </c>
      <c r="Y33" s="33">
        <f t="shared" si="0"/>
        <v>7.2819066981817074E-2</v>
      </c>
      <c r="Z33" s="33">
        <f t="shared" si="1"/>
        <v>8.5119382231086588E-2</v>
      </c>
      <c r="AA33" s="33">
        <f t="shared" si="2"/>
        <v>9.0824379136413974E-2</v>
      </c>
      <c r="AB33" s="33">
        <f t="shared" si="3"/>
        <v>7.7849238495954737E-2</v>
      </c>
      <c r="AD33" s="34">
        <f t="shared" si="4"/>
        <v>1.6781583949382117E-2</v>
      </c>
      <c r="AE33" s="34">
        <f t="shared" si="5"/>
        <v>1.6559954468272752E-2</v>
      </c>
      <c r="AF33" s="35">
        <f t="shared" si="6"/>
        <v>-2.2162948110936512E-2</v>
      </c>
      <c r="AH33" s="34">
        <f t="shared" si="7"/>
        <v>1.6791356344782793E-2</v>
      </c>
      <c r="AI33" s="34">
        <f t="shared" si="8"/>
        <v>1.6126870188225367E-2</v>
      </c>
      <c r="AJ33" s="35">
        <f t="shared" si="9"/>
        <v>-6.644861565574256E-2</v>
      </c>
      <c r="AL33" s="34">
        <f t="shared" si="10"/>
        <v>1.790053399169679E-2</v>
      </c>
      <c r="AM33" s="34">
        <f t="shared" si="11"/>
        <v>1.7399819714645923E-2</v>
      </c>
      <c r="AN33" s="35">
        <f t="shared" si="12"/>
        <v>-5.0071427705086768E-2</v>
      </c>
      <c r="AP33" s="34">
        <f t="shared" si="13"/>
        <v>1.8619916485539043E-2</v>
      </c>
      <c r="AQ33" s="34">
        <f t="shared" si="14"/>
        <v>1.7824058324605114E-2</v>
      </c>
      <c r="AR33" s="35">
        <f t="shared" si="15"/>
        <v>-7.9585816093392936E-2</v>
      </c>
    </row>
    <row r="34" spans="6:44" x14ac:dyDescent="0.2">
      <c r="F34" s="30"/>
      <c r="G34" s="14" t="s">
        <v>305</v>
      </c>
      <c r="H34" s="16">
        <v>669516.86</v>
      </c>
      <c r="I34" s="22">
        <v>36653448.829999998</v>
      </c>
      <c r="J34" s="16">
        <v>692751.8</v>
      </c>
      <c r="K34" s="22">
        <v>38577573.579999998</v>
      </c>
      <c r="L34" s="16">
        <v>2299608.7599999998</v>
      </c>
      <c r="M34" s="22">
        <v>121045027.03</v>
      </c>
      <c r="N34" s="16">
        <v>2406671</v>
      </c>
      <c r="O34" s="22">
        <v>129151511.39</v>
      </c>
      <c r="P34" s="16">
        <v>4898953.76</v>
      </c>
      <c r="Q34" s="22">
        <v>233032982.53999999</v>
      </c>
      <c r="R34" s="16">
        <v>5322628.57</v>
      </c>
      <c r="S34" s="22">
        <v>251948480.44999999</v>
      </c>
      <c r="T34" s="16">
        <v>8851655.6300000008</v>
      </c>
      <c r="U34" s="22">
        <v>437687655.48000002</v>
      </c>
      <c r="V34" s="16">
        <v>9724601.4299999997</v>
      </c>
      <c r="W34" s="22">
        <v>462528697.75</v>
      </c>
      <c r="Y34" s="33">
        <f t="shared" si="0"/>
        <v>5.2495053301100235E-2</v>
      </c>
      <c r="Z34" s="33">
        <f t="shared" si="1"/>
        <v>6.6970817049682468E-2</v>
      </c>
      <c r="AA34" s="33">
        <f t="shared" si="2"/>
        <v>8.1170904237786001E-2</v>
      </c>
      <c r="AB34" s="33">
        <f t="shared" si="3"/>
        <v>5.6755181369594475E-2</v>
      </c>
      <c r="AD34" s="34">
        <f t="shared" si="4"/>
        <v>1.8266135421669133E-2</v>
      </c>
      <c r="AE34" s="34">
        <f t="shared" si="5"/>
        <v>1.7957370972630261E-2</v>
      </c>
      <c r="AF34" s="35">
        <f t="shared" si="6"/>
        <v>-3.0876444903887162E-2</v>
      </c>
      <c r="AH34" s="34">
        <f t="shared" si="7"/>
        <v>1.899796147288282E-2</v>
      </c>
      <c r="AI34" s="34">
        <f t="shared" si="8"/>
        <v>1.8634478018089571E-2</v>
      </c>
      <c r="AJ34" s="35">
        <f t="shared" si="9"/>
        <v>-3.6348345479324945E-2</v>
      </c>
      <c r="AL34" s="34">
        <f t="shared" si="10"/>
        <v>2.1022576746873575E-2</v>
      </c>
      <c r="AM34" s="34">
        <f t="shared" si="11"/>
        <v>2.112586097162945E-2</v>
      </c>
      <c r="AN34" s="35">
        <f t="shared" si="12"/>
        <v>1.0328422475587573E-2</v>
      </c>
      <c r="AP34" s="34">
        <f t="shared" si="13"/>
        <v>2.0223681246601833E-2</v>
      </c>
      <c r="AQ34" s="34">
        <f t="shared" si="14"/>
        <v>2.1024860678496137E-2</v>
      </c>
      <c r="AR34" s="35">
        <f t="shared" si="15"/>
        <v>8.0117943189430413E-2</v>
      </c>
    </row>
    <row r="35" spans="6:44" x14ac:dyDescent="0.2">
      <c r="F35" s="30"/>
      <c r="G35" s="14" t="s">
        <v>306</v>
      </c>
      <c r="H35" s="16">
        <v>3705702.12</v>
      </c>
      <c r="I35" s="22">
        <v>247407327.72999999</v>
      </c>
      <c r="J35" s="16">
        <v>3685138.06</v>
      </c>
      <c r="K35" s="22">
        <v>264434896.90000001</v>
      </c>
      <c r="L35" s="16">
        <v>12976042.74</v>
      </c>
      <c r="M35" s="22">
        <v>845968382.92999995</v>
      </c>
      <c r="N35" s="16">
        <v>12703713.67</v>
      </c>
      <c r="O35" s="22">
        <v>886632016.44000006</v>
      </c>
      <c r="P35" s="16">
        <v>27277275.109999999</v>
      </c>
      <c r="Q35" s="22">
        <v>1549060341.49</v>
      </c>
      <c r="R35" s="16">
        <v>26716928.469999999</v>
      </c>
      <c r="S35" s="22">
        <v>1645276948.8199999</v>
      </c>
      <c r="T35" s="16">
        <v>56489167</v>
      </c>
      <c r="U35" s="22">
        <v>2893041485.5900002</v>
      </c>
      <c r="V35" s="16">
        <v>55152650.130000003</v>
      </c>
      <c r="W35" s="22">
        <v>3093996146.1100001</v>
      </c>
      <c r="Y35" s="33">
        <f t="shared" si="0"/>
        <v>6.8824029288988994E-2</v>
      </c>
      <c r="Z35" s="33">
        <f t="shared" si="1"/>
        <v>4.8067557051201096E-2</v>
      </c>
      <c r="AA35" s="33">
        <f t="shared" si="2"/>
        <v>6.2112885310491986E-2</v>
      </c>
      <c r="AB35" s="33">
        <f t="shared" si="3"/>
        <v>6.9461382258408144E-2</v>
      </c>
      <c r="AD35" s="34">
        <f t="shared" si="4"/>
        <v>1.4978142135078953E-2</v>
      </c>
      <c r="AE35" s="34">
        <f t="shared" si="5"/>
        <v>1.3935899169138746E-2</v>
      </c>
      <c r="AF35" s="35">
        <f t="shared" si="6"/>
        <v>-0.10422429659402069</v>
      </c>
      <c r="AH35" s="34">
        <f t="shared" si="7"/>
        <v>1.5338685229650845E-2</v>
      </c>
      <c r="AI35" s="34">
        <f t="shared" si="8"/>
        <v>1.4328056549331345E-2</v>
      </c>
      <c r="AJ35" s="35">
        <f t="shared" si="9"/>
        <v>-0.10106286803195</v>
      </c>
      <c r="AL35" s="34">
        <f t="shared" si="10"/>
        <v>1.7608917083089683E-2</v>
      </c>
      <c r="AM35" s="34">
        <f t="shared" si="11"/>
        <v>1.6238560012137471E-2</v>
      </c>
      <c r="AN35" s="35">
        <f t="shared" si="12"/>
        <v>-0.1370357070952212</v>
      </c>
      <c r="AP35" s="34">
        <f t="shared" si="13"/>
        <v>1.952587520136433E-2</v>
      </c>
      <c r="AQ35" s="34">
        <f t="shared" si="14"/>
        <v>1.7825700978762363E-2</v>
      </c>
      <c r="AR35" s="35">
        <f t="shared" si="15"/>
        <v>-0.17001742226019667</v>
      </c>
    </row>
    <row r="36" spans="6:44" x14ac:dyDescent="0.2">
      <c r="F36" s="30"/>
      <c r="G36" s="14" t="s">
        <v>307</v>
      </c>
      <c r="H36" s="16">
        <v>1685801.74</v>
      </c>
      <c r="I36" s="22">
        <v>81383059.290000007</v>
      </c>
      <c r="J36" s="16">
        <v>1794274.73</v>
      </c>
      <c r="K36" s="22">
        <v>88448626.069999993</v>
      </c>
      <c r="L36" s="16">
        <v>5742690.7699999996</v>
      </c>
      <c r="M36" s="22">
        <v>273174519.95999998</v>
      </c>
      <c r="N36" s="16">
        <v>5970985.3600000003</v>
      </c>
      <c r="O36" s="22">
        <v>289191456.08999997</v>
      </c>
      <c r="P36" s="16">
        <v>11585075.24</v>
      </c>
      <c r="Q36" s="22">
        <v>491050132.04000002</v>
      </c>
      <c r="R36" s="16">
        <v>12252809.890000001</v>
      </c>
      <c r="S36" s="22">
        <v>529810330.60000002</v>
      </c>
      <c r="T36" s="16">
        <v>22442220.68</v>
      </c>
      <c r="U36" s="22">
        <v>878370247.26999998</v>
      </c>
      <c r="V36" s="16">
        <v>23983883.379999999</v>
      </c>
      <c r="W36" s="22">
        <v>946119614.80999994</v>
      </c>
      <c r="Y36" s="33">
        <f t="shared" si="0"/>
        <v>8.6818643113704769E-2</v>
      </c>
      <c r="Z36" s="33">
        <f t="shared" si="1"/>
        <v>5.863261380433761E-2</v>
      </c>
      <c r="AA36" s="33">
        <f t="shared" si="2"/>
        <v>7.8933282023519888E-2</v>
      </c>
      <c r="AB36" s="33">
        <f t="shared" si="3"/>
        <v>7.7130763195323318E-2</v>
      </c>
      <c r="AD36" s="34">
        <f t="shared" si="4"/>
        <v>2.0714406102538146E-2</v>
      </c>
      <c r="AE36" s="34">
        <f t="shared" si="5"/>
        <v>2.028606672284514E-2</v>
      </c>
      <c r="AF36" s="35">
        <f t="shared" si="6"/>
        <v>-4.2833937969300601E-2</v>
      </c>
      <c r="AH36" s="34">
        <f t="shared" si="7"/>
        <v>2.1022058612351117E-2</v>
      </c>
      <c r="AI36" s="34">
        <f t="shared" si="8"/>
        <v>2.0647170703901277E-2</v>
      </c>
      <c r="AJ36" s="35">
        <f t="shared" si="9"/>
        <v>-3.7488790844984049E-2</v>
      </c>
      <c r="AL36" s="34">
        <f t="shared" si="10"/>
        <v>2.3592449088388194E-2</v>
      </c>
      <c r="AM36" s="34">
        <f t="shared" si="11"/>
        <v>2.3126785534974239E-2</v>
      </c>
      <c r="AN36" s="35">
        <f t="shared" si="12"/>
        <v>-4.6566355341395513E-2</v>
      </c>
      <c r="AP36" s="34">
        <f t="shared" si="13"/>
        <v>2.5549841595558443E-2</v>
      </c>
      <c r="AQ36" s="34">
        <f t="shared" si="14"/>
        <v>2.5349736972545962E-2</v>
      </c>
      <c r="AR36" s="35">
        <f t="shared" si="15"/>
        <v>-2.0010462301248144E-2</v>
      </c>
    </row>
    <row r="37" spans="6:44" x14ac:dyDescent="0.2">
      <c r="F37" s="30"/>
      <c r="G37" s="14" t="s">
        <v>308</v>
      </c>
      <c r="H37" s="16">
        <v>238369.76</v>
      </c>
      <c r="I37" s="22">
        <v>14437191.710000001</v>
      </c>
      <c r="J37" s="16">
        <v>265511.69</v>
      </c>
      <c r="K37" s="22">
        <v>15756254.42</v>
      </c>
      <c r="L37" s="16">
        <v>830038.96</v>
      </c>
      <c r="M37" s="22">
        <v>49882553.530000001</v>
      </c>
      <c r="N37" s="16">
        <v>912696.55</v>
      </c>
      <c r="O37" s="22">
        <v>53315744.25</v>
      </c>
      <c r="P37" s="16">
        <v>1683724.26</v>
      </c>
      <c r="Q37" s="22">
        <v>92581279.489999995</v>
      </c>
      <c r="R37" s="16">
        <v>1842906.92</v>
      </c>
      <c r="S37" s="22">
        <v>98993934.560000002</v>
      </c>
      <c r="T37" s="16">
        <v>3241515.45</v>
      </c>
      <c r="U37" s="22">
        <v>169099378.11000001</v>
      </c>
      <c r="V37" s="16">
        <v>3411564.41</v>
      </c>
      <c r="W37" s="22">
        <v>181487564.31999999</v>
      </c>
      <c r="Y37" s="33">
        <f t="shared" si="0"/>
        <v>9.1365601877153368E-2</v>
      </c>
      <c r="Z37" s="33">
        <f t="shared" si="1"/>
        <v>6.8825480594838326E-2</v>
      </c>
      <c r="AA37" s="33">
        <f t="shared" si="2"/>
        <v>6.926513767497304E-2</v>
      </c>
      <c r="AB37" s="33">
        <f t="shared" si="3"/>
        <v>7.3259797572652219E-2</v>
      </c>
      <c r="AD37" s="34">
        <f t="shared" si="4"/>
        <v>1.6510812129404077E-2</v>
      </c>
      <c r="AE37" s="34">
        <f t="shared" si="5"/>
        <v>1.6851193368836195E-2</v>
      </c>
      <c r="AF37" s="35">
        <f t="shared" si="6"/>
        <v>3.4038123943211721E-2</v>
      </c>
      <c r="AH37" s="34">
        <f t="shared" si="7"/>
        <v>1.6639865068270893E-2</v>
      </c>
      <c r="AI37" s="34">
        <f t="shared" si="8"/>
        <v>1.7118705981488763E-2</v>
      </c>
      <c r="AJ37" s="35">
        <f t="shared" si="9"/>
        <v>4.7884091321787059E-2</v>
      </c>
      <c r="AL37" s="34">
        <f t="shared" si="10"/>
        <v>1.8186444055159817E-2</v>
      </c>
      <c r="AM37" s="34">
        <f t="shared" si="11"/>
        <v>1.8616361984107401E-2</v>
      </c>
      <c r="AN37" s="35">
        <f t="shared" si="12"/>
        <v>4.2991792894758393E-2</v>
      </c>
      <c r="AP37" s="34">
        <f t="shared" si="13"/>
        <v>1.9169292555832926E-2</v>
      </c>
      <c r="AQ37" s="34">
        <f t="shared" si="14"/>
        <v>1.8797786078525516E-2</v>
      </c>
      <c r="AR37" s="35">
        <f t="shared" si="15"/>
        <v>-3.7150647730740949E-2</v>
      </c>
    </row>
    <row r="38" spans="6:44" x14ac:dyDescent="0.2">
      <c r="F38" s="30"/>
      <c r="G38" s="14" t="s">
        <v>309</v>
      </c>
      <c r="H38" s="16">
        <v>927600.58</v>
      </c>
      <c r="I38" s="22">
        <v>55972337.020000003</v>
      </c>
      <c r="J38" s="16">
        <v>979072.4</v>
      </c>
      <c r="K38" s="22">
        <v>59110254.439999998</v>
      </c>
      <c r="L38" s="16">
        <v>2990193.66</v>
      </c>
      <c r="M38" s="22">
        <v>175881368.65000001</v>
      </c>
      <c r="N38" s="16">
        <v>3113390.87</v>
      </c>
      <c r="O38" s="22">
        <v>190607073.83000001</v>
      </c>
      <c r="P38" s="16">
        <v>6130027.9800000004</v>
      </c>
      <c r="Q38" s="22">
        <v>338303068.32999998</v>
      </c>
      <c r="R38" s="16">
        <v>6644844.3899999997</v>
      </c>
      <c r="S38" s="22">
        <v>373301932.86000001</v>
      </c>
      <c r="T38" s="16">
        <v>12476642.48</v>
      </c>
      <c r="U38" s="22">
        <v>649783305.76999998</v>
      </c>
      <c r="V38" s="16">
        <v>13324710.859999999</v>
      </c>
      <c r="W38" s="22">
        <v>709107481.38999999</v>
      </c>
      <c r="Y38" s="33">
        <f t="shared" si="0"/>
        <v>5.6061933216738039E-2</v>
      </c>
      <c r="Z38" s="33">
        <f t="shared" si="1"/>
        <v>8.3725213722346176E-2</v>
      </c>
      <c r="AA38" s="33">
        <f t="shared" si="2"/>
        <v>0.10345417410125336</v>
      </c>
      <c r="AB38" s="33">
        <f t="shared" si="3"/>
        <v>9.1298399163549204E-2</v>
      </c>
      <c r="AD38" s="34">
        <f t="shared" si="4"/>
        <v>1.6572482575965164E-2</v>
      </c>
      <c r="AE38" s="34">
        <f t="shared" si="5"/>
        <v>1.6563494934602418E-2</v>
      </c>
      <c r="AF38" s="35">
        <f t="shared" si="6"/>
        <v>-8.9876413627461293E-4</v>
      </c>
      <c r="AH38" s="34">
        <f t="shared" si="7"/>
        <v>1.7001196220791406E-2</v>
      </c>
      <c r="AI38" s="34">
        <f t="shared" si="8"/>
        <v>1.6334078308010716E-2</v>
      </c>
      <c r="AJ38" s="35">
        <f t="shared" si="9"/>
        <v>-6.6711791278068963E-2</v>
      </c>
      <c r="AL38" s="34">
        <f t="shared" si="10"/>
        <v>1.8119930186445792E-2</v>
      </c>
      <c r="AM38" s="34">
        <f t="shared" si="11"/>
        <v>1.780018747583615E-2</v>
      </c>
      <c r="AN38" s="35">
        <f t="shared" si="12"/>
        <v>-3.1974271060964191E-2</v>
      </c>
      <c r="AP38" s="34">
        <f t="shared" si="13"/>
        <v>1.9201235810783181E-2</v>
      </c>
      <c r="AQ38" s="34">
        <f t="shared" si="14"/>
        <v>1.8790819741290501E-2</v>
      </c>
      <c r="AR38" s="35">
        <f t="shared" si="15"/>
        <v>-4.1041606949267923E-2</v>
      </c>
    </row>
    <row r="39" spans="6:44" x14ac:dyDescent="0.2">
      <c r="F39" s="30"/>
      <c r="G39" s="14" t="s">
        <v>310</v>
      </c>
      <c r="H39" s="16">
        <v>443510.74</v>
      </c>
      <c r="I39" s="22">
        <v>24781853.710000001</v>
      </c>
      <c r="J39" s="16">
        <v>473991.82</v>
      </c>
      <c r="K39" s="22">
        <v>25504571.710000001</v>
      </c>
      <c r="L39" s="16">
        <v>1571995.74</v>
      </c>
      <c r="M39" s="22">
        <v>86611569.950000003</v>
      </c>
      <c r="N39" s="16">
        <v>1661394.76</v>
      </c>
      <c r="O39" s="22">
        <v>88624254.760000005</v>
      </c>
      <c r="P39" s="16">
        <v>3234267.42</v>
      </c>
      <c r="Q39" s="22">
        <v>163522462.78999999</v>
      </c>
      <c r="R39" s="16">
        <v>3403307.68</v>
      </c>
      <c r="S39" s="22">
        <v>170351163.03</v>
      </c>
      <c r="T39" s="16">
        <v>6245330.8600000003</v>
      </c>
      <c r="U39" s="22">
        <v>299999176.49000001</v>
      </c>
      <c r="V39" s="16">
        <v>6546663.8700000001</v>
      </c>
      <c r="W39" s="22">
        <v>317090893.87</v>
      </c>
      <c r="Y39" s="33">
        <f t="shared" si="0"/>
        <v>2.9163193700411847E-2</v>
      </c>
      <c r="Z39" s="33">
        <f t="shared" si="1"/>
        <v>2.3238059432035527E-2</v>
      </c>
      <c r="AA39" s="33">
        <f t="shared" si="2"/>
        <v>4.1760013416441831E-2</v>
      </c>
      <c r="AB39" s="33">
        <f t="shared" si="3"/>
        <v>5.6972547658209055E-2</v>
      </c>
      <c r="AD39" s="34">
        <f t="shared" si="4"/>
        <v>1.7896592611271613E-2</v>
      </c>
      <c r="AE39" s="34">
        <f t="shared" si="5"/>
        <v>1.8584582614816235E-2</v>
      </c>
      <c r="AF39" s="35">
        <f t="shared" si="6"/>
        <v>6.8799000354462236E-2</v>
      </c>
      <c r="AH39" s="34">
        <f t="shared" si="7"/>
        <v>1.8149950877319247E-2</v>
      </c>
      <c r="AI39" s="34">
        <f t="shared" si="8"/>
        <v>1.8746501897242019E-2</v>
      </c>
      <c r="AJ39" s="35">
        <f t="shared" si="9"/>
        <v>5.9655101992277249E-2</v>
      </c>
      <c r="AL39" s="34">
        <f t="shared" si="10"/>
        <v>1.9778734767183236E-2</v>
      </c>
      <c r="AM39" s="34">
        <f t="shared" si="11"/>
        <v>1.9978188698369231E-2</v>
      </c>
      <c r="AN39" s="35">
        <f t="shared" si="12"/>
        <v>1.9945393118599511E-2</v>
      </c>
      <c r="AP39" s="34">
        <f t="shared" si="13"/>
        <v>2.0817826678961496E-2</v>
      </c>
      <c r="AQ39" s="34">
        <f t="shared" si="14"/>
        <v>2.064601663611312E-2</v>
      </c>
      <c r="AR39" s="35">
        <f t="shared" si="15"/>
        <v>-1.7181004284837556E-2</v>
      </c>
    </row>
    <row r="40" spans="6:44" x14ac:dyDescent="0.2">
      <c r="F40" s="30"/>
      <c r="G40" s="14" t="s">
        <v>311</v>
      </c>
      <c r="H40" s="16">
        <v>1490107.9</v>
      </c>
      <c r="I40" s="22">
        <v>91010399.980000004</v>
      </c>
      <c r="J40" s="16">
        <v>1449140.45</v>
      </c>
      <c r="K40" s="22">
        <v>99301196.540000007</v>
      </c>
      <c r="L40" s="16">
        <v>5199793.76</v>
      </c>
      <c r="M40" s="22">
        <v>315396664.36000001</v>
      </c>
      <c r="N40" s="16">
        <v>4980490.97</v>
      </c>
      <c r="O40" s="22">
        <v>337781287.99000001</v>
      </c>
      <c r="P40" s="16">
        <v>10936344.41</v>
      </c>
      <c r="Q40" s="22">
        <v>586678331.29999995</v>
      </c>
      <c r="R40" s="16">
        <v>10651645.210000001</v>
      </c>
      <c r="S40" s="22">
        <v>639536887.69000006</v>
      </c>
      <c r="T40" s="16">
        <v>22244341.75</v>
      </c>
      <c r="U40" s="22">
        <v>1096444360.8</v>
      </c>
      <c r="V40" s="16">
        <v>21973662.719999999</v>
      </c>
      <c r="W40" s="22">
        <v>1195926884.1300001</v>
      </c>
      <c r="Y40" s="33">
        <f t="shared" si="0"/>
        <v>9.1097243411983095E-2</v>
      </c>
      <c r="Z40" s="33">
        <f t="shared" si="1"/>
        <v>7.0972924445547536E-2</v>
      </c>
      <c r="AA40" s="33">
        <f t="shared" si="2"/>
        <v>9.0098020618679886E-2</v>
      </c>
      <c r="AB40" s="33">
        <f t="shared" si="3"/>
        <v>9.0731939427746808E-2</v>
      </c>
      <c r="AD40" s="34">
        <f t="shared" si="4"/>
        <v>1.637294089826502E-2</v>
      </c>
      <c r="AE40" s="34">
        <f t="shared" si="5"/>
        <v>1.4593383569313433E-2</v>
      </c>
      <c r="AF40" s="35">
        <f t="shared" si="6"/>
        <v>-0.17795573289515876</v>
      </c>
      <c r="AH40" s="34">
        <f t="shared" si="7"/>
        <v>1.648652109416367E-2</v>
      </c>
      <c r="AI40" s="34">
        <f t="shared" si="8"/>
        <v>1.4744721353976975E-2</v>
      </c>
      <c r="AJ40" s="35">
        <f t="shared" si="9"/>
        <v>-0.17417997401866953</v>
      </c>
      <c r="AL40" s="34">
        <f t="shared" si="10"/>
        <v>1.864112551381698E-2</v>
      </c>
      <c r="AM40" s="34">
        <f t="shared" si="11"/>
        <v>1.6655247594042029E-2</v>
      </c>
      <c r="AN40" s="35">
        <f t="shared" si="12"/>
        <v>-0.1985877919774951</v>
      </c>
      <c r="AP40" s="34">
        <f t="shared" si="13"/>
        <v>2.0287706832446871E-2</v>
      </c>
      <c r="AQ40" s="34">
        <f t="shared" si="14"/>
        <v>1.83737509471452E-2</v>
      </c>
      <c r="AR40" s="35">
        <f t="shared" si="15"/>
        <v>-0.19139558853016708</v>
      </c>
    </row>
    <row r="41" spans="6:44" x14ac:dyDescent="0.2">
      <c r="F41" s="30"/>
      <c r="G41" s="14" t="s">
        <v>312</v>
      </c>
      <c r="H41" s="16">
        <v>1140784.05</v>
      </c>
      <c r="I41" s="22">
        <v>66262512.640000001</v>
      </c>
      <c r="J41" s="16">
        <v>1200940.22</v>
      </c>
      <c r="K41" s="22">
        <v>69915151.140000001</v>
      </c>
      <c r="L41" s="16">
        <v>3670396.6</v>
      </c>
      <c r="M41" s="22">
        <v>212037656.34999999</v>
      </c>
      <c r="N41" s="16">
        <v>3826751.16</v>
      </c>
      <c r="O41" s="22">
        <v>226747319.34999999</v>
      </c>
      <c r="P41" s="16">
        <v>7738970.5700000003</v>
      </c>
      <c r="Q41" s="22">
        <v>406813320.82999998</v>
      </c>
      <c r="R41" s="16">
        <v>8188785.79</v>
      </c>
      <c r="S41" s="22">
        <v>444935102.87</v>
      </c>
      <c r="T41" s="16">
        <v>15880633</v>
      </c>
      <c r="U41" s="22">
        <v>787917223.30999994</v>
      </c>
      <c r="V41" s="16">
        <v>16886452.48</v>
      </c>
      <c r="W41" s="22">
        <v>856366386.19000006</v>
      </c>
      <c r="Y41" s="33">
        <f t="shared" si="0"/>
        <v>5.5123754812084348E-2</v>
      </c>
      <c r="Z41" s="33">
        <f t="shared" si="1"/>
        <v>6.9372880521370653E-2</v>
      </c>
      <c r="AA41" s="33">
        <f t="shared" si="2"/>
        <v>9.3708293431056133E-2</v>
      </c>
      <c r="AB41" s="33">
        <f t="shared" si="3"/>
        <v>8.6873545665683866E-2</v>
      </c>
      <c r="AD41" s="34">
        <f t="shared" si="4"/>
        <v>1.7216130275617633E-2</v>
      </c>
      <c r="AE41" s="34">
        <f t="shared" si="5"/>
        <v>1.7177109688216285E-2</v>
      </c>
      <c r="AF41" s="35">
        <f t="shared" si="6"/>
        <v>-3.9020587401347034E-3</v>
      </c>
      <c r="AH41" s="34">
        <f t="shared" si="7"/>
        <v>1.7310116812182922E-2</v>
      </c>
      <c r="AI41" s="34">
        <f t="shared" si="8"/>
        <v>1.6876720619982934E-2</v>
      </c>
      <c r="AJ41" s="35">
        <f t="shared" si="9"/>
        <v>-4.3339619219998765E-2</v>
      </c>
      <c r="AL41" s="34">
        <f t="shared" si="10"/>
        <v>1.9023395188266162E-2</v>
      </c>
      <c r="AM41" s="34">
        <f t="shared" si="11"/>
        <v>1.8404449856123353E-2</v>
      </c>
      <c r="AN41" s="35">
        <f t="shared" si="12"/>
        <v>-6.18945332142809E-2</v>
      </c>
      <c r="AP41" s="34">
        <f t="shared" si="13"/>
        <v>2.0155204798400363E-2</v>
      </c>
      <c r="AQ41" s="34">
        <f t="shared" si="14"/>
        <v>1.9718724079220738E-2</v>
      </c>
      <c r="AR41" s="35">
        <f t="shared" si="15"/>
        <v>-4.3648071917962508E-2</v>
      </c>
    </row>
    <row r="42" spans="6:44" x14ac:dyDescent="0.2">
      <c r="F42" s="30"/>
      <c r="G42" s="14" t="s">
        <v>313</v>
      </c>
      <c r="H42" s="16">
        <v>842257.82</v>
      </c>
      <c r="I42" s="22">
        <v>37604736.909999996</v>
      </c>
      <c r="J42" s="16">
        <v>881164.35</v>
      </c>
      <c r="K42" s="22">
        <v>39359167.939999998</v>
      </c>
      <c r="L42" s="16">
        <v>3036926.9</v>
      </c>
      <c r="M42" s="22">
        <v>134999811.94999999</v>
      </c>
      <c r="N42" s="16">
        <v>3138956.61</v>
      </c>
      <c r="O42" s="22">
        <v>140135396.46000001</v>
      </c>
      <c r="P42" s="16">
        <v>6190908.5300000003</v>
      </c>
      <c r="Q42" s="22">
        <v>253815638.28999999</v>
      </c>
      <c r="R42" s="16">
        <v>6430074.3799999999</v>
      </c>
      <c r="S42" s="22">
        <v>267242280.75999999</v>
      </c>
      <c r="T42" s="16">
        <v>12157315.33</v>
      </c>
      <c r="U42" s="22">
        <v>471860110.69999999</v>
      </c>
      <c r="V42" s="16">
        <v>13054134.630000001</v>
      </c>
      <c r="W42" s="22">
        <v>501411951.82999998</v>
      </c>
      <c r="Y42" s="33">
        <f t="shared" si="0"/>
        <v>4.6654522120415529E-2</v>
      </c>
      <c r="Z42" s="33">
        <f t="shared" si="1"/>
        <v>3.804141973102964E-2</v>
      </c>
      <c r="AA42" s="33">
        <f t="shared" si="2"/>
        <v>5.2899193132691189E-2</v>
      </c>
      <c r="AB42" s="33">
        <f t="shared" si="3"/>
        <v>6.2628394432748549E-2</v>
      </c>
      <c r="AD42" s="34">
        <f t="shared" si="4"/>
        <v>2.239765224300834E-2</v>
      </c>
      <c r="AE42" s="34">
        <f t="shared" si="5"/>
        <v>2.2387778911974632E-2</v>
      </c>
      <c r="AF42" s="35">
        <f t="shared" si="6"/>
        <v>-9.8733310337079105E-4</v>
      </c>
      <c r="AH42" s="34">
        <f t="shared" si="7"/>
        <v>2.2495786150611746E-2</v>
      </c>
      <c r="AI42" s="34">
        <f t="shared" si="8"/>
        <v>2.2399455735624782E-2</v>
      </c>
      <c r="AJ42" s="35">
        <f t="shared" si="9"/>
        <v>-9.633041498696357E-3</v>
      </c>
      <c r="AL42" s="34">
        <f t="shared" si="10"/>
        <v>2.4391359695995193E-2</v>
      </c>
      <c r="AM42" s="34">
        <f t="shared" si="11"/>
        <v>2.4060842325225484E-2</v>
      </c>
      <c r="AN42" s="35">
        <f t="shared" si="12"/>
        <v>-3.30517370769709E-2</v>
      </c>
      <c r="AP42" s="34">
        <f t="shared" si="13"/>
        <v>2.5764660021727073E-2</v>
      </c>
      <c r="AQ42" s="34">
        <f t="shared" si="14"/>
        <v>2.6034749635217926E-2</v>
      </c>
      <c r="AR42" s="35">
        <f t="shared" si="15"/>
        <v>2.70089613490853E-2</v>
      </c>
    </row>
    <row r="43" spans="6:44" x14ac:dyDescent="0.2">
      <c r="F43" s="30"/>
      <c r="G43" s="14" t="s">
        <v>314</v>
      </c>
      <c r="H43" s="16">
        <v>853137.7</v>
      </c>
      <c r="I43" s="22">
        <v>44394297.710000001</v>
      </c>
      <c r="J43" s="16">
        <v>959800.41</v>
      </c>
      <c r="K43" s="22">
        <v>49913163.759999998</v>
      </c>
      <c r="L43" s="16">
        <v>3090083.82</v>
      </c>
      <c r="M43" s="22">
        <v>150782761</v>
      </c>
      <c r="N43" s="16">
        <v>3251967.23</v>
      </c>
      <c r="O43" s="22">
        <v>166484790.69</v>
      </c>
      <c r="P43" s="16">
        <v>6409887.5800000001</v>
      </c>
      <c r="Q43" s="22">
        <v>278800391.58999997</v>
      </c>
      <c r="R43" s="16">
        <v>6493876.6500000004</v>
      </c>
      <c r="S43" s="22">
        <v>302889483.69</v>
      </c>
      <c r="T43" s="16">
        <v>12480889.050000001</v>
      </c>
      <c r="U43" s="22">
        <v>510095339.10000002</v>
      </c>
      <c r="V43" s="16">
        <v>12644099.050000001</v>
      </c>
      <c r="W43" s="22">
        <v>539099475.66999996</v>
      </c>
      <c r="Y43" s="33">
        <f t="shared" si="0"/>
        <v>0.12431475064773577</v>
      </c>
      <c r="Z43" s="33">
        <f t="shared" si="1"/>
        <v>0.10413676991894318</v>
      </c>
      <c r="AA43" s="33">
        <f t="shared" si="2"/>
        <v>8.6402648011431465E-2</v>
      </c>
      <c r="AB43" s="33">
        <f t="shared" si="3"/>
        <v>5.6860226602293867E-2</v>
      </c>
      <c r="AD43" s="34">
        <f t="shared" si="4"/>
        <v>1.9217281137613923E-2</v>
      </c>
      <c r="AE43" s="34">
        <f t="shared" si="5"/>
        <v>1.9229404383482022E-2</v>
      </c>
      <c r="AF43" s="35">
        <f t="shared" si="6"/>
        <v>1.2123245868099486E-3</v>
      </c>
      <c r="AH43" s="34">
        <f t="shared" si="7"/>
        <v>2.0493614783987143E-2</v>
      </c>
      <c r="AI43" s="34">
        <f t="shared" si="8"/>
        <v>1.9533119010584379E-2</v>
      </c>
      <c r="AJ43" s="35">
        <f t="shared" si="9"/>
        <v>-9.6049577340276415E-2</v>
      </c>
      <c r="AL43" s="34">
        <f t="shared" si="10"/>
        <v>2.2990956158434286E-2</v>
      </c>
      <c r="AM43" s="34">
        <f t="shared" si="11"/>
        <v>2.1439756081615316E-2</v>
      </c>
      <c r="AN43" s="35">
        <f t="shared" si="12"/>
        <v>-0.15512000768189704</v>
      </c>
      <c r="AP43" s="34">
        <f t="shared" si="13"/>
        <v>2.4467757482397275E-2</v>
      </c>
      <c r="AQ43" s="34">
        <f t="shared" si="14"/>
        <v>2.3454111199581018E-2</v>
      </c>
      <c r="AR43" s="35">
        <f t="shared" si="15"/>
        <v>-0.10136462828162565</v>
      </c>
    </row>
    <row r="44" spans="6:44" x14ac:dyDescent="0.2">
      <c r="F44" s="30"/>
      <c r="G44" s="14" t="s">
        <v>315</v>
      </c>
      <c r="H44" s="16">
        <v>709226.89</v>
      </c>
      <c r="I44" s="22">
        <v>42941091.869999997</v>
      </c>
      <c r="J44" s="16">
        <v>681028.22</v>
      </c>
      <c r="K44" s="22">
        <v>46447619.07</v>
      </c>
      <c r="L44" s="16">
        <v>2353455.27</v>
      </c>
      <c r="M44" s="22">
        <v>143785334.81</v>
      </c>
      <c r="N44" s="16">
        <v>2252604.27</v>
      </c>
      <c r="O44" s="22">
        <v>155626287.53999999</v>
      </c>
      <c r="P44" s="16">
        <v>4928440.79</v>
      </c>
      <c r="Q44" s="22">
        <v>275770879.00999999</v>
      </c>
      <c r="R44" s="16">
        <v>4872304.33</v>
      </c>
      <c r="S44" s="22">
        <v>301491131.99000001</v>
      </c>
      <c r="T44" s="16">
        <v>10043813.699999999</v>
      </c>
      <c r="U44" s="22">
        <v>526495550.86000001</v>
      </c>
      <c r="V44" s="16">
        <v>9990413.3300000001</v>
      </c>
      <c r="W44" s="22">
        <v>564416815.73000002</v>
      </c>
      <c r="Y44" s="33">
        <f t="shared" si="0"/>
        <v>8.1659013483301152E-2</v>
      </c>
      <c r="Z44" s="33">
        <f t="shared" si="1"/>
        <v>8.2351602447125735E-2</v>
      </c>
      <c r="AA44" s="33">
        <f t="shared" si="2"/>
        <v>9.3266747643312081E-2</v>
      </c>
      <c r="AB44" s="33">
        <f t="shared" si="3"/>
        <v>7.2025803082396062E-2</v>
      </c>
      <c r="AD44" s="34">
        <f t="shared" si="4"/>
        <v>1.6516275183386483E-2</v>
      </c>
      <c r="AE44" s="34">
        <f t="shared" si="5"/>
        <v>1.4662284819672673E-2</v>
      </c>
      <c r="AF44" s="35">
        <f t="shared" si="6"/>
        <v>-0.18539903637138105</v>
      </c>
      <c r="AH44" s="34">
        <f t="shared" si="7"/>
        <v>1.6367839412203544E-2</v>
      </c>
      <c r="AI44" s="34">
        <f t="shared" si="8"/>
        <v>1.447444583821369E-2</v>
      </c>
      <c r="AJ44" s="35">
        <f t="shared" si="9"/>
        <v>-0.18933935739898541</v>
      </c>
      <c r="AL44" s="34">
        <f t="shared" si="10"/>
        <v>1.7871505532755273E-2</v>
      </c>
      <c r="AM44" s="34">
        <f t="shared" si="11"/>
        <v>1.6160688700328364E-2</v>
      </c>
      <c r="AN44" s="35">
        <f t="shared" si="12"/>
        <v>-0.17108168324269091</v>
      </c>
      <c r="AP44" s="34">
        <f t="shared" si="13"/>
        <v>1.907673043693154E-2</v>
      </c>
      <c r="AQ44" s="34">
        <f t="shared" si="14"/>
        <v>1.7700417584261191E-2</v>
      </c>
      <c r="AR44" s="35">
        <f t="shared" si="15"/>
        <v>-0.13763128526703486</v>
      </c>
    </row>
    <row r="45" spans="6:44" x14ac:dyDescent="0.2">
      <c r="F45" s="30"/>
      <c r="G45" s="14" t="s">
        <v>316</v>
      </c>
      <c r="H45" s="16">
        <v>649172.84</v>
      </c>
      <c r="I45" s="22">
        <v>42754726.399999999</v>
      </c>
      <c r="J45" s="16">
        <v>636785.41</v>
      </c>
      <c r="K45" s="22">
        <v>46303567.560000002</v>
      </c>
      <c r="L45" s="16">
        <v>2186771</v>
      </c>
      <c r="M45" s="22">
        <v>143861053.94999999</v>
      </c>
      <c r="N45" s="16">
        <v>2145113.38</v>
      </c>
      <c r="O45" s="22">
        <v>155702545.84999999</v>
      </c>
      <c r="P45" s="16">
        <v>4546122.0199999996</v>
      </c>
      <c r="Q45" s="22">
        <v>271227763.77999997</v>
      </c>
      <c r="R45" s="16">
        <v>4583064.68</v>
      </c>
      <c r="S45" s="22">
        <v>296414217.24000001</v>
      </c>
      <c r="T45" s="16">
        <v>9113075.9700000007</v>
      </c>
      <c r="U45" s="22">
        <v>509071319.23000002</v>
      </c>
      <c r="V45" s="16">
        <v>9160110.4399999995</v>
      </c>
      <c r="W45" s="22">
        <v>544965094.80999994</v>
      </c>
      <c r="Y45" s="33">
        <f t="shared" si="0"/>
        <v>8.3004651387501432E-2</v>
      </c>
      <c r="Z45" s="33">
        <f t="shared" si="1"/>
        <v>8.2312005750462575E-2</v>
      </c>
      <c r="AA45" s="33">
        <f t="shared" si="2"/>
        <v>9.2860897088800382E-2</v>
      </c>
      <c r="AB45" s="33">
        <f t="shared" si="3"/>
        <v>7.050834377055723E-2</v>
      </c>
      <c r="AD45" s="34">
        <f t="shared" si="4"/>
        <v>1.518365090040665E-2</v>
      </c>
      <c r="AE45" s="34">
        <f t="shared" si="5"/>
        <v>1.3752404912966063E-2</v>
      </c>
      <c r="AF45" s="35">
        <f t="shared" si="6"/>
        <v>-0.1431245987440587</v>
      </c>
      <c r="AH45" s="34">
        <f t="shared" si="7"/>
        <v>1.5200576806284409E-2</v>
      </c>
      <c r="AI45" s="34">
        <f t="shared" si="8"/>
        <v>1.3776996183906648E-2</v>
      </c>
      <c r="AJ45" s="35">
        <f t="shared" si="9"/>
        <v>-0.14235806223777611</v>
      </c>
      <c r="AL45" s="34">
        <f t="shared" si="10"/>
        <v>1.6761270884080581E-2</v>
      </c>
      <c r="AM45" s="34">
        <f t="shared" si="11"/>
        <v>1.5461689802446939E-2</v>
      </c>
      <c r="AN45" s="35">
        <f t="shared" si="12"/>
        <v>-0.12995810816336417</v>
      </c>
      <c r="AP45" s="34">
        <f t="shared" si="13"/>
        <v>1.7901373787437207E-2</v>
      </c>
      <c r="AQ45" s="34">
        <f t="shared" si="14"/>
        <v>1.6808618620232252E-2</v>
      </c>
      <c r="AR45" s="35">
        <f t="shared" si="15"/>
        <v>-0.10927551672049556</v>
      </c>
    </row>
    <row r="46" spans="6:44" x14ac:dyDescent="0.2">
      <c r="F46" s="30"/>
      <c r="G46" s="14" t="s">
        <v>317</v>
      </c>
      <c r="H46" s="16">
        <v>479192.46</v>
      </c>
      <c r="I46" s="22">
        <v>31682830.18</v>
      </c>
      <c r="J46" s="16">
        <v>470995.34</v>
      </c>
      <c r="K46" s="22">
        <v>33152594.829999998</v>
      </c>
      <c r="L46" s="16">
        <v>1639306.42</v>
      </c>
      <c r="M46" s="22">
        <v>110199663.23</v>
      </c>
      <c r="N46" s="16">
        <v>1631147.88</v>
      </c>
      <c r="O46" s="22">
        <v>115682359.15000001</v>
      </c>
      <c r="P46" s="16">
        <v>3384505.09</v>
      </c>
      <c r="Q46" s="22">
        <v>210664133.87</v>
      </c>
      <c r="R46" s="16">
        <v>3438222.42</v>
      </c>
      <c r="S46" s="22">
        <v>225524014.41999999</v>
      </c>
      <c r="T46" s="16">
        <v>6589689.1900000004</v>
      </c>
      <c r="U46" s="22">
        <v>389467412.19999999</v>
      </c>
      <c r="V46" s="16">
        <v>6709492.1100000003</v>
      </c>
      <c r="W46" s="22">
        <v>415451560.00999999</v>
      </c>
      <c r="Y46" s="33">
        <f t="shared" si="0"/>
        <v>4.638994185967002E-2</v>
      </c>
      <c r="Z46" s="33">
        <f t="shared" si="1"/>
        <v>4.9752383621689961E-2</v>
      </c>
      <c r="AA46" s="33">
        <f t="shared" si="2"/>
        <v>7.0538255739204067E-2</v>
      </c>
      <c r="AB46" s="33">
        <f t="shared" si="3"/>
        <v>6.6717129587870572E-2</v>
      </c>
      <c r="AD46" s="34">
        <f t="shared" si="4"/>
        <v>1.5124673435976484E-2</v>
      </c>
      <c r="AE46" s="34">
        <f t="shared" si="5"/>
        <v>1.420689217285017E-2</v>
      </c>
      <c r="AF46" s="35">
        <f t="shared" si="6"/>
        <v>-9.1778126312631353E-2</v>
      </c>
      <c r="AH46" s="34">
        <f t="shared" si="7"/>
        <v>1.4875784298710329E-2</v>
      </c>
      <c r="AI46" s="34">
        <f t="shared" si="8"/>
        <v>1.4100230078165724E-2</v>
      </c>
      <c r="AJ46" s="35">
        <f t="shared" si="9"/>
        <v>-7.7555422054460463E-2</v>
      </c>
      <c r="AL46" s="34">
        <f t="shared" si="10"/>
        <v>1.6065881874740787E-2</v>
      </c>
      <c r="AM46" s="34">
        <f t="shared" si="11"/>
        <v>1.5245482521417419E-2</v>
      </c>
      <c r="AN46" s="35">
        <f t="shared" si="12"/>
        <v>-8.2039935332336833E-2</v>
      </c>
      <c r="AP46" s="34">
        <f t="shared" si="13"/>
        <v>1.6919744716962486E-2</v>
      </c>
      <c r="AQ46" s="34">
        <f t="shared" si="14"/>
        <v>1.6149878242937642E-2</v>
      </c>
      <c r="AR46" s="35">
        <f t="shared" si="15"/>
        <v>-7.6986647402484468E-2</v>
      </c>
    </row>
    <row r="47" spans="6:44" x14ac:dyDescent="0.2">
      <c r="F47" s="30"/>
      <c r="G47" s="14" t="s">
        <v>318</v>
      </c>
      <c r="H47" s="16">
        <v>866099.84</v>
      </c>
      <c r="I47" s="22">
        <v>38560047.240000002</v>
      </c>
      <c r="J47" s="16">
        <v>907979.74</v>
      </c>
      <c r="K47" s="22">
        <v>41522969.240000002</v>
      </c>
      <c r="L47" s="16">
        <v>2892727.86</v>
      </c>
      <c r="M47" s="22">
        <v>129780755.59999999</v>
      </c>
      <c r="N47" s="16">
        <v>2951022.34</v>
      </c>
      <c r="O47" s="22">
        <v>140401428.03</v>
      </c>
      <c r="P47" s="16">
        <v>5918909.21</v>
      </c>
      <c r="Q47" s="22">
        <v>241220300.03</v>
      </c>
      <c r="R47" s="16">
        <v>6177334.7599999998</v>
      </c>
      <c r="S47" s="22">
        <v>268160484.91</v>
      </c>
      <c r="T47" s="16">
        <v>11885655.529999999</v>
      </c>
      <c r="U47" s="22">
        <v>446920880.66000003</v>
      </c>
      <c r="V47" s="16">
        <v>12547030.869999999</v>
      </c>
      <c r="W47" s="22">
        <v>493042822.79000002</v>
      </c>
      <c r="Y47" s="33">
        <f t="shared" si="0"/>
        <v>7.6839169349523853E-2</v>
      </c>
      <c r="Z47" s="33">
        <f t="shared" si="1"/>
        <v>8.1835495416086229E-2</v>
      </c>
      <c r="AA47" s="33">
        <f t="shared" si="2"/>
        <v>0.1116829092603297</v>
      </c>
      <c r="AB47" s="33">
        <f t="shared" si="3"/>
        <v>0.10319934495315687</v>
      </c>
      <c r="AD47" s="34">
        <f t="shared" si="4"/>
        <v>2.2461067918546459E-2</v>
      </c>
      <c r="AE47" s="34">
        <f t="shared" si="5"/>
        <v>2.1866927067569215E-2</v>
      </c>
      <c r="AF47" s="35">
        <f t="shared" si="6"/>
        <v>-5.9414085097724348E-2</v>
      </c>
      <c r="AH47" s="34">
        <f t="shared" si="7"/>
        <v>2.2289343644413179E-2</v>
      </c>
      <c r="AI47" s="34">
        <f t="shared" si="8"/>
        <v>2.1018463853298173E-2</v>
      </c>
      <c r="AJ47" s="35">
        <f t="shared" si="9"/>
        <v>-0.1270879791115006</v>
      </c>
      <c r="AL47" s="34">
        <f t="shared" si="10"/>
        <v>2.4537359456330496E-2</v>
      </c>
      <c r="AM47" s="34">
        <f t="shared" si="11"/>
        <v>2.3035962073506975E-2</v>
      </c>
      <c r="AN47" s="35">
        <f t="shared" si="12"/>
        <v>-0.15013973828235211</v>
      </c>
      <c r="AP47" s="34">
        <f t="shared" si="13"/>
        <v>2.6594540654371758E-2</v>
      </c>
      <c r="AQ47" s="34">
        <f t="shared" si="14"/>
        <v>2.5448156407590811E-2</v>
      </c>
      <c r="AR47" s="35">
        <f t="shared" si="15"/>
        <v>-0.11463842467809467</v>
      </c>
    </row>
    <row r="48" spans="6:44" x14ac:dyDescent="0.2">
      <c r="F48" s="30"/>
      <c r="G48" s="14" t="s">
        <v>319</v>
      </c>
      <c r="H48" s="16">
        <v>436274.92</v>
      </c>
      <c r="I48" s="22">
        <v>23417258.600000001</v>
      </c>
      <c r="J48" s="16">
        <v>458942.39</v>
      </c>
      <c r="K48" s="22">
        <v>26062983.77</v>
      </c>
      <c r="L48" s="16">
        <v>1498048.6</v>
      </c>
      <c r="M48" s="22">
        <v>79092990.950000003</v>
      </c>
      <c r="N48" s="16">
        <v>1578314.96</v>
      </c>
      <c r="O48" s="22">
        <v>87748123.040000007</v>
      </c>
      <c r="P48" s="16">
        <v>2972789.37</v>
      </c>
      <c r="Q48" s="22">
        <v>146081446.21000001</v>
      </c>
      <c r="R48" s="16">
        <v>3209776.3</v>
      </c>
      <c r="S48" s="22">
        <v>162518198.78</v>
      </c>
      <c r="T48" s="16">
        <v>5877992.1500000004</v>
      </c>
      <c r="U48" s="22">
        <v>271337510.75</v>
      </c>
      <c r="V48" s="16">
        <v>6268110.1600000001</v>
      </c>
      <c r="W48" s="22">
        <v>296463238.69</v>
      </c>
      <c r="Y48" s="33">
        <f t="shared" si="0"/>
        <v>0.11298184878053992</v>
      </c>
      <c r="Z48" s="33">
        <f t="shared" si="1"/>
        <v>0.10942982413538381</v>
      </c>
      <c r="AA48" s="33">
        <f t="shared" si="2"/>
        <v>0.11251772895492333</v>
      </c>
      <c r="AB48" s="33">
        <f t="shared" si="3"/>
        <v>9.2599537272050392E-2</v>
      </c>
      <c r="AD48" s="34">
        <f t="shared" si="4"/>
        <v>1.8630486490848249E-2</v>
      </c>
      <c r="AE48" s="34">
        <f t="shared" si="5"/>
        <v>1.7608973479401435E-2</v>
      </c>
      <c r="AF48" s="35">
        <f t="shared" si="6"/>
        <v>-0.10215130114468139</v>
      </c>
      <c r="AH48" s="34">
        <f t="shared" si="7"/>
        <v>1.8940345813284735E-2</v>
      </c>
      <c r="AI48" s="34">
        <f t="shared" si="8"/>
        <v>1.7986880007456393E-2</v>
      </c>
      <c r="AJ48" s="35">
        <f t="shared" si="9"/>
        <v>-9.5346580582834212E-2</v>
      </c>
      <c r="AL48" s="34">
        <f t="shared" si="10"/>
        <v>2.0350218642595133E-2</v>
      </c>
      <c r="AM48" s="34">
        <f t="shared" si="11"/>
        <v>1.975025765788271E-2</v>
      </c>
      <c r="AN48" s="35">
        <f t="shared" si="12"/>
        <v>-5.9996098471242279E-2</v>
      </c>
      <c r="AP48" s="34">
        <f t="shared" si="13"/>
        <v>2.166302821070603E-2</v>
      </c>
      <c r="AQ48" s="34">
        <f t="shared" si="14"/>
        <v>2.114295920026131E-2</v>
      </c>
      <c r="AR48" s="35">
        <f t="shared" si="15"/>
        <v>-5.2006901044471948E-2</v>
      </c>
    </row>
    <row r="49" spans="6:44" x14ac:dyDescent="0.2">
      <c r="F49" s="30"/>
      <c r="G49" s="14" t="s">
        <v>320</v>
      </c>
      <c r="H49" s="16">
        <v>773878.72</v>
      </c>
      <c r="I49" s="22">
        <v>41119509.210000001</v>
      </c>
      <c r="J49" s="16">
        <v>785857.88</v>
      </c>
      <c r="K49" s="22">
        <v>43457493.899999999</v>
      </c>
      <c r="L49" s="16">
        <v>2623253.98</v>
      </c>
      <c r="M49" s="22">
        <v>133080529.78</v>
      </c>
      <c r="N49" s="16">
        <v>2547961.88</v>
      </c>
      <c r="O49" s="22">
        <v>143818006.94999999</v>
      </c>
      <c r="P49" s="16">
        <v>5411900.1799999997</v>
      </c>
      <c r="Q49" s="22">
        <v>249963820.69</v>
      </c>
      <c r="R49" s="16">
        <v>5258371.5999999996</v>
      </c>
      <c r="S49" s="22">
        <v>274444785.63999999</v>
      </c>
      <c r="T49" s="16">
        <v>11054193.949999999</v>
      </c>
      <c r="U49" s="22">
        <v>478167017.83999997</v>
      </c>
      <c r="V49" s="16">
        <v>10790341.59</v>
      </c>
      <c r="W49" s="22">
        <v>520055422.61000001</v>
      </c>
      <c r="Y49" s="33">
        <f t="shared" si="0"/>
        <v>5.6858282963927372E-2</v>
      </c>
      <c r="Z49" s="33">
        <f t="shared" si="1"/>
        <v>8.0684057899006567E-2</v>
      </c>
      <c r="AA49" s="33">
        <f t="shared" si="2"/>
        <v>9.7938033121844376E-2</v>
      </c>
      <c r="AB49" s="33">
        <f t="shared" si="3"/>
        <v>8.7602036960266402E-2</v>
      </c>
      <c r="AD49" s="34">
        <f t="shared" si="4"/>
        <v>1.8820232412010345E-2</v>
      </c>
      <c r="AE49" s="34">
        <f t="shared" si="5"/>
        <v>1.8083368585596237E-2</v>
      </c>
      <c r="AF49" s="35">
        <f t="shared" si="6"/>
        <v>-7.3686382641410808E-2</v>
      </c>
      <c r="AH49" s="34">
        <f t="shared" si="7"/>
        <v>1.9711778908128721E-2</v>
      </c>
      <c r="AI49" s="34">
        <f t="shared" si="8"/>
        <v>1.7716570643937713E-2</v>
      </c>
      <c r="AJ49" s="35">
        <f t="shared" si="9"/>
        <v>-0.19952082641910077</v>
      </c>
      <c r="AL49" s="34">
        <f t="shared" si="10"/>
        <v>2.1650733954461862E-2</v>
      </c>
      <c r="AM49" s="34">
        <f t="shared" si="11"/>
        <v>1.9160034641348998E-2</v>
      </c>
      <c r="AN49" s="35">
        <f t="shared" si="12"/>
        <v>-0.24906993131128646</v>
      </c>
      <c r="AP49" s="34">
        <f t="shared" si="13"/>
        <v>2.3117851164086052E-2</v>
      </c>
      <c r="AQ49" s="34">
        <f t="shared" si="14"/>
        <v>2.0748445494225512E-2</v>
      </c>
      <c r="AR49" s="35">
        <f t="shared" si="15"/>
        <v>-0.23694056698605401</v>
      </c>
    </row>
    <row r="50" spans="6:44" x14ac:dyDescent="0.2">
      <c r="F50" s="30"/>
      <c r="G50" s="14" t="s">
        <v>321</v>
      </c>
      <c r="H50" s="16">
        <v>1941267.3</v>
      </c>
      <c r="I50" s="22">
        <v>81577263.310000002</v>
      </c>
      <c r="J50" s="16">
        <v>2015577.29</v>
      </c>
      <c r="K50" s="22">
        <v>87542333.819999993</v>
      </c>
      <c r="L50" s="16">
        <v>6503634.7800000003</v>
      </c>
      <c r="M50" s="22">
        <v>278593299.17000002</v>
      </c>
      <c r="N50" s="16">
        <v>6572661.2999999998</v>
      </c>
      <c r="O50" s="22">
        <v>299240160.44</v>
      </c>
      <c r="P50" s="16">
        <v>13336381.92</v>
      </c>
      <c r="Q50" s="22">
        <v>525418664.63</v>
      </c>
      <c r="R50" s="16">
        <v>13688819.630000001</v>
      </c>
      <c r="S50" s="22">
        <v>573005543.05999994</v>
      </c>
      <c r="T50" s="16">
        <v>27029627.68</v>
      </c>
      <c r="U50" s="22">
        <v>993884410.60000002</v>
      </c>
      <c r="V50" s="16">
        <v>27867201.030000001</v>
      </c>
      <c r="W50" s="22">
        <v>1079156018.53</v>
      </c>
      <c r="Y50" s="33">
        <f t="shared" si="0"/>
        <v>7.3121728628383315E-2</v>
      </c>
      <c r="Z50" s="33">
        <f t="shared" si="1"/>
        <v>7.4111119440102138E-2</v>
      </c>
      <c r="AA50" s="33">
        <f t="shared" si="2"/>
        <v>9.0569448010589124E-2</v>
      </c>
      <c r="AB50" s="33">
        <f t="shared" si="3"/>
        <v>8.5796302890516374E-2</v>
      </c>
      <c r="AD50" s="34">
        <f t="shared" si="4"/>
        <v>2.3796671048194298E-2</v>
      </c>
      <c r="AE50" s="34">
        <f t="shared" si="5"/>
        <v>2.3024029655690077E-2</v>
      </c>
      <c r="AF50" s="35">
        <f t="shared" si="6"/>
        <v>-7.7264139250422109E-2</v>
      </c>
      <c r="AH50" s="34">
        <f t="shared" si="7"/>
        <v>2.3344548484748109E-2</v>
      </c>
      <c r="AI50" s="34">
        <f t="shared" si="8"/>
        <v>2.1964502660122957E-2</v>
      </c>
      <c r="AJ50" s="35">
        <f t="shared" si="9"/>
        <v>-0.13800458246251529</v>
      </c>
      <c r="AL50" s="34">
        <f t="shared" si="10"/>
        <v>2.5382390877551876E-2</v>
      </c>
      <c r="AM50" s="34">
        <f t="shared" si="11"/>
        <v>2.3889506473005674E-2</v>
      </c>
      <c r="AN50" s="35">
        <f t="shared" si="12"/>
        <v>-0.1492884404546202</v>
      </c>
      <c r="AP50" s="34">
        <f t="shared" si="13"/>
        <v>2.7195946924735877E-2</v>
      </c>
      <c r="AQ50" s="34">
        <f t="shared" si="14"/>
        <v>2.5823143782267945E-2</v>
      </c>
      <c r="AR50" s="35">
        <f t="shared" si="15"/>
        <v>-0.13728031424679321</v>
      </c>
    </row>
    <row r="51" spans="6:44" x14ac:dyDescent="0.2">
      <c r="F51" s="30"/>
      <c r="G51" s="14" t="s">
        <v>322</v>
      </c>
      <c r="H51" s="16">
        <v>1151046.46</v>
      </c>
      <c r="I51" s="22">
        <v>59084778.229999997</v>
      </c>
      <c r="J51" s="16">
        <v>1221503.47</v>
      </c>
      <c r="K51" s="22">
        <v>64291620.909999996</v>
      </c>
      <c r="L51" s="16">
        <v>4134977.15</v>
      </c>
      <c r="M51" s="22">
        <v>194353170.55000001</v>
      </c>
      <c r="N51" s="16">
        <v>4113240.88</v>
      </c>
      <c r="O51" s="22">
        <v>214269324.09</v>
      </c>
      <c r="P51" s="16">
        <v>8569069.6300000008</v>
      </c>
      <c r="Q51" s="22">
        <v>358988723.82999998</v>
      </c>
      <c r="R51" s="16">
        <v>8548435.7799999993</v>
      </c>
      <c r="S51" s="22">
        <v>398551018.01999998</v>
      </c>
      <c r="T51" s="16">
        <v>17206303.32</v>
      </c>
      <c r="U51" s="22">
        <v>674646869.75</v>
      </c>
      <c r="V51" s="16">
        <v>17043867.890000001</v>
      </c>
      <c r="W51" s="22">
        <v>727710328.28999996</v>
      </c>
      <c r="Y51" s="33">
        <f t="shared" si="0"/>
        <v>8.8124942429863462E-2</v>
      </c>
      <c r="Z51" s="33">
        <f t="shared" si="1"/>
        <v>0.10247403468458617</v>
      </c>
      <c r="AA51" s="33">
        <f t="shared" si="2"/>
        <v>0.11020483810164138</v>
      </c>
      <c r="AB51" s="33">
        <f t="shared" si="3"/>
        <v>7.865367930879659E-2</v>
      </c>
      <c r="AD51" s="34">
        <f t="shared" si="4"/>
        <v>1.9481269025319992E-2</v>
      </c>
      <c r="AE51" s="34">
        <f t="shared" si="5"/>
        <v>1.8999419406612063E-2</v>
      </c>
      <c r="AF51" s="35">
        <f t="shared" si="6"/>
        <v>-4.8184961870792811E-2</v>
      </c>
      <c r="AH51" s="34">
        <f t="shared" si="7"/>
        <v>2.1275583713393657E-2</v>
      </c>
      <c r="AI51" s="34">
        <f t="shared" si="8"/>
        <v>1.9196592407564168E-2</v>
      </c>
      <c r="AJ51" s="35">
        <f t="shared" si="9"/>
        <v>-0.2078991305829489</v>
      </c>
      <c r="AL51" s="34">
        <f t="shared" si="10"/>
        <v>2.3870024491515519E-2</v>
      </c>
      <c r="AM51" s="34">
        <f t="shared" si="11"/>
        <v>2.1448786713602182E-2</v>
      </c>
      <c r="AN51" s="35">
        <f t="shared" si="12"/>
        <v>-0.24212377779133376</v>
      </c>
      <c r="AP51" s="34">
        <f t="shared" si="13"/>
        <v>2.550416238702188E-2</v>
      </c>
      <c r="AQ51" s="34">
        <f t="shared" si="14"/>
        <v>2.3421225764447096E-2</v>
      </c>
      <c r="AR51" s="35">
        <f t="shared" si="15"/>
        <v>-0.20829366225747839</v>
      </c>
    </row>
    <row r="52" spans="6:44" x14ac:dyDescent="0.2">
      <c r="F52" s="30"/>
      <c r="G52" s="14" t="s">
        <v>323</v>
      </c>
      <c r="H52" s="16">
        <v>1009675.17</v>
      </c>
      <c r="I52" s="22">
        <v>64437805.770000003</v>
      </c>
      <c r="J52" s="16">
        <v>1080892.25</v>
      </c>
      <c r="K52" s="22">
        <v>70620304.870000005</v>
      </c>
      <c r="L52" s="16">
        <v>3422998.42</v>
      </c>
      <c r="M52" s="22">
        <v>212812769.12</v>
      </c>
      <c r="N52" s="16">
        <v>3566076.69</v>
      </c>
      <c r="O52" s="22">
        <v>235715606.59999999</v>
      </c>
      <c r="P52" s="16">
        <v>7178700.79</v>
      </c>
      <c r="Q52" s="22">
        <v>410591451.23000002</v>
      </c>
      <c r="R52" s="16">
        <v>7661345.9100000001</v>
      </c>
      <c r="S52" s="22">
        <v>456325581.92000002</v>
      </c>
      <c r="T52" s="16">
        <v>14148224.82</v>
      </c>
      <c r="U52" s="22">
        <v>763761962.47000003</v>
      </c>
      <c r="V52" s="16">
        <v>14588162.699999999</v>
      </c>
      <c r="W52" s="22">
        <v>832761092.24000001</v>
      </c>
      <c r="Y52" s="33">
        <f t="shared" si="0"/>
        <v>9.5945214554129923E-2</v>
      </c>
      <c r="Z52" s="33">
        <f t="shared" si="1"/>
        <v>0.10761965823153041</v>
      </c>
      <c r="AA52" s="33">
        <f t="shared" si="2"/>
        <v>0.11138597881907975</v>
      </c>
      <c r="AB52" s="33">
        <f t="shared" si="3"/>
        <v>9.0341144440942503E-2</v>
      </c>
      <c r="AD52" s="34">
        <f t="shared" si="4"/>
        <v>1.5668987451308743E-2</v>
      </c>
      <c r="AE52" s="34">
        <f t="shared" si="5"/>
        <v>1.530568654425578E-2</v>
      </c>
      <c r="AF52" s="35">
        <f t="shared" si="6"/>
        <v>-3.6330090705296268E-2</v>
      </c>
      <c r="AH52" s="34">
        <f t="shared" si="7"/>
        <v>1.608455373309791E-2</v>
      </c>
      <c r="AI52" s="34">
        <f t="shared" si="8"/>
        <v>1.5128725422290304E-2</v>
      </c>
      <c r="AJ52" s="35">
        <f t="shared" si="9"/>
        <v>-9.55828310807606E-2</v>
      </c>
      <c r="AL52" s="34">
        <f t="shared" si="10"/>
        <v>1.7483804810097529E-2</v>
      </c>
      <c r="AM52" s="34">
        <f t="shared" si="11"/>
        <v>1.6789209751872154E-2</v>
      </c>
      <c r="AN52" s="35">
        <f t="shared" si="12"/>
        <v>-6.9459505822537515E-2</v>
      </c>
      <c r="AP52" s="34">
        <f t="shared" si="13"/>
        <v>1.8524390471403886E-2</v>
      </c>
      <c r="AQ52" s="34">
        <f t="shared" si="14"/>
        <v>1.7517824542883087E-2</v>
      </c>
      <c r="AR52" s="35">
        <f t="shared" si="15"/>
        <v>-0.10065659285207994</v>
      </c>
    </row>
    <row r="53" spans="6:44" x14ac:dyDescent="0.2">
      <c r="F53" s="30"/>
      <c r="G53" s="14" t="s">
        <v>324</v>
      </c>
      <c r="H53" s="16">
        <v>652332.39</v>
      </c>
      <c r="I53" s="22">
        <v>41239517.189999998</v>
      </c>
      <c r="J53" s="16">
        <v>703477.67</v>
      </c>
      <c r="K53" s="22">
        <v>42483762.079999998</v>
      </c>
      <c r="L53" s="16">
        <v>2242520.83</v>
      </c>
      <c r="M53" s="22">
        <v>139832949.31</v>
      </c>
      <c r="N53" s="16">
        <v>2360821.0099999998</v>
      </c>
      <c r="O53" s="22">
        <v>143461419.31</v>
      </c>
      <c r="P53" s="16">
        <v>4609244.3</v>
      </c>
      <c r="Q53" s="22">
        <v>261138211.40000001</v>
      </c>
      <c r="R53" s="16">
        <v>4867049.57</v>
      </c>
      <c r="S53" s="22">
        <v>272424893.37</v>
      </c>
      <c r="T53" s="16">
        <v>9428994.5299999993</v>
      </c>
      <c r="U53" s="22">
        <v>493941156.58999997</v>
      </c>
      <c r="V53" s="16">
        <v>9966238.3000000007</v>
      </c>
      <c r="W53" s="22">
        <v>513800053.20999998</v>
      </c>
      <c r="Y53" s="33">
        <f t="shared" si="0"/>
        <v>3.0171179848383689E-2</v>
      </c>
      <c r="Z53" s="33">
        <f t="shared" si="1"/>
        <v>2.5948605231488984E-2</v>
      </c>
      <c r="AA53" s="33">
        <f t="shared" si="2"/>
        <v>4.3221104676678501E-2</v>
      </c>
      <c r="AB53" s="33">
        <f t="shared" si="3"/>
        <v>4.0204984652623406E-2</v>
      </c>
      <c r="AD53" s="34">
        <f t="shared" si="4"/>
        <v>1.5818138388831122E-2</v>
      </c>
      <c r="AE53" s="34">
        <f t="shared" si="5"/>
        <v>1.6558742341963518E-2</v>
      </c>
      <c r="AF53" s="35">
        <f t="shared" si="6"/>
        <v>7.4060395313239533E-2</v>
      </c>
      <c r="AH53" s="34">
        <f t="shared" si="7"/>
        <v>1.603714175425483E-2</v>
      </c>
      <c r="AI53" s="34">
        <f t="shared" si="8"/>
        <v>1.6456138670276201E-2</v>
      </c>
      <c r="AJ53" s="35">
        <f t="shared" si="9"/>
        <v>4.1899691602137121E-2</v>
      </c>
      <c r="AL53" s="34">
        <f t="shared" si="10"/>
        <v>1.7650593052962911E-2</v>
      </c>
      <c r="AM53" s="34">
        <f t="shared" si="11"/>
        <v>1.7865656511021212E-2</v>
      </c>
      <c r="AN53" s="35">
        <f t="shared" si="12"/>
        <v>2.1506345805830107E-2</v>
      </c>
      <c r="AP53" s="34">
        <f t="shared" si="13"/>
        <v>1.9089307307563794E-2</v>
      </c>
      <c r="AQ53" s="34">
        <f t="shared" si="14"/>
        <v>1.939711418427317E-2</v>
      </c>
      <c r="AR53" s="35">
        <f t="shared" si="15"/>
        <v>3.0780687670937598E-2</v>
      </c>
    </row>
    <row r="54" spans="6:44" x14ac:dyDescent="0.2">
      <c r="F54" s="30"/>
      <c r="G54" s="14" t="s">
        <v>325</v>
      </c>
      <c r="H54" s="16">
        <v>1216892.6200000001</v>
      </c>
      <c r="I54" s="22">
        <v>63174256.369999997</v>
      </c>
      <c r="J54" s="16">
        <v>1227754.69</v>
      </c>
      <c r="K54" s="22">
        <v>65604163.609999999</v>
      </c>
      <c r="L54" s="16">
        <v>3825732.63</v>
      </c>
      <c r="M54" s="22">
        <v>196532125.63</v>
      </c>
      <c r="N54" s="16">
        <v>3891654.46</v>
      </c>
      <c r="O54" s="22">
        <v>211286965.36000001</v>
      </c>
      <c r="P54" s="16">
        <v>7907506.4299999997</v>
      </c>
      <c r="Q54" s="22">
        <v>383444138.07999998</v>
      </c>
      <c r="R54" s="16">
        <v>8463176.0500000007</v>
      </c>
      <c r="S54" s="22">
        <v>422081489.17000002</v>
      </c>
      <c r="T54" s="16">
        <v>16270051.5</v>
      </c>
      <c r="U54" s="22">
        <v>747245457.73000002</v>
      </c>
      <c r="V54" s="16">
        <v>17155968.190000001</v>
      </c>
      <c r="W54" s="22">
        <v>813925378.41999996</v>
      </c>
      <c r="Y54" s="33">
        <f t="shared" si="0"/>
        <v>3.8463566959434904E-2</v>
      </c>
      <c r="Z54" s="33">
        <f t="shared" si="1"/>
        <v>7.5075968789846237E-2</v>
      </c>
      <c r="AA54" s="33">
        <f t="shared" si="2"/>
        <v>0.10076396338581897</v>
      </c>
      <c r="AB54" s="33">
        <f t="shared" si="3"/>
        <v>8.9234293765480741E-2</v>
      </c>
      <c r="AD54" s="34">
        <f t="shared" si="4"/>
        <v>1.9262476361777556E-2</v>
      </c>
      <c r="AE54" s="34">
        <f t="shared" si="5"/>
        <v>1.8714584904986946E-2</v>
      </c>
      <c r="AF54" s="35">
        <f t="shared" si="6"/>
        <v>-5.4789145679061055E-2</v>
      </c>
      <c r="AH54" s="34">
        <f t="shared" si="7"/>
        <v>1.9466194739085518E-2</v>
      </c>
      <c r="AI54" s="34">
        <f t="shared" si="8"/>
        <v>1.8418809950577066E-2</v>
      </c>
      <c r="AJ54" s="35">
        <f t="shared" si="9"/>
        <v>-0.10473847885084514</v>
      </c>
      <c r="AL54" s="34">
        <f t="shared" si="10"/>
        <v>2.0622316641988186E-2</v>
      </c>
      <c r="AM54" s="34">
        <f t="shared" si="11"/>
        <v>2.0051047646373617E-2</v>
      </c>
      <c r="AN54" s="35">
        <f t="shared" si="12"/>
        <v>-5.7126899561456973E-2</v>
      </c>
      <c r="AP54" s="34">
        <f t="shared" si="13"/>
        <v>2.1773369555735472E-2</v>
      </c>
      <c r="AQ54" s="34">
        <f t="shared" si="14"/>
        <v>2.1078060280296625E-2</v>
      </c>
      <c r="AR54" s="35">
        <f t="shared" si="15"/>
        <v>-6.9530927543884694E-2</v>
      </c>
    </row>
    <row r="55" spans="6:44" x14ac:dyDescent="0.2">
      <c r="F55" s="30"/>
      <c r="G55" s="14" t="s">
        <v>351</v>
      </c>
      <c r="H55" s="16">
        <v>430797.41</v>
      </c>
      <c r="I55" s="22">
        <v>22286377.32</v>
      </c>
      <c r="J55" s="16">
        <v>432641.01</v>
      </c>
      <c r="K55" s="22">
        <v>23575302.68</v>
      </c>
      <c r="L55" s="16">
        <v>1505069.48</v>
      </c>
      <c r="M55" s="22">
        <v>79416189.620000005</v>
      </c>
      <c r="N55" s="16">
        <v>1516061.03</v>
      </c>
      <c r="O55" s="22">
        <v>82213565.629999995</v>
      </c>
      <c r="P55" s="16">
        <v>3022177.52</v>
      </c>
      <c r="Q55" s="22">
        <v>147196552.30000001</v>
      </c>
      <c r="R55" s="16">
        <v>3077071.94</v>
      </c>
      <c r="S55" s="22">
        <v>155542068.77000001</v>
      </c>
      <c r="T55" s="16">
        <v>5731120.2699999996</v>
      </c>
      <c r="U55" s="22">
        <v>266664033.31</v>
      </c>
      <c r="V55" s="16">
        <v>5969934.1399999997</v>
      </c>
      <c r="W55" s="22">
        <v>283759957.38999999</v>
      </c>
      <c r="Y55" s="33">
        <f t="shared" ref="Y55:Y56" si="16">IF(ISNUMBER((K55-I55)/I55),(K55-I55)/I55,"n/a")</f>
        <v>5.7834673688455678E-2</v>
      </c>
      <c r="Z55" s="33">
        <f t="shared" ref="Z55:Z56" si="17">IF(ISNUMBER((O55-M55)/M55),(O55-M55)/M55,"n/a")</f>
        <v>3.5224253686624941E-2</v>
      </c>
      <c r="AA55" s="33">
        <f t="shared" ref="AA55:AA56" si="18">IF(ISNUMBER((S55-Q55)/Q55),(S55-Q55)/Q55,"n/a")</f>
        <v>5.6696412650963958E-2</v>
      </c>
      <c r="AB55" s="33">
        <f t="shared" ref="AB55:AB56" si="19">IF(ISNUMBER((W55-U55)/U55),(W55-U55)/U55,"n/a")</f>
        <v>6.4110348395299999E-2</v>
      </c>
      <c r="AD55" s="34">
        <f t="shared" ref="AD55:AD56" si="20">IF(ISNUMBER(H55/I55),H55/I55,"n/a")</f>
        <v>1.9330077913264011E-2</v>
      </c>
      <c r="AE55" s="34">
        <f t="shared" ref="AE55:AE56" si="21">IF(ISNUMBER(J55/K55),J55/K55,"n/a")</f>
        <v>1.8351450917617657E-2</v>
      </c>
      <c r="AF55" s="35">
        <f t="shared" ref="AF55:AF56" si="22">IF(ISNUMBER(AE55-AD55),(AE55-AD55)*100,"n/a")</f>
        <v>-9.7862699564635336E-2</v>
      </c>
      <c r="AH55" s="34">
        <f t="shared" ref="AH55:AH56" si="23">IF(ISNUMBER(L55/M55),L55/M55,"n/a")</f>
        <v>1.8951670776470576E-2</v>
      </c>
      <c r="AI55" s="34">
        <f t="shared" ref="AI55:AI56" si="24">IF(ISNUMBER(N55/O55),N55/O55,"n/a")</f>
        <v>1.8440521565783841E-2</v>
      </c>
      <c r="AJ55" s="35">
        <f t="shared" ref="AJ55:AJ56" si="25">IF(ISNUMBER(AI55-AH55),(AI55-AH55)*100,"n/a")</f>
        <v>-5.1114921068673436E-2</v>
      </c>
      <c r="AL55" s="34">
        <f t="shared" ref="AL55:AL56" si="26">IF(ISNUMBER(P55/Q55),P55/Q55,"n/a")</f>
        <v>2.053157817066616E-2</v>
      </c>
      <c r="AM55" s="34">
        <f t="shared" ref="AM55:AM56" si="27">IF(ISNUMBER(R55/S55),R55/S55,"n/a")</f>
        <v>1.9782891948994616E-2</v>
      </c>
      <c r="AN55" s="35">
        <f t="shared" ref="AN55:AN56" si="28">IF(ISNUMBER(AM55-AL55),(AM55-AL55)*100,"n/a")</f>
        <v>-7.4868622167154411E-2</v>
      </c>
      <c r="AP55" s="34">
        <f t="shared" ref="AP55:AP56" si="29">IF(ISNUMBER(T55/U55),T55/U55,"n/a")</f>
        <v>2.1491913247023854E-2</v>
      </c>
      <c r="AQ55" s="34">
        <f t="shared" ref="AQ55:AQ56" si="30">IF(ISNUMBER(V55/W55),V55/W55,"n/a")</f>
        <v>2.1038677179510978E-2</v>
      </c>
      <c r="AR55" s="35">
        <f t="shared" ref="AR55:AR56" si="31">IF(ISNUMBER(AQ55-AP55),(AQ55-AP55)*100,"n/a")</f>
        <v>-4.5323606751287646E-2</v>
      </c>
    </row>
    <row r="56" spans="6:44" x14ac:dyDescent="0.2">
      <c r="F56" s="30"/>
      <c r="G56" s="14" t="s">
        <v>352</v>
      </c>
      <c r="H56" s="16">
        <v>925817.17</v>
      </c>
      <c r="I56" s="22">
        <v>50586703.049999997</v>
      </c>
      <c r="J56" s="16">
        <v>984044.04</v>
      </c>
      <c r="K56" s="22">
        <v>55057428.670000002</v>
      </c>
      <c r="L56" s="16">
        <v>3092196.12</v>
      </c>
      <c r="M56" s="22">
        <v>169614480.63999999</v>
      </c>
      <c r="N56" s="16">
        <v>3308477.03</v>
      </c>
      <c r="O56" s="22">
        <v>184795274.84999999</v>
      </c>
      <c r="P56" s="16">
        <v>6297585.3600000003</v>
      </c>
      <c r="Q56" s="22">
        <v>318658070.32999998</v>
      </c>
      <c r="R56" s="16">
        <v>6819932.6500000004</v>
      </c>
      <c r="S56" s="22">
        <v>348994122.11000001</v>
      </c>
      <c r="T56" s="16">
        <v>12452070.279999999</v>
      </c>
      <c r="U56" s="22">
        <v>597162888.34000003</v>
      </c>
      <c r="V56" s="16">
        <v>13386390.68</v>
      </c>
      <c r="W56" s="22">
        <v>639994662.30999994</v>
      </c>
      <c r="Y56" s="33">
        <f t="shared" si="16"/>
        <v>8.8377485593024926E-2</v>
      </c>
      <c r="Z56" s="33">
        <f t="shared" si="17"/>
        <v>8.9501758061687212E-2</v>
      </c>
      <c r="AA56" s="33">
        <f t="shared" si="18"/>
        <v>9.519938330318839E-2</v>
      </c>
      <c r="AB56" s="33">
        <f t="shared" si="19"/>
        <v>7.1725445111072039E-2</v>
      </c>
      <c r="AD56" s="34">
        <f t="shared" si="20"/>
        <v>1.830159140999801E-2</v>
      </c>
      <c r="AE56" s="34">
        <f t="shared" si="21"/>
        <v>1.7873047539108768E-2</v>
      </c>
      <c r="AF56" s="35">
        <f t="shared" si="22"/>
        <v>-4.2854387088924265E-2</v>
      </c>
      <c r="AH56" s="34">
        <f t="shared" si="23"/>
        <v>1.8230731882869503E-2</v>
      </c>
      <c r="AI56" s="34">
        <f t="shared" si="24"/>
        <v>1.790347200536118E-2</v>
      </c>
      <c r="AJ56" s="35">
        <f t="shared" si="25"/>
        <v>-3.2725987750832283E-2</v>
      </c>
      <c r="AL56" s="34">
        <f t="shared" si="26"/>
        <v>1.9762830275970311E-2</v>
      </c>
      <c r="AM56" s="34">
        <f t="shared" si="27"/>
        <v>1.9541683420818232E-2</v>
      </c>
      <c r="AN56" s="35">
        <f t="shared" si="28"/>
        <v>-2.2114685515207955E-2</v>
      </c>
      <c r="AP56" s="34">
        <f t="shared" si="29"/>
        <v>2.0852049789320301E-2</v>
      </c>
      <c r="AQ56" s="34">
        <f t="shared" si="30"/>
        <v>2.0916409883299798E-2</v>
      </c>
      <c r="AR56" s="35">
        <f t="shared" si="31"/>
        <v>6.4360093979497213E-3</v>
      </c>
    </row>
    <row r="57" spans="6:44" x14ac:dyDescent="0.2">
      <c r="F57" s="29" t="s">
        <v>85</v>
      </c>
      <c r="G57" s="14" t="s">
        <v>326</v>
      </c>
      <c r="H57" s="16">
        <v>8928323.2200000007</v>
      </c>
      <c r="I57" s="22">
        <v>457605968.24000001</v>
      </c>
      <c r="J57" s="16">
        <v>9323594.6099999994</v>
      </c>
      <c r="K57" s="22">
        <v>488446787.66000003</v>
      </c>
      <c r="L57" s="16">
        <v>30154822.57</v>
      </c>
      <c r="M57" s="22">
        <v>1529378797.3800001</v>
      </c>
      <c r="N57" s="16">
        <v>30431152.829999998</v>
      </c>
      <c r="O57" s="22">
        <v>1649003133.22</v>
      </c>
      <c r="P57" s="16">
        <v>62083594.07</v>
      </c>
      <c r="Q57" s="22">
        <v>2868829921.0300002</v>
      </c>
      <c r="R57" s="16">
        <v>63313687.899999999</v>
      </c>
      <c r="S57" s="22">
        <v>3162380596.75</v>
      </c>
      <c r="T57" s="16">
        <v>126276168.40000001</v>
      </c>
      <c r="U57" s="22">
        <v>5424738063.8199997</v>
      </c>
      <c r="V57" s="16">
        <v>128891776.31</v>
      </c>
      <c r="W57" s="22">
        <v>5919750521.75</v>
      </c>
      <c r="Y57" s="33">
        <f t="shared" si="0"/>
        <v>6.7396016574296447E-2</v>
      </c>
      <c r="Z57" s="33">
        <f t="shared" si="1"/>
        <v>7.8217597919449391E-2</v>
      </c>
      <c r="AA57" s="33">
        <f t="shared" si="2"/>
        <v>0.10232418226264381</v>
      </c>
      <c r="AB57" s="33">
        <f t="shared" si="3"/>
        <v>9.125094190841386E-2</v>
      </c>
      <c r="AD57" s="34">
        <f t="shared" si="4"/>
        <v>1.9510941376790294E-2</v>
      </c>
      <c r="AE57" s="34">
        <f t="shared" si="5"/>
        <v>1.908825044109002E-2</v>
      </c>
      <c r="AF57" s="35">
        <f t="shared" si="6"/>
        <v>-4.2269093570027408E-2</v>
      </c>
      <c r="AH57" s="34">
        <f t="shared" si="7"/>
        <v>1.9717039769126289E-2</v>
      </c>
      <c r="AI57" s="34">
        <f t="shared" si="8"/>
        <v>1.8454272291513019E-2</v>
      </c>
      <c r="AJ57" s="35">
        <f t="shared" si="9"/>
        <v>-0.12627674776132697</v>
      </c>
      <c r="AL57" s="34">
        <f t="shared" si="10"/>
        <v>2.1640737087582396E-2</v>
      </c>
      <c r="AM57" s="34">
        <f t="shared" si="11"/>
        <v>2.0020894374658101E-2</v>
      </c>
      <c r="AN57" s="35">
        <f t="shared" si="12"/>
        <v>-0.16198427129242959</v>
      </c>
      <c r="AP57" s="34">
        <f t="shared" si="13"/>
        <v>2.3277836996811359E-2</v>
      </c>
      <c r="AQ57" s="34">
        <f t="shared" si="14"/>
        <v>2.1773177068262151E-2</v>
      </c>
      <c r="AR57" s="35">
        <f t="shared" si="15"/>
        <v>-0.15046599285492082</v>
      </c>
    </row>
    <row r="58" spans="6:44" x14ac:dyDescent="0.2">
      <c r="F58" s="30"/>
      <c r="G58" s="14" t="s">
        <v>327</v>
      </c>
      <c r="H58" s="16">
        <v>10411596.289999999</v>
      </c>
      <c r="I58" s="22">
        <v>567225816.23000002</v>
      </c>
      <c r="J58" s="16">
        <v>11074285.390000001</v>
      </c>
      <c r="K58" s="22">
        <v>602852481.46000004</v>
      </c>
      <c r="L58" s="16">
        <v>35866375.740000002</v>
      </c>
      <c r="M58" s="22">
        <v>1981264163.73</v>
      </c>
      <c r="N58" s="16">
        <v>38385485.509999998</v>
      </c>
      <c r="O58" s="22">
        <v>2079033518.78</v>
      </c>
      <c r="P58" s="16">
        <v>72526456.569999993</v>
      </c>
      <c r="Q58" s="22">
        <v>3659950806.4000001</v>
      </c>
      <c r="R58" s="16">
        <v>77276300.870000005</v>
      </c>
      <c r="S58" s="22">
        <v>3909212020.8600001</v>
      </c>
      <c r="T58" s="16">
        <v>142472893.83000001</v>
      </c>
      <c r="U58" s="22">
        <v>6713632403.4400005</v>
      </c>
      <c r="V58" s="16">
        <v>150668351.25999999</v>
      </c>
      <c r="W58" s="22">
        <v>7221374275</v>
      </c>
      <c r="Y58" s="33">
        <f t="shared" si="0"/>
        <v>6.2808610275865928E-2</v>
      </c>
      <c r="Z58" s="33">
        <f t="shared" si="1"/>
        <v>4.9346955766835156E-2</v>
      </c>
      <c r="AA58" s="33">
        <f t="shared" si="2"/>
        <v>6.8105072348001935E-2</v>
      </c>
      <c r="AB58" s="33">
        <f t="shared" si="3"/>
        <v>7.5628488580911493E-2</v>
      </c>
      <c r="AD58" s="34">
        <f t="shared" si="4"/>
        <v>1.8355293415944031E-2</v>
      </c>
      <c r="AE58" s="34">
        <f t="shared" si="5"/>
        <v>1.8369809747121015E-2</v>
      </c>
      <c r="AF58" s="35">
        <f t="shared" si="6"/>
        <v>1.4516331176984282E-3</v>
      </c>
      <c r="AH58" s="34">
        <f t="shared" si="7"/>
        <v>1.8102773167045356E-2</v>
      </c>
      <c r="AI58" s="34">
        <f t="shared" si="8"/>
        <v>1.8463139320873012E-2</v>
      </c>
      <c r="AJ58" s="35">
        <f t="shared" si="9"/>
        <v>3.6036615382765633E-2</v>
      </c>
      <c r="AL58" s="34">
        <f t="shared" si="10"/>
        <v>1.981623808800273E-2</v>
      </c>
      <c r="AM58" s="34">
        <f t="shared" si="11"/>
        <v>1.9767743590689089E-2</v>
      </c>
      <c r="AN58" s="35">
        <f t="shared" si="12"/>
        <v>-4.8494497313641277E-3</v>
      </c>
      <c r="AP58" s="34">
        <f t="shared" si="13"/>
        <v>2.1221432045787653E-2</v>
      </c>
      <c r="AQ58" s="34">
        <f t="shared" si="14"/>
        <v>2.0864221341027223E-2</v>
      </c>
      <c r="AR58" s="35">
        <f t="shared" si="15"/>
        <v>-3.5721070476043074E-2</v>
      </c>
    </row>
    <row r="59" spans="6:44" x14ac:dyDescent="0.2">
      <c r="F59" s="30"/>
      <c r="G59" s="14" t="s">
        <v>328</v>
      </c>
      <c r="H59" s="16">
        <v>7932853.7300000004</v>
      </c>
      <c r="I59" s="22">
        <v>499263214.25</v>
      </c>
      <c r="J59" s="16">
        <v>7798153.7599999998</v>
      </c>
      <c r="K59" s="22">
        <v>539840468.48000002</v>
      </c>
      <c r="L59" s="16">
        <v>26893403.649999999</v>
      </c>
      <c r="M59" s="22">
        <v>1707389004.47</v>
      </c>
      <c r="N59" s="16">
        <v>26450068.84</v>
      </c>
      <c r="O59" s="22">
        <v>1835015033.48</v>
      </c>
      <c r="P59" s="16">
        <v>55500437</v>
      </c>
      <c r="Q59" s="22">
        <v>3239103116.2399998</v>
      </c>
      <c r="R59" s="16">
        <v>55804326.350000001</v>
      </c>
      <c r="S59" s="22">
        <v>3513540755.8800001</v>
      </c>
      <c r="T59" s="16">
        <v>109933061.81999999</v>
      </c>
      <c r="U59" s="22">
        <v>6065360262.5200014</v>
      </c>
      <c r="V59" s="16">
        <v>110932149.14</v>
      </c>
      <c r="W59" s="22">
        <v>6501023953.8199997</v>
      </c>
      <c r="Y59" s="33">
        <f t="shared" si="0"/>
        <v>8.1274271910770995E-2</v>
      </c>
      <c r="Z59" s="33">
        <f t="shared" si="1"/>
        <v>7.4749239145778079E-2</v>
      </c>
      <c r="AA59" s="33">
        <f t="shared" si="2"/>
        <v>8.472642882656102E-2</v>
      </c>
      <c r="AB59" s="33">
        <f t="shared" si="3"/>
        <v>7.1828163941409673E-2</v>
      </c>
      <c r="AD59" s="34">
        <f t="shared" si="4"/>
        <v>1.5889121216184215E-2</v>
      </c>
      <c r="AE59" s="34">
        <f t="shared" si="5"/>
        <v>1.44452930362128E-2</v>
      </c>
      <c r="AF59" s="35">
        <f t="shared" si="6"/>
        <v>-0.14438281799714156</v>
      </c>
      <c r="AH59" s="34">
        <f t="shared" si="7"/>
        <v>1.5751187093036322E-2</v>
      </c>
      <c r="AI59" s="34">
        <f t="shared" si="8"/>
        <v>1.4414088362992303E-2</v>
      </c>
      <c r="AJ59" s="35">
        <f t="shared" si="9"/>
        <v>-0.13370987300440185</v>
      </c>
      <c r="AL59" s="34">
        <f t="shared" si="10"/>
        <v>1.7134507611608781E-2</v>
      </c>
      <c r="AM59" s="34">
        <f t="shared" si="11"/>
        <v>1.588264665967231E-2</v>
      </c>
      <c r="AN59" s="35">
        <f t="shared" si="12"/>
        <v>-0.1251860951936471</v>
      </c>
      <c r="AP59" s="34">
        <f t="shared" si="13"/>
        <v>1.8124737371218513E-2</v>
      </c>
      <c r="AQ59" s="34">
        <f t="shared" si="14"/>
        <v>1.706379640007576E-2</v>
      </c>
      <c r="AR59" s="35">
        <f t="shared" si="15"/>
        <v>-0.10609409711427528</v>
      </c>
    </row>
    <row r="60" spans="6:44" x14ac:dyDescent="0.2">
      <c r="F60" s="30"/>
      <c r="G60" s="14" t="s">
        <v>329</v>
      </c>
      <c r="H60" s="16">
        <v>15035924.52</v>
      </c>
      <c r="I60" s="22">
        <v>866298434.79999995</v>
      </c>
      <c r="J60" s="16">
        <v>15386319.300000001</v>
      </c>
      <c r="K60" s="22">
        <v>935250392.61000001</v>
      </c>
      <c r="L60" s="16">
        <v>52416065.880000003</v>
      </c>
      <c r="M60" s="22">
        <v>2970075033.4099998</v>
      </c>
      <c r="N60" s="16">
        <v>52546480.740000002</v>
      </c>
      <c r="O60" s="22">
        <v>3149453858.8000002</v>
      </c>
      <c r="P60" s="16">
        <v>108159896.5</v>
      </c>
      <c r="Q60" s="22">
        <v>5453809089.25</v>
      </c>
      <c r="R60" s="16">
        <v>108865320.26000001</v>
      </c>
      <c r="S60" s="22">
        <v>5862762949.9799995</v>
      </c>
      <c r="T60" s="16">
        <v>217142872.71000001</v>
      </c>
      <c r="U60" s="22">
        <v>10039977007.450001</v>
      </c>
      <c r="V60" s="16">
        <v>220239163.44999999</v>
      </c>
      <c r="W60" s="22">
        <v>10817059186.75</v>
      </c>
      <c r="Y60" s="33">
        <f t="shared" si="0"/>
        <v>7.9593769352612087E-2</v>
      </c>
      <c r="Z60" s="33">
        <f t="shared" si="1"/>
        <v>6.0395385090339648E-2</v>
      </c>
      <c r="AA60" s="33">
        <f t="shared" si="2"/>
        <v>7.4984997464632247E-2</v>
      </c>
      <c r="AB60" s="33">
        <f t="shared" si="3"/>
        <v>7.7398800686832067E-2</v>
      </c>
      <c r="AD60" s="34">
        <f t="shared" si="4"/>
        <v>1.7356518165095501E-2</v>
      </c>
      <c r="AE60" s="34">
        <f t="shared" si="5"/>
        <v>1.6451550752158952E-2</v>
      </c>
      <c r="AF60" s="35">
        <f t="shared" si="6"/>
        <v>-9.0496741293654911E-2</v>
      </c>
      <c r="AH60" s="34">
        <f t="shared" si="7"/>
        <v>1.7648061173666754E-2</v>
      </c>
      <c r="AI60" s="34">
        <f t="shared" si="8"/>
        <v>1.6684315152983756E-2</v>
      </c>
      <c r="AJ60" s="35">
        <f t="shared" si="9"/>
        <v>-9.6374602068299842E-2</v>
      </c>
      <c r="AL60" s="34">
        <f t="shared" si="10"/>
        <v>1.9831991683242803E-2</v>
      </c>
      <c r="AM60" s="34">
        <f t="shared" si="11"/>
        <v>1.8568944572519581E-2</v>
      </c>
      <c r="AN60" s="35">
        <f t="shared" si="12"/>
        <v>-0.12630471107232222</v>
      </c>
      <c r="AP60" s="34">
        <f t="shared" si="13"/>
        <v>2.1627825696101961E-2</v>
      </c>
      <c r="AQ60" s="34">
        <f t="shared" si="14"/>
        <v>2.0360354847625748E-2</v>
      </c>
      <c r="AR60" s="35">
        <f t="shared" si="15"/>
        <v>-0.12674708484762126</v>
      </c>
    </row>
    <row r="61" spans="6:44" x14ac:dyDescent="0.2">
      <c r="F61" s="30"/>
      <c r="G61" s="14" t="s">
        <v>330</v>
      </c>
      <c r="H61" s="16">
        <v>4945820.01</v>
      </c>
      <c r="I61" s="22">
        <v>318517003.22000003</v>
      </c>
      <c r="J61" s="16">
        <v>5413152.21</v>
      </c>
      <c r="K61" s="22">
        <v>343429953.69</v>
      </c>
      <c r="L61" s="16">
        <v>16689995.449999999</v>
      </c>
      <c r="M61" s="22">
        <v>1085229395.9100001</v>
      </c>
      <c r="N61" s="16">
        <v>18247585.960000001</v>
      </c>
      <c r="O61" s="22">
        <v>1140664619.48</v>
      </c>
      <c r="P61" s="16">
        <v>33918839.07</v>
      </c>
      <c r="Q61" s="22">
        <v>1999960857.02</v>
      </c>
      <c r="R61" s="16">
        <v>37063406.560000002</v>
      </c>
      <c r="S61" s="22">
        <v>2118112046.51</v>
      </c>
      <c r="T61" s="16">
        <v>67741325.25</v>
      </c>
      <c r="U61" s="22">
        <v>3704012209.48</v>
      </c>
      <c r="V61" s="16">
        <v>72888887.069999993</v>
      </c>
      <c r="W61" s="22">
        <v>3918174611.77</v>
      </c>
      <c r="Y61" s="33">
        <f t="shared" si="0"/>
        <v>7.8215449153879443E-2</v>
      </c>
      <c r="Z61" s="33">
        <f t="shared" si="1"/>
        <v>5.1081572042670019E-2</v>
      </c>
      <c r="AA61" s="33">
        <f t="shared" si="2"/>
        <v>5.9076750965040753E-2</v>
      </c>
      <c r="AB61" s="33">
        <f t="shared" si="3"/>
        <v>5.7819032491814019E-2</v>
      </c>
      <c r="AD61" s="34">
        <f t="shared" si="4"/>
        <v>1.5527648320186903E-2</v>
      </c>
      <c r="AE61" s="34">
        <f t="shared" si="5"/>
        <v>1.5762027021341964E-2</v>
      </c>
      <c r="AF61" s="35">
        <f t="shared" si="6"/>
        <v>2.3437870115506146E-2</v>
      </c>
      <c r="AH61" s="34">
        <f t="shared" si="7"/>
        <v>1.5379232734480894E-2</v>
      </c>
      <c r="AI61" s="34">
        <f t="shared" si="8"/>
        <v>1.5997327915999192E-2</v>
      </c>
      <c r="AJ61" s="35">
        <f t="shared" si="9"/>
        <v>6.1809518151829772E-2</v>
      </c>
      <c r="AL61" s="34">
        <f t="shared" si="10"/>
        <v>1.6959751462606153E-2</v>
      </c>
      <c r="AM61" s="34">
        <f t="shared" si="11"/>
        <v>1.749832197077069E-2</v>
      </c>
      <c r="AN61" s="35">
        <f t="shared" si="12"/>
        <v>5.3857050816453686E-2</v>
      </c>
      <c r="AP61" s="34">
        <f t="shared" si="13"/>
        <v>1.8288634437171603E-2</v>
      </c>
      <c r="AQ61" s="34">
        <f t="shared" si="14"/>
        <v>1.8602766413483827E-2</v>
      </c>
      <c r="AR61" s="35">
        <f t="shared" si="15"/>
        <v>3.1413197631222425E-2</v>
      </c>
    </row>
    <row r="62" spans="6:44" x14ac:dyDescent="0.2">
      <c r="F62" s="30"/>
      <c r="G62" s="14" t="s">
        <v>331</v>
      </c>
      <c r="H62" s="16">
        <v>6840468.3300000001</v>
      </c>
      <c r="I62" s="22">
        <v>456196310.57999998</v>
      </c>
      <c r="J62" s="16">
        <v>6815517.5499999998</v>
      </c>
      <c r="K62" s="22">
        <v>474016146.19999999</v>
      </c>
      <c r="L62" s="16">
        <v>22870332.899999999</v>
      </c>
      <c r="M62" s="22">
        <v>1489703575.23</v>
      </c>
      <c r="N62" s="16">
        <v>22972845.239999998</v>
      </c>
      <c r="O62" s="22">
        <v>1576582094.6600001</v>
      </c>
      <c r="P62" s="16">
        <v>47427120.850000001</v>
      </c>
      <c r="Q62" s="22">
        <v>2866463007.1900001</v>
      </c>
      <c r="R62" s="16">
        <v>48505934.049999997</v>
      </c>
      <c r="S62" s="22">
        <v>3054080855.6599998</v>
      </c>
      <c r="T62" s="16">
        <v>92931689.359999999</v>
      </c>
      <c r="U62" s="22">
        <v>5504355323.8100004</v>
      </c>
      <c r="V62" s="16">
        <v>94559191.329999998</v>
      </c>
      <c r="W62" s="22">
        <v>5789562521.5</v>
      </c>
      <c r="Y62" s="33">
        <f t="shared" si="0"/>
        <v>3.906177057272598E-2</v>
      </c>
      <c r="Z62" s="33">
        <f t="shared" si="1"/>
        <v>5.831933337247084E-2</v>
      </c>
      <c r="AA62" s="33">
        <f t="shared" si="2"/>
        <v>6.5452736700035763E-2</v>
      </c>
      <c r="AB62" s="33">
        <f t="shared" si="3"/>
        <v>5.1814823155817834E-2</v>
      </c>
      <c r="AD62" s="34">
        <f t="shared" si="4"/>
        <v>1.4994571791479745E-2</v>
      </c>
      <c r="AE62" s="34">
        <f t="shared" si="5"/>
        <v>1.4378239232223014E-2</v>
      </c>
      <c r="AF62" s="35">
        <f t="shared" si="6"/>
        <v>-6.1633255925673015E-2</v>
      </c>
      <c r="AH62" s="34">
        <f t="shared" si="7"/>
        <v>1.5352270935154986E-2</v>
      </c>
      <c r="AI62" s="34">
        <f t="shared" si="8"/>
        <v>1.4571296552086136E-2</v>
      </c>
      <c r="AJ62" s="35">
        <f t="shared" si="9"/>
        <v>-7.8097438306884953E-2</v>
      </c>
      <c r="AL62" s="34">
        <f t="shared" si="10"/>
        <v>1.6545519942534653E-2</v>
      </c>
      <c r="AM62" s="34">
        <f t="shared" si="11"/>
        <v>1.5882334601621952E-2</v>
      </c>
      <c r="AN62" s="35">
        <f t="shared" si="12"/>
        <v>-6.6318534091270101E-2</v>
      </c>
      <c r="AP62" s="34">
        <f t="shared" si="13"/>
        <v>1.6883301293797039E-2</v>
      </c>
      <c r="AQ62" s="34">
        <f t="shared" si="14"/>
        <v>1.6332700610598286E-2</v>
      </c>
      <c r="AR62" s="35">
        <f t="shared" si="15"/>
        <v>-5.5060068319875283E-2</v>
      </c>
    </row>
    <row r="63" spans="6:44" x14ac:dyDescent="0.2">
      <c r="F63" s="30"/>
      <c r="G63" s="14" t="s">
        <v>332</v>
      </c>
      <c r="H63" s="16">
        <v>9860492.6600000001</v>
      </c>
      <c r="I63" s="22">
        <v>596218783.61000001</v>
      </c>
      <c r="J63" s="16">
        <v>10372982.5</v>
      </c>
      <c r="K63" s="22">
        <v>636261649.35000002</v>
      </c>
      <c r="L63" s="16">
        <v>31878990.640000001</v>
      </c>
      <c r="M63" s="22">
        <v>1909383587.76</v>
      </c>
      <c r="N63" s="16">
        <v>33418502.93</v>
      </c>
      <c r="O63" s="22">
        <v>2076882296.29</v>
      </c>
      <c r="P63" s="16">
        <v>66115487.939999998</v>
      </c>
      <c r="Q63" s="22">
        <v>3711158977.1399999</v>
      </c>
      <c r="R63" s="16">
        <v>71533357.769999996</v>
      </c>
      <c r="S63" s="22">
        <v>4089502206.3200002</v>
      </c>
      <c r="T63" s="16">
        <v>133301543.09</v>
      </c>
      <c r="U63" s="22">
        <v>7139894568.04</v>
      </c>
      <c r="V63" s="16">
        <v>141184166.41999999</v>
      </c>
      <c r="W63" s="22">
        <v>7747881496.4099998</v>
      </c>
      <c r="Y63" s="33">
        <f t="shared" si="0"/>
        <v>6.7161362306547082E-2</v>
      </c>
      <c r="Z63" s="33">
        <f t="shared" si="1"/>
        <v>8.772396997844821E-2</v>
      </c>
      <c r="AA63" s="33">
        <f t="shared" si="2"/>
        <v>0.1019474594083733</v>
      </c>
      <c r="AB63" s="33">
        <f t="shared" si="3"/>
        <v>8.5153488272992905E-2</v>
      </c>
      <c r="AD63" s="34">
        <f t="shared" si="4"/>
        <v>1.6538379754318454E-2</v>
      </c>
      <c r="AE63" s="34">
        <f t="shared" si="5"/>
        <v>1.6303013878955237E-2</v>
      </c>
      <c r="AF63" s="35">
        <f t="shared" si="6"/>
        <v>-2.3536587536321721E-2</v>
      </c>
      <c r="AH63" s="34">
        <f t="shared" si="7"/>
        <v>1.6695959284639579E-2</v>
      </c>
      <c r="AI63" s="34">
        <f t="shared" si="8"/>
        <v>1.6090706242571629E-2</v>
      </c>
      <c r="AJ63" s="35">
        <f t="shared" si="9"/>
        <v>-6.0525304206794986E-2</v>
      </c>
      <c r="AL63" s="34">
        <f t="shared" si="10"/>
        <v>1.7815320859941121E-2</v>
      </c>
      <c r="AM63" s="34">
        <f t="shared" si="11"/>
        <v>1.7491947469658015E-2</v>
      </c>
      <c r="AN63" s="35">
        <f t="shared" si="12"/>
        <v>-3.2337339028310624E-2</v>
      </c>
      <c r="AP63" s="34">
        <f t="shared" si="13"/>
        <v>1.8669959593898194E-2</v>
      </c>
      <c r="AQ63" s="34">
        <f t="shared" si="14"/>
        <v>1.822229295652212E-2</v>
      </c>
      <c r="AR63" s="35">
        <f t="shared" si="15"/>
        <v>-4.4766663737607487E-2</v>
      </c>
    </row>
    <row r="64" spans="6:44" x14ac:dyDescent="0.2">
      <c r="F64" s="30"/>
      <c r="G64" s="14" t="s">
        <v>333</v>
      </c>
      <c r="H64" s="16">
        <v>9541057.0199999996</v>
      </c>
      <c r="I64" s="22">
        <v>498606790.19999999</v>
      </c>
      <c r="J64" s="16">
        <v>9988456.5500000007</v>
      </c>
      <c r="K64" s="22">
        <v>536155556.70999998</v>
      </c>
      <c r="L64" s="16">
        <v>32252174.530000001</v>
      </c>
      <c r="M64" s="22">
        <v>1637206925.73</v>
      </c>
      <c r="N64" s="16">
        <v>33025295.010000002</v>
      </c>
      <c r="O64" s="22">
        <v>1776274133.04</v>
      </c>
      <c r="P64" s="16">
        <v>65745162.380000003</v>
      </c>
      <c r="Q64" s="22">
        <v>3038351791.5900002</v>
      </c>
      <c r="R64" s="16">
        <v>68255168.409999996</v>
      </c>
      <c r="S64" s="22">
        <v>3336209898.4699998</v>
      </c>
      <c r="T64" s="16">
        <v>130361807.45</v>
      </c>
      <c r="U64" s="22">
        <v>5672206399.6900005</v>
      </c>
      <c r="V64" s="16">
        <v>135513055.80000001</v>
      </c>
      <c r="W64" s="22">
        <v>6138505836.3900003</v>
      </c>
      <c r="Y64" s="33">
        <f t="shared" si="0"/>
        <v>7.5307370954451933E-2</v>
      </c>
      <c r="Z64" s="33">
        <f t="shared" si="1"/>
        <v>8.4941741403880555E-2</v>
      </c>
      <c r="AA64" s="33">
        <f t="shared" si="2"/>
        <v>9.803279123387075E-2</v>
      </c>
      <c r="AB64" s="33">
        <f t="shared" si="3"/>
        <v>8.2207769577193834E-2</v>
      </c>
      <c r="AD64" s="34">
        <f t="shared" si="4"/>
        <v>1.9135433386643037E-2</v>
      </c>
      <c r="AE64" s="34">
        <f t="shared" si="5"/>
        <v>1.8629773439805337E-2</v>
      </c>
      <c r="AF64" s="35">
        <f t="shared" si="6"/>
        <v>-5.0565994683770057E-2</v>
      </c>
      <c r="AH64" s="34">
        <f t="shared" si="7"/>
        <v>1.9699510198211114E-2</v>
      </c>
      <c r="AI64" s="34">
        <f t="shared" si="8"/>
        <v>1.8592453943738371E-2</v>
      </c>
      <c r="AJ64" s="35">
        <f t="shared" si="9"/>
        <v>-0.11070562544727436</v>
      </c>
      <c r="AL64" s="34">
        <f t="shared" si="10"/>
        <v>2.1638429941516053E-2</v>
      </c>
      <c r="AM64" s="34">
        <f t="shared" si="11"/>
        <v>2.0458895119669213E-2</v>
      </c>
      <c r="AN64" s="35">
        <f t="shared" si="12"/>
        <v>-0.117953482184684</v>
      </c>
      <c r="AP64" s="34">
        <f t="shared" si="13"/>
        <v>2.2982557097556356E-2</v>
      </c>
      <c r="AQ64" s="34">
        <f t="shared" si="14"/>
        <v>2.2075902412058961E-2</v>
      </c>
      <c r="AR64" s="35">
        <f t="shared" si="15"/>
        <v>-9.0665468549739475E-2</v>
      </c>
    </row>
    <row r="65" spans="1:44" x14ac:dyDescent="0.2">
      <c r="F65" s="31"/>
      <c r="G65" s="14" t="s">
        <v>334</v>
      </c>
      <c r="H65" s="16">
        <v>73496536.120000005</v>
      </c>
      <c r="I65" s="22">
        <v>4259932322.6599998</v>
      </c>
      <c r="J65" s="16">
        <v>76172461.879999995</v>
      </c>
      <c r="K65" s="22">
        <v>4556263235.8500004</v>
      </c>
      <c r="L65" s="16">
        <v>249022162.22</v>
      </c>
      <c r="M65" s="22">
        <v>14309630484.130001</v>
      </c>
      <c r="N65" s="16">
        <v>255477417.56</v>
      </c>
      <c r="O65" s="22">
        <v>15282949328.17</v>
      </c>
      <c r="P65" s="16">
        <v>511476995.49000001</v>
      </c>
      <c r="Q65" s="22">
        <v>26837627573.990002</v>
      </c>
      <c r="R65" s="16">
        <v>530617502.54000002</v>
      </c>
      <c r="S65" s="22">
        <v>29045853818.330002</v>
      </c>
      <c r="T65" s="16">
        <v>1020161363.47</v>
      </c>
      <c r="U65" s="22">
        <v>50264176242.779999</v>
      </c>
      <c r="V65" s="16">
        <v>1054876741.59</v>
      </c>
      <c r="W65" s="22">
        <v>54053384960.089996</v>
      </c>
      <c r="Y65" s="33">
        <f>IF(ISNUMBER((K65-I65)/I65),(K65-I65)/I65,"n/a")</f>
        <v>6.956235234388998E-2</v>
      </c>
      <c r="Z65" s="33">
        <f t="shared" si="1"/>
        <v>6.8018447095433504E-2</v>
      </c>
      <c r="AA65" s="33">
        <f t="shared" si="2"/>
        <v>8.228097801312842E-2</v>
      </c>
      <c r="AB65" s="33">
        <f t="shared" si="3"/>
        <v>7.5385871221838305E-2</v>
      </c>
      <c r="AD65" s="34">
        <f t="shared" si="4"/>
        <v>1.7252982102332337E-2</v>
      </c>
      <c r="AE65" s="34">
        <f t="shared" si="5"/>
        <v>1.6718187237438998E-2</v>
      </c>
      <c r="AF65" s="35">
        <f t="shared" si="6"/>
        <v>-5.3479486489333913E-2</v>
      </c>
      <c r="AH65" s="34">
        <f t="shared" si="7"/>
        <v>1.7402417378714032E-2</v>
      </c>
      <c r="AI65" s="34">
        <f t="shared" si="8"/>
        <v>1.6716499680405027E-2</v>
      </c>
      <c r="AJ65" s="35">
        <f t="shared" si="9"/>
        <v>-6.8591769830900554E-2</v>
      </c>
      <c r="AL65" s="34">
        <f t="shared" si="10"/>
        <v>1.9058204533164619E-2</v>
      </c>
      <c r="AM65" s="34">
        <f t="shared" si="11"/>
        <v>1.8268270089727662E-2</v>
      </c>
      <c r="AN65" s="35">
        <f t="shared" si="12"/>
        <v>-7.8993444343695637E-2</v>
      </c>
      <c r="AP65" s="34">
        <f t="shared" si="13"/>
        <v>2.0295992886515016E-2</v>
      </c>
      <c r="AQ65" s="34">
        <f t="shared" si="14"/>
        <v>1.9515461286446024E-2</v>
      </c>
      <c r="AR65" s="35">
        <f t="shared" si="15"/>
        <v>-7.80531600068992E-2</v>
      </c>
    </row>
    <row r="67" spans="1:44" s="28" customFormat="1" x14ac:dyDescent="0.2">
      <c r="A67" s="27" t="s">
        <v>109</v>
      </c>
      <c r="G67" s="32">
        <v>1</v>
      </c>
      <c r="H67" s="32">
        <v>2</v>
      </c>
      <c r="I67" s="32">
        <v>3</v>
      </c>
      <c r="J67" s="32">
        <v>4</v>
      </c>
      <c r="K67" s="32">
        <v>5</v>
      </c>
      <c r="L67" s="32">
        <v>6</v>
      </c>
      <c r="M67" s="32">
        <v>7</v>
      </c>
      <c r="N67" s="32">
        <v>8</v>
      </c>
      <c r="O67" s="32">
        <v>9</v>
      </c>
    </row>
    <row r="68" spans="1:44" x14ac:dyDescent="0.2">
      <c r="D68" s="5" t="s">
        <v>110</v>
      </c>
      <c r="E68" s="6"/>
      <c r="F68" s="6"/>
      <c r="G68" s="7"/>
      <c r="H68" s="8" t="s">
        <v>70</v>
      </c>
      <c r="I68" s="9"/>
      <c r="J68" s="8" t="s">
        <v>71</v>
      </c>
      <c r="K68" s="9"/>
      <c r="L68" s="8" t="s">
        <v>72</v>
      </c>
      <c r="M68" s="9"/>
      <c r="N68" s="8" t="s">
        <v>73</v>
      </c>
      <c r="O68" s="9"/>
      <c r="P68" s="9"/>
    </row>
    <row r="69" spans="1:44" x14ac:dyDescent="0.2">
      <c r="D69" s="10"/>
      <c r="E69" s="11"/>
      <c r="F69" s="11"/>
      <c r="G69" s="12"/>
      <c r="H69" s="13" t="s">
        <v>75</v>
      </c>
      <c r="I69" s="13" t="s">
        <v>111</v>
      </c>
      <c r="J69" s="13" t="s">
        <v>77</v>
      </c>
      <c r="K69" s="13" t="s">
        <v>112</v>
      </c>
      <c r="L69" s="13" t="s">
        <v>79</v>
      </c>
      <c r="M69" s="13" t="s">
        <v>113</v>
      </c>
      <c r="N69" s="13" t="s">
        <v>81</v>
      </c>
      <c r="O69" s="13" t="s">
        <v>114</v>
      </c>
      <c r="P69" s="13"/>
    </row>
    <row r="70" spans="1:44" x14ac:dyDescent="0.2">
      <c r="D70" s="29" t="s">
        <v>19</v>
      </c>
      <c r="E70" s="29" t="s">
        <v>0</v>
      </c>
      <c r="F70" s="29" t="s">
        <v>84</v>
      </c>
      <c r="G70" s="14" t="s">
        <v>278</v>
      </c>
      <c r="H70" s="16">
        <v>480584.88</v>
      </c>
      <c r="I70" s="17">
        <v>8.3185999999999996E-2</v>
      </c>
      <c r="J70" s="16">
        <v>1599668.88</v>
      </c>
      <c r="K70" s="17">
        <v>4.4223999999999999E-2</v>
      </c>
      <c r="L70" s="16">
        <v>3265042.63</v>
      </c>
      <c r="M70" s="17">
        <v>2.8088999999999999E-2</v>
      </c>
      <c r="N70" s="16">
        <v>6560681.2999999998</v>
      </c>
      <c r="O70" s="17">
        <v>4.3272999999999999E-2</v>
      </c>
      <c r="P70" s="15"/>
    </row>
    <row r="71" spans="1:44" x14ac:dyDescent="0.2">
      <c r="D71" s="30"/>
      <c r="E71" s="30"/>
      <c r="F71" s="30"/>
      <c r="G71" s="14" t="s">
        <v>279</v>
      </c>
      <c r="H71" s="16">
        <v>1212150.7</v>
      </c>
      <c r="I71" s="17">
        <v>6.9900000000000004E-2</v>
      </c>
      <c r="J71" s="16">
        <v>3930906.46</v>
      </c>
      <c r="K71" s="17">
        <v>5.8816E-2</v>
      </c>
      <c r="L71" s="16">
        <v>8181395.04</v>
      </c>
      <c r="M71" s="17">
        <v>7.0748000000000005E-2</v>
      </c>
      <c r="N71" s="16">
        <v>15819206.220000001</v>
      </c>
      <c r="O71" s="17">
        <v>3.5808E-2</v>
      </c>
      <c r="P71" s="15"/>
    </row>
    <row r="72" spans="1:44" x14ac:dyDescent="0.2">
      <c r="D72" s="30"/>
      <c r="E72" s="30"/>
      <c r="F72" s="30"/>
      <c r="G72" s="14" t="s">
        <v>280</v>
      </c>
      <c r="H72" s="16">
        <v>1876692.12</v>
      </c>
      <c r="I72" s="17">
        <v>-1.4239999999999999E-2</v>
      </c>
      <c r="J72" s="16">
        <v>6378297.8600000003</v>
      </c>
      <c r="K72" s="17">
        <v>-9.0039999999999999E-3</v>
      </c>
      <c r="L72" s="16">
        <v>13480132.880000001</v>
      </c>
      <c r="M72" s="17">
        <v>4.411E-3</v>
      </c>
      <c r="N72" s="16">
        <v>27565496.949999999</v>
      </c>
      <c r="O72" s="17">
        <v>1.8405999999999999E-2</v>
      </c>
      <c r="P72" s="15"/>
    </row>
    <row r="73" spans="1:44" x14ac:dyDescent="0.2">
      <c r="D73" s="30"/>
      <c r="E73" s="30"/>
      <c r="F73" s="30"/>
      <c r="G73" s="14" t="s">
        <v>281</v>
      </c>
      <c r="H73" s="16">
        <v>748932.72</v>
      </c>
      <c r="I73" s="17">
        <v>4.0465000000000001E-2</v>
      </c>
      <c r="J73" s="16">
        <v>2483711.9300000002</v>
      </c>
      <c r="K73" s="17">
        <v>5.0112999999999998E-2</v>
      </c>
      <c r="L73" s="16">
        <v>5220124.49</v>
      </c>
      <c r="M73" s="17">
        <v>7.6716999999999994E-2</v>
      </c>
      <c r="N73" s="16">
        <v>10080377.35</v>
      </c>
      <c r="O73" s="17">
        <v>5.8521999999999998E-2</v>
      </c>
      <c r="P73" s="15"/>
    </row>
    <row r="74" spans="1:44" x14ac:dyDescent="0.2">
      <c r="D74" s="30"/>
      <c r="E74" s="30"/>
      <c r="F74" s="30"/>
      <c r="G74" s="14" t="s">
        <v>282</v>
      </c>
      <c r="H74" s="16">
        <v>1784651.63</v>
      </c>
      <c r="I74" s="17">
        <v>5.5381E-2</v>
      </c>
      <c r="J74" s="16">
        <v>6064018.4199999999</v>
      </c>
      <c r="K74" s="17">
        <v>3.1185000000000001E-2</v>
      </c>
      <c r="L74" s="16">
        <v>12619109.26</v>
      </c>
      <c r="M74" s="17">
        <v>3.1219E-2</v>
      </c>
      <c r="N74" s="16">
        <v>25939681.629999999</v>
      </c>
      <c r="O74" s="17">
        <v>4.2165000000000001E-2</v>
      </c>
      <c r="P74" s="15"/>
    </row>
    <row r="75" spans="1:44" x14ac:dyDescent="0.2">
      <c r="D75" s="30"/>
      <c r="E75" s="30"/>
      <c r="F75" s="30"/>
      <c r="G75" s="14" t="s">
        <v>283</v>
      </c>
      <c r="H75" s="16">
        <v>830242.88</v>
      </c>
      <c r="I75" s="17">
        <v>1.2375000000000001E-2</v>
      </c>
      <c r="J75" s="16">
        <v>2857676.55</v>
      </c>
      <c r="K75" s="17">
        <v>-1.0271000000000001E-2</v>
      </c>
      <c r="L75" s="16">
        <v>6021454.9400000004</v>
      </c>
      <c r="M75" s="17">
        <v>3.0388999999999999E-2</v>
      </c>
      <c r="N75" s="16">
        <v>12084645.130000001</v>
      </c>
      <c r="O75" s="17">
        <v>3.5437000000000003E-2</v>
      </c>
      <c r="P75" s="15"/>
    </row>
    <row r="76" spans="1:44" x14ac:dyDescent="0.2">
      <c r="D76" s="30"/>
      <c r="E76" s="30"/>
      <c r="F76" s="30"/>
      <c r="G76" s="14" t="s">
        <v>284</v>
      </c>
      <c r="H76" s="16">
        <v>487034.39</v>
      </c>
      <c r="I76" s="17">
        <v>-3.9371999999999997E-2</v>
      </c>
      <c r="J76" s="16">
        <v>1624916.07</v>
      </c>
      <c r="K76" s="17">
        <v>-5.0465999999999997E-2</v>
      </c>
      <c r="L76" s="16">
        <v>3492596.02</v>
      </c>
      <c r="M76" s="17">
        <v>-7.7390000000000002E-3</v>
      </c>
      <c r="N76" s="16">
        <v>6992856.7300000004</v>
      </c>
      <c r="O76" s="17">
        <v>-1.3773000000000001E-2</v>
      </c>
      <c r="P76" s="15"/>
    </row>
    <row r="77" spans="1:44" x14ac:dyDescent="0.2">
      <c r="D77" s="30"/>
      <c r="E77" s="30"/>
      <c r="F77" s="30"/>
      <c r="G77" s="14" t="s">
        <v>285</v>
      </c>
      <c r="H77" s="16">
        <v>1600750.96</v>
      </c>
      <c r="I77" s="17">
        <v>9.3327999999999994E-2</v>
      </c>
      <c r="J77" s="16">
        <v>5476765.7400000002</v>
      </c>
      <c r="K77" s="17">
        <v>6.6349000000000005E-2</v>
      </c>
      <c r="L77" s="16">
        <v>11123057.810000001</v>
      </c>
      <c r="M77" s="17">
        <v>5.3927999999999997E-2</v>
      </c>
      <c r="N77" s="16">
        <v>22462604.129999999</v>
      </c>
      <c r="O77" s="17">
        <v>3.6006999999999997E-2</v>
      </c>
      <c r="P77" s="15"/>
    </row>
    <row r="78" spans="1:44" x14ac:dyDescent="0.2">
      <c r="D78" s="30"/>
      <c r="E78" s="30"/>
      <c r="F78" s="30"/>
      <c r="G78" s="14" t="s">
        <v>286</v>
      </c>
      <c r="H78" s="16">
        <v>778950.86</v>
      </c>
      <c r="I78" s="17">
        <v>0.108795</v>
      </c>
      <c r="J78" s="16">
        <v>2662961.92</v>
      </c>
      <c r="K78" s="17">
        <v>0.10810500000000001</v>
      </c>
      <c r="L78" s="16">
        <v>5220984.91</v>
      </c>
      <c r="M78" s="17">
        <v>8.1720000000000001E-2</v>
      </c>
      <c r="N78" s="16">
        <v>9822139.8699999992</v>
      </c>
      <c r="O78" s="17">
        <v>5.4468000000000003E-2</v>
      </c>
      <c r="P78" s="15"/>
    </row>
    <row r="79" spans="1:44" x14ac:dyDescent="0.2">
      <c r="D79" s="30"/>
      <c r="E79" s="30"/>
      <c r="F79" s="30"/>
      <c r="G79" s="14" t="s">
        <v>287</v>
      </c>
      <c r="H79" s="16">
        <v>557755.82999999996</v>
      </c>
      <c r="I79" s="17">
        <v>5.5867E-2</v>
      </c>
      <c r="J79" s="16">
        <v>1957047.09</v>
      </c>
      <c r="K79" s="17">
        <v>4.9272999999999997E-2</v>
      </c>
      <c r="L79" s="16">
        <v>3843799.96</v>
      </c>
      <c r="M79" s="17">
        <v>4.4569999999999999E-2</v>
      </c>
      <c r="N79" s="16">
        <v>7785502.2599999998</v>
      </c>
      <c r="O79" s="17">
        <v>0.108862</v>
      </c>
      <c r="P79" s="15"/>
    </row>
    <row r="80" spans="1:44" x14ac:dyDescent="0.2">
      <c r="D80" s="30"/>
      <c r="E80" s="30"/>
      <c r="F80" s="30"/>
      <c r="G80" s="14" t="s">
        <v>288</v>
      </c>
      <c r="H80" s="16">
        <v>549169.03</v>
      </c>
      <c r="I80" s="17">
        <v>2.4424000000000001E-2</v>
      </c>
      <c r="J80" s="16">
        <v>1898097.84</v>
      </c>
      <c r="K80" s="17">
        <v>2.6522E-2</v>
      </c>
      <c r="L80" s="16">
        <v>3888775.14</v>
      </c>
      <c r="M80" s="17">
        <v>3.9081999999999999E-2</v>
      </c>
      <c r="N80" s="16">
        <v>7663257.5199999996</v>
      </c>
      <c r="O80" s="17">
        <v>7.6228000000000004E-2</v>
      </c>
      <c r="P80" s="15"/>
    </row>
    <row r="81" spans="4:16" x14ac:dyDescent="0.2">
      <c r="D81" s="30"/>
      <c r="E81" s="30"/>
      <c r="F81" s="30"/>
      <c r="G81" s="14" t="s">
        <v>289</v>
      </c>
      <c r="H81" s="16">
        <v>1304614.45</v>
      </c>
      <c r="I81" s="17">
        <v>-7.1669999999999998E-3</v>
      </c>
      <c r="J81" s="16">
        <v>4384444.04</v>
      </c>
      <c r="K81" s="17">
        <v>2.2829999999999999E-3</v>
      </c>
      <c r="L81" s="16">
        <v>9122166.1099999994</v>
      </c>
      <c r="M81" s="17">
        <v>2.0903000000000001E-2</v>
      </c>
      <c r="N81" s="16">
        <v>18080002.280000001</v>
      </c>
      <c r="O81" s="17">
        <v>1.6642000000000001E-2</v>
      </c>
      <c r="P81" s="15"/>
    </row>
    <row r="82" spans="4:16" x14ac:dyDescent="0.2">
      <c r="D82" s="30"/>
      <c r="E82" s="30"/>
      <c r="F82" s="30"/>
      <c r="G82" s="14" t="s">
        <v>290</v>
      </c>
      <c r="H82" s="16">
        <v>1243739.54</v>
      </c>
      <c r="I82" s="17">
        <v>3.0627999999999999E-2</v>
      </c>
      <c r="J82" s="16">
        <v>4160354.07</v>
      </c>
      <c r="K82" s="17">
        <v>4.0304E-2</v>
      </c>
      <c r="L82" s="16">
        <v>8595005.6699999999</v>
      </c>
      <c r="M82" s="17">
        <v>6.7489999999999994E-2</v>
      </c>
      <c r="N82" s="16">
        <v>16898620.210000001</v>
      </c>
      <c r="O82" s="17">
        <v>4.7039999999999998E-2</v>
      </c>
      <c r="P82" s="15"/>
    </row>
    <row r="83" spans="4:16" x14ac:dyDescent="0.2">
      <c r="D83" s="30"/>
      <c r="E83" s="30"/>
      <c r="F83" s="30"/>
      <c r="G83" s="14" t="s">
        <v>291</v>
      </c>
      <c r="H83" s="16">
        <v>1186581.69</v>
      </c>
      <c r="I83" s="17">
        <v>6.4116999999999993E-2</v>
      </c>
      <c r="J83" s="16">
        <v>4055387.31</v>
      </c>
      <c r="K83" s="17">
        <v>4.9435E-2</v>
      </c>
      <c r="L83" s="16">
        <v>8227591.8099999996</v>
      </c>
      <c r="M83" s="17">
        <v>4.5068999999999998E-2</v>
      </c>
      <c r="N83" s="16">
        <v>16049438.939999999</v>
      </c>
      <c r="O83" s="17">
        <v>4.5357000000000001E-2</v>
      </c>
      <c r="P83" s="15"/>
    </row>
    <row r="84" spans="4:16" x14ac:dyDescent="0.2">
      <c r="D84" s="30"/>
      <c r="E84" s="30"/>
      <c r="F84" s="30"/>
      <c r="G84" s="14" t="s">
        <v>292</v>
      </c>
      <c r="H84" s="16">
        <v>578818.78</v>
      </c>
      <c r="I84" s="17">
        <v>2.3018E-2</v>
      </c>
      <c r="J84" s="16">
        <v>2042185.82</v>
      </c>
      <c r="K84" s="17">
        <v>4.5884000000000001E-2</v>
      </c>
      <c r="L84" s="16">
        <v>4090186.21</v>
      </c>
      <c r="M84" s="17">
        <v>2.6131000000000001E-2</v>
      </c>
      <c r="N84" s="16">
        <v>7925304.8799999999</v>
      </c>
      <c r="O84" s="17">
        <v>2.0996999999999998E-2</v>
      </c>
      <c r="P84" s="15"/>
    </row>
    <row r="85" spans="4:16" x14ac:dyDescent="0.2">
      <c r="D85" s="30"/>
      <c r="E85" s="30"/>
      <c r="F85" s="30"/>
      <c r="G85" s="14" t="s">
        <v>293</v>
      </c>
      <c r="H85" s="16">
        <v>983245.6</v>
      </c>
      <c r="I85" s="17">
        <v>-1.8089999999999998E-2</v>
      </c>
      <c r="J85" s="16">
        <v>3398837.12</v>
      </c>
      <c r="K85" s="17">
        <v>-2.5498E-2</v>
      </c>
      <c r="L85" s="16">
        <v>6934840.7199999997</v>
      </c>
      <c r="M85" s="17">
        <v>-2.648E-2</v>
      </c>
      <c r="N85" s="16">
        <v>13780950.15</v>
      </c>
      <c r="O85" s="17">
        <v>-2.147E-2</v>
      </c>
      <c r="P85" s="15"/>
    </row>
    <row r="86" spans="4:16" x14ac:dyDescent="0.2">
      <c r="D86" s="30"/>
      <c r="E86" s="30"/>
      <c r="F86" s="30"/>
      <c r="G86" s="14" t="s">
        <v>294</v>
      </c>
      <c r="H86" s="16">
        <v>1042472.08</v>
      </c>
      <c r="I86" s="17">
        <v>3.0039E-2</v>
      </c>
      <c r="J86" s="16">
        <v>3615846.21</v>
      </c>
      <c r="K86" s="17">
        <v>-1.9469999999999999E-3</v>
      </c>
      <c r="L86" s="16">
        <v>7450660.5999999996</v>
      </c>
      <c r="M86" s="17">
        <v>-1.2874E-2</v>
      </c>
      <c r="N86" s="16">
        <v>15283057.18</v>
      </c>
      <c r="O86" s="17">
        <v>7.7200000000000001E-4</v>
      </c>
      <c r="P86" s="15"/>
    </row>
    <row r="87" spans="4:16" x14ac:dyDescent="0.2">
      <c r="D87" s="30"/>
      <c r="E87" s="30"/>
      <c r="F87" s="30"/>
      <c r="G87" s="14" t="s">
        <v>295</v>
      </c>
      <c r="H87" s="16">
        <v>1076728.18</v>
      </c>
      <c r="I87" s="17">
        <v>-1.7496000000000001E-2</v>
      </c>
      <c r="J87" s="16">
        <v>3549338.48</v>
      </c>
      <c r="K87" s="17">
        <v>-1.5063E-2</v>
      </c>
      <c r="L87" s="16">
        <v>7454616.2999999998</v>
      </c>
      <c r="M87" s="17">
        <v>6.5950000000000002E-3</v>
      </c>
      <c r="N87" s="16">
        <v>14702435.880000001</v>
      </c>
      <c r="O87" s="17">
        <v>-1.0078999999999999E-2</v>
      </c>
      <c r="P87" s="15"/>
    </row>
    <row r="88" spans="4:16" x14ac:dyDescent="0.2">
      <c r="D88" s="30"/>
      <c r="E88" s="30"/>
      <c r="F88" s="30"/>
      <c r="G88" s="14" t="s">
        <v>296</v>
      </c>
      <c r="H88" s="16">
        <v>538483.27</v>
      </c>
      <c r="I88" s="17">
        <v>5.9785999999999999E-2</v>
      </c>
      <c r="J88" s="16">
        <v>1885538.65</v>
      </c>
      <c r="K88" s="17">
        <v>6.7131999999999997E-2</v>
      </c>
      <c r="L88" s="16">
        <v>3806084.47</v>
      </c>
      <c r="M88" s="17">
        <v>5.8113999999999999E-2</v>
      </c>
      <c r="N88" s="16">
        <v>7210735.4500000002</v>
      </c>
      <c r="O88" s="17">
        <v>3.8018000000000003E-2</v>
      </c>
      <c r="P88" s="15"/>
    </row>
    <row r="89" spans="4:16" x14ac:dyDescent="0.2">
      <c r="D89" s="30"/>
      <c r="E89" s="30"/>
      <c r="F89" s="30"/>
      <c r="G89" s="14" t="s">
        <v>297</v>
      </c>
      <c r="H89" s="16">
        <v>494439.82</v>
      </c>
      <c r="I89" s="17">
        <v>3.2136999999999999E-2</v>
      </c>
      <c r="J89" s="16">
        <v>1603046.42</v>
      </c>
      <c r="K89" s="17">
        <v>3.5254000000000001E-2</v>
      </c>
      <c r="L89" s="16">
        <v>3462771.63</v>
      </c>
      <c r="M89" s="17">
        <v>7.6111999999999999E-2</v>
      </c>
      <c r="N89" s="16">
        <v>6926989.1500000004</v>
      </c>
      <c r="O89" s="17">
        <v>8.0363000000000004E-2</v>
      </c>
      <c r="P89" s="15"/>
    </row>
    <row r="90" spans="4:16" x14ac:dyDescent="0.2">
      <c r="D90" s="30"/>
      <c r="E90" s="30"/>
      <c r="F90" s="30"/>
      <c r="G90" s="14" t="s">
        <v>298</v>
      </c>
      <c r="H90" s="16">
        <v>500162.71</v>
      </c>
      <c r="I90" s="17">
        <v>0.18688199999999999</v>
      </c>
      <c r="J90" s="16">
        <v>1627944.25</v>
      </c>
      <c r="K90" s="17">
        <v>0.135127</v>
      </c>
      <c r="L90" s="16">
        <v>3289000.92</v>
      </c>
      <c r="M90" s="17">
        <v>0.112358</v>
      </c>
      <c r="N90" s="16">
        <v>6494875.3499999996</v>
      </c>
      <c r="O90" s="17">
        <v>8.4292000000000006E-2</v>
      </c>
      <c r="P90" s="15"/>
    </row>
    <row r="91" spans="4:16" x14ac:dyDescent="0.2">
      <c r="D91" s="30"/>
      <c r="E91" s="30"/>
      <c r="F91" s="30"/>
      <c r="G91" s="14" t="s">
        <v>299</v>
      </c>
      <c r="H91" s="16">
        <v>3217710.49</v>
      </c>
      <c r="I91" s="17">
        <v>7.0994000000000002E-2</v>
      </c>
      <c r="J91" s="16">
        <v>10485335.25</v>
      </c>
      <c r="K91" s="17">
        <v>2.4374E-2</v>
      </c>
      <c r="L91" s="16">
        <v>21650915.059999999</v>
      </c>
      <c r="M91" s="17">
        <v>2.3931999999999998E-2</v>
      </c>
      <c r="N91" s="16">
        <v>44108120.950000003</v>
      </c>
      <c r="O91" s="17">
        <v>1.1665999999999999E-2</v>
      </c>
      <c r="P91" s="15"/>
    </row>
    <row r="92" spans="4:16" x14ac:dyDescent="0.2">
      <c r="D92" s="30"/>
      <c r="E92" s="30"/>
      <c r="F92" s="30"/>
      <c r="G92" s="14" t="s">
        <v>300</v>
      </c>
      <c r="H92" s="16">
        <v>266891.34000000003</v>
      </c>
      <c r="I92" s="17">
        <v>7.4945999999999999E-2</v>
      </c>
      <c r="J92" s="16">
        <v>919483.37</v>
      </c>
      <c r="K92" s="17">
        <v>6.0366000000000003E-2</v>
      </c>
      <c r="L92" s="16">
        <v>1884810.58</v>
      </c>
      <c r="M92" s="17">
        <v>8.1462999999999994E-2</v>
      </c>
      <c r="N92" s="16">
        <v>3512043.31</v>
      </c>
      <c r="O92" s="17">
        <v>4.5037000000000001E-2</v>
      </c>
      <c r="P92" s="15"/>
    </row>
    <row r="93" spans="4:16" x14ac:dyDescent="0.2">
      <c r="D93" s="30"/>
      <c r="E93" s="30"/>
      <c r="F93" s="30"/>
      <c r="G93" s="14" t="s">
        <v>301</v>
      </c>
      <c r="H93" s="16">
        <v>1546444.83</v>
      </c>
      <c r="I93" s="17">
        <v>7.4330999999999994E-2</v>
      </c>
      <c r="J93" s="16">
        <v>4902297.8499999996</v>
      </c>
      <c r="K93" s="17">
        <v>7.4829000000000007E-2</v>
      </c>
      <c r="L93" s="16">
        <v>10445663.02</v>
      </c>
      <c r="M93" s="17">
        <v>0.10517700000000001</v>
      </c>
      <c r="N93" s="16">
        <v>21109757.329999998</v>
      </c>
      <c r="O93" s="17">
        <v>7.9020000000000007E-2</v>
      </c>
      <c r="P93" s="15"/>
    </row>
    <row r="94" spans="4:16" x14ac:dyDescent="0.2">
      <c r="D94" s="30"/>
      <c r="E94" s="30"/>
      <c r="F94" s="30"/>
      <c r="G94" s="14" t="s">
        <v>302</v>
      </c>
      <c r="H94" s="16">
        <v>786186.84</v>
      </c>
      <c r="I94" s="17">
        <v>0.115699</v>
      </c>
      <c r="J94" s="16">
        <v>2718946.82</v>
      </c>
      <c r="K94" s="17">
        <v>0.27936800000000001</v>
      </c>
      <c r="L94" s="16">
        <v>5552987.7800000003</v>
      </c>
      <c r="M94" s="17">
        <v>0.310056</v>
      </c>
      <c r="N94" s="16">
        <v>10978788.24</v>
      </c>
      <c r="O94" s="17">
        <v>0.18501400000000001</v>
      </c>
      <c r="P94" s="15"/>
    </row>
    <row r="95" spans="4:16" x14ac:dyDescent="0.2">
      <c r="D95" s="30"/>
      <c r="E95" s="30"/>
      <c r="F95" s="30"/>
      <c r="G95" s="14" t="s">
        <v>303</v>
      </c>
      <c r="H95" s="16">
        <v>855114.49</v>
      </c>
      <c r="I95" s="17">
        <v>3.9650999999999999E-2</v>
      </c>
      <c r="J95" s="16">
        <v>2902918.12</v>
      </c>
      <c r="K95" s="17">
        <v>9.5878000000000005E-2</v>
      </c>
      <c r="L95" s="16">
        <v>5932029.4800000004</v>
      </c>
      <c r="M95" s="17">
        <v>0.10435700000000001</v>
      </c>
      <c r="N95" s="16">
        <v>11858109.9</v>
      </c>
      <c r="O95" s="17">
        <v>7.9028000000000001E-2</v>
      </c>
      <c r="P95" s="15"/>
    </row>
    <row r="96" spans="4:16" x14ac:dyDescent="0.2">
      <c r="D96" s="30"/>
      <c r="E96" s="30"/>
      <c r="F96" s="30"/>
      <c r="G96" s="14" t="s">
        <v>304</v>
      </c>
      <c r="H96" s="16">
        <v>389144.24</v>
      </c>
      <c r="I96" s="17">
        <v>5.8651000000000002E-2</v>
      </c>
      <c r="J96" s="16">
        <v>1287759.56</v>
      </c>
      <c r="K96" s="17">
        <v>4.2178E-2</v>
      </c>
      <c r="L96" s="16">
        <v>2683907.92</v>
      </c>
      <c r="M96" s="17">
        <v>6.0311999999999998E-2</v>
      </c>
      <c r="N96" s="16">
        <v>5117859.46</v>
      </c>
      <c r="O96" s="17">
        <v>3.1779000000000002E-2</v>
      </c>
      <c r="P96" s="15"/>
    </row>
    <row r="97" spans="4:16" x14ac:dyDescent="0.2">
      <c r="D97" s="30"/>
      <c r="E97" s="30"/>
      <c r="F97" s="30"/>
      <c r="G97" s="14" t="s">
        <v>305</v>
      </c>
      <c r="H97" s="16">
        <v>692751.8</v>
      </c>
      <c r="I97" s="17">
        <v>3.4703999999999999E-2</v>
      </c>
      <c r="J97" s="16">
        <v>2406671</v>
      </c>
      <c r="K97" s="17">
        <v>4.6557000000000001E-2</v>
      </c>
      <c r="L97" s="16">
        <v>5322628.57</v>
      </c>
      <c r="M97" s="17">
        <v>8.6483000000000004E-2</v>
      </c>
      <c r="N97" s="16">
        <v>9724601.4299999997</v>
      </c>
      <c r="O97" s="17">
        <v>9.8618999999999998E-2</v>
      </c>
      <c r="P97" s="15"/>
    </row>
    <row r="98" spans="4:16" x14ac:dyDescent="0.2">
      <c r="D98" s="30"/>
      <c r="E98" s="30"/>
      <c r="F98" s="30"/>
      <c r="G98" s="14" t="s">
        <v>306</v>
      </c>
      <c r="H98" s="16">
        <v>3685138.06</v>
      </c>
      <c r="I98" s="17">
        <v>-5.5490000000000001E-3</v>
      </c>
      <c r="J98" s="16">
        <v>12703713.67</v>
      </c>
      <c r="K98" s="17">
        <v>-2.0986999999999999E-2</v>
      </c>
      <c r="L98" s="16">
        <v>26716928.469999999</v>
      </c>
      <c r="M98" s="17">
        <v>-2.0542999999999999E-2</v>
      </c>
      <c r="N98" s="16">
        <v>55152650.130000003</v>
      </c>
      <c r="O98" s="17">
        <v>-2.366E-2</v>
      </c>
      <c r="P98" s="15"/>
    </row>
    <row r="99" spans="4:16" x14ac:dyDescent="0.2">
      <c r="D99" s="30"/>
      <c r="E99" s="30"/>
      <c r="F99" s="30"/>
      <c r="G99" s="14" t="s">
        <v>307</v>
      </c>
      <c r="H99" s="16">
        <v>1794274.73</v>
      </c>
      <c r="I99" s="17">
        <v>6.4344999999999999E-2</v>
      </c>
      <c r="J99" s="16">
        <v>5970985.3600000003</v>
      </c>
      <c r="K99" s="17">
        <v>3.9753999999999998E-2</v>
      </c>
      <c r="L99" s="16">
        <v>12252809.890000001</v>
      </c>
      <c r="M99" s="17">
        <v>5.7637000000000001E-2</v>
      </c>
      <c r="N99" s="16">
        <v>23983883.379999999</v>
      </c>
      <c r="O99" s="17">
        <v>6.8695000000000006E-2</v>
      </c>
      <c r="P99" s="15"/>
    </row>
    <row r="100" spans="4:16" x14ac:dyDescent="0.2">
      <c r="D100" s="30"/>
      <c r="E100" s="30"/>
      <c r="F100" s="30"/>
      <c r="G100" s="14" t="s">
        <v>308</v>
      </c>
      <c r="H100" s="16">
        <v>265511.69</v>
      </c>
      <c r="I100" s="17">
        <v>0.11386499999999999</v>
      </c>
      <c r="J100" s="16">
        <v>912696.55</v>
      </c>
      <c r="K100" s="17">
        <v>9.9583000000000005E-2</v>
      </c>
      <c r="L100" s="16">
        <v>1842906.92</v>
      </c>
      <c r="M100" s="17">
        <v>9.4542000000000001E-2</v>
      </c>
      <c r="N100" s="16">
        <v>3411564.41</v>
      </c>
      <c r="O100" s="17">
        <v>5.246E-2</v>
      </c>
      <c r="P100" s="15"/>
    </row>
    <row r="101" spans="4:16" x14ac:dyDescent="0.2">
      <c r="D101" s="30"/>
      <c r="E101" s="30"/>
      <c r="F101" s="30"/>
      <c r="G101" s="14" t="s">
        <v>309</v>
      </c>
      <c r="H101" s="16">
        <v>979072.4</v>
      </c>
      <c r="I101" s="17">
        <v>5.5488999999999997E-2</v>
      </c>
      <c r="J101" s="16">
        <v>3113390.87</v>
      </c>
      <c r="K101" s="17">
        <v>4.1200000000000001E-2</v>
      </c>
      <c r="L101" s="16">
        <v>6644844.3899999997</v>
      </c>
      <c r="M101" s="17">
        <v>8.3983000000000002E-2</v>
      </c>
      <c r="N101" s="16">
        <v>13324710.859999999</v>
      </c>
      <c r="O101" s="17">
        <v>6.7972000000000005E-2</v>
      </c>
      <c r="P101" s="15"/>
    </row>
    <row r="102" spans="4:16" x14ac:dyDescent="0.2">
      <c r="D102" s="30"/>
      <c r="E102" s="30"/>
      <c r="F102" s="30"/>
      <c r="G102" s="14" t="s">
        <v>310</v>
      </c>
      <c r="H102" s="16">
        <v>473991.82</v>
      </c>
      <c r="I102" s="17">
        <v>6.8726999999999996E-2</v>
      </c>
      <c r="J102" s="16">
        <v>1661394.76</v>
      </c>
      <c r="K102" s="17">
        <v>5.6869999999999997E-2</v>
      </c>
      <c r="L102" s="16">
        <v>3403307.68</v>
      </c>
      <c r="M102" s="17">
        <v>5.2264999999999999E-2</v>
      </c>
      <c r="N102" s="16">
        <v>6546663.8700000001</v>
      </c>
      <c r="O102" s="17">
        <v>4.8249E-2</v>
      </c>
      <c r="P102" s="15"/>
    </row>
    <row r="103" spans="4:16" x14ac:dyDescent="0.2">
      <c r="D103" s="30"/>
      <c r="E103" s="30"/>
      <c r="F103" s="30"/>
      <c r="G103" s="14" t="s">
        <v>311</v>
      </c>
      <c r="H103" s="16">
        <v>1449140.45</v>
      </c>
      <c r="I103" s="17">
        <v>-2.7493E-2</v>
      </c>
      <c r="J103" s="16">
        <v>4980490.97</v>
      </c>
      <c r="K103" s="17">
        <v>-4.2174999999999997E-2</v>
      </c>
      <c r="L103" s="16">
        <v>10651645.210000001</v>
      </c>
      <c r="M103" s="17">
        <v>-2.6032E-2</v>
      </c>
      <c r="N103" s="16">
        <v>21973662.719999999</v>
      </c>
      <c r="O103" s="17">
        <v>-1.2168E-2</v>
      </c>
      <c r="P103" s="15"/>
    </row>
    <row r="104" spans="4:16" x14ac:dyDescent="0.2">
      <c r="D104" s="30"/>
      <c r="E104" s="30"/>
      <c r="F104" s="30"/>
      <c r="G104" s="14" t="s">
        <v>312</v>
      </c>
      <c r="H104" s="16">
        <v>1200940.22</v>
      </c>
      <c r="I104" s="17">
        <v>5.2732000000000001E-2</v>
      </c>
      <c r="J104" s="16">
        <v>3826751.16</v>
      </c>
      <c r="K104" s="17">
        <v>4.2598999999999998E-2</v>
      </c>
      <c r="L104" s="16">
        <v>8188785.79</v>
      </c>
      <c r="M104" s="17">
        <v>5.8123000000000001E-2</v>
      </c>
      <c r="N104" s="16">
        <v>16886452.48</v>
      </c>
      <c r="O104" s="17">
        <v>6.3336000000000003E-2</v>
      </c>
      <c r="P104" s="15"/>
    </row>
    <row r="105" spans="4:16" x14ac:dyDescent="0.2">
      <c r="D105" s="30"/>
      <c r="E105" s="30"/>
      <c r="F105" s="30"/>
      <c r="G105" s="14" t="s">
        <v>313</v>
      </c>
      <c r="H105" s="16">
        <v>881164.35</v>
      </c>
      <c r="I105" s="17">
        <v>4.6192999999999998E-2</v>
      </c>
      <c r="J105" s="16">
        <v>3138956.61</v>
      </c>
      <c r="K105" s="17">
        <v>3.3596000000000001E-2</v>
      </c>
      <c r="L105" s="16">
        <v>6430074.3799999999</v>
      </c>
      <c r="M105" s="17">
        <v>3.8632E-2</v>
      </c>
      <c r="N105" s="16">
        <v>13054134.630000001</v>
      </c>
      <c r="O105" s="17">
        <v>7.3768E-2</v>
      </c>
      <c r="P105" s="15"/>
    </row>
    <row r="106" spans="4:16" x14ac:dyDescent="0.2">
      <c r="D106" s="30"/>
      <c r="E106" s="30"/>
      <c r="F106" s="30"/>
      <c r="G106" s="14" t="s">
        <v>314</v>
      </c>
      <c r="H106" s="16">
        <v>959800.41</v>
      </c>
      <c r="I106" s="17">
        <v>0.125024</v>
      </c>
      <c r="J106" s="16">
        <v>3251967.23</v>
      </c>
      <c r="K106" s="17">
        <v>5.2387999999999997E-2</v>
      </c>
      <c r="L106" s="16">
        <v>6493876.6500000004</v>
      </c>
      <c r="M106" s="17">
        <v>1.3103E-2</v>
      </c>
      <c r="N106" s="16">
        <v>12644099.050000001</v>
      </c>
      <c r="O106" s="17">
        <v>1.3077E-2</v>
      </c>
      <c r="P106" s="15"/>
    </row>
    <row r="107" spans="4:16" x14ac:dyDescent="0.2">
      <c r="D107" s="30"/>
      <c r="E107" s="30"/>
      <c r="F107" s="30"/>
      <c r="G107" s="14" t="s">
        <v>315</v>
      </c>
      <c r="H107" s="16">
        <v>681028.22</v>
      </c>
      <c r="I107" s="17">
        <v>-3.9759999999999997E-2</v>
      </c>
      <c r="J107" s="16">
        <v>2252604.27</v>
      </c>
      <c r="K107" s="17">
        <v>-4.2852000000000001E-2</v>
      </c>
      <c r="L107" s="16">
        <v>4872304.33</v>
      </c>
      <c r="M107" s="17">
        <v>-1.1390000000000001E-2</v>
      </c>
      <c r="N107" s="16">
        <v>9990413.3300000001</v>
      </c>
      <c r="O107" s="17">
        <v>-5.3169999999999997E-3</v>
      </c>
      <c r="P107" s="15"/>
    </row>
    <row r="108" spans="4:16" x14ac:dyDescent="0.2">
      <c r="D108" s="30"/>
      <c r="E108" s="30"/>
      <c r="F108" s="30"/>
      <c r="G108" s="14" t="s">
        <v>316</v>
      </c>
      <c r="H108" s="16">
        <v>636785.41</v>
      </c>
      <c r="I108" s="17">
        <v>-1.9081999999999998E-2</v>
      </c>
      <c r="J108" s="16">
        <v>2145113.38</v>
      </c>
      <c r="K108" s="17">
        <v>-1.9050000000000001E-2</v>
      </c>
      <c r="L108" s="16">
        <v>4583064.68</v>
      </c>
      <c r="M108" s="17">
        <v>8.1259999999999995E-3</v>
      </c>
      <c r="N108" s="16">
        <v>9160110.4399999995</v>
      </c>
      <c r="O108" s="17">
        <v>5.1609999999999998E-3</v>
      </c>
      <c r="P108" s="15"/>
    </row>
    <row r="109" spans="4:16" x14ac:dyDescent="0.2">
      <c r="D109" s="30"/>
      <c r="E109" s="30"/>
      <c r="F109" s="30"/>
      <c r="G109" s="14" t="s">
        <v>317</v>
      </c>
      <c r="H109" s="16">
        <v>470995.34</v>
      </c>
      <c r="I109" s="17">
        <v>-1.7106E-2</v>
      </c>
      <c r="J109" s="16">
        <v>1631147.88</v>
      </c>
      <c r="K109" s="17">
        <v>-4.9769999999999997E-3</v>
      </c>
      <c r="L109" s="16">
        <v>3438222.42</v>
      </c>
      <c r="M109" s="17">
        <v>1.5872000000000001E-2</v>
      </c>
      <c r="N109" s="16">
        <v>6709492.1100000003</v>
      </c>
      <c r="O109" s="17">
        <v>1.8180000000000002E-2</v>
      </c>
      <c r="P109" s="15"/>
    </row>
    <row r="110" spans="4:16" x14ac:dyDescent="0.2">
      <c r="D110" s="30"/>
      <c r="E110" s="30"/>
      <c r="F110" s="30"/>
      <c r="G110" s="14" t="s">
        <v>318</v>
      </c>
      <c r="H110" s="16">
        <v>907979.74</v>
      </c>
      <c r="I110" s="17">
        <v>4.8355000000000002E-2</v>
      </c>
      <c r="J110" s="16">
        <v>2951022.34</v>
      </c>
      <c r="K110" s="17">
        <v>2.0152E-2</v>
      </c>
      <c r="L110" s="16">
        <v>6177334.7599999998</v>
      </c>
      <c r="M110" s="17">
        <v>4.3660999999999998E-2</v>
      </c>
      <c r="N110" s="16">
        <v>12547030.869999999</v>
      </c>
      <c r="O110" s="17">
        <v>5.5645E-2</v>
      </c>
      <c r="P110" s="15"/>
    </row>
    <row r="111" spans="4:16" x14ac:dyDescent="0.2">
      <c r="D111" s="30"/>
      <c r="E111" s="30"/>
      <c r="F111" s="30"/>
      <c r="G111" s="14" t="s">
        <v>319</v>
      </c>
      <c r="H111" s="16">
        <v>458942.39</v>
      </c>
      <c r="I111" s="17">
        <v>5.1957000000000003E-2</v>
      </c>
      <c r="J111" s="16">
        <v>1578314.96</v>
      </c>
      <c r="K111" s="17">
        <v>5.3580999999999997E-2</v>
      </c>
      <c r="L111" s="16">
        <v>3209776.3</v>
      </c>
      <c r="M111" s="17">
        <v>7.9718999999999998E-2</v>
      </c>
      <c r="N111" s="16">
        <v>6268110.1600000001</v>
      </c>
      <c r="O111" s="17">
        <v>6.6368999999999997E-2</v>
      </c>
      <c r="P111" s="15"/>
    </row>
    <row r="112" spans="4:16" x14ac:dyDescent="0.2">
      <c r="D112" s="30"/>
      <c r="E112" s="30"/>
      <c r="F112" s="30"/>
      <c r="G112" s="14" t="s">
        <v>320</v>
      </c>
      <c r="H112" s="16">
        <v>785857.88</v>
      </c>
      <c r="I112" s="17">
        <v>1.5479E-2</v>
      </c>
      <c r="J112" s="16">
        <v>2547961.88</v>
      </c>
      <c r="K112" s="17">
        <v>-2.8701999999999998E-2</v>
      </c>
      <c r="L112" s="16">
        <v>5258371.5999999996</v>
      </c>
      <c r="M112" s="17">
        <v>-2.8368999999999998E-2</v>
      </c>
      <c r="N112" s="16">
        <v>10790341.59</v>
      </c>
      <c r="O112" s="17">
        <v>-2.3869000000000001E-2</v>
      </c>
      <c r="P112" s="15"/>
    </row>
    <row r="113" spans="4:16" x14ac:dyDescent="0.2">
      <c r="D113" s="30"/>
      <c r="E113" s="30"/>
      <c r="F113" s="30"/>
      <c r="G113" s="14" t="s">
        <v>321</v>
      </c>
      <c r="H113" s="16">
        <v>2015577.29</v>
      </c>
      <c r="I113" s="17">
        <v>3.8279000000000001E-2</v>
      </c>
      <c r="J113" s="16">
        <v>6572661.2999999998</v>
      </c>
      <c r="K113" s="17">
        <v>1.0614E-2</v>
      </c>
      <c r="L113" s="16">
        <v>13688819.630000001</v>
      </c>
      <c r="M113" s="17">
        <v>2.6426999999999999E-2</v>
      </c>
      <c r="N113" s="16">
        <v>27867201.030000001</v>
      </c>
      <c r="O113" s="17">
        <v>3.0987000000000001E-2</v>
      </c>
      <c r="P113" s="15"/>
    </row>
    <row r="114" spans="4:16" x14ac:dyDescent="0.2">
      <c r="D114" s="30"/>
      <c r="E114" s="30"/>
      <c r="F114" s="30"/>
      <c r="G114" s="14" t="s">
        <v>322</v>
      </c>
      <c r="H114" s="16">
        <v>1221503.47</v>
      </c>
      <c r="I114" s="17">
        <v>6.1211000000000002E-2</v>
      </c>
      <c r="J114" s="16">
        <v>4113240.88</v>
      </c>
      <c r="K114" s="17">
        <v>-5.2570000000000004E-3</v>
      </c>
      <c r="L114" s="16">
        <v>8548435.7799999993</v>
      </c>
      <c r="M114" s="17">
        <v>-2.408E-3</v>
      </c>
      <c r="N114" s="16">
        <v>17043867.890000001</v>
      </c>
      <c r="O114" s="17">
        <v>-9.4400000000000005E-3</v>
      </c>
      <c r="P114" s="15"/>
    </row>
    <row r="115" spans="4:16" x14ac:dyDescent="0.2">
      <c r="D115" s="30"/>
      <c r="E115" s="30"/>
      <c r="F115" s="30"/>
      <c r="G115" s="14" t="s">
        <v>323</v>
      </c>
      <c r="H115" s="16">
        <v>1080892.25</v>
      </c>
      <c r="I115" s="17">
        <v>7.0535E-2</v>
      </c>
      <c r="J115" s="16">
        <v>3566076.69</v>
      </c>
      <c r="K115" s="17">
        <v>4.1799000000000003E-2</v>
      </c>
      <c r="L115" s="16">
        <v>7661345.9100000001</v>
      </c>
      <c r="M115" s="17">
        <v>6.7233000000000001E-2</v>
      </c>
      <c r="N115" s="16">
        <v>14588162.699999999</v>
      </c>
      <c r="O115" s="17">
        <v>3.1095000000000001E-2</v>
      </c>
      <c r="P115" s="15"/>
    </row>
    <row r="116" spans="4:16" x14ac:dyDescent="0.2">
      <c r="D116" s="30"/>
      <c r="E116" s="30"/>
      <c r="F116" s="30"/>
      <c r="G116" s="14" t="s">
        <v>324</v>
      </c>
      <c r="H116" s="16">
        <v>703477.67</v>
      </c>
      <c r="I116" s="17">
        <v>7.8404000000000001E-2</v>
      </c>
      <c r="J116" s="16">
        <v>2360821.0099999998</v>
      </c>
      <c r="K116" s="17">
        <v>5.2753000000000001E-2</v>
      </c>
      <c r="L116" s="16">
        <v>4867049.57</v>
      </c>
      <c r="M116" s="17">
        <v>5.5932000000000003E-2</v>
      </c>
      <c r="N116" s="16">
        <v>9966238.3000000007</v>
      </c>
      <c r="O116" s="17">
        <v>5.6978000000000001E-2</v>
      </c>
      <c r="P116" s="15"/>
    </row>
    <row r="117" spans="4:16" x14ac:dyDescent="0.2">
      <c r="D117" s="30"/>
      <c r="E117" s="30"/>
      <c r="F117" s="30"/>
      <c r="G117" s="14" t="s">
        <v>325</v>
      </c>
      <c r="H117" s="16">
        <v>1227754.69</v>
      </c>
      <c r="I117" s="17">
        <v>8.9259999999999999E-3</v>
      </c>
      <c r="J117" s="16">
        <v>3891654.46</v>
      </c>
      <c r="K117" s="17">
        <v>1.7231E-2</v>
      </c>
      <c r="L117" s="16">
        <v>8463176.0500000007</v>
      </c>
      <c r="M117" s="17">
        <v>7.0271E-2</v>
      </c>
      <c r="N117" s="16">
        <v>17155968.190000001</v>
      </c>
      <c r="O117" s="17">
        <v>5.4450999999999999E-2</v>
      </c>
      <c r="P117" s="15"/>
    </row>
    <row r="118" spans="4:16" x14ac:dyDescent="0.2">
      <c r="D118" s="30"/>
      <c r="E118" s="30"/>
      <c r="F118" s="30"/>
      <c r="G118" s="14" t="s">
        <v>351</v>
      </c>
      <c r="H118" s="16">
        <v>432641.01</v>
      </c>
      <c r="I118" s="17">
        <v>4.28E-3</v>
      </c>
      <c r="J118" s="16">
        <v>1516061.03</v>
      </c>
      <c r="K118" s="17">
        <v>7.3029999999999996E-3</v>
      </c>
      <c r="L118" s="16">
        <v>3077071.94</v>
      </c>
      <c r="M118" s="17">
        <v>1.8164E-2</v>
      </c>
      <c r="N118" s="16">
        <v>5969934.1399999997</v>
      </c>
      <c r="O118" s="17">
        <v>4.1669999999999999E-2</v>
      </c>
      <c r="P118" s="15"/>
    </row>
    <row r="119" spans="4:16" x14ac:dyDescent="0.2">
      <c r="D119" s="30"/>
      <c r="E119" s="30"/>
      <c r="F119" s="30"/>
      <c r="G119" s="14" t="s">
        <v>352</v>
      </c>
      <c r="H119" s="16">
        <v>984044.04</v>
      </c>
      <c r="I119" s="17">
        <v>6.2892000000000003E-2</v>
      </c>
      <c r="J119" s="16">
        <v>3308477.03</v>
      </c>
      <c r="K119" s="17">
        <v>6.9944000000000006E-2</v>
      </c>
      <c r="L119" s="16">
        <v>6819932.6500000004</v>
      </c>
      <c r="M119" s="17">
        <v>8.2944000000000004E-2</v>
      </c>
      <c r="N119" s="16">
        <v>13386390.68</v>
      </c>
      <c r="O119" s="17">
        <v>7.5033000000000002E-2</v>
      </c>
      <c r="P119" s="15"/>
    </row>
    <row r="120" spans="4:16" x14ac:dyDescent="0.2">
      <c r="D120" s="29" t="s">
        <v>19</v>
      </c>
      <c r="E120" s="29" t="s">
        <v>0</v>
      </c>
      <c r="F120" s="29" t="s">
        <v>85</v>
      </c>
      <c r="G120" s="14" t="s">
        <v>326</v>
      </c>
      <c r="H120" s="16">
        <v>9323594.6099999994</v>
      </c>
      <c r="I120" s="17">
        <v>4.4271999999999999E-2</v>
      </c>
      <c r="J120" s="16">
        <v>30431152.829999998</v>
      </c>
      <c r="K120" s="17">
        <v>9.1640000000000003E-3</v>
      </c>
      <c r="L120" s="16">
        <v>63313687.899999999</v>
      </c>
      <c r="M120" s="17">
        <v>1.9813999999999998E-2</v>
      </c>
      <c r="N120" s="16">
        <v>128891776.31</v>
      </c>
      <c r="O120" s="17">
        <v>2.0712999999999999E-2</v>
      </c>
      <c r="P120" s="15"/>
    </row>
    <row r="121" spans="4:16" x14ac:dyDescent="0.2">
      <c r="D121" s="30"/>
      <c r="E121" s="30"/>
      <c r="F121" s="30"/>
      <c r="G121" s="14" t="s">
        <v>327</v>
      </c>
      <c r="H121" s="16">
        <v>11074285.390000001</v>
      </c>
      <c r="I121" s="17">
        <v>6.3648999999999997E-2</v>
      </c>
      <c r="J121" s="16">
        <v>38385485.509999998</v>
      </c>
      <c r="K121" s="17">
        <v>7.0236000000000007E-2</v>
      </c>
      <c r="L121" s="16">
        <v>77276300.870000005</v>
      </c>
      <c r="M121" s="17">
        <v>6.5490999999999994E-2</v>
      </c>
      <c r="N121" s="16">
        <v>150668351.25999999</v>
      </c>
      <c r="O121" s="17">
        <v>5.7522999999999998E-2</v>
      </c>
      <c r="P121" s="15"/>
    </row>
    <row r="122" spans="4:16" x14ac:dyDescent="0.2">
      <c r="D122" s="30"/>
      <c r="E122" s="30"/>
      <c r="F122" s="30"/>
      <c r="G122" s="14" t="s">
        <v>328</v>
      </c>
      <c r="H122" s="16">
        <v>7798153.7599999998</v>
      </c>
      <c r="I122" s="17">
        <v>-1.6979999999999999E-2</v>
      </c>
      <c r="J122" s="16">
        <v>26450068.84</v>
      </c>
      <c r="K122" s="17">
        <v>-1.6485E-2</v>
      </c>
      <c r="L122" s="16">
        <v>55804326.350000001</v>
      </c>
      <c r="M122" s="17">
        <v>5.4749999999999998E-3</v>
      </c>
      <c r="N122" s="16">
        <v>110932149.14</v>
      </c>
      <c r="O122" s="17">
        <v>9.0880000000000006E-3</v>
      </c>
      <c r="P122" s="15"/>
    </row>
    <row r="123" spans="4:16" x14ac:dyDescent="0.2">
      <c r="D123" s="30"/>
      <c r="E123" s="30"/>
      <c r="F123" s="30"/>
      <c r="G123" s="14" t="s">
        <v>329</v>
      </c>
      <c r="H123" s="16">
        <v>15386319.300000001</v>
      </c>
      <c r="I123" s="17">
        <v>2.3303999999999998E-2</v>
      </c>
      <c r="J123" s="16">
        <v>52546480.740000002</v>
      </c>
      <c r="K123" s="17">
        <v>2.4880000000000002E-3</v>
      </c>
      <c r="L123" s="16">
        <v>108865320.26000001</v>
      </c>
      <c r="M123" s="17">
        <v>6.522E-3</v>
      </c>
      <c r="N123" s="16">
        <v>220239163.44999999</v>
      </c>
      <c r="O123" s="17">
        <v>1.4259000000000001E-2</v>
      </c>
      <c r="P123" s="15"/>
    </row>
    <row r="124" spans="4:16" x14ac:dyDescent="0.2">
      <c r="D124" s="30"/>
      <c r="E124" s="30"/>
      <c r="F124" s="30"/>
      <c r="G124" s="14" t="s">
        <v>330</v>
      </c>
      <c r="H124" s="16">
        <v>5413152.21</v>
      </c>
      <c r="I124" s="17">
        <v>9.4490000000000005E-2</v>
      </c>
      <c r="J124" s="16">
        <v>18247585.960000001</v>
      </c>
      <c r="K124" s="17">
        <v>9.3325000000000005E-2</v>
      </c>
      <c r="L124" s="16">
        <v>37063406.560000002</v>
      </c>
      <c r="M124" s="17">
        <v>9.2709E-2</v>
      </c>
      <c r="N124" s="16">
        <v>72888887.069999993</v>
      </c>
      <c r="O124" s="17">
        <v>7.5989000000000001E-2</v>
      </c>
      <c r="P124" s="15"/>
    </row>
    <row r="125" spans="4:16" x14ac:dyDescent="0.2">
      <c r="D125" s="30"/>
      <c r="E125" s="30"/>
      <c r="F125" s="30"/>
      <c r="G125" s="14" t="s">
        <v>331</v>
      </c>
      <c r="H125" s="16">
        <v>6815517.5499999998</v>
      </c>
      <c r="I125" s="17">
        <v>-3.6480000000000002E-3</v>
      </c>
      <c r="J125" s="16">
        <v>22972845.239999998</v>
      </c>
      <c r="K125" s="17">
        <v>4.4819999999999999E-3</v>
      </c>
      <c r="L125" s="16">
        <v>48505934.049999997</v>
      </c>
      <c r="M125" s="17">
        <v>2.2747E-2</v>
      </c>
      <c r="N125" s="16">
        <v>94559191.329999998</v>
      </c>
      <c r="O125" s="17">
        <v>1.7513000000000001E-2</v>
      </c>
      <c r="P125" s="15"/>
    </row>
    <row r="126" spans="4:16" x14ac:dyDescent="0.2">
      <c r="D126" s="30"/>
      <c r="E126" s="30"/>
      <c r="F126" s="30"/>
      <c r="G126" s="14" t="s">
        <v>332</v>
      </c>
      <c r="H126" s="16">
        <v>10372982.5</v>
      </c>
      <c r="I126" s="17">
        <v>5.1973999999999999E-2</v>
      </c>
      <c r="J126" s="16">
        <v>33418502.93</v>
      </c>
      <c r="K126" s="17">
        <v>4.8292000000000002E-2</v>
      </c>
      <c r="L126" s="16">
        <v>71533357.769999996</v>
      </c>
      <c r="M126" s="17">
        <v>8.1946000000000005E-2</v>
      </c>
      <c r="N126" s="16">
        <v>141184166.41999999</v>
      </c>
      <c r="O126" s="17">
        <v>5.9133999999999999E-2</v>
      </c>
      <c r="P126" s="15"/>
    </row>
    <row r="127" spans="4:16" x14ac:dyDescent="0.2">
      <c r="D127" s="30"/>
      <c r="E127" s="30"/>
      <c r="F127" s="30"/>
      <c r="G127" s="14" t="s">
        <v>333</v>
      </c>
      <c r="H127" s="16">
        <v>9988456.5500000007</v>
      </c>
      <c r="I127" s="17">
        <v>4.6892000000000003E-2</v>
      </c>
      <c r="J127" s="16">
        <v>33025295.010000002</v>
      </c>
      <c r="K127" s="17">
        <v>2.3970999999999999E-2</v>
      </c>
      <c r="L127" s="16">
        <v>68255168.409999996</v>
      </c>
      <c r="M127" s="17">
        <v>3.8177999999999997E-2</v>
      </c>
      <c r="N127" s="16">
        <v>135513055.80000001</v>
      </c>
      <c r="O127" s="17">
        <v>3.9515000000000002E-2</v>
      </c>
      <c r="P127" s="15"/>
    </row>
    <row r="128" spans="4:16" x14ac:dyDescent="0.2">
      <c r="D128" s="30"/>
      <c r="E128" s="31"/>
      <c r="F128" s="30"/>
      <c r="G128" s="14" t="s">
        <v>334</v>
      </c>
      <c r="H128" s="16">
        <v>76172461.879999995</v>
      </c>
      <c r="I128" s="17">
        <v>3.6408999999999997E-2</v>
      </c>
      <c r="J128" s="16">
        <v>255477417.56</v>
      </c>
      <c r="K128" s="17">
        <v>2.5922000000000001E-2</v>
      </c>
      <c r="L128" s="16">
        <v>530617502.54000002</v>
      </c>
      <c r="M128" s="17">
        <v>3.7421999999999997E-2</v>
      </c>
      <c r="N128" s="16">
        <v>1054876741.59</v>
      </c>
      <c r="O128" s="17">
        <v>3.4028999999999997E-2</v>
      </c>
      <c r="P128" s="15"/>
    </row>
    <row r="129" spans="4:16" x14ac:dyDescent="0.2">
      <c r="D129" s="29" t="s">
        <v>19</v>
      </c>
      <c r="E129" s="29" t="s">
        <v>9</v>
      </c>
      <c r="F129" s="29" t="s">
        <v>84</v>
      </c>
      <c r="G129" s="14" t="s">
        <v>278</v>
      </c>
      <c r="H129" s="18">
        <v>105683.49</v>
      </c>
      <c r="I129" s="17">
        <v>-8.5339999999999999E-3</v>
      </c>
      <c r="J129" s="18">
        <v>375551.71</v>
      </c>
      <c r="K129" s="17">
        <v>5.4497999999999998E-2</v>
      </c>
      <c r="L129" s="18">
        <v>764173.83</v>
      </c>
      <c r="M129" s="17">
        <v>3.7161E-2</v>
      </c>
      <c r="N129" s="18">
        <v>1538447.1</v>
      </c>
      <c r="O129" s="17">
        <v>3.4173000000000002E-2</v>
      </c>
      <c r="P129" s="15"/>
    </row>
    <row r="130" spans="4:16" x14ac:dyDescent="0.2">
      <c r="D130" s="30"/>
      <c r="E130" s="30"/>
      <c r="F130" s="30"/>
      <c r="G130" s="14" t="s">
        <v>279</v>
      </c>
      <c r="H130" s="18">
        <v>288060.78999999998</v>
      </c>
      <c r="I130" s="17">
        <v>4.9771999999999997E-2</v>
      </c>
      <c r="J130" s="18">
        <v>935586.17</v>
      </c>
      <c r="K130" s="17">
        <v>5.3941999999999997E-2</v>
      </c>
      <c r="L130" s="18">
        <v>1948014.09</v>
      </c>
      <c r="M130" s="17">
        <v>6.4523999999999998E-2</v>
      </c>
      <c r="N130" s="18">
        <v>3773312.84</v>
      </c>
      <c r="O130" s="17">
        <v>2.3671999999999999E-2</v>
      </c>
      <c r="P130" s="15"/>
    </row>
    <row r="131" spans="4:16" x14ac:dyDescent="0.2">
      <c r="D131" s="30"/>
      <c r="E131" s="30"/>
      <c r="F131" s="30"/>
      <c r="G131" s="14" t="s">
        <v>280</v>
      </c>
      <c r="H131" s="18">
        <v>454114.41</v>
      </c>
      <c r="I131" s="17">
        <v>-3.4359000000000001E-2</v>
      </c>
      <c r="J131" s="18">
        <v>1538698.01</v>
      </c>
      <c r="K131" s="17">
        <v>-5.11E-3</v>
      </c>
      <c r="L131" s="18">
        <v>3271535.87</v>
      </c>
      <c r="M131" s="17">
        <v>1.7639999999999999E-2</v>
      </c>
      <c r="N131" s="18">
        <v>6715807.9100000001</v>
      </c>
      <c r="O131" s="17">
        <v>3.0646E-2</v>
      </c>
      <c r="P131" s="15"/>
    </row>
    <row r="132" spans="4:16" x14ac:dyDescent="0.2">
      <c r="D132" s="30"/>
      <c r="E132" s="30"/>
      <c r="F132" s="30"/>
      <c r="G132" s="14" t="s">
        <v>281</v>
      </c>
      <c r="H132" s="18">
        <v>184976.63</v>
      </c>
      <c r="I132" s="17">
        <v>3.8188E-2</v>
      </c>
      <c r="J132" s="18">
        <v>616308.84</v>
      </c>
      <c r="K132" s="17">
        <v>6.1182E-2</v>
      </c>
      <c r="L132" s="18">
        <v>1297347.1599999999</v>
      </c>
      <c r="M132" s="17">
        <v>9.0435000000000001E-2</v>
      </c>
      <c r="N132" s="18">
        <v>2500757.69</v>
      </c>
      <c r="O132" s="17">
        <v>6.7086000000000007E-2</v>
      </c>
      <c r="P132" s="15"/>
    </row>
    <row r="133" spans="4:16" x14ac:dyDescent="0.2">
      <c r="D133" s="30"/>
      <c r="E133" s="30"/>
      <c r="F133" s="30"/>
      <c r="G133" s="14" t="s">
        <v>282</v>
      </c>
      <c r="H133" s="18">
        <v>470904.11</v>
      </c>
      <c r="I133" s="17">
        <v>4.3912E-2</v>
      </c>
      <c r="J133" s="18">
        <v>1615881.99</v>
      </c>
      <c r="K133" s="17">
        <v>4.5168E-2</v>
      </c>
      <c r="L133" s="18">
        <v>3365528.65</v>
      </c>
      <c r="M133" s="17">
        <v>4.7154000000000001E-2</v>
      </c>
      <c r="N133" s="18">
        <v>6936593.6200000001</v>
      </c>
      <c r="O133" s="17">
        <v>5.1825000000000003E-2</v>
      </c>
      <c r="P133" s="15"/>
    </row>
    <row r="134" spans="4:16" x14ac:dyDescent="0.2">
      <c r="D134" s="30"/>
      <c r="E134" s="30"/>
      <c r="F134" s="30"/>
      <c r="G134" s="14" t="s">
        <v>283</v>
      </c>
      <c r="H134" s="18">
        <v>215899.51999999999</v>
      </c>
      <c r="I134" s="17">
        <v>7.6457999999999998E-2</v>
      </c>
      <c r="J134" s="18">
        <v>724039.53</v>
      </c>
      <c r="K134" s="17">
        <v>2.9059000000000001E-2</v>
      </c>
      <c r="L134" s="18">
        <v>1519786.68</v>
      </c>
      <c r="M134" s="17">
        <v>5.3478999999999999E-2</v>
      </c>
      <c r="N134" s="18">
        <v>3047222.94</v>
      </c>
      <c r="O134" s="17">
        <v>5.2615000000000002E-2</v>
      </c>
      <c r="P134" s="15"/>
    </row>
    <row r="135" spans="4:16" x14ac:dyDescent="0.2">
      <c r="D135" s="30"/>
      <c r="E135" s="30"/>
      <c r="F135" s="30"/>
      <c r="G135" s="14" t="s">
        <v>284</v>
      </c>
      <c r="H135" s="18">
        <v>120959.19</v>
      </c>
      <c r="I135" s="17">
        <v>-3.8011999999999997E-2</v>
      </c>
      <c r="J135" s="18">
        <v>404498.5</v>
      </c>
      <c r="K135" s="17">
        <v>-4.113E-2</v>
      </c>
      <c r="L135" s="18">
        <v>872909.01</v>
      </c>
      <c r="M135" s="17">
        <v>-6.29E-4</v>
      </c>
      <c r="N135" s="18">
        <v>1764660.4</v>
      </c>
      <c r="O135" s="17">
        <v>-7.7499999999999997E-4</v>
      </c>
      <c r="P135" s="15"/>
    </row>
    <row r="136" spans="4:16" x14ac:dyDescent="0.2">
      <c r="D136" s="30"/>
      <c r="E136" s="30"/>
      <c r="F136" s="30"/>
      <c r="G136" s="14" t="s">
        <v>285</v>
      </c>
      <c r="H136" s="18">
        <v>401925.24</v>
      </c>
      <c r="I136" s="17">
        <v>7.0217000000000002E-2</v>
      </c>
      <c r="J136" s="18">
        <v>1362720.22</v>
      </c>
      <c r="K136" s="17">
        <v>4.6550000000000001E-2</v>
      </c>
      <c r="L136" s="18">
        <v>2778076.8</v>
      </c>
      <c r="M136" s="17">
        <v>2.513E-2</v>
      </c>
      <c r="N136" s="18">
        <v>5671390.8700000001</v>
      </c>
      <c r="O136" s="17">
        <v>9.2110000000000004E-3</v>
      </c>
      <c r="P136" s="15"/>
    </row>
    <row r="137" spans="4:16" x14ac:dyDescent="0.2">
      <c r="D137" s="30"/>
      <c r="E137" s="30"/>
      <c r="F137" s="30"/>
      <c r="G137" s="14" t="s">
        <v>286</v>
      </c>
      <c r="H137" s="18">
        <v>191440.07</v>
      </c>
      <c r="I137" s="17">
        <v>1.7403999999999999E-2</v>
      </c>
      <c r="J137" s="18">
        <v>656176.56000000006</v>
      </c>
      <c r="K137" s="17">
        <v>3.9696000000000002E-2</v>
      </c>
      <c r="L137" s="18">
        <v>1344713.7</v>
      </c>
      <c r="M137" s="17">
        <v>5.6415E-2</v>
      </c>
      <c r="N137" s="18">
        <v>2534706.4</v>
      </c>
      <c r="O137" s="17">
        <v>2.7251000000000001E-2</v>
      </c>
      <c r="P137" s="15"/>
    </row>
    <row r="138" spans="4:16" x14ac:dyDescent="0.2">
      <c r="D138" s="30"/>
      <c r="E138" s="30"/>
      <c r="F138" s="30"/>
      <c r="G138" s="14" t="s">
        <v>287</v>
      </c>
      <c r="H138" s="18">
        <v>116413.49</v>
      </c>
      <c r="I138" s="17">
        <v>1.7559000000000002E-2</v>
      </c>
      <c r="J138" s="18">
        <v>428172.44</v>
      </c>
      <c r="K138" s="17">
        <v>1.5483E-2</v>
      </c>
      <c r="L138" s="18">
        <v>837773.94</v>
      </c>
      <c r="M138" s="17">
        <v>-1.4648E-2</v>
      </c>
      <c r="N138" s="18">
        <v>1810884.31</v>
      </c>
      <c r="O138" s="17">
        <v>4.2695999999999998E-2</v>
      </c>
      <c r="P138" s="15"/>
    </row>
    <row r="139" spans="4:16" x14ac:dyDescent="0.2">
      <c r="D139" s="30"/>
      <c r="E139" s="30"/>
      <c r="F139" s="30"/>
      <c r="G139" s="14" t="s">
        <v>288</v>
      </c>
      <c r="H139" s="18">
        <v>128666.23</v>
      </c>
      <c r="I139" s="17">
        <v>-5.0074E-2</v>
      </c>
      <c r="J139" s="18">
        <v>454400.03</v>
      </c>
      <c r="K139" s="17">
        <v>-1.8946999999999999E-2</v>
      </c>
      <c r="L139" s="18">
        <v>947273.1</v>
      </c>
      <c r="M139" s="17">
        <v>-2.0920000000000001E-3</v>
      </c>
      <c r="N139" s="18">
        <v>1897745.35</v>
      </c>
      <c r="O139" s="17">
        <v>2.8445999999999999E-2</v>
      </c>
      <c r="P139" s="15"/>
    </row>
    <row r="140" spans="4:16" x14ac:dyDescent="0.2">
      <c r="D140" s="30"/>
      <c r="E140" s="30"/>
      <c r="F140" s="30"/>
      <c r="G140" s="14" t="s">
        <v>289</v>
      </c>
      <c r="H140" s="18">
        <v>318510.74</v>
      </c>
      <c r="I140" s="17">
        <v>-2.5610000000000001E-2</v>
      </c>
      <c r="J140" s="18">
        <v>1071131.8799999999</v>
      </c>
      <c r="K140" s="17">
        <v>-6.11E-4</v>
      </c>
      <c r="L140" s="18">
        <v>2229681.31</v>
      </c>
      <c r="M140" s="17">
        <v>1.6979999999999999E-2</v>
      </c>
      <c r="N140" s="18">
        <v>4414542.87</v>
      </c>
      <c r="O140" s="17">
        <v>-7.9100000000000004E-4</v>
      </c>
      <c r="P140" s="15"/>
    </row>
    <row r="141" spans="4:16" x14ac:dyDescent="0.2">
      <c r="D141" s="30"/>
      <c r="E141" s="30"/>
      <c r="F141" s="30"/>
      <c r="G141" s="14" t="s">
        <v>290</v>
      </c>
      <c r="H141" s="18">
        <v>308615.84999999998</v>
      </c>
      <c r="I141" s="17">
        <v>5.3386999999999997E-2</v>
      </c>
      <c r="J141" s="18">
        <v>1038525.89</v>
      </c>
      <c r="K141" s="17">
        <v>4.4561000000000003E-2</v>
      </c>
      <c r="L141" s="18">
        <v>2155145.63</v>
      </c>
      <c r="M141" s="17">
        <v>6.1501E-2</v>
      </c>
      <c r="N141" s="18">
        <v>4208519.5599999996</v>
      </c>
      <c r="O141" s="17">
        <v>3.0838000000000001E-2</v>
      </c>
      <c r="P141" s="15"/>
    </row>
    <row r="142" spans="4:16" x14ac:dyDescent="0.2">
      <c r="D142" s="30"/>
      <c r="E142" s="30"/>
      <c r="F142" s="30"/>
      <c r="G142" s="14" t="s">
        <v>291</v>
      </c>
      <c r="H142" s="18">
        <v>294034.02</v>
      </c>
      <c r="I142" s="17">
        <v>-3.1643999999999999E-2</v>
      </c>
      <c r="J142" s="18">
        <v>1015365.92</v>
      </c>
      <c r="K142" s="17">
        <v>-4.2500000000000003E-3</v>
      </c>
      <c r="L142" s="18">
        <v>2124423.29</v>
      </c>
      <c r="M142" s="17">
        <v>1.6677999999999998E-2</v>
      </c>
      <c r="N142" s="18">
        <v>4199917.8899999997</v>
      </c>
      <c r="O142" s="17">
        <v>2.5269E-2</v>
      </c>
      <c r="P142" s="15"/>
    </row>
    <row r="143" spans="4:16" x14ac:dyDescent="0.2">
      <c r="D143" s="30"/>
      <c r="E143" s="30"/>
      <c r="F143" s="30"/>
      <c r="G143" s="14" t="s">
        <v>292</v>
      </c>
      <c r="H143" s="18">
        <v>170940.27</v>
      </c>
      <c r="I143" s="17">
        <v>-1.0607999999999999E-2</v>
      </c>
      <c r="J143" s="18">
        <v>558759.82999999996</v>
      </c>
      <c r="K143" s="17">
        <v>-1.333E-3</v>
      </c>
      <c r="L143" s="18">
        <v>1160243.1299999999</v>
      </c>
      <c r="M143" s="17">
        <v>5.7039999999999999E-3</v>
      </c>
      <c r="N143" s="18">
        <v>2283401.2200000002</v>
      </c>
      <c r="O143" s="17">
        <v>6.1520000000000004E-3</v>
      </c>
      <c r="P143" s="15"/>
    </row>
    <row r="144" spans="4:16" x14ac:dyDescent="0.2">
      <c r="D144" s="30"/>
      <c r="E144" s="30"/>
      <c r="F144" s="30"/>
      <c r="G144" s="14" t="s">
        <v>293</v>
      </c>
      <c r="H144" s="18">
        <v>251961.98</v>
      </c>
      <c r="I144" s="17">
        <v>-2.5770999999999999E-2</v>
      </c>
      <c r="J144" s="18">
        <v>870253.54</v>
      </c>
      <c r="K144" s="17">
        <v>-2.9364999999999999E-2</v>
      </c>
      <c r="L144" s="18">
        <v>1773637.94</v>
      </c>
      <c r="M144" s="17">
        <v>-2.9989999999999999E-2</v>
      </c>
      <c r="N144" s="18">
        <v>3524050.39</v>
      </c>
      <c r="O144" s="17">
        <v>-2.8820999999999999E-2</v>
      </c>
      <c r="P144" s="15"/>
    </row>
    <row r="145" spans="4:16" x14ac:dyDescent="0.2">
      <c r="D145" s="30"/>
      <c r="E145" s="30"/>
      <c r="F145" s="30"/>
      <c r="G145" s="14" t="s">
        <v>294</v>
      </c>
      <c r="H145" s="18">
        <v>260463.5</v>
      </c>
      <c r="I145" s="17">
        <v>-3.8839999999999999E-3</v>
      </c>
      <c r="J145" s="18">
        <v>912219.61</v>
      </c>
      <c r="K145" s="17">
        <v>-1.1217E-2</v>
      </c>
      <c r="L145" s="18">
        <v>1906842.87</v>
      </c>
      <c r="M145" s="17">
        <v>-1.213E-2</v>
      </c>
      <c r="N145" s="18">
        <v>3936880.33</v>
      </c>
      <c r="O145" s="17">
        <v>9.9599999999999992E-4</v>
      </c>
      <c r="P145" s="15"/>
    </row>
    <row r="146" spans="4:16" x14ac:dyDescent="0.2">
      <c r="D146" s="30"/>
      <c r="E146" s="30"/>
      <c r="F146" s="30"/>
      <c r="G146" s="14" t="s">
        <v>295</v>
      </c>
      <c r="H146" s="18">
        <v>269114.82</v>
      </c>
      <c r="I146" s="17">
        <v>-1.984E-2</v>
      </c>
      <c r="J146" s="18">
        <v>891615.57</v>
      </c>
      <c r="K146" s="17">
        <v>-8.6730000000000002E-3</v>
      </c>
      <c r="L146" s="18">
        <v>1877638.77</v>
      </c>
      <c r="M146" s="17">
        <v>6.6340000000000001E-3</v>
      </c>
      <c r="N146" s="18">
        <v>3696921.71</v>
      </c>
      <c r="O146" s="17">
        <v>-1.6945000000000002E-2</v>
      </c>
      <c r="P146" s="15"/>
    </row>
    <row r="147" spans="4:16" x14ac:dyDescent="0.2">
      <c r="D147" s="30"/>
      <c r="E147" s="30"/>
      <c r="F147" s="30"/>
      <c r="G147" s="14" t="s">
        <v>296</v>
      </c>
      <c r="H147" s="18">
        <v>131675.85</v>
      </c>
      <c r="I147" s="17">
        <v>1.3749000000000001E-2</v>
      </c>
      <c r="J147" s="18">
        <v>455654.93</v>
      </c>
      <c r="K147" s="17">
        <v>1.8696999999999998E-2</v>
      </c>
      <c r="L147" s="18">
        <v>937072.62</v>
      </c>
      <c r="M147" s="17">
        <v>2.2956000000000001E-2</v>
      </c>
      <c r="N147" s="18">
        <v>1800065.16</v>
      </c>
      <c r="O147" s="17">
        <v>3.5360000000000001E-3</v>
      </c>
      <c r="P147" s="15"/>
    </row>
    <row r="148" spans="4:16" x14ac:dyDescent="0.2">
      <c r="D148" s="30"/>
      <c r="E148" s="30"/>
      <c r="F148" s="30"/>
      <c r="G148" s="14" t="s">
        <v>297</v>
      </c>
      <c r="H148" s="18">
        <v>123823.54</v>
      </c>
      <c r="I148" s="17">
        <v>2.7777E-2</v>
      </c>
      <c r="J148" s="18">
        <v>404333.64</v>
      </c>
      <c r="K148" s="17">
        <v>3.8824999999999998E-2</v>
      </c>
      <c r="L148" s="18">
        <v>877461.28</v>
      </c>
      <c r="M148" s="17">
        <v>8.2831000000000002E-2</v>
      </c>
      <c r="N148" s="18">
        <v>1756386.34</v>
      </c>
      <c r="O148" s="17">
        <v>9.3516000000000002E-2</v>
      </c>
      <c r="P148" s="15"/>
    </row>
    <row r="149" spans="4:16" x14ac:dyDescent="0.2">
      <c r="D149" s="30"/>
      <c r="E149" s="30"/>
      <c r="F149" s="30"/>
      <c r="G149" s="14" t="s">
        <v>298</v>
      </c>
      <c r="H149" s="18">
        <v>115025.27</v>
      </c>
      <c r="I149" s="17">
        <v>0.17785799999999999</v>
      </c>
      <c r="J149" s="18">
        <v>369664.33</v>
      </c>
      <c r="K149" s="17">
        <v>0.10421999999999999</v>
      </c>
      <c r="L149" s="18">
        <v>754449.4</v>
      </c>
      <c r="M149" s="17">
        <v>9.8105999999999999E-2</v>
      </c>
      <c r="N149" s="18">
        <v>1482609.2</v>
      </c>
      <c r="O149" s="17">
        <v>6.6868999999999998E-2</v>
      </c>
      <c r="P149" s="15"/>
    </row>
    <row r="150" spans="4:16" x14ac:dyDescent="0.2">
      <c r="D150" s="30"/>
      <c r="E150" s="30"/>
      <c r="F150" s="30"/>
      <c r="G150" s="14" t="s">
        <v>299</v>
      </c>
      <c r="H150" s="18">
        <v>749379.52</v>
      </c>
      <c r="I150" s="17">
        <v>7.5344999999999995E-2</v>
      </c>
      <c r="J150" s="18">
        <v>2438465.2999999998</v>
      </c>
      <c r="K150" s="17">
        <v>5.1853999999999997E-2</v>
      </c>
      <c r="L150" s="18">
        <v>5052174.51</v>
      </c>
      <c r="M150" s="17">
        <v>7.4493000000000004E-2</v>
      </c>
      <c r="N150" s="18">
        <v>10187352.210000001</v>
      </c>
      <c r="O150" s="17">
        <v>7.2676000000000004E-2</v>
      </c>
      <c r="P150" s="15"/>
    </row>
    <row r="151" spans="4:16" x14ac:dyDescent="0.2">
      <c r="D151" s="30"/>
      <c r="E151" s="30"/>
      <c r="F151" s="30"/>
      <c r="G151" s="14" t="s">
        <v>300</v>
      </c>
      <c r="H151" s="18">
        <v>65610.73</v>
      </c>
      <c r="I151" s="17">
        <v>1.0410000000000001E-2</v>
      </c>
      <c r="J151" s="18">
        <v>226912.81</v>
      </c>
      <c r="K151" s="17">
        <v>3.3168999999999997E-2</v>
      </c>
      <c r="L151" s="18">
        <v>466413.58</v>
      </c>
      <c r="M151" s="17">
        <v>4.9458000000000002E-2</v>
      </c>
      <c r="N151" s="18">
        <v>866190.05</v>
      </c>
      <c r="O151" s="17">
        <v>2.9849999999999998E-3</v>
      </c>
      <c r="P151" s="15"/>
    </row>
    <row r="152" spans="4:16" x14ac:dyDescent="0.2">
      <c r="D152" s="30"/>
      <c r="E152" s="30"/>
      <c r="F152" s="30"/>
      <c r="G152" s="14" t="s">
        <v>301</v>
      </c>
      <c r="H152" s="18">
        <v>374885.89</v>
      </c>
      <c r="I152" s="17">
        <v>7.0170999999999997E-2</v>
      </c>
      <c r="J152" s="18">
        <v>1190970.3899999999</v>
      </c>
      <c r="K152" s="17">
        <v>8.1285999999999997E-2</v>
      </c>
      <c r="L152" s="18">
        <v>2542537.94</v>
      </c>
      <c r="M152" s="17">
        <v>0.10882500000000001</v>
      </c>
      <c r="N152" s="18">
        <v>5133102.2699999996</v>
      </c>
      <c r="O152" s="17">
        <v>7.9425999999999997E-2</v>
      </c>
      <c r="P152" s="15"/>
    </row>
    <row r="153" spans="4:16" x14ac:dyDescent="0.2">
      <c r="D153" s="30"/>
      <c r="E153" s="30"/>
      <c r="F153" s="30"/>
      <c r="G153" s="14" t="s">
        <v>302</v>
      </c>
      <c r="H153" s="18">
        <v>239826.8</v>
      </c>
      <c r="I153" s="17">
        <v>3.3024999999999999E-2</v>
      </c>
      <c r="J153" s="18">
        <v>823598.98</v>
      </c>
      <c r="K153" s="17">
        <v>0.24710199999999999</v>
      </c>
      <c r="L153" s="18">
        <v>1686984.98</v>
      </c>
      <c r="M153" s="17">
        <v>0.32444299999999998</v>
      </c>
      <c r="N153" s="18">
        <v>3302379.25</v>
      </c>
      <c r="O153" s="17">
        <v>0.21579899999999999</v>
      </c>
      <c r="P153" s="15"/>
    </row>
    <row r="154" spans="4:16" x14ac:dyDescent="0.2">
      <c r="D154" s="30"/>
      <c r="E154" s="30"/>
      <c r="F154" s="30"/>
      <c r="G154" s="14" t="s">
        <v>303</v>
      </c>
      <c r="H154" s="18">
        <v>241142.95</v>
      </c>
      <c r="I154" s="17">
        <v>-3.6172999999999997E-2</v>
      </c>
      <c r="J154" s="18">
        <v>817067.25</v>
      </c>
      <c r="K154" s="17">
        <v>5.2911E-2</v>
      </c>
      <c r="L154" s="18">
        <v>1706310.6</v>
      </c>
      <c r="M154" s="17">
        <v>0.10634200000000001</v>
      </c>
      <c r="N154" s="18">
        <v>3393318.05</v>
      </c>
      <c r="O154" s="17">
        <v>0.123463</v>
      </c>
      <c r="P154" s="15"/>
    </row>
    <row r="155" spans="4:16" x14ac:dyDescent="0.2">
      <c r="D155" s="30"/>
      <c r="E155" s="30"/>
      <c r="F155" s="30"/>
      <c r="G155" s="14" t="s">
        <v>304</v>
      </c>
      <c r="H155" s="18">
        <v>95521.68</v>
      </c>
      <c r="I155" s="17">
        <v>5.2915999999999998E-2</v>
      </c>
      <c r="J155" s="18">
        <v>314841.25</v>
      </c>
      <c r="K155" s="17">
        <v>4.3228000000000003E-2</v>
      </c>
      <c r="L155" s="18">
        <v>648768.49</v>
      </c>
      <c r="M155" s="17">
        <v>4.7563000000000001E-2</v>
      </c>
      <c r="N155" s="18">
        <v>1231708.8700000001</v>
      </c>
      <c r="O155" s="17">
        <v>7.8289999999999992E-3</v>
      </c>
      <c r="P155" s="15"/>
    </row>
    <row r="156" spans="4:16" x14ac:dyDescent="0.2">
      <c r="D156" s="30"/>
      <c r="E156" s="30"/>
      <c r="F156" s="30"/>
      <c r="G156" s="14" t="s">
        <v>305</v>
      </c>
      <c r="H156" s="18">
        <v>175493.49</v>
      </c>
      <c r="I156" s="17">
        <v>5.3414999999999997E-2</v>
      </c>
      <c r="J156" s="18">
        <v>620989.1</v>
      </c>
      <c r="K156" s="17">
        <v>6.9583999999999993E-2</v>
      </c>
      <c r="L156" s="18">
        <v>1392458.78</v>
      </c>
      <c r="M156" s="17">
        <v>0.11627899999999999</v>
      </c>
      <c r="N156" s="18">
        <v>2515842.42</v>
      </c>
      <c r="O156" s="17">
        <v>0.113397</v>
      </c>
      <c r="P156" s="15"/>
    </row>
    <row r="157" spans="4:16" x14ac:dyDescent="0.2">
      <c r="D157" s="30"/>
      <c r="E157" s="30"/>
      <c r="F157" s="30"/>
      <c r="G157" s="14" t="s">
        <v>306</v>
      </c>
      <c r="H157" s="18">
        <v>1027633.81</v>
      </c>
      <c r="I157" s="17">
        <v>0.115296</v>
      </c>
      <c r="J157" s="18">
        <v>3542579.17</v>
      </c>
      <c r="K157" s="17">
        <v>0.117617</v>
      </c>
      <c r="L157" s="18">
        <v>7418982.8899999997</v>
      </c>
      <c r="M157" s="17">
        <v>7.2766999999999998E-2</v>
      </c>
      <c r="N157" s="18">
        <v>14757885.26</v>
      </c>
      <c r="O157" s="17">
        <v>-2.7899999999999999E-3</v>
      </c>
      <c r="P157" s="15"/>
    </row>
    <row r="158" spans="4:16" x14ac:dyDescent="0.2">
      <c r="D158" s="30"/>
      <c r="E158" s="30"/>
      <c r="F158" s="30"/>
      <c r="G158" s="14" t="s">
        <v>307</v>
      </c>
      <c r="H158" s="18">
        <v>443283.75</v>
      </c>
      <c r="I158" s="17">
        <v>4.4963000000000003E-2</v>
      </c>
      <c r="J158" s="18">
        <v>1515748.7</v>
      </c>
      <c r="K158" s="17">
        <v>4.4997000000000002E-2</v>
      </c>
      <c r="L158" s="18">
        <v>3095695.76</v>
      </c>
      <c r="M158" s="17">
        <v>5.2360999999999998E-2</v>
      </c>
      <c r="N158" s="18">
        <v>6113864.75</v>
      </c>
      <c r="O158" s="17">
        <v>6.4893999999999993E-2</v>
      </c>
      <c r="P158" s="15"/>
    </row>
    <row r="159" spans="4:16" x14ac:dyDescent="0.2">
      <c r="D159" s="30"/>
      <c r="E159" s="30"/>
      <c r="F159" s="30"/>
      <c r="G159" s="14" t="s">
        <v>308</v>
      </c>
      <c r="H159" s="18">
        <v>63973.21</v>
      </c>
      <c r="I159" s="17">
        <v>8.6752999999999997E-2</v>
      </c>
      <c r="J159" s="18">
        <v>216740.82</v>
      </c>
      <c r="K159" s="17">
        <v>5.1269000000000002E-2</v>
      </c>
      <c r="L159" s="18">
        <v>434215.67</v>
      </c>
      <c r="M159" s="17">
        <v>3.9143999999999998E-2</v>
      </c>
      <c r="N159" s="18">
        <v>819899.6</v>
      </c>
      <c r="O159" s="17">
        <v>2.6128999999999999E-2</v>
      </c>
      <c r="P159" s="15"/>
    </row>
    <row r="160" spans="4:16" x14ac:dyDescent="0.2">
      <c r="D160" s="30"/>
      <c r="E160" s="30"/>
      <c r="F160" s="30"/>
      <c r="G160" s="14" t="s">
        <v>309</v>
      </c>
      <c r="H160" s="18">
        <v>244961.63</v>
      </c>
      <c r="I160" s="17">
        <v>5.2915999999999998E-2</v>
      </c>
      <c r="J160" s="18">
        <v>782488.9</v>
      </c>
      <c r="K160" s="17">
        <v>4.4686999999999998E-2</v>
      </c>
      <c r="L160" s="18">
        <v>1676143.87</v>
      </c>
      <c r="M160" s="17">
        <v>8.4007999999999999E-2</v>
      </c>
      <c r="N160" s="18">
        <v>3367610.45</v>
      </c>
      <c r="O160" s="17">
        <v>6.7845000000000003E-2</v>
      </c>
      <c r="P160" s="15"/>
    </row>
    <row r="161" spans="4:16" x14ac:dyDescent="0.2">
      <c r="D161" s="30"/>
      <c r="E161" s="30"/>
      <c r="F161" s="30"/>
      <c r="G161" s="14" t="s">
        <v>310</v>
      </c>
      <c r="H161" s="18">
        <v>120647.45</v>
      </c>
      <c r="I161" s="17">
        <v>3.6068000000000003E-2</v>
      </c>
      <c r="J161" s="18">
        <v>420781.55</v>
      </c>
      <c r="K161" s="17">
        <v>2.0625000000000001E-2</v>
      </c>
      <c r="L161" s="18">
        <v>874840.92</v>
      </c>
      <c r="M161" s="17">
        <v>1.3826E-2</v>
      </c>
      <c r="N161" s="18">
        <v>1702942.19</v>
      </c>
      <c r="O161" s="17">
        <v>1.1044E-2</v>
      </c>
      <c r="P161" s="15"/>
    </row>
    <row r="162" spans="4:16" x14ac:dyDescent="0.2">
      <c r="D162" s="30"/>
      <c r="E162" s="30"/>
      <c r="F162" s="30"/>
      <c r="G162" s="14" t="s">
        <v>311</v>
      </c>
      <c r="H162" s="18">
        <v>376658.84</v>
      </c>
      <c r="I162" s="17">
        <v>1.2574999999999999E-2</v>
      </c>
      <c r="J162" s="18">
        <v>1301300.1299999999</v>
      </c>
      <c r="K162" s="17">
        <v>2.9859999999999999E-3</v>
      </c>
      <c r="L162" s="18">
        <v>2785802.15</v>
      </c>
      <c r="M162" s="17">
        <v>7.5640000000000004E-3</v>
      </c>
      <c r="N162" s="18">
        <v>5665405.04</v>
      </c>
      <c r="O162" s="17">
        <v>-1.08E-4</v>
      </c>
      <c r="P162" s="15"/>
    </row>
    <row r="163" spans="4:16" x14ac:dyDescent="0.2">
      <c r="D163" s="30"/>
      <c r="E163" s="30"/>
      <c r="F163" s="30"/>
      <c r="G163" s="14" t="s">
        <v>312</v>
      </c>
      <c r="H163" s="18">
        <v>291857.78999999998</v>
      </c>
      <c r="I163" s="17">
        <v>3.2828000000000003E-2</v>
      </c>
      <c r="J163" s="18">
        <v>943367.49</v>
      </c>
      <c r="K163" s="17">
        <v>4.3334999999999999E-2</v>
      </c>
      <c r="L163" s="18">
        <v>2040072.01</v>
      </c>
      <c r="M163" s="17">
        <v>6.0385000000000001E-2</v>
      </c>
      <c r="N163" s="18">
        <v>4183849.36</v>
      </c>
      <c r="O163" s="17">
        <v>4.2027000000000002E-2</v>
      </c>
      <c r="P163" s="15"/>
    </row>
    <row r="164" spans="4:16" x14ac:dyDescent="0.2">
      <c r="D164" s="30"/>
      <c r="E164" s="30"/>
      <c r="F164" s="30"/>
      <c r="G164" s="14" t="s">
        <v>313</v>
      </c>
      <c r="H164" s="18">
        <v>192217.12</v>
      </c>
      <c r="I164" s="17">
        <v>2.5495E-2</v>
      </c>
      <c r="J164" s="18">
        <v>708916.7</v>
      </c>
      <c r="K164" s="17">
        <v>5.8409999999999998E-3</v>
      </c>
      <c r="L164" s="18">
        <v>1450027.16</v>
      </c>
      <c r="M164" s="17">
        <v>-4.4790000000000003E-3</v>
      </c>
      <c r="N164" s="18">
        <v>3106895.79</v>
      </c>
      <c r="O164" s="17">
        <v>4.9940999999999999E-2</v>
      </c>
      <c r="P164" s="15"/>
    </row>
    <row r="165" spans="4:16" x14ac:dyDescent="0.2">
      <c r="D165" s="30"/>
      <c r="E165" s="30"/>
      <c r="F165" s="30"/>
      <c r="G165" s="14" t="s">
        <v>314</v>
      </c>
      <c r="H165" s="18">
        <v>256788.36</v>
      </c>
      <c r="I165" s="17">
        <v>0.15442700000000001</v>
      </c>
      <c r="J165" s="18">
        <v>870980.22</v>
      </c>
      <c r="K165" s="17">
        <v>0.118515</v>
      </c>
      <c r="L165" s="18">
        <v>1732017.77</v>
      </c>
      <c r="M165" s="17">
        <v>8.9631000000000002E-2</v>
      </c>
      <c r="N165" s="18">
        <v>3382668.04</v>
      </c>
      <c r="O165" s="17">
        <v>8.7665000000000007E-2</v>
      </c>
      <c r="P165" s="15"/>
    </row>
    <row r="166" spans="4:16" x14ac:dyDescent="0.2">
      <c r="D166" s="30"/>
      <c r="E166" s="30"/>
      <c r="F166" s="30"/>
      <c r="G166" s="14" t="s">
        <v>315</v>
      </c>
      <c r="H166" s="18">
        <v>167135.13</v>
      </c>
      <c r="I166" s="17">
        <v>-3.9744000000000002E-2</v>
      </c>
      <c r="J166" s="18">
        <v>551885.12</v>
      </c>
      <c r="K166" s="17">
        <v>-3.9989999999999998E-2</v>
      </c>
      <c r="L166" s="18">
        <v>1196594.02</v>
      </c>
      <c r="M166" s="17">
        <v>-9.0399999999999994E-3</v>
      </c>
      <c r="N166" s="18">
        <v>2479857.2999999998</v>
      </c>
      <c r="O166" s="17">
        <v>1.0073E-2</v>
      </c>
      <c r="P166" s="15"/>
    </row>
    <row r="167" spans="4:16" x14ac:dyDescent="0.2">
      <c r="D167" s="30"/>
      <c r="E167" s="30"/>
      <c r="F167" s="30"/>
      <c r="G167" s="14" t="s">
        <v>316</v>
      </c>
      <c r="H167" s="18">
        <v>152420.26</v>
      </c>
      <c r="I167" s="17">
        <v>-4.5456000000000003E-2</v>
      </c>
      <c r="J167" s="18">
        <v>512654.28</v>
      </c>
      <c r="K167" s="17">
        <v>-4.1272000000000003E-2</v>
      </c>
      <c r="L167" s="18">
        <v>1104440.6399999999</v>
      </c>
      <c r="M167" s="17">
        <v>-1.6130000000000001E-3</v>
      </c>
      <c r="N167" s="18">
        <v>2228427.23</v>
      </c>
      <c r="O167" s="17">
        <v>1.4952E-2</v>
      </c>
      <c r="P167" s="15"/>
    </row>
    <row r="168" spans="4:16" x14ac:dyDescent="0.2">
      <c r="D168" s="30"/>
      <c r="E168" s="30"/>
      <c r="F168" s="30"/>
      <c r="G168" s="14" t="s">
        <v>317</v>
      </c>
      <c r="H168" s="18">
        <v>110688.03</v>
      </c>
      <c r="I168" s="17">
        <v>-2.6017999999999999E-2</v>
      </c>
      <c r="J168" s="18">
        <v>381667.41</v>
      </c>
      <c r="K168" s="17">
        <v>-2.7694E-2</v>
      </c>
      <c r="L168" s="18">
        <v>810218.63</v>
      </c>
      <c r="M168" s="17">
        <v>1.934E-3</v>
      </c>
      <c r="N168" s="18">
        <v>1604447.64</v>
      </c>
      <c r="O168" s="17">
        <v>2.3033999999999999E-2</v>
      </c>
      <c r="P168" s="15"/>
    </row>
    <row r="169" spans="4:16" x14ac:dyDescent="0.2">
      <c r="D169" s="30"/>
      <c r="E169" s="30"/>
      <c r="F169" s="30"/>
      <c r="G169" s="14" t="s">
        <v>318</v>
      </c>
      <c r="H169" s="18">
        <v>257933.67</v>
      </c>
      <c r="I169" s="17">
        <v>1.4135999999999999E-2</v>
      </c>
      <c r="J169" s="18">
        <v>837127.87</v>
      </c>
      <c r="K169" s="17">
        <v>-1.0076999999999999E-2</v>
      </c>
      <c r="L169" s="18">
        <v>1756337.16</v>
      </c>
      <c r="M169" s="17">
        <v>-1.9289999999999999E-3</v>
      </c>
      <c r="N169" s="18">
        <v>3651225.03</v>
      </c>
      <c r="O169" s="17">
        <v>2.4021000000000001E-2</v>
      </c>
      <c r="P169" s="15"/>
    </row>
    <row r="170" spans="4:16" x14ac:dyDescent="0.2">
      <c r="D170" s="30"/>
      <c r="E170" s="30"/>
      <c r="F170" s="30"/>
      <c r="G170" s="14" t="s">
        <v>319</v>
      </c>
      <c r="H170" s="18">
        <v>117896.71</v>
      </c>
      <c r="I170" s="17">
        <v>3.1576E-2</v>
      </c>
      <c r="J170" s="18">
        <v>407010.84</v>
      </c>
      <c r="K170" s="17">
        <v>3.7178999999999997E-2</v>
      </c>
      <c r="L170" s="18">
        <v>827497.32</v>
      </c>
      <c r="M170" s="17">
        <v>6.3806000000000002E-2</v>
      </c>
      <c r="N170" s="18">
        <v>1615887.89</v>
      </c>
      <c r="O170" s="17">
        <v>6.9815000000000002E-2</v>
      </c>
      <c r="P170" s="15"/>
    </row>
    <row r="171" spans="4:16" x14ac:dyDescent="0.2">
      <c r="D171" s="30"/>
      <c r="E171" s="30"/>
      <c r="F171" s="30"/>
      <c r="G171" s="14" t="s">
        <v>320</v>
      </c>
      <c r="H171" s="18">
        <v>184439.45</v>
      </c>
      <c r="I171" s="17">
        <v>3.7728999999999999E-2</v>
      </c>
      <c r="J171" s="18">
        <v>597057.62</v>
      </c>
      <c r="K171" s="17">
        <v>1.9588999999999999E-2</v>
      </c>
      <c r="L171" s="18">
        <v>1235150.25</v>
      </c>
      <c r="M171" s="17">
        <v>3.8259000000000001E-2</v>
      </c>
      <c r="N171" s="18">
        <v>2502854.08</v>
      </c>
      <c r="O171" s="17">
        <v>5.4628000000000003E-2</v>
      </c>
      <c r="P171" s="15"/>
    </row>
    <row r="172" spans="4:16" x14ac:dyDescent="0.2">
      <c r="D172" s="30"/>
      <c r="E172" s="30"/>
      <c r="F172" s="30"/>
      <c r="G172" s="14" t="s">
        <v>321</v>
      </c>
      <c r="H172" s="18">
        <v>441130.67</v>
      </c>
      <c r="I172" s="17">
        <v>6.9160000000000003E-3</v>
      </c>
      <c r="J172" s="18">
        <v>1433779.19</v>
      </c>
      <c r="K172" s="17">
        <v>-1.0689000000000001E-2</v>
      </c>
      <c r="L172" s="18">
        <v>2964333.83</v>
      </c>
      <c r="M172" s="17">
        <v>-1.7159000000000001E-2</v>
      </c>
      <c r="N172" s="18">
        <v>6142179.3899999997</v>
      </c>
      <c r="O172" s="17">
        <v>1.1642E-2</v>
      </c>
      <c r="P172" s="15"/>
    </row>
    <row r="173" spans="4:16" x14ac:dyDescent="0.2">
      <c r="D173" s="30"/>
      <c r="E173" s="30"/>
      <c r="F173" s="30"/>
      <c r="G173" s="14" t="s">
        <v>322</v>
      </c>
      <c r="H173" s="18">
        <v>308939.76</v>
      </c>
      <c r="I173" s="17">
        <v>7.7775999999999998E-2</v>
      </c>
      <c r="J173" s="18">
        <v>1052747.81</v>
      </c>
      <c r="K173" s="17">
        <v>7.5076000000000004E-2</v>
      </c>
      <c r="L173" s="18">
        <v>2152959.2599999998</v>
      </c>
      <c r="M173" s="17">
        <v>8.8820999999999997E-2</v>
      </c>
      <c r="N173" s="18">
        <v>4272236.6100000003</v>
      </c>
      <c r="O173" s="17">
        <v>8.6785000000000001E-2</v>
      </c>
      <c r="P173" s="15"/>
    </row>
    <row r="174" spans="4:16" x14ac:dyDescent="0.2">
      <c r="D174" s="30"/>
      <c r="E174" s="30"/>
      <c r="F174" s="30"/>
      <c r="G174" s="14" t="s">
        <v>323</v>
      </c>
      <c r="H174" s="18">
        <v>259256.48</v>
      </c>
      <c r="I174" s="17">
        <v>7.2313000000000002E-2</v>
      </c>
      <c r="J174" s="18">
        <v>861016.61</v>
      </c>
      <c r="K174" s="17">
        <v>5.1324000000000002E-2</v>
      </c>
      <c r="L174" s="18">
        <v>1854225.84</v>
      </c>
      <c r="M174" s="17">
        <v>7.0181999999999994E-2</v>
      </c>
      <c r="N174" s="18">
        <v>3533377.03</v>
      </c>
      <c r="O174" s="17">
        <v>3.1765000000000002E-2</v>
      </c>
      <c r="P174" s="15"/>
    </row>
    <row r="175" spans="4:16" x14ac:dyDescent="0.2">
      <c r="D175" s="30"/>
      <c r="E175" s="30"/>
      <c r="F175" s="30"/>
      <c r="G175" s="14" t="s">
        <v>324</v>
      </c>
      <c r="H175" s="18">
        <v>181989.94</v>
      </c>
      <c r="I175" s="17">
        <v>0.110925</v>
      </c>
      <c r="J175" s="18">
        <v>593828.73</v>
      </c>
      <c r="K175" s="17">
        <v>1.8581E-2</v>
      </c>
      <c r="L175" s="18">
        <v>1246410.03</v>
      </c>
      <c r="M175" s="17">
        <v>7.2519999999999998E-3</v>
      </c>
      <c r="N175" s="18">
        <v>2570731.17</v>
      </c>
      <c r="O175" s="17">
        <v>1.2081E-2</v>
      </c>
      <c r="P175" s="15"/>
    </row>
    <row r="176" spans="4:16" x14ac:dyDescent="0.2">
      <c r="D176" s="30"/>
      <c r="E176" s="30"/>
      <c r="F176" s="30"/>
      <c r="G176" s="14" t="s">
        <v>325</v>
      </c>
      <c r="H176" s="18">
        <v>307276.21999999997</v>
      </c>
      <c r="I176" s="17">
        <v>1.0214000000000001E-2</v>
      </c>
      <c r="J176" s="18">
        <v>976661.87</v>
      </c>
      <c r="K176" s="17">
        <v>2.3819E-2</v>
      </c>
      <c r="L176" s="18">
        <v>2133753.84</v>
      </c>
      <c r="M176" s="17">
        <v>7.4607999999999994E-2</v>
      </c>
      <c r="N176" s="18">
        <v>4338048.3899999997</v>
      </c>
      <c r="O176" s="17">
        <v>6.0528999999999999E-2</v>
      </c>
      <c r="P176" s="15"/>
    </row>
    <row r="177" spans="4:16" x14ac:dyDescent="0.2">
      <c r="D177" s="30"/>
      <c r="E177" s="30"/>
      <c r="F177" s="30"/>
      <c r="G177" s="14" t="s">
        <v>351</v>
      </c>
      <c r="H177" s="18">
        <v>108354.4</v>
      </c>
      <c r="I177" s="17">
        <v>-8.3465999999999999E-2</v>
      </c>
      <c r="J177" s="18">
        <v>386044.82</v>
      </c>
      <c r="K177" s="17">
        <v>-3.9648999999999997E-2</v>
      </c>
      <c r="L177" s="18">
        <v>804127.47</v>
      </c>
      <c r="M177" s="17">
        <v>-1.0683E-2</v>
      </c>
      <c r="N177" s="18">
        <v>1568867.51</v>
      </c>
      <c r="O177" s="17">
        <v>4.8129999999999996E-3</v>
      </c>
      <c r="P177" s="15"/>
    </row>
    <row r="178" spans="4:16" x14ac:dyDescent="0.2">
      <c r="D178" s="30"/>
      <c r="E178" s="30"/>
      <c r="F178" s="30"/>
      <c r="G178" s="14" t="s">
        <v>352</v>
      </c>
      <c r="H178" s="18">
        <v>285343.15000000002</v>
      </c>
      <c r="I178" s="17">
        <v>1.7174999999999999E-2</v>
      </c>
      <c r="J178" s="18">
        <v>998187.34</v>
      </c>
      <c r="K178" s="17">
        <v>8.8956999999999994E-2</v>
      </c>
      <c r="L178" s="18">
        <v>2074896.75</v>
      </c>
      <c r="M178" s="17">
        <v>0.114708</v>
      </c>
      <c r="N178" s="18">
        <v>4042891.47</v>
      </c>
      <c r="O178" s="17">
        <v>0.10962</v>
      </c>
      <c r="P178" s="15"/>
    </row>
    <row r="179" spans="4:16" x14ac:dyDescent="0.2">
      <c r="D179" s="29" t="s">
        <v>19</v>
      </c>
      <c r="E179" s="29" t="s">
        <v>9</v>
      </c>
      <c r="F179" s="29" t="s">
        <v>85</v>
      </c>
      <c r="G179" s="14" t="s">
        <v>326</v>
      </c>
      <c r="H179" s="18">
        <v>2225907.86</v>
      </c>
      <c r="I179" s="17">
        <v>3.1158999999999999E-2</v>
      </c>
      <c r="J179" s="18">
        <v>7255164.4299999997</v>
      </c>
      <c r="K179" s="17">
        <v>1.1599E-2</v>
      </c>
      <c r="L179" s="18">
        <v>15101890.15</v>
      </c>
      <c r="M179" s="17">
        <v>2.1752000000000001E-2</v>
      </c>
      <c r="N179" s="18">
        <v>30869742.09</v>
      </c>
      <c r="O179" s="17">
        <v>3.7499999999999999E-2</v>
      </c>
      <c r="P179" s="15"/>
    </row>
    <row r="180" spans="4:16" x14ac:dyDescent="0.2">
      <c r="D180" s="30"/>
      <c r="E180" s="30"/>
      <c r="F180" s="30"/>
      <c r="G180" s="14" t="s">
        <v>327</v>
      </c>
      <c r="H180" s="18">
        <v>2825592.17</v>
      </c>
      <c r="I180" s="17">
        <v>4.9160000000000002E-3</v>
      </c>
      <c r="J180" s="18">
        <v>9762674.2599999998</v>
      </c>
      <c r="K180" s="17">
        <v>3.2597000000000001E-2</v>
      </c>
      <c r="L180" s="18">
        <v>20025199.359999999</v>
      </c>
      <c r="M180" s="17">
        <v>4.0509000000000003E-2</v>
      </c>
      <c r="N180" s="18">
        <v>39556538.289999999</v>
      </c>
      <c r="O180" s="17">
        <v>3.3640999999999997E-2</v>
      </c>
      <c r="P180" s="15"/>
    </row>
    <row r="181" spans="4:16" x14ac:dyDescent="0.2">
      <c r="D181" s="30"/>
      <c r="E181" s="30"/>
      <c r="F181" s="30"/>
      <c r="G181" s="14" t="s">
        <v>328</v>
      </c>
      <c r="H181" s="18">
        <v>1897089.52</v>
      </c>
      <c r="I181" s="17">
        <v>-2.3980999999999999E-2</v>
      </c>
      <c r="J181" s="18">
        <v>6420755.6799999997</v>
      </c>
      <c r="K181" s="17">
        <v>-1.5864E-2</v>
      </c>
      <c r="L181" s="18">
        <v>13596740.93</v>
      </c>
      <c r="M181" s="17">
        <v>8.4969999999999993E-3</v>
      </c>
      <c r="N181" s="18">
        <v>27124776.620000001</v>
      </c>
      <c r="O181" s="17">
        <v>1.473E-2</v>
      </c>
      <c r="P181" s="15"/>
    </row>
    <row r="182" spans="4:16" x14ac:dyDescent="0.2">
      <c r="D182" s="30"/>
      <c r="E182" s="30"/>
      <c r="F182" s="30"/>
      <c r="G182" s="14" t="s">
        <v>329</v>
      </c>
      <c r="H182" s="18">
        <v>3953382.36</v>
      </c>
      <c r="I182" s="17">
        <v>4.4711000000000001E-2</v>
      </c>
      <c r="J182" s="18">
        <v>13632544.75</v>
      </c>
      <c r="K182" s="17">
        <v>4.2477000000000001E-2</v>
      </c>
      <c r="L182" s="18">
        <v>28250893.620000001</v>
      </c>
      <c r="M182" s="17">
        <v>3.3981999999999998E-2</v>
      </c>
      <c r="N182" s="18">
        <v>56858861.020000003</v>
      </c>
      <c r="O182" s="17">
        <v>2.0923000000000001E-2</v>
      </c>
      <c r="P182" s="15"/>
    </row>
    <row r="183" spans="4:16" x14ac:dyDescent="0.2">
      <c r="D183" s="30"/>
      <c r="E183" s="30"/>
      <c r="F183" s="30"/>
      <c r="G183" s="14" t="s">
        <v>330</v>
      </c>
      <c r="H183" s="18">
        <v>1397815.77</v>
      </c>
      <c r="I183" s="17">
        <v>5.7096000000000001E-2</v>
      </c>
      <c r="J183" s="18">
        <v>4661183.96</v>
      </c>
      <c r="K183" s="17">
        <v>5.3837000000000003E-2</v>
      </c>
      <c r="L183" s="18">
        <v>9600031.7599999998</v>
      </c>
      <c r="M183" s="17">
        <v>6.7736000000000005E-2</v>
      </c>
      <c r="N183" s="18">
        <v>18971715.68</v>
      </c>
      <c r="O183" s="17">
        <v>7.2234999999999994E-2</v>
      </c>
      <c r="P183" s="15"/>
    </row>
    <row r="184" spans="4:16" x14ac:dyDescent="0.2">
      <c r="D184" s="30"/>
      <c r="E184" s="30"/>
      <c r="F184" s="30"/>
      <c r="G184" s="14" t="s">
        <v>331</v>
      </c>
      <c r="H184" s="18">
        <v>1680801.31</v>
      </c>
      <c r="I184" s="17">
        <v>-1.2328E-2</v>
      </c>
      <c r="J184" s="18">
        <v>5714350.1100000003</v>
      </c>
      <c r="K184" s="17">
        <v>9.9919999999999991E-3</v>
      </c>
      <c r="L184" s="18">
        <v>12114271.380000001</v>
      </c>
      <c r="M184" s="17">
        <v>2.5732999999999999E-2</v>
      </c>
      <c r="N184" s="18">
        <v>23545972.239999998</v>
      </c>
      <c r="O184" s="17">
        <v>1.1266999999999999E-2</v>
      </c>
      <c r="P184" s="15"/>
    </row>
    <row r="185" spans="4:16" x14ac:dyDescent="0.2">
      <c r="D185" s="30"/>
      <c r="E185" s="30"/>
      <c r="F185" s="30"/>
      <c r="G185" s="14" t="s">
        <v>332</v>
      </c>
      <c r="H185" s="18">
        <v>2547946.63</v>
      </c>
      <c r="I185" s="17">
        <v>4.8064000000000003E-2</v>
      </c>
      <c r="J185" s="18">
        <v>8241383.0800000001</v>
      </c>
      <c r="K185" s="17">
        <v>5.3654E-2</v>
      </c>
      <c r="L185" s="18">
        <v>17693626.039999999</v>
      </c>
      <c r="M185" s="17">
        <v>8.5441000000000003E-2</v>
      </c>
      <c r="N185" s="18">
        <v>34937486.049999997</v>
      </c>
      <c r="O185" s="17">
        <v>6.0826999999999999E-2</v>
      </c>
      <c r="P185" s="15"/>
    </row>
    <row r="186" spans="4:16" x14ac:dyDescent="0.2">
      <c r="D186" s="30"/>
      <c r="E186" s="30"/>
      <c r="F186" s="30"/>
      <c r="G186" s="14" t="s">
        <v>333</v>
      </c>
      <c r="H186" s="18">
        <v>2506559.6</v>
      </c>
      <c r="I186" s="17">
        <v>5.3225000000000001E-2</v>
      </c>
      <c r="J186" s="18">
        <v>8364877.0099999998</v>
      </c>
      <c r="K186" s="17">
        <v>5.2441000000000002E-2</v>
      </c>
      <c r="L186" s="18">
        <v>17279315.370000001</v>
      </c>
      <c r="M186" s="17">
        <v>7.1141999999999997E-2</v>
      </c>
      <c r="N186" s="18">
        <v>34200404.789999999</v>
      </c>
      <c r="O186" s="17">
        <v>6.9567000000000004E-2</v>
      </c>
      <c r="P186" s="15"/>
    </row>
    <row r="187" spans="4:16" x14ac:dyDescent="0.2">
      <c r="D187" s="30"/>
      <c r="E187" s="31"/>
      <c r="F187" s="30"/>
      <c r="G187" s="14" t="s">
        <v>334</v>
      </c>
      <c r="H187" s="18">
        <v>19035094.84</v>
      </c>
      <c r="I187" s="17">
        <v>2.707E-2</v>
      </c>
      <c r="J187" s="18">
        <v>64052931.619999997</v>
      </c>
      <c r="K187" s="17">
        <v>3.1806000000000001E-2</v>
      </c>
      <c r="L187" s="18">
        <v>133661965.70999999</v>
      </c>
      <c r="M187" s="17">
        <v>4.3707999999999997E-2</v>
      </c>
      <c r="N187" s="18">
        <v>266065490.41999999</v>
      </c>
      <c r="O187" s="17">
        <v>3.7959E-2</v>
      </c>
      <c r="P187" s="15"/>
    </row>
    <row r="188" spans="4:16" x14ac:dyDescent="0.2">
      <c r="D188" s="29" t="s">
        <v>19</v>
      </c>
      <c r="E188" s="29" t="s">
        <v>25</v>
      </c>
      <c r="F188" s="29" t="s">
        <v>84</v>
      </c>
      <c r="G188" s="14" t="s">
        <v>278</v>
      </c>
      <c r="H188" s="18">
        <v>174992.87</v>
      </c>
      <c r="I188" s="17">
        <v>-7.9500000000000005E-3</v>
      </c>
      <c r="J188" s="18">
        <v>622307.5</v>
      </c>
      <c r="K188" s="17">
        <v>6.0921999999999997E-2</v>
      </c>
      <c r="L188" s="18">
        <v>1270897.77</v>
      </c>
      <c r="M188" s="17">
        <v>3.6896999999999999E-2</v>
      </c>
      <c r="N188" s="18">
        <v>2531562</v>
      </c>
      <c r="O188" s="17">
        <v>3.2933999999999998E-2</v>
      </c>
      <c r="P188" s="15"/>
    </row>
    <row r="189" spans="4:16" x14ac:dyDescent="0.2">
      <c r="D189" s="30"/>
      <c r="E189" s="30"/>
      <c r="F189" s="30"/>
      <c r="G189" s="14" t="s">
        <v>279</v>
      </c>
      <c r="H189" s="18">
        <v>500437.34</v>
      </c>
      <c r="I189" s="17">
        <v>1.9178000000000001E-2</v>
      </c>
      <c r="J189" s="18">
        <v>1648733.22</v>
      </c>
      <c r="K189" s="17">
        <v>3.4417999999999997E-2</v>
      </c>
      <c r="L189" s="18">
        <v>3452828.16</v>
      </c>
      <c r="M189" s="17">
        <v>4.7722000000000001E-2</v>
      </c>
      <c r="N189" s="18">
        <v>6676310.79</v>
      </c>
      <c r="O189" s="17">
        <v>6.1809999999999999E-3</v>
      </c>
      <c r="P189" s="15"/>
    </row>
    <row r="190" spans="4:16" x14ac:dyDescent="0.2">
      <c r="D190" s="30"/>
      <c r="E190" s="30"/>
      <c r="F190" s="30"/>
      <c r="G190" s="14" t="s">
        <v>280</v>
      </c>
      <c r="H190" s="18">
        <v>832171.47</v>
      </c>
      <c r="I190" s="17">
        <v>-4.8959000000000003E-2</v>
      </c>
      <c r="J190" s="18">
        <v>2816026.74</v>
      </c>
      <c r="K190" s="17">
        <v>-2.7481999999999999E-2</v>
      </c>
      <c r="L190" s="18">
        <v>5987683.1900000004</v>
      </c>
      <c r="M190" s="17">
        <v>-9.1420000000000008E-3</v>
      </c>
      <c r="N190" s="18">
        <v>12366148.779999999</v>
      </c>
      <c r="O190" s="17">
        <v>4.4339999999999996E-3</v>
      </c>
      <c r="P190" s="15"/>
    </row>
    <row r="191" spans="4:16" x14ac:dyDescent="0.2">
      <c r="D191" s="30"/>
      <c r="E191" s="30"/>
      <c r="F191" s="30"/>
      <c r="G191" s="14" t="s">
        <v>281</v>
      </c>
      <c r="H191" s="18">
        <v>306480.55</v>
      </c>
      <c r="I191" s="17">
        <v>1.5067000000000001E-2</v>
      </c>
      <c r="J191" s="18">
        <v>1035403.23</v>
      </c>
      <c r="K191" s="17">
        <v>3.2298E-2</v>
      </c>
      <c r="L191" s="18">
        <v>2189035.56</v>
      </c>
      <c r="M191" s="17">
        <v>5.2148E-2</v>
      </c>
      <c r="N191" s="18">
        <v>4244525.83</v>
      </c>
      <c r="O191" s="17">
        <v>3.1498999999999999E-2</v>
      </c>
      <c r="P191" s="15"/>
    </row>
    <row r="192" spans="4:16" x14ac:dyDescent="0.2">
      <c r="D192" s="30"/>
      <c r="E192" s="30"/>
      <c r="F192" s="30"/>
      <c r="G192" s="14" t="s">
        <v>282</v>
      </c>
      <c r="H192" s="18">
        <v>777398.4</v>
      </c>
      <c r="I192" s="17">
        <v>3.2500000000000001E-2</v>
      </c>
      <c r="J192" s="18">
        <v>2675645.79</v>
      </c>
      <c r="K192" s="17">
        <v>3.3801999999999999E-2</v>
      </c>
      <c r="L192" s="18">
        <v>5532924.46</v>
      </c>
      <c r="M192" s="17">
        <v>2.9701999999999999E-2</v>
      </c>
      <c r="N192" s="18">
        <v>11373098.49</v>
      </c>
      <c r="O192" s="17">
        <v>3.2876000000000002E-2</v>
      </c>
      <c r="P192" s="15"/>
    </row>
    <row r="193" spans="4:16" x14ac:dyDescent="0.2">
      <c r="D193" s="30"/>
      <c r="E193" s="30"/>
      <c r="F193" s="30"/>
      <c r="G193" s="14" t="s">
        <v>283</v>
      </c>
      <c r="H193" s="18">
        <v>356298.63</v>
      </c>
      <c r="I193" s="17">
        <v>6.1175E-2</v>
      </c>
      <c r="J193" s="18">
        <v>1190956.93</v>
      </c>
      <c r="K193" s="17">
        <v>1.4832E-2</v>
      </c>
      <c r="L193" s="18">
        <v>2506635</v>
      </c>
      <c r="M193" s="17">
        <v>2.7074999999999998E-2</v>
      </c>
      <c r="N193" s="18">
        <v>5024648.33</v>
      </c>
      <c r="O193" s="17">
        <v>2.681E-2</v>
      </c>
      <c r="P193" s="15"/>
    </row>
    <row r="194" spans="4:16" x14ac:dyDescent="0.2">
      <c r="D194" s="30"/>
      <c r="E194" s="30"/>
      <c r="F194" s="30"/>
      <c r="G194" s="14" t="s">
        <v>284</v>
      </c>
      <c r="H194" s="18">
        <v>214277.17</v>
      </c>
      <c r="I194" s="17">
        <v>-5.3032000000000003E-2</v>
      </c>
      <c r="J194" s="18">
        <v>713686.24</v>
      </c>
      <c r="K194" s="17">
        <v>-4.4700999999999998E-2</v>
      </c>
      <c r="L194" s="18">
        <v>1538889.21</v>
      </c>
      <c r="M194" s="17">
        <v>-4.3030000000000004E-3</v>
      </c>
      <c r="N194" s="18">
        <v>3129254.6</v>
      </c>
      <c r="O194" s="17">
        <v>7.9699999999999997E-4</v>
      </c>
      <c r="P194" s="15"/>
    </row>
    <row r="195" spans="4:16" x14ac:dyDescent="0.2">
      <c r="D195" s="30"/>
      <c r="E195" s="30"/>
      <c r="F195" s="30"/>
      <c r="G195" s="14" t="s">
        <v>285</v>
      </c>
      <c r="H195" s="18">
        <v>675913.26</v>
      </c>
      <c r="I195" s="17">
        <v>4.6711000000000003E-2</v>
      </c>
      <c r="J195" s="18">
        <v>2307828.41</v>
      </c>
      <c r="K195" s="17">
        <v>4.3694999999999998E-2</v>
      </c>
      <c r="L195" s="18">
        <v>4767670.67</v>
      </c>
      <c r="M195" s="17">
        <v>3.3646000000000002E-2</v>
      </c>
      <c r="N195" s="18">
        <v>9659972.8300000001</v>
      </c>
      <c r="O195" s="17">
        <v>2.0017E-2</v>
      </c>
      <c r="P195" s="15"/>
    </row>
    <row r="196" spans="4:16" x14ac:dyDescent="0.2">
      <c r="D196" s="30"/>
      <c r="E196" s="30"/>
      <c r="F196" s="30"/>
      <c r="G196" s="14" t="s">
        <v>286</v>
      </c>
      <c r="H196" s="18">
        <v>319413.12</v>
      </c>
      <c r="I196" s="17">
        <v>-4.2242000000000002E-2</v>
      </c>
      <c r="J196" s="18">
        <v>1097147.19</v>
      </c>
      <c r="K196" s="17">
        <v>-1.3724999999999999E-2</v>
      </c>
      <c r="L196" s="18">
        <v>2247997.65</v>
      </c>
      <c r="M196" s="17">
        <v>4.26E-4</v>
      </c>
      <c r="N196" s="18">
        <v>4234669.34</v>
      </c>
      <c r="O196" s="17">
        <v>-2.8840000000000001E-2</v>
      </c>
      <c r="P196" s="15"/>
    </row>
    <row r="197" spans="4:16" x14ac:dyDescent="0.2">
      <c r="D197" s="30"/>
      <c r="E197" s="30"/>
      <c r="F197" s="30"/>
      <c r="G197" s="14" t="s">
        <v>287</v>
      </c>
      <c r="H197" s="18">
        <v>215392.06</v>
      </c>
      <c r="I197" s="17">
        <v>1.3602E-2</v>
      </c>
      <c r="J197" s="18">
        <v>775226.87</v>
      </c>
      <c r="K197" s="17">
        <v>5.241E-3</v>
      </c>
      <c r="L197" s="18">
        <v>1523841.9</v>
      </c>
      <c r="M197" s="17">
        <v>-3.0329999999999999E-2</v>
      </c>
      <c r="N197" s="18">
        <v>3320769.21</v>
      </c>
      <c r="O197" s="17">
        <v>3.9564000000000002E-2</v>
      </c>
      <c r="P197" s="15"/>
    </row>
    <row r="198" spans="4:16" x14ac:dyDescent="0.2">
      <c r="D198" s="30"/>
      <c r="E198" s="30"/>
      <c r="F198" s="30"/>
      <c r="G198" s="14" t="s">
        <v>288</v>
      </c>
      <c r="H198" s="18">
        <v>227233.19</v>
      </c>
      <c r="I198" s="17">
        <v>-6.6298999999999997E-2</v>
      </c>
      <c r="J198" s="18">
        <v>797928.53</v>
      </c>
      <c r="K198" s="17">
        <v>-3.8732000000000003E-2</v>
      </c>
      <c r="L198" s="18">
        <v>1672011.61</v>
      </c>
      <c r="M198" s="17">
        <v>-2.2216E-2</v>
      </c>
      <c r="N198" s="18">
        <v>3378767.96</v>
      </c>
      <c r="O198" s="17">
        <v>1.5620999999999999E-2</v>
      </c>
      <c r="P198" s="15"/>
    </row>
    <row r="199" spans="4:16" x14ac:dyDescent="0.2">
      <c r="D199" s="30"/>
      <c r="E199" s="30"/>
      <c r="F199" s="30"/>
      <c r="G199" s="14" t="s">
        <v>289</v>
      </c>
      <c r="H199" s="18">
        <v>532705.43999999994</v>
      </c>
      <c r="I199" s="17">
        <v>-4.6931E-2</v>
      </c>
      <c r="J199" s="18">
        <v>1785168.79</v>
      </c>
      <c r="K199" s="17">
        <v>-1.9168999999999999E-2</v>
      </c>
      <c r="L199" s="18">
        <v>3721767.49</v>
      </c>
      <c r="M199" s="17">
        <v>6.4650000000000003E-3</v>
      </c>
      <c r="N199" s="18">
        <v>7373235.1500000004</v>
      </c>
      <c r="O199" s="17">
        <v>-5.2880000000000002E-3</v>
      </c>
      <c r="P199" s="15"/>
    </row>
    <row r="200" spans="4:16" x14ac:dyDescent="0.2">
      <c r="D200" s="30"/>
      <c r="E200" s="30"/>
      <c r="F200" s="30"/>
      <c r="G200" s="14" t="s">
        <v>290</v>
      </c>
      <c r="H200" s="18">
        <v>514499.33</v>
      </c>
      <c r="I200" s="17">
        <v>1.7388000000000001E-2</v>
      </c>
      <c r="J200" s="18">
        <v>1741608.3</v>
      </c>
      <c r="K200" s="17">
        <v>1.3278E-2</v>
      </c>
      <c r="L200" s="18">
        <v>3676326.84</v>
      </c>
      <c r="M200" s="17">
        <v>4.2816E-2</v>
      </c>
      <c r="N200" s="18">
        <v>7271037.5800000001</v>
      </c>
      <c r="O200" s="17">
        <v>2.564E-2</v>
      </c>
      <c r="P200" s="15"/>
    </row>
    <row r="201" spans="4:16" x14ac:dyDescent="0.2">
      <c r="D201" s="30"/>
      <c r="E201" s="30"/>
      <c r="F201" s="30"/>
      <c r="G201" s="14" t="s">
        <v>291</v>
      </c>
      <c r="H201" s="18">
        <v>512094.47</v>
      </c>
      <c r="I201" s="17">
        <v>-4.5005000000000003E-2</v>
      </c>
      <c r="J201" s="18">
        <v>1754146.73</v>
      </c>
      <c r="K201" s="17">
        <v>-2.6568999999999999E-2</v>
      </c>
      <c r="L201" s="18">
        <v>3711844.9</v>
      </c>
      <c r="M201" s="17">
        <v>1.3929999999999999E-3</v>
      </c>
      <c r="N201" s="18">
        <v>7392481.9299999997</v>
      </c>
      <c r="O201" s="17">
        <v>1.5244000000000001E-2</v>
      </c>
      <c r="P201" s="15"/>
    </row>
    <row r="202" spans="4:16" x14ac:dyDescent="0.2">
      <c r="D202" s="30"/>
      <c r="E202" s="30"/>
      <c r="F202" s="30"/>
      <c r="G202" s="14" t="s">
        <v>292</v>
      </c>
      <c r="H202" s="18">
        <v>312525.46000000002</v>
      </c>
      <c r="I202" s="17">
        <v>-9.1389999999999996E-3</v>
      </c>
      <c r="J202" s="18">
        <v>1002292.82</v>
      </c>
      <c r="K202" s="17">
        <v>-2.0341999999999999E-2</v>
      </c>
      <c r="L202" s="18">
        <v>2106438.36</v>
      </c>
      <c r="M202" s="17">
        <v>-1.0024999999999999E-2</v>
      </c>
      <c r="N202" s="18">
        <v>4216897.71</v>
      </c>
      <c r="O202" s="17">
        <v>-1.8500000000000001E-3</v>
      </c>
      <c r="P202" s="15"/>
    </row>
    <row r="203" spans="4:16" x14ac:dyDescent="0.2">
      <c r="D203" s="30"/>
      <c r="E203" s="30"/>
      <c r="F203" s="30"/>
      <c r="G203" s="14" t="s">
        <v>293</v>
      </c>
      <c r="H203" s="18">
        <v>434755.64</v>
      </c>
      <c r="I203" s="17">
        <v>-4.8665E-2</v>
      </c>
      <c r="J203" s="18">
        <v>1500557.95</v>
      </c>
      <c r="K203" s="17">
        <v>-4.9928E-2</v>
      </c>
      <c r="L203" s="18">
        <v>3050206.01</v>
      </c>
      <c r="M203" s="17">
        <v>-4.9284000000000001E-2</v>
      </c>
      <c r="N203" s="18">
        <v>6065093.4699999997</v>
      </c>
      <c r="O203" s="17">
        <v>-4.0777000000000001E-2</v>
      </c>
      <c r="P203" s="15"/>
    </row>
    <row r="204" spans="4:16" x14ac:dyDescent="0.2">
      <c r="D204" s="30"/>
      <c r="E204" s="30"/>
      <c r="F204" s="30"/>
      <c r="G204" s="14" t="s">
        <v>294</v>
      </c>
      <c r="H204" s="18">
        <v>455296.6</v>
      </c>
      <c r="I204" s="17">
        <v>-1.9522000000000001E-2</v>
      </c>
      <c r="J204" s="18">
        <v>1605767.71</v>
      </c>
      <c r="K204" s="17">
        <v>-1.8762999999999998E-2</v>
      </c>
      <c r="L204" s="18">
        <v>3319422.97</v>
      </c>
      <c r="M204" s="17">
        <v>-2.5756999999999999E-2</v>
      </c>
      <c r="N204" s="18">
        <v>6837203.1600000001</v>
      </c>
      <c r="O204" s="17">
        <v>-1.2539E-2</v>
      </c>
      <c r="P204" s="15"/>
    </row>
    <row r="205" spans="4:16" x14ac:dyDescent="0.2">
      <c r="D205" s="30"/>
      <c r="E205" s="30"/>
      <c r="F205" s="30"/>
      <c r="G205" s="14" t="s">
        <v>295</v>
      </c>
      <c r="H205" s="18">
        <v>445358.53</v>
      </c>
      <c r="I205" s="17">
        <v>-2.2596000000000002E-2</v>
      </c>
      <c r="J205" s="18">
        <v>1458329.7</v>
      </c>
      <c r="K205" s="17">
        <v>-8.8229999999999992E-3</v>
      </c>
      <c r="L205" s="18">
        <v>3051340.05</v>
      </c>
      <c r="M205" s="17">
        <v>9.3390000000000001E-3</v>
      </c>
      <c r="N205" s="18">
        <v>6006516.9299999997</v>
      </c>
      <c r="O205" s="17">
        <v>-1.1932999999999999E-2</v>
      </c>
      <c r="P205" s="15"/>
    </row>
    <row r="206" spans="4:16" x14ac:dyDescent="0.2">
      <c r="D206" s="30"/>
      <c r="E206" s="30"/>
      <c r="F206" s="30"/>
      <c r="G206" s="14" t="s">
        <v>296</v>
      </c>
      <c r="H206" s="18">
        <v>219802.82</v>
      </c>
      <c r="I206" s="17">
        <v>-4.8730999999999997E-2</v>
      </c>
      <c r="J206" s="18">
        <v>762603.54</v>
      </c>
      <c r="K206" s="17">
        <v>-3.6853999999999998E-2</v>
      </c>
      <c r="L206" s="18">
        <v>1579776.13</v>
      </c>
      <c r="M206" s="17">
        <v>-3.0515E-2</v>
      </c>
      <c r="N206" s="18">
        <v>3064867.42</v>
      </c>
      <c r="O206" s="17">
        <v>-3.9149999999999997E-2</v>
      </c>
      <c r="P206" s="15"/>
    </row>
    <row r="207" spans="4:16" x14ac:dyDescent="0.2">
      <c r="D207" s="30"/>
      <c r="E207" s="30"/>
      <c r="F207" s="30"/>
      <c r="G207" s="14" t="s">
        <v>297</v>
      </c>
      <c r="H207" s="18">
        <v>204372.07</v>
      </c>
      <c r="I207" s="17">
        <v>1.0045999999999999E-2</v>
      </c>
      <c r="J207" s="18">
        <v>683349.63</v>
      </c>
      <c r="K207" s="17">
        <v>2.2537999999999999E-2</v>
      </c>
      <c r="L207" s="18">
        <v>1486310.24</v>
      </c>
      <c r="M207" s="17">
        <v>6.4702999999999997E-2</v>
      </c>
      <c r="N207" s="18">
        <v>2984313.61</v>
      </c>
      <c r="O207" s="17">
        <v>6.2016000000000002E-2</v>
      </c>
      <c r="P207" s="15"/>
    </row>
    <row r="208" spans="4:16" x14ac:dyDescent="0.2">
      <c r="D208" s="30"/>
      <c r="E208" s="30"/>
      <c r="F208" s="30"/>
      <c r="G208" s="14" t="s">
        <v>298</v>
      </c>
      <c r="H208" s="18">
        <v>206952.47</v>
      </c>
      <c r="I208" s="17">
        <v>0.20133999999999999</v>
      </c>
      <c r="J208" s="18">
        <v>657653.18999999994</v>
      </c>
      <c r="K208" s="17">
        <v>9.7019999999999995E-2</v>
      </c>
      <c r="L208" s="18">
        <v>1339925.53</v>
      </c>
      <c r="M208" s="17">
        <v>8.4477999999999998E-2</v>
      </c>
      <c r="N208" s="18">
        <v>2651148.46</v>
      </c>
      <c r="O208" s="17">
        <v>5.8703999999999999E-2</v>
      </c>
      <c r="P208" s="15"/>
    </row>
    <row r="209" spans="4:16" x14ac:dyDescent="0.2">
      <c r="D209" s="30"/>
      <c r="E209" s="30"/>
      <c r="F209" s="30"/>
      <c r="G209" s="14" t="s">
        <v>299</v>
      </c>
      <c r="H209" s="18">
        <v>1416699.62</v>
      </c>
      <c r="I209" s="17">
        <v>7.5278999999999999E-2</v>
      </c>
      <c r="J209" s="18">
        <v>4596710.74</v>
      </c>
      <c r="K209" s="17">
        <v>4.938E-2</v>
      </c>
      <c r="L209" s="18">
        <v>9527254.3000000007</v>
      </c>
      <c r="M209" s="17">
        <v>7.5114E-2</v>
      </c>
      <c r="N209" s="18">
        <v>19215158.899999999</v>
      </c>
      <c r="O209" s="17">
        <v>7.8757999999999995E-2</v>
      </c>
      <c r="P209" s="15"/>
    </row>
    <row r="210" spans="4:16" x14ac:dyDescent="0.2">
      <c r="D210" s="30"/>
      <c r="E210" s="30"/>
      <c r="F210" s="30"/>
      <c r="G210" s="14" t="s">
        <v>300</v>
      </c>
      <c r="H210" s="18">
        <v>105375.57</v>
      </c>
      <c r="I210" s="17">
        <v>-5.2479999999999999E-2</v>
      </c>
      <c r="J210" s="18">
        <v>366789.61</v>
      </c>
      <c r="K210" s="17">
        <v>-2.0011999999999999E-2</v>
      </c>
      <c r="L210" s="18">
        <v>757741.9</v>
      </c>
      <c r="M210" s="17">
        <v>-7.8899999999999994E-3</v>
      </c>
      <c r="N210" s="18">
        <v>1411020.52</v>
      </c>
      <c r="O210" s="17">
        <v>-4.8492E-2</v>
      </c>
      <c r="P210" s="15"/>
    </row>
    <row r="211" spans="4:16" x14ac:dyDescent="0.2">
      <c r="D211" s="30"/>
      <c r="E211" s="30"/>
      <c r="F211" s="30"/>
      <c r="G211" s="14" t="s">
        <v>301</v>
      </c>
      <c r="H211" s="18">
        <v>625816.62</v>
      </c>
      <c r="I211" s="17">
        <v>5.6869000000000003E-2</v>
      </c>
      <c r="J211" s="18">
        <v>2043386.8</v>
      </c>
      <c r="K211" s="17">
        <v>7.0522000000000001E-2</v>
      </c>
      <c r="L211" s="18">
        <v>4375828.18</v>
      </c>
      <c r="M211" s="17">
        <v>9.8448999999999995E-2</v>
      </c>
      <c r="N211" s="18">
        <v>8828924.9299999997</v>
      </c>
      <c r="O211" s="17">
        <v>6.2469999999999998E-2</v>
      </c>
      <c r="P211" s="15"/>
    </row>
    <row r="212" spans="4:16" x14ac:dyDescent="0.2">
      <c r="D212" s="30"/>
      <c r="E212" s="30"/>
      <c r="F212" s="30"/>
      <c r="G212" s="14" t="s">
        <v>302</v>
      </c>
      <c r="H212" s="18">
        <v>426376.71</v>
      </c>
      <c r="I212" s="17">
        <v>1.7561E-2</v>
      </c>
      <c r="J212" s="18">
        <v>1418630.89</v>
      </c>
      <c r="K212" s="17">
        <v>0.19137100000000001</v>
      </c>
      <c r="L212" s="18">
        <v>2924684.54</v>
      </c>
      <c r="M212" s="17">
        <v>0.28428900000000001</v>
      </c>
      <c r="N212" s="18">
        <v>5744732.4000000004</v>
      </c>
      <c r="O212" s="17">
        <v>0.200374</v>
      </c>
      <c r="P212" s="15"/>
    </row>
    <row r="213" spans="4:16" x14ac:dyDescent="0.2">
      <c r="D213" s="30"/>
      <c r="E213" s="30"/>
      <c r="F213" s="30"/>
      <c r="G213" s="14" t="s">
        <v>303</v>
      </c>
      <c r="H213" s="18">
        <v>443027.68</v>
      </c>
      <c r="I213" s="17">
        <v>-5.1387000000000002E-2</v>
      </c>
      <c r="J213" s="18">
        <v>1484474.29</v>
      </c>
      <c r="K213" s="17">
        <v>3.0453999999999998E-2</v>
      </c>
      <c r="L213" s="18">
        <v>3108475.09</v>
      </c>
      <c r="M213" s="17">
        <v>9.0407000000000001E-2</v>
      </c>
      <c r="N213" s="18">
        <v>6203067.5099999998</v>
      </c>
      <c r="O213" s="17">
        <v>0.114949</v>
      </c>
      <c r="P213" s="15"/>
    </row>
    <row r="214" spans="4:16" x14ac:dyDescent="0.2">
      <c r="D214" s="30"/>
      <c r="E214" s="30"/>
      <c r="F214" s="30"/>
      <c r="G214" s="14" t="s">
        <v>304</v>
      </c>
      <c r="H214" s="18">
        <v>156738.81</v>
      </c>
      <c r="I214" s="17">
        <v>1.214E-2</v>
      </c>
      <c r="J214" s="18">
        <v>520976.4</v>
      </c>
      <c r="K214" s="17">
        <v>1.2713E-2</v>
      </c>
      <c r="L214" s="18">
        <v>1074836.1100000001</v>
      </c>
      <c r="M214" s="17">
        <v>1.1639999999999999E-2</v>
      </c>
      <c r="N214" s="18">
        <v>2043279.78</v>
      </c>
      <c r="O214" s="17">
        <v>-2.5378000000000001E-2</v>
      </c>
      <c r="P214" s="15"/>
    </row>
    <row r="215" spans="4:16" x14ac:dyDescent="0.2">
      <c r="D215" s="30"/>
      <c r="E215" s="30"/>
      <c r="F215" s="30"/>
      <c r="G215" s="14" t="s">
        <v>305</v>
      </c>
      <c r="H215" s="18">
        <v>272494.34999999998</v>
      </c>
      <c r="I215" s="17">
        <v>7.7559999999999999E-3</v>
      </c>
      <c r="J215" s="18">
        <v>962751.23</v>
      </c>
      <c r="K215" s="17">
        <v>2.7154000000000001E-2</v>
      </c>
      <c r="L215" s="18">
        <v>2140572.5299999998</v>
      </c>
      <c r="M215" s="17">
        <v>5.7555000000000002E-2</v>
      </c>
      <c r="N215" s="18">
        <v>3943197.4</v>
      </c>
      <c r="O215" s="17">
        <v>6.2909999999999994E-2</v>
      </c>
      <c r="P215" s="15"/>
    </row>
    <row r="216" spans="4:16" x14ac:dyDescent="0.2">
      <c r="D216" s="30"/>
      <c r="E216" s="30"/>
      <c r="F216" s="30"/>
      <c r="G216" s="14" t="s">
        <v>306</v>
      </c>
      <c r="H216" s="18">
        <v>1480250.38</v>
      </c>
      <c r="I216" s="17">
        <v>-1.6827999999999999E-2</v>
      </c>
      <c r="J216" s="18">
        <v>5055821.42</v>
      </c>
      <c r="K216" s="17">
        <v>-2.4136999999999999E-2</v>
      </c>
      <c r="L216" s="18">
        <v>10517494.09</v>
      </c>
      <c r="M216" s="17">
        <v>-2.8545000000000001E-2</v>
      </c>
      <c r="N216" s="18">
        <v>21393230.23</v>
      </c>
      <c r="O216" s="17">
        <v>-3.7683000000000001E-2</v>
      </c>
      <c r="P216" s="15"/>
    </row>
    <row r="217" spans="4:16" x14ac:dyDescent="0.2">
      <c r="D217" s="30"/>
      <c r="E217" s="30"/>
      <c r="F217" s="30"/>
      <c r="G217" s="14" t="s">
        <v>307</v>
      </c>
      <c r="H217" s="18">
        <v>736836.21</v>
      </c>
      <c r="I217" s="17">
        <v>4.4527999999999998E-2</v>
      </c>
      <c r="J217" s="18">
        <v>2524414.91</v>
      </c>
      <c r="K217" s="17">
        <v>4.5331000000000003E-2</v>
      </c>
      <c r="L217" s="18">
        <v>5140631.6500000004</v>
      </c>
      <c r="M217" s="17">
        <v>4.6835000000000002E-2</v>
      </c>
      <c r="N217" s="18">
        <v>10105273.810000001</v>
      </c>
      <c r="O217" s="17">
        <v>5.5739999999999998E-2</v>
      </c>
      <c r="P217" s="15"/>
    </row>
    <row r="218" spans="4:16" x14ac:dyDescent="0.2">
      <c r="D218" s="30"/>
      <c r="E218" s="30"/>
      <c r="F218" s="30"/>
      <c r="G218" s="14" t="s">
        <v>308</v>
      </c>
      <c r="H218" s="18">
        <v>106805</v>
      </c>
      <c r="I218" s="17">
        <v>6.1564000000000001E-2</v>
      </c>
      <c r="J218" s="18">
        <v>362921.21</v>
      </c>
      <c r="K218" s="17">
        <v>4.5351000000000002E-2</v>
      </c>
      <c r="L218" s="18">
        <v>725313.43</v>
      </c>
      <c r="M218" s="17">
        <v>3.4044999999999999E-2</v>
      </c>
      <c r="N218" s="18">
        <v>1357186.87</v>
      </c>
      <c r="O218" s="17">
        <v>9.9919999999999991E-3</v>
      </c>
      <c r="P218" s="15"/>
    </row>
    <row r="219" spans="4:16" x14ac:dyDescent="0.2">
      <c r="D219" s="30"/>
      <c r="E219" s="30"/>
      <c r="F219" s="30"/>
      <c r="G219" s="14" t="s">
        <v>309</v>
      </c>
      <c r="H219" s="18">
        <v>400892</v>
      </c>
      <c r="I219" s="17">
        <v>3.1454999999999997E-2</v>
      </c>
      <c r="J219" s="18">
        <v>1308720.51</v>
      </c>
      <c r="K219" s="17">
        <v>2.8666000000000001E-2</v>
      </c>
      <c r="L219" s="18">
        <v>2810973.41</v>
      </c>
      <c r="M219" s="17">
        <v>6.6300999999999999E-2</v>
      </c>
      <c r="N219" s="18">
        <v>5649808.1900000004</v>
      </c>
      <c r="O219" s="17">
        <v>4.0767999999999999E-2</v>
      </c>
      <c r="P219" s="15"/>
    </row>
    <row r="220" spans="4:16" x14ac:dyDescent="0.2">
      <c r="D220" s="30"/>
      <c r="E220" s="30"/>
      <c r="F220" s="30"/>
      <c r="G220" s="14" t="s">
        <v>310</v>
      </c>
      <c r="H220" s="18">
        <v>186447.57</v>
      </c>
      <c r="I220" s="17">
        <v>-2.2554999999999999E-2</v>
      </c>
      <c r="J220" s="18">
        <v>653167.56000000006</v>
      </c>
      <c r="K220" s="17">
        <v>-3.1066E-2</v>
      </c>
      <c r="L220" s="18">
        <v>1360597.7</v>
      </c>
      <c r="M220" s="17">
        <v>-3.6798999999999998E-2</v>
      </c>
      <c r="N220" s="18">
        <v>2676387.19</v>
      </c>
      <c r="O220" s="17">
        <v>-3.1123999999999999E-2</v>
      </c>
      <c r="P220" s="15"/>
    </row>
    <row r="221" spans="4:16" x14ac:dyDescent="0.2">
      <c r="D221" s="30"/>
      <c r="E221" s="30"/>
      <c r="F221" s="30"/>
      <c r="G221" s="14" t="s">
        <v>311</v>
      </c>
      <c r="H221" s="18">
        <v>621786.18000000005</v>
      </c>
      <c r="I221" s="17">
        <v>-4.3548000000000003E-2</v>
      </c>
      <c r="J221" s="18">
        <v>2141352.38</v>
      </c>
      <c r="K221" s="17">
        <v>-5.2523E-2</v>
      </c>
      <c r="L221" s="18">
        <v>4568530.82</v>
      </c>
      <c r="M221" s="17">
        <v>-3.6560000000000002E-2</v>
      </c>
      <c r="N221" s="18">
        <v>9409162</v>
      </c>
      <c r="O221" s="17">
        <v>-2.4121E-2</v>
      </c>
      <c r="P221" s="15"/>
    </row>
    <row r="222" spans="4:16" x14ac:dyDescent="0.2">
      <c r="D222" s="30"/>
      <c r="E222" s="30"/>
      <c r="F222" s="30"/>
      <c r="G222" s="14" t="s">
        <v>312</v>
      </c>
      <c r="H222" s="18">
        <v>515490.45</v>
      </c>
      <c r="I222" s="17">
        <v>1.0410000000000001E-2</v>
      </c>
      <c r="J222" s="18">
        <v>1659327.62</v>
      </c>
      <c r="K222" s="17">
        <v>1.549E-2</v>
      </c>
      <c r="L222" s="18">
        <v>3593393.79</v>
      </c>
      <c r="M222" s="17">
        <v>3.1607000000000003E-2</v>
      </c>
      <c r="N222" s="18">
        <v>7427878.8099999996</v>
      </c>
      <c r="O222" s="17">
        <v>3.1995999999999997E-2</v>
      </c>
      <c r="P222" s="15"/>
    </row>
    <row r="223" spans="4:16" x14ac:dyDescent="0.2">
      <c r="D223" s="30"/>
      <c r="E223" s="30"/>
      <c r="F223" s="30"/>
      <c r="G223" s="14" t="s">
        <v>313</v>
      </c>
      <c r="H223" s="18">
        <v>338496.88</v>
      </c>
      <c r="I223" s="17">
        <v>9.3959999999999998E-3</v>
      </c>
      <c r="J223" s="18">
        <v>1233957.76</v>
      </c>
      <c r="K223" s="17">
        <v>-1.0968E-2</v>
      </c>
      <c r="L223" s="18">
        <v>2550598.59</v>
      </c>
      <c r="M223" s="17">
        <v>-2.5162E-2</v>
      </c>
      <c r="N223" s="18">
        <v>5539184.8200000003</v>
      </c>
      <c r="O223" s="17">
        <v>4.8856999999999998E-2</v>
      </c>
      <c r="P223" s="15"/>
    </row>
    <row r="224" spans="4:16" x14ac:dyDescent="0.2">
      <c r="D224" s="30"/>
      <c r="E224" s="30"/>
      <c r="F224" s="30"/>
      <c r="G224" s="14" t="s">
        <v>314</v>
      </c>
      <c r="H224" s="18">
        <v>499507.41</v>
      </c>
      <c r="I224" s="17">
        <v>0.142511</v>
      </c>
      <c r="J224" s="18">
        <v>1686742.01</v>
      </c>
      <c r="K224" s="17">
        <v>0.117533</v>
      </c>
      <c r="L224" s="18">
        <v>3385979.65</v>
      </c>
      <c r="M224" s="17">
        <v>9.6791000000000002E-2</v>
      </c>
      <c r="N224" s="18">
        <v>6651110.3899999997</v>
      </c>
      <c r="O224" s="17">
        <v>9.9372000000000002E-2</v>
      </c>
      <c r="P224" s="15"/>
    </row>
    <row r="225" spans="4:16" x14ac:dyDescent="0.2">
      <c r="D225" s="30"/>
      <c r="E225" s="30"/>
      <c r="F225" s="30"/>
      <c r="G225" s="14" t="s">
        <v>315</v>
      </c>
      <c r="H225" s="18">
        <v>296358.67</v>
      </c>
      <c r="I225" s="17">
        <v>-5.4797999999999999E-2</v>
      </c>
      <c r="J225" s="18">
        <v>974823.94</v>
      </c>
      <c r="K225" s="17">
        <v>-5.1262000000000002E-2</v>
      </c>
      <c r="L225" s="18">
        <v>2116106.0299999998</v>
      </c>
      <c r="M225" s="17">
        <v>-2.0235E-2</v>
      </c>
      <c r="N225" s="18">
        <v>4390905.97</v>
      </c>
      <c r="O225" s="17">
        <v>-1.823E-3</v>
      </c>
      <c r="P225" s="15"/>
    </row>
    <row r="226" spans="4:16" x14ac:dyDescent="0.2">
      <c r="D226" s="30"/>
      <c r="E226" s="30"/>
      <c r="F226" s="30"/>
      <c r="G226" s="14" t="s">
        <v>316</v>
      </c>
      <c r="H226" s="18">
        <v>279490.59999999998</v>
      </c>
      <c r="I226" s="17">
        <v>-5.9194999999999998E-2</v>
      </c>
      <c r="J226" s="18">
        <v>937043.51</v>
      </c>
      <c r="K226" s="17">
        <v>-5.5605000000000002E-2</v>
      </c>
      <c r="L226" s="18">
        <v>2023737.47</v>
      </c>
      <c r="M226" s="17">
        <v>-1.8017999999999999E-2</v>
      </c>
      <c r="N226" s="18">
        <v>4105701.21</v>
      </c>
      <c r="O226" s="17">
        <v>2.0599999999999999E-4</v>
      </c>
      <c r="P226" s="15"/>
    </row>
    <row r="227" spans="4:16" x14ac:dyDescent="0.2">
      <c r="D227" s="30"/>
      <c r="E227" s="30"/>
      <c r="F227" s="30"/>
      <c r="G227" s="14" t="s">
        <v>317</v>
      </c>
      <c r="H227" s="18">
        <v>196773.13</v>
      </c>
      <c r="I227" s="17">
        <v>-4.7159E-2</v>
      </c>
      <c r="J227" s="18">
        <v>675876.44</v>
      </c>
      <c r="K227" s="17">
        <v>-5.4267000000000003E-2</v>
      </c>
      <c r="L227" s="18">
        <v>1439246.96</v>
      </c>
      <c r="M227" s="17">
        <v>-2.8091999999999999E-2</v>
      </c>
      <c r="N227" s="18">
        <v>2867585.86</v>
      </c>
      <c r="O227" s="17">
        <v>-1.304E-3</v>
      </c>
      <c r="P227" s="15"/>
    </row>
    <row r="228" spans="4:16" x14ac:dyDescent="0.2">
      <c r="D228" s="30"/>
      <c r="E228" s="30"/>
      <c r="F228" s="30"/>
      <c r="G228" s="14" t="s">
        <v>318</v>
      </c>
      <c r="H228" s="18">
        <v>336064.17</v>
      </c>
      <c r="I228" s="17">
        <v>1.8401000000000001E-2</v>
      </c>
      <c r="J228" s="18">
        <v>1091570.25</v>
      </c>
      <c r="K228" s="17">
        <v>-1.1335E-2</v>
      </c>
      <c r="L228" s="18">
        <v>2294077.7400000002</v>
      </c>
      <c r="M228" s="17">
        <v>-9.0399999999999996E-4</v>
      </c>
      <c r="N228" s="18">
        <v>4742397.2699999996</v>
      </c>
      <c r="O228" s="17">
        <v>2.1833999999999999E-2</v>
      </c>
      <c r="P228" s="15"/>
    </row>
    <row r="229" spans="4:16" x14ac:dyDescent="0.2">
      <c r="D229" s="30"/>
      <c r="E229" s="30"/>
      <c r="F229" s="30"/>
      <c r="G229" s="14" t="s">
        <v>319</v>
      </c>
      <c r="H229" s="18">
        <v>193008.79</v>
      </c>
      <c r="I229" s="17">
        <v>-3.3702999999999997E-2</v>
      </c>
      <c r="J229" s="18">
        <v>670157.1</v>
      </c>
      <c r="K229" s="17">
        <v>-1.9609999999999999E-2</v>
      </c>
      <c r="L229" s="18">
        <v>1367546.05</v>
      </c>
      <c r="M229" s="17">
        <v>-1.4350000000000001E-3</v>
      </c>
      <c r="N229" s="18">
        <v>2711087.59</v>
      </c>
      <c r="O229" s="17">
        <v>3.1419999999999998E-3</v>
      </c>
      <c r="P229" s="15"/>
    </row>
    <row r="230" spans="4:16" x14ac:dyDescent="0.2">
      <c r="D230" s="30"/>
      <c r="E230" s="30"/>
      <c r="F230" s="30"/>
      <c r="G230" s="14" t="s">
        <v>320</v>
      </c>
      <c r="H230" s="18">
        <v>351424.77</v>
      </c>
      <c r="I230" s="17">
        <v>4.5471999999999999E-2</v>
      </c>
      <c r="J230" s="18">
        <v>1133798.75</v>
      </c>
      <c r="K230" s="17">
        <v>2.3005999999999999E-2</v>
      </c>
      <c r="L230" s="18">
        <v>2350003.37</v>
      </c>
      <c r="M230" s="17">
        <v>4.4401000000000003E-2</v>
      </c>
      <c r="N230" s="18">
        <v>4756439.21</v>
      </c>
      <c r="O230" s="17">
        <v>6.3394000000000006E-2</v>
      </c>
      <c r="P230" s="15"/>
    </row>
    <row r="231" spans="4:16" x14ac:dyDescent="0.2">
      <c r="D231" s="30"/>
      <c r="E231" s="30"/>
      <c r="F231" s="30"/>
      <c r="G231" s="14" t="s">
        <v>321</v>
      </c>
      <c r="H231" s="18">
        <v>739589.54</v>
      </c>
      <c r="I231" s="17">
        <v>-1.0203E-2</v>
      </c>
      <c r="J231" s="18">
        <v>2417446.7799999998</v>
      </c>
      <c r="K231" s="17">
        <v>-2.4152E-2</v>
      </c>
      <c r="L231" s="18">
        <v>5022831.07</v>
      </c>
      <c r="M231" s="17">
        <v>-2.5642000000000002E-2</v>
      </c>
      <c r="N231" s="18">
        <v>10410872.66</v>
      </c>
      <c r="O231" s="17">
        <v>6.019E-3</v>
      </c>
      <c r="P231" s="15"/>
    </row>
    <row r="232" spans="4:16" x14ac:dyDescent="0.2">
      <c r="D232" s="30"/>
      <c r="E232" s="30"/>
      <c r="F232" s="30"/>
      <c r="G232" s="14" t="s">
        <v>322</v>
      </c>
      <c r="H232" s="18">
        <v>584909.14</v>
      </c>
      <c r="I232" s="17">
        <v>5.4552999999999997E-2</v>
      </c>
      <c r="J232" s="18">
        <v>1981401.12</v>
      </c>
      <c r="K232" s="17">
        <v>4.1236000000000002E-2</v>
      </c>
      <c r="L232" s="18">
        <v>4087336.04</v>
      </c>
      <c r="M232" s="17">
        <v>6.0200999999999998E-2</v>
      </c>
      <c r="N232" s="18">
        <v>8172391.1200000001</v>
      </c>
      <c r="O232" s="17">
        <v>6.3700000000000007E-2</v>
      </c>
      <c r="P232" s="15"/>
    </row>
    <row r="233" spans="4:16" x14ac:dyDescent="0.2">
      <c r="D233" s="30"/>
      <c r="E233" s="30"/>
      <c r="F233" s="30"/>
      <c r="G233" s="14" t="s">
        <v>323</v>
      </c>
      <c r="H233" s="18">
        <v>450419.87</v>
      </c>
      <c r="I233" s="17">
        <v>3.2139000000000001E-2</v>
      </c>
      <c r="J233" s="18">
        <v>1511459.87</v>
      </c>
      <c r="K233" s="17">
        <v>2.2075999999999998E-2</v>
      </c>
      <c r="L233" s="18">
        <v>3272211.21</v>
      </c>
      <c r="M233" s="17">
        <v>4.2487999999999998E-2</v>
      </c>
      <c r="N233" s="18">
        <v>6287290.8600000003</v>
      </c>
      <c r="O233" s="17">
        <v>1.6084000000000001E-2</v>
      </c>
      <c r="P233" s="15"/>
    </row>
    <row r="234" spans="4:16" x14ac:dyDescent="0.2">
      <c r="D234" s="30"/>
      <c r="E234" s="30"/>
      <c r="F234" s="30"/>
      <c r="G234" s="14" t="s">
        <v>324</v>
      </c>
      <c r="H234" s="18">
        <v>275624.65000000002</v>
      </c>
      <c r="I234" s="17">
        <v>7.8031000000000003E-2</v>
      </c>
      <c r="J234" s="18">
        <v>904556.89</v>
      </c>
      <c r="K234" s="17">
        <v>-1.0756999999999999E-2</v>
      </c>
      <c r="L234" s="18">
        <v>1897507.25</v>
      </c>
      <c r="M234" s="17">
        <v>-1.6465E-2</v>
      </c>
      <c r="N234" s="18">
        <v>3947408.84</v>
      </c>
      <c r="O234" s="17">
        <v>-6.8999999999999997E-4</v>
      </c>
      <c r="P234" s="15"/>
    </row>
    <row r="235" spans="4:16" x14ac:dyDescent="0.2">
      <c r="D235" s="30"/>
      <c r="E235" s="30"/>
      <c r="F235" s="30"/>
      <c r="G235" s="14" t="s">
        <v>325</v>
      </c>
      <c r="H235" s="18">
        <v>512762.38</v>
      </c>
      <c r="I235" s="17">
        <v>-1.043E-2</v>
      </c>
      <c r="J235" s="18">
        <v>1659936.67</v>
      </c>
      <c r="K235" s="17">
        <v>4.6049999999999997E-3</v>
      </c>
      <c r="L235" s="18">
        <v>3629052.85</v>
      </c>
      <c r="M235" s="17">
        <v>5.4150999999999998E-2</v>
      </c>
      <c r="N235" s="18">
        <v>7384397.9900000002</v>
      </c>
      <c r="O235" s="17">
        <v>3.4894000000000001E-2</v>
      </c>
      <c r="P235" s="15"/>
    </row>
    <row r="236" spans="4:16" x14ac:dyDescent="0.2">
      <c r="D236" s="30"/>
      <c r="E236" s="30"/>
      <c r="F236" s="30"/>
      <c r="G236" s="14" t="s">
        <v>351</v>
      </c>
      <c r="H236" s="18">
        <v>183876.55</v>
      </c>
      <c r="I236" s="17">
        <v>-0.122613</v>
      </c>
      <c r="J236" s="18">
        <v>654215.39</v>
      </c>
      <c r="K236" s="17">
        <v>-8.2275000000000001E-2</v>
      </c>
      <c r="L236" s="18">
        <v>1383339.87</v>
      </c>
      <c r="M236" s="17">
        <v>-4.6552000000000003E-2</v>
      </c>
      <c r="N236" s="18">
        <v>2729943.93</v>
      </c>
      <c r="O236" s="17">
        <v>-2.2381999999999999E-2</v>
      </c>
      <c r="P236" s="15"/>
    </row>
    <row r="237" spans="4:16" x14ac:dyDescent="0.2">
      <c r="D237" s="30"/>
      <c r="E237" s="30"/>
      <c r="F237" s="30"/>
      <c r="G237" s="14" t="s">
        <v>352</v>
      </c>
      <c r="H237" s="18">
        <v>404516.33</v>
      </c>
      <c r="I237" s="17">
        <v>2.8779999999999999E-3</v>
      </c>
      <c r="J237" s="18">
        <v>1381612.82</v>
      </c>
      <c r="K237" s="17">
        <v>4.0007000000000001E-2</v>
      </c>
      <c r="L237" s="18">
        <v>2888110.3</v>
      </c>
      <c r="M237" s="17">
        <v>5.5631E-2</v>
      </c>
      <c r="N237" s="18">
        <v>5672836.1699999999</v>
      </c>
      <c r="O237" s="17">
        <v>5.0514999999999997E-2</v>
      </c>
      <c r="P237" s="15"/>
    </row>
    <row r="238" spans="4:16" x14ac:dyDescent="0.2">
      <c r="D238" s="29" t="s">
        <v>19</v>
      </c>
      <c r="E238" s="29" t="s">
        <v>25</v>
      </c>
      <c r="F238" s="29" t="s">
        <v>85</v>
      </c>
      <c r="G238" s="14" t="s">
        <v>326</v>
      </c>
      <c r="H238" s="18">
        <v>3777238.15</v>
      </c>
      <c r="I238" s="17">
        <v>2.9045999999999999E-2</v>
      </c>
      <c r="J238" s="18">
        <v>12312340.689999999</v>
      </c>
      <c r="K238" s="17">
        <v>7.7759999999999999E-3</v>
      </c>
      <c r="L238" s="18">
        <v>25661657.609999999</v>
      </c>
      <c r="M238" s="17">
        <v>2.1728000000000001E-2</v>
      </c>
      <c r="N238" s="18">
        <v>52378701.590000004</v>
      </c>
      <c r="O238" s="17">
        <v>3.9587999999999998E-2</v>
      </c>
      <c r="P238" s="15"/>
    </row>
    <row r="239" spans="4:16" x14ac:dyDescent="0.2">
      <c r="D239" s="30"/>
      <c r="E239" s="30"/>
      <c r="F239" s="30"/>
      <c r="G239" s="14" t="s">
        <v>327</v>
      </c>
      <c r="H239" s="18">
        <v>4832022.18</v>
      </c>
      <c r="I239" s="17">
        <v>-2.3066E-2</v>
      </c>
      <c r="J239" s="18">
        <v>16575033.52</v>
      </c>
      <c r="K239" s="17">
        <v>9.990000000000001E-4</v>
      </c>
      <c r="L239" s="18">
        <v>34285498.460000001</v>
      </c>
      <c r="M239" s="17">
        <v>1.3024000000000001E-2</v>
      </c>
      <c r="N239" s="18">
        <v>68224491.189999998</v>
      </c>
      <c r="O239" s="17">
        <v>1.5162999999999999E-2</v>
      </c>
      <c r="P239" s="15"/>
    </row>
    <row r="240" spans="4:16" x14ac:dyDescent="0.2">
      <c r="D240" s="30"/>
      <c r="E240" s="30"/>
      <c r="F240" s="30"/>
      <c r="G240" s="14" t="s">
        <v>328</v>
      </c>
      <c r="H240" s="18">
        <v>3340125.95</v>
      </c>
      <c r="I240" s="17">
        <v>-5.4039999999999998E-2</v>
      </c>
      <c r="J240" s="18">
        <v>11296123.460000001</v>
      </c>
      <c r="K240" s="17">
        <v>-4.5489000000000002E-2</v>
      </c>
      <c r="L240" s="18">
        <v>23977745.629999999</v>
      </c>
      <c r="M240" s="17">
        <v>-2.3359000000000001E-2</v>
      </c>
      <c r="N240" s="18">
        <v>48216162.710000001</v>
      </c>
      <c r="O240" s="17">
        <v>-1.0727E-2</v>
      </c>
      <c r="P240" s="15"/>
    </row>
    <row r="241" spans="4:16" x14ac:dyDescent="0.2">
      <c r="D241" s="30"/>
      <c r="E241" s="30"/>
      <c r="F241" s="30"/>
      <c r="G241" s="14" t="s">
        <v>329</v>
      </c>
      <c r="H241" s="18">
        <v>6394000.5099999998</v>
      </c>
      <c r="I241" s="17">
        <v>3.3899999999999998E-3</v>
      </c>
      <c r="J241" s="18">
        <v>22002990.800000001</v>
      </c>
      <c r="K241" s="17">
        <v>-9.7499999999999996E-4</v>
      </c>
      <c r="L241" s="18">
        <v>45395257.109999999</v>
      </c>
      <c r="M241" s="17">
        <v>-4.3189999999999999E-3</v>
      </c>
      <c r="N241" s="18">
        <v>91852576.170000002</v>
      </c>
      <c r="O241" s="17">
        <v>8.6499999999999999E-4</v>
      </c>
      <c r="P241" s="15"/>
    </row>
    <row r="242" spans="4:16" x14ac:dyDescent="0.2">
      <c r="D242" s="30"/>
      <c r="E242" s="30"/>
      <c r="F242" s="30"/>
      <c r="G242" s="14" t="s">
        <v>330</v>
      </c>
      <c r="H242" s="18">
        <v>2396711.3199999998</v>
      </c>
      <c r="I242" s="17">
        <v>3.7162000000000001E-2</v>
      </c>
      <c r="J242" s="18">
        <v>7962957.2699999996</v>
      </c>
      <c r="K242" s="17">
        <v>3.5718E-2</v>
      </c>
      <c r="L242" s="18">
        <v>16394075.33</v>
      </c>
      <c r="M242" s="17">
        <v>5.0271999999999997E-2</v>
      </c>
      <c r="N242" s="18">
        <v>32487664.120000001</v>
      </c>
      <c r="O242" s="17">
        <v>5.7733E-2</v>
      </c>
      <c r="P242" s="15"/>
    </row>
    <row r="243" spans="4:16" x14ac:dyDescent="0.2">
      <c r="D243" s="30"/>
      <c r="E243" s="30"/>
      <c r="F243" s="30"/>
      <c r="G243" s="14" t="s">
        <v>331</v>
      </c>
      <c r="H243" s="18">
        <v>2763959.64</v>
      </c>
      <c r="I243" s="17">
        <v>-2.5391E-2</v>
      </c>
      <c r="J243" s="18">
        <v>9315814.5399999991</v>
      </c>
      <c r="K243" s="17">
        <v>-3.898E-3</v>
      </c>
      <c r="L243" s="18">
        <v>19667569.280000001</v>
      </c>
      <c r="M243" s="17">
        <v>1.1131E-2</v>
      </c>
      <c r="N243" s="18">
        <v>38326313.670000002</v>
      </c>
      <c r="O243" s="17">
        <v>-1.9E-3</v>
      </c>
      <c r="P243" s="15"/>
    </row>
    <row r="244" spans="4:16" x14ac:dyDescent="0.2">
      <c r="D244" s="30"/>
      <c r="E244" s="30"/>
      <c r="F244" s="30"/>
      <c r="G244" s="14" t="s">
        <v>332</v>
      </c>
      <c r="H244" s="18">
        <v>4267311.6100000003</v>
      </c>
      <c r="I244" s="17">
        <v>2.3647999999999999E-2</v>
      </c>
      <c r="J244" s="18">
        <v>14049270.140000001</v>
      </c>
      <c r="K244" s="17">
        <v>3.3255E-2</v>
      </c>
      <c r="L244" s="18">
        <v>30244903.77</v>
      </c>
      <c r="M244" s="17">
        <v>6.3142000000000004E-2</v>
      </c>
      <c r="N244" s="18">
        <v>59867941.509999998</v>
      </c>
      <c r="O244" s="17">
        <v>3.5943000000000003E-2</v>
      </c>
      <c r="P244" s="15"/>
    </row>
    <row r="245" spans="4:16" x14ac:dyDescent="0.2">
      <c r="D245" s="30"/>
      <c r="E245" s="30"/>
      <c r="F245" s="30"/>
      <c r="G245" s="14" t="s">
        <v>333</v>
      </c>
      <c r="H245" s="18">
        <v>4381013.8099999996</v>
      </c>
      <c r="I245" s="17">
        <v>3.4214000000000001E-2</v>
      </c>
      <c r="J245" s="18">
        <v>14579816.710000001</v>
      </c>
      <c r="K245" s="17">
        <v>2.9937999999999999E-2</v>
      </c>
      <c r="L245" s="18">
        <v>30322487.75</v>
      </c>
      <c r="M245" s="17">
        <v>4.7584000000000001E-2</v>
      </c>
      <c r="N245" s="18">
        <v>60411662.590000004</v>
      </c>
      <c r="O245" s="17">
        <v>4.9354000000000002E-2</v>
      </c>
      <c r="P245" s="15"/>
    </row>
    <row r="246" spans="4:16" x14ac:dyDescent="0.2">
      <c r="D246" s="30"/>
      <c r="E246" s="31"/>
      <c r="F246" s="30"/>
      <c r="G246" s="14" t="s">
        <v>334</v>
      </c>
      <c r="H246" s="18">
        <v>32152383.129999999</v>
      </c>
      <c r="I246" s="17">
        <v>2.516E-3</v>
      </c>
      <c r="J246" s="18">
        <v>108094347.37</v>
      </c>
      <c r="K246" s="17">
        <v>6.1980000000000004E-3</v>
      </c>
      <c r="L246" s="18">
        <v>225949195.15000001</v>
      </c>
      <c r="M246" s="17">
        <v>1.9819E-2</v>
      </c>
      <c r="N246" s="18">
        <v>451765513.69999999</v>
      </c>
      <c r="O246" s="17">
        <v>2.0763E-2</v>
      </c>
      <c r="P246" s="15"/>
    </row>
    <row r="247" spans="4:16" x14ac:dyDescent="0.2">
      <c r="D247" s="29" t="s">
        <v>19</v>
      </c>
      <c r="E247" s="29" t="s">
        <v>10</v>
      </c>
      <c r="F247" s="29" t="s">
        <v>84</v>
      </c>
      <c r="G247" s="14" t="s">
        <v>278</v>
      </c>
      <c r="H247" s="19">
        <v>4.5473980000000003</v>
      </c>
      <c r="I247" s="17">
        <v>9.2509999999999995E-2</v>
      </c>
      <c r="J247" s="19">
        <v>4.2595169999999998</v>
      </c>
      <c r="K247" s="17">
        <v>-9.7429999999999999E-3</v>
      </c>
      <c r="L247" s="19">
        <v>4.2726439999999997</v>
      </c>
      <c r="M247" s="17">
        <v>-8.7469999999999996E-3</v>
      </c>
      <c r="N247" s="19">
        <v>4.2644830000000002</v>
      </c>
      <c r="O247" s="17">
        <v>8.7989999999999995E-3</v>
      </c>
      <c r="P247" s="15"/>
    </row>
    <row r="248" spans="4:16" x14ac:dyDescent="0.2">
      <c r="D248" s="30"/>
      <c r="E248" s="30"/>
      <c r="F248" s="30"/>
      <c r="G248" s="14" t="s">
        <v>279</v>
      </c>
      <c r="H248" s="19">
        <v>4.2079680000000002</v>
      </c>
      <c r="I248" s="17">
        <v>1.9174E-2</v>
      </c>
      <c r="J248" s="19">
        <v>4.2015440000000002</v>
      </c>
      <c r="K248" s="17">
        <v>4.6239999999999996E-3</v>
      </c>
      <c r="L248" s="19">
        <v>4.1998639999999998</v>
      </c>
      <c r="M248" s="17">
        <v>5.8469999999999998E-3</v>
      </c>
      <c r="N248" s="19">
        <v>4.1923919999999999</v>
      </c>
      <c r="O248" s="17">
        <v>1.1854999999999999E-2</v>
      </c>
      <c r="P248" s="15"/>
    </row>
    <row r="249" spans="4:16" x14ac:dyDescent="0.2">
      <c r="D249" s="30"/>
      <c r="E249" s="30"/>
      <c r="F249" s="30"/>
      <c r="G249" s="14" t="s">
        <v>280</v>
      </c>
      <c r="H249" s="19">
        <v>4.1326419999999997</v>
      </c>
      <c r="I249" s="17">
        <v>2.0834999999999999E-2</v>
      </c>
      <c r="J249" s="19">
        <v>4.1452559999999998</v>
      </c>
      <c r="K249" s="17">
        <v>-3.9139999999999999E-3</v>
      </c>
      <c r="L249" s="19">
        <v>4.1204289999999997</v>
      </c>
      <c r="M249" s="17">
        <v>-1.2999E-2</v>
      </c>
      <c r="N249" s="19">
        <v>4.1045689999999997</v>
      </c>
      <c r="O249" s="17">
        <v>-1.1875999999999999E-2</v>
      </c>
      <c r="P249" s="15"/>
    </row>
    <row r="250" spans="4:16" x14ac:dyDescent="0.2">
      <c r="D250" s="30"/>
      <c r="E250" s="30"/>
      <c r="F250" s="30"/>
      <c r="G250" s="14" t="s">
        <v>281</v>
      </c>
      <c r="H250" s="19">
        <v>4.0487960000000003</v>
      </c>
      <c r="I250" s="17">
        <v>2.1930000000000001E-3</v>
      </c>
      <c r="J250" s="19">
        <v>4.029979</v>
      </c>
      <c r="K250" s="17">
        <v>-1.0430999999999999E-2</v>
      </c>
      <c r="L250" s="19">
        <v>4.0236910000000004</v>
      </c>
      <c r="M250" s="17">
        <v>-1.2579999999999999E-2</v>
      </c>
      <c r="N250" s="19">
        <v>4.0309290000000004</v>
      </c>
      <c r="O250" s="17">
        <v>-8.0260000000000001E-3</v>
      </c>
      <c r="P250" s="15"/>
    </row>
    <row r="251" spans="4:16" x14ac:dyDescent="0.2">
      <c r="D251" s="30"/>
      <c r="E251" s="30"/>
      <c r="F251" s="30"/>
      <c r="G251" s="14" t="s">
        <v>282</v>
      </c>
      <c r="H251" s="19">
        <v>3.789841</v>
      </c>
      <c r="I251" s="17">
        <v>1.0987E-2</v>
      </c>
      <c r="J251" s="19">
        <v>3.752761</v>
      </c>
      <c r="K251" s="17">
        <v>-1.3379E-2</v>
      </c>
      <c r="L251" s="19">
        <v>3.7495180000000001</v>
      </c>
      <c r="M251" s="17">
        <v>-1.5218000000000001E-2</v>
      </c>
      <c r="N251" s="19">
        <v>3.7395420000000001</v>
      </c>
      <c r="O251" s="17">
        <v>-9.1839999999999995E-3</v>
      </c>
      <c r="P251" s="15"/>
    </row>
    <row r="252" spans="4:16" x14ac:dyDescent="0.2">
      <c r="D252" s="30"/>
      <c r="E252" s="30"/>
      <c r="F252" s="30"/>
      <c r="G252" s="14" t="s">
        <v>283</v>
      </c>
      <c r="H252" s="19">
        <v>3.8455059999999999</v>
      </c>
      <c r="I252" s="17">
        <v>-5.9532000000000002E-2</v>
      </c>
      <c r="J252" s="19">
        <v>3.9468519999999998</v>
      </c>
      <c r="K252" s="17">
        <v>-3.8219000000000003E-2</v>
      </c>
      <c r="L252" s="19">
        <v>3.96204</v>
      </c>
      <c r="M252" s="17">
        <v>-2.1918E-2</v>
      </c>
      <c r="N252" s="19">
        <v>3.9657900000000001</v>
      </c>
      <c r="O252" s="17">
        <v>-1.6320000000000001E-2</v>
      </c>
      <c r="P252" s="15"/>
    </row>
    <row r="253" spans="4:16" x14ac:dyDescent="0.2">
      <c r="D253" s="30"/>
      <c r="E253" s="30"/>
      <c r="F253" s="30"/>
      <c r="G253" s="14" t="s">
        <v>284</v>
      </c>
      <c r="H253" s="19">
        <v>4.0264360000000003</v>
      </c>
      <c r="I253" s="17">
        <v>-1.4139999999999999E-3</v>
      </c>
      <c r="J253" s="19">
        <v>4.0171130000000002</v>
      </c>
      <c r="K253" s="17">
        <v>-9.7359999999999999E-3</v>
      </c>
      <c r="L253" s="19">
        <v>4.0011000000000001</v>
      </c>
      <c r="M253" s="17">
        <v>-7.1139999999999997E-3</v>
      </c>
      <c r="N253" s="19">
        <v>3.9627210000000002</v>
      </c>
      <c r="O253" s="17">
        <v>-1.3008E-2</v>
      </c>
      <c r="P253" s="15"/>
    </row>
    <row r="254" spans="4:16" x14ac:dyDescent="0.2">
      <c r="D254" s="30"/>
      <c r="E254" s="30"/>
      <c r="F254" s="30"/>
      <c r="G254" s="14" t="s">
        <v>285</v>
      </c>
      <c r="H254" s="19">
        <v>3.9827080000000001</v>
      </c>
      <c r="I254" s="17">
        <v>2.1596000000000001E-2</v>
      </c>
      <c r="J254" s="19">
        <v>4.0189950000000003</v>
      </c>
      <c r="K254" s="17">
        <v>1.8918999999999998E-2</v>
      </c>
      <c r="L254" s="19">
        <v>4.00387</v>
      </c>
      <c r="M254" s="17">
        <v>2.8091999999999999E-2</v>
      </c>
      <c r="N254" s="19">
        <v>3.9606870000000001</v>
      </c>
      <c r="O254" s="17">
        <v>2.6551000000000002E-2</v>
      </c>
      <c r="P254" s="15"/>
    </row>
    <row r="255" spans="4:16" x14ac:dyDescent="0.2">
      <c r="D255" s="30"/>
      <c r="E255" s="30"/>
      <c r="F255" s="30"/>
      <c r="G255" s="14" t="s">
        <v>286</v>
      </c>
      <c r="H255" s="19">
        <v>4.0689019999999996</v>
      </c>
      <c r="I255" s="17">
        <v>8.9828000000000005E-2</v>
      </c>
      <c r="J255" s="19">
        <v>4.0583010000000002</v>
      </c>
      <c r="K255" s="17">
        <v>6.5796999999999994E-2</v>
      </c>
      <c r="L255" s="19">
        <v>3.8826000000000001</v>
      </c>
      <c r="M255" s="17">
        <v>2.3954E-2</v>
      </c>
      <c r="N255" s="19">
        <v>3.8750599999999999</v>
      </c>
      <c r="O255" s="17">
        <v>2.6495000000000001E-2</v>
      </c>
      <c r="P255" s="15"/>
    </row>
    <row r="256" spans="4:16" x14ac:dyDescent="0.2">
      <c r="D256" s="30"/>
      <c r="E256" s="30"/>
      <c r="F256" s="30"/>
      <c r="G256" s="14" t="s">
        <v>287</v>
      </c>
      <c r="H256" s="19">
        <v>4.7911609999999998</v>
      </c>
      <c r="I256" s="17">
        <v>3.7647E-2</v>
      </c>
      <c r="J256" s="19">
        <v>4.5706980000000001</v>
      </c>
      <c r="K256" s="17">
        <v>3.3274999999999999E-2</v>
      </c>
      <c r="L256" s="19">
        <v>4.5881109999999996</v>
      </c>
      <c r="M256" s="17">
        <v>6.0097999999999999E-2</v>
      </c>
      <c r="N256" s="19">
        <v>4.2992819999999998</v>
      </c>
      <c r="O256" s="17">
        <v>6.3455999999999999E-2</v>
      </c>
      <c r="P256" s="15"/>
    </row>
    <row r="257" spans="4:16" x14ac:dyDescent="0.2">
      <c r="D257" s="30"/>
      <c r="E257" s="30"/>
      <c r="F257" s="30"/>
      <c r="G257" s="14" t="s">
        <v>288</v>
      </c>
      <c r="H257" s="19">
        <v>4.2681680000000002</v>
      </c>
      <c r="I257" s="17">
        <v>7.8424999999999995E-2</v>
      </c>
      <c r="J257" s="19">
        <v>4.1771520000000004</v>
      </c>
      <c r="K257" s="17">
        <v>4.6346999999999999E-2</v>
      </c>
      <c r="L257" s="19">
        <v>4.1052309999999999</v>
      </c>
      <c r="M257" s="17">
        <v>4.1260999999999999E-2</v>
      </c>
      <c r="N257" s="19">
        <v>4.0380849999999997</v>
      </c>
      <c r="O257" s="17">
        <v>4.6461000000000002E-2</v>
      </c>
      <c r="P257" s="15"/>
    </row>
    <row r="258" spans="4:16" x14ac:dyDescent="0.2">
      <c r="D258" s="30"/>
      <c r="E258" s="30"/>
      <c r="F258" s="30"/>
      <c r="G258" s="14" t="s">
        <v>289</v>
      </c>
      <c r="H258" s="19">
        <v>4.0959830000000004</v>
      </c>
      <c r="I258" s="17">
        <v>1.8928E-2</v>
      </c>
      <c r="J258" s="19">
        <v>4.0932810000000002</v>
      </c>
      <c r="K258" s="17">
        <v>2.895E-3</v>
      </c>
      <c r="L258" s="19">
        <v>4.0912420000000003</v>
      </c>
      <c r="M258" s="17">
        <v>3.8570000000000002E-3</v>
      </c>
      <c r="N258" s="19">
        <v>4.0955550000000001</v>
      </c>
      <c r="O258" s="17">
        <v>1.7447000000000001E-2</v>
      </c>
      <c r="P258" s="15"/>
    </row>
    <row r="259" spans="4:16" x14ac:dyDescent="0.2">
      <c r="D259" s="30"/>
      <c r="E259" s="30"/>
      <c r="F259" s="30"/>
      <c r="G259" s="14" t="s">
        <v>290</v>
      </c>
      <c r="H259" s="19">
        <v>4.0300570000000002</v>
      </c>
      <c r="I259" s="17">
        <v>-2.1604999999999999E-2</v>
      </c>
      <c r="J259" s="19">
        <v>4.0060190000000002</v>
      </c>
      <c r="K259" s="17">
        <v>-4.0749999999999996E-3</v>
      </c>
      <c r="L259" s="19">
        <v>3.9881319999999998</v>
      </c>
      <c r="M259" s="17">
        <v>5.6420000000000003E-3</v>
      </c>
      <c r="N259" s="19">
        <v>4.0153359999999996</v>
      </c>
      <c r="O259" s="17">
        <v>1.5716999999999998E-2</v>
      </c>
      <c r="P259" s="15"/>
    </row>
    <row r="260" spans="4:16" x14ac:dyDescent="0.2">
      <c r="D260" s="30"/>
      <c r="E260" s="30"/>
      <c r="F260" s="30"/>
      <c r="G260" s="14" t="s">
        <v>291</v>
      </c>
      <c r="H260" s="19">
        <v>4.0355249999999998</v>
      </c>
      <c r="I260" s="17">
        <v>9.8891000000000007E-2</v>
      </c>
      <c r="J260" s="19">
        <v>3.9940159999999998</v>
      </c>
      <c r="K260" s="17">
        <v>5.3913999999999997E-2</v>
      </c>
      <c r="L260" s="19">
        <v>3.8728590000000001</v>
      </c>
      <c r="M260" s="17">
        <v>2.7924999999999998E-2</v>
      </c>
      <c r="N260" s="19">
        <v>3.8213699999999999</v>
      </c>
      <c r="O260" s="17">
        <v>1.9592999999999999E-2</v>
      </c>
      <c r="P260" s="15"/>
    </row>
    <row r="261" spans="4:16" x14ac:dyDescent="0.2">
      <c r="D261" s="30"/>
      <c r="E261" s="30"/>
      <c r="F261" s="30"/>
      <c r="G261" s="14" t="s">
        <v>292</v>
      </c>
      <c r="H261" s="19">
        <v>3.386088</v>
      </c>
      <c r="I261" s="17">
        <v>3.3987000000000003E-2</v>
      </c>
      <c r="J261" s="19">
        <v>3.6548539999999998</v>
      </c>
      <c r="K261" s="17">
        <v>4.7280000000000003E-2</v>
      </c>
      <c r="L261" s="19">
        <v>3.5252840000000001</v>
      </c>
      <c r="M261" s="17">
        <v>2.0312E-2</v>
      </c>
      <c r="N261" s="19">
        <v>3.4708329999999998</v>
      </c>
      <c r="O261" s="17">
        <v>1.4754E-2</v>
      </c>
      <c r="P261" s="15"/>
    </row>
    <row r="262" spans="4:16" x14ac:dyDescent="0.2">
      <c r="D262" s="30"/>
      <c r="E262" s="30"/>
      <c r="F262" s="30"/>
      <c r="G262" s="14" t="s">
        <v>293</v>
      </c>
      <c r="H262" s="19">
        <v>3.9023569999999999</v>
      </c>
      <c r="I262" s="17">
        <v>7.8840000000000004E-3</v>
      </c>
      <c r="J262" s="19">
        <v>3.9055710000000001</v>
      </c>
      <c r="K262" s="17">
        <v>3.9839999999999997E-3</v>
      </c>
      <c r="L262" s="19">
        <v>3.9099529999999998</v>
      </c>
      <c r="M262" s="17">
        <v>3.6189999999999998E-3</v>
      </c>
      <c r="N262" s="19">
        <v>3.9105430000000001</v>
      </c>
      <c r="O262" s="17">
        <v>7.5700000000000003E-3</v>
      </c>
      <c r="P262" s="15"/>
    </row>
    <row r="263" spans="4:16" x14ac:dyDescent="0.2">
      <c r="D263" s="30"/>
      <c r="E263" s="30"/>
      <c r="F263" s="30"/>
      <c r="G263" s="14" t="s">
        <v>294</v>
      </c>
      <c r="H263" s="19">
        <v>4.0023730000000004</v>
      </c>
      <c r="I263" s="17">
        <v>3.4055000000000002E-2</v>
      </c>
      <c r="J263" s="19">
        <v>3.9637889999999998</v>
      </c>
      <c r="K263" s="17">
        <v>9.3749999999999997E-3</v>
      </c>
      <c r="L263" s="19">
        <v>3.9073280000000001</v>
      </c>
      <c r="M263" s="17">
        <v>-7.5299999999999998E-4</v>
      </c>
      <c r="N263" s="19">
        <v>3.8820220000000001</v>
      </c>
      <c r="O263" s="17">
        <v>-2.24E-4</v>
      </c>
      <c r="P263" s="15"/>
    </row>
    <row r="264" spans="4:16" x14ac:dyDescent="0.2">
      <c r="D264" s="30"/>
      <c r="E264" s="30"/>
      <c r="F264" s="30"/>
      <c r="G264" s="14" t="s">
        <v>295</v>
      </c>
      <c r="H264" s="19">
        <v>4.0009990000000002</v>
      </c>
      <c r="I264" s="17">
        <v>2.392E-3</v>
      </c>
      <c r="J264" s="19">
        <v>3.9807950000000001</v>
      </c>
      <c r="K264" s="17">
        <v>-6.4460000000000003E-3</v>
      </c>
      <c r="L264" s="19">
        <v>3.970208</v>
      </c>
      <c r="M264" s="17">
        <v>-3.8999999999999999E-5</v>
      </c>
      <c r="N264" s="19">
        <v>3.9769399999999999</v>
      </c>
      <c r="O264" s="17">
        <v>6.9849999999999999E-3</v>
      </c>
      <c r="P264" s="15"/>
    </row>
    <row r="265" spans="4:16" x14ac:dyDescent="0.2">
      <c r="D265" s="30"/>
      <c r="E265" s="30"/>
      <c r="F265" s="30"/>
      <c r="G265" s="14" t="s">
        <v>296</v>
      </c>
      <c r="H265" s="19">
        <v>4.089461</v>
      </c>
      <c r="I265" s="17">
        <v>4.5413000000000002E-2</v>
      </c>
      <c r="J265" s="19">
        <v>4.1380850000000002</v>
      </c>
      <c r="K265" s="17">
        <v>4.7545999999999998E-2</v>
      </c>
      <c r="L265" s="19">
        <v>4.0616750000000001</v>
      </c>
      <c r="M265" s="17">
        <v>3.4368999999999997E-2</v>
      </c>
      <c r="N265" s="19">
        <v>4.0058189999999998</v>
      </c>
      <c r="O265" s="17">
        <v>3.4360000000000002E-2</v>
      </c>
      <c r="P265" s="15"/>
    </row>
    <row r="266" spans="4:16" x14ac:dyDescent="0.2">
      <c r="D266" s="30"/>
      <c r="E266" s="30"/>
      <c r="F266" s="30"/>
      <c r="G266" s="14" t="s">
        <v>297</v>
      </c>
      <c r="H266" s="19">
        <v>3.9931000000000001</v>
      </c>
      <c r="I266" s="17">
        <v>4.2430000000000002E-3</v>
      </c>
      <c r="J266" s="19">
        <v>3.9646629999999998</v>
      </c>
      <c r="K266" s="17">
        <v>-3.437E-3</v>
      </c>
      <c r="L266" s="19">
        <v>3.9463530000000002</v>
      </c>
      <c r="M266" s="17">
        <v>-6.2049999999999996E-3</v>
      </c>
      <c r="N266" s="19">
        <v>3.9438870000000001</v>
      </c>
      <c r="O266" s="17">
        <v>-1.2028E-2</v>
      </c>
      <c r="P266" s="15"/>
    </row>
    <row r="267" spans="4:16" x14ac:dyDescent="0.2">
      <c r="D267" s="30"/>
      <c r="E267" s="30"/>
      <c r="F267" s="30"/>
      <c r="G267" s="14" t="s">
        <v>298</v>
      </c>
      <c r="H267" s="19">
        <v>4.3482849999999997</v>
      </c>
      <c r="I267" s="17">
        <v>7.6620000000000004E-3</v>
      </c>
      <c r="J267" s="19">
        <v>4.4038449999999996</v>
      </c>
      <c r="K267" s="17">
        <v>2.7990000000000001E-2</v>
      </c>
      <c r="L267" s="19">
        <v>4.3594720000000002</v>
      </c>
      <c r="M267" s="17">
        <v>1.2978999999999999E-2</v>
      </c>
      <c r="N267" s="19">
        <v>4.380706</v>
      </c>
      <c r="O267" s="17">
        <v>1.6330999999999998E-2</v>
      </c>
      <c r="P267" s="15"/>
    </row>
    <row r="268" spans="4:16" x14ac:dyDescent="0.2">
      <c r="D268" s="30"/>
      <c r="E268" s="30"/>
      <c r="F268" s="30"/>
      <c r="G268" s="14" t="s">
        <v>299</v>
      </c>
      <c r="H268" s="19">
        <v>4.2938330000000002</v>
      </c>
      <c r="I268" s="17">
        <v>-4.0460000000000001E-3</v>
      </c>
      <c r="J268" s="19">
        <v>4.2999729999999996</v>
      </c>
      <c r="K268" s="17">
        <v>-2.6126E-2</v>
      </c>
      <c r="L268" s="19">
        <v>4.2854650000000003</v>
      </c>
      <c r="M268" s="17">
        <v>-4.7056000000000001E-2</v>
      </c>
      <c r="N268" s="19">
        <v>4.3296939999999999</v>
      </c>
      <c r="O268" s="17">
        <v>-5.6876000000000003E-2</v>
      </c>
      <c r="P268" s="15"/>
    </row>
    <row r="269" spans="4:16" x14ac:dyDescent="0.2">
      <c r="D269" s="30"/>
      <c r="E269" s="30"/>
      <c r="F269" s="30"/>
      <c r="G269" s="14" t="s">
        <v>300</v>
      </c>
      <c r="H269" s="19">
        <v>4.0678000000000001</v>
      </c>
      <c r="I269" s="17">
        <v>6.3869999999999996E-2</v>
      </c>
      <c r="J269" s="19">
        <v>4.0521440000000002</v>
      </c>
      <c r="K269" s="17">
        <v>2.6324E-2</v>
      </c>
      <c r="L269" s="19">
        <v>4.0410709999999996</v>
      </c>
      <c r="M269" s="17">
        <v>3.0497E-2</v>
      </c>
      <c r="N269" s="19">
        <v>4.0545869999999997</v>
      </c>
      <c r="O269" s="17">
        <v>4.1926999999999999E-2</v>
      </c>
      <c r="P269" s="15"/>
    </row>
    <row r="270" spans="4:16" x14ac:dyDescent="0.2">
      <c r="D270" s="30"/>
      <c r="E270" s="30"/>
      <c r="F270" s="30"/>
      <c r="G270" s="14" t="s">
        <v>301</v>
      </c>
      <c r="H270" s="19">
        <v>4.125108</v>
      </c>
      <c r="I270" s="17">
        <v>3.8869999999999998E-3</v>
      </c>
      <c r="J270" s="19">
        <v>4.1162210000000004</v>
      </c>
      <c r="K270" s="17">
        <v>-5.9719999999999999E-3</v>
      </c>
      <c r="L270" s="19">
        <v>4.1083610000000004</v>
      </c>
      <c r="M270" s="17">
        <v>-3.29E-3</v>
      </c>
      <c r="N270" s="19">
        <v>4.112476</v>
      </c>
      <c r="O270" s="17">
        <v>-3.7599999999999998E-4</v>
      </c>
      <c r="P270" s="15"/>
    </row>
    <row r="271" spans="4:16" x14ac:dyDescent="0.2">
      <c r="D271" s="30"/>
      <c r="E271" s="30"/>
      <c r="F271" s="30"/>
      <c r="G271" s="14" t="s">
        <v>302</v>
      </c>
      <c r="H271" s="19">
        <v>3.2781440000000002</v>
      </c>
      <c r="I271" s="17">
        <v>8.0030000000000004E-2</v>
      </c>
      <c r="J271" s="19">
        <v>3.3012990000000002</v>
      </c>
      <c r="K271" s="17">
        <v>2.5873E-2</v>
      </c>
      <c r="L271" s="19">
        <v>3.2916639999999999</v>
      </c>
      <c r="M271" s="17">
        <v>-1.0862999999999999E-2</v>
      </c>
      <c r="N271" s="19">
        <v>3.3245089999999999</v>
      </c>
      <c r="O271" s="17">
        <v>-2.5321E-2</v>
      </c>
      <c r="P271" s="15"/>
    </row>
    <row r="272" spans="4:16" x14ac:dyDescent="0.2">
      <c r="D272" s="30"/>
      <c r="E272" s="30"/>
      <c r="F272" s="30"/>
      <c r="G272" s="14" t="s">
        <v>303</v>
      </c>
      <c r="H272" s="19">
        <v>3.54609</v>
      </c>
      <c r="I272" s="17">
        <v>7.8670000000000004E-2</v>
      </c>
      <c r="J272" s="19">
        <v>3.552851</v>
      </c>
      <c r="K272" s="17">
        <v>4.0807999999999997E-2</v>
      </c>
      <c r="L272" s="19">
        <v>3.4765239999999999</v>
      </c>
      <c r="M272" s="17">
        <v>-1.794E-3</v>
      </c>
      <c r="N272" s="19">
        <v>3.4945469999999998</v>
      </c>
      <c r="O272" s="17">
        <v>-3.9551999999999997E-2</v>
      </c>
      <c r="P272" s="15"/>
    </row>
    <row r="273" spans="4:16" x14ac:dyDescent="0.2">
      <c r="D273" s="30"/>
      <c r="E273" s="30"/>
      <c r="F273" s="30"/>
      <c r="G273" s="14" t="s">
        <v>304</v>
      </c>
      <c r="H273" s="19">
        <v>4.0738839999999996</v>
      </c>
      <c r="I273" s="17">
        <v>5.4460000000000003E-3</v>
      </c>
      <c r="J273" s="19">
        <v>4.0901870000000002</v>
      </c>
      <c r="K273" s="17">
        <v>-1.0070000000000001E-3</v>
      </c>
      <c r="L273" s="19">
        <v>4.136927</v>
      </c>
      <c r="M273" s="17">
        <v>1.217E-2</v>
      </c>
      <c r="N273" s="19">
        <v>4.1550890000000003</v>
      </c>
      <c r="O273" s="17">
        <v>2.3765000000000001E-2</v>
      </c>
      <c r="P273" s="15"/>
    </row>
    <row r="274" spans="4:16" x14ac:dyDescent="0.2">
      <c r="D274" s="30"/>
      <c r="E274" s="30"/>
      <c r="F274" s="30"/>
      <c r="G274" s="14" t="s">
        <v>305</v>
      </c>
      <c r="H274" s="19">
        <v>3.9474499999999999</v>
      </c>
      <c r="I274" s="17">
        <v>-1.7762E-2</v>
      </c>
      <c r="J274" s="19">
        <v>3.8755449999999998</v>
      </c>
      <c r="K274" s="17">
        <v>-2.1529E-2</v>
      </c>
      <c r="L274" s="19">
        <v>3.8224680000000002</v>
      </c>
      <c r="M274" s="17">
        <v>-2.6692E-2</v>
      </c>
      <c r="N274" s="19">
        <v>3.8653460000000002</v>
      </c>
      <c r="O274" s="17">
        <v>-1.3272000000000001E-2</v>
      </c>
      <c r="P274" s="15"/>
    </row>
    <row r="275" spans="4:16" x14ac:dyDescent="0.2">
      <c r="D275" s="30"/>
      <c r="E275" s="30"/>
      <c r="F275" s="30"/>
      <c r="G275" s="14" t="s">
        <v>306</v>
      </c>
      <c r="H275" s="19">
        <v>3.586042</v>
      </c>
      <c r="I275" s="17">
        <v>-0.108353</v>
      </c>
      <c r="J275" s="19">
        <v>3.5860069999999999</v>
      </c>
      <c r="K275" s="17">
        <v>-0.124018</v>
      </c>
      <c r="L275" s="19">
        <v>3.6011579999999999</v>
      </c>
      <c r="M275" s="17">
        <v>-8.6981000000000003E-2</v>
      </c>
      <c r="N275" s="19">
        <v>3.7371650000000001</v>
      </c>
      <c r="O275" s="17">
        <v>-2.0927999999999999E-2</v>
      </c>
      <c r="P275" s="15"/>
    </row>
    <row r="276" spans="4:16" x14ac:dyDescent="0.2">
      <c r="D276" s="30"/>
      <c r="E276" s="30"/>
      <c r="F276" s="30"/>
      <c r="G276" s="14" t="s">
        <v>307</v>
      </c>
      <c r="H276" s="19">
        <v>4.0476890000000001</v>
      </c>
      <c r="I276" s="17">
        <v>1.8547999999999999E-2</v>
      </c>
      <c r="J276" s="19">
        <v>3.939298</v>
      </c>
      <c r="K276" s="17">
        <v>-5.0179999999999999E-3</v>
      </c>
      <c r="L276" s="19">
        <v>3.9580150000000001</v>
      </c>
      <c r="M276" s="17">
        <v>5.0140000000000002E-3</v>
      </c>
      <c r="N276" s="19">
        <v>3.9228679999999998</v>
      </c>
      <c r="O276" s="17">
        <v>3.5699999999999998E-3</v>
      </c>
      <c r="P276" s="15"/>
    </row>
    <row r="277" spans="4:16" x14ac:dyDescent="0.2">
      <c r="D277" s="30"/>
      <c r="E277" s="30"/>
      <c r="F277" s="30"/>
      <c r="G277" s="14" t="s">
        <v>308</v>
      </c>
      <c r="H277" s="19">
        <v>4.1503569999999996</v>
      </c>
      <c r="I277" s="17">
        <v>2.4947E-2</v>
      </c>
      <c r="J277" s="19">
        <v>4.211004</v>
      </c>
      <c r="K277" s="17">
        <v>4.5957999999999999E-2</v>
      </c>
      <c r="L277" s="19">
        <v>4.2442200000000003</v>
      </c>
      <c r="M277" s="17">
        <v>5.3310999999999997E-2</v>
      </c>
      <c r="N277" s="19">
        <v>4.1609540000000003</v>
      </c>
      <c r="O277" s="17">
        <v>2.5659999999999999E-2</v>
      </c>
      <c r="P277" s="15"/>
    </row>
    <row r="278" spans="4:16" x14ac:dyDescent="0.2">
      <c r="D278" s="30"/>
      <c r="E278" s="30"/>
      <c r="F278" s="30"/>
      <c r="G278" s="14" t="s">
        <v>309</v>
      </c>
      <c r="H278" s="19">
        <v>3.9968400000000002</v>
      </c>
      <c r="I278" s="17">
        <v>2.444E-3</v>
      </c>
      <c r="J278" s="19">
        <v>3.978831</v>
      </c>
      <c r="K278" s="17">
        <v>-3.3379999999999998E-3</v>
      </c>
      <c r="L278" s="19">
        <v>3.9643640000000002</v>
      </c>
      <c r="M278" s="17">
        <v>-2.3E-5</v>
      </c>
      <c r="N278" s="19">
        <v>3.9567260000000002</v>
      </c>
      <c r="O278" s="17">
        <v>1.2E-4</v>
      </c>
      <c r="P278" s="15"/>
    </row>
    <row r="279" spans="4:16" x14ac:dyDescent="0.2">
      <c r="D279" s="30"/>
      <c r="E279" s="30"/>
      <c r="F279" s="30"/>
      <c r="G279" s="14" t="s">
        <v>310</v>
      </c>
      <c r="H279" s="19">
        <v>3.9287350000000001</v>
      </c>
      <c r="I279" s="17">
        <v>3.1522000000000001E-2</v>
      </c>
      <c r="J279" s="19">
        <v>3.9483549999999998</v>
      </c>
      <c r="K279" s="17">
        <v>3.5513000000000003E-2</v>
      </c>
      <c r="L279" s="19">
        <v>3.8902019999999999</v>
      </c>
      <c r="M279" s="17">
        <v>3.7915999999999998E-2</v>
      </c>
      <c r="N279" s="19">
        <v>3.844325</v>
      </c>
      <c r="O279" s="17">
        <v>3.6798999999999998E-2</v>
      </c>
      <c r="P279" s="15"/>
    </row>
    <row r="280" spans="4:16" x14ac:dyDescent="0.2">
      <c r="D280" s="30"/>
      <c r="E280" s="30"/>
      <c r="F280" s="30"/>
      <c r="G280" s="14" t="s">
        <v>311</v>
      </c>
      <c r="H280" s="19">
        <v>3.8473549999999999</v>
      </c>
      <c r="I280" s="17">
        <v>-3.9570000000000001E-2</v>
      </c>
      <c r="J280" s="19">
        <v>3.8273190000000001</v>
      </c>
      <c r="K280" s="17">
        <v>-4.5026999999999998E-2</v>
      </c>
      <c r="L280" s="19">
        <v>3.823547</v>
      </c>
      <c r="M280" s="17">
        <v>-3.3343999999999999E-2</v>
      </c>
      <c r="N280" s="19">
        <v>3.8785690000000002</v>
      </c>
      <c r="O280" s="17">
        <v>-1.2062E-2</v>
      </c>
      <c r="P280" s="15"/>
    </row>
    <row r="281" spans="4:16" x14ac:dyDescent="0.2">
      <c r="D281" s="30"/>
      <c r="E281" s="30"/>
      <c r="F281" s="30"/>
      <c r="G281" s="14" t="s">
        <v>312</v>
      </c>
      <c r="H281" s="19">
        <v>4.1148129999999998</v>
      </c>
      <c r="I281" s="17">
        <v>1.9271E-2</v>
      </c>
      <c r="J281" s="19">
        <v>4.0564799999999996</v>
      </c>
      <c r="K281" s="17">
        <v>-7.0600000000000003E-4</v>
      </c>
      <c r="L281" s="19">
        <v>4.0139690000000003</v>
      </c>
      <c r="M281" s="17">
        <v>-2.1329999999999999E-3</v>
      </c>
      <c r="N281" s="19">
        <v>4.0361039999999999</v>
      </c>
      <c r="O281" s="17">
        <v>2.0449999999999999E-2</v>
      </c>
      <c r="P281" s="15"/>
    </row>
    <row r="282" spans="4:16" x14ac:dyDescent="0.2">
      <c r="D282" s="30"/>
      <c r="E282" s="30"/>
      <c r="F282" s="30"/>
      <c r="G282" s="14" t="s">
        <v>313</v>
      </c>
      <c r="H282" s="19">
        <v>4.5842140000000002</v>
      </c>
      <c r="I282" s="17">
        <v>2.0184000000000001E-2</v>
      </c>
      <c r="J282" s="19">
        <v>4.4278219999999999</v>
      </c>
      <c r="K282" s="17">
        <v>2.7594E-2</v>
      </c>
      <c r="L282" s="19">
        <v>4.4344510000000001</v>
      </c>
      <c r="M282" s="17">
        <v>4.3305000000000003E-2</v>
      </c>
      <c r="N282" s="19">
        <v>4.2016650000000002</v>
      </c>
      <c r="O282" s="17">
        <v>2.2693000000000001E-2</v>
      </c>
      <c r="P282" s="15"/>
    </row>
    <row r="283" spans="4:16" x14ac:dyDescent="0.2">
      <c r="D283" s="30"/>
      <c r="E283" s="30"/>
      <c r="F283" s="30"/>
      <c r="G283" s="14" t="s">
        <v>314</v>
      </c>
      <c r="H283" s="19">
        <v>3.7377099999999999</v>
      </c>
      <c r="I283" s="17">
        <v>-2.5468999999999999E-2</v>
      </c>
      <c r="J283" s="19">
        <v>3.7336870000000002</v>
      </c>
      <c r="K283" s="17">
        <v>-5.9119999999999999E-2</v>
      </c>
      <c r="L283" s="19">
        <v>3.7493129999999999</v>
      </c>
      <c r="M283" s="17">
        <v>-7.0233000000000004E-2</v>
      </c>
      <c r="N283" s="19">
        <v>3.7379069999999999</v>
      </c>
      <c r="O283" s="17">
        <v>-6.8575999999999998E-2</v>
      </c>
      <c r="P283" s="15"/>
    </row>
    <row r="284" spans="4:16" x14ac:dyDescent="0.2">
      <c r="D284" s="30"/>
      <c r="E284" s="30"/>
      <c r="F284" s="30"/>
      <c r="G284" s="14" t="s">
        <v>315</v>
      </c>
      <c r="H284" s="19">
        <v>4.0747159999999996</v>
      </c>
      <c r="I284" s="17">
        <v>-1.5999999999999999E-5</v>
      </c>
      <c r="J284" s="19">
        <v>4.0816540000000003</v>
      </c>
      <c r="K284" s="17">
        <v>-2.9819999999999998E-3</v>
      </c>
      <c r="L284" s="19">
        <v>4.0718110000000003</v>
      </c>
      <c r="M284" s="17">
        <v>-2.3709999999999998E-3</v>
      </c>
      <c r="N284" s="19">
        <v>4.0286239999999998</v>
      </c>
      <c r="O284" s="17">
        <v>-1.5237000000000001E-2</v>
      </c>
      <c r="P284" s="15"/>
    </row>
    <row r="285" spans="4:16" x14ac:dyDescent="0.2">
      <c r="D285" s="30"/>
      <c r="E285" s="30"/>
      <c r="F285" s="30"/>
      <c r="G285" s="14" t="s">
        <v>316</v>
      </c>
      <c r="H285" s="19">
        <v>4.1778269999999997</v>
      </c>
      <c r="I285" s="17">
        <v>2.7629999999999998E-2</v>
      </c>
      <c r="J285" s="19">
        <v>4.1843269999999997</v>
      </c>
      <c r="K285" s="17">
        <v>2.3179000000000002E-2</v>
      </c>
      <c r="L285" s="19">
        <v>4.1496700000000004</v>
      </c>
      <c r="M285" s="17">
        <v>9.7549999999999998E-3</v>
      </c>
      <c r="N285" s="19">
        <v>4.1105720000000003</v>
      </c>
      <c r="O285" s="17">
        <v>-9.6469999999999993E-3</v>
      </c>
      <c r="P285" s="15"/>
    </row>
    <row r="286" spans="4:16" x14ac:dyDescent="0.2">
      <c r="D286" s="30"/>
      <c r="E286" s="30"/>
      <c r="F286" s="30"/>
      <c r="G286" s="14" t="s">
        <v>317</v>
      </c>
      <c r="H286" s="19">
        <v>4.2551610000000002</v>
      </c>
      <c r="I286" s="17">
        <v>9.1500000000000001E-3</v>
      </c>
      <c r="J286" s="19">
        <v>4.2737420000000004</v>
      </c>
      <c r="K286" s="17">
        <v>2.3363999999999999E-2</v>
      </c>
      <c r="L286" s="19">
        <v>4.2435739999999997</v>
      </c>
      <c r="M286" s="17">
        <v>1.391E-2</v>
      </c>
      <c r="N286" s="19">
        <v>4.1818080000000002</v>
      </c>
      <c r="O286" s="17">
        <v>-4.744E-3</v>
      </c>
      <c r="P286" s="15"/>
    </row>
    <row r="287" spans="4:16" x14ac:dyDescent="0.2">
      <c r="D287" s="30"/>
      <c r="E287" s="30"/>
      <c r="F287" s="30"/>
      <c r="G287" s="14" t="s">
        <v>318</v>
      </c>
      <c r="H287" s="19">
        <v>3.5202059999999999</v>
      </c>
      <c r="I287" s="17">
        <v>3.3741E-2</v>
      </c>
      <c r="J287" s="19">
        <v>3.5251749999999999</v>
      </c>
      <c r="K287" s="17">
        <v>3.0537000000000002E-2</v>
      </c>
      <c r="L287" s="19">
        <v>3.517169</v>
      </c>
      <c r="M287" s="17">
        <v>4.5678999999999997E-2</v>
      </c>
      <c r="N287" s="19">
        <v>3.4363890000000001</v>
      </c>
      <c r="O287" s="17">
        <v>3.0882E-2</v>
      </c>
      <c r="P287" s="15"/>
    </row>
    <row r="288" spans="4:16" x14ac:dyDescent="0.2">
      <c r="D288" s="30"/>
      <c r="E288" s="30"/>
      <c r="F288" s="30"/>
      <c r="G288" s="14" t="s">
        <v>319</v>
      </c>
      <c r="H288" s="19">
        <v>3.8927499999999999</v>
      </c>
      <c r="I288" s="17">
        <v>1.9757E-2</v>
      </c>
      <c r="J288" s="19">
        <v>3.8778199999999998</v>
      </c>
      <c r="K288" s="17">
        <v>1.5814000000000002E-2</v>
      </c>
      <c r="L288" s="19">
        <v>3.8788960000000001</v>
      </c>
      <c r="M288" s="17">
        <v>1.4958000000000001E-2</v>
      </c>
      <c r="N288" s="19">
        <v>3.8790499999999999</v>
      </c>
      <c r="O288" s="17">
        <v>-3.2209999999999999E-3</v>
      </c>
      <c r="P288" s="15"/>
    </row>
    <row r="289" spans="4:16" x14ac:dyDescent="0.2">
      <c r="D289" s="30"/>
      <c r="E289" s="30"/>
      <c r="F289" s="30"/>
      <c r="G289" s="14" t="s">
        <v>320</v>
      </c>
      <c r="H289" s="19">
        <v>4.2607910000000002</v>
      </c>
      <c r="I289" s="17">
        <v>-2.1441000000000002E-2</v>
      </c>
      <c r="J289" s="19">
        <v>4.267531</v>
      </c>
      <c r="K289" s="17">
        <v>-4.7363000000000002E-2</v>
      </c>
      <c r="L289" s="19">
        <v>4.2572729999999996</v>
      </c>
      <c r="M289" s="17">
        <v>-6.4172000000000007E-2</v>
      </c>
      <c r="N289" s="19">
        <v>4.3112149999999998</v>
      </c>
      <c r="O289" s="17">
        <v>-7.4430999999999997E-2</v>
      </c>
      <c r="P289" s="15"/>
    </row>
    <row r="290" spans="4:16" x14ac:dyDescent="0.2">
      <c r="D290" s="30"/>
      <c r="E290" s="30"/>
      <c r="F290" s="30"/>
      <c r="G290" s="14" t="s">
        <v>321</v>
      </c>
      <c r="H290" s="19">
        <v>4.5691160000000002</v>
      </c>
      <c r="I290" s="17">
        <v>3.1147999999999999E-2</v>
      </c>
      <c r="J290" s="19">
        <v>4.5841519999999996</v>
      </c>
      <c r="K290" s="17">
        <v>2.1531999999999999E-2</v>
      </c>
      <c r="L290" s="19">
        <v>4.6178400000000002</v>
      </c>
      <c r="M290" s="17">
        <v>4.4345999999999997E-2</v>
      </c>
      <c r="N290" s="19">
        <v>4.5370220000000003</v>
      </c>
      <c r="O290" s="17">
        <v>1.9123000000000001E-2</v>
      </c>
      <c r="P290" s="15"/>
    </row>
    <row r="291" spans="4:16" x14ac:dyDescent="0.2">
      <c r="D291" s="30"/>
      <c r="E291" s="30"/>
      <c r="F291" s="30"/>
      <c r="G291" s="14" t="s">
        <v>322</v>
      </c>
      <c r="H291" s="19">
        <v>3.953856</v>
      </c>
      <c r="I291" s="17">
        <v>-1.537E-2</v>
      </c>
      <c r="J291" s="19">
        <v>3.9071470000000001</v>
      </c>
      <c r="K291" s="17">
        <v>-7.4722999999999998E-2</v>
      </c>
      <c r="L291" s="19">
        <v>3.9705520000000001</v>
      </c>
      <c r="M291" s="17">
        <v>-8.3787E-2</v>
      </c>
      <c r="N291" s="19">
        <v>3.9894479999999999</v>
      </c>
      <c r="O291" s="17">
        <v>-8.8540999999999995E-2</v>
      </c>
      <c r="P291" s="15"/>
    </row>
    <row r="292" spans="4:16" x14ac:dyDescent="0.2">
      <c r="D292" s="30"/>
      <c r="E292" s="30"/>
      <c r="F292" s="30"/>
      <c r="G292" s="14" t="s">
        <v>323</v>
      </c>
      <c r="H292" s="19">
        <v>4.1692010000000002</v>
      </c>
      <c r="I292" s="17">
        <v>-1.6590000000000001E-3</v>
      </c>
      <c r="J292" s="19">
        <v>4.141705</v>
      </c>
      <c r="K292" s="17">
        <v>-9.0600000000000003E-3</v>
      </c>
      <c r="L292" s="19">
        <v>4.1318299999999999</v>
      </c>
      <c r="M292" s="17">
        <v>-2.7560000000000002E-3</v>
      </c>
      <c r="N292" s="19">
        <v>4.1286740000000002</v>
      </c>
      <c r="O292" s="17">
        <v>-6.4999999999999997E-4</v>
      </c>
      <c r="P292" s="15"/>
    </row>
    <row r="293" spans="4:16" x14ac:dyDescent="0.2">
      <c r="D293" s="30"/>
      <c r="E293" s="30"/>
      <c r="F293" s="30"/>
      <c r="G293" s="14" t="s">
        <v>324</v>
      </c>
      <c r="H293" s="19">
        <v>3.8654760000000001</v>
      </c>
      <c r="I293" s="17">
        <v>-2.9274000000000001E-2</v>
      </c>
      <c r="J293" s="19">
        <v>3.9755919999999998</v>
      </c>
      <c r="K293" s="17">
        <v>3.3549000000000002E-2</v>
      </c>
      <c r="L293" s="19">
        <v>3.9048539999999998</v>
      </c>
      <c r="M293" s="17">
        <v>4.8329999999999998E-2</v>
      </c>
      <c r="N293" s="19">
        <v>3.876811</v>
      </c>
      <c r="O293" s="17">
        <v>4.4360999999999998E-2</v>
      </c>
      <c r="P293" s="15"/>
    </row>
    <row r="294" spans="4:16" x14ac:dyDescent="0.2">
      <c r="D294" s="30"/>
      <c r="E294" s="30"/>
      <c r="F294" s="30"/>
      <c r="G294" s="14" t="s">
        <v>325</v>
      </c>
      <c r="H294" s="19">
        <v>3.995606</v>
      </c>
      <c r="I294" s="17">
        <v>-1.2750000000000001E-3</v>
      </c>
      <c r="J294" s="19">
        <v>3.9846490000000001</v>
      </c>
      <c r="K294" s="17">
        <v>-6.4349999999999997E-3</v>
      </c>
      <c r="L294" s="19">
        <v>3.966332</v>
      </c>
      <c r="M294" s="17">
        <v>-4.0350000000000004E-3</v>
      </c>
      <c r="N294" s="19">
        <v>3.9547659999999998</v>
      </c>
      <c r="O294" s="17">
        <v>-5.731E-3</v>
      </c>
      <c r="P294" s="15"/>
    </row>
    <row r="295" spans="4:16" x14ac:dyDescent="0.2">
      <c r="D295" s="30"/>
      <c r="E295" s="30"/>
      <c r="F295" s="30"/>
      <c r="G295" s="14" t="s">
        <v>351</v>
      </c>
      <c r="H295" s="19">
        <v>3.9928330000000001</v>
      </c>
      <c r="I295" s="17">
        <v>9.5736000000000002E-2</v>
      </c>
      <c r="J295" s="19">
        <v>3.9271630000000002</v>
      </c>
      <c r="K295" s="17">
        <v>4.8890999999999997E-2</v>
      </c>
      <c r="L295" s="19">
        <v>3.826597</v>
      </c>
      <c r="M295" s="17">
        <v>2.9158E-2</v>
      </c>
      <c r="N295" s="19">
        <v>3.8052510000000002</v>
      </c>
      <c r="O295" s="17">
        <v>3.6679999999999997E-2</v>
      </c>
      <c r="P295" s="15"/>
    </row>
    <row r="296" spans="4:16" x14ac:dyDescent="0.2">
      <c r="D296" s="30"/>
      <c r="E296" s="30"/>
      <c r="F296" s="30"/>
      <c r="G296" s="14" t="s">
        <v>352</v>
      </c>
      <c r="H296" s="19">
        <v>3.4486340000000002</v>
      </c>
      <c r="I296" s="17">
        <v>4.4946E-2</v>
      </c>
      <c r="J296" s="19">
        <v>3.3144849999999999</v>
      </c>
      <c r="K296" s="17">
        <v>-1.7458999999999999E-2</v>
      </c>
      <c r="L296" s="19">
        <v>3.2868780000000002</v>
      </c>
      <c r="M296" s="17">
        <v>-2.8494999999999999E-2</v>
      </c>
      <c r="N296" s="19">
        <v>3.3110930000000001</v>
      </c>
      <c r="O296" s="17">
        <v>-3.117E-2</v>
      </c>
      <c r="P296" s="15"/>
    </row>
    <row r="297" spans="4:16" x14ac:dyDescent="0.2">
      <c r="D297" s="29" t="s">
        <v>19</v>
      </c>
      <c r="E297" s="29" t="s">
        <v>10</v>
      </c>
      <c r="F297" s="29" t="s">
        <v>85</v>
      </c>
      <c r="G297" s="14" t="s">
        <v>326</v>
      </c>
      <c r="H297" s="19">
        <v>4.1886710000000003</v>
      </c>
      <c r="I297" s="17">
        <v>1.2716E-2</v>
      </c>
      <c r="J297" s="19">
        <v>4.1944129999999999</v>
      </c>
      <c r="K297" s="17">
        <v>-2.4069999999999999E-3</v>
      </c>
      <c r="L297" s="19">
        <v>4.1924349999999997</v>
      </c>
      <c r="M297" s="17">
        <v>-1.897E-3</v>
      </c>
      <c r="N297" s="19">
        <v>4.1753429999999998</v>
      </c>
      <c r="O297" s="17">
        <v>-1.6178999999999999E-2</v>
      </c>
      <c r="P297" s="15"/>
    </row>
    <row r="298" spans="4:16" x14ac:dyDescent="0.2">
      <c r="D298" s="30"/>
      <c r="E298" s="30"/>
      <c r="F298" s="30"/>
      <c r="G298" s="14" t="s">
        <v>327</v>
      </c>
      <c r="H298" s="19">
        <v>3.919279</v>
      </c>
      <c r="I298" s="17">
        <v>5.8445999999999998E-2</v>
      </c>
      <c r="J298" s="19">
        <v>3.9318620000000002</v>
      </c>
      <c r="K298" s="17">
        <v>3.6450000000000003E-2</v>
      </c>
      <c r="L298" s="19">
        <v>3.8589530000000001</v>
      </c>
      <c r="M298" s="17">
        <v>2.4008999999999999E-2</v>
      </c>
      <c r="N298" s="19">
        <v>3.8089369999999998</v>
      </c>
      <c r="O298" s="17">
        <v>2.3105000000000001E-2</v>
      </c>
      <c r="P298" s="15"/>
    </row>
    <row r="299" spans="4:16" x14ac:dyDescent="0.2">
      <c r="D299" s="30"/>
      <c r="E299" s="30"/>
      <c r="F299" s="30"/>
      <c r="G299" s="14" t="s">
        <v>328</v>
      </c>
      <c r="H299" s="19">
        <v>4.1105879999999999</v>
      </c>
      <c r="I299" s="17">
        <v>7.1729999999999997E-3</v>
      </c>
      <c r="J299" s="19">
        <v>4.1194639999999998</v>
      </c>
      <c r="K299" s="17">
        <v>-6.3100000000000005E-4</v>
      </c>
      <c r="L299" s="19">
        <v>4.1042430000000003</v>
      </c>
      <c r="M299" s="17">
        <v>-2.996E-3</v>
      </c>
      <c r="N299" s="19">
        <v>4.0896980000000003</v>
      </c>
      <c r="O299" s="17">
        <v>-5.5599999999999998E-3</v>
      </c>
      <c r="P299" s="15"/>
    </row>
    <row r="300" spans="4:16" x14ac:dyDescent="0.2">
      <c r="D300" s="30"/>
      <c r="E300" s="30"/>
      <c r="F300" s="30"/>
      <c r="G300" s="14" t="s">
        <v>329</v>
      </c>
      <c r="H300" s="19">
        <v>3.8919380000000001</v>
      </c>
      <c r="I300" s="17">
        <v>-2.0490999999999999E-2</v>
      </c>
      <c r="J300" s="19">
        <v>3.8544879999999999</v>
      </c>
      <c r="K300" s="17">
        <v>-3.8359999999999998E-2</v>
      </c>
      <c r="L300" s="19">
        <v>3.8535180000000002</v>
      </c>
      <c r="M300" s="17">
        <v>-2.6557000000000001E-2</v>
      </c>
      <c r="N300" s="19">
        <v>3.8734359999999999</v>
      </c>
      <c r="O300" s="17">
        <v>-6.5269999999999998E-3</v>
      </c>
      <c r="P300" s="15"/>
    </row>
    <row r="301" spans="4:16" x14ac:dyDescent="0.2">
      <c r="D301" s="30"/>
      <c r="E301" s="30"/>
      <c r="F301" s="30"/>
      <c r="G301" s="14" t="s">
        <v>330</v>
      </c>
      <c r="H301" s="19">
        <v>3.872579</v>
      </c>
      <c r="I301" s="17">
        <v>3.5374999999999997E-2</v>
      </c>
      <c r="J301" s="19">
        <v>3.9147959999999999</v>
      </c>
      <c r="K301" s="17">
        <v>3.7470000000000003E-2</v>
      </c>
      <c r="L301" s="19">
        <v>3.8607589999999998</v>
      </c>
      <c r="M301" s="17">
        <v>2.3387999999999999E-2</v>
      </c>
      <c r="N301" s="19">
        <v>3.841977</v>
      </c>
      <c r="O301" s="17">
        <v>3.5010000000000002E-3</v>
      </c>
      <c r="P301" s="15"/>
    </row>
    <row r="302" spans="4:16" x14ac:dyDescent="0.2">
      <c r="D302" s="30"/>
      <c r="E302" s="30"/>
      <c r="F302" s="30"/>
      <c r="G302" s="14" t="s">
        <v>331</v>
      </c>
      <c r="H302" s="19">
        <v>4.0549220000000004</v>
      </c>
      <c r="I302" s="17">
        <v>8.7889999999999999E-3</v>
      </c>
      <c r="J302" s="19">
        <v>4.0202030000000004</v>
      </c>
      <c r="K302" s="17">
        <v>-5.4549999999999998E-3</v>
      </c>
      <c r="L302" s="19">
        <v>4.0040319999999996</v>
      </c>
      <c r="M302" s="17">
        <v>-2.911E-3</v>
      </c>
      <c r="N302" s="19">
        <v>4.0159390000000004</v>
      </c>
      <c r="O302" s="17">
        <v>6.1770000000000002E-3</v>
      </c>
      <c r="P302" s="15"/>
    </row>
    <row r="303" spans="4:16" x14ac:dyDescent="0.2">
      <c r="D303" s="30"/>
      <c r="E303" s="30"/>
      <c r="F303" s="30"/>
      <c r="G303" s="14" t="s">
        <v>332</v>
      </c>
      <c r="H303" s="19">
        <v>4.0711149999999998</v>
      </c>
      <c r="I303" s="17">
        <v>3.7309999999999999E-3</v>
      </c>
      <c r="J303" s="19">
        <v>4.0549629999999999</v>
      </c>
      <c r="K303" s="17">
        <v>-5.0889999999999998E-3</v>
      </c>
      <c r="L303" s="19">
        <v>4.0428889999999997</v>
      </c>
      <c r="M303" s="17">
        <v>-3.2209999999999999E-3</v>
      </c>
      <c r="N303" s="19">
        <v>4.0410510000000004</v>
      </c>
      <c r="O303" s="17">
        <v>-1.596E-3</v>
      </c>
      <c r="P303" s="15"/>
    </row>
    <row r="304" spans="4:16" x14ac:dyDescent="0.2">
      <c r="D304" s="30"/>
      <c r="E304" s="30"/>
      <c r="F304" s="30"/>
      <c r="G304" s="14" t="s">
        <v>333</v>
      </c>
      <c r="H304" s="19">
        <v>3.9849269999999999</v>
      </c>
      <c r="I304" s="17">
        <v>-6.0130000000000001E-3</v>
      </c>
      <c r="J304" s="19">
        <v>3.9480909999999998</v>
      </c>
      <c r="K304" s="17">
        <v>-2.7050999999999999E-2</v>
      </c>
      <c r="L304" s="19">
        <v>3.9501080000000002</v>
      </c>
      <c r="M304" s="17">
        <v>-3.0775E-2</v>
      </c>
      <c r="N304" s="19">
        <v>3.962323</v>
      </c>
      <c r="O304" s="17">
        <v>-2.8097E-2</v>
      </c>
      <c r="P304" s="15"/>
    </row>
    <row r="305" spans="4:16" x14ac:dyDescent="0.2">
      <c r="D305" s="30"/>
      <c r="E305" s="31"/>
      <c r="F305" s="30"/>
      <c r="G305" s="14" t="s">
        <v>334</v>
      </c>
      <c r="H305" s="19">
        <v>4.0016850000000002</v>
      </c>
      <c r="I305" s="17">
        <v>9.0919999999999994E-3</v>
      </c>
      <c r="J305" s="19">
        <v>3.9885359999999999</v>
      </c>
      <c r="K305" s="17">
        <v>-5.7019999999999996E-3</v>
      </c>
      <c r="L305" s="19">
        <v>3.9698470000000001</v>
      </c>
      <c r="M305" s="17">
        <v>-6.0229999999999997E-3</v>
      </c>
      <c r="N305" s="19">
        <v>3.9647260000000002</v>
      </c>
      <c r="O305" s="17">
        <v>-3.7859999999999999E-3</v>
      </c>
      <c r="P305" s="15"/>
    </row>
    <row r="306" spans="4:16" x14ac:dyDescent="0.2">
      <c r="D306" s="29" t="s">
        <v>19</v>
      </c>
      <c r="E306" s="29" t="s">
        <v>26</v>
      </c>
      <c r="F306" s="29" t="s">
        <v>84</v>
      </c>
      <c r="G306" s="14" t="s">
        <v>278</v>
      </c>
      <c r="H306" s="19">
        <v>2.7463109999999999</v>
      </c>
      <c r="I306" s="17">
        <v>9.1866000000000003E-2</v>
      </c>
      <c r="J306" s="19">
        <v>2.5705439999999999</v>
      </c>
      <c r="K306" s="17">
        <v>-1.5739E-2</v>
      </c>
      <c r="L306" s="19">
        <v>2.5690840000000001</v>
      </c>
      <c r="M306" s="17">
        <v>-8.4950000000000008E-3</v>
      </c>
      <c r="N306" s="19">
        <v>2.5915550000000001</v>
      </c>
      <c r="O306" s="17">
        <v>1.0009000000000001E-2</v>
      </c>
      <c r="P306" s="15"/>
    </row>
    <row r="307" spans="4:16" x14ac:dyDescent="0.2">
      <c r="D307" s="30"/>
      <c r="E307" s="30"/>
      <c r="F307" s="30"/>
      <c r="G307" s="14" t="s">
        <v>279</v>
      </c>
      <c r="H307" s="19">
        <v>2.422183</v>
      </c>
      <c r="I307" s="17">
        <v>4.9768E-2</v>
      </c>
      <c r="J307" s="19">
        <v>2.384198</v>
      </c>
      <c r="K307" s="17">
        <v>2.3585999999999999E-2</v>
      </c>
      <c r="L307" s="19">
        <v>2.3694760000000001</v>
      </c>
      <c r="M307" s="17">
        <v>2.1978000000000001E-2</v>
      </c>
      <c r="N307" s="19">
        <v>2.369453</v>
      </c>
      <c r="O307" s="17">
        <v>2.9444999999999999E-2</v>
      </c>
      <c r="P307" s="15"/>
    </row>
    <row r="308" spans="4:16" x14ac:dyDescent="0.2">
      <c r="D308" s="30"/>
      <c r="E308" s="30"/>
      <c r="F308" s="30"/>
      <c r="G308" s="14" t="s">
        <v>280</v>
      </c>
      <c r="H308" s="19">
        <v>2.2551749999999999</v>
      </c>
      <c r="I308" s="17">
        <v>3.6505999999999997E-2</v>
      </c>
      <c r="J308" s="19">
        <v>2.264999</v>
      </c>
      <c r="K308" s="17">
        <v>1.9E-2</v>
      </c>
      <c r="L308" s="19">
        <v>2.2513100000000001</v>
      </c>
      <c r="M308" s="17">
        <v>1.3677999999999999E-2</v>
      </c>
      <c r="N308" s="19">
        <v>2.2291089999999998</v>
      </c>
      <c r="O308" s="17">
        <v>1.391E-2</v>
      </c>
      <c r="P308" s="15"/>
    </row>
    <row r="309" spans="4:16" x14ac:dyDescent="0.2">
      <c r="D309" s="30"/>
      <c r="E309" s="30"/>
      <c r="F309" s="30"/>
      <c r="G309" s="14" t="s">
        <v>281</v>
      </c>
      <c r="H309" s="19">
        <v>2.4436550000000001</v>
      </c>
      <c r="I309" s="17">
        <v>2.5021000000000002E-2</v>
      </c>
      <c r="J309" s="19">
        <v>2.398787</v>
      </c>
      <c r="K309" s="17">
        <v>1.7257999999999999E-2</v>
      </c>
      <c r="L309" s="19">
        <v>2.3846690000000001</v>
      </c>
      <c r="M309" s="17">
        <v>2.3351E-2</v>
      </c>
      <c r="N309" s="19">
        <v>2.3749120000000001</v>
      </c>
      <c r="O309" s="17">
        <v>2.6197999999999999E-2</v>
      </c>
      <c r="P309" s="15"/>
    </row>
    <row r="310" spans="4:16" x14ac:dyDescent="0.2">
      <c r="D310" s="30"/>
      <c r="E310" s="30"/>
      <c r="F310" s="30"/>
      <c r="G310" s="14" t="s">
        <v>282</v>
      </c>
      <c r="H310" s="19">
        <v>2.2956720000000002</v>
      </c>
      <c r="I310" s="17">
        <v>2.2161E-2</v>
      </c>
      <c r="J310" s="19">
        <v>2.2663760000000002</v>
      </c>
      <c r="K310" s="17">
        <v>-2.532E-3</v>
      </c>
      <c r="L310" s="19">
        <v>2.2807300000000001</v>
      </c>
      <c r="M310" s="17">
        <v>1.472E-3</v>
      </c>
      <c r="N310" s="19">
        <v>2.2807930000000001</v>
      </c>
      <c r="O310" s="17">
        <v>8.9940000000000003E-3</v>
      </c>
      <c r="P310" s="15"/>
    </row>
    <row r="311" spans="4:16" x14ac:dyDescent="0.2">
      <c r="D311" s="30"/>
      <c r="E311" s="30"/>
      <c r="F311" s="30"/>
      <c r="G311" s="14" t="s">
        <v>283</v>
      </c>
      <c r="H311" s="19">
        <v>2.3301880000000001</v>
      </c>
      <c r="I311" s="17">
        <v>-4.5987E-2</v>
      </c>
      <c r="J311" s="19">
        <v>2.3994789999999999</v>
      </c>
      <c r="K311" s="17">
        <v>-2.4736000000000001E-2</v>
      </c>
      <c r="L311" s="19">
        <v>2.4022070000000002</v>
      </c>
      <c r="M311" s="17">
        <v>3.2269999999999998E-3</v>
      </c>
      <c r="N311" s="19">
        <v>2.4050729999999998</v>
      </c>
      <c r="O311" s="17">
        <v>8.4019999999999997E-3</v>
      </c>
      <c r="P311" s="15"/>
    </row>
    <row r="312" spans="4:16" x14ac:dyDescent="0.2">
      <c r="D312" s="30"/>
      <c r="E312" s="30"/>
      <c r="F312" s="30"/>
      <c r="G312" s="14" t="s">
        <v>284</v>
      </c>
      <c r="H312" s="19">
        <v>2.2729180000000002</v>
      </c>
      <c r="I312" s="17">
        <v>1.4425E-2</v>
      </c>
      <c r="J312" s="19">
        <v>2.2767930000000001</v>
      </c>
      <c r="K312" s="17">
        <v>-6.0350000000000004E-3</v>
      </c>
      <c r="L312" s="19">
        <v>2.2695569999999998</v>
      </c>
      <c r="M312" s="17">
        <v>-3.4510000000000001E-3</v>
      </c>
      <c r="N312" s="19">
        <v>2.2346720000000002</v>
      </c>
      <c r="O312" s="17">
        <v>-1.4558E-2</v>
      </c>
      <c r="P312" s="15"/>
    </row>
    <row r="313" spans="4:16" x14ac:dyDescent="0.2">
      <c r="D313" s="30"/>
      <c r="E313" s="30"/>
      <c r="F313" s="30"/>
      <c r="G313" s="14" t="s">
        <v>285</v>
      </c>
      <c r="H313" s="19">
        <v>2.3682789999999998</v>
      </c>
      <c r="I313" s="17">
        <v>4.4537E-2</v>
      </c>
      <c r="J313" s="19">
        <v>2.3731249999999999</v>
      </c>
      <c r="K313" s="17">
        <v>2.1706E-2</v>
      </c>
      <c r="L313" s="19">
        <v>2.3330169999999999</v>
      </c>
      <c r="M313" s="17">
        <v>1.9621E-2</v>
      </c>
      <c r="N313" s="19">
        <v>2.3253279999999998</v>
      </c>
      <c r="O313" s="17">
        <v>1.5675999999999999E-2</v>
      </c>
      <c r="P313" s="15"/>
    </row>
    <row r="314" spans="4:16" x14ac:dyDescent="0.2">
      <c r="D314" s="30"/>
      <c r="E314" s="30"/>
      <c r="F314" s="30"/>
      <c r="G314" s="14" t="s">
        <v>286</v>
      </c>
      <c r="H314" s="19">
        <v>2.4386939999999999</v>
      </c>
      <c r="I314" s="17">
        <v>0.157698</v>
      </c>
      <c r="J314" s="19">
        <v>2.4271690000000001</v>
      </c>
      <c r="K314" s="17">
        <v>0.123525</v>
      </c>
      <c r="L314" s="19">
        <v>2.322505</v>
      </c>
      <c r="M314" s="17">
        <v>8.1259999999999999E-2</v>
      </c>
      <c r="N314" s="19">
        <v>2.3194590000000002</v>
      </c>
      <c r="O314" s="17">
        <v>8.5782999999999998E-2</v>
      </c>
      <c r="P314" s="15"/>
    </row>
    <row r="315" spans="4:16" x14ac:dyDescent="0.2">
      <c r="D315" s="30"/>
      <c r="E315" s="30"/>
      <c r="F315" s="30"/>
      <c r="G315" s="14" t="s">
        <v>287</v>
      </c>
      <c r="H315" s="19">
        <v>2.5894910000000002</v>
      </c>
      <c r="I315" s="17">
        <v>4.1697999999999999E-2</v>
      </c>
      <c r="J315" s="19">
        <v>2.524483</v>
      </c>
      <c r="K315" s="17">
        <v>4.3802000000000001E-2</v>
      </c>
      <c r="L315" s="19">
        <v>2.52244</v>
      </c>
      <c r="M315" s="17">
        <v>7.7243000000000006E-2</v>
      </c>
      <c r="N315" s="19">
        <v>2.3444880000000001</v>
      </c>
      <c r="O315" s="17">
        <v>6.6659999999999997E-2</v>
      </c>
      <c r="P315" s="15"/>
    </row>
    <row r="316" spans="4:16" x14ac:dyDescent="0.2">
      <c r="D316" s="30"/>
      <c r="E316" s="30"/>
      <c r="F316" s="30"/>
      <c r="G316" s="14" t="s">
        <v>288</v>
      </c>
      <c r="H316" s="19">
        <v>2.4167640000000001</v>
      </c>
      <c r="I316" s="17">
        <v>9.7165000000000001E-2</v>
      </c>
      <c r="J316" s="19">
        <v>2.3787820000000002</v>
      </c>
      <c r="K316" s="17">
        <v>6.7882999999999999E-2</v>
      </c>
      <c r="L316" s="19">
        <v>2.325806</v>
      </c>
      <c r="M316" s="17">
        <v>6.2690999999999997E-2</v>
      </c>
      <c r="N316" s="19">
        <v>2.2680630000000002</v>
      </c>
      <c r="O316" s="17">
        <v>5.9674999999999999E-2</v>
      </c>
      <c r="P316" s="15"/>
    </row>
    <row r="317" spans="4:16" x14ac:dyDescent="0.2">
      <c r="D317" s="30"/>
      <c r="E317" s="30"/>
      <c r="F317" s="30"/>
      <c r="G317" s="14" t="s">
        <v>289</v>
      </c>
      <c r="H317" s="19">
        <v>2.4490349999999999</v>
      </c>
      <c r="I317" s="17">
        <v>4.1723000000000003E-2</v>
      </c>
      <c r="J317" s="19">
        <v>2.4560390000000001</v>
      </c>
      <c r="K317" s="17">
        <v>2.1871000000000002E-2</v>
      </c>
      <c r="L317" s="19">
        <v>2.451031</v>
      </c>
      <c r="M317" s="17">
        <v>1.4345E-2</v>
      </c>
      <c r="N317" s="19">
        <v>2.4521130000000002</v>
      </c>
      <c r="O317" s="17">
        <v>2.2046E-2</v>
      </c>
      <c r="P317" s="15"/>
    </row>
    <row r="318" spans="4:16" x14ac:dyDescent="0.2">
      <c r="D318" s="30"/>
      <c r="E318" s="30"/>
      <c r="F318" s="30"/>
      <c r="G318" s="14" t="s">
        <v>290</v>
      </c>
      <c r="H318" s="19">
        <v>2.4173779999999998</v>
      </c>
      <c r="I318" s="17">
        <v>1.3014E-2</v>
      </c>
      <c r="J318" s="19">
        <v>2.3887999999999998</v>
      </c>
      <c r="K318" s="17">
        <v>2.6671E-2</v>
      </c>
      <c r="L318" s="19">
        <v>2.337933</v>
      </c>
      <c r="M318" s="17">
        <v>2.3661000000000001E-2</v>
      </c>
      <c r="N318" s="19">
        <v>2.3241000000000001</v>
      </c>
      <c r="O318" s="17">
        <v>2.0865000000000002E-2</v>
      </c>
      <c r="P318" s="15"/>
    </row>
    <row r="319" spans="4:16" x14ac:dyDescent="0.2">
      <c r="D319" s="30"/>
      <c r="E319" s="30"/>
      <c r="F319" s="30"/>
      <c r="G319" s="14" t="s">
        <v>291</v>
      </c>
      <c r="H319" s="19">
        <v>2.3171149999999998</v>
      </c>
      <c r="I319" s="17">
        <v>0.11426500000000001</v>
      </c>
      <c r="J319" s="19">
        <v>2.3118859999999999</v>
      </c>
      <c r="K319" s="17">
        <v>7.8078999999999996E-2</v>
      </c>
      <c r="L319" s="19">
        <v>2.216577</v>
      </c>
      <c r="M319" s="17">
        <v>4.3615000000000001E-2</v>
      </c>
      <c r="N319" s="19">
        <v>2.171049</v>
      </c>
      <c r="O319" s="17">
        <v>2.9661E-2</v>
      </c>
      <c r="P319" s="15"/>
    </row>
    <row r="320" spans="4:16" x14ac:dyDescent="0.2">
      <c r="D320" s="30"/>
      <c r="E320" s="30"/>
      <c r="F320" s="30"/>
      <c r="G320" s="14" t="s">
        <v>292</v>
      </c>
      <c r="H320" s="19">
        <v>1.852069</v>
      </c>
      <c r="I320" s="17">
        <v>3.2453000000000003E-2</v>
      </c>
      <c r="J320" s="19">
        <v>2.0375139999999998</v>
      </c>
      <c r="K320" s="17">
        <v>6.7600999999999994E-2</v>
      </c>
      <c r="L320" s="19">
        <v>1.9417549999999999</v>
      </c>
      <c r="M320" s="17">
        <v>3.6523E-2</v>
      </c>
      <c r="N320" s="19">
        <v>1.879416</v>
      </c>
      <c r="O320" s="17">
        <v>2.2889E-2</v>
      </c>
      <c r="P320" s="15"/>
    </row>
    <row r="321" spans="4:16" x14ac:dyDescent="0.2">
      <c r="D321" s="30"/>
      <c r="E321" s="30"/>
      <c r="F321" s="30"/>
      <c r="G321" s="14" t="s">
        <v>293</v>
      </c>
      <c r="H321" s="19">
        <v>2.2616049999999999</v>
      </c>
      <c r="I321" s="17">
        <v>3.2139000000000001E-2</v>
      </c>
      <c r="J321" s="19">
        <v>2.2650489999999999</v>
      </c>
      <c r="K321" s="17">
        <v>2.5714000000000001E-2</v>
      </c>
      <c r="L321" s="19">
        <v>2.2735650000000001</v>
      </c>
      <c r="M321" s="17">
        <v>2.3986E-2</v>
      </c>
      <c r="N321" s="19">
        <v>2.2721740000000001</v>
      </c>
      <c r="O321" s="17">
        <v>2.0128E-2</v>
      </c>
      <c r="P321" s="15"/>
    </row>
    <row r="322" spans="4:16" x14ac:dyDescent="0.2">
      <c r="D322" s="30"/>
      <c r="E322" s="30"/>
      <c r="F322" s="30"/>
      <c r="G322" s="14" t="s">
        <v>294</v>
      </c>
      <c r="H322" s="19">
        <v>2.2896550000000002</v>
      </c>
      <c r="I322" s="17">
        <v>5.0548000000000003E-2</v>
      </c>
      <c r="J322" s="19">
        <v>2.2517870000000002</v>
      </c>
      <c r="K322" s="17">
        <v>1.7136999999999999E-2</v>
      </c>
      <c r="L322" s="19">
        <v>2.2445650000000001</v>
      </c>
      <c r="M322" s="17">
        <v>1.3224E-2</v>
      </c>
      <c r="N322" s="19">
        <v>2.2352789999999998</v>
      </c>
      <c r="O322" s="17">
        <v>1.3480000000000001E-2</v>
      </c>
      <c r="P322" s="15"/>
    </row>
    <row r="323" spans="4:16" x14ac:dyDescent="0.2">
      <c r="D323" s="30"/>
      <c r="E323" s="30"/>
      <c r="F323" s="30"/>
      <c r="G323" s="14" t="s">
        <v>295</v>
      </c>
      <c r="H323" s="19">
        <v>2.4176660000000001</v>
      </c>
      <c r="I323" s="17">
        <v>5.2189999999999997E-3</v>
      </c>
      <c r="J323" s="19">
        <v>2.4338380000000002</v>
      </c>
      <c r="K323" s="17">
        <v>-6.2950000000000002E-3</v>
      </c>
      <c r="L323" s="19">
        <v>2.443063</v>
      </c>
      <c r="M323" s="17">
        <v>-2.7179999999999999E-3</v>
      </c>
      <c r="N323" s="19">
        <v>2.4477470000000001</v>
      </c>
      <c r="O323" s="17">
        <v>1.877E-3</v>
      </c>
      <c r="P323" s="15"/>
    </row>
    <row r="324" spans="4:16" x14ac:dyDescent="0.2">
      <c r="D324" s="30"/>
      <c r="E324" s="30"/>
      <c r="F324" s="30"/>
      <c r="G324" s="14" t="s">
        <v>296</v>
      </c>
      <c r="H324" s="19">
        <v>2.4498470000000001</v>
      </c>
      <c r="I324" s="17">
        <v>0.114077</v>
      </c>
      <c r="J324" s="19">
        <v>2.472502</v>
      </c>
      <c r="K324" s="17">
        <v>0.107964</v>
      </c>
      <c r="L324" s="19">
        <v>2.4092560000000001</v>
      </c>
      <c r="M324" s="17">
        <v>9.1417999999999999E-2</v>
      </c>
      <c r="N324" s="19">
        <v>2.3527070000000001</v>
      </c>
      <c r="O324" s="17">
        <v>8.0311999999999995E-2</v>
      </c>
      <c r="P324" s="15"/>
    </row>
    <row r="325" spans="4:16" x14ac:dyDescent="0.2">
      <c r="D325" s="30"/>
      <c r="E325" s="30"/>
      <c r="F325" s="30"/>
      <c r="G325" s="14" t="s">
        <v>297</v>
      </c>
      <c r="H325" s="19">
        <v>2.4193120000000001</v>
      </c>
      <c r="I325" s="17">
        <v>2.1871999999999999E-2</v>
      </c>
      <c r="J325" s="19">
        <v>2.345866</v>
      </c>
      <c r="K325" s="17">
        <v>1.2435E-2</v>
      </c>
      <c r="L325" s="19">
        <v>2.329777</v>
      </c>
      <c r="M325" s="17">
        <v>1.0716E-2</v>
      </c>
      <c r="N325" s="19">
        <v>2.3211330000000001</v>
      </c>
      <c r="O325" s="17">
        <v>1.7276E-2</v>
      </c>
      <c r="P325" s="15"/>
    </row>
    <row r="326" spans="4:16" x14ac:dyDescent="0.2">
      <c r="D326" s="30"/>
      <c r="E326" s="30"/>
      <c r="F326" s="30"/>
      <c r="G326" s="14" t="s">
        <v>298</v>
      </c>
      <c r="H326" s="19">
        <v>2.4167999999999998</v>
      </c>
      <c r="I326" s="17">
        <v>-1.2035000000000001E-2</v>
      </c>
      <c r="J326" s="19">
        <v>2.475384</v>
      </c>
      <c r="K326" s="17">
        <v>3.4736999999999997E-2</v>
      </c>
      <c r="L326" s="19">
        <v>2.454615</v>
      </c>
      <c r="M326" s="17">
        <v>2.5708000000000002E-2</v>
      </c>
      <c r="N326" s="19">
        <v>2.4498350000000002</v>
      </c>
      <c r="O326" s="17">
        <v>2.4169E-2</v>
      </c>
      <c r="P326" s="15"/>
    </row>
    <row r="327" spans="4:16" x14ac:dyDescent="0.2">
      <c r="D327" s="30"/>
      <c r="E327" s="30"/>
      <c r="F327" s="30"/>
      <c r="G327" s="14" t="s">
        <v>299</v>
      </c>
      <c r="H327" s="19">
        <v>2.2712720000000002</v>
      </c>
      <c r="I327" s="17">
        <v>-3.9849999999999998E-3</v>
      </c>
      <c r="J327" s="19">
        <v>2.2810519999999999</v>
      </c>
      <c r="K327" s="17">
        <v>-2.383E-2</v>
      </c>
      <c r="L327" s="19">
        <v>2.2725240000000002</v>
      </c>
      <c r="M327" s="17">
        <v>-4.7606000000000002E-2</v>
      </c>
      <c r="N327" s="19">
        <v>2.2954859999999999</v>
      </c>
      <c r="O327" s="17">
        <v>-6.2193999999999999E-2</v>
      </c>
      <c r="P327" s="15"/>
    </row>
    <row r="328" spans="4:16" x14ac:dyDescent="0.2">
      <c r="D328" s="30"/>
      <c r="E328" s="30"/>
      <c r="F328" s="30"/>
      <c r="G328" s="14" t="s">
        <v>300</v>
      </c>
      <c r="H328" s="19">
        <v>2.5327630000000001</v>
      </c>
      <c r="I328" s="17">
        <v>0.13448299999999999</v>
      </c>
      <c r="J328" s="19">
        <v>2.5068410000000001</v>
      </c>
      <c r="K328" s="17">
        <v>8.2019999999999996E-2</v>
      </c>
      <c r="L328" s="19">
        <v>2.4874040000000002</v>
      </c>
      <c r="M328" s="17">
        <v>9.0063000000000004E-2</v>
      </c>
      <c r="N328" s="19">
        <v>2.4890089999999998</v>
      </c>
      <c r="O328" s="17">
        <v>9.8294999999999993E-2</v>
      </c>
      <c r="P328" s="15"/>
    </row>
    <row r="329" spans="4:16" x14ac:dyDescent="0.2">
      <c r="D329" s="30"/>
      <c r="E329" s="30"/>
      <c r="F329" s="30"/>
      <c r="G329" s="14" t="s">
        <v>301</v>
      </c>
      <c r="H329" s="19">
        <v>2.4710830000000001</v>
      </c>
      <c r="I329" s="17">
        <v>1.6521999999999998E-2</v>
      </c>
      <c r="J329" s="19">
        <v>2.3991039999999999</v>
      </c>
      <c r="K329" s="17">
        <v>4.0229999999999997E-3</v>
      </c>
      <c r="L329" s="19">
        <v>2.3871280000000001</v>
      </c>
      <c r="M329" s="17">
        <v>6.1250000000000002E-3</v>
      </c>
      <c r="N329" s="19">
        <v>2.3909769999999999</v>
      </c>
      <c r="O329" s="17">
        <v>1.5577000000000001E-2</v>
      </c>
      <c r="P329" s="15"/>
    </row>
    <row r="330" spans="4:16" x14ac:dyDescent="0.2">
      <c r="D330" s="30"/>
      <c r="E330" s="30"/>
      <c r="F330" s="30"/>
      <c r="G330" s="14" t="s">
        <v>302</v>
      </c>
      <c r="H330" s="19">
        <v>1.8438779999999999</v>
      </c>
      <c r="I330" s="17">
        <v>9.6444000000000002E-2</v>
      </c>
      <c r="J330" s="19">
        <v>1.9165989999999999</v>
      </c>
      <c r="K330" s="17">
        <v>7.3861999999999997E-2</v>
      </c>
      <c r="L330" s="19">
        <v>1.8986620000000001</v>
      </c>
      <c r="M330" s="17">
        <v>2.0063000000000001E-2</v>
      </c>
      <c r="N330" s="19">
        <v>1.9111050000000001</v>
      </c>
      <c r="O330" s="17">
        <v>-1.2796E-2</v>
      </c>
      <c r="P330" s="15"/>
    </row>
    <row r="331" spans="4:16" x14ac:dyDescent="0.2">
      <c r="D331" s="30"/>
      <c r="E331" s="30"/>
      <c r="F331" s="30"/>
      <c r="G331" s="14" t="s">
        <v>303</v>
      </c>
      <c r="H331" s="19">
        <v>1.9301600000000001</v>
      </c>
      <c r="I331" s="17">
        <v>9.597E-2</v>
      </c>
      <c r="J331" s="19">
        <v>1.955519</v>
      </c>
      <c r="K331" s="17">
        <v>6.3491000000000006E-2</v>
      </c>
      <c r="L331" s="19">
        <v>1.9083410000000001</v>
      </c>
      <c r="M331" s="17">
        <v>1.2793000000000001E-2</v>
      </c>
      <c r="N331" s="19">
        <v>1.911653</v>
      </c>
      <c r="O331" s="17">
        <v>-3.2217000000000003E-2</v>
      </c>
      <c r="P331" s="15"/>
    </row>
    <row r="332" spans="4:16" x14ac:dyDescent="0.2">
      <c r="D332" s="30"/>
      <c r="E332" s="30"/>
      <c r="F332" s="30"/>
      <c r="G332" s="14" t="s">
        <v>304</v>
      </c>
      <c r="H332" s="19">
        <v>2.4827560000000002</v>
      </c>
      <c r="I332" s="17">
        <v>4.5953000000000001E-2</v>
      </c>
      <c r="J332" s="19">
        <v>2.471819</v>
      </c>
      <c r="K332" s="17">
        <v>2.9094999999999999E-2</v>
      </c>
      <c r="L332" s="19">
        <v>2.497039</v>
      </c>
      <c r="M332" s="17">
        <v>4.8112000000000002E-2</v>
      </c>
      <c r="N332" s="19">
        <v>2.5047280000000001</v>
      </c>
      <c r="O332" s="17">
        <v>5.8645999999999997E-2</v>
      </c>
      <c r="P332" s="15"/>
    </row>
    <row r="333" spans="4:16" x14ac:dyDescent="0.2">
      <c r="D333" s="30"/>
      <c r="E333" s="30"/>
      <c r="F333" s="30"/>
      <c r="G333" s="14" t="s">
        <v>305</v>
      </c>
      <c r="H333" s="19">
        <v>2.5422609999999999</v>
      </c>
      <c r="I333" s="17">
        <v>2.6741000000000001E-2</v>
      </c>
      <c r="J333" s="19">
        <v>2.4997850000000001</v>
      </c>
      <c r="K333" s="17">
        <v>1.8890000000000001E-2</v>
      </c>
      <c r="L333" s="19">
        <v>2.4865439999999999</v>
      </c>
      <c r="M333" s="17">
        <v>2.7354E-2</v>
      </c>
      <c r="N333" s="19">
        <v>2.4661719999999998</v>
      </c>
      <c r="O333" s="17">
        <v>3.3596000000000001E-2</v>
      </c>
      <c r="P333" s="15"/>
    </row>
    <row r="334" spans="4:16" x14ac:dyDescent="0.2">
      <c r="D334" s="30"/>
      <c r="E334" s="30"/>
      <c r="F334" s="30"/>
      <c r="G334" s="14" t="s">
        <v>306</v>
      </c>
      <c r="H334" s="19">
        <v>2.4895369999999999</v>
      </c>
      <c r="I334" s="17">
        <v>1.1472E-2</v>
      </c>
      <c r="J334" s="19">
        <v>2.5126900000000001</v>
      </c>
      <c r="K334" s="17">
        <v>3.228E-3</v>
      </c>
      <c r="L334" s="19">
        <v>2.5402369999999999</v>
      </c>
      <c r="M334" s="17">
        <v>8.2380000000000005E-3</v>
      </c>
      <c r="N334" s="19">
        <v>2.5780419999999999</v>
      </c>
      <c r="O334" s="17">
        <v>1.4572E-2</v>
      </c>
      <c r="P334" s="15"/>
    </row>
    <row r="335" spans="4:16" x14ac:dyDescent="0.2">
      <c r="D335" s="30"/>
      <c r="E335" s="30"/>
      <c r="F335" s="30"/>
      <c r="G335" s="14" t="s">
        <v>307</v>
      </c>
      <c r="H335" s="19">
        <v>2.4351069999999999</v>
      </c>
      <c r="I335" s="17">
        <v>1.8971999999999999E-2</v>
      </c>
      <c r="J335" s="19">
        <v>2.3652950000000001</v>
      </c>
      <c r="K335" s="17">
        <v>-5.3350000000000003E-3</v>
      </c>
      <c r="L335" s="19">
        <v>2.3835220000000001</v>
      </c>
      <c r="M335" s="17">
        <v>1.0319E-2</v>
      </c>
      <c r="N335" s="19">
        <v>2.3734030000000002</v>
      </c>
      <c r="O335" s="17">
        <v>1.2271000000000001E-2</v>
      </c>
      <c r="P335" s="15"/>
    </row>
    <row r="336" spans="4:16" x14ac:dyDescent="0.2">
      <c r="D336" s="30"/>
      <c r="E336" s="30"/>
      <c r="F336" s="30"/>
      <c r="G336" s="14" t="s">
        <v>308</v>
      </c>
      <c r="H336" s="19">
        <v>2.485948</v>
      </c>
      <c r="I336" s="17">
        <v>4.9267999999999999E-2</v>
      </c>
      <c r="J336" s="19">
        <v>2.5148609999999998</v>
      </c>
      <c r="K336" s="17">
        <v>5.1879000000000002E-2</v>
      </c>
      <c r="L336" s="19">
        <v>2.540842</v>
      </c>
      <c r="M336" s="17">
        <v>5.8505000000000001E-2</v>
      </c>
      <c r="N336" s="19">
        <v>2.513703</v>
      </c>
      <c r="O336" s="17">
        <v>4.2047000000000001E-2</v>
      </c>
      <c r="P336" s="15"/>
    </row>
    <row r="337" spans="4:16" x14ac:dyDescent="0.2">
      <c r="D337" s="30"/>
      <c r="E337" s="30"/>
      <c r="F337" s="30"/>
      <c r="G337" s="14" t="s">
        <v>309</v>
      </c>
      <c r="H337" s="19">
        <v>2.4422350000000002</v>
      </c>
      <c r="I337" s="17">
        <v>2.3302E-2</v>
      </c>
      <c r="J337" s="19">
        <v>2.3789579999999999</v>
      </c>
      <c r="K337" s="17">
        <v>1.2185E-2</v>
      </c>
      <c r="L337" s="19">
        <v>2.3638940000000002</v>
      </c>
      <c r="M337" s="17">
        <v>1.6583000000000001E-2</v>
      </c>
      <c r="N337" s="19">
        <v>2.3584360000000002</v>
      </c>
      <c r="O337" s="17">
        <v>2.6138999999999999E-2</v>
      </c>
      <c r="P337" s="15"/>
    </row>
    <row r="338" spans="4:16" x14ac:dyDescent="0.2">
      <c r="D338" s="30"/>
      <c r="E338" s="30"/>
      <c r="F338" s="30"/>
      <c r="G338" s="14" t="s">
        <v>310</v>
      </c>
      <c r="H338" s="19">
        <v>2.5422259999999999</v>
      </c>
      <c r="I338" s="17">
        <v>9.3387999999999999E-2</v>
      </c>
      <c r="J338" s="19">
        <v>2.5435970000000001</v>
      </c>
      <c r="K338" s="17">
        <v>9.0755000000000002E-2</v>
      </c>
      <c r="L338" s="19">
        <v>2.5013329999999998</v>
      </c>
      <c r="M338" s="17">
        <v>9.2466999999999994E-2</v>
      </c>
      <c r="N338" s="19">
        <v>2.4460829999999998</v>
      </c>
      <c r="O338" s="17">
        <v>8.1922999999999996E-2</v>
      </c>
      <c r="P338" s="15"/>
    </row>
    <row r="339" spans="4:16" x14ac:dyDescent="0.2">
      <c r="D339" s="30"/>
      <c r="E339" s="30"/>
      <c r="F339" s="30"/>
      <c r="G339" s="14" t="s">
        <v>311</v>
      </c>
      <c r="H339" s="19">
        <v>2.3306089999999999</v>
      </c>
      <c r="I339" s="17">
        <v>1.6785999999999999E-2</v>
      </c>
      <c r="J339" s="19">
        <v>2.3258619999999999</v>
      </c>
      <c r="K339" s="17">
        <v>1.0921E-2</v>
      </c>
      <c r="L339" s="19">
        <v>2.3315250000000001</v>
      </c>
      <c r="M339" s="17">
        <v>1.0926999999999999E-2</v>
      </c>
      <c r="N339" s="19">
        <v>2.3353470000000001</v>
      </c>
      <c r="O339" s="17">
        <v>1.2248E-2</v>
      </c>
      <c r="P339" s="15"/>
    </row>
    <row r="340" spans="4:16" x14ac:dyDescent="0.2">
      <c r="D340" s="30"/>
      <c r="E340" s="30"/>
      <c r="F340" s="30"/>
      <c r="G340" s="14" t="s">
        <v>312</v>
      </c>
      <c r="H340" s="19">
        <v>2.329704</v>
      </c>
      <c r="I340" s="17">
        <v>4.1886E-2</v>
      </c>
      <c r="J340" s="19">
        <v>2.306206</v>
      </c>
      <c r="K340" s="17">
        <v>2.6696000000000001E-2</v>
      </c>
      <c r="L340" s="19">
        <v>2.278845</v>
      </c>
      <c r="M340" s="17">
        <v>2.5704000000000001E-2</v>
      </c>
      <c r="N340" s="19">
        <v>2.2733880000000002</v>
      </c>
      <c r="O340" s="17">
        <v>3.0369E-2</v>
      </c>
      <c r="P340" s="15"/>
    </row>
    <row r="341" spans="4:16" x14ac:dyDescent="0.2">
      <c r="D341" s="30"/>
      <c r="E341" s="30"/>
      <c r="F341" s="30"/>
      <c r="G341" s="14" t="s">
        <v>313</v>
      </c>
      <c r="H341" s="19">
        <v>2.6031680000000001</v>
      </c>
      <c r="I341" s="17">
        <v>3.6455000000000001E-2</v>
      </c>
      <c r="J341" s="19">
        <v>2.543812</v>
      </c>
      <c r="K341" s="17">
        <v>4.5059000000000002E-2</v>
      </c>
      <c r="L341" s="19">
        <v>2.5210059999999999</v>
      </c>
      <c r="M341" s="17">
        <v>6.5439999999999998E-2</v>
      </c>
      <c r="N341" s="19">
        <v>2.3566889999999998</v>
      </c>
      <c r="O341" s="17">
        <v>2.3751000000000001E-2</v>
      </c>
      <c r="P341" s="15"/>
    </row>
    <row r="342" spans="4:16" x14ac:dyDescent="0.2">
      <c r="D342" s="30"/>
      <c r="E342" s="30"/>
      <c r="F342" s="30"/>
      <c r="G342" s="14" t="s">
        <v>314</v>
      </c>
      <c r="H342" s="19">
        <v>1.921494</v>
      </c>
      <c r="I342" s="17">
        <v>-1.5306E-2</v>
      </c>
      <c r="J342" s="19">
        <v>1.9279580000000001</v>
      </c>
      <c r="K342" s="17">
        <v>-5.8293999999999999E-2</v>
      </c>
      <c r="L342" s="19">
        <v>1.917872</v>
      </c>
      <c r="M342" s="17">
        <v>-7.6302999999999996E-2</v>
      </c>
      <c r="N342" s="19">
        <v>1.901051</v>
      </c>
      <c r="O342" s="17">
        <v>-7.8494999999999995E-2</v>
      </c>
      <c r="P342" s="15"/>
    </row>
    <row r="343" spans="4:16" x14ac:dyDescent="0.2">
      <c r="D343" s="30"/>
      <c r="E343" s="30"/>
      <c r="F343" s="30"/>
      <c r="G343" s="14" t="s">
        <v>315</v>
      </c>
      <c r="H343" s="19">
        <v>2.2979859999999999</v>
      </c>
      <c r="I343" s="17">
        <v>1.5910000000000001E-2</v>
      </c>
      <c r="J343" s="19">
        <v>2.310781</v>
      </c>
      <c r="K343" s="17">
        <v>8.8640000000000004E-3</v>
      </c>
      <c r="L343" s="19">
        <v>2.302486</v>
      </c>
      <c r="M343" s="17">
        <v>9.0279999999999996E-3</v>
      </c>
      <c r="N343" s="19">
        <v>2.2752509999999999</v>
      </c>
      <c r="O343" s="17">
        <v>-3.5000000000000001E-3</v>
      </c>
      <c r="P343" s="15"/>
    </row>
    <row r="344" spans="4:16" x14ac:dyDescent="0.2">
      <c r="D344" s="30"/>
      <c r="E344" s="30"/>
      <c r="F344" s="30"/>
      <c r="G344" s="14" t="s">
        <v>316</v>
      </c>
      <c r="H344" s="19">
        <v>2.2783790000000002</v>
      </c>
      <c r="I344" s="17">
        <v>4.2637000000000001E-2</v>
      </c>
      <c r="J344" s="19">
        <v>2.2892359999999998</v>
      </c>
      <c r="K344" s="17">
        <v>3.8706999999999998E-2</v>
      </c>
      <c r="L344" s="19">
        <v>2.2646540000000002</v>
      </c>
      <c r="M344" s="17">
        <v>2.6623999999999998E-2</v>
      </c>
      <c r="N344" s="19">
        <v>2.231071</v>
      </c>
      <c r="O344" s="17">
        <v>4.9550000000000002E-3</v>
      </c>
      <c r="P344" s="15"/>
    </row>
    <row r="345" spans="4:16" x14ac:dyDescent="0.2">
      <c r="D345" s="30"/>
      <c r="E345" s="30"/>
      <c r="F345" s="30"/>
      <c r="G345" s="14" t="s">
        <v>317</v>
      </c>
      <c r="H345" s="19">
        <v>2.3935960000000001</v>
      </c>
      <c r="I345" s="17">
        <v>3.1539999999999999E-2</v>
      </c>
      <c r="J345" s="19">
        <v>2.4133819999999999</v>
      </c>
      <c r="K345" s="17">
        <v>5.2117999999999998E-2</v>
      </c>
      <c r="L345" s="19">
        <v>2.3889040000000001</v>
      </c>
      <c r="M345" s="17">
        <v>4.5234000000000003E-2</v>
      </c>
      <c r="N345" s="19">
        <v>2.3397700000000001</v>
      </c>
      <c r="O345" s="17">
        <v>1.9508999999999999E-2</v>
      </c>
      <c r="P345" s="15"/>
    </row>
    <row r="346" spans="4:16" x14ac:dyDescent="0.2">
      <c r="D346" s="30"/>
      <c r="E346" s="30"/>
      <c r="F346" s="30"/>
      <c r="G346" s="14" t="s">
        <v>318</v>
      </c>
      <c r="H346" s="19">
        <v>2.7018049999999998</v>
      </c>
      <c r="I346" s="17">
        <v>2.9412000000000001E-2</v>
      </c>
      <c r="J346" s="19">
        <v>2.703465</v>
      </c>
      <c r="K346" s="17">
        <v>3.1848000000000001E-2</v>
      </c>
      <c r="L346" s="19">
        <v>2.6927310000000002</v>
      </c>
      <c r="M346" s="17">
        <v>4.4604999999999999E-2</v>
      </c>
      <c r="N346" s="19">
        <v>2.645715</v>
      </c>
      <c r="O346" s="17">
        <v>3.3089E-2</v>
      </c>
      <c r="P346" s="15"/>
    </row>
    <row r="347" spans="4:16" x14ac:dyDescent="0.2">
      <c r="D347" s="30"/>
      <c r="E347" s="30"/>
      <c r="F347" s="30"/>
      <c r="G347" s="14" t="s">
        <v>319</v>
      </c>
      <c r="H347" s="19">
        <v>2.3778320000000002</v>
      </c>
      <c r="I347" s="17">
        <v>8.8648000000000005E-2</v>
      </c>
      <c r="J347" s="19">
        <v>2.3551419999999998</v>
      </c>
      <c r="K347" s="17">
        <v>7.4654999999999999E-2</v>
      </c>
      <c r="L347" s="19">
        <v>2.3471069999999998</v>
      </c>
      <c r="M347" s="17">
        <v>8.1269999999999995E-2</v>
      </c>
      <c r="N347" s="19">
        <v>2.3120280000000002</v>
      </c>
      <c r="O347" s="17">
        <v>6.3029000000000002E-2</v>
      </c>
      <c r="P347" s="15"/>
    </row>
    <row r="348" spans="4:16" x14ac:dyDescent="0.2">
      <c r="D348" s="30"/>
      <c r="E348" s="30"/>
      <c r="F348" s="30"/>
      <c r="G348" s="14" t="s">
        <v>320</v>
      </c>
      <c r="H348" s="19">
        <v>2.236205</v>
      </c>
      <c r="I348" s="17">
        <v>-2.8688000000000002E-2</v>
      </c>
      <c r="J348" s="19">
        <v>2.2472789999999998</v>
      </c>
      <c r="K348" s="17">
        <v>-5.0545E-2</v>
      </c>
      <c r="L348" s="19">
        <v>2.2376019999999999</v>
      </c>
      <c r="M348" s="17">
        <v>-6.9676000000000002E-2</v>
      </c>
      <c r="N348" s="19">
        <v>2.2685759999999999</v>
      </c>
      <c r="O348" s="17">
        <v>-8.2060999999999995E-2</v>
      </c>
      <c r="P348" s="15"/>
    </row>
    <row r="349" spans="4:16" x14ac:dyDescent="0.2">
      <c r="D349" s="30"/>
      <c r="E349" s="30"/>
      <c r="F349" s="30"/>
      <c r="G349" s="14" t="s">
        <v>321</v>
      </c>
      <c r="H349" s="19">
        <v>2.7252649999999998</v>
      </c>
      <c r="I349" s="17">
        <v>4.8980999999999997E-2</v>
      </c>
      <c r="J349" s="19">
        <v>2.7188439999999998</v>
      </c>
      <c r="K349" s="17">
        <v>3.5625999999999998E-2</v>
      </c>
      <c r="L349" s="19">
        <v>2.72532</v>
      </c>
      <c r="M349" s="17">
        <v>5.3439E-2</v>
      </c>
      <c r="N349" s="19">
        <v>2.6767400000000001</v>
      </c>
      <c r="O349" s="17">
        <v>2.4818E-2</v>
      </c>
      <c r="P349" s="15"/>
    </row>
    <row r="350" spans="4:16" x14ac:dyDescent="0.2">
      <c r="D350" s="30"/>
      <c r="E350" s="30"/>
      <c r="F350" s="30"/>
      <c r="G350" s="14" t="s">
        <v>322</v>
      </c>
      <c r="H350" s="19">
        <v>2.0883639999999999</v>
      </c>
      <c r="I350" s="17">
        <v>6.3140000000000002E-3</v>
      </c>
      <c r="J350" s="19">
        <v>2.0759249999999998</v>
      </c>
      <c r="K350" s="17">
        <v>-4.4651000000000003E-2</v>
      </c>
      <c r="L350" s="19">
        <v>2.0914440000000001</v>
      </c>
      <c r="M350" s="17">
        <v>-5.9054000000000002E-2</v>
      </c>
      <c r="N350" s="19">
        <v>2.0855419999999998</v>
      </c>
      <c r="O350" s="17">
        <v>-6.8761000000000003E-2</v>
      </c>
      <c r="P350" s="15"/>
    </row>
    <row r="351" spans="4:16" x14ac:dyDescent="0.2">
      <c r="D351" s="30"/>
      <c r="E351" s="30"/>
      <c r="F351" s="30"/>
      <c r="G351" s="14" t="s">
        <v>323</v>
      </c>
      <c r="H351" s="19">
        <v>2.3997440000000001</v>
      </c>
      <c r="I351" s="17">
        <v>3.7199999999999997E-2</v>
      </c>
      <c r="J351" s="19">
        <v>2.359359</v>
      </c>
      <c r="K351" s="17">
        <v>1.9297000000000002E-2</v>
      </c>
      <c r="L351" s="19">
        <v>2.3413360000000001</v>
      </c>
      <c r="M351" s="17">
        <v>2.3737000000000001E-2</v>
      </c>
      <c r="N351" s="19">
        <v>2.320262</v>
      </c>
      <c r="O351" s="17">
        <v>1.4774000000000001E-2</v>
      </c>
      <c r="P351" s="15"/>
    </row>
    <row r="352" spans="4:16" x14ac:dyDescent="0.2">
      <c r="D352" s="30"/>
      <c r="E352" s="30"/>
      <c r="F352" s="30"/>
      <c r="G352" s="14" t="s">
        <v>324</v>
      </c>
      <c r="H352" s="19">
        <v>2.5523030000000002</v>
      </c>
      <c r="I352" s="17">
        <v>3.4600000000000001E-4</v>
      </c>
      <c r="J352" s="19">
        <v>2.6099199999999998</v>
      </c>
      <c r="K352" s="17">
        <v>6.4200999999999994E-2</v>
      </c>
      <c r="L352" s="19">
        <v>2.5649700000000002</v>
      </c>
      <c r="M352" s="17">
        <v>7.3608999999999994E-2</v>
      </c>
      <c r="N352" s="19">
        <v>2.5247549999999999</v>
      </c>
      <c r="O352" s="17">
        <v>5.7708000000000002E-2</v>
      </c>
      <c r="P352" s="15"/>
    </row>
    <row r="353" spans="1:16" x14ac:dyDescent="0.2">
      <c r="D353" s="30"/>
      <c r="E353" s="30"/>
      <c r="F353" s="30"/>
      <c r="G353" s="14" t="s">
        <v>325</v>
      </c>
      <c r="H353" s="19">
        <v>2.394393</v>
      </c>
      <c r="I353" s="17">
        <v>1.9560000000000001E-2</v>
      </c>
      <c r="J353" s="19">
        <v>2.3444600000000002</v>
      </c>
      <c r="K353" s="17">
        <v>1.2567999999999999E-2</v>
      </c>
      <c r="L353" s="19">
        <v>2.3320620000000001</v>
      </c>
      <c r="M353" s="17">
        <v>1.5292E-2</v>
      </c>
      <c r="N353" s="19">
        <v>2.3232719999999998</v>
      </c>
      <c r="O353" s="17">
        <v>1.8897000000000001E-2</v>
      </c>
      <c r="P353" s="15"/>
    </row>
    <row r="354" spans="1:16" x14ac:dyDescent="0.2">
      <c r="D354" s="30"/>
      <c r="E354" s="30"/>
      <c r="F354" s="30"/>
      <c r="G354" s="14" t="s">
        <v>351</v>
      </c>
      <c r="H354" s="19">
        <v>2.3528880000000001</v>
      </c>
      <c r="I354" s="17">
        <v>0.144625</v>
      </c>
      <c r="J354" s="19">
        <v>2.3173729999999999</v>
      </c>
      <c r="K354" s="17">
        <v>9.7609000000000001E-2</v>
      </c>
      <c r="L354" s="19">
        <v>2.2243789999999999</v>
      </c>
      <c r="M354" s="17">
        <v>6.7876000000000006E-2</v>
      </c>
      <c r="N354" s="19">
        <v>2.1868340000000002</v>
      </c>
      <c r="O354" s="17">
        <v>6.5518000000000007E-2</v>
      </c>
      <c r="P354" s="15"/>
    </row>
    <row r="355" spans="1:16" x14ac:dyDescent="0.2">
      <c r="D355" s="138"/>
      <c r="E355" s="138"/>
      <c r="F355" s="30"/>
      <c r="G355" s="14" t="s">
        <v>352</v>
      </c>
      <c r="H355" s="19">
        <v>2.4326439999999998</v>
      </c>
      <c r="I355" s="17">
        <v>5.9841999999999999E-2</v>
      </c>
      <c r="J355" s="19">
        <v>2.3946480000000001</v>
      </c>
      <c r="K355" s="17">
        <v>2.8785000000000002E-2</v>
      </c>
      <c r="L355" s="19">
        <v>2.3613819999999999</v>
      </c>
      <c r="M355" s="17">
        <v>2.5874000000000001E-2</v>
      </c>
      <c r="N355" s="19">
        <v>2.3597350000000001</v>
      </c>
      <c r="O355" s="17">
        <v>2.3338999999999999E-2</v>
      </c>
      <c r="P355" s="15"/>
    </row>
    <row r="356" spans="1:16" x14ac:dyDescent="0.2">
      <c r="D356" s="29" t="s">
        <v>19</v>
      </c>
      <c r="E356" s="29" t="s">
        <v>26</v>
      </c>
      <c r="F356" s="29" t="s">
        <v>85</v>
      </c>
      <c r="G356" s="14" t="s">
        <v>326</v>
      </c>
      <c r="H356" s="19">
        <v>2.4683630000000001</v>
      </c>
      <c r="I356" s="17">
        <v>1.4796E-2</v>
      </c>
      <c r="J356" s="19">
        <v>2.4715980000000002</v>
      </c>
      <c r="K356" s="17">
        <v>1.377E-3</v>
      </c>
      <c r="L356" s="19">
        <v>2.4672489999999998</v>
      </c>
      <c r="M356" s="17">
        <v>-1.874E-3</v>
      </c>
      <c r="N356" s="19">
        <v>2.4607670000000001</v>
      </c>
      <c r="O356" s="17">
        <v>-1.8155999999999999E-2</v>
      </c>
      <c r="P356" s="15"/>
    </row>
    <row r="357" spans="1:16" x14ac:dyDescent="0.2">
      <c r="D357" s="30"/>
      <c r="E357" s="30"/>
      <c r="F357" s="30"/>
      <c r="G357" s="14" t="s">
        <v>327</v>
      </c>
      <c r="H357" s="19">
        <v>2.2918530000000001</v>
      </c>
      <c r="I357" s="17">
        <v>8.8761999999999994E-2</v>
      </c>
      <c r="J357" s="19">
        <v>2.3158620000000001</v>
      </c>
      <c r="K357" s="17">
        <v>6.9167999999999993E-2</v>
      </c>
      <c r="L357" s="19">
        <v>2.2539060000000002</v>
      </c>
      <c r="M357" s="17">
        <v>5.1792999999999999E-2</v>
      </c>
      <c r="N357" s="19">
        <v>2.2084199999999998</v>
      </c>
      <c r="O357" s="17">
        <v>4.1728000000000001E-2</v>
      </c>
      <c r="P357" s="15"/>
    </row>
    <row r="358" spans="1:16" x14ac:dyDescent="0.2">
      <c r="D358" s="30"/>
      <c r="E358" s="30"/>
      <c r="F358" s="30"/>
      <c r="G358" s="14" t="s">
        <v>328</v>
      </c>
      <c r="H358" s="19">
        <v>2.334689</v>
      </c>
      <c r="I358" s="17">
        <v>3.9176999999999997E-2</v>
      </c>
      <c r="J358" s="19">
        <v>2.3415170000000001</v>
      </c>
      <c r="K358" s="17">
        <v>3.0387000000000001E-2</v>
      </c>
      <c r="L358" s="19">
        <v>2.3273380000000001</v>
      </c>
      <c r="M358" s="17">
        <v>2.9524000000000002E-2</v>
      </c>
      <c r="N358" s="19">
        <v>2.3007249999999999</v>
      </c>
      <c r="O358" s="17">
        <v>2.0029999999999999E-2</v>
      </c>
      <c r="P358" s="15"/>
    </row>
    <row r="359" spans="1:16" x14ac:dyDescent="0.2">
      <c r="D359" s="30"/>
      <c r="E359" s="30"/>
      <c r="F359" s="30"/>
      <c r="G359" s="14" t="s">
        <v>329</v>
      </c>
      <c r="H359" s="19">
        <v>2.4063680000000001</v>
      </c>
      <c r="I359" s="17">
        <v>1.9845999999999999E-2</v>
      </c>
      <c r="J359" s="19">
        <v>2.3881519999999998</v>
      </c>
      <c r="K359" s="17">
        <v>3.4659999999999999E-3</v>
      </c>
      <c r="L359" s="19">
        <v>2.3981650000000001</v>
      </c>
      <c r="M359" s="17">
        <v>1.0888E-2</v>
      </c>
      <c r="N359" s="19">
        <v>2.3977460000000002</v>
      </c>
      <c r="O359" s="17">
        <v>1.3383000000000001E-2</v>
      </c>
      <c r="P359" s="15"/>
    </row>
    <row r="360" spans="1:16" x14ac:dyDescent="0.2">
      <c r="D360" s="30"/>
      <c r="E360" s="30"/>
      <c r="F360" s="30"/>
      <c r="G360" s="14" t="s">
        <v>330</v>
      </c>
      <c r="H360" s="19">
        <v>2.258575</v>
      </c>
      <c r="I360" s="17">
        <v>5.5273999999999997E-2</v>
      </c>
      <c r="J360" s="19">
        <v>2.2915589999999999</v>
      </c>
      <c r="K360" s="17">
        <v>5.5620999999999997E-2</v>
      </c>
      <c r="L360" s="19">
        <v>2.2607810000000002</v>
      </c>
      <c r="M360" s="17">
        <v>4.0405000000000003E-2</v>
      </c>
      <c r="N360" s="19">
        <v>2.2435870000000002</v>
      </c>
      <c r="O360" s="17">
        <v>1.7259E-2</v>
      </c>
      <c r="P360" s="15"/>
    </row>
    <row r="361" spans="1:16" x14ac:dyDescent="0.2">
      <c r="D361" s="30"/>
      <c r="E361" s="30"/>
      <c r="F361" s="30"/>
      <c r="G361" s="14" t="s">
        <v>331</v>
      </c>
      <c r="H361" s="19">
        <v>2.4658530000000001</v>
      </c>
      <c r="I361" s="17">
        <v>2.231E-2</v>
      </c>
      <c r="J361" s="19">
        <v>2.466005</v>
      </c>
      <c r="K361" s="17">
        <v>8.4130000000000003E-3</v>
      </c>
      <c r="L361" s="19">
        <v>2.4662899999999999</v>
      </c>
      <c r="M361" s="17">
        <v>1.1488E-2</v>
      </c>
      <c r="N361" s="19">
        <v>2.4672130000000001</v>
      </c>
      <c r="O361" s="17">
        <v>1.9449999999999999E-2</v>
      </c>
      <c r="P361" s="15"/>
    </row>
    <row r="362" spans="1:16" x14ac:dyDescent="0.2">
      <c r="D362" s="30"/>
      <c r="E362" s="30"/>
      <c r="F362" s="30"/>
      <c r="G362" s="14" t="s">
        <v>332</v>
      </c>
      <c r="H362" s="19">
        <v>2.4308000000000001</v>
      </c>
      <c r="I362" s="17">
        <v>2.7671999999999999E-2</v>
      </c>
      <c r="J362" s="19">
        <v>2.3786649999999998</v>
      </c>
      <c r="K362" s="17">
        <v>1.4553999999999999E-2</v>
      </c>
      <c r="L362" s="19">
        <v>2.365138</v>
      </c>
      <c r="M362" s="17">
        <v>1.7687000000000001E-2</v>
      </c>
      <c r="N362" s="19">
        <v>2.35826</v>
      </c>
      <c r="O362" s="17">
        <v>2.2386E-2</v>
      </c>
      <c r="P362" s="15"/>
    </row>
    <row r="363" spans="1:16" x14ac:dyDescent="0.2">
      <c r="D363" s="30"/>
      <c r="E363" s="30"/>
      <c r="F363" s="30"/>
      <c r="G363" s="14" t="s">
        <v>333</v>
      </c>
      <c r="H363" s="19">
        <v>2.2799420000000001</v>
      </c>
      <c r="I363" s="17">
        <v>1.2259000000000001E-2</v>
      </c>
      <c r="J363" s="19">
        <v>2.2651379999999999</v>
      </c>
      <c r="K363" s="17">
        <v>-5.7939999999999997E-3</v>
      </c>
      <c r="L363" s="19">
        <v>2.2509749999999999</v>
      </c>
      <c r="M363" s="17">
        <v>-8.9789999999999991E-3</v>
      </c>
      <c r="N363" s="19">
        <v>2.2431610000000002</v>
      </c>
      <c r="O363" s="17">
        <v>-9.3769999999999999E-3</v>
      </c>
      <c r="P363" s="15"/>
    </row>
    <row r="364" spans="1:16" x14ac:dyDescent="0.2">
      <c r="D364" s="31"/>
      <c r="E364" s="31"/>
      <c r="F364" s="31"/>
      <c r="G364" s="14" t="s">
        <v>334</v>
      </c>
      <c r="H364" s="19">
        <v>2.3691080000000002</v>
      </c>
      <c r="I364" s="17">
        <v>3.3806999999999997E-2</v>
      </c>
      <c r="J364" s="19">
        <v>2.363467</v>
      </c>
      <c r="K364" s="17">
        <v>1.9602999999999999E-2</v>
      </c>
      <c r="L364" s="19">
        <v>2.3483930000000002</v>
      </c>
      <c r="M364" s="17">
        <v>1.7260999999999999E-2</v>
      </c>
      <c r="N364" s="19">
        <v>2.3350089999999999</v>
      </c>
      <c r="O364" s="17">
        <v>1.2997E-2</v>
      </c>
      <c r="P364" s="15"/>
    </row>
    <row r="366" spans="1:16" s="28" customFormat="1" x14ac:dyDescent="0.2">
      <c r="A366" s="27" t="s">
        <v>115</v>
      </c>
      <c r="G366" s="32">
        <v>1</v>
      </c>
      <c r="H366" s="32">
        <v>2</v>
      </c>
      <c r="I366" s="32">
        <v>3</v>
      </c>
      <c r="J366" s="32">
        <v>4</v>
      </c>
      <c r="K366" s="32">
        <v>5</v>
      </c>
      <c r="L366" s="32">
        <v>6</v>
      </c>
      <c r="M366" s="32">
        <v>7</v>
      </c>
      <c r="N366" s="32">
        <v>8</v>
      </c>
      <c r="O366" s="32">
        <v>9</v>
      </c>
    </row>
    <row r="367" spans="1:16" x14ac:dyDescent="0.2">
      <c r="C367" s="5" t="s">
        <v>110</v>
      </c>
      <c r="D367" s="6"/>
      <c r="E367" s="6"/>
      <c r="F367" s="6"/>
      <c r="G367" s="7"/>
      <c r="H367" s="8" t="s">
        <v>70</v>
      </c>
      <c r="I367" s="9"/>
      <c r="J367" s="8" t="s">
        <v>71</v>
      </c>
      <c r="K367" s="9"/>
      <c r="L367" s="8" t="s">
        <v>72</v>
      </c>
      <c r="M367" s="9"/>
      <c r="N367" s="8" t="s">
        <v>73</v>
      </c>
      <c r="O367" s="9"/>
    </row>
    <row r="368" spans="1:16" x14ac:dyDescent="0.2">
      <c r="C368" s="10"/>
      <c r="D368" s="11"/>
      <c r="E368" s="11"/>
      <c r="F368" s="11"/>
      <c r="G368" s="12"/>
      <c r="H368" s="13" t="s">
        <v>75</v>
      </c>
      <c r="I368" s="13" t="s">
        <v>111</v>
      </c>
      <c r="J368" s="13" t="s">
        <v>77</v>
      </c>
      <c r="K368" s="13" t="s">
        <v>112</v>
      </c>
      <c r="L368" s="13" t="s">
        <v>79</v>
      </c>
      <c r="M368" s="13" t="s">
        <v>113</v>
      </c>
      <c r="N368" s="13" t="s">
        <v>81</v>
      </c>
      <c r="O368" s="13" t="s">
        <v>114</v>
      </c>
    </row>
    <row r="369" spans="3:15" x14ac:dyDescent="0.2">
      <c r="C369" s="29" t="s">
        <v>19</v>
      </c>
      <c r="D369" s="29" t="s">
        <v>11</v>
      </c>
      <c r="E369" s="29" t="s">
        <v>0</v>
      </c>
      <c r="F369" s="29" t="s">
        <v>84</v>
      </c>
      <c r="G369" s="14" t="s">
        <v>278</v>
      </c>
      <c r="H369" s="16">
        <v>139110.91</v>
      </c>
      <c r="I369" s="17">
        <v>0.16148199999999999</v>
      </c>
      <c r="J369" s="16">
        <v>473143.61</v>
      </c>
      <c r="K369" s="17">
        <v>4.2271999999999997E-2</v>
      </c>
      <c r="L369" s="16">
        <v>939579.37</v>
      </c>
      <c r="M369" s="17">
        <v>4.3147999999999999E-2</v>
      </c>
      <c r="N369" s="16">
        <v>1803943.39</v>
      </c>
      <c r="O369" s="17">
        <v>6.7432000000000006E-2</v>
      </c>
    </row>
    <row r="370" spans="3:15" x14ac:dyDescent="0.2">
      <c r="C370" s="30"/>
      <c r="D370" s="30"/>
      <c r="E370" s="30"/>
      <c r="F370" s="30"/>
      <c r="G370" s="14" t="s">
        <v>279</v>
      </c>
      <c r="H370" s="16">
        <v>427942.82</v>
      </c>
      <c r="I370" s="17">
        <v>0.11649900000000001</v>
      </c>
      <c r="J370" s="16">
        <v>1417349.46</v>
      </c>
      <c r="K370" s="17">
        <v>0.12879599999999999</v>
      </c>
      <c r="L370" s="16">
        <v>2906754.03</v>
      </c>
      <c r="M370" s="17">
        <v>0.18248400000000001</v>
      </c>
      <c r="N370" s="16">
        <v>5492321.3700000001</v>
      </c>
      <c r="O370" s="17">
        <v>0.159854</v>
      </c>
    </row>
    <row r="371" spans="3:15" x14ac:dyDescent="0.2">
      <c r="C371" s="30"/>
      <c r="D371" s="30"/>
      <c r="E371" s="30"/>
      <c r="F371" s="30"/>
      <c r="G371" s="14" t="s">
        <v>280</v>
      </c>
      <c r="H371" s="16">
        <v>662357.73</v>
      </c>
      <c r="I371" s="17">
        <v>4.9134999999999998E-2</v>
      </c>
      <c r="J371" s="16">
        <v>2207749.37</v>
      </c>
      <c r="K371" s="17">
        <v>1.936E-3</v>
      </c>
      <c r="L371" s="16">
        <v>4536386.68</v>
      </c>
      <c r="M371" s="17">
        <v>2.2659999999999998E-3</v>
      </c>
      <c r="N371" s="16">
        <v>9163672.3800000008</v>
      </c>
      <c r="O371" s="17">
        <v>2.1384E-2</v>
      </c>
    </row>
    <row r="372" spans="3:15" x14ac:dyDescent="0.2">
      <c r="C372" s="30"/>
      <c r="D372" s="30"/>
      <c r="E372" s="30"/>
      <c r="F372" s="30"/>
      <c r="G372" s="14" t="s">
        <v>281</v>
      </c>
      <c r="H372" s="16">
        <v>285418.52</v>
      </c>
      <c r="I372" s="17">
        <v>0.110043</v>
      </c>
      <c r="J372" s="16">
        <v>954285.91</v>
      </c>
      <c r="K372" s="17">
        <v>0.110746</v>
      </c>
      <c r="L372" s="16">
        <v>1975882.98</v>
      </c>
      <c r="M372" s="17">
        <v>0.18568499999999999</v>
      </c>
      <c r="N372" s="16">
        <v>3711925.2</v>
      </c>
      <c r="O372" s="17">
        <v>0.18276400000000001</v>
      </c>
    </row>
    <row r="373" spans="3:15" x14ac:dyDescent="0.2">
      <c r="C373" s="30"/>
      <c r="D373" s="30"/>
      <c r="E373" s="30"/>
      <c r="F373" s="30"/>
      <c r="G373" s="14" t="s">
        <v>282</v>
      </c>
      <c r="H373" s="16">
        <v>593646.14</v>
      </c>
      <c r="I373" s="17">
        <v>2.8500000000000001E-3</v>
      </c>
      <c r="J373" s="16">
        <v>2002717.44</v>
      </c>
      <c r="K373" s="17">
        <v>-1.2977000000000001E-2</v>
      </c>
      <c r="L373" s="16">
        <v>4007967.83</v>
      </c>
      <c r="M373" s="17">
        <v>3.7100000000000002E-3</v>
      </c>
      <c r="N373" s="16">
        <v>8222420.1299999999</v>
      </c>
      <c r="O373" s="17">
        <v>7.5648999999999994E-2</v>
      </c>
    </row>
    <row r="374" spans="3:15" x14ac:dyDescent="0.2">
      <c r="C374" s="30"/>
      <c r="D374" s="30"/>
      <c r="E374" s="30"/>
      <c r="F374" s="30"/>
      <c r="G374" s="14" t="s">
        <v>283</v>
      </c>
      <c r="H374" s="16">
        <v>304763.59000000003</v>
      </c>
      <c r="I374" s="17">
        <v>-8.4431999999999993E-2</v>
      </c>
      <c r="J374" s="16">
        <v>1072947.33</v>
      </c>
      <c r="K374" s="17">
        <v>-8.9351E-2</v>
      </c>
      <c r="L374" s="16">
        <v>2152692.91</v>
      </c>
      <c r="M374" s="17">
        <v>-4.6708E-2</v>
      </c>
      <c r="N374" s="16">
        <v>4273180.3499999996</v>
      </c>
      <c r="O374" s="17">
        <v>1.1799E-2</v>
      </c>
    </row>
    <row r="375" spans="3:15" x14ac:dyDescent="0.2">
      <c r="C375" s="30"/>
      <c r="D375" s="30"/>
      <c r="E375" s="30"/>
      <c r="F375" s="30"/>
      <c r="G375" s="14" t="s">
        <v>284</v>
      </c>
      <c r="H375" s="16">
        <v>157509.87</v>
      </c>
      <c r="I375" s="17">
        <v>6.7390000000000002E-3</v>
      </c>
      <c r="J375" s="16">
        <v>522147.27</v>
      </c>
      <c r="K375" s="17">
        <v>-2.9419000000000001E-2</v>
      </c>
      <c r="L375" s="16">
        <v>1124619.08</v>
      </c>
      <c r="M375" s="17">
        <v>6.1905000000000002E-2</v>
      </c>
      <c r="N375" s="16">
        <v>2194404.4500000002</v>
      </c>
      <c r="O375" s="17">
        <v>9.1434000000000001E-2</v>
      </c>
    </row>
    <row r="376" spans="3:15" x14ac:dyDescent="0.2">
      <c r="C376" s="30"/>
      <c r="D376" s="30"/>
      <c r="E376" s="30"/>
      <c r="F376" s="30"/>
      <c r="G376" s="14" t="s">
        <v>285</v>
      </c>
      <c r="H376" s="16">
        <v>409820.06</v>
      </c>
      <c r="I376" s="17">
        <v>0.115687</v>
      </c>
      <c r="J376" s="16">
        <v>1421165.23</v>
      </c>
      <c r="K376" s="17">
        <v>8.6531999999999998E-2</v>
      </c>
      <c r="L376" s="16">
        <v>2979643.54</v>
      </c>
      <c r="M376" s="17">
        <v>0.15371299999999999</v>
      </c>
      <c r="N376" s="16">
        <v>5818739.54</v>
      </c>
      <c r="O376" s="17">
        <v>0.16800000000000001</v>
      </c>
    </row>
    <row r="377" spans="3:15" x14ac:dyDescent="0.2">
      <c r="C377" s="30"/>
      <c r="D377" s="30"/>
      <c r="E377" s="30"/>
      <c r="F377" s="30"/>
      <c r="G377" s="14" t="s">
        <v>286</v>
      </c>
      <c r="H377" s="16">
        <v>247447.79</v>
      </c>
      <c r="I377" s="17">
        <v>0.441722</v>
      </c>
      <c r="J377" s="16">
        <v>838331.31</v>
      </c>
      <c r="K377" s="17">
        <v>0.41189799999999999</v>
      </c>
      <c r="L377" s="16">
        <v>1642203.4</v>
      </c>
      <c r="M377" s="17">
        <v>0.35681299999999999</v>
      </c>
      <c r="N377" s="16">
        <v>2975459.14</v>
      </c>
      <c r="O377" s="17">
        <v>0.306807</v>
      </c>
    </row>
    <row r="378" spans="3:15" x14ac:dyDescent="0.2">
      <c r="C378" s="30"/>
      <c r="D378" s="30"/>
      <c r="E378" s="30"/>
      <c r="F378" s="30"/>
      <c r="G378" s="14" t="s">
        <v>287</v>
      </c>
      <c r="H378" s="16">
        <v>167616.91</v>
      </c>
      <c r="I378" s="17">
        <v>0.17963999999999999</v>
      </c>
      <c r="J378" s="16">
        <v>600800.73</v>
      </c>
      <c r="K378" s="17">
        <v>0.19105</v>
      </c>
      <c r="L378" s="16">
        <v>1146092.72</v>
      </c>
      <c r="M378" s="17">
        <v>0.19783500000000001</v>
      </c>
      <c r="N378" s="16">
        <v>2153648.2599999998</v>
      </c>
      <c r="O378" s="17">
        <v>0.19311600000000001</v>
      </c>
    </row>
    <row r="379" spans="3:15" x14ac:dyDescent="0.2">
      <c r="C379" s="30"/>
      <c r="D379" s="30"/>
      <c r="E379" s="30"/>
      <c r="F379" s="30"/>
      <c r="G379" s="14" t="s">
        <v>288</v>
      </c>
      <c r="H379" s="16">
        <v>178663.93</v>
      </c>
      <c r="I379" s="17">
        <v>0.25992999999999999</v>
      </c>
      <c r="J379" s="16">
        <v>619884.13</v>
      </c>
      <c r="K379" s="17">
        <v>0.25900299999999998</v>
      </c>
      <c r="L379" s="16">
        <v>1234577.02</v>
      </c>
      <c r="M379" s="17">
        <v>0.24623600000000001</v>
      </c>
      <c r="N379" s="16">
        <v>2295739.35</v>
      </c>
      <c r="O379" s="17">
        <v>0.25177899999999998</v>
      </c>
    </row>
    <row r="380" spans="3:15" x14ac:dyDescent="0.2">
      <c r="C380" s="30"/>
      <c r="D380" s="30"/>
      <c r="E380" s="30"/>
      <c r="F380" s="30"/>
      <c r="G380" s="14" t="s">
        <v>289</v>
      </c>
      <c r="H380" s="16">
        <v>407628.07</v>
      </c>
      <c r="I380" s="17">
        <v>0.273617</v>
      </c>
      <c r="J380" s="16">
        <v>1356645.71</v>
      </c>
      <c r="K380" s="17">
        <v>0.26224900000000001</v>
      </c>
      <c r="L380" s="16">
        <v>2793211.37</v>
      </c>
      <c r="M380" s="17">
        <v>0.29846200000000001</v>
      </c>
      <c r="N380" s="16">
        <v>5217809.96</v>
      </c>
      <c r="O380" s="17">
        <v>0.24976799999999999</v>
      </c>
    </row>
    <row r="381" spans="3:15" x14ac:dyDescent="0.2">
      <c r="C381" s="30"/>
      <c r="D381" s="30"/>
      <c r="E381" s="30"/>
      <c r="F381" s="30"/>
      <c r="G381" s="14" t="s">
        <v>290</v>
      </c>
      <c r="H381" s="16">
        <v>350582.39</v>
      </c>
      <c r="I381" s="17">
        <v>0.38962200000000002</v>
      </c>
      <c r="J381" s="16">
        <v>1164644.17</v>
      </c>
      <c r="K381" s="17">
        <v>0.38107099999999999</v>
      </c>
      <c r="L381" s="16">
        <v>2295924.86</v>
      </c>
      <c r="M381" s="17">
        <v>0.35610399999999998</v>
      </c>
      <c r="N381" s="16">
        <v>4203001.95</v>
      </c>
      <c r="O381" s="17">
        <v>0.30775200000000003</v>
      </c>
    </row>
    <row r="382" spans="3:15" x14ac:dyDescent="0.2">
      <c r="C382" s="30"/>
      <c r="D382" s="30"/>
      <c r="E382" s="30"/>
      <c r="F382" s="30"/>
      <c r="G382" s="14" t="s">
        <v>291</v>
      </c>
      <c r="H382" s="16">
        <v>303899.57</v>
      </c>
      <c r="I382" s="17">
        <v>0.21047399999999999</v>
      </c>
      <c r="J382" s="16">
        <v>1027795.2</v>
      </c>
      <c r="K382" s="17">
        <v>0.20097400000000001</v>
      </c>
      <c r="L382" s="16">
        <v>2076342.37</v>
      </c>
      <c r="M382" s="17">
        <v>0.15562400000000001</v>
      </c>
      <c r="N382" s="16">
        <v>3934716.98</v>
      </c>
      <c r="O382" s="17">
        <v>0.14444699999999999</v>
      </c>
    </row>
    <row r="383" spans="3:15" x14ac:dyDescent="0.2">
      <c r="C383" s="30"/>
      <c r="D383" s="30"/>
      <c r="E383" s="30"/>
      <c r="F383" s="30"/>
      <c r="G383" s="14" t="s">
        <v>292</v>
      </c>
      <c r="H383" s="16">
        <v>174071.89</v>
      </c>
      <c r="I383" s="17">
        <v>9.2913999999999997E-2</v>
      </c>
      <c r="J383" s="16">
        <v>586505.28</v>
      </c>
      <c r="K383" s="17">
        <v>0.106679</v>
      </c>
      <c r="L383" s="16">
        <v>1162043.45</v>
      </c>
      <c r="M383" s="17">
        <v>4.4292999999999999E-2</v>
      </c>
      <c r="N383" s="16">
        <v>2227725.37</v>
      </c>
      <c r="O383" s="17">
        <v>4.7149000000000003E-2</v>
      </c>
    </row>
    <row r="384" spans="3:15" x14ac:dyDescent="0.2">
      <c r="C384" s="30"/>
      <c r="D384" s="30"/>
      <c r="E384" s="30"/>
      <c r="F384" s="30"/>
      <c r="G384" s="14" t="s">
        <v>293</v>
      </c>
      <c r="H384" s="16">
        <v>384354.79</v>
      </c>
      <c r="I384" s="17">
        <v>-6.8307000000000007E-2</v>
      </c>
      <c r="J384" s="16">
        <v>1301641.9099999999</v>
      </c>
      <c r="K384" s="17">
        <v>-9.1535000000000005E-2</v>
      </c>
      <c r="L384" s="16">
        <v>2604312.44</v>
      </c>
      <c r="M384" s="17">
        <v>-5.7371999999999999E-2</v>
      </c>
      <c r="N384" s="16">
        <v>5202801.26</v>
      </c>
      <c r="O384" s="17">
        <v>-5.6480000000000002E-3</v>
      </c>
    </row>
    <row r="385" spans="3:15" x14ac:dyDescent="0.2">
      <c r="C385" s="30"/>
      <c r="D385" s="30"/>
      <c r="E385" s="30"/>
      <c r="F385" s="30"/>
      <c r="G385" s="14" t="s">
        <v>294</v>
      </c>
      <c r="H385" s="16">
        <v>375750.62</v>
      </c>
      <c r="I385" s="17">
        <v>-9.7876000000000005E-2</v>
      </c>
      <c r="J385" s="16">
        <v>1361022.9</v>
      </c>
      <c r="K385" s="17">
        <v>-7.6970999999999998E-2</v>
      </c>
      <c r="L385" s="16">
        <v>2659567.42</v>
      </c>
      <c r="M385" s="17">
        <v>-8.5142999999999996E-2</v>
      </c>
      <c r="N385" s="16">
        <v>5334386.45</v>
      </c>
      <c r="O385" s="17">
        <v>-1.9380999999999999E-2</v>
      </c>
    </row>
    <row r="386" spans="3:15" x14ac:dyDescent="0.2">
      <c r="C386" s="30"/>
      <c r="D386" s="30"/>
      <c r="E386" s="30"/>
      <c r="F386" s="30"/>
      <c r="G386" s="14" t="s">
        <v>295</v>
      </c>
      <c r="H386" s="16">
        <v>301610.65000000002</v>
      </c>
      <c r="I386" s="17">
        <v>0.30396400000000001</v>
      </c>
      <c r="J386" s="16">
        <v>1000971.66</v>
      </c>
      <c r="K386" s="17">
        <v>0.31498399999999999</v>
      </c>
      <c r="L386" s="16">
        <v>2071307.28</v>
      </c>
      <c r="M386" s="17">
        <v>0.31321700000000002</v>
      </c>
      <c r="N386" s="16">
        <v>3799435.06</v>
      </c>
      <c r="O386" s="17">
        <v>0.20921400000000001</v>
      </c>
    </row>
    <row r="387" spans="3:15" x14ac:dyDescent="0.2">
      <c r="C387" s="30"/>
      <c r="D387" s="30"/>
      <c r="E387" s="30"/>
      <c r="F387" s="30"/>
      <c r="G387" s="14" t="s">
        <v>296</v>
      </c>
      <c r="H387" s="16">
        <v>169656.25</v>
      </c>
      <c r="I387" s="17">
        <v>0.18068200000000001</v>
      </c>
      <c r="J387" s="16">
        <v>591462.93000000005</v>
      </c>
      <c r="K387" s="17">
        <v>0.16181999999999999</v>
      </c>
      <c r="L387" s="16">
        <v>1204593.92</v>
      </c>
      <c r="M387" s="17">
        <v>0.17554600000000001</v>
      </c>
      <c r="N387" s="16">
        <v>2255959.85</v>
      </c>
      <c r="O387" s="17">
        <v>0.17695900000000001</v>
      </c>
    </row>
    <row r="388" spans="3:15" x14ac:dyDescent="0.2">
      <c r="C388" s="30"/>
      <c r="D388" s="30"/>
      <c r="E388" s="30"/>
      <c r="F388" s="30"/>
      <c r="G388" s="14" t="s">
        <v>297</v>
      </c>
      <c r="H388" s="16">
        <v>190911.62</v>
      </c>
      <c r="I388" s="17">
        <v>8.4003999999999995E-2</v>
      </c>
      <c r="J388" s="16">
        <v>632722.71</v>
      </c>
      <c r="K388" s="17">
        <v>7.671E-2</v>
      </c>
      <c r="L388" s="16">
        <v>1335783.3700000001</v>
      </c>
      <c r="M388" s="17">
        <v>0.14918799999999999</v>
      </c>
      <c r="N388" s="16">
        <v>2601186.96</v>
      </c>
      <c r="O388" s="17">
        <v>0.154501</v>
      </c>
    </row>
    <row r="389" spans="3:15" x14ac:dyDescent="0.2">
      <c r="C389" s="30"/>
      <c r="D389" s="30"/>
      <c r="E389" s="30"/>
      <c r="F389" s="30"/>
      <c r="G389" s="14" t="s">
        <v>298</v>
      </c>
      <c r="H389" s="16">
        <v>158641.9</v>
      </c>
      <c r="I389" s="17">
        <v>0.324963</v>
      </c>
      <c r="J389" s="16">
        <v>549939.87</v>
      </c>
      <c r="K389" s="17">
        <v>0.33651300000000001</v>
      </c>
      <c r="L389" s="16">
        <v>1075995.3500000001</v>
      </c>
      <c r="M389" s="17">
        <v>0.24662999999999999</v>
      </c>
      <c r="N389" s="16">
        <v>2053586.32</v>
      </c>
      <c r="O389" s="17">
        <v>0.224747</v>
      </c>
    </row>
    <row r="390" spans="3:15" x14ac:dyDescent="0.2">
      <c r="C390" s="30"/>
      <c r="D390" s="30"/>
      <c r="E390" s="30"/>
      <c r="F390" s="30"/>
      <c r="G390" s="14" t="s">
        <v>299</v>
      </c>
      <c r="H390" s="16">
        <v>842034.68</v>
      </c>
      <c r="I390" s="17">
        <v>0.103766</v>
      </c>
      <c r="J390" s="16">
        <v>2768353.87</v>
      </c>
      <c r="K390" s="17">
        <v>6.0595000000000003E-2</v>
      </c>
      <c r="L390" s="16">
        <v>5754346.1600000001</v>
      </c>
      <c r="M390" s="17">
        <v>8.6072999999999997E-2</v>
      </c>
      <c r="N390" s="16">
        <v>11593632.16</v>
      </c>
      <c r="O390" s="17">
        <v>7.6432E-2</v>
      </c>
    </row>
    <row r="391" spans="3:15" x14ac:dyDescent="0.2">
      <c r="C391" s="30"/>
      <c r="D391" s="30"/>
      <c r="E391" s="30"/>
      <c r="F391" s="30"/>
      <c r="G391" s="14" t="s">
        <v>300</v>
      </c>
      <c r="H391" s="16">
        <v>81463.05</v>
      </c>
      <c r="I391" s="17">
        <v>0.23172000000000001</v>
      </c>
      <c r="J391" s="16">
        <v>274604.62</v>
      </c>
      <c r="K391" s="17">
        <v>0.223611</v>
      </c>
      <c r="L391" s="16">
        <v>574850.34</v>
      </c>
      <c r="M391" s="17">
        <v>0.27775499999999997</v>
      </c>
      <c r="N391" s="16">
        <v>1051077.1100000001</v>
      </c>
      <c r="O391" s="17">
        <v>0.24906500000000001</v>
      </c>
    </row>
    <row r="392" spans="3:15" x14ac:dyDescent="0.2">
      <c r="C392" s="30"/>
      <c r="D392" s="30"/>
      <c r="E392" s="30"/>
      <c r="F392" s="30"/>
      <c r="G392" s="14" t="s">
        <v>301</v>
      </c>
      <c r="H392" s="16">
        <v>596067.98</v>
      </c>
      <c r="I392" s="17">
        <v>0.111025</v>
      </c>
      <c r="J392" s="16">
        <v>1947785.04</v>
      </c>
      <c r="K392" s="17">
        <v>0.119863</v>
      </c>
      <c r="L392" s="16">
        <v>4000389.16</v>
      </c>
      <c r="M392" s="17">
        <v>0.17554</v>
      </c>
      <c r="N392" s="16">
        <v>7886679.3499999996</v>
      </c>
      <c r="O392" s="17">
        <v>0.155332</v>
      </c>
    </row>
    <row r="393" spans="3:15" x14ac:dyDescent="0.2">
      <c r="C393" s="30"/>
      <c r="D393" s="30"/>
      <c r="E393" s="30"/>
      <c r="F393" s="30"/>
      <c r="G393" s="14" t="s">
        <v>302</v>
      </c>
      <c r="H393" s="16">
        <v>211260.39</v>
      </c>
      <c r="I393" s="17">
        <v>0.41273500000000002</v>
      </c>
      <c r="J393" s="16">
        <v>685674.9</v>
      </c>
      <c r="K393" s="17">
        <v>0.358601</v>
      </c>
      <c r="L393" s="16">
        <v>1416515.11</v>
      </c>
      <c r="M393" s="17">
        <v>0.37060100000000001</v>
      </c>
      <c r="N393" s="16">
        <v>2755920.76</v>
      </c>
      <c r="O393" s="17">
        <v>0.27992800000000001</v>
      </c>
    </row>
    <row r="394" spans="3:15" x14ac:dyDescent="0.2">
      <c r="C394" s="30"/>
      <c r="D394" s="30"/>
      <c r="E394" s="30"/>
      <c r="F394" s="30"/>
      <c r="G394" s="14" t="s">
        <v>303</v>
      </c>
      <c r="H394" s="16">
        <v>241350.27</v>
      </c>
      <c r="I394" s="17">
        <v>1.7715999999999999E-2</v>
      </c>
      <c r="J394" s="16">
        <v>826068.7</v>
      </c>
      <c r="K394" s="17">
        <v>0.127889</v>
      </c>
      <c r="L394" s="16">
        <v>1693762.61</v>
      </c>
      <c r="M394" s="17">
        <v>0.104144</v>
      </c>
      <c r="N394" s="16">
        <v>3492016.04</v>
      </c>
      <c r="O394" s="17">
        <v>0.17893700000000001</v>
      </c>
    </row>
    <row r="395" spans="3:15" x14ac:dyDescent="0.2">
      <c r="C395" s="30"/>
      <c r="D395" s="30"/>
      <c r="E395" s="30"/>
      <c r="F395" s="30"/>
      <c r="G395" s="14" t="s">
        <v>304</v>
      </c>
      <c r="H395" s="16">
        <v>137771.79999999999</v>
      </c>
      <c r="I395" s="17">
        <v>0.152757</v>
      </c>
      <c r="J395" s="16">
        <v>455897.52</v>
      </c>
      <c r="K395" s="17">
        <v>0.153113</v>
      </c>
      <c r="L395" s="16">
        <v>946955.65</v>
      </c>
      <c r="M395" s="17">
        <v>0.20383599999999999</v>
      </c>
      <c r="N395" s="16">
        <v>1770229.47</v>
      </c>
      <c r="O395" s="17">
        <v>0.19923099999999999</v>
      </c>
    </row>
    <row r="396" spans="3:15" x14ac:dyDescent="0.2">
      <c r="C396" s="30"/>
      <c r="D396" s="30"/>
      <c r="E396" s="30"/>
      <c r="F396" s="30"/>
      <c r="G396" s="14" t="s">
        <v>305</v>
      </c>
      <c r="H396" s="16">
        <v>207633.44</v>
      </c>
      <c r="I396" s="17">
        <v>0.11405</v>
      </c>
      <c r="J396" s="16">
        <v>680776.3</v>
      </c>
      <c r="K396" s="17">
        <v>9.7036999999999998E-2</v>
      </c>
      <c r="L396" s="16">
        <v>1508052.5</v>
      </c>
      <c r="M396" s="17">
        <v>0.227493</v>
      </c>
      <c r="N396" s="16">
        <v>2835918.35</v>
      </c>
      <c r="O396" s="17">
        <v>0.27476600000000001</v>
      </c>
    </row>
    <row r="397" spans="3:15" x14ac:dyDescent="0.2">
      <c r="C397" s="30"/>
      <c r="D397" s="30"/>
      <c r="E397" s="30"/>
      <c r="F397" s="30"/>
      <c r="G397" s="14" t="s">
        <v>306</v>
      </c>
      <c r="H397" s="16">
        <v>1253595.1399999999</v>
      </c>
      <c r="I397" s="17">
        <v>-3.6105999999999999E-2</v>
      </c>
      <c r="J397" s="16">
        <v>4332112.01</v>
      </c>
      <c r="K397" s="17">
        <v>-4.4699000000000003E-2</v>
      </c>
      <c r="L397" s="16">
        <v>8502171.7599999998</v>
      </c>
      <c r="M397" s="17">
        <v>-9.4830000000000001E-3</v>
      </c>
      <c r="N397" s="16">
        <v>16893494.870000001</v>
      </c>
      <c r="O397" s="17">
        <v>4.0155000000000003E-2</v>
      </c>
    </row>
    <row r="398" spans="3:15" x14ac:dyDescent="0.2">
      <c r="C398" s="30"/>
      <c r="D398" s="30"/>
      <c r="E398" s="30"/>
      <c r="F398" s="30"/>
      <c r="G398" s="14" t="s">
        <v>307</v>
      </c>
      <c r="H398" s="16">
        <v>470555.2</v>
      </c>
      <c r="I398" s="17">
        <v>6.1873999999999998E-2</v>
      </c>
      <c r="J398" s="16">
        <v>1572096.2</v>
      </c>
      <c r="K398" s="17">
        <v>5.2818999999999998E-2</v>
      </c>
      <c r="L398" s="16">
        <v>3125185.21</v>
      </c>
      <c r="M398" s="17">
        <v>9.3162999999999996E-2</v>
      </c>
      <c r="N398" s="16">
        <v>5976200.2300000004</v>
      </c>
      <c r="O398" s="17">
        <v>0.13375799999999999</v>
      </c>
    </row>
    <row r="399" spans="3:15" x14ac:dyDescent="0.2">
      <c r="C399" s="30"/>
      <c r="D399" s="30"/>
      <c r="E399" s="30"/>
      <c r="F399" s="30"/>
      <c r="G399" s="14" t="s">
        <v>308</v>
      </c>
      <c r="H399" s="16">
        <v>73356.55</v>
      </c>
      <c r="I399" s="17">
        <v>0.4849</v>
      </c>
      <c r="J399" s="16">
        <v>243039.09</v>
      </c>
      <c r="K399" s="17">
        <v>0.30446200000000001</v>
      </c>
      <c r="L399" s="16">
        <v>496356.8</v>
      </c>
      <c r="M399" s="17">
        <v>0.33716800000000002</v>
      </c>
      <c r="N399" s="16">
        <v>889478.04</v>
      </c>
      <c r="O399" s="17">
        <v>0.27438899999999999</v>
      </c>
    </row>
    <row r="400" spans="3:15" x14ac:dyDescent="0.2">
      <c r="C400" s="30"/>
      <c r="D400" s="30"/>
      <c r="E400" s="30"/>
      <c r="F400" s="30"/>
      <c r="G400" s="14" t="s">
        <v>309</v>
      </c>
      <c r="H400" s="16">
        <v>374566.04</v>
      </c>
      <c r="I400" s="17">
        <v>9.7559000000000007E-2</v>
      </c>
      <c r="J400" s="16">
        <v>1217707.03</v>
      </c>
      <c r="K400" s="17">
        <v>9.3165999999999999E-2</v>
      </c>
      <c r="L400" s="16">
        <v>2493552</v>
      </c>
      <c r="M400" s="17">
        <v>0.168381</v>
      </c>
      <c r="N400" s="16">
        <v>4867869.6500000004</v>
      </c>
      <c r="O400" s="17">
        <v>0.16212399999999999</v>
      </c>
    </row>
    <row r="401" spans="3:15" x14ac:dyDescent="0.2">
      <c r="C401" s="30"/>
      <c r="D401" s="30"/>
      <c r="E401" s="30"/>
      <c r="F401" s="30"/>
      <c r="G401" s="14" t="s">
        <v>310</v>
      </c>
      <c r="H401" s="16">
        <v>133987.37</v>
      </c>
      <c r="I401" s="17">
        <v>0.21259900000000001</v>
      </c>
      <c r="J401" s="16">
        <v>475579.32</v>
      </c>
      <c r="K401" s="17">
        <v>0.201872</v>
      </c>
      <c r="L401" s="16">
        <v>997855.81</v>
      </c>
      <c r="M401" s="17">
        <v>0.230208</v>
      </c>
      <c r="N401" s="16">
        <v>1848747.95</v>
      </c>
      <c r="O401" s="17">
        <v>0.24493999999999999</v>
      </c>
    </row>
    <row r="402" spans="3:15" x14ac:dyDescent="0.2">
      <c r="C402" s="30"/>
      <c r="D402" s="30"/>
      <c r="E402" s="30"/>
      <c r="F402" s="30"/>
      <c r="G402" s="14" t="s">
        <v>311</v>
      </c>
      <c r="H402" s="16">
        <v>487292.22</v>
      </c>
      <c r="I402" s="17">
        <v>-3.1813000000000001E-2</v>
      </c>
      <c r="J402" s="16">
        <v>1657566.64</v>
      </c>
      <c r="K402" s="17">
        <v>-4.9616E-2</v>
      </c>
      <c r="L402" s="16">
        <v>3383290.3</v>
      </c>
      <c r="M402" s="17">
        <v>5.5269999999999998E-3</v>
      </c>
      <c r="N402" s="16">
        <v>6787316.5</v>
      </c>
      <c r="O402" s="17">
        <v>6.1031000000000002E-2</v>
      </c>
    </row>
    <row r="403" spans="3:15" x14ac:dyDescent="0.2">
      <c r="C403" s="30"/>
      <c r="D403" s="30"/>
      <c r="E403" s="30"/>
      <c r="F403" s="30"/>
      <c r="G403" s="14" t="s">
        <v>312</v>
      </c>
      <c r="H403" s="16">
        <v>265209.28000000003</v>
      </c>
      <c r="I403" s="17">
        <v>4.8134999999999997E-2</v>
      </c>
      <c r="J403" s="16">
        <v>854015.83</v>
      </c>
      <c r="K403" s="17">
        <v>3.7032000000000002E-2</v>
      </c>
      <c r="L403" s="16">
        <v>1871626.79</v>
      </c>
      <c r="M403" s="17">
        <v>0.114772</v>
      </c>
      <c r="N403" s="16">
        <v>3900129.91</v>
      </c>
      <c r="O403" s="17">
        <v>0.18561800000000001</v>
      </c>
    </row>
    <row r="404" spans="3:15" x14ac:dyDescent="0.2">
      <c r="C404" s="30"/>
      <c r="D404" s="30"/>
      <c r="E404" s="30"/>
      <c r="F404" s="30"/>
      <c r="G404" s="14" t="s">
        <v>313</v>
      </c>
      <c r="H404" s="16">
        <v>277400.84000000003</v>
      </c>
      <c r="I404" s="17">
        <v>0.117508</v>
      </c>
      <c r="J404" s="16">
        <v>1024920.4</v>
      </c>
      <c r="K404" s="17">
        <v>0.136044</v>
      </c>
      <c r="L404" s="16">
        <v>2034844.07</v>
      </c>
      <c r="M404" s="17">
        <v>0.13958200000000001</v>
      </c>
      <c r="N404" s="16">
        <v>3823966.69</v>
      </c>
      <c r="O404" s="17">
        <v>0.116815</v>
      </c>
    </row>
    <row r="405" spans="3:15" x14ac:dyDescent="0.2">
      <c r="C405" s="30"/>
      <c r="D405" s="30"/>
      <c r="E405" s="30"/>
      <c r="F405" s="30"/>
      <c r="G405" s="14" t="s">
        <v>314</v>
      </c>
      <c r="H405" s="16">
        <v>345294.46</v>
      </c>
      <c r="I405" s="17">
        <v>0.19295300000000001</v>
      </c>
      <c r="J405" s="16">
        <v>1179346.9099999999</v>
      </c>
      <c r="K405" s="17">
        <v>0.11249000000000001</v>
      </c>
      <c r="L405" s="16">
        <v>2347035.4300000002</v>
      </c>
      <c r="M405" s="17">
        <v>6.3350000000000004E-2</v>
      </c>
      <c r="N405" s="16">
        <v>4440062.03</v>
      </c>
      <c r="O405" s="17">
        <v>5.6843999999999999E-2</v>
      </c>
    </row>
    <row r="406" spans="3:15" x14ac:dyDescent="0.2">
      <c r="C406" s="30"/>
      <c r="D406" s="30"/>
      <c r="E406" s="30"/>
      <c r="F406" s="30"/>
      <c r="G406" s="14" t="s">
        <v>315</v>
      </c>
      <c r="H406" s="16">
        <v>227146.1</v>
      </c>
      <c r="I406" s="17">
        <v>9.8488000000000006E-2</v>
      </c>
      <c r="J406" s="16">
        <v>744943.69</v>
      </c>
      <c r="K406" s="17">
        <v>6.0504000000000002E-2</v>
      </c>
      <c r="L406" s="16">
        <v>1580582.67</v>
      </c>
      <c r="M406" s="17">
        <v>9.2077999999999993E-2</v>
      </c>
      <c r="N406" s="16">
        <v>3131873.66</v>
      </c>
      <c r="O406" s="17">
        <v>0.108111</v>
      </c>
    </row>
    <row r="407" spans="3:15" x14ac:dyDescent="0.2">
      <c r="C407" s="30"/>
      <c r="D407" s="30"/>
      <c r="E407" s="30"/>
      <c r="F407" s="30"/>
      <c r="G407" s="14" t="s">
        <v>316</v>
      </c>
      <c r="H407" s="16">
        <v>214647.72</v>
      </c>
      <c r="I407" s="17">
        <v>0.106701</v>
      </c>
      <c r="J407" s="16">
        <v>720084.37</v>
      </c>
      <c r="K407" s="17">
        <v>0.107458</v>
      </c>
      <c r="L407" s="16">
        <v>1500276.15</v>
      </c>
      <c r="M407" s="17">
        <v>0.15437799999999999</v>
      </c>
      <c r="N407" s="16">
        <v>2897453.79</v>
      </c>
      <c r="O407" s="17">
        <v>0.15091199999999999</v>
      </c>
    </row>
    <row r="408" spans="3:15" x14ac:dyDescent="0.2">
      <c r="C408" s="30"/>
      <c r="D408" s="30"/>
      <c r="E408" s="30"/>
      <c r="F408" s="30"/>
      <c r="G408" s="14" t="s">
        <v>317</v>
      </c>
      <c r="H408" s="16">
        <v>125232.74</v>
      </c>
      <c r="I408" s="17">
        <v>7.6425000000000007E-2</v>
      </c>
      <c r="J408" s="16">
        <v>444058.6</v>
      </c>
      <c r="K408" s="17">
        <v>0.10635600000000001</v>
      </c>
      <c r="L408" s="16">
        <v>904172</v>
      </c>
      <c r="M408" s="17">
        <v>0.139489</v>
      </c>
      <c r="N408" s="16">
        <v>1703811.47</v>
      </c>
      <c r="O408" s="17">
        <v>0.147318</v>
      </c>
    </row>
    <row r="409" spans="3:15" x14ac:dyDescent="0.2">
      <c r="C409" s="30"/>
      <c r="D409" s="30"/>
      <c r="E409" s="30"/>
      <c r="F409" s="30"/>
      <c r="G409" s="14" t="s">
        <v>318</v>
      </c>
      <c r="H409" s="16">
        <v>271282.08</v>
      </c>
      <c r="I409" s="17">
        <v>2.1922000000000001E-2</v>
      </c>
      <c r="J409" s="16">
        <v>883385.05</v>
      </c>
      <c r="K409" s="17">
        <v>-1.2305E-2</v>
      </c>
      <c r="L409" s="16">
        <v>1843796.29</v>
      </c>
      <c r="M409" s="17">
        <v>2.2509999999999999E-2</v>
      </c>
      <c r="N409" s="16">
        <v>3753369.01</v>
      </c>
      <c r="O409" s="17">
        <v>5.7729999999999997E-2</v>
      </c>
    </row>
    <row r="410" spans="3:15" x14ac:dyDescent="0.2">
      <c r="C410" s="30"/>
      <c r="D410" s="30"/>
      <c r="E410" s="30"/>
      <c r="F410" s="30"/>
      <c r="G410" s="14" t="s">
        <v>319</v>
      </c>
      <c r="H410" s="16">
        <v>93691.76</v>
      </c>
      <c r="I410" s="17">
        <v>0.37587399999999999</v>
      </c>
      <c r="J410" s="16">
        <v>318886.05</v>
      </c>
      <c r="K410" s="17">
        <v>0.31251099999999998</v>
      </c>
      <c r="L410" s="16">
        <v>652407.35</v>
      </c>
      <c r="M410" s="17">
        <v>0.368759</v>
      </c>
      <c r="N410" s="16">
        <v>1202116.43</v>
      </c>
      <c r="O410" s="17">
        <v>0.34248299999999998</v>
      </c>
    </row>
    <row r="411" spans="3:15" x14ac:dyDescent="0.2">
      <c r="C411" s="30"/>
      <c r="D411" s="30"/>
      <c r="E411" s="30"/>
      <c r="F411" s="30"/>
      <c r="G411" s="14" t="s">
        <v>320</v>
      </c>
      <c r="H411" s="16">
        <v>239540.79</v>
      </c>
      <c r="I411" s="17">
        <v>1.7245E-2</v>
      </c>
      <c r="J411" s="16">
        <v>784435.07</v>
      </c>
      <c r="K411" s="17">
        <v>-1.1821E-2</v>
      </c>
      <c r="L411" s="16">
        <v>1611909.1200000001</v>
      </c>
      <c r="M411" s="17">
        <v>1.9675999999999999E-2</v>
      </c>
      <c r="N411" s="16">
        <v>3260306.13</v>
      </c>
      <c r="O411" s="17">
        <v>3.0817000000000001E-2</v>
      </c>
    </row>
    <row r="412" spans="3:15" x14ac:dyDescent="0.2">
      <c r="C412" s="30"/>
      <c r="D412" s="30"/>
      <c r="E412" s="30"/>
      <c r="F412" s="30"/>
      <c r="G412" s="14" t="s">
        <v>321</v>
      </c>
      <c r="H412" s="16">
        <v>541078.65</v>
      </c>
      <c r="I412" s="17">
        <v>-6.6259999999999999E-2</v>
      </c>
      <c r="J412" s="16">
        <v>1816850.77</v>
      </c>
      <c r="K412" s="17">
        <v>-8.1230999999999998E-2</v>
      </c>
      <c r="L412" s="16">
        <v>3721890.51</v>
      </c>
      <c r="M412" s="17">
        <v>-7.0486999999999994E-2</v>
      </c>
      <c r="N412" s="16">
        <v>7648825.6399999997</v>
      </c>
      <c r="O412" s="17">
        <v>-3.6734999999999997E-2</v>
      </c>
    </row>
    <row r="413" spans="3:15" x14ac:dyDescent="0.2">
      <c r="C413" s="30"/>
      <c r="D413" s="30"/>
      <c r="E413" s="30"/>
      <c r="F413" s="30"/>
      <c r="G413" s="14" t="s">
        <v>322</v>
      </c>
      <c r="H413" s="16">
        <v>409020.39</v>
      </c>
      <c r="I413" s="17">
        <v>0.20036000000000001</v>
      </c>
      <c r="J413" s="16">
        <v>1392894.63</v>
      </c>
      <c r="K413" s="17">
        <v>0.16688</v>
      </c>
      <c r="L413" s="16">
        <v>2853252.75</v>
      </c>
      <c r="M413" s="17">
        <v>0.14700199999999999</v>
      </c>
      <c r="N413" s="16">
        <v>5459886.3799999999</v>
      </c>
      <c r="O413" s="17">
        <v>0.10829900000000001</v>
      </c>
    </row>
    <row r="414" spans="3:15" x14ac:dyDescent="0.2">
      <c r="C414" s="30"/>
      <c r="D414" s="30"/>
      <c r="E414" s="30"/>
      <c r="F414" s="30"/>
      <c r="G414" s="14" t="s">
        <v>323</v>
      </c>
      <c r="H414" s="16">
        <v>384258.92</v>
      </c>
      <c r="I414" s="17">
        <v>9.1699000000000003E-2</v>
      </c>
      <c r="J414" s="16">
        <v>1280060.31</v>
      </c>
      <c r="K414" s="17">
        <v>0.101165</v>
      </c>
      <c r="L414" s="16">
        <v>2700731.21</v>
      </c>
      <c r="M414" s="17">
        <v>0.18398400000000001</v>
      </c>
      <c r="N414" s="16">
        <v>5031679.84</v>
      </c>
      <c r="O414" s="17">
        <v>0.168015</v>
      </c>
    </row>
    <row r="415" spans="3:15" x14ac:dyDescent="0.2">
      <c r="C415" s="30"/>
      <c r="D415" s="30"/>
      <c r="E415" s="30"/>
      <c r="F415" s="30"/>
      <c r="G415" s="14" t="s">
        <v>324</v>
      </c>
      <c r="H415" s="16">
        <v>205974.41</v>
      </c>
      <c r="I415" s="17">
        <v>0.15468399999999999</v>
      </c>
      <c r="J415" s="16">
        <v>701445.05</v>
      </c>
      <c r="K415" s="17">
        <v>9.3153E-2</v>
      </c>
      <c r="L415" s="16">
        <v>1436239.25</v>
      </c>
      <c r="M415" s="17">
        <v>0.12826699999999999</v>
      </c>
      <c r="N415" s="16">
        <v>2789837.29</v>
      </c>
      <c r="O415" s="17">
        <v>0.16570499999999999</v>
      </c>
    </row>
    <row r="416" spans="3:15" x14ac:dyDescent="0.2">
      <c r="C416" s="30"/>
      <c r="D416" s="30"/>
      <c r="E416" s="30"/>
      <c r="F416" s="30"/>
      <c r="G416" s="14" t="s">
        <v>325</v>
      </c>
      <c r="H416" s="16">
        <v>458785.04</v>
      </c>
      <c r="I416" s="17">
        <v>2.2644000000000001E-2</v>
      </c>
      <c r="J416" s="16">
        <v>1504054.68</v>
      </c>
      <c r="K416" s="17">
        <v>5.1697E-2</v>
      </c>
      <c r="L416" s="16">
        <v>3146720.65</v>
      </c>
      <c r="M416" s="17">
        <v>0.13766900000000001</v>
      </c>
      <c r="N416" s="16">
        <v>6213376.6900000004</v>
      </c>
      <c r="O416" s="17">
        <v>0.12898200000000001</v>
      </c>
    </row>
    <row r="417" spans="3:15" x14ac:dyDescent="0.2">
      <c r="C417" s="30"/>
      <c r="D417" s="30"/>
      <c r="E417" s="30"/>
      <c r="F417" s="30"/>
      <c r="G417" s="14" t="s">
        <v>351</v>
      </c>
      <c r="H417" s="16">
        <v>120947.77</v>
      </c>
      <c r="I417" s="17">
        <v>0.224523</v>
      </c>
      <c r="J417" s="16">
        <v>421557.88</v>
      </c>
      <c r="K417" s="17">
        <v>0.247145</v>
      </c>
      <c r="L417" s="16">
        <v>831338.94</v>
      </c>
      <c r="M417" s="17">
        <v>0.242752</v>
      </c>
      <c r="N417" s="16">
        <v>1518045.01</v>
      </c>
      <c r="O417" s="17">
        <v>0.24083199999999999</v>
      </c>
    </row>
    <row r="418" spans="3:15" x14ac:dyDescent="0.2">
      <c r="C418" s="30"/>
      <c r="D418" s="30"/>
      <c r="E418" s="30"/>
      <c r="F418" s="30"/>
      <c r="G418" s="14" t="s">
        <v>352</v>
      </c>
      <c r="H418" s="16">
        <v>244917.93</v>
      </c>
      <c r="I418" s="17">
        <v>0.132551</v>
      </c>
      <c r="J418" s="16">
        <v>822051.17</v>
      </c>
      <c r="K418" s="17">
        <v>0.11865100000000001</v>
      </c>
      <c r="L418" s="16">
        <v>1723721.74</v>
      </c>
      <c r="M418" s="17">
        <v>0.180089</v>
      </c>
      <c r="N418" s="16">
        <v>3382134.01</v>
      </c>
      <c r="O418" s="17">
        <v>0.203263</v>
      </c>
    </row>
    <row r="419" spans="3:15" x14ac:dyDescent="0.2">
      <c r="C419" s="29" t="s">
        <v>19</v>
      </c>
      <c r="D419" s="29" t="s">
        <v>11</v>
      </c>
      <c r="E419" s="29" t="s">
        <v>0</v>
      </c>
      <c r="F419" s="29" t="s">
        <v>85</v>
      </c>
      <c r="G419" s="14" t="s">
        <v>326</v>
      </c>
      <c r="H419" s="16">
        <v>2560008.33</v>
      </c>
      <c r="I419" s="17">
        <v>5.2830000000000004E-3</v>
      </c>
      <c r="J419" s="16">
        <v>8480205.7699999996</v>
      </c>
      <c r="K419" s="17">
        <v>-2.1086000000000001E-2</v>
      </c>
      <c r="L419" s="16">
        <v>17558441.109999999</v>
      </c>
      <c r="M419" s="17">
        <v>3.225E-3</v>
      </c>
      <c r="N419" s="16">
        <v>35660079.969999999</v>
      </c>
      <c r="O419" s="17">
        <v>2.188E-2</v>
      </c>
    </row>
    <row r="420" spans="3:15" x14ac:dyDescent="0.2">
      <c r="C420" s="30"/>
      <c r="D420" s="30"/>
      <c r="E420" s="30"/>
      <c r="F420" s="30"/>
      <c r="G420" s="14" t="s">
        <v>327</v>
      </c>
      <c r="H420" s="16">
        <v>3178497.33</v>
      </c>
      <c r="I420" s="17">
        <v>0.20783099999999999</v>
      </c>
      <c r="J420" s="16">
        <v>10911045.02</v>
      </c>
      <c r="K420" s="17">
        <v>0.195133</v>
      </c>
      <c r="L420" s="16">
        <v>22005271.550000001</v>
      </c>
      <c r="M420" s="17">
        <v>0.20203399999999999</v>
      </c>
      <c r="N420" s="16">
        <v>41404671.960000001</v>
      </c>
      <c r="O420" s="17">
        <v>0.19570100000000001</v>
      </c>
    </row>
    <row r="421" spans="3:15" x14ac:dyDescent="0.2">
      <c r="C421" s="30"/>
      <c r="D421" s="30"/>
      <c r="E421" s="30"/>
      <c r="F421" s="30"/>
      <c r="G421" s="14" t="s">
        <v>328</v>
      </c>
      <c r="H421" s="16">
        <v>2571752.92</v>
      </c>
      <c r="I421" s="17">
        <v>7.6883000000000007E-2</v>
      </c>
      <c r="J421" s="16">
        <v>8660549.9499999993</v>
      </c>
      <c r="K421" s="17">
        <v>5.8786999999999999E-2</v>
      </c>
      <c r="L421" s="16">
        <v>17935591.280000001</v>
      </c>
      <c r="M421" s="17">
        <v>9.5060000000000006E-2</v>
      </c>
      <c r="N421" s="16">
        <v>34766640</v>
      </c>
      <c r="O421" s="17">
        <v>0.105744</v>
      </c>
    </row>
    <row r="422" spans="3:15" x14ac:dyDescent="0.2">
      <c r="C422" s="30"/>
      <c r="D422" s="30"/>
      <c r="E422" s="30"/>
      <c r="F422" s="30"/>
      <c r="G422" s="14" t="s">
        <v>329</v>
      </c>
      <c r="H422" s="16">
        <v>5137070.6100000003</v>
      </c>
      <c r="I422" s="17">
        <v>-1.5907000000000001E-2</v>
      </c>
      <c r="J422" s="16">
        <v>17658579.530000001</v>
      </c>
      <c r="K422" s="17">
        <v>-3.1139E-2</v>
      </c>
      <c r="L422" s="16">
        <v>34971765.049999997</v>
      </c>
      <c r="M422" s="17">
        <v>-5.339E-3</v>
      </c>
      <c r="N422" s="16">
        <v>69176425.290000007</v>
      </c>
      <c r="O422" s="17">
        <v>4.5969000000000003E-2</v>
      </c>
    </row>
    <row r="423" spans="3:15" x14ac:dyDescent="0.2">
      <c r="C423" s="30"/>
      <c r="D423" s="30"/>
      <c r="E423" s="30"/>
      <c r="F423" s="30"/>
      <c r="G423" s="14" t="s">
        <v>330</v>
      </c>
      <c r="H423" s="16">
        <v>1588319.68</v>
      </c>
      <c r="I423" s="17">
        <v>0.17279800000000001</v>
      </c>
      <c r="J423" s="16">
        <v>5367458.41</v>
      </c>
      <c r="K423" s="17">
        <v>0.16075999999999999</v>
      </c>
      <c r="L423" s="16">
        <v>10843120.98</v>
      </c>
      <c r="M423" s="17">
        <v>0.16414899999999999</v>
      </c>
      <c r="N423" s="16">
        <v>21043774.109999999</v>
      </c>
      <c r="O423" s="17">
        <v>0.20211399999999999</v>
      </c>
    </row>
    <row r="424" spans="3:15" x14ac:dyDescent="0.2">
      <c r="C424" s="30"/>
      <c r="D424" s="30"/>
      <c r="E424" s="30"/>
      <c r="F424" s="30"/>
      <c r="G424" s="14" t="s">
        <v>331</v>
      </c>
      <c r="H424" s="16">
        <v>1911306.93</v>
      </c>
      <c r="I424" s="17">
        <v>0.187751</v>
      </c>
      <c r="J424" s="16">
        <v>6386563.6500000004</v>
      </c>
      <c r="K424" s="17">
        <v>0.18204699999999999</v>
      </c>
      <c r="L424" s="16">
        <v>13460613.32</v>
      </c>
      <c r="M424" s="17">
        <v>0.233212</v>
      </c>
      <c r="N424" s="16">
        <v>25163836.57</v>
      </c>
      <c r="O424" s="17">
        <v>0.20050299999999999</v>
      </c>
    </row>
    <row r="425" spans="3:15" x14ac:dyDescent="0.2">
      <c r="C425" s="30"/>
      <c r="D425" s="30"/>
      <c r="E425" s="30"/>
      <c r="F425" s="30"/>
      <c r="G425" s="14" t="s">
        <v>332</v>
      </c>
      <c r="H425" s="16">
        <v>3839715.52</v>
      </c>
      <c r="I425" s="17">
        <v>9.7890000000000005E-2</v>
      </c>
      <c r="J425" s="16">
        <v>12589448.119999999</v>
      </c>
      <c r="K425" s="17">
        <v>0.104127</v>
      </c>
      <c r="L425" s="16">
        <v>26163033.039999999</v>
      </c>
      <c r="M425" s="17">
        <v>0.17848800000000001</v>
      </c>
      <c r="N425" s="16">
        <v>50385174.850000001</v>
      </c>
      <c r="O425" s="17">
        <v>0.16544200000000001</v>
      </c>
    </row>
    <row r="426" spans="3:15" x14ac:dyDescent="0.2">
      <c r="C426" s="30"/>
      <c r="D426" s="30"/>
      <c r="E426" s="30"/>
      <c r="F426" s="30"/>
      <c r="G426" s="14" t="s">
        <v>333</v>
      </c>
      <c r="H426" s="16">
        <v>2762736.23</v>
      </c>
      <c r="I426" s="17">
        <v>0.16659299999999999</v>
      </c>
      <c r="J426" s="16">
        <v>9183924.8499999996</v>
      </c>
      <c r="K426" s="17">
        <v>0.141957</v>
      </c>
      <c r="L426" s="16">
        <v>18803764.969999999</v>
      </c>
      <c r="M426" s="17">
        <v>0.16047900000000001</v>
      </c>
      <c r="N426" s="16">
        <v>36293909.969999999</v>
      </c>
      <c r="O426" s="17">
        <v>0.171657</v>
      </c>
    </row>
    <row r="427" spans="3:15" x14ac:dyDescent="0.2">
      <c r="C427" s="30"/>
      <c r="D427" s="30"/>
      <c r="E427" s="31"/>
      <c r="F427" s="30"/>
      <c r="G427" s="14" t="s">
        <v>334</v>
      </c>
      <c r="H427" s="16">
        <v>23549407.629999999</v>
      </c>
      <c r="I427" s="17">
        <v>8.9471999999999996E-2</v>
      </c>
      <c r="J427" s="16">
        <v>79237775.579999998</v>
      </c>
      <c r="K427" s="17">
        <v>7.5580999999999995E-2</v>
      </c>
      <c r="L427" s="16">
        <v>161741601.91999999</v>
      </c>
      <c r="M427" s="17">
        <v>0.107971</v>
      </c>
      <c r="N427" s="16">
        <v>313894513.07999998</v>
      </c>
      <c r="O427" s="17">
        <v>0.12193900000000001</v>
      </c>
    </row>
    <row r="428" spans="3:15" x14ac:dyDescent="0.2">
      <c r="C428" s="29" t="s">
        <v>19</v>
      </c>
      <c r="D428" s="29" t="s">
        <v>11</v>
      </c>
      <c r="E428" s="29" t="s">
        <v>9</v>
      </c>
      <c r="F428" s="29" t="s">
        <v>84</v>
      </c>
      <c r="G428" s="14" t="s">
        <v>278</v>
      </c>
      <c r="H428" s="18">
        <v>28576.22</v>
      </c>
      <c r="I428" s="17">
        <v>0.19566600000000001</v>
      </c>
      <c r="J428" s="18">
        <v>104614.49</v>
      </c>
      <c r="K428" s="17">
        <v>0.111429</v>
      </c>
      <c r="L428" s="18">
        <v>204823.62</v>
      </c>
      <c r="M428" s="17">
        <v>9.0261999999999995E-2</v>
      </c>
      <c r="N428" s="18">
        <v>387589.67</v>
      </c>
      <c r="O428" s="17">
        <v>0.117732</v>
      </c>
    </row>
    <row r="429" spans="3:15" x14ac:dyDescent="0.2">
      <c r="C429" s="30"/>
      <c r="D429" s="30"/>
      <c r="E429" s="30"/>
      <c r="F429" s="30"/>
      <c r="G429" s="14" t="s">
        <v>279</v>
      </c>
      <c r="H429" s="18">
        <v>87487.360000000001</v>
      </c>
      <c r="I429" s="17">
        <v>7.9963999999999993E-2</v>
      </c>
      <c r="J429" s="18">
        <v>294029.8</v>
      </c>
      <c r="K429" s="17">
        <v>0.117365</v>
      </c>
      <c r="L429" s="18">
        <v>600962.44999999995</v>
      </c>
      <c r="M429" s="17">
        <v>0.17415800000000001</v>
      </c>
      <c r="N429" s="18">
        <v>1146634.72</v>
      </c>
      <c r="O429" s="17">
        <v>0.16027</v>
      </c>
    </row>
    <row r="430" spans="3:15" x14ac:dyDescent="0.2">
      <c r="C430" s="30"/>
      <c r="D430" s="30"/>
      <c r="E430" s="30"/>
      <c r="F430" s="30"/>
      <c r="G430" s="14" t="s">
        <v>280</v>
      </c>
      <c r="H430" s="18">
        <v>144207.17000000001</v>
      </c>
      <c r="I430" s="17">
        <v>5.3920000000000001E-3</v>
      </c>
      <c r="J430" s="18">
        <v>471511.32</v>
      </c>
      <c r="K430" s="17">
        <v>-3.4494999999999998E-2</v>
      </c>
      <c r="L430" s="18">
        <v>977939.06</v>
      </c>
      <c r="M430" s="17">
        <v>-2.2248E-2</v>
      </c>
      <c r="N430" s="18">
        <v>2020114.09</v>
      </c>
      <c r="O430" s="17">
        <v>1.3247E-2</v>
      </c>
    </row>
    <row r="431" spans="3:15" x14ac:dyDescent="0.2">
      <c r="C431" s="30"/>
      <c r="D431" s="30"/>
      <c r="E431" s="30"/>
      <c r="F431" s="30"/>
      <c r="G431" s="14" t="s">
        <v>281</v>
      </c>
      <c r="H431" s="18">
        <v>62114.22</v>
      </c>
      <c r="I431" s="17">
        <v>0.14848</v>
      </c>
      <c r="J431" s="18">
        <v>209445.38</v>
      </c>
      <c r="K431" s="17">
        <v>0.16734299999999999</v>
      </c>
      <c r="L431" s="18">
        <v>431959.28</v>
      </c>
      <c r="M431" s="17">
        <v>0.25591799999999998</v>
      </c>
      <c r="N431" s="18">
        <v>806266.56</v>
      </c>
      <c r="O431" s="17">
        <v>0.25056200000000001</v>
      </c>
    </row>
    <row r="432" spans="3:15" x14ac:dyDescent="0.2">
      <c r="C432" s="30"/>
      <c r="D432" s="30"/>
      <c r="E432" s="30"/>
      <c r="F432" s="30"/>
      <c r="G432" s="14" t="s">
        <v>282</v>
      </c>
      <c r="H432" s="18">
        <v>143414.94</v>
      </c>
      <c r="I432" s="17">
        <v>3.0395999999999999E-2</v>
      </c>
      <c r="J432" s="18">
        <v>476308.27</v>
      </c>
      <c r="K432" s="17">
        <v>7.273E-3</v>
      </c>
      <c r="L432" s="18">
        <v>967096.1</v>
      </c>
      <c r="M432" s="17">
        <v>3.3922000000000001E-2</v>
      </c>
      <c r="N432" s="18">
        <v>2006455.22</v>
      </c>
      <c r="O432" s="17">
        <v>0.11382399999999999</v>
      </c>
    </row>
    <row r="433" spans="3:15" x14ac:dyDescent="0.2">
      <c r="C433" s="30"/>
      <c r="D433" s="30"/>
      <c r="E433" s="30"/>
      <c r="F433" s="30"/>
      <c r="G433" s="14" t="s">
        <v>283</v>
      </c>
      <c r="H433" s="18">
        <v>67129.38</v>
      </c>
      <c r="I433" s="17">
        <v>-9.7899E-2</v>
      </c>
      <c r="J433" s="18">
        <v>236911.95</v>
      </c>
      <c r="K433" s="17">
        <v>-0.109491</v>
      </c>
      <c r="L433" s="18">
        <v>482583.18</v>
      </c>
      <c r="M433" s="17">
        <v>-7.1927000000000005E-2</v>
      </c>
      <c r="N433" s="18">
        <v>974776.49</v>
      </c>
      <c r="O433" s="17">
        <v>-6.777E-3</v>
      </c>
    </row>
    <row r="434" spans="3:15" x14ac:dyDescent="0.2">
      <c r="C434" s="30"/>
      <c r="D434" s="30"/>
      <c r="E434" s="30"/>
      <c r="F434" s="30"/>
      <c r="G434" s="14" t="s">
        <v>284</v>
      </c>
      <c r="H434" s="18">
        <v>32019.56</v>
      </c>
      <c r="I434" s="17">
        <v>6.1442999999999998E-2</v>
      </c>
      <c r="J434" s="18">
        <v>102593.42</v>
      </c>
      <c r="K434" s="17">
        <v>1.8395000000000002E-2</v>
      </c>
      <c r="L434" s="18">
        <v>222088.67</v>
      </c>
      <c r="M434" s="17">
        <v>0.11049</v>
      </c>
      <c r="N434" s="18">
        <v>431974.79</v>
      </c>
      <c r="O434" s="17">
        <v>0.15056700000000001</v>
      </c>
    </row>
    <row r="435" spans="3:15" x14ac:dyDescent="0.2">
      <c r="C435" s="30"/>
      <c r="D435" s="30"/>
      <c r="E435" s="30"/>
      <c r="F435" s="30"/>
      <c r="G435" s="14" t="s">
        <v>285</v>
      </c>
      <c r="H435" s="18">
        <v>81663.37</v>
      </c>
      <c r="I435" s="17">
        <v>2.7857E-2</v>
      </c>
      <c r="J435" s="18">
        <v>277564.76</v>
      </c>
      <c r="K435" s="17">
        <v>3.1510000000000003E-2</v>
      </c>
      <c r="L435" s="18">
        <v>607977.78</v>
      </c>
      <c r="M435" s="17">
        <v>0.12350700000000001</v>
      </c>
      <c r="N435" s="18">
        <v>1212512.21</v>
      </c>
      <c r="O435" s="17">
        <v>0.13442699999999999</v>
      </c>
    </row>
    <row r="436" spans="3:15" x14ac:dyDescent="0.2">
      <c r="C436" s="30"/>
      <c r="D436" s="30"/>
      <c r="E436" s="30"/>
      <c r="F436" s="30"/>
      <c r="G436" s="14" t="s">
        <v>286</v>
      </c>
      <c r="H436" s="18">
        <v>53196.82</v>
      </c>
      <c r="I436" s="17">
        <v>0.18106700000000001</v>
      </c>
      <c r="J436" s="18">
        <v>180761.48</v>
      </c>
      <c r="K436" s="17">
        <v>0.21321999999999999</v>
      </c>
      <c r="L436" s="18">
        <v>384181.57</v>
      </c>
      <c r="M436" s="17">
        <v>0.24782299999999999</v>
      </c>
      <c r="N436" s="18">
        <v>711362.71</v>
      </c>
      <c r="O436" s="17">
        <v>0.21895300000000001</v>
      </c>
    </row>
    <row r="437" spans="3:15" x14ac:dyDescent="0.2">
      <c r="C437" s="30"/>
      <c r="D437" s="30"/>
      <c r="E437" s="30"/>
      <c r="F437" s="30"/>
      <c r="G437" s="14" t="s">
        <v>287</v>
      </c>
      <c r="H437" s="18">
        <v>29745.86</v>
      </c>
      <c r="I437" s="17">
        <v>0.209423</v>
      </c>
      <c r="J437" s="18">
        <v>106550.6</v>
      </c>
      <c r="K437" s="17">
        <v>0.241364</v>
      </c>
      <c r="L437" s="18">
        <v>206959.08</v>
      </c>
      <c r="M437" s="17">
        <v>0.24169099999999999</v>
      </c>
      <c r="N437" s="18">
        <v>392169.31</v>
      </c>
      <c r="O437" s="17">
        <v>0.18996399999999999</v>
      </c>
    </row>
    <row r="438" spans="3:15" x14ac:dyDescent="0.2">
      <c r="C438" s="30"/>
      <c r="D438" s="30"/>
      <c r="E438" s="30"/>
      <c r="F438" s="30"/>
      <c r="G438" s="14" t="s">
        <v>288</v>
      </c>
      <c r="H438" s="18">
        <v>35364.51</v>
      </c>
      <c r="I438" s="17">
        <v>6.3795000000000004E-2</v>
      </c>
      <c r="J438" s="18">
        <v>125770.42</v>
      </c>
      <c r="K438" s="17">
        <v>0.14619599999999999</v>
      </c>
      <c r="L438" s="18">
        <v>265906.63</v>
      </c>
      <c r="M438" s="17">
        <v>0.17602699999999999</v>
      </c>
      <c r="N438" s="18">
        <v>507521.98</v>
      </c>
      <c r="O438" s="17">
        <v>0.18495200000000001</v>
      </c>
    </row>
    <row r="439" spans="3:15" x14ac:dyDescent="0.2">
      <c r="C439" s="30"/>
      <c r="D439" s="30"/>
      <c r="E439" s="30"/>
      <c r="F439" s="30"/>
      <c r="G439" s="14" t="s">
        <v>289</v>
      </c>
      <c r="H439" s="18">
        <v>83481.649999999994</v>
      </c>
      <c r="I439" s="17">
        <v>0.34883599999999998</v>
      </c>
      <c r="J439" s="18">
        <v>274605.39</v>
      </c>
      <c r="K439" s="17">
        <v>0.33502700000000002</v>
      </c>
      <c r="L439" s="18">
        <v>566180.27</v>
      </c>
      <c r="M439" s="17">
        <v>0.383469</v>
      </c>
      <c r="N439" s="18">
        <v>1056086.99</v>
      </c>
      <c r="O439" s="17">
        <v>0.32898699999999997</v>
      </c>
    </row>
    <row r="440" spans="3:15" x14ac:dyDescent="0.2">
      <c r="C440" s="30"/>
      <c r="D440" s="30"/>
      <c r="E440" s="30"/>
      <c r="F440" s="30"/>
      <c r="G440" s="14" t="s">
        <v>290</v>
      </c>
      <c r="H440" s="18">
        <v>74906.7</v>
      </c>
      <c r="I440" s="17">
        <v>0.30791299999999999</v>
      </c>
      <c r="J440" s="18">
        <v>250149.71</v>
      </c>
      <c r="K440" s="17">
        <v>0.29250700000000002</v>
      </c>
      <c r="L440" s="18">
        <v>498768.41</v>
      </c>
      <c r="M440" s="17">
        <v>0.28528199999999998</v>
      </c>
      <c r="N440" s="18">
        <v>924964.94</v>
      </c>
      <c r="O440" s="17">
        <v>0.33334999999999998</v>
      </c>
    </row>
    <row r="441" spans="3:15" x14ac:dyDescent="0.2">
      <c r="C441" s="30"/>
      <c r="D441" s="30"/>
      <c r="E441" s="30"/>
      <c r="F441" s="30"/>
      <c r="G441" s="14" t="s">
        <v>291</v>
      </c>
      <c r="H441" s="18">
        <v>66667.98</v>
      </c>
      <c r="I441" s="17">
        <v>-8.4130999999999997E-2</v>
      </c>
      <c r="J441" s="18">
        <v>232022.07</v>
      </c>
      <c r="K441" s="17">
        <v>1.0857E-2</v>
      </c>
      <c r="L441" s="18">
        <v>511819.17</v>
      </c>
      <c r="M441" s="17">
        <v>3.9460000000000002E-2</v>
      </c>
      <c r="N441" s="18">
        <v>1001682.3</v>
      </c>
      <c r="O441" s="17">
        <v>5.3793000000000001E-2</v>
      </c>
    </row>
    <row r="442" spans="3:15" x14ac:dyDescent="0.2">
      <c r="C442" s="30"/>
      <c r="D442" s="30"/>
      <c r="E442" s="30"/>
      <c r="F442" s="30"/>
      <c r="G442" s="14" t="s">
        <v>292</v>
      </c>
      <c r="H442" s="18">
        <v>54969.98</v>
      </c>
      <c r="I442" s="17">
        <v>-8.3700000000000007E-3</v>
      </c>
      <c r="J442" s="18">
        <v>169758.26</v>
      </c>
      <c r="K442" s="17">
        <v>6.202E-3</v>
      </c>
      <c r="L442" s="18">
        <v>348503.22</v>
      </c>
      <c r="M442" s="17">
        <v>-2.8577999999999999E-2</v>
      </c>
      <c r="N442" s="18">
        <v>672329.05</v>
      </c>
      <c r="O442" s="17">
        <v>-2.9135000000000001E-2</v>
      </c>
    </row>
    <row r="443" spans="3:15" x14ac:dyDescent="0.2">
      <c r="C443" s="30"/>
      <c r="D443" s="30"/>
      <c r="E443" s="30"/>
      <c r="F443" s="30"/>
      <c r="G443" s="14" t="s">
        <v>293</v>
      </c>
      <c r="H443" s="18">
        <v>90633.5</v>
      </c>
      <c r="I443" s="17">
        <v>-4.0580999999999999E-2</v>
      </c>
      <c r="J443" s="18">
        <v>301064.15999999997</v>
      </c>
      <c r="K443" s="17">
        <v>-8.8586999999999999E-2</v>
      </c>
      <c r="L443" s="18">
        <v>611791.57999999996</v>
      </c>
      <c r="M443" s="17">
        <v>-5.5850999999999998E-2</v>
      </c>
      <c r="N443" s="18">
        <v>1235889.92</v>
      </c>
      <c r="O443" s="17">
        <v>-8.7430000000000008E-3</v>
      </c>
    </row>
    <row r="444" spans="3:15" x14ac:dyDescent="0.2">
      <c r="C444" s="30"/>
      <c r="D444" s="30"/>
      <c r="E444" s="30"/>
      <c r="F444" s="30"/>
      <c r="G444" s="14" t="s">
        <v>294</v>
      </c>
      <c r="H444" s="18">
        <v>87240.03</v>
      </c>
      <c r="I444" s="17">
        <v>-8.6929000000000006E-2</v>
      </c>
      <c r="J444" s="18">
        <v>309293.34000000003</v>
      </c>
      <c r="K444" s="17">
        <v>-0.11351899999999999</v>
      </c>
      <c r="L444" s="18">
        <v>617971.62</v>
      </c>
      <c r="M444" s="17">
        <v>-0.104585</v>
      </c>
      <c r="N444" s="18">
        <v>1255652.8600000001</v>
      </c>
      <c r="O444" s="17">
        <v>-4.0419999999999998E-2</v>
      </c>
    </row>
    <row r="445" spans="3:15" x14ac:dyDescent="0.2">
      <c r="C445" s="30"/>
      <c r="D445" s="30"/>
      <c r="E445" s="30"/>
      <c r="F445" s="30"/>
      <c r="G445" s="14" t="s">
        <v>295</v>
      </c>
      <c r="H445" s="18">
        <v>59468.78</v>
      </c>
      <c r="I445" s="17">
        <v>0.33017400000000002</v>
      </c>
      <c r="J445" s="18">
        <v>195738.39</v>
      </c>
      <c r="K445" s="17">
        <v>0.33878999999999998</v>
      </c>
      <c r="L445" s="18">
        <v>407634.45</v>
      </c>
      <c r="M445" s="17">
        <v>0.31627</v>
      </c>
      <c r="N445" s="18">
        <v>749551.82</v>
      </c>
      <c r="O445" s="17">
        <v>0.199128</v>
      </c>
    </row>
    <row r="446" spans="3:15" x14ac:dyDescent="0.2">
      <c r="C446" s="30"/>
      <c r="D446" s="30"/>
      <c r="E446" s="30"/>
      <c r="F446" s="30"/>
      <c r="G446" s="14" t="s">
        <v>296</v>
      </c>
      <c r="H446" s="18">
        <v>37053.39</v>
      </c>
      <c r="I446" s="17">
        <v>4.2872E-2</v>
      </c>
      <c r="J446" s="18">
        <v>128134.59</v>
      </c>
      <c r="K446" s="17">
        <v>5.6203999999999997E-2</v>
      </c>
      <c r="L446" s="18">
        <v>273220.67</v>
      </c>
      <c r="M446" s="17">
        <v>0.110969</v>
      </c>
      <c r="N446" s="18">
        <v>528979.52</v>
      </c>
      <c r="O446" s="17">
        <v>0.150091</v>
      </c>
    </row>
    <row r="447" spans="3:15" x14ac:dyDescent="0.2">
      <c r="C447" s="30"/>
      <c r="D447" s="30"/>
      <c r="E447" s="30"/>
      <c r="F447" s="30"/>
      <c r="G447" s="14" t="s">
        <v>297</v>
      </c>
      <c r="H447" s="18">
        <v>41593.99</v>
      </c>
      <c r="I447" s="17">
        <v>0.107644</v>
      </c>
      <c r="J447" s="18">
        <v>140691.39000000001</v>
      </c>
      <c r="K447" s="17">
        <v>0.122349</v>
      </c>
      <c r="L447" s="18">
        <v>295984.17</v>
      </c>
      <c r="M447" s="17">
        <v>0.197904</v>
      </c>
      <c r="N447" s="18">
        <v>576772.07999999996</v>
      </c>
      <c r="O447" s="17">
        <v>0.2024</v>
      </c>
    </row>
    <row r="448" spans="3:15" x14ac:dyDescent="0.2">
      <c r="C448" s="30"/>
      <c r="D448" s="30"/>
      <c r="E448" s="30"/>
      <c r="F448" s="30"/>
      <c r="G448" s="14" t="s">
        <v>298</v>
      </c>
      <c r="H448" s="18">
        <v>28218.58</v>
      </c>
      <c r="I448" s="17">
        <v>0.309535</v>
      </c>
      <c r="J448" s="18">
        <v>99096.67</v>
      </c>
      <c r="K448" s="17">
        <v>0.36979000000000001</v>
      </c>
      <c r="L448" s="18">
        <v>199458.21</v>
      </c>
      <c r="M448" s="17">
        <v>0.280671</v>
      </c>
      <c r="N448" s="18">
        <v>376392.42</v>
      </c>
      <c r="O448" s="17">
        <v>0.22273899999999999</v>
      </c>
    </row>
    <row r="449" spans="3:15" x14ac:dyDescent="0.2">
      <c r="C449" s="30"/>
      <c r="D449" s="30"/>
      <c r="E449" s="30"/>
      <c r="F449" s="30"/>
      <c r="G449" s="14" t="s">
        <v>299</v>
      </c>
      <c r="H449" s="18">
        <v>161018.75</v>
      </c>
      <c r="I449" s="17">
        <v>0.105154</v>
      </c>
      <c r="J449" s="18">
        <v>526335.96</v>
      </c>
      <c r="K449" s="17">
        <v>7.1584999999999996E-2</v>
      </c>
      <c r="L449" s="18">
        <v>1106357.22</v>
      </c>
      <c r="M449" s="17">
        <v>0.118313</v>
      </c>
      <c r="N449" s="18">
        <v>2216108.75</v>
      </c>
      <c r="O449" s="17">
        <v>0.101518</v>
      </c>
    </row>
    <row r="450" spans="3:15" x14ac:dyDescent="0.2">
      <c r="C450" s="30"/>
      <c r="D450" s="30"/>
      <c r="E450" s="30"/>
      <c r="F450" s="30"/>
      <c r="G450" s="14" t="s">
        <v>300</v>
      </c>
      <c r="H450" s="18">
        <v>17183.349999999999</v>
      </c>
      <c r="I450" s="17">
        <v>7.4621999999999994E-2</v>
      </c>
      <c r="J450" s="18">
        <v>55791.78</v>
      </c>
      <c r="K450" s="17">
        <v>8.6791999999999994E-2</v>
      </c>
      <c r="L450" s="18">
        <v>117620.7</v>
      </c>
      <c r="M450" s="17">
        <v>0.12192699999999999</v>
      </c>
      <c r="N450" s="18">
        <v>213255.75</v>
      </c>
      <c r="O450" s="17">
        <v>9.8575999999999997E-2</v>
      </c>
    </row>
    <row r="451" spans="3:15" x14ac:dyDescent="0.2">
      <c r="C451" s="30"/>
      <c r="D451" s="30"/>
      <c r="E451" s="30"/>
      <c r="F451" s="30"/>
      <c r="G451" s="14" t="s">
        <v>301</v>
      </c>
      <c r="H451" s="18">
        <v>123788.1</v>
      </c>
      <c r="I451" s="17">
        <v>0.10736999999999999</v>
      </c>
      <c r="J451" s="18">
        <v>416406.82</v>
      </c>
      <c r="K451" s="17">
        <v>0.145791</v>
      </c>
      <c r="L451" s="18">
        <v>843884.56</v>
      </c>
      <c r="M451" s="17">
        <v>0.19037399999999999</v>
      </c>
      <c r="N451" s="18">
        <v>1672194.17</v>
      </c>
      <c r="O451" s="17">
        <v>0.17655799999999999</v>
      </c>
    </row>
    <row r="452" spans="3:15" x14ac:dyDescent="0.2">
      <c r="C452" s="30"/>
      <c r="D452" s="30"/>
      <c r="E452" s="30"/>
      <c r="F452" s="30"/>
      <c r="G452" s="14" t="s">
        <v>302</v>
      </c>
      <c r="H452" s="18">
        <v>52811.73</v>
      </c>
      <c r="I452" s="17">
        <v>0.53846799999999995</v>
      </c>
      <c r="J452" s="18">
        <v>161936.49</v>
      </c>
      <c r="K452" s="17">
        <v>0.35266900000000001</v>
      </c>
      <c r="L452" s="18">
        <v>340717.97</v>
      </c>
      <c r="M452" s="17">
        <v>0.40464600000000001</v>
      </c>
      <c r="N452" s="18">
        <v>676645.65</v>
      </c>
      <c r="O452" s="17">
        <v>0.35678799999999999</v>
      </c>
    </row>
    <row r="453" spans="3:15" x14ac:dyDescent="0.2">
      <c r="C453" s="30"/>
      <c r="D453" s="30"/>
      <c r="E453" s="30"/>
      <c r="F453" s="30"/>
      <c r="G453" s="14" t="s">
        <v>303</v>
      </c>
      <c r="H453" s="18">
        <v>55385.95</v>
      </c>
      <c r="I453" s="17">
        <v>-3.4948E-2</v>
      </c>
      <c r="J453" s="18">
        <v>187990.7</v>
      </c>
      <c r="K453" s="17">
        <v>9.5276E-2</v>
      </c>
      <c r="L453" s="18">
        <v>394046</v>
      </c>
      <c r="M453" s="17">
        <v>8.9554999999999996E-2</v>
      </c>
      <c r="N453" s="18">
        <v>839307.98</v>
      </c>
      <c r="O453" s="17">
        <v>0.24940499999999999</v>
      </c>
    </row>
    <row r="454" spans="3:15" x14ac:dyDescent="0.2">
      <c r="C454" s="30"/>
      <c r="D454" s="30"/>
      <c r="E454" s="30"/>
      <c r="F454" s="30"/>
      <c r="G454" s="14" t="s">
        <v>304</v>
      </c>
      <c r="H454" s="18">
        <v>28325.65</v>
      </c>
      <c r="I454" s="17">
        <v>0.13702</v>
      </c>
      <c r="J454" s="18">
        <v>92024.39</v>
      </c>
      <c r="K454" s="17">
        <v>0.12803700000000001</v>
      </c>
      <c r="L454" s="18">
        <v>186389.67</v>
      </c>
      <c r="M454" s="17">
        <v>0.14216899999999999</v>
      </c>
      <c r="N454" s="18">
        <v>345109.87</v>
      </c>
      <c r="O454" s="17">
        <v>0.138214</v>
      </c>
    </row>
    <row r="455" spans="3:15" x14ac:dyDescent="0.2">
      <c r="C455" s="30"/>
      <c r="D455" s="30"/>
      <c r="E455" s="30"/>
      <c r="F455" s="30"/>
      <c r="G455" s="14" t="s">
        <v>305</v>
      </c>
      <c r="H455" s="18">
        <v>44887.39</v>
      </c>
      <c r="I455" s="17">
        <v>0.22606499999999999</v>
      </c>
      <c r="J455" s="18">
        <v>145636.69</v>
      </c>
      <c r="K455" s="17">
        <v>0.21696099999999999</v>
      </c>
      <c r="L455" s="18">
        <v>327536.65000000002</v>
      </c>
      <c r="M455" s="17">
        <v>0.39470100000000002</v>
      </c>
      <c r="N455" s="18">
        <v>607601.75</v>
      </c>
      <c r="O455" s="17">
        <v>0.42847800000000003</v>
      </c>
    </row>
    <row r="456" spans="3:15" x14ac:dyDescent="0.2">
      <c r="C456" s="30"/>
      <c r="D456" s="30"/>
      <c r="E456" s="30"/>
      <c r="F456" s="30"/>
      <c r="G456" s="14" t="s">
        <v>306</v>
      </c>
      <c r="H456" s="18">
        <v>358091.89</v>
      </c>
      <c r="I456" s="17">
        <v>0.10172200000000001</v>
      </c>
      <c r="J456" s="18">
        <v>1249702.18</v>
      </c>
      <c r="K456" s="17">
        <v>0.108747</v>
      </c>
      <c r="L456" s="18">
        <v>2411336.39</v>
      </c>
      <c r="M456" s="17">
        <v>0.107534</v>
      </c>
      <c r="N456" s="18">
        <v>4459826.28</v>
      </c>
      <c r="O456" s="17">
        <v>8.0602999999999994E-2</v>
      </c>
    </row>
    <row r="457" spans="3:15" x14ac:dyDescent="0.2">
      <c r="C457" s="30"/>
      <c r="D457" s="30"/>
      <c r="E457" s="30"/>
      <c r="F457" s="30"/>
      <c r="G457" s="14" t="s">
        <v>307</v>
      </c>
      <c r="H457" s="18">
        <v>104093.72</v>
      </c>
      <c r="I457" s="17">
        <v>7.4635000000000007E-2</v>
      </c>
      <c r="J457" s="18">
        <v>356903.72</v>
      </c>
      <c r="K457" s="17">
        <v>9.0634999999999993E-2</v>
      </c>
      <c r="L457" s="18">
        <v>709157.4</v>
      </c>
      <c r="M457" s="17">
        <v>0.12157800000000001</v>
      </c>
      <c r="N457" s="18">
        <v>1364345.78</v>
      </c>
      <c r="O457" s="17">
        <v>0.17721100000000001</v>
      </c>
    </row>
    <row r="458" spans="3:15" x14ac:dyDescent="0.2">
      <c r="C458" s="30"/>
      <c r="D458" s="30"/>
      <c r="E458" s="30"/>
      <c r="F458" s="30"/>
      <c r="G458" s="14" t="s">
        <v>308</v>
      </c>
      <c r="H458" s="18">
        <v>13455.23</v>
      </c>
      <c r="I458" s="17">
        <v>0.41391</v>
      </c>
      <c r="J458" s="18">
        <v>43851.64</v>
      </c>
      <c r="K458" s="17">
        <v>0.19825999999999999</v>
      </c>
      <c r="L458" s="18">
        <v>93539.54</v>
      </c>
      <c r="M458" s="17">
        <v>0.27287099999999997</v>
      </c>
      <c r="N458" s="18">
        <v>171949.96</v>
      </c>
      <c r="O458" s="17">
        <v>0.25120500000000001</v>
      </c>
    </row>
    <row r="459" spans="3:15" x14ac:dyDescent="0.2">
      <c r="C459" s="30"/>
      <c r="D459" s="30"/>
      <c r="E459" s="30"/>
      <c r="F459" s="30"/>
      <c r="G459" s="14" t="s">
        <v>309</v>
      </c>
      <c r="H459" s="18">
        <v>80589.58</v>
      </c>
      <c r="I459" s="17">
        <v>0.123183</v>
      </c>
      <c r="J459" s="18">
        <v>267351.46000000002</v>
      </c>
      <c r="K459" s="17">
        <v>0.14032700000000001</v>
      </c>
      <c r="L459" s="18">
        <v>542174.68000000005</v>
      </c>
      <c r="M459" s="17">
        <v>0.21213699999999999</v>
      </c>
      <c r="N459" s="18">
        <v>1063959.02</v>
      </c>
      <c r="O459" s="17">
        <v>0.205627</v>
      </c>
    </row>
    <row r="460" spans="3:15" x14ac:dyDescent="0.2">
      <c r="C460" s="30"/>
      <c r="D460" s="30"/>
      <c r="E460" s="30"/>
      <c r="F460" s="30"/>
      <c r="G460" s="14" t="s">
        <v>310</v>
      </c>
      <c r="H460" s="18">
        <v>28974.47</v>
      </c>
      <c r="I460" s="17">
        <v>6.5237000000000003E-2</v>
      </c>
      <c r="J460" s="18">
        <v>102081.36</v>
      </c>
      <c r="K460" s="17">
        <v>0.101004</v>
      </c>
      <c r="L460" s="18">
        <v>226058.39</v>
      </c>
      <c r="M460" s="17">
        <v>0.15922</v>
      </c>
      <c r="N460" s="18">
        <v>430200.67</v>
      </c>
      <c r="O460" s="17">
        <v>0.18834899999999999</v>
      </c>
    </row>
    <row r="461" spans="3:15" x14ac:dyDescent="0.2">
      <c r="C461" s="30"/>
      <c r="D461" s="30"/>
      <c r="E461" s="30"/>
      <c r="F461" s="30"/>
      <c r="G461" s="14" t="s">
        <v>311</v>
      </c>
      <c r="H461" s="18">
        <v>120273.11</v>
      </c>
      <c r="I461" s="17">
        <v>4.7021E-2</v>
      </c>
      <c r="J461" s="18">
        <v>407058.44</v>
      </c>
      <c r="K461" s="17">
        <v>6.6360000000000004E-3</v>
      </c>
      <c r="L461" s="18">
        <v>842699.28</v>
      </c>
      <c r="M461" s="17">
        <v>6.2821000000000002E-2</v>
      </c>
      <c r="N461" s="18">
        <v>1664964.09</v>
      </c>
      <c r="O461" s="17">
        <v>0.10094599999999999</v>
      </c>
    </row>
    <row r="462" spans="3:15" x14ac:dyDescent="0.2">
      <c r="C462" s="30"/>
      <c r="D462" s="30"/>
      <c r="E462" s="30"/>
      <c r="F462" s="30"/>
      <c r="G462" s="14" t="s">
        <v>312</v>
      </c>
      <c r="H462" s="18">
        <v>62970.02</v>
      </c>
      <c r="I462" s="17">
        <v>3.6141E-2</v>
      </c>
      <c r="J462" s="18">
        <v>208242.72</v>
      </c>
      <c r="K462" s="17">
        <v>6.1525999999999997E-2</v>
      </c>
      <c r="L462" s="18">
        <v>461367.9</v>
      </c>
      <c r="M462" s="17">
        <v>0.16714000000000001</v>
      </c>
      <c r="N462" s="18">
        <v>933138.5</v>
      </c>
      <c r="O462" s="17">
        <v>0.340283</v>
      </c>
    </row>
    <row r="463" spans="3:15" x14ac:dyDescent="0.2">
      <c r="C463" s="30"/>
      <c r="D463" s="30"/>
      <c r="E463" s="30"/>
      <c r="F463" s="30"/>
      <c r="G463" s="14" t="s">
        <v>313</v>
      </c>
      <c r="H463" s="18">
        <v>51166.66</v>
      </c>
      <c r="I463" s="17">
        <v>0.15010299999999999</v>
      </c>
      <c r="J463" s="18">
        <v>187755.38</v>
      </c>
      <c r="K463" s="17">
        <v>0.17104</v>
      </c>
      <c r="L463" s="18">
        <v>375676.19</v>
      </c>
      <c r="M463" s="17">
        <v>0.16992599999999999</v>
      </c>
      <c r="N463" s="18">
        <v>709570.68</v>
      </c>
      <c r="O463" s="17">
        <v>0.11600199999999999</v>
      </c>
    </row>
    <row r="464" spans="3:15" x14ac:dyDescent="0.2">
      <c r="C464" s="30"/>
      <c r="D464" s="30"/>
      <c r="E464" s="30"/>
      <c r="F464" s="30"/>
      <c r="G464" s="14" t="s">
        <v>314</v>
      </c>
      <c r="H464" s="18">
        <v>87400.21</v>
      </c>
      <c r="I464" s="17">
        <v>0.256494</v>
      </c>
      <c r="J464" s="18">
        <v>298763.2</v>
      </c>
      <c r="K464" s="17">
        <v>0.26170900000000002</v>
      </c>
      <c r="L464" s="18">
        <v>593250.5</v>
      </c>
      <c r="M464" s="17">
        <v>0.224189</v>
      </c>
      <c r="N464" s="18">
        <v>1127496.74</v>
      </c>
      <c r="O464" s="17">
        <v>0.23239699999999999</v>
      </c>
    </row>
    <row r="465" spans="3:15" x14ac:dyDescent="0.2">
      <c r="C465" s="30"/>
      <c r="D465" s="30"/>
      <c r="E465" s="30"/>
      <c r="F465" s="30"/>
      <c r="G465" s="14" t="s">
        <v>315</v>
      </c>
      <c r="H465" s="18">
        <v>45353.440000000002</v>
      </c>
      <c r="I465" s="17">
        <v>0.14140800000000001</v>
      </c>
      <c r="J465" s="18">
        <v>144421.28</v>
      </c>
      <c r="K465" s="17">
        <v>9.5007999999999995E-2</v>
      </c>
      <c r="L465" s="18">
        <v>308513.01</v>
      </c>
      <c r="M465" s="17">
        <v>0.12521399999999999</v>
      </c>
      <c r="N465" s="18">
        <v>614207.18000000005</v>
      </c>
      <c r="O465" s="17">
        <v>0.16295799999999999</v>
      </c>
    </row>
    <row r="466" spans="3:15" x14ac:dyDescent="0.2">
      <c r="C466" s="30"/>
      <c r="D466" s="30"/>
      <c r="E466" s="30"/>
      <c r="F466" s="30"/>
      <c r="G466" s="14" t="s">
        <v>316</v>
      </c>
      <c r="H466" s="18">
        <v>42393.56</v>
      </c>
      <c r="I466" s="17">
        <v>8.7668999999999997E-2</v>
      </c>
      <c r="J466" s="18">
        <v>139614.43</v>
      </c>
      <c r="K466" s="17">
        <v>8.4005999999999997E-2</v>
      </c>
      <c r="L466" s="18">
        <v>297451.71999999997</v>
      </c>
      <c r="M466" s="17">
        <v>0.161861</v>
      </c>
      <c r="N466" s="18">
        <v>588711.11</v>
      </c>
      <c r="O466" s="17">
        <v>0.216112</v>
      </c>
    </row>
    <row r="467" spans="3:15" x14ac:dyDescent="0.2">
      <c r="C467" s="30"/>
      <c r="D467" s="30"/>
      <c r="E467" s="30"/>
      <c r="F467" s="30"/>
      <c r="G467" s="14" t="s">
        <v>317</v>
      </c>
      <c r="H467" s="18">
        <v>22182.29</v>
      </c>
      <c r="I467" s="17">
        <v>3.5825000000000003E-2</v>
      </c>
      <c r="J467" s="18">
        <v>78284.740000000005</v>
      </c>
      <c r="K467" s="17">
        <v>5.7144E-2</v>
      </c>
      <c r="L467" s="18">
        <v>164258.63</v>
      </c>
      <c r="M467" s="17">
        <v>0.13150600000000001</v>
      </c>
      <c r="N467" s="18">
        <v>317331.75</v>
      </c>
      <c r="O467" s="17">
        <v>0.18978</v>
      </c>
    </row>
    <row r="468" spans="3:15" x14ac:dyDescent="0.2">
      <c r="C468" s="30"/>
      <c r="D468" s="30"/>
      <c r="E468" s="30"/>
      <c r="F468" s="30"/>
      <c r="G468" s="14" t="s">
        <v>318</v>
      </c>
      <c r="H468" s="18">
        <v>51665.68</v>
      </c>
      <c r="I468" s="17">
        <v>-1.9599999999999999E-2</v>
      </c>
      <c r="J468" s="18">
        <v>166543.91</v>
      </c>
      <c r="K468" s="17">
        <v>-8.1729999999999997E-2</v>
      </c>
      <c r="L468" s="18">
        <v>350742.24</v>
      </c>
      <c r="M468" s="17">
        <v>-5.5934999999999999E-2</v>
      </c>
      <c r="N468" s="18">
        <v>735728.81</v>
      </c>
      <c r="O468" s="17">
        <v>-8.1139999999999997E-3</v>
      </c>
    </row>
    <row r="469" spans="3:15" x14ac:dyDescent="0.2">
      <c r="C469" s="30"/>
      <c r="D469" s="30"/>
      <c r="E469" s="30"/>
      <c r="F469" s="30"/>
      <c r="G469" s="14" t="s">
        <v>319</v>
      </c>
      <c r="H469" s="18">
        <v>19144.259999999998</v>
      </c>
      <c r="I469" s="17">
        <v>0.36621700000000001</v>
      </c>
      <c r="J469" s="18">
        <v>64221.73</v>
      </c>
      <c r="K469" s="17">
        <v>0.29260799999999998</v>
      </c>
      <c r="L469" s="18">
        <v>133321.70000000001</v>
      </c>
      <c r="M469" s="17">
        <v>0.380019</v>
      </c>
      <c r="N469" s="18">
        <v>249666.43</v>
      </c>
      <c r="O469" s="17">
        <v>0.39714899999999997</v>
      </c>
    </row>
    <row r="470" spans="3:15" x14ac:dyDescent="0.2">
      <c r="C470" s="30"/>
      <c r="D470" s="30"/>
      <c r="E470" s="30"/>
      <c r="F470" s="30"/>
      <c r="G470" s="14" t="s">
        <v>320</v>
      </c>
      <c r="H470" s="18">
        <v>49043.15</v>
      </c>
      <c r="I470" s="17">
        <v>4.8280000000000003E-2</v>
      </c>
      <c r="J470" s="18">
        <v>159254.95000000001</v>
      </c>
      <c r="K470" s="17">
        <v>2.0462999999999999E-2</v>
      </c>
      <c r="L470" s="18">
        <v>328132.33</v>
      </c>
      <c r="M470" s="17">
        <v>7.0712999999999998E-2</v>
      </c>
      <c r="N470" s="18">
        <v>652796.43999999994</v>
      </c>
      <c r="O470" s="17">
        <v>6.6814999999999999E-2</v>
      </c>
    </row>
    <row r="471" spans="3:15" x14ac:dyDescent="0.2">
      <c r="C471" s="30"/>
      <c r="D471" s="30"/>
      <c r="E471" s="30"/>
      <c r="F471" s="30"/>
      <c r="G471" s="14" t="s">
        <v>321</v>
      </c>
      <c r="H471" s="18">
        <v>94517.2</v>
      </c>
      <c r="I471" s="17">
        <v>-0.15582399999999999</v>
      </c>
      <c r="J471" s="18">
        <v>308906.96000000002</v>
      </c>
      <c r="K471" s="17">
        <v>-0.18244099999999999</v>
      </c>
      <c r="L471" s="18">
        <v>627132.81999999995</v>
      </c>
      <c r="M471" s="17">
        <v>-0.17841399999999999</v>
      </c>
      <c r="N471" s="18">
        <v>1340778.76</v>
      </c>
      <c r="O471" s="17">
        <v>-0.12878500000000001</v>
      </c>
    </row>
    <row r="472" spans="3:15" x14ac:dyDescent="0.2">
      <c r="C472" s="30"/>
      <c r="D472" s="30"/>
      <c r="E472" s="30"/>
      <c r="F472" s="30"/>
      <c r="G472" s="14" t="s">
        <v>322</v>
      </c>
      <c r="H472" s="18">
        <v>91095.32</v>
      </c>
      <c r="I472" s="17">
        <v>0.20899999999999999</v>
      </c>
      <c r="J472" s="18">
        <v>312027.57</v>
      </c>
      <c r="K472" s="17">
        <v>0.20830399999999999</v>
      </c>
      <c r="L472" s="18">
        <v>636396.68999999994</v>
      </c>
      <c r="M472" s="17">
        <v>0.19541900000000001</v>
      </c>
      <c r="N472" s="18">
        <v>1230962.8799999999</v>
      </c>
      <c r="O472" s="17">
        <v>0.16567799999999999</v>
      </c>
    </row>
    <row r="473" spans="3:15" x14ac:dyDescent="0.2">
      <c r="C473" s="30"/>
      <c r="D473" s="30"/>
      <c r="E473" s="30"/>
      <c r="F473" s="30"/>
      <c r="G473" s="14" t="s">
        <v>323</v>
      </c>
      <c r="H473" s="18">
        <v>77557.070000000007</v>
      </c>
      <c r="I473" s="17">
        <v>0.109828</v>
      </c>
      <c r="J473" s="18">
        <v>260086.27</v>
      </c>
      <c r="K473" s="17">
        <v>0.13827600000000001</v>
      </c>
      <c r="L473" s="18">
        <v>549293.07999999996</v>
      </c>
      <c r="M473" s="17">
        <v>0.23365</v>
      </c>
      <c r="N473" s="18">
        <v>1028746.55</v>
      </c>
      <c r="O473" s="17">
        <v>0.22559199999999999</v>
      </c>
    </row>
    <row r="474" spans="3:15" x14ac:dyDescent="0.2">
      <c r="C474" s="30"/>
      <c r="D474" s="30"/>
      <c r="E474" s="30"/>
      <c r="F474" s="30"/>
      <c r="G474" s="14" t="s">
        <v>324</v>
      </c>
      <c r="H474" s="18">
        <v>38691.25</v>
      </c>
      <c r="I474" s="17">
        <v>0.14655899999999999</v>
      </c>
      <c r="J474" s="18">
        <v>128451.55</v>
      </c>
      <c r="K474" s="17">
        <v>4.7677999999999998E-2</v>
      </c>
      <c r="L474" s="18">
        <v>275688.52</v>
      </c>
      <c r="M474" s="17">
        <v>0.11540499999999999</v>
      </c>
      <c r="N474" s="18">
        <v>529626.04</v>
      </c>
      <c r="O474" s="17">
        <v>0.11874999999999999</v>
      </c>
    </row>
    <row r="475" spans="3:15" x14ac:dyDescent="0.2">
      <c r="C475" s="138"/>
      <c r="D475" s="138"/>
      <c r="E475" s="138"/>
      <c r="F475" s="30"/>
      <c r="G475" s="14" t="s">
        <v>325</v>
      </c>
      <c r="H475" s="18">
        <v>96579.48</v>
      </c>
      <c r="I475" s="17">
        <v>1.7686E-2</v>
      </c>
      <c r="J475" s="18">
        <v>326861.64</v>
      </c>
      <c r="K475" s="17">
        <v>7.7801999999999996E-2</v>
      </c>
      <c r="L475" s="18">
        <v>680449.28</v>
      </c>
      <c r="M475" s="17">
        <v>0.16497899999999999</v>
      </c>
      <c r="N475" s="18">
        <v>1356529.59</v>
      </c>
      <c r="O475" s="17">
        <v>0.16475699999999999</v>
      </c>
    </row>
    <row r="476" spans="3:15" x14ac:dyDescent="0.2">
      <c r="C476" s="30"/>
      <c r="D476" s="30"/>
      <c r="E476" s="30"/>
      <c r="F476" s="30"/>
      <c r="G476" s="14" t="s">
        <v>351</v>
      </c>
      <c r="H476" s="18">
        <v>26669.8</v>
      </c>
      <c r="I476" s="17">
        <v>-3.1837999999999998E-2</v>
      </c>
      <c r="J476" s="18">
        <v>96055.53</v>
      </c>
      <c r="K476" s="17">
        <v>9.6354999999999996E-2</v>
      </c>
      <c r="L476" s="18">
        <v>203966.53</v>
      </c>
      <c r="M476" s="17">
        <v>0.15121399999999999</v>
      </c>
      <c r="N476" s="18">
        <v>382504.02</v>
      </c>
      <c r="O476" s="17">
        <v>0.16308700000000001</v>
      </c>
    </row>
    <row r="477" spans="3:15" x14ac:dyDescent="0.2">
      <c r="C477" s="138"/>
      <c r="D477" s="138"/>
      <c r="E477" s="138"/>
      <c r="F477" s="30"/>
      <c r="G477" s="14" t="s">
        <v>352</v>
      </c>
      <c r="H477" s="18">
        <v>101552.23</v>
      </c>
      <c r="I477" s="17">
        <v>3.1191E-2</v>
      </c>
      <c r="J477" s="18">
        <v>370980.37</v>
      </c>
      <c r="K477" s="17">
        <v>0.16209599999999999</v>
      </c>
      <c r="L477" s="18">
        <v>774091.85</v>
      </c>
      <c r="M477" s="17">
        <v>0.27347700000000003</v>
      </c>
      <c r="N477" s="18">
        <v>1496523.06</v>
      </c>
      <c r="O477" s="17">
        <v>0.68038399999999999</v>
      </c>
    </row>
    <row r="478" spans="3:15" x14ac:dyDescent="0.2">
      <c r="C478" s="29" t="s">
        <v>19</v>
      </c>
      <c r="D478" s="29" t="s">
        <v>11</v>
      </c>
      <c r="E478" s="29" t="s">
        <v>9</v>
      </c>
      <c r="F478" s="29" t="s">
        <v>85</v>
      </c>
      <c r="G478" s="14" t="s">
        <v>326</v>
      </c>
      <c r="H478" s="18">
        <v>484073.1</v>
      </c>
      <c r="I478" s="17">
        <v>-2.9582000000000001E-2</v>
      </c>
      <c r="J478" s="18">
        <v>1582805.26</v>
      </c>
      <c r="K478" s="17">
        <v>-6.2855999999999995E-2</v>
      </c>
      <c r="L478" s="18">
        <v>3289921.76</v>
      </c>
      <c r="M478" s="17">
        <v>-3.3963E-2</v>
      </c>
      <c r="N478" s="18">
        <v>6765320.2999999998</v>
      </c>
      <c r="O478" s="17">
        <v>-1.0227E-2</v>
      </c>
    </row>
    <row r="479" spans="3:15" x14ac:dyDescent="0.2">
      <c r="C479" s="30"/>
      <c r="D479" s="30"/>
      <c r="E479" s="30"/>
      <c r="F479" s="30"/>
      <c r="G479" s="14" t="s">
        <v>327</v>
      </c>
      <c r="H479" s="18">
        <v>709178.5</v>
      </c>
      <c r="I479" s="17">
        <v>6.4690999999999999E-2</v>
      </c>
      <c r="J479" s="18">
        <v>2400753.0699999998</v>
      </c>
      <c r="K479" s="17">
        <v>9.7092999999999999E-2</v>
      </c>
      <c r="L479" s="18">
        <v>5095848.38</v>
      </c>
      <c r="M479" s="17">
        <v>0.14078399999999999</v>
      </c>
      <c r="N479" s="18">
        <v>9787964.1999999993</v>
      </c>
      <c r="O479" s="17">
        <v>0.145399</v>
      </c>
    </row>
    <row r="480" spans="3:15" x14ac:dyDescent="0.2">
      <c r="C480" s="30"/>
      <c r="D480" s="30"/>
      <c r="E480" s="30"/>
      <c r="F480" s="30"/>
      <c r="G480" s="14" t="s">
        <v>328</v>
      </c>
      <c r="H480" s="18">
        <v>527734.66</v>
      </c>
      <c r="I480" s="17">
        <v>6.4906000000000005E-2</v>
      </c>
      <c r="J480" s="18">
        <v>1742398.76</v>
      </c>
      <c r="K480" s="17">
        <v>4.5802000000000002E-2</v>
      </c>
      <c r="L480" s="18">
        <v>3640534.97</v>
      </c>
      <c r="M480" s="17">
        <v>9.0578000000000006E-2</v>
      </c>
      <c r="N480" s="18">
        <v>7130185.1100000003</v>
      </c>
      <c r="O480" s="17">
        <v>0.116276</v>
      </c>
    </row>
    <row r="481" spans="3:15" x14ac:dyDescent="0.2">
      <c r="C481" s="30"/>
      <c r="D481" s="30"/>
      <c r="E481" s="30"/>
      <c r="F481" s="30"/>
      <c r="G481" s="14" t="s">
        <v>329</v>
      </c>
      <c r="H481" s="18">
        <v>1246687.43</v>
      </c>
      <c r="I481" s="17">
        <v>2.9225000000000001E-2</v>
      </c>
      <c r="J481" s="18">
        <v>4296068.68</v>
      </c>
      <c r="K481" s="17">
        <v>1.1825E-2</v>
      </c>
      <c r="L481" s="18">
        <v>8529530.4600000009</v>
      </c>
      <c r="M481" s="17">
        <v>2.9388999999999998E-2</v>
      </c>
      <c r="N481" s="18">
        <v>16642978.07</v>
      </c>
      <c r="O481" s="17">
        <v>6.3999E-2</v>
      </c>
    </row>
    <row r="482" spans="3:15" x14ac:dyDescent="0.2">
      <c r="C482" s="30"/>
      <c r="D482" s="30"/>
      <c r="E482" s="30"/>
      <c r="F482" s="30"/>
      <c r="G482" s="14" t="s">
        <v>330</v>
      </c>
      <c r="H482" s="18">
        <v>318338.01</v>
      </c>
      <c r="I482" s="17">
        <v>0.119808</v>
      </c>
      <c r="J482" s="18">
        <v>1062079.45</v>
      </c>
      <c r="K482" s="17">
        <v>0.10976</v>
      </c>
      <c r="L482" s="18">
        <v>2209644.96</v>
      </c>
      <c r="M482" s="17">
        <v>0.13963400000000001</v>
      </c>
      <c r="N482" s="18">
        <v>4381034.16</v>
      </c>
      <c r="O482" s="17">
        <v>0.21557799999999999</v>
      </c>
    </row>
    <row r="483" spans="3:15" x14ac:dyDescent="0.2">
      <c r="C483" s="30"/>
      <c r="D483" s="30"/>
      <c r="E483" s="30"/>
      <c r="F483" s="30"/>
      <c r="G483" s="14" t="s">
        <v>331</v>
      </c>
      <c r="H483" s="18">
        <v>396639.55</v>
      </c>
      <c r="I483" s="17">
        <v>0.22586100000000001</v>
      </c>
      <c r="J483" s="18">
        <v>1321887.5</v>
      </c>
      <c r="K483" s="17">
        <v>0.23069700000000001</v>
      </c>
      <c r="L483" s="18">
        <v>2813170.79</v>
      </c>
      <c r="M483" s="17">
        <v>0.29873499999999997</v>
      </c>
      <c r="N483" s="18">
        <v>5255955.7</v>
      </c>
      <c r="O483" s="17">
        <v>0.281248</v>
      </c>
    </row>
    <row r="484" spans="3:15" x14ac:dyDescent="0.2">
      <c r="C484" s="30"/>
      <c r="D484" s="30"/>
      <c r="E484" s="30"/>
      <c r="F484" s="30"/>
      <c r="G484" s="14" t="s">
        <v>332</v>
      </c>
      <c r="H484" s="18">
        <v>806550.27</v>
      </c>
      <c r="I484" s="17">
        <v>0.105812</v>
      </c>
      <c r="J484" s="18">
        <v>2694814.22</v>
      </c>
      <c r="K484" s="17">
        <v>0.13669100000000001</v>
      </c>
      <c r="L484" s="18">
        <v>5565777.8099999996</v>
      </c>
      <c r="M484" s="17">
        <v>0.21346899999999999</v>
      </c>
      <c r="N484" s="18">
        <v>10760627.67</v>
      </c>
      <c r="O484" s="17">
        <v>0.20388800000000001</v>
      </c>
    </row>
    <row r="485" spans="3:15" x14ac:dyDescent="0.2">
      <c r="C485" s="30"/>
      <c r="D485" s="30"/>
      <c r="E485" s="30"/>
      <c r="F485" s="30"/>
      <c r="G485" s="14" t="s">
        <v>333</v>
      </c>
      <c r="H485" s="18">
        <v>633205.92000000004</v>
      </c>
      <c r="I485" s="17">
        <v>0.16208500000000001</v>
      </c>
      <c r="J485" s="18">
        <v>2128105.31</v>
      </c>
      <c r="K485" s="17">
        <v>0.173786</v>
      </c>
      <c r="L485" s="18">
        <v>4380105.66</v>
      </c>
      <c r="M485" s="17">
        <v>0.21395900000000001</v>
      </c>
      <c r="N485" s="18">
        <v>8480628.3200000003</v>
      </c>
      <c r="O485" s="17">
        <v>0.28494399999999998</v>
      </c>
    </row>
    <row r="486" spans="3:15" x14ac:dyDescent="0.2">
      <c r="C486" s="30"/>
      <c r="D486" s="30"/>
      <c r="E486" s="31"/>
      <c r="F486" s="30"/>
      <c r="G486" s="14" t="s">
        <v>334</v>
      </c>
      <c r="H486" s="18">
        <v>5122407.26</v>
      </c>
      <c r="I486" s="17">
        <v>7.7521999999999994E-2</v>
      </c>
      <c r="J486" s="18">
        <v>17228911.640000001</v>
      </c>
      <c r="K486" s="17">
        <v>7.6530000000000001E-2</v>
      </c>
      <c r="L486" s="18">
        <v>35524533.719999999</v>
      </c>
      <c r="M486" s="17">
        <v>0.117246</v>
      </c>
      <c r="N486" s="18">
        <v>69204691.140000001</v>
      </c>
      <c r="O486" s="17">
        <v>0.14096400000000001</v>
      </c>
    </row>
    <row r="487" spans="3:15" x14ac:dyDescent="0.2">
      <c r="C487" s="29" t="s">
        <v>19</v>
      </c>
      <c r="D487" s="29" t="s">
        <v>11</v>
      </c>
      <c r="E487" s="29" t="s">
        <v>25</v>
      </c>
      <c r="F487" s="29" t="s">
        <v>84</v>
      </c>
      <c r="G487" s="14" t="s">
        <v>278</v>
      </c>
      <c r="H487" s="18">
        <v>45925.68</v>
      </c>
      <c r="I487" s="17">
        <v>0.152952</v>
      </c>
      <c r="J487" s="18">
        <v>166643.22</v>
      </c>
      <c r="K487" s="17">
        <v>8.4588999999999998E-2</v>
      </c>
      <c r="L487" s="18">
        <v>334535.05</v>
      </c>
      <c r="M487" s="17">
        <v>5.0227000000000001E-2</v>
      </c>
      <c r="N487" s="18">
        <v>644376.67000000004</v>
      </c>
      <c r="O487" s="17">
        <v>5.9311999999999997E-2</v>
      </c>
    </row>
    <row r="488" spans="3:15" x14ac:dyDescent="0.2">
      <c r="C488" s="30"/>
      <c r="D488" s="30"/>
      <c r="E488" s="30"/>
      <c r="F488" s="30"/>
      <c r="G488" s="14" t="s">
        <v>279</v>
      </c>
      <c r="H488" s="18">
        <v>172631.07</v>
      </c>
      <c r="I488" s="17">
        <v>6.7027000000000003E-2</v>
      </c>
      <c r="J488" s="18">
        <v>581827.99</v>
      </c>
      <c r="K488" s="17">
        <v>0.103946</v>
      </c>
      <c r="L488" s="18">
        <v>1185055.56</v>
      </c>
      <c r="M488" s="17">
        <v>0.14172100000000001</v>
      </c>
      <c r="N488" s="18">
        <v>2262980.5499999998</v>
      </c>
      <c r="O488" s="17">
        <v>0.12231599999999999</v>
      </c>
    </row>
    <row r="489" spans="3:15" x14ac:dyDescent="0.2">
      <c r="C489" s="30"/>
      <c r="D489" s="30"/>
      <c r="E489" s="30"/>
      <c r="F489" s="30"/>
      <c r="G489" s="14" t="s">
        <v>280</v>
      </c>
      <c r="H489" s="18">
        <v>275228.31</v>
      </c>
      <c r="I489" s="17">
        <v>4.522E-3</v>
      </c>
      <c r="J489" s="18">
        <v>901978.94</v>
      </c>
      <c r="K489" s="17">
        <v>-4.4999999999999998E-2</v>
      </c>
      <c r="L489" s="18">
        <v>1872457.63</v>
      </c>
      <c r="M489" s="17">
        <v>-4.6561999999999999E-2</v>
      </c>
      <c r="N489" s="18">
        <v>3880655.29</v>
      </c>
      <c r="O489" s="17">
        <v>-1.9158000000000001E-2</v>
      </c>
    </row>
    <row r="490" spans="3:15" x14ac:dyDescent="0.2">
      <c r="C490" s="30"/>
      <c r="D490" s="30"/>
      <c r="E490" s="30"/>
      <c r="F490" s="30"/>
      <c r="G490" s="14" t="s">
        <v>281</v>
      </c>
      <c r="H490" s="18">
        <v>112927.2</v>
      </c>
      <c r="I490" s="17">
        <v>8.1154000000000004E-2</v>
      </c>
      <c r="J490" s="18">
        <v>382498.59</v>
      </c>
      <c r="K490" s="17">
        <v>9.8718E-2</v>
      </c>
      <c r="L490" s="18">
        <v>784848.57</v>
      </c>
      <c r="M490" s="17">
        <v>0.143677</v>
      </c>
      <c r="N490" s="18">
        <v>1494727.7</v>
      </c>
      <c r="O490" s="17">
        <v>0.14629900000000001</v>
      </c>
    </row>
    <row r="491" spans="3:15" x14ac:dyDescent="0.2">
      <c r="C491" s="30"/>
      <c r="D491" s="30"/>
      <c r="E491" s="30"/>
      <c r="F491" s="30"/>
      <c r="G491" s="14" t="s">
        <v>282</v>
      </c>
      <c r="H491" s="18">
        <v>228746.8</v>
      </c>
      <c r="I491" s="17">
        <v>6.6080000000000002E-3</v>
      </c>
      <c r="J491" s="18">
        <v>757832.45</v>
      </c>
      <c r="K491" s="17">
        <v>-3.7384000000000001E-2</v>
      </c>
      <c r="L491" s="18">
        <v>1530517.74</v>
      </c>
      <c r="M491" s="17">
        <v>-2.9194999999999999E-2</v>
      </c>
      <c r="N491" s="18">
        <v>3223649.77</v>
      </c>
      <c r="O491" s="17">
        <v>4.4858000000000002E-2</v>
      </c>
    </row>
    <row r="492" spans="3:15" x14ac:dyDescent="0.2">
      <c r="C492" s="30"/>
      <c r="D492" s="30"/>
      <c r="E492" s="30"/>
      <c r="F492" s="30"/>
      <c r="G492" s="14" t="s">
        <v>283</v>
      </c>
      <c r="H492" s="18">
        <v>126940.95</v>
      </c>
      <c r="I492" s="17">
        <v>-6.9487999999999994E-2</v>
      </c>
      <c r="J492" s="18">
        <v>446634.07</v>
      </c>
      <c r="K492" s="17">
        <v>-7.7908000000000005E-2</v>
      </c>
      <c r="L492" s="18">
        <v>911406.68</v>
      </c>
      <c r="M492" s="17">
        <v>-4.9287999999999998E-2</v>
      </c>
      <c r="N492" s="18">
        <v>1832479.01</v>
      </c>
      <c r="O492" s="17">
        <v>5.8600000000000004E-4</v>
      </c>
    </row>
    <row r="493" spans="3:15" x14ac:dyDescent="0.2">
      <c r="C493" s="30"/>
      <c r="D493" s="30"/>
      <c r="E493" s="30"/>
      <c r="F493" s="30"/>
      <c r="G493" s="14" t="s">
        <v>284</v>
      </c>
      <c r="H493" s="18">
        <v>62535.1</v>
      </c>
      <c r="I493" s="17">
        <v>6.2920000000000004E-2</v>
      </c>
      <c r="J493" s="18">
        <v>199725.2</v>
      </c>
      <c r="K493" s="17">
        <v>2.9676000000000001E-2</v>
      </c>
      <c r="L493" s="18">
        <v>424862.95</v>
      </c>
      <c r="M493" s="17">
        <v>9.4011999999999998E-2</v>
      </c>
      <c r="N493" s="18">
        <v>821936.69</v>
      </c>
      <c r="O493" s="17">
        <v>0.104573</v>
      </c>
    </row>
    <row r="494" spans="3:15" x14ac:dyDescent="0.2">
      <c r="C494" s="30"/>
      <c r="D494" s="30"/>
      <c r="E494" s="30"/>
      <c r="F494" s="30"/>
      <c r="G494" s="14" t="s">
        <v>285</v>
      </c>
      <c r="H494" s="18">
        <v>157129.56</v>
      </c>
      <c r="I494" s="17">
        <v>5.6899999999999995E-4</v>
      </c>
      <c r="J494" s="18">
        <v>537222.24</v>
      </c>
      <c r="K494" s="17">
        <v>2.5742000000000001E-2</v>
      </c>
      <c r="L494" s="18">
        <v>1141790.6200000001</v>
      </c>
      <c r="M494" s="17">
        <v>0.102172</v>
      </c>
      <c r="N494" s="18">
        <v>2264179.5299999998</v>
      </c>
      <c r="O494" s="17">
        <v>0.11358699999999999</v>
      </c>
    </row>
    <row r="495" spans="3:15" x14ac:dyDescent="0.2">
      <c r="C495" s="30"/>
      <c r="D495" s="30"/>
      <c r="E495" s="30"/>
      <c r="F495" s="30"/>
      <c r="G495" s="14" t="s">
        <v>286</v>
      </c>
      <c r="H495" s="18">
        <v>96105.95</v>
      </c>
      <c r="I495" s="17">
        <v>0.167352</v>
      </c>
      <c r="J495" s="18">
        <v>323984.28000000003</v>
      </c>
      <c r="K495" s="17">
        <v>0.192081</v>
      </c>
      <c r="L495" s="18">
        <v>680044.77</v>
      </c>
      <c r="M495" s="17">
        <v>0.21432999999999999</v>
      </c>
      <c r="N495" s="18">
        <v>1254168.6000000001</v>
      </c>
      <c r="O495" s="17">
        <v>0.17566399999999999</v>
      </c>
    </row>
    <row r="496" spans="3:15" x14ac:dyDescent="0.2">
      <c r="C496" s="30"/>
      <c r="D496" s="30"/>
      <c r="E496" s="30"/>
      <c r="F496" s="30"/>
      <c r="G496" s="14" t="s">
        <v>287</v>
      </c>
      <c r="H496" s="18">
        <v>57420.4</v>
      </c>
      <c r="I496" s="17">
        <v>0.17429900000000001</v>
      </c>
      <c r="J496" s="18">
        <v>202728.29</v>
      </c>
      <c r="K496" s="17">
        <v>0.17641399999999999</v>
      </c>
      <c r="L496" s="18">
        <v>391798.04</v>
      </c>
      <c r="M496" s="17">
        <v>0.169599</v>
      </c>
      <c r="N496" s="18">
        <v>740865.26</v>
      </c>
      <c r="O496" s="17">
        <v>0.12817600000000001</v>
      </c>
    </row>
    <row r="497" spans="3:15" x14ac:dyDescent="0.2">
      <c r="C497" s="30"/>
      <c r="D497" s="30"/>
      <c r="E497" s="30"/>
      <c r="F497" s="30"/>
      <c r="G497" s="14" t="s">
        <v>288</v>
      </c>
      <c r="H497" s="18">
        <v>67892.11</v>
      </c>
      <c r="I497" s="17">
        <v>7.9653000000000002E-2</v>
      </c>
      <c r="J497" s="18">
        <v>239692.26</v>
      </c>
      <c r="K497" s="17">
        <v>0.151089</v>
      </c>
      <c r="L497" s="18">
        <v>496008.35</v>
      </c>
      <c r="M497" s="17">
        <v>0.15733800000000001</v>
      </c>
      <c r="N497" s="18">
        <v>942301.41</v>
      </c>
      <c r="O497" s="17">
        <v>0.15510099999999999</v>
      </c>
    </row>
    <row r="498" spans="3:15" x14ac:dyDescent="0.2">
      <c r="C498" s="30"/>
      <c r="D498" s="30"/>
      <c r="E498" s="30"/>
      <c r="F498" s="30"/>
      <c r="G498" s="14" t="s">
        <v>289</v>
      </c>
      <c r="H498" s="18">
        <v>138421.29</v>
      </c>
      <c r="I498" s="17">
        <v>0.177895</v>
      </c>
      <c r="J498" s="18">
        <v>456373.24</v>
      </c>
      <c r="K498" s="17">
        <v>0.184721</v>
      </c>
      <c r="L498" s="18">
        <v>944935.29</v>
      </c>
      <c r="M498" s="17">
        <v>0.22527900000000001</v>
      </c>
      <c r="N498" s="18">
        <v>1797757.17</v>
      </c>
      <c r="O498" s="17">
        <v>0.18862400000000001</v>
      </c>
    </row>
    <row r="499" spans="3:15" x14ac:dyDescent="0.2">
      <c r="C499" s="30"/>
      <c r="D499" s="30"/>
      <c r="E499" s="30"/>
      <c r="F499" s="30"/>
      <c r="G499" s="14" t="s">
        <v>290</v>
      </c>
      <c r="H499" s="18">
        <v>123941.57</v>
      </c>
      <c r="I499" s="17">
        <v>0.32139499999999999</v>
      </c>
      <c r="J499" s="18">
        <v>414228.05</v>
      </c>
      <c r="K499" s="17">
        <v>0.32109700000000002</v>
      </c>
      <c r="L499" s="18">
        <v>831812.35</v>
      </c>
      <c r="M499" s="17">
        <v>0.30859500000000001</v>
      </c>
      <c r="N499" s="18">
        <v>1543824.01</v>
      </c>
      <c r="O499" s="17">
        <v>0.26656099999999999</v>
      </c>
    </row>
    <row r="500" spans="3:15" x14ac:dyDescent="0.2">
      <c r="C500" s="30"/>
      <c r="D500" s="30"/>
      <c r="E500" s="30"/>
      <c r="F500" s="30"/>
      <c r="G500" s="14" t="s">
        <v>291</v>
      </c>
      <c r="H500" s="18">
        <v>122803.2</v>
      </c>
      <c r="I500" s="17">
        <v>-6.2581999999999999E-2</v>
      </c>
      <c r="J500" s="18">
        <v>422090.98</v>
      </c>
      <c r="K500" s="17">
        <v>1.9467999999999999E-2</v>
      </c>
      <c r="L500" s="18">
        <v>907080.72</v>
      </c>
      <c r="M500" s="17">
        <v>2.8392000000000001E-2</v>
      </c>
      <c r="N500" s="18">
        <v>1772104.93</v>
      </c>
      <c r="O500" s="17">
        <v>3.5511000000000001E-2</v>
      </c>
    </row>
    <row r="501" spans="3:15" x14ac:dyDescent="0.2">
      <c r="C501" s="30"/>
      <c r="D501" s="30"/>
      <c r="E501" s="30"/>
      <c r="F501" s="30"/>
      <c r="G501" s="14" t="s">
        <v>292</v>
      </c>
      <c r="H501" s="18">
        <v>98633.68</v>
      </c>
      <c r="I501" s="17">
        <v>4.8830000000000002E-3</v>
      </c>
      <c r="J501" s="18">
        <v>300196.96000000002</v>
      </c>
      <c r="K501" s="17">
        <v>1.511E-3</v>
      </c>
      <c r="L501" s="18">
        <v>608103.17000000004</v>
      </c>
      <c r="M501" s="17">
        <v>-4.8480000000000002E-2</v>
      </c>
      <c r="N501" s="18">
        <v>1180043.6399999999</v>
      </c>
      <c r="O501" s="17">
        <v>-5.0082000000000002E-2</v>
      </c>
    </row>
    <row r="502" spans="3:15" x14ac:dyDescent="0.2">
      <c r="C502" s="30"/>
      <c r="D502" s="30"/>
      <c r="E502" s="30"/>
      <c r="F502" s="30"/>
      <c r="G502" s="14" t="s">
        <v>293</v>
      </c>
      <c r="H502" s="18">
        <v>163113.4</v>
      </c>
      <c r="I502" s="17">
        <v>-5.9774000000000001E-2</v>
      </c>
      <c r="J502" s="18">
        <v>537357.65</v>
      </c>
      <c r="K502" s="17">
        <v>-0.108046</v>
      </c>
      <c r="L502" s="18">
        <v>1099174.8</v>
      </c>
      <c r="M502" s="17">
        <v>-8.1665000000000001E-2</v>
      </c>
      <c r="N502" s="18">
        <v>2238566.79</v>
      </c>
      <c r="O502" s="17">
        <v>-4.1897999999999998E-2</v>
      </c>
    </row>
    <row r="503" spans="3:15" x14ac:dyDescent="0.2">
      <c r="C503" s="30"/>
      <c r="D503" s="30"/>
      <c r="E503" s="30"/>
      <c r="F503" s="30"/>
      <c r="G503" s="14" t="s">
        <v>294</v>
      </c>
      <c r="H503" s="18">
        <v>148787.63</v>
      </c>
      <c r="I503" s="17">
        <v>-0.13649500000000001</v>
      </c>
      <c r="J503" s="18">
        <v>533757.28</v>
      </c>
      <c r="K503" s="17">
        <v>-0.14302400000000001</v>
      </c>
      <c r="L503" s="18">
        <v>1070722.8400000001</v>
      </c>
      <c r="M503" s="17">
        <v>-0.13683200000000001</v>
      </c>
      <c r="N503" s="18">
        <v>2226081.06</v>
      </c>
      <c r="O503" s="17">
        <v>-6.4429E-2</v>
      </c>
    </row>
    <row r="504" spans="3:15" x14ac:dyDescent="0.2">
      <c r="C504" s="30"/>
      <c r="D504" s="30"/>
      <c r="E504" s="30"/>
      <c r="F504" s="30"/>
      <c r="G504" s="14" t="s">
        <v>295</v>
      </c>
      <c r="H504" s="18">
        <v>102323.1</v>
      </c>
      <c r="I504" s="17">
        <v>0.191799</v>
      </c>
      <c r="J504" s="18">
        <v>336138.28</v>
      </c>
      <c r="K504" s="17">
        <v>0.24352599999999999</v>
      </c>
      <c r="L504" s="18">
        <v>700862.17</v>
      </c>
      <c r="M504" s="17">
        <v>0.26068599999999997</v>
      </c>
      <c r="N504" s="18">
        <v>1313733.47</v>
      </c>
      <c r="O504" s="17">
        <v>0.173151</v>
      </c>
    </row>
    <row r="505" spans="3:15" x14ac:dyDescent="0.2">
      <c r="C505" s="30"/>
      <c r="D505" s="30"/>
      <c r="E505" s="30"/>
      <c r="F505" s="30"/>
      <c r="G505" s="14" t="s">
        <v>296</v>
      </c>
      <c r="H505" s="18">
        <v>65149.16</v>
      </c>
      <c r="I505" s="17">
        <v>6.6299999999999996E-3</v>
      </c>
      <c r="J505" s="18">
        <v>226177.24</v>
      </c>
      <c r="K505" s="17">
        <v>2.4431999999999999E-2</v>
      </c>
      <c r="L505" s="18">
        <v>474229.84</v>
      </c>
      <c r="M505" s="17">
        <v>5.5835999999999997E-2</v>
      </c>
      <c r="N505" s="18">
        <v>917317.21</v>
      </c>
      <c r="O505" s="17">
        <v>8.6460999999999996E-2</v>
      </c>
    </row>
    <row r="506" spans="3:15" x14ac:dyDescent="0.2">
      <c r="C506" s="30"/>
      <c r="D506" s="30"/>
      <c r="E506" s="30"/>
      <c r="F506" s="30"/>
      <c r="G506" s="14" t="s">
        <v>297</v>
      </c>
      <c r="H506" s="18">
        <v>78088.5</v>
      </c>
      <c r="I506" s="17">
        <v>4.6606000000000002E-2</v>
      </c>
      <c r="J506" s="18">
        <v>265225.75</v>
      </c>
      <c r="K506" s="17">
        <v>6.2722E-2</v>
      </c>
      <c r="L506" s="18">
        <v>553251.98</v>
      </c>
      <c r="M506" s="17">
        <v>0.111953</v>
      </c>
      <c r="N506" s="18">
        <v>1093423.32</v>
      </c>
      <c r="O506" s="17">
        <v>0.12565999999999999</v>
      </c>
    </row>
    <row r="507" spans="3:15" x14ac:dyDescent="0.2">
      <c r="C507" s="30"/>
      <c r="D507" s="30"/>
      <c r="E507" s="30"/>
      <c r="F507" s="30"/>
      <c r="G507" s="14" t="s">
        <v>298</v>
      </c>
      <c r="H507" s="18">
        <v>57268.87</v>
      </c>
      <c r="I507" s="17">
        <v>0.37618499999999999</v>
      </c>
      <c r="J507" s="18">
        <v>198917.22</v>
      </c>
      <c r="K507" s="17">
        <v>0.41848400000000002</v>
      </c>
      <c r="L507" s="18">
        <v>386645.88</v>
      </c>
      <c r="M507" s="17">
        <v>0.30275000000000002</v>
      </c>
      <c r="N507" s="18">
        <v>721372.53</v>
      </c>
      <c r="O507" s="17">
        <v>0.23557600000000001</v>
      </c>
    </row>
    <row r="508" spans="3:15" x14ac:dyDescent="0.2">
      <c r="C508" s="30"/>
      <c r="D508" s="30"/>
      <c r="E508" s="30"/>
      <c r="F508" s="30"/>
      <c r="G508" s="14" t="s">
        <v>299</v>
      </c>
      <c r="H508" s="18">
        <v>328107.83</v>
      </c>
      <c r="I508" s="17">
        <v>0.10559300000000001</v>
      </c>
      <c r="J508" s="18">
        <v>1075799.4099999999</v>
      </c>
      <c r="K508" s="17">
        <v>7.5759999999999994E-2</v>
      </c>
      <c r="L508" s="18">
        <v>2230608.59</v>
      </c>
      <c r="M508" s="17">
        <v>0.117288</v>
      </c>
      <c r="N508" s="18">
        <v>4459296.88</v>
      </c>
      <c r="O508" s="17">
        <v>9.6431000000000003E-2</v>
      </c>
    </row>
    <row r="509" spans="3:15" x14ac:dyDescent="0.2">
      <c r="C509" s="30"/>
      <c r="D509" s="30"/>
      <c r="E509" s="30"/>
      <c r="F509" s="30"/>
      <c r="G509" s="14" t="s">
        <v>300</v>
      </c>
      <c r="H509" s="18">
        <v>30785.21</v>
      </c>
      <c r="I509" s="17">
        <v>3.1539999999999999E-2</v>
      </c>
      <c r="J509" s="18">
        <v>99440.48</v>
      </c>
      <c r="K509" s="17">
        <v>3.6454E-2</v>
      </c>
      <c r="L509" s="18">
        <v>203917.34</v>
      </c>
      <c r="M509" s="17">
        <v>4.8306000000000002E-2</v>
      </c>
      <c r="N509" s="18">
        <v>371729.1</v>
      </c>
      <c r="O509" s="17">
        <v>1.7665E-2</v>
      </c>
    </row>
    <row r="510" spans="3:15" x14ac:dyDescent="0.2">
      <c r="C510" s="30"/>
      <c r="D510" s="30"/>
      <c r="E510" s="30"/>
      <c r="F510" s="30"/>
      <c r="G510" s="14" t="s">
        <v>301</v>
      </c>
      <c r="H510" s="18">
        <v>240559.74</v>
      </c>
      <c r="I510" s="17">
        <v>7.7032000000000003E-2</v>
      </c>
      <c r="J510" s="18">
        <v>812495.56</v>
      </c>
      <c r="K510" s="17">
        <v>0.117266</v>
      </c>
      <c r="L510" s="18">
        <v>1640344.32</v>
      </c>
      <c r="M510" s="17">
        <v>0.14732899999999999</v>
      </c>
      <c r="N510" s="18">
        <v>3265668.06</v>
      </c>
      <c r="O510" s="17">
        <v>0.13089200000000001</v>
      </c>
    </row>
    <row r="511" spans="3:15" x14ac:dyDescent="0.2">
      <c r="C511" s="30"/>
      <c r="D511" s="30"/>
      <c r="E511" s="30"/>
      <c r="F511" s="30"/>
      <c r="G511" s="14" t="s">
        <v>302</v>
      </c>
      <c r="H511" s="18">
        <v>104396.96</v>
      </c>
      <c r="I511" s="17">
        <v>0.51594499999999999</v>
      </c>
      <c r="J511" s="18">
        <v>321227.57</v>
      </c>
      <c r="K511" s="17">
        <v>0.34365899999999999</v>
      </c>
      <c r="L511" s="18">
        <v>665318.13</v>
      </c>
      <c r="M511" s="17">
        <v>0.37779499999999999</v>
      </c>
      <c r="N511" s="18">
        <v>1315124.6000000001</v>
      </c>
      <c r="O511" s="17">
        <v>0.31411499999999998</v>
      </c>
    </row>
    <row r="512" spans="3:15" x14ac:dyDescent="0.2">
      <c r="C512" s="30"/>
      <c r="D512" s="30"/>
      <c r="E512" s="30"/>
      <c r="F512" s="30"/>
      <c r="G512" s="14" t="s">
        <v>303</v>
      </c>
      <c r="H512" s="18">
        <v>107005.62</v>
      </c>
      <c r="I512" s="17">
        <v>-6.7220000000000002E-2</v>
      </c>
      <c r="J512" s="18">
        <v>364835.28</v>
      </c>
      <c r="K512" s="17">
        <v>7.8773999999999997E-2</v>
      </c>
      <c r="L512" s="18">
        <v>741470.77</v>
      </c>
      <c r="M512" s="17">
        <v>6.3625000000000001E-2</v>
      </c>
      <c r="N512" s="18">
        <v>1577920.09</v>
      </c>
      <c r="O512" s="17">
        <v>0.210116</v>
      </c>
    </row>
    <row r="513" spans="3:15" x14ac:dyDescent="0.2">
      <c r="C513" s="30"/>
      <c r="D513" s="30"/>
      <c r="E513" s="30"/>
      <c r="F513" s="30"/>
      <c r="G513" s="14" t="s">
        <v>304</v>
      </c>
      <c r="H513" s="18">
        <v>53331.58</v>
      </c>
      <c r="I513" s="17">
        <v>8.9855000000000004E-2</v>
      </c>
      <c r="J513" s="18">
        <v>173574.93</v>
      </c>
      <c r="K513" s="17">
        <v>8.9788999999999994E-2</v>
      </c>
      <c r="L513" s="18">
        <v>344629.35</v>
      </c>
      <c r="M513" s="17">
        <v>8.2843E-2</v>
      </c>
      <c r="N513" s="18">
        <v>641567.04</v>
      </c>
      <c r="O513" s="17">
        <v>6.9735000000000005E-2</v>
      </c>
    </row>
    <row r="514" spans="3:15" x14ac:dyDescent="0.2">
      <c r="C514" s="30"/>
      <c r="D514" s="30"/>
      <c r="E514" s="30"/>
      <c r="F514" s="30"/>
      <c r="G514" s="14" t="s">
        <v>305</v>
      </c>
      <c r="H514" s="18">
        <v>77274.320000000007</v>
      </c>
      <c r="I514" s="17">
        <v>0.13528000000000001</v>
      </c>
      <c r="J514" s="18">
        <v>248740.77</v>
      </c>
      <c r="K514" s="17">
        <v>0.106902</v>
      </c>
      <c r="L514" s="18">
        <v>540449.94999999995</v>
      </c>
      <c r="M514" s="17">
        <v>0.20721700000000001</v>
      </c>
      <c r="N514" s="18">
        <v>1016405.27</v>
      </c>
      <c r="O514" s="17">
        <v>0.23700299999999999</v>
      </c>
    </row>
    <row r="515" spans="3:15" x14ac:dyDescent="0.2">
      <c r="C515" s="30"/>
      <c r="D515" s="30"/>
      <c r="E515" s="30"/>
      <c r="F515" s="30"/>
      <c r="G515" s="14" t="s">
        <v>306</v>
      </c>
      <c r="H515" s="18">
        <v>447355.97</v>
      </c>
      <c r="I515" s="17">
        <v>-7.3427000000000006E-2</v>
      </c>
      <c r="J515" s="18">
        <v>1531840.01</v>
      </c>
      <c r="K515" s="17">
        <v>-8.5946999999999996E-2</v>
      </c>
      <c r="L515" s="18">
        <v>3063143.04</v>
      </c>
      <c r="M515" s="17">
        <v>-5.2525000000000002E-2</v>
      </c>
      <c r="N515" s="18">
        <v>6200765.5</v>
      </c>
      <c r="O515" s="17">
        <v>1.403E-3</v>
      </c>
    </row>
    <row r="516" spans="3:15" x14ac:dyDescent="0.2">
      <c r="C516" s="30"/>
      <c r="D516" s="30"/>
      <c r="E516" s="30"/>
      <c r="F516" s="30"/>
      <c r="G516" s="14" t="s">
        <v>307</v>
      </c>
      <c r="H516" s="18">
        <v>168994.03</v>
      </c>
      <c r="I516" s="17">
        <v>8.1594E-2</v>
      </c>
      <c r="J516" s="18">
        <v>576960.22</v>
      </c>
      <c r="K516" s="17">
        <v>8.2267999999999994E-2</v>
      </c>
      <c r="L516" s="18">
        <v>1138104.3600000001</v>
      </c>
      <c r="M516" s="17">
        <v>8.8482000000000005E-2</v>
      </c>
      <c r="N516" s="18">
        <v>2191026.6800000002</v>
      </c>
      <c r="O516" s="17">
        <v>0.119588</v>
      </c>
    </row>
    <row r="517" spans="3:15" x14ac:dyDescent="0.2">
      <c r="C517" s="30"/>
      <c r="D517" s="30"/>
      <c r="E517" s="30"/>
      <c r="F517" s="30"/>
      <c r="G517" s="14" t="s">
        <v>308</v>
      </c>
      <c r="H517" s="18">
        <v>25672.27</v>
      </c>
      <c r="I517" s="17">
        <v>0.42473899999999998</v>
      </c>
      <c r="J517" s="18">
        <v>83776.399999999994</v>
      </c>
      <c r="K517" s="17">
        <v>0.247442</v>
      </c>
      <c r="L517" s="18">
        <v>170576.14</v>
      </c>
      <c r="M517" s="17">
        <v>0.27984500000000001</v>
      </c>
      <c r="N517" s="18">
        <v>308209.96999999997</v>
      </c>
      <c r="O517" s="17">
        <v>0.24104200000000001</v>
      </c>
    </row>
    <row r="518" spans="3:15" x14ac:dyDescent="0.2">
      <c r="C518" s="30"/>
      <c r="D518" s="30"/>
      <c r="E518" s="30"/>
      <c r="F518" s="30"/>
      <c r="G518" s="14" t="s">
        <v>309</v>
      </c>
      <c r="H518" s="18">
        <v>150832.24</v>
      </c>
      <c r="I518" s="17">
        <v>6.7448999999999995E-2</v>
      </c>
      <c r="J518" s="18">
        <v>502581.65</v>
      </c>
      <c r="K518" s="17">
        <v>8.8161000000000003E-2</v>
      </c>
      <c r="L518" s="18">
        <v>1016194.25</v>
      </c>
      <c r="M518" s="17">
        <v>0.13575599999999999</v>
      </c>
      <c r="N518" s="18">
        <v>2007622.51</v>
      </c>
      <c r="O518" s="17">
        <v>0.128633</v>
      </c>
    </row>
    <row r="519" spans="3:15" x14ac:dyDescent="0.2">
      <c r="C519" s="30"/>
      <c r="D519" s="30"/>
      <c r="E519" s="30"/>
      <c r="F519" s="30"/>
      <c r="G519" s="14" t="s">
        <v>310</v>
      </c>
      <c r="H519" s="18">
        <v>49587.29</v>
      </c>
      <c r="I519" s="17">
        <v>3.6735999999999998E-2</v>
      </c>
      <c r="J519" s="18">
        <v>175708.7</v>
      </c>
      <c r="K519" s="17">
        <v>8.0255999999999994E-2</v>
      </c>
      <c r="L519" s="18">
        <v>379635.73</v>
      </c>
      <c r="M519" s="17">
        <v>0.110332</v>
      </c>
      <c r="N519" s="18">
        <v>720083.67</v>
      </c>
      <c r="O519" s="17">
        <v>0.121133</v>
      </c>
    </row>
    <row r="520" spans="3:15" x14ac:dyDescent="0.2">
      <c r="C520" s="30"/>
      <c r="D520" s="30"/>
      <c r="E520" s="30"/>
      <c r="F520" s="30"/>
      <c r="G520" s="14" t="s">
        <v>311</v>
      </c>
      <c r="H520" s="18">
        <v>190801.81</v>
      </c>
      <c r="I520" s="17">
        <v>-3.5396999999999998E-2</v>
      </c>
      <c r="J520" s="18">
        <v>638391.11</v>
      </c>
      <c r="K520" s="17">
        <v>-5.4272000000000001E-2</v>
      </c>
      <c r="L520" s="18">
        <v>1330635.19</v>
      </c>
      <c r="M520" s="17">
        <v>1.609E-3</v>
      </c>
      <c r="N520" s="18">
        <v>2713242.61</v>
      </c>
      <c r="O520" s="17">
        <v>5.5810999999999999E-2</v>
      </c>
    </row>
    <row r="521" spans="3:15" x14ac:dyDescent="0.2">
      <c r="C521" s="30"/>
      <c r="D521" s="30"/>
      <c r="E521" s="30"/>
      <c r="F521" s="30"/>
      <c r="G521" s="14" t="s">
        <v>312</v>
      </c>
      <c r="H521" s="18">
        <v>93136.22</v>
      </c>
      <c r="I521" s="17">
        <v>-2.205E-2</v>
      </c>
      <c r="J521" s="18">
        <v>302119.67</v>
      </c>
      <c r="K521" s="17">
        <v>-1.0536999999999999E-2</v>
      </c>
      <c r="L521" s="18">
        <v>664485.43999999994</v>
      </c>
      <c r="M521" s="17">
        <v>4.6758000000000001E-2</v>
      </c>
      <c r="N521" s="18">
        <v>1367545.24</v>
      </c>
      <c r="O521" s="17">
        <v>8.4252999999999995E-2</v>
      </c>
    </row>
    <row r="522" spans="3:15" x14ac:dyDescent="0.2">
      <c r="C522" s="30"/>
      <c r="D522" s="30"/>
      <c r="E522" s="30"/>
      <c r="F522" s="30"/>
      <c r="G522" s="14" t="s">
        <v>313</v>
      </c>
      <c r="H522" s="18">
        <v>94387.14</v>
      </c>
      <c r="I522" s="17">
        <v>0.11397500000000001</v>
      </c>
      <c r="J522" s="18">
        <v>346216.8</v>
      </c>
      <c r="K522" s="17">
        <v>0.13355600000000001</v>
      </c>
      <c r="L522" s="18">
        <v>699048.13</v>
      </c>
      <c r="M522" s="17">
        <v>0.123492</v>
      </c>
      <c r="N522" s="18">
        <v>1322404.23</v>
      </c>
      <c r="O522" s="17">
        <v>6.9446999999999995E-2</v>
      </c>
    </row>
    <row r="523" spans="3:15" x14ac:dyDescent="0.2">
      <c r="C523" s="30"/>
      <c r="D523" s="30"/>
      <c r="E523" s="30"/>
      <c r="F523" s="30"/>
      <c r="G523" s="14" t="s">
        <v>314</v>
      </c>
      <c r="H523" s="18">
        <v>181671.35</v>
      </c>
      <c r="I523" s="17">
        <v>0.25837500000000002</v>
      </c>
      <c r="J523" s="18">
        <v>620006.39</v>
      </c>
      <c r="K523" s="17">
        <v>0.30661100000000002</v>
      </c>
      <c r="L523" s="18">
        <v>1238203.6000000001</v>
      </c>
      <c r="M523" s="17">
        <v>0.28158100000000003</v>
      </c>
      <c r="N523" s="18">
        <v>2366210</v>
      </c>
      <c r="O523" s="17">
        <v>0.296373</v>
      </c>
    </row>
    <row r="524" spans="3:15" x14ac:dyDescent="0.2">
      <c r="C524" s="30"/>
      <c r="D524" s="30"/>
      <c r="E524" s="30"/>
      <c r="F524" s="30"/>
      <c r="G524" s="14" t="s">
        <v>315</v>
      </c>
      <c r="H524" s="18">
        <v>84856.89</v>
      </c>
      <c r="I524" s="17">
        <v>0.114371</v>
      </c>
      <c r="J524" s="18">
        <v>270980.5</v>
      </c>
      <c r="K524" s="17">
        <v>7.9804E-2</v>
      </c>
      <c r="L524" s="18">
        <v>577393.54</v>
      </c>
      <c r="M524" s="17">
        <v>9.0259000000000006E-2</v>
      </c>
      <c r="N524" s="18">
        <v>1142153.47</v>
      </c>
      <c r="O524" s="17">
        <v>9.3423000000000006E-2</v>
      </c>
    </row>
    <row r="525" spans="3:15" x14ac:dyDescent="0.2">
      <c r="C525" s="30"/>
      <c r="D525" s="30"/>
      <c r="E525" s="30"/>
      <c r="F525" s="30"/>
      <c r="G525" s="14" t="s">
        <v>316</v>
      </c>
      <c r="H525" s="18">
        <v>81250.77</v>
      </c>
      <c r="I525" s="17">
        <v>6.4535999999999996E-2</v>
      </c>
      <c r="J525" s="18">
        <v>268965.42</v>
      </c>
      <c r="K525" s="17">
        <v>7.4398000000000006E-2</v>
      </c>
      <c r="L525" s="18">
        <v>569805.68000000005</v>
      </c>
      <c r="M525" s="17">
        <v>0.128196</v>
      </c>
      <c r="N525" s="18">
        <v>1120208.45</v>
      </c>
      <c r="O525" s="17">
        <v>0.145042</v>
      </c>
    </row>
    <row r="526" spans="3:15" x14ac:dyDescent="0.2">
      <c r="C526" s="30"/>
      <c r="D526" s="30"/>
      <c r="E526" s="30"/>
      <c r="F526" s="30"/>
      <c r="G526" s="14" t="s">
        <v>317</v>
      </c>
      <c r="H526" s="18">
        <v>40686.550000000003</v>
      </c>
      <c r="I526" s="17">
        <v>1.2683E-2</v>
      </c>
      <c r="J526" s="18">
        <v>144668.57999999999</v>
      </c>
      <c r="K526" s="17">
        <v>4.8654999999999997E-2</v>
      </c>
      <c r="L526" s="18">
        <v>297007.46000000002</v>
      </c>
      <c r="M526" s="17">
        <v>7.7033000000000004E-2</v>
      </c>
      <c r="N526" s="18">
        <v>566800.4</v>
      </c>
      <c r="O526" s="17">
        <v>8.1764000000000003E-2</v>
      </c>
    </row>
    <row r="527" spans="3:15" x14ac:dyDescent="0.2">
      <c r="C527" s="30"/>
      <c r="D527" s="30"/>
      <c r="E527" s="30"/>
      <c r="F527" s="30"/>
      <c r="G527" s="14" t="s">
        <v>318</v>
      </c>
      <c r="H527" s="18">
        <v>98729.77</v>
      </c>
      <c r="I527" s="17">
        <v>-1.0753E-2</v>
      </c>
      <c r="J527" s="18">
        <v>319305.21999999997</v>
      </c>
      <c r="K527" s="17">
        <v>-7.3960999999999999E-2</v>
      </c>
      <c r="L527" s="18">
        <v>664904.9</v>
      </c>
      <c r="M527" s="17">
        <v>-5.3870000000000001E-2</v>
      </c>
      <c r="N527" s="18">
        <v>1387392.49</v>
      </c>
      <c r="O527" s="17">
        <v>-1.7583000000000001E-2</v>
      </c>
    </row>
    <row r="528" spans="3:15" x14ac:dyDescent="0.2">
      <c r="C528" s="30"/>
      <c r="D528" s="30"/>
      <c r="E528" s="30"/>
      <c r="F528" s="30"/>
      <c r="G528" s="14" t="s">
        <v>319</v>
      </c>
      <c r="H528" s="18">
        <v>34452.61</v>
      </c>
      <c r="I528" s="17">
        <v>0.36809799999999998</v>
      </c>
      <c r="J528" s="18">
        <v>114189.86</v>
      </c>
      <c r="K528" s="17">
        <v>0.29572199999999998</v>
      </c>
      <c r="L528" s="18">
        <v>232936.84</v>
      </c>
      <c r="M528" s="17">
        <v>0.33192500000000003</v>
      </c>
      <c r="N528" s="18">
        <v>431356.34</v>
      </c>
      <c r="O528" s="17">
        <v>0.28665299999999999</v>
      </c>
    </row>
    <row r="529" spans="3:15" x14ac:dyDescent="0.2">
      <c r="C529" s="30"/>
      <c r="D529" s="30"/>
      <c r="E529" s="30"/>
      <c r="F529" s="30"/>
      <c r="G529" s="14" t="s">
        <v>320</v>
      </c>
      <c r="H529" s="18">
        <v>96642.33</v>
      </c>
      <c r="I529" s="17">
        <v>4.6260000000000003E-2</v>
      </c>
      <c r="J529" s="18">
        <v>315123.46000000002</v>
      </c>
      <c r="K529" s="17">
        <v>1.9443999999999999E-2</v>
      </c>
      <c r="L529" s="18">
        <v>648022.38</v>
      </c>
      <c r="M529" s="17">
        <v>6.9138000000000005E-2</v>
      </c>
      <c r="N529" s="18">
        <v>1288932.0900000001</v>
      </c>
      <c r="O529" s="17">
        <v>6.4313999999999996E-2</v>
      </c>
    </row>
    <row r="530" spans="3:15" x14ac:dyDescent="0.2">
      <c r="C530" s="30"/>
      <c r="D530" s="30"/>
      <c r="E530" s="30"/>
      <c r="F530" s="30"/>
      <c r="G530" s="14" t="s">
        <v>321</v>
      </c>
      <c r="H530" s="18">
        <v>178464.1</v>
      </c>
      <c r="I530" s="17">
        <v>-0.138211</v>
      </c>
      <c r="J530" s="18">
        <v>586763</v>
      </c>
      <c r="K530" s="17">
        <v>-0.16769600000000001</v>
      </c>
      <c r="L530" s="18">
        <v>1192506.8400000001</v>
      </c>
      <c r="M530" s="17">
        <v>-0.16214300000000001</v>
      </c>
      <c r="N530" s="18">
        <v>2521005.29</v>
      </c>
      <c r="O530" s="17">
        <v>-0.11933100000000001</v>
      </c>
    </row>
    <row r="531" spans="3:15" x14ac:dyDescent="0.2">
      <c r="C531" s="30"/>
      <c r="D531" s="30"/>
      <c r="E531" s="30"/>
      <c r="F531" s="30"/>
      <c r="G531" s="14" t="s">
        <v>322</v>
      </c>
      <c r="H531" s="18">
        <v>186904.43</v>
      </c>
      <c r="I531" s="17">
        <v>0.202515</v>
      </c>
      <c r="J531" s="18">
        <v>637212.1</v>
      </c>
      <c r="K531" s="17">
        <v>0.185807</v>
      </c>
      <c r="L531" s="18">
        <v>1295810.3899999999</v>
      </c>
      <c r="M531" s="17">
        <v>0.17321600000000001</v>
      </c>
      <c r="N531" s="18">
        <v>2510895.08</v>
      </c>
      <c r="O531" s="17">
        <v>0.145065</v>
      </c>
    </row>
    <row r="532" spans="3:15" x14ac:dyDescent="0.2">
      <c r="C532" s="30"/>
      <c r="D532" s="30"/>
      <c r="E532" s="30"/>
      <c r="F532" s="30"/>
      <c r="G532" s="14" t="s">
        <v>323</v>
      </c>
      <c r="H532" s="18">
        <v>152986.5</v>
      </c>
      <c r="I532" s="17">
        <v>9.4507999999999995E-2</v>
      </c>
      <c r="J532" s="18">
        <v>512114.07</v>
      </c>
      <c r="K532" s="17">
        <v>0.114902</v>
      </c>
      <c r="L532" s="18">
        <v>1075260.79</v>
      </c>
      <c r="M532" s="17">
        <v>0.176288</v>
      </c>
      <c r="N532" s="18">
        <v>2012907.57</v>
      </c>
      <c r="O532" s="17">
        <v>0.15767200000000001</v>
      </c>
    </row>
    <row r="533" spans="3:15" x14ac:dyDescent="0.2">
      <c r="C533" s="30"/>
      <c r="D533" s="30"/>
      <c r="E533" s="30"/>
      <c r="F533" s="30"/>
      <c r="G533" s="14" t="s">
        <v>324</v>
      </c>
      <c r="H533" s="18">
        <v>68373.33</v>
      </c>
      <c r="I533" s="17">
        <v>8.7121000000000004E-2</v>
      </c>
      <c r="J533" s="18">
        <v>235405.4</v>
      </c>
      <c r="K533" s="17">
        <v>5.5154000000000002E-2</v>
      </c>
      <c r="L533" s="18">
        <v>482961.54</v>
      </c>
      <c r="M533" s="17">
        <v>8.4137000000000003E-2</v>
      </c>
      <c r="N533" s="18">
        <v>930981.86</v>
      </c>
      <c r="O533" s="17">
        <v>6.4683000000000004E-2</v>
      </c>
    </row>
    <row r="534" spans="3:15" x14ac:dyDescent="0.2">
      <c r="C534" s="138"/>
      <c r="D534" s="138"/>
      <c r="E534" s="138"/>
      <c r="F534" s="30"/>
      <c r="G534" s="14" t="s">
        <v>325</v>
      </c>
      <c r="H534" s="18">
        <v>186909.64</v>
      </c>
      <c r="I534" s="17">
        <v>-1.821E-2</v>
      </c>
      <c r="J534" s="18">
        <v>630702.59</v>
      </c>
      <c r="K534" s="17">
        <v>3.6880000000000003E-2</v>
      </c>
      <c r="L534" s="18">
        <v>1302320.8700000001</v>
      </c>
      <c r="M534" s="17">
        <v>9.9407999999999996E-2</v>
      </c>
      <c r="N534" s="18">
        <v>2609299.79</v>
      </c>
      <c r="O534" s="17">
        <v>0.10011299999999999</v>
      </c>
    </row>
    <row r="535" spans="3:15" x14ac:dyDescent="0.2">
      <c r="C535" s="30"/>
      <c r="D535" s="30"/>
      <c r="E535" s="30"/>
      <c r="F535" s="30"/>
      <c r="G535" s="14" t="s">
        <v>351</v>
      </c>
      <c r="H535" s="18">
        <v>46838.28</v>
      </c>
      <c r="I535" s="17">
        <v>-4.3283000000000002E-2</v>
      </c>
      <c r="J535" s="18">
        <v>167994.73</v>
      </c>
      <c r="K535" s="17">
        <v>7.4940000000000007E-2</v>
      </c>
      <c r="L535" s="18">
        <v>351380.47999999998</v>
      </c>
      <c r="M535" s="17">
        <v>9.8324999999999996E-2</v>
      </c>
      <c r="N535" s="18">
        <v>659906.74</v>
      </c>
      <c r="O535" s="17">
        <v>0.101753</v>
      </c>
    </row>
    <row r="536" spans="3:15" x14ac:dyDescent="0.2">
      <c r="C536" s="138"/>
      <c r="D536" s="138"/>
      <c r="E536" s="138"/>
      <c r="F536" s="30"/>
      <c r="G536" s="14" t="s">
        <v>352</v>
      </c>
      <c r="H536" s="18">
        <v>87409.08</v>
      </c>
      <c r="I536" s="17">
        <v>-4.5849999999999997E-3</v>
      </c>
      <c r="J536" s="18">
        <v>301580.90000000002</v>
      </c>
      <c r="K536" s="17">
        <v>2.5669000000000001E-2</v>
      </c>
      <c r="L536" s="18">
        <v>639167.19999999995</v>
      </c>
      <c r="M536" s="17">
        <v>6.5924999999999997E-2</v>
      </c>
      <c r="N536" s="18">
        <v>1263440.96</v>
      </c>
      <c r="O536" s="17">
        <v>7.2585999999999998E-2</v>
      </c>
    </row>
    <row r="537" spans="3:15" x14ac:dyDescent="0.2">
      <c r="C537" s="29" t="s">
        <v>19</v>
      </c>
      <c r="D537" s="29" t="s">
        <v>11</v>
      </c>
      <c r="E537" s="29" t="s">
        <v>25</v>
      </c>
      <c r="F537" s="29" t="s">
        <v>85</v>
      </c>
      <c r="G537" s="14" t="s">
        <v>326</v>
      </c>
      <c r="H537" s="18">
        <v>945848.02</v>
      </c>
      <c r="I537" s="17">
        <v>-1.5209E-2</v>
      </c>
      <c r="J537" s="18">
        <v>3105371.08</v>
      </c>
      <c r="K537" s="17">
        <v>-4.9361000000000002E-2</v>
      </c>
      <c r="L537" s="18">
        <v>6414104.0999999996</v>
      </c>
      <c r="M537" s="17">
        <v>-2.3018E-2</v>
      </c>
      <c r="N537" s="18">
        <v>13105758.289999999</v>
      </c>
      <c r="O537" s="17">
        <v>-6.685E-3</v>
      </c>
    </row>
    <row r="538" spans="3:15" x14ac:dyDescent="0.2">
      <c r="C538" s="30"/>
      <c r="D538" s="30"/>
      <c r="E538" s="30"/>
      <c r="F538" s="30"/>
      <c r="G538" s="14" t="s">
        <v>327</v>
      </c>
      <c r="H538" s="18">
        <v>1296389.1000000001</v>
      </c>
      <c r="I538" s="17">
        <v>5.6106000000000003E-2</v>
      </c>
      <c r="J538" s="18">
        <v>4367076.76</v>
      </c>
      <c r="K538" s="17">
        <v>8.2656999999999994E-2</v>
      </c>
      <c r="L538" s="18">
        <v>9099097.0099999998</v>
      </c>
      <c r="M538" s="17">
        <v>0.10483000000000001</v>
      </c>
      <c r="N538" s="18">
        <v>17468720.620000001</v>
      </c>
      <c r="O538" s="17">
        <v>0.10176300000000001</v>
      </c>
    </row>
    <row r="539" spans="3:15" x14ac:dyDescent="0.2">
      <c r="C539" s="30"/>
      <c r="D539" s="30"/>
      <c r="E539" s="30"/>
      <c r="F539" s="30"/>
      <c r="G539" s="14" t="s">
        <v>328</v>
      </c>
      <c r="H539" s="18">
        <v>992339.26</v>
      </c>
      <c r="I539" s="17">
        <v>4.3907000000000002E-2</v>
      </c>
      <c r="J539" s="18">
        <v>3277107.65</v>
      </c>
      <c r="K539" s="17">
        <v>2.4062E-2</v>
      </c>
      <c r="L539" s="18">
        <v>6803505.1399999997</v>
      </c>
      <c r="M539" s="17">
        <v>4.4854999999999999E-2</v>
      </c>
      <c r="N539" s="18">
        <v>13345005.300000001</v>
      </c>
      <c r="O539" s="17">
        <v>5.3295000000000002E-2</v>
      </c>
    </row>
    <row r="540" spans="3:15" x14ac:dyDescent="0.2">
      <c r="C540" s="30"/>
      <c r="D540" s="30"/>
      <c r="E540" s="30"/>
      <c r="F540" s="30"/>
      <c r="G540" s="14" t="s">
        <v>329</v>
      </c>
      <c r="H540" s="18">
        <v>1942606.6</v>
      </c>
      <c r="I540" s="17">
        <v>-2.9374000000000001E-2</v>
      </c>
      <c r="J540" s="18">
        <v>6645268.2199999997</v>
      </c>
      <c r="K540" s="17">
        <v>-5.2976000000000002E-2</v>
      </c>
      <c r="L540" s="18">
        <v>13366076.029999999</v>
      </c>
      <c r="M540" s="17">
        <v>-3.4890999999999998E-2</v>
      </c>
      <c r="N540" s="18">
        <v>26947025.859999999</v>
      </c>
      <c r="O540" s="17">
        <v>1.4171E-2</v>
      </c>
    </row>
    <row r="541" spans="3:15" x14ac:dyDescent="0.2">
      <c r="C541" s="30"/>
      <c r="D541" s="30"/>
      <c r="E541" s="30"/>
      <c r="F541" s="30"/>
      <c r="G541" s="14" t="s">
        <v>330</v>
      </c>
      <c r="H541" s="18">
        <v>600661.47</v>
      </c>
      <c r="I541" s="17">
        <v>0.101497</v>
      </c>
      <c r="J541" s="18">
        <v>2023804.73</v>
      </c>
      <c r="K541" s="17">
        <v>0.121643</v>
      </c>
      <c r="L541" s="18">
        <v>4074497.42</v>
      </c>
      <c r="M541" s="17">
        <v>0.11858100000000001</v>
      </c>
      <c r="N541" s="18">
        <v>8059929.6399999997</v>
      </c>
      <c r="O541" s="17">
        <v>0.177954</v>
      </c>
    </row>
    <row r="542" spans="3:15" x14ac:dyDescent="0.2">
      <c r="C542" s="30"/>
      <c r="D542" s="30"/>
      <c r="E542" s="30"/>
      <c r="F542" s="30"/>
      <c r="G542" s="14" t="s">
        <v>331</v>
      </c>
      <c r="H542" s="18">
        <v>656013.16</v>
      </c>
      <c r="I542" s="17">
        <v>0.130102</v>
      </c>
      <c r="J542" s="18">
        <v>2165113.0499999998</v>
      </c>
      <c r="K542" s="17">
        <v>0.13830899999999999</v>
      </c>
      <c r="L542" s="18">
        <v>4565717.24</v>
      </c>
      <c r="M542" s="17">
        <v>0.185112</v>
      </c>
      <c r="N542" s="18">
        <v>8634434.6500000004</v>
      </c>
      <c r="O542" s="17">
        <v>0.152197</v>
      </c>
    </row>
    <row r="543" spans="3:15" x14ac:dyDescent="0.2">
      <c r="C543" s="30"/>
      <c r="D543" s="30"/>
      <c r="E543" s="30"/>
      <c r="F543" s="30"/>
      <c r="G543" s="14" t="s">
        <v>332</v>
      </c>
      <c r="H543" s="18">
        <v>1543034.75</v>
      </c>
      <c r="I543" s="17">
        <v>6.8522E-2</v>
      </c>
      <c r="J543" s="18">
        <v>5165721.7</v>
      </c>
      <c r="K543" s="17">
        <v>9.7764000000000004E-2</v>
      </c>
      <c r="L543" s="18">
        <v>10607161.32</v>
      </c>
      <c r="M543" s="17">
        <v>0.146895</v>
      </c>
      <c r="N543" s="18">
        <v>20633206.350000001</v>
      </c>
      <c r="O543" s="17">
        <v>0.13567299999999999</v>
      </c>
    </row>
    <row r="544" spans="3:15" x14ac:dyDescent="0.2">
      <c r="C544" s="30"/>
      <c r="D544" s="30"/>
      <c r="E544" s="30"/>
      <c r="F544" s="30"/>
      <c r="G544" s="14" t="s">
        <v>333</v>
      </c>
      <c r="H544" s="18">
        <v>1124773.93</v>
      </c>
      <c r="I544" s="17">
        <v>0.16092999999999999</v>
      </c>
      <c r="J544" s="18">
        <v>3755852.44</v>
      </c>
      <c r="K544" s="17">
        <v>0.16978399999999999</v>
      </c>
      <c r="L544" s="18">
        <v>7679014.6900000004</v>
      </c>
      <c r="M544" s="17">
        <v>0.18232999999999999</v>
      </c>
      <c r="N544" s="18">
        <v>14894579.199999999</v>
      </c>
      <c r="O544" s="17">
        <v>0.18860099999999999</v>
      </c>
    </row>
    <row r="545" spans="3:15" x14ac:dyDescent="0.2">
      <c r="C545" s="30"/>
      <c r="D545" s="30"/>
      <c r="E545" s="31"/>
      <c r="F545" s="30"/>
      <c r="G545" s="14" t="s">
        <v>334</v>
      </c>
      <c r="H545" s="18">
        <v>9101666.5</v>
      </c>
      <c r="I545" s="17">
        <v>4.8735000000000001E-2</v>
      </c>
      <c r="J545" s="18">
        <v>30505315.780000001</v>
      </c>
      <c r="K545" s="17">
        <v>4.6848000000000001E-2</v>
      </c>
      <c r="L545" s="18">
        <v>62609172.990000002</v>
      </c>
      <c r="M545" s="17">
        <v>7.2070999999999996E-2</v>
      </c>
      <c r="N545" s="18">
        <v>123088659.84</v>
      </c>
      <c r="O545" s="17">
        <v>8.6154999999999995E-2</v>
      </c>
    </row>
    <row r="546" spans="3:15" x14ac:dyDescent="0.2">
      <c r="C546" s="29" t="s">
        <v>19</v>
      </c>
      <c r="D546" s="29" t="s">
        <v>11</v>
      </c>
      <c r="E546" s="29" t="s">
        <v>10</v>
      </c>
      <c r="F546" s="29" t="s">
        <v>84</v>
      </c>
      <c r="G546" s="14" t="s">
        <v>278</v>
      </c>
      <c r="H546" s="19">
        <v>4.8680649999999996</v>
      </c>
      <c r="I546" s="17">
        <v>-2.8590000000000001E-2</v>
      </c>
      <c r="J546" s="19">
        <v>4.5227349999999999</v>
      </c>
      <c r="K546" s="17">
        <v>-6.2223000000000001E-2</v>
      </c>
      <c r="L546" s="19">
        <v>4.5872609999999998</v>
      </c>
      <c r="M546" s="17">
        <v>-4.3214000000000002E-2</v>
      </c>
      <c r="N546" s="19">
        <v>4.654261</v>
      </c>
      <c r="O546" s="17">
        <v>-4.5002E-2</v>
      </c>
    </row>
    <row r="547" spans="3:15" x14ac:dyDescent="0.2">
      <c r="C547" s="30"/>
      <c r="D547" s="30"/>
      <c r="E547" s="30"/>
      <c r="F547" s="30"/>
      <c r="G547" s="14" t="s">
        <v>279</v>
      </c>
      <c r="H547" s="19">
        <v>4.8914819999999999</v>
      </c>
      <c r="I547" s="17">
        <v>3.3829999999999999E-2</v>
      </c>
      <c r="J547" s="19">
        <v>4.8204279999999997</v>
      </c>
      <c r="K547" s="17">
        <v>1.023E-2</v>
      </c>
      <c r="L547" s="19">
        <v>4.8368310000000001</v>
      </c>
      <c r="M547" s="17">
        <v>7.0920000000000002E-3</v>
      </c>
      <c r="N547" s="19">
        <v>4.789949</v>
      </c>
      <c r="O547" s="17">
        <v>-3.5799999999999997E-4</v>
      </c>
    </row>
    <row r="548" spans="3:15" x14ac:dyDescent="0.2">
      <c r="C548" s="30"/>
      <c r="D548" s="30"/>
      <c r="E548" s="30"/>
      <c r="F548" s="30"/>
      <c r="G548" s="14" t="s">
        <v>280</v>
      </c>
      <c r="H548" s="19">
        <v>4.5930980000000003</v>
      </c>
      <c r="I548" s="17">
        <v>4.3508999999999999E-2</v>
      </c>
      <c r="J548" s="19">
        <v>4.682283</v>
      </c>
      <c r="K548" s="17">
        <v>3.7732000000000002E-2</v>
      </c>
      <c r="L548" s="19">
        <v>4.6387210000000003</v>
      </c>
      <c r="M548" s="17">
        <v>2.5072000000000001E-2</v>
      </c>
      <c r="N548" s="19">
        <v>4.5362150000000003</v>
      </c>
      <c r="O548" s="17">
        <v>8.0309999999999999E-3</v>
      </c>
    </row>
    <row r="549" spans="3:15" x14ac:dyDescent="0.2">
      <c r="C549" s="30"/>
      <c r="D549" s="30"/>
      <c r="E549" s="30"/>
      <c r="F549" s="30"/>
      <c r="G549" s="14" t="s">
        <v>281</v>
      </c>
      <c r="H549" s="19">
        <v>4.595059</v>
      </c>
      <c r="I549" s="17">
        <v>-3.3467999999999998E-2</v>
      </c>
      <c r="J549" s="19">
        <v>4.5562519999999997</v>
      </c>
      <c r="K549" s="17">
        <v>-4.8482999999999998E-2</v>
      </c>
      <c r="L549" s="19">
        <v>4.5742339999999997</v>
      </c>
      <c r="M549" s="17">
        <v>-5.5920999999999998E-2</v>
      </c>
      <c r="N549" s="19">
        <v>4.6038439999999996</v>
      </c>
      <c r="O549" s="17">
        <v>-5.4213999999999998E-2</v>
      </c>
    </row>
    <row r="550" spans="3:15" x14ac:dyDescent="0.2">
      <c r="C550" s="30"/>
      <c r="D550" s="30"/>
      <c r="E550" s="30"/>
      <c r="F550" s="30"/>
      <c r="G550" s="14" t="s">
        <v>282</v>
      </c>
      <c r="H550" s="19">
        <v>4.1393610000000001</v>
      </c>
      <c r="I550" s="17">
        <v>-2.6733E-2</v>
      </c>
      <c r="J550" s="19">
        <v>4.2046669999999997</v>
      </c>
      <c r="K550" s="17">
        <v>-2.0104E-2</v>
      </c>
      <c r="L550" s="19">
        <v>4.1443329999999996</v>
      </c>
      <c r="M550" s="17">
        <v>-2.9221E-2</v>
      </c>
      <c r="N550" s="19">
        <v>4.0979830000000002</v>
      </c>
      <c r="O550" s="17">
        <v>-3.4273999999999999E-2</v>
      </c>
    </row>
    <row r="551" spans="3:15" x14ac:dyDescent="0.2">
      <c r="C551" s="30"/>
      <c r="D551" s="30"/>
      <c r="E551" s="30"/>
      <c r="F551" s="30"/>
      <c r="G551" s="14" t="s">
        <v>283</v>
      </c>
      <c r="H551" s="19">
        <v>4.5399430000000001</v>
      </c>
      <c r="I551" s="17">
        <v>1.4928E-2</v>
      </c>
      <c r="J551" s="19">
        <v>4.528886</v>
      </c>
      <c r="K551" s="17">
        <v>2.2616000000000001E-2</v>
      </c>
      <c r="L551" s="19">
        <v>4.4607710000000003</v>
      </c>
      <c r="M551" s="17">
        <v>2.7172999999999999E-2</v>
      </c>
      <c r="N551" s="19">
        <v>4.3837539999999997</v>
      </c>
      <c r="O551" s="17">
        <v>1.8703000000000001E-2</v>
      </c>
    </row>
    <row r="552" spans="3:15" x14ac:dyDescent="0.2">
      <c r="C552" s="30"/>
      <c r="D552" s="30"/>
      <c r="E552" s="30"/>
      <c r="F552" s="30"/>
      <c r="G552" s="14" t="s">
        <v>284</v>
      </c>
      <c r="H552" s="19">
        <v>4.9191770000000004</v>
      </c>
      <c r="I552" s="17">
        <v>-5.1536999999999999E-2</v>
      </c>
      <c r="J552" s="19">
        <v>5.0894810000000001</v>
      </c>
      <c r="K552" s="17">
        <v>-4.6949999999999999E-2</v>
      </c>
      <c r="L552" s="19">
        <v>5.0638290000000001</v>
      </c>
      <c r="M552" s="17">
        <v>-4.3750999999999998E-2</v>
      </c>
      <c r="N552" s="19">
        <v>5.079936</v>
      </c>
      <c r="O552" s="17">
        <v>-5.1395000000000003E-2</v>
      </c>
    </row>
    <row r="553" spans="3:15" x14ac:dyDescent="0.2">
      <c r="C553" s="30"/>
      <c r="D553" s="30"/>
      <c r="E553" s="30"/>
      <c r="F553" s="30"/>
      <c r="G553" s="14" t="s">
        <v>285</v>
      </c>
      <c r="H553" s="19">
        <v>5.0184069999999998</v>
      </c>
      <c r="I553" s="17">
        <v>8.5448999999999997E-2</v>
      </c>
      <c r="J553" s="19">
        <v>5.1201210000000001</v>
      </c>
      <c r="K553" s="17">
        <v>5.3341E-2</v>
      </c>
      <c r="L553" s="19">
        <v>4.9009090000000004</v>
      </c>
      <c r="M553" s="17">
        <v>2.6886E-2</v>
      </c>
      <c r="N553" s="19">
        <v>4.7989119999999996</v>
      </c>
      <c r="O553" s="17">
        <v>2.9593999999999999E-2</v>
      </c>
    </row>
    <row r="554" spans="3:15" x14ac:dyDescent="0.2">
      <c r="C554" s="30"/>
      <c r="D554" s="30"/>
      <c r="E554" s="30"/>
      <c r="F554" s="30"/>
      <c r="G554" s="14" t="s">
        <v>286</v>
      </c>
      <c r="H554" s="19">
        <v>4.6515519999999997</v>
      </c>
      <c r="I554" s="17">
        <v>0.220694</v>
      </c>
      <c r="J554" s="19">
        <v>4.6377759999999997</v>
      </c>
      <c r="K554" s="17">
        <v>0.16376099999999999</v>
      </c>
      <c r="L554" s="19">
        <v>4.2745499999999996</v>
      </c>
      <c r="M554" s="17">
        <v>8.7345000000000006E-2</v>
      </c>
      <c r="N554" s="19">
        <v>4.18276</v>
      </c>
      <c r="O554" s="17">
        <v>7.2072999999999998E-2</v>
      </c>
    </row>
    <row r="555" spans="3:15" x14ac:dyDescent="0.2">
      <c r="C555" s="30"/>
      <c r="D555" s="30"/>
      <c r="E555" s="30"/>
      <c r="F555" s="30"/>
      <c r="G555" s="14" t="s">
        <v>287</v>
      </c>
      <c r="H555" s="19">
        <v>5.6349660000000004</v>
      </c>
      <c r="I555" s="17">
        <v>-2.4625999999999999E-2</v>
      </c>
      <c r="J555" s="19">
        <v>5.6386419999999999</v>
      </c>
      <c r="K555" s="17">
        <v>-4.0530999999999998E-2</v>
      </c>
      <c r="L555" s="19">
        <v>5.5377749999999999</v>
      </c>
      <c r="M555" s="17">
        <v>-3.5319000000000003E-2</v>
      </c>
      <c r="N555" s="19">
        <v>5.4916289999999996</v>
      </c>
      <c r="O555" s="17">
        <v>2.6489999999999999E-3</v>
      </c>
    </row>
    <row r="556" spans="3:15" x14ac:dyDescent="0.2">
      <c r="C556" s="30"/>
      <c r="D556" s="30"/>
      <c r="E556" s="30"/>
      <c r="F556" s="30"/>
      <c r="G556" s="14" t="s">
        <v>288</v>
      </c>
      <c r="H556" s="19">
        <v>5.0520690000000004</v>
      </c>
      <c r="I556" s="17">
        <v>0.18437300000000001</v>
      </c>
      <c r="J556" s="19">
        <v>4.9286960000000004</v>
      </c>
      <c r="K556" s="17">
        <v>9.8419000000000006E-2</v>
      </c>
      <c r="L556" s="19">
        <v>4.6428969999999996</v>
      </c>
      <c r="M556" s="17">
        <v>5.9700000000000003E-2</v>
      </c>
      <c r="N556" s="19">
        <v>4.523428</v>
      </c>
      <c r="O556" s="17">
        <v>5.6396000000000002E-2</v>
      </c>
    </row>
    <row r="557" spans="3:15" x14ac:dyDescent="0.2">
      <c r="C557" s="30"/>
      <c r="D557" s="30"/>
      <c r="E557" s="30"/>
      <c r="F557" s="30"/>
      <c r="G557" s="14" t="s">
        <v>289</v>
      </c>
      <c r="H557" s="19">
        <v>4.8828459999999998</v>
      </c>
      <c r="I557" s="17">
        <v>-5.5766000000000003E-2</v>
      </c>
      <c r="J557" s="19">
        <v>4.9403459999999999</v>
      </c>
      <c r="K557" s="17">
        <v>-5.4514E-2</v>
      </c>
      <c r="L557" s="19">
        <v>4.9334309999999997</v>
      </c>
      <c r="M557" s="17">
        <v>-6.1445E-2</v>
      </c>
      <c r="N557" s="19">
        <v>4.9407009999999998</v>
      </c>
      <c r="O557" s="17">
        <v>-5.9608000000000001E-2</v>
      </c>
    </row>
    <row r="558" spans="3:15" x14ac:dyDescent="0.2">
      <c r="C558" s="30"/>
      <c r="D558" s="30"/>
      <c r="E558" s="30"/>
      <c r="F558" s="30"/>
      <c r="G558" s="14" t="s">
        <v>290</v>
      </c>
      <c r="H558" s="19">
        <v>4.6802539999999997</v>
      </c>
      <c r="I558" s="17">
        <v>6.2473000000000001E-2</v>
      </c>
      <c r="J558" s="19">
        <v>4.6557890000000004</v>
      </c>
      <c r="K558" s="17">
        <v>6.8520999999999999E-2</v>
      </c>
      <c r="L558" s="19">
        <v>4.6031880000000003</v>
      </c>
      <c r="M558" s="17">
        <v>5.5102999999999999E-2</v>
      </c>
      <c r="N558" s="19">
        <v>4.5439579999999999</v>
      </c>
      <c r="O558" s="17">
        <v>-1.9198E-2</v>
      </c>
    </row>
    <row r="559" spans="3:15" x14ac:dyDescent="0.2">
      <c r="C559" s="30"/>
      <c r="D559" s="30"/>
      <c r="E559" s="30"/>
      <c r="F559" s="30"/>
      <c r="G559" s="14" t="s">
        <v>291</v>
      </c>
      <c r="H559" s="19">
        <v>4.5584040000000003</v>
      </c>
      <c r="I559" s="17">
        <v>0.32166699999999998</v>
      </c>
      <c r="J559" s="19">
        <v>4.4297300000000002</v>
      </c>
      <c r="K559" s="17">
        <v>0.18807499999999999</v>
      </c>
      <c r="L559" s="19">
        <v>4.0567890000000002</v>
      </c>
      <c r="M559" s="17">
        <v>0.11175400000000001</v>
      </c>
      <c r="N559" s="19">
        <v>3.9281090000000001</v>
      </c>
      <c r="O559" s="17">
        <v>8.6026000000000005E-2</v>
      </c>
    </row>
    <row r="560" spans="3:15" x14ac:dyDescent="0.2">
      <c r="C560" s="30"/>
      <c r="D560" s="30"/>
      <c r="E560" s="30"/>
      <c r="F560" s="30"/>
      <c r="G560" s="14" t="s">
        <v>292</v>
      </c>
      <c r="H560" s="19">
        <v>3.1666720000000002</v>
      </c>
      <c r="I560" s="17">
        <v>0.10213899999999999</v>
      </c>
      <c r="J560" s="19">
        <v>3.4549439999999998</v>
      </c>
      <c r="K560" s="17">
        <v>9.9858000000000002E-2</v>
      </c>
      <c r="L560" s="19">
        <v>3.334384</v>
      </c>
      <c r="M560" s="17">
        <v>7.5014999999999998E-2</v>
      </c>
      <c r="N560" s="19">
        <v>3.3134450000000002</v>
      </c>
      <c r="O560" s="17">
        <v>7.8574000000000005E-2</v>
      </c>
    </row>
    <row r="561" spans="3:15" x14ac:dyDescent="0.2">
      <c r="C561" s="30"/>
      <c r="D561" s="30"/>
      <c r="E561" s="30"/>
      <c r="F561" s="30"/>
      <c r="G561" s="14" t="s">
        <v>293</v>
      </c>
      <c r="H561" s="19">
        <v>4.2407589999999997</v>
      </c>
      <c r="I561" s="17">
        <v>-2.8899999999999999E-2</v>
      </c>
      <c r="J561" s="19">
        <v>4.3234700000000004</v>
      </c>
      <c r="K561" s="17">
        <v>-3.235E-3</v>
      </c>
      <c r="L561" s="19">
        <v>4.2568619999999999</v>
      </c>
      <c r="M561" s="17">
        <v>-1.611E-3</v>
      </c>
      <c r="N561" s="19">
        <v>4.2097610000000003</v>
      </c>
      <c r="O561" s="17">
        <v>3.1220000000000002E-3</v>
      </c>
    </row>
    <row r="562" spans="3:15" x14ac:dyDescent="0.2">
      <c r="C562" s="30"/>
      <c r="D562" s="30"/>
      <c r="E562" s="30"/>
      <c r="F562" s="30"/>
      <c r="G562" s="14" t="s">
        <v>294</v>
      </c>
      <c r="H562" s="19">
        <v>4.3070899999999996</v>
      </c>
      <c r="I562" s="17">
        <v>-1.1989E-2</v>
      </c>
      <c r="J562" s="19">
        <v>4.4004269999999996</v>
      </c>
      <c r="K562" s="17">
        <v>4.1228000000000001E-2</v>
      </c>
      <c r="L562" s="19">
        <v>4.3037049999999999</v>
      </c>
      <c r="M562" s="17">
        <v>2.1713E-2</v>
      </c>
      <c r="N562" s="19">
        <v>4.248297</v>
      </c>
      <c r="O562" s="17">
        <v>2.1926000000000001E-2</v>
      </c>
    </row>
    <row r="563" spans="3:15" x14ac:dyDescent="0.2">
      <c r="C563" s="30"/>
      <c r="D563" s="30"/>
      <c r="E563" s="30"/>
      <c r="F563" s="30"/>
      <c r="G563" s="14" t="s">
        <v>295</v>
      </c>
      <c r="H563" s="19">
        <v>5.0717480000000004</v>
      </c>
      <c r="I563" s="17">
        <v>-1.9705E-2</v>
      </c>
      <c r="J563" s="19">
        <v>5.1138240000000001</v>
      </c>
      <c r="K563" s="17">
        <v>-1.7781999999999999E-2</v>
      </c>
      <c r="L563" s="19">
        <v>5.0812860000000004</v>
      </c>
      <c r="M563" s="17">
        <v>-2.3189999999999999E-3</v>
      </c>
      <c r="N563" s="19">
        <v>5.0689419999999998</v>
      </c>
      <c r="O563" s="17">
        <v>8.4110000000000001E-3</v>
      </c>
    </row>
    <row r="564" spans="3:15" x14ac:dyDescent="0.2">
      <c r="C564" s="30"/>
      <c r="D564" s="30"/>
      <c r="E564" s="30"/>
      <c r="F564" s="30"/>
      <c r="G564" s="14" t="s">
        <v>296</v>
      </c>
      <c r="H564" s="19">
        <v>4.578697</v>
      </c>
      <c r="I564" s="17">
        <v>0.13214500000000001</v>
      </c>
      <c r="J564" s="19">
        <v>4.6159509999999999</v>
      </c>
      <c r="K564" s="17">
        <v>9.9996000000000002E-2</v>
      </c>
      <c r="L564" s="19">
        <v>4.408868</v>
      </c>
      <c r="M564" s="17">
        <v>5.8126999999999998E-2</v>
      </c>
      <c r="N564" s="19">
        <v>4.2647389999999996</v>
      </c>
      <c r="O564" s="17">
        <v>2.3362000000000001E-2</v>
      </c>
    </row>
    <row r="565" spans="3:15" x14ac:dyDescent="0.2">
      <c r="C565" s="30"/>
      <c r="D565" s="30"/>
      <c r="E565" s="30"/>
      <c r="F565" s="30"/>
      <c r="G565" s="14" t="s">
        <v>297</v>
      </c>
      <c r="H565" s="19">
        <v>4.5898849999999998</v>
      </c>
      <c r="I565" s="17">
        <v>-2.1342E-2</v>
      </c>
      <c r="J565" s="19">
        <v>4.4972380000000003</v>
      </c>
      <c r="K565" s="17">
        <v>-4.0662999999999998E-2</v>
      </c>
      <c r="L565" s="19">
        <v>4.5130229999999996</v>
      </c>
      <c r="M565" s="17">
        <v>-4.0667000000000002E-2</v>
      </c>
      <c r="N565" s="19">
        <v>4.5099039999999997</v>
      </c>
      <c r="O565" s="17">
        <v>-3.9836000000000003E-2</v>
      </c>
    </row>
    <row r="566" spans="3:15" x14ac:dyDescent="0.2">
      <c r="C566" s="30"/>
      <c r="D566" s="30"/>
      <c r="E566" s="30"/>
      <c r="F566" s="30"/>
      <c r="G566" s="14" t="s">
        <v>298</v>
      </c>
      <c r="H566" s="19">
        <v>5.6218950000000003</v>
      </c>
      <c r="I566" s="17">
        <v>1.1782000000000001E-2</v>
      </c>
      <c r="J566" s="19">
        <v>5.5495289999999997</v>
      </c>
      <c r="K566" s="17">
        <v>-2.4292999999999999E-2</v>
      </c>
      <c r="L566" s="19">
        <v>5.39459</v>
      </c>
      <c r="M566" s="17">
        <v>-2.6581E-2</v>
      </c>
      <c r="N566" s="19">
        <v>5.455972</v>
      </c>
      <c r="O566" s="17">
        <v>1.642E-3</v>
      </c>
    </row>
    <row r="567" spans="3:15" x14ac:dyDescent="0.2">
      <c r="C567" s="30"/>
      <c r="D567" s="30"/>
      <c r="E567" s="30"/>
      <c r="F567" s="30"/>
      <c r="G567" s="14" t="s">
        <v>299</v>
      </c>
      <c r="H567" s="19">
        <v>5.2294200000000002</v>
      </c>
      <c r="I567" s="17">
        <v>-1.2570000000000001E-3</v>
      </c>
      <c r="J567" s="19">
        <v>5.259671</v>
      </c>
      <c r="K567" s="17">
        <v>-1.0255999999999999E-2</v>
      </c>
      <c r="L567" s="19">
        <v>5.2011649999999996</v>
      </c>
      <c r="M567" s="17">
        <v>-2.8829E-2</v>
      </c>
      <c r="N567" s="19">
        <v>5.2315269999999998</v>
      </c>
      <c r="O567" s="17">
        <v>-2.2773000000000002E-2</v>
      </c>
    </row>
    <row r="568" spans="3:15" x14ac:dyDescent="0.2">
      <c r="C568" s="30"/>
      <c r="D568" s="30"/>
      <c r="E568" s="30"/>
      <c r="F568" s="30"/>
      <c r="G568" s="14" t="s">
        <v>300</v>
      </c>
      <c r="H568" s="19">
        <v>4.7408130000000002</v>
      </c>
      <c r="I568" s="17">
        <v>0.14618900000000001</v>
      </c>
      <c r="J568" s="19">
        <v>4.9219549999999996</v>
      </c>
      <c r="K568" s="17">
        <v>0.125893</v>
      </c>
      <c r="L568" s="19">
        <v>4.8873230000000003</v>
      </c>
      <c r="M568" s="17">
        <v>0.13889299999999999</v>
      </c>
      <c r="N568" s="19">
        <v>4.9287159999999997</v>
      </c>
      <c r="O568" s="17">
        <v>0.136985</v>
      </c>
    </row>
    <row r="569" spans="3:15" x14ac:dyDescent="0.2">
      <c r="C569" s="30"/>
      <c r="D569" s="30"/>
      <c r="E569" s="30"/>
      <c r="F569" s="30"/>
      <c r="G569" s="14" t="s">
        <v>301</v>
      </c>
      <c r="H569" s="19">
        <v>4.8152280000000003</v>
      </c>
      <c r="I569" s="17">
        <v>3.3010000000000001E-3</v>
      </c>
      <c r="J569" s="19">
        <v>4.6776010000000001</v>
      </c>
      <c r="K569" s="17">
        <v>-2.2629E-2</v>
      </c>
      <c r="L569" s="19">
        <v>4.7404460000000004</v>
      </c>
      <c r="M569" s="17">
        <v>-1.2461E-2</v>
      </c>
      <c r="N569" s="19">
        <v>4.7163659999999998</v>
      </c>
      <c r="O569" s="17">
        <v>-1.8041000000000001E-2</v>
      </c>
    </row>
    <row r="570" spans="3:15" x14ac:dyDescent="0.2">
      <c r="C570" s="30"/>
      <c r="D570" s="30"/>
      <c r="E570" s="30"/>
      <c r="F570" s="30"/>
      <c r="G570" s="14" t="s">
        <v>302</v>
      </c>
      <c r="H570" s="19">
        <v>4.0002550000000001</v>
      </c>
      <c r="I570" s="17">
        <v>-8.1725999999999993E-2</v>
      </c>
      <c r="J570" s="19">
        <v>4.2342209999999998</v>
      </c>
      <c r="K570" s="17">
        <v>4.3860000000000001E-3</v>
      </c>
      <c r="L570" s="19">
        <v>4.1574419999999996</v>
      </c>
      <c r="M570" s="17">
        <v>-2.4237000000000002E-2</v>
      </c>
      <c r="N570" s="19">
        <v>4.0729160000000002</v>
      </c>
      <c r="O570" s="17">
        <v>-5.6648999999999998E-2</v>
      </c>
    </row>
    <row r="571" spans="3:15" x14ac:dyDescent="0.2">
      <c r="C571" s="30"/>
      <c r="D571" s="30"/>
      <c r="E571" s="30"/>
      <c r="F571" s="30"/>
      <c r="G571" s="14" t="s">
        <v>303</v>
      </c>
      <c r="H571" s="19">
        <v>4.3576079999999999</v>
      </c>
      <c r="I571" s="17">
        <v>5.4571000000000001E-2</v>
      </c>
      <c r="J571" s="19">
        <v>4.3941999999999997</v>
      </c>
      <c r="K571" s="17">
        <v>2.9777000000000001E-2</v>
      </c>
      <c r="L571" s="19">
        <v>4.2983880000000001</v>
      </c>
      <c r="M571" s="17">
        <v>1.3390000000000001E-2</v>
      </c>
      <c r="N571" s="19">
        <v>4.16059</v>
      </c>
      <c r="O571" s="17">
        <v>-5.6401E-2</v>
      </c>
    </row>
    <row r="572" spans="3:15" x14ac:dyDescent="0.2">
      <c r="C572" s="30"/>
      <c r="D572" s="30"/>
      <c r="E572" s="30"/>
      <c r="F572" s="30"/>
      <c r="G572" s="14" t="s">
        <v>304</v>
      </c>
      <c r="H572" s="19">
        <v>4.8638529999999998</v>
      </c>
      <c r="I572" s="17">
        <v>1.3840999999999999E-2</v>
      </c>
      <c r="J572" s="19">
        <v>4.9540940000000004</v>
      </c>
      <c r="K572" s="17">
        <v>2.223E-2</v>
      </c>
      <c r="L572" s="19">
        <v>5.0805160000000003</v>
      </c>
      <c r="M572" s="17">
        <v>5.3990999999999997E-2</v>
      </c>
      <c r="N572" s="19">
        <v>5.1294659999999999</v>
      </c>
      <c r="O572" s="17">
        <v>5.3607000000000002E-2</v>
      </c>
    </row>
    <row r="573" spans="3:15" x14ac:dyDescent="0.2">
      <c r="C573" s="30"/>
      <c r="D573" s="30"/>
      <c r="E573" s="30"/>
      <c r="F573" s="30"/>
      <c r="G573" s="14" t="s">
        <v>305</v>
      </c>
      <c r="H573" s="19">
        <v>4.6256519999999997</v>
      </c>
      <c r="I573" s="17">
        <v>-9.1360999999999998E-2</v>
      </c>
      <c r="J573" s="19">
        <v>4.6744830000000004</v>
      </c>
      <c r="K573" s="17">
        <v>-9.8544000000000007E-2</v>
      </c>
      <c r="L573" s="19">
        <v>4.6042249999999996</v>
      </c>
      <c r="M573" s="17">
        <v>-0.11988799999999999</v>
      </c>
      <c r="N573" s="19">
        <v>4.6673970000000002</v>
      </c>
      <c r="O573" s="17">
        <v>-0.10760500000000001</v>
      </c>
    </row>
    <row r="574" spans="3:15" x14ac:dyDescent="0.2">
      <c r="C574" s="30"/>
      <c r="D574" s="30"/>
      <c r="E574" s="30"/>
      <c r="F574" s="30"/>
      <c r="G574" s="14" t="s">
        <v>306</v>
      </c>
      <c r="H574" s="19">
        <v>3.5007640000000002</v>
      </c>
      <c r="I574" s="17">
        <v>-0.12510199999999999</v>
      </c>
      <c r="J574" s="19">
        <v>3.4665159999999999</v>
      </c>
      <c r="K574" s="17">
        <v>-0.13839599999999999</v>
      </c>
      <c r="L574" s="19">
        <v>3.5259170000000002</v>
      </c>
      <c r="M574" s="17">
        <v>-0.105656</v>
      </c>
      <c r="N574" s="19">
        <v>3.7879269999999998</v>
      </c>
      <c r="O574" s="17">
        <v>-3.7430999999999999E-2</v>
      </c>
    </row>
    <row r="575" spans="3:15" x14ac:dyDescent="0.2">
      <c r="C575" s="30"/>
      <c r="D575" s="30"/>
      <c r="E575" s="30"/>
      <c r="F575" s="30"/>
      <c r="G575" s="14" t="s">
        <v>307</v>
      </c>
      <c r="H575" s="19">
        <v>4.5204959999999996</v>
      </c>
      <c r="I575" s="17">
        <v>-1.1875E-2</v>
      </c>
      <c r="J575" s="19">
        <v>4.4048189999999998</v>
      </c>
      <c r="K575" s="17">
        <v>-3.4673000000000002E-2</v>
      </c>
      <c r="L575" s="19">
        <v>4.4068990000000001</v>
      </c>
      <c r="M575" s="17">
        <v>-2.5335E-2</v>
      </c>
      <c r="N575" s="19">
        <v>4.3802680000000001</v>
      </c>
      <c r="O575" s="17">
        <v>-3.6910999999999999E-2</v>
      </c>
    </row>
    <row r="576" spans="3:15" x14ac:dyDescent="0.2">
      <c r="C576" s="30"/>
      <c r="D576" s="30"/>
      <c r="E576" s="30"/>
      <c r="F576" s="30"/>
      <c r="G576" s="14" t="s">
        <v>308</v>
      </c>
      <c r="H576" s="19">
        <v>5.4518990000000001</v>
      </c>
      <c r="I576" s="17">
        <v>5.0208999999999997E-2</v>
      </c>
      <c r="J576" s="19">
        <v>5.5423030000000004</v>
      </c>
      <c r="K576" s="17">
        <v>8.863E-2</v>
      </c>
      <c r="L576" s="19">
        <v>5.3063849999999997</v>
      </c>
      <c r="M576" s="17">
        <v>5.0514000000000003E-2</v>
      </c>
      <c r="N576" s="19">
        <v>5.1728889999999996</v>
      </c>
      <c r="O576" s="17">
        <v>1.8529E-2</v>
      </c>
    </row>
    <row r="577" spans="3:15" x14ac:dyDescent="0.2">
      <c r="C577" s="30"/>
      <c r="D577" s="30"/>
      <c r="E577" s="30"/>
      <c r="F577" s="30"/>
      <c r="G577" s="14" t="s">
        <v>309</v>
      </c>
      <c r="H577" s="19">
        <v>4.6478219999999997</v>
      </c>
      <c r="I577" s="17">
        <v>-2.2814000000000001E-2</v>
      </c>
      <c r="J577" s="19">
        <v>4.5547050000000002</v>
      </c>
      <c r="K577" s="17">
        <v>-4.1357999999999999E-2</v>
      </c>
      <c r="L577" s="19">
        <v>4.5991669999999996</v>
      </c>
      <c r="M577" s="17">
        <v>-3.6097999999999998E-2</v>
      </c>
      <c r="N577" s="19">
        <v>4.5752420000000003</v>
      </c>
      <c r="O577" s="17">
        <v>-3.6082999999999997E-2</v>
      </c>
    </row>
    <row r="578" spans="3:15" x14ac:dyDescent="0.2">
      <c r="C578" s="30"/>
      <c r="D578" s="30"/>
      <c r="E578" s="30"/>
      <c r="F578" s="30"/>
      <c r="G578" s="14" t="s">
        <v>310</v>
      </c>
      <c r="H578" s="19">
        <v>4.6243249999999998</v>
      </c>
      <c r="I578" s="17">
        <v>0.13833799999999999</v>
      </c>
      <c r="J578" s="19">
        <v>4.6588260000000004</v>
      </c>
      <c r="K578" s="17">
        <v>9.1615000000000002E-2</v>
      </c>
      <c r="L578" s="19">
        <v>4.4141510000000004</v>
      </c>
      <c r="M578" s="17">
        <v>6.1238000000000001E-2</v>
      </c>
      <c r="N578" s="19">
        <v>4.2974079999999999</v>
      </c>
      <c r="O578" s="17">
        <v>4.7620999999999997E-2</v>
      </c>
    </row>
    <row r="579" spans="3:15" x14ac:dyDescent="0.2">
      <c r="C579" s="30"/>
      <c r="D579" s="30"/>
      <c r="E579" s="30"/>
      <c r="F579" s="30"/>
      <c r="G579" s="14" t="s">
        <v>311</v>
      </c>
      <c r="H579" s="19">
        <v>4.0515480000000004</v>
      </c>
      <c r="I579" s="17">
        <v>-7.5292999999999999E-2</v>
      </c>
      <c r="J579" s="19">
        <v>4.0720609999999997</v>
      </c>
      <c r="K579" s="17">
        <v>-5.5881E-2</v>
      </c>
      <c r="L579" s="19">
        <v>4.0148250000000001</v>
      </c>
      <c r="M579" s="17">
        <v>-5.3906999999999997E-2</v>
      </c>
      <c r="N579" s="19">
        <v>4.0765539999999998</v>
      </c>
      <c r="O579" s="17">
        <v>-3.6255999999999997E-2</v>
      </c>
    </row>
    <row r="580" spans="3:15" x14ac:dyDescent="0.2">
      <c r="C580" s="30"/>
      <c r="D580" s="30"/>
      <c r="E580" s="30"/>
      <c r="F580" s="30"/>
      <c r="G580" s="14" t="s">
        <v>312</v>
      </c>
      <c r="H580" s="19">
        <v>4.2116749999999996</v>
      </c>
      <c r="I580" s="17">
        <v>1.1575E-2</v>
      </c>
      <c r="J580" s="19">
        <v>4.1010600000000004</v>
      </c>
      <c r="K580" s="17">
        <v>-2.3074999999999998E-2</v>
      </c>
      <c r="L580" s="19">
        <v>4.0566909999999998</v>
      </c>
      <c r="M580" s="17">
        <v>-4.4867999999999998E-2</v>
      </c>
      <c r="N580" s="19">
        <v>4.179583</v>
      </c>
      <c r="O580" s="17">
        <v>-0.115397</v>
      </c>
    </row>
    <row r="581" spans="3:15" x14ac:dyDescent="0.2">
      <c r="C581" s="30"/>
      <c r="D581" s="30"/>
      <c r="E581" s="30"/>
      <c r="F581" s="30"/>
      <c r="G581" s="14" t="s">
        <v>313</v>
      </c>
      <c r="H581" s="19">
        <v>5.4215150000000003</v>
      </c>
      <c r="I581" s="17">
        <v>-2.8341000000000002E-2</v>
      </c>
      <c r="J581" s="19">
        <v>5.4588070000000002</v>
      </c>
      <c r="K581" s="17">
        <v>-2.9884999999999998E-2</v>
      </c>
      <c r="L581" s="19">
        <v>5.4164839999999996</v>
      </c>
      <c r="M581" s="17">
        <v>-2.5937000000000002E-2</v>
      </c>
      <c r="N581" s="19">
        <v>5.3891270000000002</v>
      </c>
      <c r="O581" s="17">
        <v>7.2900000000000005E-4</v>
      </c>
    </row>
    <row r="582" spans="3:15" x14ac:dyDescent="0.2">
      <c r="C582" s="30"/>
      <c r="D582" s="30"/>
      <c r="E582" s="30"/>
      <c r="F582" s="30"/>
      <c r="G582" s="14" t="s">
        <v>314</v>
      </c>
      <c r="H582" s="19">
        <v>3.9507279999999998</v>
      </c>
      <c r="I582" s="17">
        <v>-5.0569999999999997E-2</v>
      </c>
      <c r="J582" s="19">
        <v>3.9474300000000002</v>
      </c>
      <c r="K582" s="17">
        <v>-0.118268</v>
      </c>
      <c r="L582" s="19">
        <v>3.9562300000000001</v>
      </c>
      <c r="M582" s="17">
        <v>-0.131384</v>
      </c>
      <c r="N582" s="19">
        <v>3.9379819999999999</v>
      </c>
      <c r="O582" s="17">
        <v>-0.14244799999999999</v>
      </c>
    </row>
    <row r="583" spans="3:15" x14ac:dyDescent="0.2">
      <c r="C583" s="30"/>
      <c r="D583" s="30"/>
      <c r="E583" s="30"/>
      <c r="F583" s="30"/>
      <c r="G583" s="14" t="s">
        <v>315</v>
      </c>
      <c r="H583" s="19">
        <v>5.0083539999999998</v>
      </c>
      <c r="I583" s="17">
        <v>-3.7601999999999997E-2</v>
      </c>
      <c r="J583" s="19">
        <v>5.1581299999999999</v>
      </c>
      <c r="K583" s="17">
        <v>-3.1510000000000003E-2</v>
      </c>
      <c r="L583" s="19">
        <v>5.1232290000000003</v>
      </c>
      <c r="M583" s="17">
        <v>-2.9448999999999999E-2</v>
      </c>
      <c r="N583" s="19">
        <v>5.0990510000000002</v>
      </c>
      <c r="O583" s="17">
        <v>-4.7161000000000002E-2</v>
      </c>
    </row>
    <row r="584" spans="3:15" x14ac:dyDescent="0.2">
      <c r="C584" s="30"/>
      <c r="D584" s="30"/>
      <c r="E584" s="30"/>
      <c r="F584" s="30"/>
      <c r="G584" s="14" t="s">
        <v>316</v>
      </c>
      <c r="H584" s="19">
        <v>5.0632149999999996</v>
      </c>
      <c r="I584" s="17">
        <v>1.7498E-2</v>
      </c>
      <c r="J584" s="19">
        <v>5.1576639999999996</v>
      </c>
      <c r="K584" s="17">
        <v>2.1634E-2</v>
      </c>
      <c r="L584" s="19">
        <v>5.0437640000000004</v>
      </c>
      <c r="M584" s="17">
        <v>-6.4409999999999997E-3</v>
      </c>
      <c r="N584" s="19">
        <v>4.9216899999999999</v>
      </c>
      <c r="O584" s="17">
        <v>-5.3614000000000002E-2</v>
      </c>
    </row>
    <row r="585" spans="3:15" x14ac:dyDescent="0.2">
      <c r="C585" s="30"/>
      <c r="D585" s="30"/>
      <c r="E585" s="30"/>
      <c r="F585" s="30"/>
      <c r="G585" s="14" t="s">
        <v>317</v>
      </c>
      <c r="H585" s="19">
        <v>5.6456179999999998</v>
      </c>
      <c r="I585" s="17">
        <v>3.9196000000000002E-2</v>
      </c>
      <c r="J585" s="19">
        <v>5.6723520000000001</v>
      </c>
      <c r="K585" s="17">
        <v>4.6552000000000003E-2</v>
      </c>
      <c r="L585" s="19">
        <v>5.5045630000000001</v>
      </c>
      <c r="M585" s="17">
        <v>7.0549999999999996E-3</v>
      </c>
      <c r="N585" s="19">
        <v>5.3691810000000002</v>
      </c>
      <c r="O585" s="17">
        <v>-3.5688999999999999E-2</v>
      </c>
    </row>
    <row r="586" spans="3:15" x14ac:dyDescent="0.2">
      <c r="C586" s="30"/>
      <c r="D586" s="30"/>
      <c r="E586" s="30"/>
      <c r="F586" s="30"/>
      <c r="G586" s="14" t="s">
        <v>318</v>
      </c>
      <c r="H586" s="19">
        <v>5.2507210000000004</v>
      </c>
      <c r="I586" s="17">
        <v>4.2353000000000002E-2</v>
      </c>
      <c r="J586" s="19">
        <v>5.3042170000000004</v>
      </c>
      <c r="K586" s="17">
        <v>7.5604000000000005E-2</v>
      </c>
      <c r="L586" s="19">
        <v>5.2568409999999997</v>
      </c>
      <c r="M586" s="17">
        <v>8.3093E-2</v>
      </c>
      <c r="N586" s="19">
        <v>5.101566</v>
      </c>
      <c r="O586" s="17">
        <v>6.6382999999999998E-2</v>
      </c>
    </row>
    <row r="587" spans="3:15" x14ac:dyDescent="0.2">
      <c r="C587" s="30"/>
      <c r="D587" s="30"/>
      <c r="E587" s="30"/>
      <c r="F587" s="30"/>
      <c r="G587" s="14" t="s">
        <v>319</v>
      </c>
      <c r="H587" s="19">
        <v>4.8939870000000001</v>
      </c>
      <c r="I587" s="17">
        <v>7.0679999999999996E-3</v>
      </c>
      <c r="J587" s="19">
        <v>4.9653919999999996</v>
      </c>
      <c r="K587" s="17">
        <v>1.5398E-2</v>
      </c>
      <c r="L587" s="19">
        <v>4.8934819999999997</v>
      </c>
      <c r="M587" s="17">
        <v>-8.1589999999999996E-3</v>
      </c>
      <c r="N587" s="19">
        <v>4.8148900000000001</v>
      </c>
      <c r="O587" s="17">
        <v>-3.9127000000000002E-2</v>
      </c>
    </row>
    <row r="588" spans="3:15" x14ac:dyDescent="0.2">
      <c r="C588" s="30"/>
      <c r="D588" s="30"/>
      <c r="E588" s="30"/>
      <c r="F588" s="30"/>
      <c r="G588" s="14" t="s">
        <v>320</v>
      </c>
      <c r="H588" s="19">
        <v>4.8842860000000003</v>
      </c>
      <c r="I588" s="17">
        <v>-2.9604999999999999E-2</v>
      </c>
      <c r="J588" s="19">
        <v>4.925656</v>
      </c>
      <c r="K588" s="17">
        <v>-3.1635999999999997E-2</v>
      </c>
      <c r="L588" s="19">
        <v>4.9123749999999999</v>
      </c>
      <c r="M588" s="17">
        <v>-4.7666E-2</v>
      </c>
      <c r="N588" s="19">
        <v>4.9943689999999998</v>
      </c>
      <c r="O588" s="17">
        <v>-3.3744000000000003E-2</v>
      </c>
    </row>
    <row r="589" spans="3:15" x14ac:dyDescent="0.2">
      <c r="C589" s="30"/>
      <c r="D589" s="30"/>
      <c r="E589" s="30"/>
      <c r="F589" s="30"/>
      <c r="G589" s="14" t="s">
        <v>321</v>
      </c>
      <c r="H589" s="19">
        <v>5.7246579999999998</v>
      </c>
      <c r="I589" s="17">
        <v>0.106096</v>
      </c>
      <c r="J589" s="19">
        <v>5.8815470000000003</v>
      </c>
      <c r="K589" s="17">
        <v>0.123795</v>
      </c>
      <c r="L589" s="19">
        <v>5.9347719999999997</v>
      </c>
      <c r="M589" s="17">
        <v>0.13136400000000001</v>
      </c>
      <c r="N589" s="19">
        <v>5.7047629999999998</v>
      </c>
      <c r="O589" s="17">
        <v>0.105657</v>
      </c>
    </row>
    <row r="590" spans="3:15" x14ac:dyDescent="0.2">
      <c r="C590" s="30"/>
      <c r="D590" s="30"/>
      <c r="E590" s="30"/>
      <c r="F590" s="30"/>
      <c r="G590" s="14" t="s">
        <v>322</v>
      </c>
      <c r="H590" s="19">
        <v>4.4900260000000003</v>
      </c>
      <c r="I590" s="17">
        <v>-7.1459999999999996E-3</v>
      </c>
      <c r="J590" s="19">
        <v>4.4640110000000002</v>
      </c>
      <c r="K590" s="17">
        <v>-3.4283000000000001E-2</v>
      </c>
      <c r="L590" s="19">
        <v>4.4834500000000004</v>
      </c>
      <c r="M590" s="17">
        <v>-4.0502000000000003E-2</v>
      </c>
      <c r="N590" s="19">
        <v>4.43546</v>
      </c>
      <c r="O590" s="17">
        <v>-4.9223999999999997E-2</v>
      </c>
    </row>
    <row r="591" spans="3:15" x14ac:dyDescent="0.2">
      <c r="C591" s="30"/>
      <c r="D591" s="30"/>
      <c r="E591" s="30"/>
      <c r="F591" s="30"/>
      <c r="G591" s="14" t="s">
        <v>323</v>
      </c>
      <c r="H591" s="19">
        <v>4.9545310000000002</v>
      </c>
      <c r="I591" s="17">
        <v>-1.6334000000000001E-2</v>
      </c>
      <c r="J591" s="19">
        <v>4.9216759999999997</v>
      </c>
      <c r="K591" s="17">
        <v>-3.2603E-2</v>
      </c>
      <c r="L591" s="19">
        <v>4.9167399999999999</v>
      </c>
      <c r="M591" s="17">
        <v>-4.0259000000000003E-2</v>
      </c>
      <c r="N591" s="19">
        <v>4.8910780000000003</v>
      </c>
      <c r="O591" s="17">
        <v>-4.6979E-2</v>
      </c>
    </row>
    <row r="592" spans="3:15" x14ac:dyDescent="0.2">
      <c r="C592" s="30"/>
      <c r="D592" s="30"/>
      <c r="E592" s="30"/>
      <c r="F592" s="30"/>
      <c r="G592" s="14" t="s">
        <v>324</v>
      </c>
      <c r="H592" s="19">
        <v>5.3235400000000004</v>
      </c>
      <c r="I592" s="17">
        <v>7.0860000000000003E-3</v>
      </c>
      <c r="J592" s="19">
        <v>5.4607749999999999</v>
      </c>
      <c r="K592" s="17">
        <v>4.3406E-2</v>
      </c>
      <c r="L592" s="19">
        <v>5.2096450000000001</v>
      </c>
      <c r="M592" s="17">
        <v>1.1531E-2</v>
      </c>
      <c r="N592" s="19">
        <v>5.2675609999999997</v>
      </c>
      <c r="O592" s="17">
        <v>4.1971000000000001E-2</v>
      </c>
    </row>
    <row r="593" spans="3:15" x14ac:dyDescent="0.2">
      <c r="C593" s="138"/>
      <c r="D593" s="138"/>
      <c r="E593" s="138"/>
      <c r="F593" s="30"/>
      <c r="G593" s="14" t="s">
        <v>325</v>
      </c>
      <c r="H593" s="19">
        <v>4.750337</v>
      </c>
      <c r="I593" s="17">
        <v>4.8729999999999997E-3</v>
      </c>
      <c r="J593" s="19">
        <v>4.6015030000000001</v>
      </c>
      <c r="K593" s="17">
        <v>-2.4219999999999998E-2</v>
      </c>
      <c r="L593" s="19">
        <v>4.6244750000000003</v>
      </c>
      <c r="M593" s="17">
        <v>-2.3442999999999999E-2</v>
      </c>
      <c r="N593" s="19">
        <v>4.5803469999999997</v>
      </c>
      <c r="O593" s="17">
        <v>-3.0714999999999999E-2</v>
      </c>
    </row>
    <row r="594" spans="3:15" x14ac:dyDescent="0.2">
      <c r="C594" s="30"/>
      <c r="D594" s="30"/>
      <c r="E594" s="30"/>
      <c r="F594" s="30"/>
      <c r="G594" s="14" t="s">
        <v>351</v>
      </c>
      <c r="H594" s="19">
        <v>4.5350089999999996</v>
      </c>
      <c r="I594" s="17">
        <v>0.26479200000000003</v>
      </c>
      <c r="J594" s="19">
        <v>4.3886890000000003</v>
      </c>
      <c r="K594" s="17">
        <v>0.13753799999999999</v>
      </c>
      <c r="L594" s="19">
        <v>4.0758599999999996</v>
      </c>
      <c r="M594" s="17">
        <v>7.9514000000000001E-2</v>
      </c>
      <c r="N594" s="19">
        <v>3.9687030000000001</v>
      </c>
      <c r="O594" s="17">
        <v>6.6844000000000001E-2</v>
      </c>
    </row>
    <row r="595" spans="3:15" x14ac:dyDescent="0.2">
      <c r="C595" s="30"/>
      <c r="D595" s="30"/>
      <c r="E595" s="30"/>
      <c r="F595" s="30"/>
      <c r="G595" s="14" t="s">
        <v>352</v>
      </c>
      <c r="H595" s="19">
        <v>2.411743</v>
      </c>
      <c r="I595" s="17">
        <v>9.8294000000000006E-2</v>
      </c>
      <c r="J595" s="19">
        <v>2.2158890000000002</v>
      </c>
      <c r="K595" s="17">
        <v>-3.7385000000000002E-2</v>
      </c>
      <c r="L595" s="19">
        <v>2.226766</v>
      </c>
      <c r="M595" s="17">
        <v>-7.3331999999999994E-2</v>
      </c>
      <c r="N595" s="19">
        <v>2.259995</v>
      </c>
      <c r="O595" s="17">
        <v>-0.28393600000000002</v>
      </c>
    </row>
    <row r="596" spans="3:15" x14ac:dyDescent="0.2">
      <c r="C596" s="29" t="s">
        <v>19</v>
      </c>
      <c r="D596" s="29" t="s">
        <v>11</v>
      </c>
      <c r="E596" s="29" t="s">
        <v>10</v>
      </c>
      <c r="F596" s="29" t="s">
        <v>85</v>
      </c>
      <c r="G596" s="14" t="s">
        <v>326</v>
      </c>
      <c r="H596" s="19">
        <v>5.288475</v>
      </c>
      <c r="I596" s="17">
        <v>3.5928000000000002E-2</v>
      </c>
      <c r="J596" s="19">
        <v>5.3577060000000003</v>
      </c>
      <c r="K596" s="17">
        <v>4.4572000000000001E-2</v>
      </c>
      <c r="L596" s="19">
        <v>5.3370389999999999</v>
      </c>
      <c r="M596" s="17">
        <v>3.8495000000000001E-2</v>
      </c>
      <c r="N596" s="19">
        <v>5.2710109999999997</v>
      </c>
      <c r="O596" s="17">
        <v>3.2438000000000002E-2</v>
      </c>
    </row>
    <row r="597" spans="3:15" x14ac:dyDescent="0.2">
      <c r="C597" s="30"/>
      <c r="D597" s="30"/>
      <c r="E597" s="30"/>
      <c r="F597" s="30"/>
      <c r="G597" s="14" t="s">
        <v>327</v>
      </c>
      <c r="H597" s="19">
        <v>4.4819430000000002</v>
      </c>
      <c r="I597" s="17">
        <v>0.13444300000000001</v>
      </c>
      <c r="J597" s="19">
        <v>4.5448430000000002</v>
      </c>
      <c r="K597" s="17">
        <v>8.9362999999999998E-2</v>
      </c>
      <c r="L597" s="19">
        <v>4.3182739999999997</v>
      </c>
      <c r="M597" s="17">
        <v>5.3691000000000003E-2</v>
      </c>
      <c r="N597" s="19">
        <v>4.230162</v>
      </c>
      <c r="O597" s="17">
        <v>4.3916999999999998E-2</v>
      </c>
    </row>
    <row r="598" spans="3:15" x14ac:dyDescent="0.2">
      <c r="C598" s="30"/>
      <c r="D598" s="30"/>
      <c r="E598" s="30"/>
      <c r="F598" s="30"/>
      <c r="G598" s="14" t="s">
        <v>328</v>
      </c>
      <c r="H598" s="19">
        <v>4.8731929999999997</v>
      </c>
      <c r="I598" s="17">
        <v>1.1247999999999999E-2</v>
      </c>
      <c r="J598" s="19">
        <v>4.9704750000000004</v>
      </c>
      <c r="K598" s="17">
        <v>1.2416999999999999E-2</v>
      </c>
      <c r="L598" s="19">
        <v>4.9266360000000002</v>
      </c>
      <c r="M598" s="17">
        <v>4.1099999999999999E-3</v>
      </c>
      <c r="N598" s="19">
        <v>4.8759800000000002</v>
      </c>
      <c r="O598" s="17">
        <v>-9.4350000000000007E-3</v>
      </c>
    </row>
    <row r="599" spans="3:15" x14ac:dyDescent="0.2">
      <c r="C599" s="30"/>
      <c r="D599" s="30"/>
      <c r="E599" s="30"/>
      <c r="F599" s="30"/>
      <c r="G599" s="14" t="s">
        <v>329</v>
      </c>
      <c r="H599" s="19">
        <v>4.1205759999999998</v>
      </c>
      <c r="I599" s="17">
        <v>-4.385E-2</v>
      </c>
      <c r="J599" s="19">
        <v>4.1104039999999999</v>
      </c>
      <c r="K599" s="17">
        <v>-4.2462E-2</v>
      </c>
      <c r="L599" s="19">
        <v>4.1000810000000003</v>
      </c>
      <c r="M599" s="17">
        <v>-3.3737000000000003E-2</v>
      </c>
      <c r="N599" s="19">
        <v>4.1564930000000002</v>
      </c>
      <c r="O599" s="17">
        <v>-1.6945000000000002E-2</v>
      </c>
    </row>
    <row r="600" spans="3:15" x14ac:dyDescent="0.2">
      <c r="C600" s="30"/>
      <c r="D600" s="30"/>
      <c r="E600" s="30"/>
      <c r="F600" s="30"/>
      <c r="G600" s="14" t="s">
        <v>330</v>
      </c>
      <c r="H600" s="19">
        <v>4.9894129999999999</v>
      </c>
      <c r="I600" s="17">
        <v>4.7321000000000002E-2</v>
      </c>
      <c r="J600" s="19">
        <v>5.0537260000000002</v>
      </c>
      <c r="K600" s="17">
        <v>4.5955000000000003E-2</v>
      </c>
      <c r="L600" s="19">
        <v>4.907178</v>
      </c>
      <c r="M600" s="17">
        <v>2.1510999999999999E-2</v>
      </c>
      <c r="N600" s="19">
        <v>4.8033809999999999</v>
      </c>
      <c r="O600" s="17">
        <v>-1.1076000000000001E-2</v>
      </c>
    </row>
    <row r="601" spans="3:15" x14ac:dyDescent="0.2">
      <c r="C601" s="30"/>
      <c r="D601" s="30"/>
      <c r="E601" s="30"/>
      <c r="F601" s="30"/>
      <c r="G601" s="14" t="s">
        <v>331</v>
      </c>
      <c r="H601" s="19">
        <v>4.8187499999999996</v>
      </c>
      <c r="I601" s="17">
        <v>-3.1088999999999999E-2</v>
      </c>
      <c r="J601" s="19">
        <v>4.8313969999999999</v>
      </c>
      <c r="K601" s="17">
        <v>-3.9530000000000003E-2</v>
      </c>
      <c r="L601" s="19">
        <v>4.7848550000000003</v>
      </c>
      <c r="M601" s="17">
        <v>-5.0451000000000003E-2</v>
      </c>
      <c r="N601" s="19">
        <v>4.7876799999999999</v>
      </c>
      <c r="O601" s="17">
        <v>-6.3020000000000007E-2</v>
      </c>
    </row>
    <row r="602" spans="3:15" x14ac:dyDescent="0.2">
      <c r="C602" s="30"/>
      <c r="D602" s="30"/>
      <c r="E602" s="30"/>
      <c r="F602" s="30"/>
      <c r="G602" s="14" t="s">
        <v>332</v>
      </c>
      <c r="H602" s="19">
        <v>4.7606650000000004</v>
      </c>
      <c r="I602" s="17">
        <v>-7.1640000000000002E-3</v>
      </c>
      <c r="J602" s="19">
        <v>4.6717310000000003</v>
      </c>
      <c r="K602" s="17">
        <v>-2.8648E-2</v>
      </c>
      <c r="L602" s="19">
        <v>4.7006969999999999</v>
      </c>
      <c r="M602" s="17">
        <v>-2.8826999999999998E-2</v>
      </c>
      <c r="N602" s="19">
        <v>4.6823639999999997</v>
      </c>
      <c r="O602" s="17">
        <v>-3.1933999999999997E-2</v>
      </c>
    </row>
    <row r="603" spans="3:15" x14ac:dyDescent="0.2">
      <c r="C603" s="30"/>
      <c r="D603" s="30"/>
      <c r="E603" s="30"/>
      <c r="F603" s="30"/>
      <c r="G603" s="14" t="s">
        <v>333</v>
      </c>
      <c r="H603" s="19">
        <v>4.3630930000000001</v>
      </c>
      <c r="I603" s="17">
        <v>3.8790000000000001E-3</v>
      </c>
      <c r="J603" s="19">
        <v>4.3155409999999996</v>
      </c>
      <c r="K603" s="17">
        <v>-2.7116999999999999E-2</v>
      </c>
      <c r="L603" s="19">
        <v>4.2929930000000001</v>
      </c>
      <c r="M603" s="17">
        <v>-4.4054000000000003E-2</v>
      </c>
      <c r="N603" s="19">
        <v>4.2796250000000002</v>
      </c>
      <c r="O603" s="17">
        <v>-8.8164999999999993E-2</v>
      </c>
    </row>
    <row r="604" spans="3:15" x14ac:dyDescent="0.2">
      <c r="C604" s="30"/>
      <c r="D604" s="30"/>
      <c r="E604" s="31"/>
      <c r="F604" s="30"/>
      <c r="G604" s="14" t="s">
        <v>334</v>
      </c>
      <c r="H604" s="19">
        <v>4.5973319999999998</v>
      </c>
      <c r="I604" s="17">
        <v>1.1089999999999999E-2</v>
      </c>
      <c r="J604" s="19">
        <v>4.5991169999999997</v>
      </c>
      <c r="K604" s="17">
        <v>-8.8199999999999997E-4</v>
      </c>
      <c r="L604" s="19">
        <v>4.5529549999999999</v>
      </c>
      <c r="M604" s="17">
        <v>-8.3020000000000004E-3</v>
      </c>
      <c r="N604" s="19">
        <v>4.5357399999999997</v>
      </c>
      <c r="O604" s="17">
        <v>-1.6674000000000001E-2</v>
      </c>
    </row>
    <row r="605" spans="3:15" x14ac:dyDescent="0.2">
      <c r="C605" s="29" t="s">
        <v>19</v>
      </c>
      <c r="D605" s="29" t="s">
        <v>11</v>
      </c>
      <c r="E605" s="29" t="s">
        <v>26</v>
      </c>
      <c r="F605" s="29" t="s">
        <v>84</v>
      </c>
      <c r="G605" s="14" t="s">
        <v>278</v>
      </c>
      <c r="H605" s="19">
        <v>3.0290439999999998</v>
      </c>
      <c r="I605" s="17">
        <v>7.3980000000000001E-3</v>
      </c>
      <c r="J605" s="19">
        <v>2.839261</v>
      </c>
      <c r="K605" s="17">
        <v>-3.9017000000000003E-2</v>
      </c>
      <c r="L605" s="19">
        <v>2.8086129999999998</v>
      </c>
      <c r="M605" s="17">
        <v>-6.7409999999999996E-3</v>
      </c>
      <c r="N605" s="19">
        <v>2.7995169999999998</v>
      </c>
      <c r="O605" s="17">
        <v>7.6649999999999999E-3</v>
      </c>
    </row>
    <row r="606" spans="3:15" x14ac:dyDescent="0.2">
      <c r="C606" s="30"/>
      <c r="D606" s="30"/>
      <c r="E606" s="30"/>
      <c r="F606" s="30"/>
      <c r="G606" s="14" t="s">
        <v>279</v>
      </c>
      <c r="H606" s="19">
        <v>2.4789439999999998</v>
      </c>
      <c r="I606" s="17">
        <v>4.6364000000000002E-2</v>
      </c>
      <c r="J606" s="19">
        <v>2.4360279999999999</v>
      </c>
      <c r="K606" s="17">
        <v>2.2509999999999999E-2</v>
      </c>
      <c r="L606" s="19">
        <v>2.452842</v>
      </c>
      <c r="M606" s="17">
        <v>3.5704E-2</v>
      </c>
      <c r="N606" s="19">
        <v>2.4270299999999998</v>
      </c>
      <c r="O606" s="17">
        <v>3.3446999999999998E-2</v>
      </c>
    </row>
    <row r="607" spans="3:15" x14ac:dyDescent="0.2">
      <c r="C607" s="30"/>
      <c r="D607" s="30"/>
      <c r="E607" s="30"/>
      <c r="F607" s="30"/>
      <c r="G607" s="14" t="s">
        <v>280</v>
      </c>
      <c r="H607" s="19">
        <v>2.4065759999999998</v>
      </c>
      <c r="I607" s="17">
        <v>4.4412E-2</v>
      </c>
      <c r="J607" s="19">
        <v>2.447673</v>
      </c>
      <c r="K607" s="17">
        <v>4.9147000000000003E-2</v>
      </c>
      <c r="L607" s="19">
        <v>2.4226909999999999</v>
      </c>
      <c r="M607" s="17">
        <v>5.1212000000000001E-2</v>
      </c>
      <c r="N607" s="19">
        <v>2.3613719999999998</v>
      </c>
      <c r="O607" s="17">
        <v>4.1334000000000003E-2</v>
      </c>
    </row>
    <row r="608" spans="3:15" x14ac:dyDescent="0.2">
      <c r="C608" s="30"/>
      <c r="D608" s="30"/>
      <c r="E608" s="30"/>
      <c r="F608" s="30"/>
      <c r="G608" s="14" t="s">
        <v>281</v>
      </c>
      <c r="H608" s="19">
        <v>2.5274559999999999</v>
      </c>
      <c r="I608" s="17">
        <v>2.6721000000000002E-2</v>
      </c>
      <c r="J608" s="19">
        <v>2.4948739999999998</v>
      </c>
      <c r="K608" s="17">
        <v>1.0947999999999999E-2</v>
      </c>
      <c r="L608" s="19">
        <v>2.5175339999999999</v>
      </c>
      <c r="M608" s="17">
        <v>3.6731E-2</v>
      </c>
      <c r="N608" s="19">
        <v>2.4833449999999999</v>
      </c>
      <c r="O608" s="17">
        <v>3.1810999999999999E-2</v>
      </c>
    </row>
    <row r="609" spans="3:15" x14ac:dyDescent="0.2">
      <c r="C609" s="30"/>
      <c r="D609" s="30"/>
      <c r="E609" s="30"/>
      <c r="F609" s="30"/>
      <c r="G609" s="14" t="s">
        <v>282</v>
      </c>
      <c r="H609" s="19">
        <v>2.5952109999999999</v>
      </c>
      <c r="I609" s="17">
        <v>-3.7330000000000002E-3</v>
      </c>
      <c r="J609" s="19">
        <v>2.6426919999999998</v>
      </c>
      <c r="K609" s="17">
        <v>2.5354999999999999E-2</v>
      </c>
      <c r="L609" s="19">
        <v>2.6187010000000002</v>
      </c>
      <c r="M609" s="17">
        <v>3.3895000000000002E-2</v>
      </c>
      <c r="N609" s="19">
        <v>2.550656</v>
      </c>
      <c r="O609" s="17">
        <v>2.9468999999999999E-2</v>
      </c>
    </row>
    <row r="610" spans="3:15" x14ac:dyDescent="0.2">
      <c r="C610" s="30"/>
      <c r="D610" s="30"/>
      <c r="E610" s="30"/>
      <c r="F610" s="30"/>
      <c r="G610" s="14" t="s">
        <v>283</v>
      </c>
      <c r="H610" s="19">
        <v>2.40083</v>
      </c>
      <c r="I610" s="17">
        <v>-1.6060000000000001E-2</v>
      </c>
      <c r="J610" s="19">
        <v>2.4022960000000002</v>
      </c>
      <c r="K610" s="17">
        <v>-1.2409999999999999E-2</v>
      </c>
      <c r="L610" s="19">
        <v>2.3619460000000001</v>
      </c>
      <c r="M610" s="17">
        <v>2.7139999999999998E-3</v>
      </c>
      <c r="N610" s="19">
        <v>2.331912</v>
      </c>
      <c r="O610" s="17">
        <v>1.1207E-2</v>
      </c>
    </row>
    <row r="611" spans="3:15" x14ac:dyDescent="0.2">
      <c r="C611" s="30"/>
      <c r="D611" s="30"/>
      <c r="E611" s="30"/>
      <c r="F611" s="30"/>
      <c r="G611" s="14" t="s">
        <v>284</v>
      </c>
      <c r="H611" s="19">
        <v>2.5187430000000002</v>
      </c>
      <c r="I611" s="17">
        <v>-5.2854999999999999E-2</v>
      </c>
      <c r="J611" s="19">
        <v>2.614328</v>
      </c>
      <c r="K611" s="17">
        <v>-5.7390999999999998E-2</v>
      </c>
      <c r="L611" s="19">
        <v>2.6470159999999998</v>
      </c>
      <c r="M611" s="17">
        <v>-2.9347999999999999E-2</v>
      </c>
      <c r="N611" s="19">
        <v>2.669797</v>
      </c>
      <c r="O611" s="17">
        <v>-1.1896E-2</v>
      </c>
    </row>
    <row r="612" spans="3:15" x14ac:dyDescent="0.2">
      <c r="C612" s="30"/>
      <c r="D612" s="30"/>
      <c r="E612" s="30"/>
      <c r="F612" s="30"/>
      <c r="G612" s="14" t="s">
        <v>285</v>
      </c>
      <c r="H612" s="19">
        <v>2.6081669999999999</v>
      </c>
      <c r="I612" s="17">
        <v>0.115052</v>
      </c>
      <c r="J612" s="19">
        <v>2.6453950000000002</v>
      </c>
      <c r="K612" s="17">
        <v>5.9263999999999997E-2</v>
      </c>
      <c r="L612" s="19">
        <v>2.609623</v>
      </c>
      <c r="M612" s="17">
        <v>4.6762999999999999E-2</v>
      </c>
      <c r="N612" s="19">
        <v>2.5699109999999998</v>
      </c>
      <c r="O612" s="17">
        <v>4.8862000000000003E-2</v>
      </c>
    </row>
    <row r="613" spans="3:15" x14ac:dyDescent="0.2">
      <c r="C613" s="30"/>
      <c r="D613" s="30"/>
      <c r="E613" s="30"/>
      <c r="F613" s="30"/>
      <c r="G613" s="14" t="s">
        <v>286</v>
      </c>
      <c r="H613" s="19">
        <v>2.5747399999999998</v>
      </c>
      <c r="I613" s="17">
        <v>0.23503599999999999</v>
      </c>
      <c r="J613" s="19">
        <v>2.5875680000000001</v>
      </c>
      <c r="K613" s="17">
        <v>0.18439800000000001</v>
      </c>
      <c r="L613" s="19">
        <v>2.4148459999999998</v>
      </c>
      <c r="M613" s="17">
        <v>0.11733499999999999</v>
      </c>
      <c r="N613" s="19">
        <v>2.372455</v>
      </c>
      <c r="O613" s="17">
        <v>0.11154699999999999</v>
      </c>
    </row>
    <row r="614" spans="3:15" x14ac:dyDescent="0.2">
      <c r="C614" s="30"/>
      <c r="D614" s="30"/>
      <c r="E614" s="30"/>
      <c r="F614" s="30"/>
      <c r="G614" s="14" t="s">
        <v>287</v>
      </c>
      <c r="H614" s="19">
        <v>2.9191180000000001</v>
      </c>
      <c r="I614" s="17">
        <v>4.548E-3</v>
      </c>
      <c r="J614" s="19">
        <v>2.9635760000000002</v>
      </c>
      <c r="K614" s="17">
        <v>1.2441000000000001E-2</v>
      </c>
      <c r="L614" s="19">
        <v>2.9252129999999998</v>
      </c>
      <c r="M614" s="17">
        <v>2.4142E-2</v>
      </c>
      <c r="N614" s="19">
        <v>2.906936</v>
      </c>
      <c r="O614" s="17">
        <v>5.7562000000000002E-2</v>
      </c>
    </row>
    <row r="615" spans="3:15" x14ac:dyDescent="0.2">
      <c r="C615" s="30"/>
      <c r="D615" s="30"/>
      <c r="E615" s="30"/>
      <c r="F615" s="30"/>
      <c r="G615" s="14" t="s">
        <v>288</v>
      </c>
      <c r="H615" s="19">
        <v>2.631586</v>
      </c>
      <c r="I615" s="17">
        <v>0.16697699999999999</v>
      </c>
      <c r="J615" s="19">
        <v>2.5861670000000001</v>
      </c>
      <c r="K615" s="17">
        <v>9.3748999999999999E-2</v>
      </c>
      <c r="L615" s="19">
        <v>2.4890249999999998</v>
      </c>
      <c r="M615" s="17">
        <v>7.6812000000000005E-2</v>
      </c>
      <c r="N615" s="19">
        <v>2.4363109999999999</v>
      </c>
      <c r="O615" s="17">
        <v>8.3696999999999994E-2</v>
      </c>
    </row>
    <row r="616" spans="3:15" x14ac:dyDescent="0.2">
      <c r="C616" s="30"/>
      <c r="D616" s="30"/>
      <c r="E616" s="30"/>
      <c r="F616" s="30"/>
      <c r="G616" s="14" t="s">
        <v>289</v>
      </c>
      <c r="H616" s="19">
        <v>2.9448370000000001</v>
      </c>
      <c r="I616" s="17">
        <v>8.1265000000000004E-2</v>
      </c>
      <c r="J616" s="19">
        <v>2.9726669999999999</v>
      </c>
      <c r="K616" s="17">
        <v>6.5439999999999998E-2</v>
      </c>
      <c r="L616" s="19">
        <v>2.9559820000000001</v>
      </c>
      <c r="M616" s="17">
        <v>5.9727000000000002E-2</v>
      </c>
      <c r="N616" s="19">
        <v>2.9024000000000001</v>
      </c>
      <c r="O616" s="17">
        <v>5.1442000000000002E-2</v>
      </c>
    </row>
    <row r="617" spans="3:15" x14ac:dyDescent="0.2">
      <c r="C617" s="30"/>
      <c r="D617" s="30"/>
      <c r="E617" s="30"/>
      <c r="F617" s="30"/>
      <c r="G617" s="14" t="s">
        <v>290</v>
      </c>
      <c r="H617" s="19">
        <v>2.8286099999999998</v>
      </c>
      <c r="I617" s="17">
        <v>5.1631999999999997E-2</v>
      </c>
      <c r="J617" s="19">
        <v>2.811601</v>
      </c>
      <c r="K617" s="17">
        <v>4.5397E-2</v>
      </c>
      <c r="L617" s="19">
        <v>2.760148</v>
      </c>
      <c r="M617" s="17">
        <v>3.6304999999999997E-2</v>
      </c>
      <c r="N617" s="19">
        <v>2.7224620000000002</v>
      </c>
      <c r="O617" s="17">
        <v>3.2522000000000002E-2</v>
      </c>
    </row>
    <row r="618" spans="3:15" x14ac:dyDescent="0.2">
      <c r="C618" s="30"/>
      <c r="D618" s="30"/>
      <c r="E618" s="30"/>
      <c r="F618" s="30"/>
      <c r="G618" s="14" t="s">
        <v>291</v>
      </c>
      <c r="H618" s="19">
        <v>2.474688</v>
      </c>
      <c r="I618" s="17">
        <v>0.29128500000000002</v>
      </c>
      <c r="J618" s="19">
        <v>2.435009</v>
      </c>
      <c r="K618" s="17">
        <v>0.17804</v>
      </c>
      <c r="L618" s="19">
        <v>2.2890380000000001</v>
      </c>
      <c r="M618" s="17">
        <v>0.123719</v>
      </c>
      <c r="N618" s="19">
        <v>2.2203629999999999</v>
      </c>
      <c r="O618" s="17">
        <v>0.1052</v>
      </c>
    </row>
    <row r="619" spans="3:15" x14ac:dyDescent="0.2">
      <c r="C619" s="30"/>
      <c r="D619" s="30"/>
      <c r="E619" s="30"/>
      <c r="F619" s="30"/>
      <c r="G619" s="14" t="s">
        <v>292</v>
      </c>
      <c r="H619" s="19">
        <v>1.764832</v>
      </c>
      <c r="I619" s="17">
        <v>8.7603E-2</v>
      </c>
      <c r="J619" s="19">
        <v>1.953735</v>
      </c>
      <c r="K619" s="17">
        <v>0.10501000000000001</v>
      </c>
      <c r="L619" s="19">
        <v>1.9109309999999999</v>
      </c>
      <c r="M619" s="17">
        <v>9.7500000000000003E-2</v>
      </c>
      <c r="N619" s="19">
        <v>1.8878330000000001</v>
      </c>
      <c r="O619" s="17">
        <v>0.102358</v>
      </c>
    </row>
    <row r="620" spans="3:15" x14ac:dyDescent="0.2">
      <c r="C620" s="30"/>
      <c r="D620" s="30"/>
      <c r="E620" s="30"/>
      <c r="F620" s="30"/>
      <c r="G620" s="14" t="s">
        <v>293</v>
      </c>
      <c r="H620" s="19">
        <v>2.356366</v>
      </c>
      <c r="I620" s="17">
        <v>-9.0760000000000007E-3</v>
      </c>
      <c r="J620" s="19">
        <v>2.422301</v>
      </c>
      <c r="K620" s="17">
        <v>1.8511E-2</v>
      </c>
      <c r="L620" s="19">
        <v>2.3693339999999998</v>
      </c>
      <c r="M620" s="17">
        <v>2.6453000000000001E-2</v>
      </c>
      <c r="N620" s="19">
        <v>2.324166</v>
      </c>
      <c r="O620" s="17">
        <v>3.7835000000000001E-2</v>
      </c>
    </row>
    <row r="621" spans="3:15" x14ac:dyDescent="0.2">
      <c r="C621" s="30"/>
      <c r="D621" s="30"/>
      <c r="E621" s="30"/>
      <c r="F621" s="30"/>
      <c r="G621" s="14" t="s">
        <v>294</v>
      </c>
      <c r="H621" s="19">
        <v>2.5254159999999999</v>
      </c>
      <c r="I621" s="17">
        <v>4.4724E-2</v>
      </c>
      <c r="J621" s="19">
        <v>2.5498910000000001</v>
      </c>
      <c r="K621" s="17">
        <v>7.7077999999999994E-2</v>
      </c>
      <c r="L621" s="19">
        <v>2.4838990000000001</v>
      </c>
      <c r="M621" s="17">
        <v>5.9882999999999999E-2</v>
      </c>
      <c r="N621" s="19">
        <v>2.3963130000000001</v>
      </c>
      <c r="O621" s="17">
        <v>4.8149999999999998E-2</v>
      </c>
    </row>
    <row r="622" spans="3:15" x14ac:dyDescent="0.2">
      <c r="C622" s="30"/>
      <c r="D622" s="30"/>
      <c r="E622" s="30"/>
      <c r="F622" s="30"/>
      <c r="G622" s="14" t="s">
        <v>295</v>
      </c>
      <c r="H622" s="19">
        <v>2.9476300000000002</v>
      </c>
      <c r="I622" s="17">
        <v>9.4113000000000002E-2</v>
      </c>
      <c r="J622" s="19">
        <v>2.9778570000000002</v>
      </c>
      <c r="K622" s="17">
        <v>5.7464000000000001E-2</v>
      </c>
      <c r="L622" s="19">
        <v>2.9553699999999998</v>
      </c>
      <c r="M622" s="17">
        <v>4.1668999999999998E-2</v>
      </c>
      <c r="N622" s="19">
        <v>2.89209</v>
      </c>
      <c r="O622" s="17">
        <v>3.0741000000000001E-2</v>
      </c>
    </row>
    <row r="623" spans="3:15" x14ac:dyDescent="0.2">
      <c r="C623" s="30"/>
      <c r="D623" s="30"/>
      <c r="E623" s="30"/>
      <c r="F623" s="30"/>
      <c r="G623" s="14" t="s">
        <v>296</v>
      </c>
      <c r="H623" s="19">
        <v>2.60412</v>
      </c>
      <c r="I623" s="17">
        <v>0.172905</v>
      </c>
      <c r="J623" s="19">
        <v>2.6150419999999999</v>
      </c>
      <c r="K623" s="17">
        <v>0.13411100000000001</v>
      </c>
      <c r="L623" s="19">
        <v>2.5401060000000002</v>
      </c>
      <c r="M623" s="17">
        <v>0.11337899999999999</v>
      </c>
      <c r="N623" s="19">
        <v>2.4593020000000001</v>
      </c>
      <c r="O623" s="17">
        <v>8.3295999999999995E-2</v>
      </c>
    </row>
    <row r="624" spans="3:15" x14ac:dyDescent="0.2">
      <c r="C624" s="30"/>
      <c r="D624" s="30"/>
      <c r="E624" s="30"/>
      <c r="F624" s="30"/>
      <c r="G624" s="14" t="s">
        <v>297</v>
      </c>
      <c r="H624" s="19">
        <v>2.4448110000000001</v>
      </c>
      <c r="I624" s="17">
        <v>3.5733000000000001E-2</v>
      </c>
      <c r="J624" s="19">
        <v>2.3856009999999999</v>
      </c>
      <c r="K624" s="17">
        <v>1.3162999999999999E-2</v>
      </c>
      <c r="L624" s="19">
        <v>2.4144209999999999</v>
      </c>
      <c r="M624" s="17">
        <v>3.3486000000000002E-2</v>
      </c>
      <c r="N624" s="19">
        <v>2.3789389999999999</v>
      </c>
      <c r="O624" s="17">
        <v>2.5621000000000001E-2</v>
      </c>
    </row>
    <row r="625" spans="3:15" x14ac:dyDescent="0.2">
      <c r="C625" s="30"/>
      <c r="D625" s="30"/>
      <c r="E625" s="30"/>
      <c r="F625" s="30"/>
      <c r="G625" s="14" t="s">
        <v>298</v>
      </c>
      <c r="H625" s="19">
        <v>2.7701250000000002</v>
      </c>
      <c r="I625" s="17">
        <v>-3.7220000000000003E-2</v>
      </c>
      <c r="J625" s="19">
        <v>2.7646670000000002</v>
      </c>
      <c r="K625" s="17">
        <v>-5.7787999999999999E-2</v>
      </c>
      <c r="L625" s="19">
        <v>2.782896</v>
      </c>
      <c r="M625" s="17">
        <v>-4.3077999999999998E-2</v>
      </c>
      <c r="N625" s="19">
        <v>2.8467760000000002</v>
      </c>
      <c r="O625" s="17">
        <v>-8.7639999999999992E-3</v>
      </c>
    </row>
    <row r="626" spans="3:15" x14ac:dyDescent="0.2">
      <c r="C626" s="30"/>
      <c r="D626" s="30"/>
      <c r="E626" s="30"/>
      <c r="F626" s="30"/>
      <c r="G626" s="14" t="s">
        <v>299</v>
      </c>
      <c r="H626" s="19">
        <v>2.566335</v>
      </c>
      <c r="I626" s="17">
        <v>-1.653E-3</v>
      </c>
      <c r="J626" s="19">
        <v>2.573299</v>
      </c>
      <c r="K626" s="17">
        <v>-1.4097E-2</v>
      </c>
      <c r="L626" s="19">
        <v>2.57972</v>
      </c>
      <c r="M626" s="17">
        <v>-2.7938000000000001E-2</v>
      </c>
      <c r="N626" s="19">
        <v>2.5998790000000001</v>
      </c>
      <c r="O626" s="17">
        <v>-1.8239999999999999E-2</v>
      </c>
    </row>
    <row r="627" spans="3:15" x14ac:dyDescent="0.2">
      <c r="C627" s="30"/>
      <c r="D627" s="30"/>
      <c r="E627" s="30"/>
      <c r="F627" s="30"/>
      <c r="G627" s="14" t="s">
        <v>300</v>
      </c>
      <c r="H627" s="19">
        <v>2.6461749999999999</v>
      </c>
      <c r="I627" s="17">
        <v>0.19405900000000001</v>
      </c>
      <c r="J627" s="19">
        <v>2.7614969999999999</v>
      </c>
      <c r="K627" s="17">
        <v>0.18057400000000001</v>
      </c>
      <c r="L627" s="19">
        <v>2.8190360000000001</v>
      </c>
      <c r="M627" s="17">
        <v>0.21887699999999999</v>
      </c>
      <c r="N627" s="19">
        <v>2.8275350000000001</v>
      </c>
      <c r="O627" s="17">
        <v>0.227383</v>
      </c>
    </row>
    <row r="628" spans="3:15" x14ac:dyDescent="0.2">
      <c r="C628" s="30"/>
      <c r="D628" s="30"/>
      <c r="E628" s="30"/>
      <c r="F628" s="30"/>
      <c r="G628" s="14" t="s">
        <v>301</v>
      </c>
      <c r="H628" s="19">
        <v>2.4778380000000002</v>
      </c>
      <c r="I628" s="17">
        <v>3.1562E-2</v>
      </c>
      <c r="J628" s="19">
        <v>2.3972869999999999</v>
      </c>
      <c r="K628" s="17">
        <v>2.3240000000000001E-3</v>
      </c>
      <c r="L628" s="19">
        <v>2.4387500000000002</v>
      </c>
      <c r="M628" s="17">
        <v>2.4589E-2</v>
      </c>
      <c r="N628" s="19">
        <v>2.415028</v>
      </c>
      <c r="O628" s="17">
        <v>2.1610999999999998E-2</v>
      </c>
    </row>
    <row r="629" spans="3:15" x14ac:dyDescent="0.2">
      <c r="C629" s="30"/>
      <c r="D629" s="30"/>
      <c r="E629" s="30"/>
      <c r="F629" s="30"/>
      <c r="G629" s="14" t="s">
        <v>302</v>
      </c>
      <c r="H629" s="19">
        <v>2.0236260000000001</v>
      </c>
      <c r="I629" s="17">
        <v>-6.8083000000000005E-2</v>
      </c>
      <c r="J629" s="19">
        <v>2.1345459999999998</v>
      </c>
      <c r="K629" s="17">
        <v>1.1121000000000001E-2</v>
      </c>
      <c r="L629" s="19">
        <v>2.1290789999999999</v>
      </c>
      <c r="M629" s="17">
        <v>-5.2209999999999999E-3</v>
      </c>
      <c r="N629" s="19">
        <v>2.0955590000000002</v>
      </c>
      <c r="O629" s="17">
        <v>-2.6015E-2</v>
      </c>
    </row>
    <row r="630" spans="3:15" x14ac:dyDescent="0.2">
      <c r="C630" s="30"/>
      <c r="D630" s="30"/>
      <c r="E630" s="30"/>
      <c r="F630" s="30"/>
      <c r="G630" s="14" t="s">
        <v>303</v>
      </c>
      <c r="H630" s="19">
        <v>2.2554919999999998</v>
      </c>
      <c r="I630" s="17">
        <v>9.1056999999999999E-2</v>
      </c>
      <c r="J630" s="19">
        <v>2.264224</v>
      </c>
      <c r="K630" s="17">
        <v>4.5529E-2</v>
      </c>
      <c r="L630" s="19">
        <v>2.2843279999999999</v>
      </c>
      <c r="M630" s="17">
        <v>3.8095999999999998E-2</v>
      </c>
      <c r="N630" s="19">
        <v>2.21305</v>
      </c>
      <c r="O630" s="17">
        <v>-2.5765E-2</v>
      </c>
    </row>
    <row r="631" spans="3:15" x14ac:dyDescent="0.2">
      <c r="C631" s="30"/>
      <c r="D631" s="30"/>
      <c r="E631" s="30"/>
      <c r="F631" s="30"/>
      <c r="G631" s="14" t="s">
        <v>304</v>
      </c>
      <c r="H631" s="19">
        <v>2.5833059999999999</v>
      </c>
      <c r="I631" s="17">
        <v>5.7716000000000003E-2</v>
      </c>
      <c r="J631" s="19">
        <v>2.6265170000000002</v>
      </c>
      <c r="K631" s="17">
        <v>5.8106999999999999E-2</v>
      </c>
      <c r="L631" s="19">
        <v>2.7477510000000001</v>
      </c>
      <c r="M631" s="17">
        <v>0.111736</v>
      </c>
      <c r="N631" s="19">
        <v>2.7592279999999998</v>
      </c>
      <c r="O631" s="17">
        <v>0.12105399999999999</v>
      </c>
    </row>
    <row r="632" spans="3:15" x14ac:dyDescent="0.2">
      <c r="C632" s="30"/>
      <c r="D632" s="30"/>
      <c r="E632" s="30"/>
      <c r="F632" s="30"/>
      <c r="G632" s="14" t="s">
        <v>305</v>
      </c>
      <c r="H632" s="19">
        <v>2.686966</v>
      </c>
      <c r="I632" s="17">
        <v>-1.8700000000000001E-2</v>
      </c>
      <c r="J632" s="19">
        <v>2.736891</v>
      </c>
      <c r="K632" s="17">
        <v>-8.9130000000000008E-3</v>
      </c>
      <c r="L632" s="19">
        <v>2.790365</v>
      </c>
      <c r="M632" s="17">
        <v>1.6795999999999998E-2</v>
      </c>
      <c r="N632" s="19">
        <v>2.7901449999999999</v>
      </c>
      <c r="O632" s="17">
        <v>3.0528E-2</v>
      </c>
    </row>
    <row r="633" spans="3:15" x14ac:dyDescent="0.2">
      <c r="C633" s="30"/>
      <c r="D633" s="30"/>
      <c r="E633" s="30"/>
      <c r="F633" s="30"/>
      <c r="G633" s="14" t="s">
        <v>306</v>
      </c>
      <c r="H633" s="19">
        <v>2.8022320000000001</v>
      </c>
      <c r="I633" s="17">
        <v>4.0279000000000002E-2</v>
      </c>
      <c r="J633" s="19">
        <v>2.8280449999999999</v>
      </c>
      <c r="K633" s="17">
        <v>4.5125999999999999E-2</v>
      </c>
      <c r="L633" s="19">
        <v>2.7756370000000001</v>
      </c>
      <c r="M633" s="17">
        <v>4.5428000000000003E-2</v>
      </c>
      <c r="N633" s="19">
        <v>2.724421</v>
      </c>
      <c r="O633" s="17">
        <v>3.8698000000000003E-2</v>
      </c>
    </row>
    <row r="634" spans="3:15" x14ac:dyDescent="0.2">
      <c r="C634" s="30"/>
      <c r="D634" s="30"/>
      <c r="E634" s="30"/>
      <c r="F634" s="30"/>
      <c r="G634" s="14" t="s">
        <v>307</v>
      </c>
      <c r="H634" s="19">
        <v>2.784449</v>
      </c>
      <c r="I634" s="17">
        <v>-1.8232000000000002E-2</v>
      </c>
      <c r="J634" s="19">
        <v>2.7247910000000002</v>
      </c>
      <c r="K634" s="17">
        <v>-2.7210000000000002E-2</v>
      </c>
      <c r="L634" s="19">
        <v>2.7459570000000002</v>
      </c>
      <c r="M634" s="17">
        <v>4.3E-3</v>
      </c>
      <c r="N634" s="19">
        <v>2.7275800000000001</v>
      </c>
      <c r="O634" s="17">
        <v>1.2656000000000001E-2</v>
      </c>
    </row>
    <row r="635" spans="3:15" x14ac:dyDescent="0.2">
      <c r="C635" s="30"/>
      <c r="D635" s="30"/>
      <c r="E635" s="30"/>
      <c r="F635" s="30"/>
      <c r="G635" s="14" t="s">
        <v>308</v>
      </c>
      <c r="H635" s="19">
        <v>2.857424</v>
      </c>
      <c r="I635" s="17">
        <v>4.2226E-2</v>
      </c>
      <c r="J635" s="19">
        <v>2.9010449999999999</v>
      </c>
      <c r="K635" s="17">
        <v>4.5709E-2</v>
      </c>
      <c r="L635" s="19">
        <v>2.9098839999999999</v>
      </c>
      <c r="M635" s="17">
        <v>4.4789000000000002E-2</v>
      </c>
      <c r="N635" s="19">
        <v>2.885948</v>
      </c>
      <c r="O635" s="17">
        <v>2.6870000000000002E-2</v>
      </c>
    </row>
    <row r="636" spans="3:15" x14ac:dyDescent="0.2">
      <c r="C636" s="30"/>
      <c r="D636" s="30"/>
      <c r="E636" s="30"/>
      <c r="F636" s="30"/>
      <c r="G636" s="14" t="s">
        <v>309</v>
      </c>
      <c r="H636" s="19">
        <v>2.4833289999999999</v>
      </c>
      <c r="I636" s="17">
        <v>2.8208E-2</v>
      </c>
      <c r="J636" s="19">
        <v>2.4229039999999999</v>
      </c>
      <c r="K636" s="17">
        <v>4.5989999999999998E-3</v>
      </c>
      <c r="L636" s="19">
        <v>2.4538139999999999</v>
      </c>
      <c r="M636" s="17">
        <v>2.8725000000000001E-2</v>
      </c>
      <c r="N636" s="19">
        <v>2.4246940000000001</v>
      </c>
      <c r="O636" s="17">
        <v>2.9673000000000001E-2</v>
      </c>
    </row>
    <row r="637" spans="3:15" x14ac:dyDescent="0.2">
      <c r="C637" s="30"/>
      <c r="D637" s="30"/>
      <c r="E637" s="30"/>
      <c r="F637" s="30"/>
      <c r="G637" s="14" t="s">
        <v>310</v>
      </c>
      <c r="H637" s="19">
        <v>2.702051</v>
      </c>
      <c r="I637" s="17">
        <v>0.16963200000000001</v>
      </c>
      <c r="J637" s="19">
        <v>2.7066349999999999</v>
      </c>
      <c r="K637" s="17">
        <v>0.112581</v>
      </c>
      <c r="L637" s="19">
        <v>2.6284559999999999</v>
      </c>
      <c r="M637" s="17">
        <v>0.107964</v>
      </c>
      <c r="N637" s="19">
        <v>2.5674070000000002</v>
      </c>
      <c r="O637" s="17">
        <v>0.110429</v>
      </c>
    </row>
    <row r="638" spans="3:15" x14ac:dyDescent="0.2">
      <c r="C638" s="30"/>
      <c r="D638" s="30"/>
      <c r="E638" s="30"/>
      <c r="F638" s="30"/>
      <c r="G638" s="14" t="s">
        <v>311</v>
      </c>
      <c r="H638" s="19">
        <v>2.5539179999999999</v>
      </c>
      <c r="I638" s="17">
        <v>3.7160000000000001E-3</v>
      </c>
      <c r="J638" s="19">
        <v>2.5964749999999999</v>
      </c>
      <c r="K638" s="17">
        <v>4.9230000000000003E-3</v>
      </c>
      <c r="L638" s="19">
        <v>2.5426129999999998</v>
      </c>
      <c r="M638" s="17">
        <v>3.9119999999999997E-3</v>
      </c>
      <c r="N638" s="19">
        <v>2.5015520000000002</v>
      </c>
      <c r="O638" s="17">
        <v>4.9439999999999996E-3</v>
      </c>
    </row>
    <row r="639" spans="3:15" x14ac:dyDescent="0.2">
      <c r="C639" s="30"/>
      <c r="D639" s="30"/>
      <c r="E639" s="30"/>
      <c r="F639" s="30"/>
      <c r="G639" s="14" t="s">
        <v>312</v>
      </c>
      <c r="H639" s="19">
        <v>2.8475419999999998</v>
      </c>
      <c r="I639" s="17">
        <v>7.1766999999999997E-2</v>
      </c>
      <c r="J639" s="19">
        <v>2.8267470000000001</v>
      </c>
      <c r="K639" s="17">
        <v>4.8076000000000001E-2</v>
      </c>
      <c r="L639" s="19">
        <v>2.816656</v>
      </c>
      <c r="M639" s="17">
        <v>6.4976000000000006E-2</v>
      </c>
      <c r="N639" s="19">
        <v>2.8519199999999998</v>
      </c>
      <c r="O639" s="17">
        <v>9.3489000000000003E-2</v>
      </c>
    </row>
    <row r="640" spans="3:15" x14ac:dyDescent="0.2">
      <c r="C640" s="30"/>
      <c r="D640" s="30"/>
      <c r="E640" s="30"/>
      <c r="F640" s="30"/>
      <c r="G640" s="14" t="s">
        <v>313</v>
      </c>
      <c r="H640" s="19">
        <v>2.9389690000000002</v>
      </c>
      <c r="I640" s="17">
        <v>3.1710000000000002E-3</v>
      </c>
      <c r="J640" s="19">
        <v>2.9603429999999999</v>
      </c>
      <c r="K640" s="17">
        <v>2.1940000000000002E-3</v>
      </c>
      <c r="L640" s="19">
        <v>2.9108779999999999</v>
      </c>
      <c r="M640" s="17">
        <v>1.4321E-2</v>
      </c>
      <c r="N640" s="19">
        <v>2.8916780000000002</v>
      </c>
      <c r="O640" s="17">
        <v>4.4292999999999999E-2</v>
      </c>
    </row>
    <row r="641" spans="3:15" x14ac:dyDescent="0.2">
      <c r="C641" s="30"/>
      <c r="D641" s="30"/>
      <c r="E641" s="30"/>
      <c r="F641" s="30"/>
      <c r="G641" s="14" t="s">
        <v>314</v>
      </c>
      <c r="H641" s="19">
        <v>1.9006540000000001</v>
      </c>
      <c r="I641" s="17">
        <v>-5.1989E-2</v>
      </c>
      <c r="J641" s="19">
        <v>1.902153</v>
      </c>
      <c r="K641" s="17">
        <v>-0.14856900000000001</v>
      </c>
      <c r="L641" s="19">
        <v>1.8955169999999999</v>
      </c>
      <c r="M641" s="17">
        <v>-0.17028199999999999</v>
      </c>
      <c r="N641" s="19">
        <v>1.8764449999999999</v>
      </c>
      <c r="O641" s="17">
        <v>-0.18476899999999999</v>
      </c>
    </row>
    <row r="642" spans="3:15" x14ac:dyDescent="0.2">
      <c r="C642" s="30"/>
      <c r="D642" s="30"/>
      <c r="E642" s="30"/>
      <c r="F642" s="30"/>
      <c r="G642" s="14" t="s">
        <v>315</v>
      </c>
      <c r="H642" s="19">
        <v>2.6768139999999998</v>
      </c>
      <c r="I642" s="17">
        <v>-1.4252000000000001E-2</v>
      </c>
      <c r="J642" s="19">
        <v>2.7490679999999998</v>
      </c>
      <c r="K642" s="17">
        <v>-1.7874000000000001E-2</v>
      </c>
      <c r="L642" s="19">
        <v>2.737444</v>
      </c>
      <c r="M642" s="17">
        <v>1.668E-3</v>
      </c>
      <c r="N642" s="19">
        <v>2.7420779999999998</v>
      </c>
      <c r="O642" s="17">
        <v>1.3433E-2</v>
      </c>
    </row>
    <row r="643" spans="3:15" x14ac:dyDescent="0.2">
      <c r="C643" s="30"/>
      <c r="D643" s="30"/>
      <c r="E643" s="30"/>
      <c r="F643" s="30"/>
      <c r="G643" s="14" t="s">
        <v>316</v>
      </c>
      <c r="H643" s="19">
        <v>2.6417929999999998</v>
      </c>
      <c r="I643" s="17">
        <v>3.9607999999999997E-2</v>
      </c>
      <c r="J643" s="19">
        <v>2.677238</v>
      </c>
      <c r="K643" s="17">
        <v>3.0769999999999999E-2</v>
      </c>
      <c r="L643" s="19">
        <v>2.6329609999999999</v>
      </c>
      <c r="M643" s="17">
        <v>2.3206000000000001E-2</v>
      </c>
      <c r="N643" s="19">
        <v>2.5865309999999999</v>
      </c>
      <c r="O643" s="17">
        <v>5.1260000000000003E-3</v>
      </c>
    </row>
    <row r="644" spans="3:15" x14ac:dyDescent="0.2">
      <c r="C644" s="30"/>
      <c r="D644" s="30"/>
      <c r="E644" s="30"/>
      <c r="F644" s="30"/>
      <c r="G644" s="14" t="s">
        <v>317</v>
      </c>
      <c r="H644" s="19">
        <v>3.0779890000000001</v>
      </c>
      <c r="I644" s="17">
        <v>6.2944E-2</v>
      </c>
      <c r="J644" s="19">
        <v>3.0694889999999999</v>
      </c>
      <c r="K644" s="17">
        <v>5.5024000000000003E-2</v>
      </c>
      <c r="L644" s="19">
        <v>3.0442740000000001</v>
      </c>
      <c r="M644" s="17">
        <v>5.7987999999999998E-2</v>
      </c>
      <c r="N644" s="19">
        <v>3.0060169999999999</v>
      </c>
      <c r="O644" s="17">
        <v>6.0599E-2</v>
      </c>
    </row>
    <row r="645" spans="3:15" x14ac:dyDescent="0.2">
      <c r="C645" s="30"/>
      <c r="D645" s="30"/>
      <c r="E645" s="30"/>
      <c r="F645" s="30"/>
      <c r="G645" s="14" t="s">
        <v>318</v>
      </c>
      <c r="H645" s="19">
        <v>2.7477230000000001</v>
      </c>
      <c r="I645" s="17">
        <v>3.3029999999999997E-2</v>
      </c>
      <c r="J645" s="19">
        <v>2.7665850000000001</v>
      </c>
      <c r="K645" s="17">
        <v>6.658E-2</v>
      </c>
      <c r="L645" s="19">
        <v>2.7730229999999998</v>
      </c>
      <c r="M645" s="17">
        <v>8.0728999999999995E-2</v>
      </c>
      <c r="N645" s="19">
        <v>2.7053400000000001</v>
      </c>
      <c r="O645" s="17">
        <v>7.6661000000000007E-2</v>
      </c>
    </row>
    <row r="646" spans="3:15" x14ac:dyDescent="0.2">
      <c r="C646" s="30"/>
      <c r="D646" s="30"/>
      <c r="E646" s="30"/>
      <c r="F646" s="30"/>
      <c r="G646" s="14" t="s">
        <v>319</v>
      </c>
      <c r="H646" s="19">
        <v>2.7194389999999999</v>
      </c>
      <c r="I646" s="17">
        <v>5.6829999999999997E-3</v>
      </c>
      <c r="J646" s="19">
        <v>2.7925949999999999</v>
      </c>
      <c r="K646" s="17">
        <v>1.2957E-2</v>
      </c>
      <c r="L646" s="19">
        <v>2.8007909999999998</v>
      </c>
      <c r="M646" s="17">
        <v>2.7654999999999999E-2</v>
      </c>
      <c r="N646" s="19">
        <v>2.786829</v>
      </c>
      <c r="O646" s="17">
        <v>4.3390999999999999E-2</v>
      </c>
    </row>
    <row r="647" spans="3:15" x14ac:dyDescent="0.2">
      <c r="C647" s="30"/>
      <c r="D647" s="30"/>
      <c r="E647" s="30"/>
      <c r="F647" s="30"/>
      <c r="G647" s="14" t="s">
        <v>320</v>
      </c>
      <c r="H647" s="19">
        <v>2.4786320000000002</v>
      </c>
      <c r="I647" s="17">
        <v>-2.7730999999999999E-2</v>
      </c>
      <c r="J647" s="19">
        <v>2.4892940000000001</v>
      </c>
      <c r="K647" s="17">
        <v>-3.0668999999999998E-2</v>
      </c>
      <c r="L647" s="19">
        <v>2.487428</v>
      </c>
      <c r="M647" s="17">
        <v>-4.6262999999999999E-2</v>
      </c>
      <c r="N647" s="19">
        <v>2.5294629999999998</v>
      </c>
      <c r="O647" s="17">
        <v>-3.1473000000000001E-2</v>
      </c>
    </row>
    <row r="648" spans="3:15" x14ac:dyDescent="0.2">
      <c r="C648" s="30"/>
      <c r="D648" s="30"/>
      <c r="E648" s="30"/>
      <c r="F648" s="30"/>
      <c r="G648" s="14" t="s">
        <v>321</v>
      </c>
      <c r="H648" s="19">
        <v>3.031863</v>
      </c>
      <c r="I648" s="17">
        <v>8.3489999999999995E-2</v>
      </c>
      <c r="J648" s="19">
        <v>3.0963959999999999</v>
      </c>
      <c r="K648" s="17">
        <v>0.10388699999999999</v>
      </c>
      <c r="L648" s="19">
        <v>3.1210640000000001</v>
      </c>
      <c r="M648" s="17">
        <v>0.10939400000000001</v>
      </c>
      <c r="N648" s="19">
        <v>3.0340379999999998</v>
      </c>
      <c r="O648" s="17">
        <v>9.3787999999999996E-2</v>
      </c>
    </row>
    <row r="649" spans="3:15" x14ac:dyDescent="0.2">
      <c r="C649" s="30"/>
      <c r="D649" s="30"/>
      <c r="E649" s="30"/>
      <c r="F649" s="30"/>
      <c r="G649" s="14" t="s">
        <v>322</v>
      </c>
      <c r="H649" s="19">
        <v>2.188393</v>
      </c>
      <c r="I649" s="17">
        <v>-1.792E-3</v>
      </c>
      <c r="J649" s="19">
        <v>2.1859199999999999</v>
      </c>
      <c r="K649" s="17">
        <v>-1.5960999999999999E-2</v>
      </c>
      <c r="L649" s="19">
        <v>2.2019060000000001</v>
      </c>
      <c r="M649" s="17">
        <v>-2.2343999999999999E-2</v>
      </c>
      <c r="N649" s="19">
        <v>2.1744780000000001</v>
      </c>
      <c r="O649" s="17">
        <v>-3.2108999999999999E-2</v>
      </c>
    </row>
    <row r="650" spans="3:15" x14ac:dyDescent="0.2">
      <c r="C650" s="30"/>
      <c r="D650" s="30"/>
      <c r="E650" s="30"/>
      <c r="F650" s="30"/>
      <c r="G650" s="14" t="s">
        <v>323</v>
      </c>
      <c r="H650" s="19">
        <v>2.5117180000000001</v>
      </c>
      <c r="I650" s="17">
        <v>-2.5660000000000001E-3</v>
      </c>
      <c r="J650" s="19">
        <v>2.4995609999999999</v>
      </c>
      <c r="K650" s="17">
        <v>-1.2321E-2</v>
      </c>
      <c r="L650" s="19">
        <v>2.5116990000000001</v>
      </c>
      <c r="M650" s="17">
        <v>6.5430000000000002E-3</v>
      </c>
      <c r="N650" s="19">
        <v>2.4997069999999999</v>
      </c>
      <c r="O650" s="17">
        <v>8.9339999999999992E-3</v>
      </c>
    </row>
    <row r="651" spans="3:15" x14ac:dyDescent="0.2">
      <c r="C651" s="30"/>
      <c r="D651" s="30"/>
      <c r="E651" s="30"/>
      <c r="F651" s="30"/>
      <c r="G651" s="14" t="s">
        <v>324</v>
      </c>
      <c r="H651" s="19">
        <v>3.0124960000000001</v>
      </c>
      <c r="I651" s="17">
        <v>6.2149000000000003E-2</v>
      </c>
      <c r="J651" s="19">
        <v>2.9797319999999998</v>
      </c>
      <c r="K651" s="17">
        <v>3.6013000000000003E-2</v>
      </c>
      <c r="L651" s="19">
        <v>2.9738169999999999</v>
      </c>
      <c r="M651" s="17">
        <v>4.0705999999999999E-2</v>
      </c>
      <c r="N651" s="19">
        <v>2.996661</v>
      </c>
      <c r="O651" s="17">
        <v>9.4884999999999997E-2</v>
      </c>
    </row>
    <row r="652" spans="3:15" x14ac:dyDescent="0.2">
      <c r="C652" s="30"/>
      <c r="D652" s="30"/>
      <c r="E652" s="30"/>
      <c r="F652" s="30"/>
      <c r="G652" s="14" t="s">
        <v>325</v>
      </c>
      <c r="H652" s="19">
        <v>2.4545819999999998</v>
      </c>
      <c r="I652" s="17">
        <v>4.1612999999999997E-2</v>
      </c>
      <c r="J652" s="19">
        <v>2.3847290000000001</v>
      </c>
      <c r="K652" s="17">
        <v>1.4290000000000001E-2</v>
      </c>
      <c r="L652" s="19">
        <v>2.4162409999999999</v>
      </c>
      <c r="M652" s="17">
        <v>3.4802E-2</v>
      </c>
      <c r="N652" s="19">
        <v>2.381243</v>
      </c>
      <c r="O652" s="17">
        <v>2.6241E-2</v>
      </c>
    </row>
    <row r="653" spans="3:15" x14ac:dyDescent="0.2">
      <c r="C653" s="30"/>
      <c r="D653" s="30"/>
      <c r="E653" s="30"/>
      <c r="F653" s="30"/>
      <c r="G653" s="14" t="s">
        <v>351</v>
      </c>
      <c r="H653" s="19">
        <v>2.5822419999999999</v>
      </c>
      <c r="I653" s="17">
        <v>0.279922</v>
      </c>
      <c r="J653" s="19">
        <v>2.5093519999999998</v>
      </c>
      <c r="K653" s="17">
        <v>0.16020000000000001</v>
      </c>
      <c r="L653" s="19">
        <v>2.3659219999999999</v>
      </c>
      <c r="M653" s="17">
        <v>0.131497</v>
      </c>
      <c r="N653" s="19">
        <v>2.3003930000000001</v>
      </c>
      <c r="O653" s="17">
        <v>0.12623500000000001</v>
      </c>
    </row>
    <row r="654" spans="3:15" x14ac:dyDescent="0.2">
      <c r="C654" s="30"/>
      <c r="D654" s="30"/>
      <c r="E654" s="30"/>
      <c r="F654" s="30"/>
      <c r="G654" s="14" t="s">
        <v>352</v>
      </c>
      <c r="H654" s="19">
        <v>2.801974</v>
      </c>
      <c r="I654" s="17">
        <v>0.137769</v>
      </c>
      <c r="J654" s="19">
        <v>2.725806</v>
      </c>
      <c r="K654" s="17">
        <v>9.0656E-2</v>
      </c>
      <c r="L654" s="19">
        <v>2.6968239999999999</v>
      </c>
      <c r="M654" s="17">
        <v>0.107103</v>
      </c>
      <c r="N654" s="19">
        <v>2.6769229999999999</v>
      </c>
      <c r="O654" s="17">
        <v>0.121833</v>
      </c>
    </row>
    <row r="655" spans="3:15" x14ac:dyDescent="0.2">
      <c r="C655" s="29" t="s">
        <v>19</v>
      </c>
      <c r="D655" s="29" t="s">
        <v>11</v>
      </c>
      <c r="E655" s="29" t="s">
        <v>26</v>
      </c>
      <c r="F655" s="29" t="s">
        <v>85</v>
      </c>
      <c r="G655" s="14" t="s">
        <v>326</v>
      </c>
      <c r="H655" s="19">
        <v>2.706575</v>
      </c>
      <c r="I655" s="17">
        <v>2.0809000000000001E-2</v>
      </c>
      <c r="J655" s="19">
        <v>2.7308189999999999</v>
      </c>
      <c r="K655" s="17">
        <v>2.9742999999999999E-2</v>
      </c>
      <c r="L655" s="19">
        <v>2.7374740000000002</v>
      </c>
      <c r="M655" s="17">
        <v>2.6860999999999999E-2</v>
      </c>
      <c r="N655" s="19">
        <v>2.7209469999999998</v>
      </c>
      <c r="O655" s="17">
        <v>2.8757000000000001E-2</v>
      </c>
    </row>
    <row r="656" spans="3:15" x14ac:dyDescent="0.2">
      <c r="C656" s="30"/>
      <c r="D656" s="30"/>
      <c r="E656" s="30"/>
      <c r="F656" s="30"/>
      <c r="G656" s="14" t="s">
        <v>327</v>
      </c>
      <c r="H656" s="19">
        <v>2.4518080000000002</v>
      </c>
      <c r="I656" s="17">
        <v>0.14366499999999999</v>
      </c>
      <c r="J656" s="19">
        <v>2.498478</v>
      </c>
      <c r="K656" s="17">
        <v>0.103889</v>
      </c>
      <c r="L656" s="19">
        <v>2.4184019999999999</v>
      </c>
      <c r="M656" s="17">
        <v>8.7981000000000004E-2</v>
      </c>
      <c r="N656" s="19">
        <v>2.3702179999999999</v>
      </c>
      <c r="O656" s="17">
        <v>8.5262000000000004E-2</v>
      </c>
    </row>
    <row r="657" spans="3:15" x14ac:dyDescent="0.2">
      <c r="C657" s="30"/>
      <c r="D657" s="30"/>
      <c r="E657" s="30"/>
      <c r="F657" s="30"/>
      <c r="G657" s="14" t="s">
        <v>328</v>
      </c>
      <c r="H657" s="19">
        <v>2.5916070000000002</v>
      </c>
      <c r="I657" s="17">
        <v>3.1588999999999999E-2</v>
      </c>
      <c r="J657" s="19">
        <v>2.6427420000000001</v>
      </c>
      <c r="K657" s="17">
        <v>3.3909000000000002E-2</v>
      </c>
      <c r="L657" s="19">
        <v>2.636228</v>
      </c>
      <c r="M657" s="17">
        <v>4.8050000000000002E-2</v>
      </c>
      <c r="N657" s="19">
        <v>2.6052170000000001</v>
      </c>
      <c r="O657" s="17">
        <v>4.9793999999999998E-2</v>
      </c>
    </row>
    <row r="658" spans="3:15" x14ac:dyDescent="0.2">
      <c r="C658" s="30"/>
      <c r="D658" s="30"/>
      <c r="E658" s="30"/>
      <c r="F658" s="30"/>
      <c r="G658" s="14" t="s">
        <v>329</v>
      </c>
      <c r="H658" s="19">
        <v>2.6444209999999999</v>
      </c>
      <c r="I658" s="17">
        <v>1.3875E-2</v>
      </c>
      <c r="J658" s="19">
        <v>2.6573159999999998</v>
      </c>
      <c r="K658" s="17">
        <v>2.3057999999999999E-2</v>
      </c>
      <c r="L658" s="19">
        <v>2.616457</v>
      </c>
      <c r="M658" s="17">
        <v>3.0620999999999999E-2</v>
      </c>
      <c r="N658" s="19">
        <v>2.5671270000000002</v>
      </c>
      <c r="O658" s="17">
        <v>3.1354E-2</v>
      </c>
    </row>
    <row r="659" spans="3:15" x14ac:dyDescent="0.2">
      <c r="C659" s="30"/>
      <c r="D659" s="30"/>
      <c r="E659" s="30"/>
      <c r="F659" s="30"/>
      <c r="G659" s="14" t="s">
        <v>330</v>
      </c>
      <c r="H659" s="19">
        <v>2.6442839999999999</v>
      </c>
      <c r="I659" s="17">
        <v>6.4730999999999997E-2</v>
      </c>
      <c r="J659" s="19">
        <v>2.6521620000000001</v>
      </c>
      <c r="K659" s="17">
        <v>3.4874000000000002E-2</v>
      </c>
      <c r="L659" s="19">
        <v>2.6612170000000002</v>
      </c>
      <c r="M659" s="17">
        <v>4.0738000000000003E-2</v>
      </c>
      <c r="N659" s="19">
        <v>2.610913</v>
      </c>
      <c r="O659" s="17">
        <v>2.051E-2</v>
      </c>
    </row>
    <row r="660" spans="3:15" x14ac:dyDescent="0.2">
      <c r="C660" s="30"/>
      <c r="D660" s="30"/>
      <c r="E660" s="30"/>
      <c r="F660" s="30"/>
      <c r="G660" s="14" t="s">
        <v>331</v>
      </c>
      <c r="H660" s="19">
        <v>2.913519</v>
      </c>
      <c r="I660" s="17">
        <v>5.1012000000000002E-2</v>
      </c>
      <c r="J660" s="19">
        <v>2.9497599999999999</v>
      </c>
      <c r="K660" s="17">
        <v>3.8424E-2</v>
      </c>
      <c r="L660" s="19">
        <v>2.9481920000000001</v>
      </c>
      <c r="M660" s="17">
        <v>4.0586999999999998E-2</v>
      </c>
      <c r="N660" s="19">
        <v>2.914358</v>
      </c>
      <c r="O660" s="17">
        <v>4.1924999999999997E-2</v>
      </c>
    </row>
    <row r="661" spans="3:15" x14ac:dyDescent="0.2">
      <c r="C661" s="30"/>
      <c r="D661" s="30"/>
      <c r="E661" s="30"/>
      <c r="F661" s="30"/>
      <c r="G661" s="14" t="s">
        <v>332</v>
      </c>
      <c r="H661" s="19">
        <v>2.4884179999999998</v>
      </c>
      <c r="I661" s="17">
        <v>2.7484999999999999E-2</v>
      </c>
      <c r="J661" s="19">
        <v>2.4371130000000001</v>
      </c>
      <c r="K661" s="17">
        <v>5.7970000000000001E-3</v>
      </c>
      <c r="L661" s="19">
        <v>2.4665439999999998</v>
      </c>
      <c r="M661" s="17">
        <v>2.7546000000000001E-2</v>
      </c>
      <c r="N661" s="19">
        <v>2.4419460000000002</v>
      </c>
      <c r="O661" s="17">
        <v>2.6213E-2</v>
      </c>
    </row>
    <row r="662" spans="3:15" x14ac:dyDescent="0.2">
      <c r="C662" s="30"/>
      <c r="D662" s="30"/>
      <c r="E662" s="30"/>
      <c r="F662" s="30"/>
      <c r="G662" s="14" t="s">
        <v>333</v>
      </c>
      <c r="H662" s="19">
        <v>2.4562590000000002</v>
      </c>
      <c r="I662" s="17">
        <v>4.8780000000000004E-3</v>
      </c>
      <c r="J662" s="19">
        <v>2.44523</v>
      </c>
      <c r="K662" s="17">
        <v>-2.3788E-2</v>
      </c>
      <c r="L662" s="19">
        <v>2.4487209999999999</v>
      </c>
      <c r="M662" s="17">
        <v>-1.8481000000000001E-2</v>
      </c>
      <c r="N662" s="19">
        <v>2.4367190000000001</v>
      </c>
      <c r="O662" s="17">
        <v>-1.4256E-2</v>
      </c>
    </row>
    <row r="663" spans="3:15" x14ac:dyDescent="0.2">
      <c r="C663" s="30"/>
      <c r="D663" s="31"/>
      <c r="E663" s="31"/>
      <c r="F663" s="30"/>
      <c r="G663" s="14" t="s">
        <v>334</v>
      </c>
      <c r="H663" s="19">
        <v>2.5873729999999999</v>
      </c>
      <c r="I663" s="17">
        <v>3.8844999999999998E-2</v>
      </c>
      <c r="J663" s="19">
        <v>2.5975069999999998</v>
      </c>
      <c r="K663" s="17">
        <v>2.7446999999999999E-2</v>
      </c>
      <c r="L663" s="19">
        <v>2.5833529999999998</v>
      </c>
      <c r="M663" s="17">
        <v>3.3486000000000002E-2</v>
      </c>
      <c r="N663" s="19">
        <v>2.5501499999999999</v>
      </c>
      <c r="O663" s="17">
        <v>3.2946000000000003E-2</v>
      </c>
    </row>
    <row r="664" spans="3:15" x14ac:dyDescent="0.2">
      <c r="C664" s="29" t="s">
        <v>19</v>
      </c>
      <c r="D664" s="29" t="s">
        <v>22</v>
      </c>
      <c r="E664" s="29" t="s">
        <v>0</v>
      </c>
      <c r="F664" s="29" t="s">
        <v>84</v>
      </c>
      <c r="G664" s="14" t="s">
        <v>278</v>
      </c>
      <c r="H664" s="16">
        <v>0</v>
      </c>
      <c r="I664" s="20" t="s">
        <v>413</v>
      </c>
      <c r="J664" s="16">
        <v>0</v>
      </c>
      <c r="K664" s="20" t="s">
        <v>413</v>
      </c>
      <c r="L664" s="16">
        <v>0</v>
      </c>
      <c r="M664" s="20" t="s">
        <v>413</v>
      </c>
      <c r="N664" s="16">
        <v>0</v>
      </c>
      <c r="O664" s="20" t="s">
        <v>413</v>
      </c>
    </row>
    <row r="665" spans="3:15" x14ac:dyDescent="0.2">
      <c r="C665" s="30"/>
      <c r="D665" s="30"/>
      <c r="E665" s="30"/>
      <c r="F665" s="30"/>
      <c r="G665" s="14" t="s">
        <v>279</v>
      </c>
      <c r="H665" s="16">
        <v>0</v>
      </c>
      <c r="I665" s="20" t="s">
        <v>413</v>
      </c>
      <c r="J665" s="16">
        <v>0</v>
      </c>
      <c r="K665" s="20" t="s">
        <v>413</v>
      </c>
      <c r="L665" s="16">
        <v>0</v>
      </c>
      <c r="M665" s="20" t="s">
        <v>413</v>
      </c>
      <c r="N665" s="16">
        <v>0</v>
      </c>
      <c r="O665" s="139" t="s">
        <v>413</v>
      </c>
    </row>
    <row r="666" spans="3:15" x14ac:dyDescent="0.2">
      <c r="C666" s="30"/>
      <c r="D666" s="30"/>
      <c r="E666" s="30"/>
      <c r="F666" s="30"/>
      <c r="G666" s="14" t="s">
        <v>280</v>
      </c>
      <c r="H666" s="16">
        <v>44.43</v>
      </c>
      <c r="I666" s="17">
        <v>-0.55180099999999999</v>
      </c>
      <c r="J666" s="16">
        <v>95.7</v>
      </c>
      <c r="K666" s="17">
        <v>-0.53432900000000005</v>
      </c>
      <c r="L666" s="16">
        <v>502.74</v>
      </c>
      <c r="M666" s="17">
        <v>-0.30090499999999998</v>
      </c>
      <c r="N666" s="16">
        <v>1632.41</v>
      </c>
      <c r="O666" s="17">
        <v>-0.57101900000000005</v>
      </c>
    </row>
    <row r="667" spans="3:15" x14ac:dyDescent="0.2">
      <c r="C667" s="30"/>
      <c r="D667" s="30"/>
      <c r="E667" s="30"/>
      <c r="F667" s="30"/>
      <c r="G667" s="14" t="s">
        <v>281</v>
      </c>
      <c r="H667" s="16">
        <v>0</v>
      </c>
      <c r="I667" s="17" t="s">
        <v>413</v>
      </c>
      <c r="J667" s="16">
        <v>0</v>
      </c>
      <c r="K667" s="17" t="s">
        <v>413</v>
      </c>
      <c r="L667" s="16">
        <v>0</v>
      </c>
      <c r="M667" s="17" t="s">
        <v>413</v>
      </c>
      <c r="N667" s="16">
        <v>0</v>
      </c>
      <c r="O667" s="17">
        <v>-1</v>
      </c>
    </row>
    <row r="668" spans="3:15" x14ac:dyDescent="0.2">
      <c r="C668" s="30"/>
      <c r="D668" s="30"/>
      <c r="E668" s="30"/>
      <c r="F668" s="30"/>
      <c r="G668" s="14" t="s">
        <v>282</v>
      </c>
      <c r="H668" s="16">
        <v>0</v>
      </c>
      <c r="I668" s="20" t="s">
        <v>413</v>
      </c>
      <c r="J668" s="16">
        <v>0</v>
      </c>
      <c r="K668" s="17">
        <v>-1</v>
      </c>
      <c r="L668" s="16">
        <v>0</v>
      </c>
      <c r="M668" s="17">
        <v>-1</v>
      </c>
      <c r="N668" s="16">
        <v>0</v>
      </c>
      <c r="O668" s="17">
        <v>-1</v>
      </c>
    </row>
    <row r="669" spans="3:15" x14ac:dyDescent="0.2">
      <c r="C669" s="30"/>
      <c r="D669" s="30"/>
      <c r="E669" s="30"/>
      <c r="F669" s="30"/>
      <c r="G669" s="14" t="s">
        <v>283</v>
      </c>
      <c r="H669" s="16">
        <v>396.77</v>
      </c>
      <c r="I669" s="17">
        <v>-0.49387700000000001</v>
      </c>
      <c r="J669" s="16">
        <v>445.36</v>
      </c>
      <c r="K669" s="17">
        <v>-0.52648499999999998</v>
      </c>
      <c r="L669" s="16">
        <v>1157.08</v>
      </c>
      <c r="M669" s="17">
        <v>-0.11224000000000001</v>
      </c>
      <c r="N669" s="16">
        <v>1674.39</v>
      </c>
      <c r="O669" s="17">
        <v>-0.38685399999999998</v>
      </c>
    </row>
    <row r="670" spans="3:15" x14ac:dyDescent="0.2">
      <c r="C670" s="30"/>
      <c r="D670" s="30"/>
      <c r="E670" s="30"/>
      <c r="F670" s="30"/>
      <c r="G670" s="14" t="s">
        <v>284</v>
      </c>
      <c r="H670" s="16">
        <v>0</v>
      </c>
      <c r="I670" s="17" t="s">
        <v>413</v>
      </c>
      <c r="J670" s="16">
        <v>0</v>
      </c>
      <c r="K670" s="17" t="s">
        <v>413</v>
      </c>
      <c r="L670" s="16">
        <v>0</v>
      </c>
      <c r="M670" s="17" t="s">
        <v>413</v>
      </c>
      <c r="N670" s="16">
        <v>0</v>
      </c>
      <c r="O670" s="17">
        <v>-1</v>
      </c>
    </row>
    <row r="671" spans="3:15" x14ac:dyDescent="0.2">
      <c r="C671" s="30"/>
      <c r="D671" s="30"/>
      <c r="E671" s="30"/>
      <c r="F671" s="30"/>
      <c r="G671" s="14" t="s">
        <v>285</v>
      </c>
      <c r="H671" s="16">
        <v>77.69</v>
      </c>
      <c r="I671" s="17">
        <v>6.3954999999999998E-2</v>
      </c>
      <c r="J671" s="16">
        <v>241.25</v>
      </c>
      <c r="K671" s="17">
        <v>-5.6059999999999999E-3</v>
      </c>
      <c r="L671" s="16">
        <v>592.29</v>
      </c>
      <c r="M671" s="17">
        <v>-2.7342999999999999E-2</v>
      </c>
      <c r="N671" s="16">
        <v>1582.43</v>
      </c>
      <c r="O671" s="17">
        <v>5.2084999999999999E-2</v>
      </c>
    </row>
    <row r="672" spans="3:15" x14ac:dyDescent="0.2">
      <c r="C672" s="30"/>
      <c r="D672" s="30"/>
      <c r="E672" s="30"/>
      <c r="F672" s="30"/>
      <c r="G672" s="14" t="s">
        <v>286</v>
      </c>
      <c r="H672" s="16">
        <v>227.89</v>
      </c>
      <c r="I672" s="139">
        <v>-0.68893400000000005</v>
      </c>
      <c r="J672" s="16">
        <v>863.71</v>
      </c>
      <c r="K672" s="17">
        <v>-0.49745699999999998</v>
      </c>
      <c r="L672" s="16">
        <v>2490.14</v>
      </c>
      <c r="M672" s="17">
        <v>-0.368224</v>
      </c>
      <c r="N672" s="16">
        <v>7927.02</v>
      </c>
      <c r="O672" s="17">
        <v>-0.17447799999999999</v>
      </c>
    </row>
    <row r="673" spans="3:15" x14ac:dyDescent="0.2">
      <c r="C673" s="30"/>
      <c r="D673" s="30"/>
      <c r="E673" s="30"/>
      <c r="F673" s="30"/>
      <c r="G673" s="14" t="s">
        <v>287</v>
      </c>
      <c r="H673" s="16">
        <v>868.67</v>
      </c>
      <c r="I673" s="17">
        <v>0.415072</v>
      </c>
      <c r="J673" s="16">
        <v>2088.83</v>
      </c>
      <c r="K673" s="17">
        <v>0.182361</v>
      </c>
      <c r="L673" s="16">
        <v>5474.62</v>
      </c>
      <c r="M673" s="17">
        <v>4.2361999999999997E-2</v>
      </c>
      <c r="N673" s="16">
        <v>16780.43</v>
      </c>
      <c r="O673" s="17">
        <v>6.1399999999999996E-3</v>
      </c>
    </row>
    <row r="674" spans="3:15" x14ac:dyDescent="0.2">
      <c r="C674" s="30"/>
      <c r="D674" s="30"/>
      <c r="E674" s="30"/>
      <c r="F674" s="30"/>
      <c r="G674" s="14" t="s">
        <v>288</v>
      </c>
      <c r="H674" s="16">
        <v>676.25</v>
      </c>
      <c r="I674" s="17">
        <v>-0.17299500000000001</v>
      </c>
      <c r="J674" s="16">
        <v>2358.2399999999998</v>
      </c>
      <c r="K674" s="17">
        <v>-3.5449000000000001E-2</v>
      </c>
      <c r="L674" s="16">
        <v>7261.98</v>
      </c>
      <c r="M674" s="17">
        <v>2.6877999999999999E-2</v>
      </c>
      <c r="N674" s="16">
        <v>18747.169999999998</v>
      </c>
      <c r="O674" s="17">
        <v>-2.1118999999999999E-2</v>
      </c>
    </row>
    <row r="675" spans="3:15" x14ac:dyDescent="0.2">
      <c r="C675" s="30"/>
      <c r="D675" s="30"/>
      <c r="E675" s="30"/>
      <c r="F675" s="30"/>
      <c r="G675" s="14" t="s">
        <v>289</v>
      </c>
      <c r="H675" s="16">
        <v>249.01</v>
      </c>
      <c r="I675" s="17">
        <v>1.259209</v>
      </c>
      <c r="J675" s="16">
        <v>675.51</v>
      </c>
      <c r="K675" s="17">
        <v>0.41364400000000001</v>
      </c>
      <c r="L675" s="16">
        <v>1689.79</v>
      </c>
      <c r="M675" s="17">
        <v>0.66815400000000003</v>
      </c>
      <c r="N675" s="16">
        <v>3644.51</v>
      </c>
      <c r="O675" s="17">
        <v>0.59096099999999996</v>
      </c>
    </row>
    <row r="676" spans="3:15" x14ac:dyDescent="0.2">
      <c r="C676" s="30"/>
      <c r="D676" s="30"/>
      <c r="E676" s="30"/>
      <c r="F676" s="30"/>
      <c r="G676" s="14" t="s">
        <v>290</v>
      </c>
      <c r="H676" s="16">
        <v>550.75</v>
      </c>
      <c r="I676" s="17" t="s">
        <v>413</v>
      </c>
      <c r="J676" s="16">
        <v>1560.88</v>
      </c>
      <c r="K676" s="17">
        <v>322.16356100000002</v>
      </c>
      <c r="L676" s="16">
        <v>1560.88</v>
      </c>
      <c r="M676" s="17">
        <v>322.16356100000002</v>
      </c>
      <c r="N676" s="16">
        <v>1567.51</v>
      </c>
      <c r="O676" s="17">
        <v>153.58678499999999</v>
      </c>
    </row>
    <row r="677" spans="3:15" x14ac:dyDescent="0.2">
      <c r="C677" s="30"/>
      <c r="D677" s="30"/>
      <c r="E677" s="30"/>
      <c r="F677" s="30"/>
      <c r="G677" s="14" t="s">
        <v>291</v>
      </c>
      <c r="H677" s="16">
        <v>721.22</v>
      </c>
      <c r="I677" s="17">
        <v>-2.6075999999999998E-2</v>
      </c>
      <c r="J677" s="16">
        <v>2350.88</v>
      </c>
      <c r="K677" s="17">
        <v>8.5371000000000002E-2</v>
      </c>
      <c r="L677" s="16">
        <v>6430.75</v>
      </c>
      <c r="M677" s="17">
        <v>0.126114</v>
      </c>
      <c r="N677" s="16">
        <v>16404.47</v>
      </c>
      <c r="O677" s="17">
        <v>7.2763999999999995E-2</v>
      </c>
    </row>
    <row r="678" spans="3:15" x14ac:dyDescent="0.2">
      <c r="C678" s="30"/>
      <c r="D678" s="30"/>
      <c r="E678" s="30"/>
      <c r="F678" s="30"/>
      <c r="G678" s="14" t="s">
        <v>292</v>
      </c>
      <c r="H678" s="16">
        <v>0</v>
      </c>
      <c r="I678" s="17" t="s">
        <v>413</v>
      </c>
      <c r="J678" s="16">
        <v>0</v>
      </c>
      <c r="K678" s="17" t="s">
        <v>413</v>
      </c>
      <c r="L678" s="16">
        <v>0</v>
      </c>
      <c r="M678" s="17" t="s">
        <v>413</v>
      </c>
      <c r="N678" s="16">
        <v>0</v>
      </c>
      <c r="O678" s="17" t="s">
        <v>413</v>
      </c>
    </row>
    <row r="679" spans="3:15" x14ac:dyDescent="0.2">
      <c r="C679" s="30"/>
      <c r="D679" s="30"/>
      <c r="E679" s="30"/>
      <c r="F679" s="30"/>
      <c r="G679" s="14" t="s">
        <v>293</v>
      </c>
      <c r="H679" s="16">
        <v>8.58</v>
      </c>
      <c r="I679" s="17">
        <v>-0.84878399999999998</v>
      </c>
      <c r="J679" s="16">
        <v>60.13</v>
      </c>
      <c r="K679" s="17">
        <v>-0.46688499999999999</v>
      </c>
      <c r="L679" s="16">
        <v>93.99</v>
      </c>
      <c r="M679" s="17">
        <v>-0.30398399999999998</v>
      </c>
      <c r="N679" s="16">
        <v>102.56</v>
      </c>
      <c r="O679" s="17">
        <v>-0.92811399999999999</v>
      </c>
    </row>
    <row r="680" spans="3:15" x14ac:dyDescent="0.2">
      <c r="C680" s="30"/>
      <c r="D680" s="30"/>
      <c r="E680" s="30"/>
      <c r="F680" s="30"/>
      <c r="G680" s="14" t="s">
        <v>294</v>
      </c>
      <c r="H680" s="16">
        <v>448.9</v>
      </c>
      <c r="I680" s="17">
        <v>-0.75170099999999995</v>
      </c>
      <c r="J680" s="16">
        <v>1404.51</v>
      </c>
      <c r="K680" s="17">
        <v>-0.78040699999999996</v>
      </c>
      <c r="L680" s="16">
        <v>3787.7</v>
      </c>
      <c r="M680" s="17">
        <v>-0.56946600000000003</v>
      </c>
      <c r="N680" s="16">
        <v>8845.52</v>
      </c>
      <c r="O680" s="17">
        <v>-0.27642899999999998</v>
      </c>
    </row>
    <row r="681" spans="3:15" x14ac:dyDescent="0.2">
      <c r="C681" s="30"/>
      <c r="D681" s="30"/>
      <c r="E681" s="30"/>
      <c r="F681" s="30"/>
      <c r="G681" s="14" t="s">
        <v>295</v>
      </c>
      <c r="H681" s="16">
        <v>454.93</v>
      </c>
      <c r="I681" s="17">
        <v>0.107317</v>
      </c>
      <c r="J681" s="16">
        <v>1408.05</v>
      </c>
      <c r="K681" s="17">
        <v>-8.5690000000000002E-3</v>
      </c>
      <c r="L681" s="16">
        <v>3389.62</v>
      </c>
      <c r="M681" s="17">
        <v>0.114926</v>
      </c>
      <c r="N681" s="16">
        <v>8022.13</v>
      </c>
      <c r="O681" s="17">
        <v>0.10686900000000001</v>
      </c>
    </row>
    <row r="682" spans="3:15" x14ac:dyDescent="0.2">
      <c r="C682" s="30"/>
      <c r="D682" s="30"/>
      <c r="E682" s="30"/>
      <c r="F682" s="30"/>
      <c r="G682" s="14" t="s">
        <v>296</v>
      </c>
      <c r="H682" s="16">
        <v>47.54</v>
      </c>
      <c r="I682" s="17">
        <v>-0.208985</v>
      </c>
      <c r="J682" s="16">
        <v>144.27000000000001</v>
      </c>
      <c r="K682" s="17">
        <v>-0.49256100000000003</v>
      </c>
      <c r="L682" s="16">
        <v>330.41</v>
      </c>
      <c r="M682" s="17">
        <v>-0.53897099999999998</v>
      </c>
      <c r="N682" s="16">
        <v>827.28</v>
      </c>
      <c r="O682" s="17">
        <v>-0.57171499999999997</v>
      </c>
    </row>
    <row r="683" spans="3:15" x14ac:dyDescent="0.2">
      <c r="C683" s="30"/>
      <c r="D683" s="30"/>
      <c r="E683" s="30"/>
      <c r="F683" s="30"/>
      <c r="G683" s="14" t="s">
        <v>297</v>
      </c>
      <c r="H683" s="16">
        <v>0</v>
      </c>
      <c r="I683" s="17">
        <v>-1</v>
      </c>
      <c r="J683" s="16">
        <v>0</v>
      </c>
      <c r="K683" s="17">
        <v>-1</v>
      </c>
      <c r="L683" s="16">
        <v>14.39</v>
      </c>
      <c r="M683" s="17">
        <v>-0.55448900000000001</v>
      </c>
      <c r="N683" s="16">
        <v>14.39</v>
      </c>
      <c r="O683" s="17">
        <v>-0.83820600000000001</v>
      </c>
    </row>
    <row r="684" spans="3:15" x14ac:dyDescent="0.2">
      <c r="C684" s="30"/>
      <c r="D684" s="30"/>
      <c r="E684" s="30"/>
      <c r="F684" s="30"/>
      <c r="G684" s="14" t="s">
        <v>298</v>
      </c>
      <c r="H684" s="16">
        <v>59.79</v>
      </c>
      <c r="I684" s="17" t="s">
        <v>413</v>
      </c>
      <c r="J684" s="16">
        <v>735.23</v>
      </c>
      <c r="K684" s="17" t="s">
        <v>413</v>
      </c>
      <c r="L684" s="16">
        <v>948.76</v>
      </c>
      <c r="M684" s="17" t="s">
        <v>413</v>
      </c>
      <c r="N684" s="16">
        <v>1066.93</v>
      </c>
      <c r="O684" s="17">
        <v>6.8734409999999997</v>
      </c>
    </row>
    <row r="685" spans="3:15" x14ac:dyDescent="0.2">
      <c r="C685" s="30"/>
      <c r="D685" s="30"/>
      <c r="E685" s="30"/>
      <c r="F685" s="30"/>
      <c r="G685" s="14" t="s">
        <v>299</v>
      </c>
      <c r="H685" s="16">
        <v>266.01</v>
      </c>
      <c r="I685" s="17">
        <v>0.77659800000000001</v>
      </c>
      <c r="J685" s="16">
        <v>767.42</v>
      </c>
      <c r="K685" s="17">
        <v>0.57119799999999998</v>
      </c>
      <c r="L685" s="16">
        <v>1902.42</v>
      </c>
      <c r="M685" s="17">
        <v>0.67109099999999999</v>
      </c>
      <c r="N685" s="16">
        <v>3312.25</v>
      </c>
      <c r="O685" s="17">
        <v>0.55888199999999999</v>
      </c>
    </row>
    <row r="686" spans="3:15" x14ac:dyDescent="0.2">
      <c r="C686" s="30"/>
      <c r="D686" s="30"/>
      <c r="E686" s="30"/>
      <c r="F686" s="30"/>
      <c r="G686" s="14" t="s">
        <v>300</v>
      </c>
      <c r="H686" s="16">
        <v>92.88</v>
      </c>
      <c r="I686" s="17">
        <v>-0.25523200000000001</v>
      </c>
      <c r="J686" s="16">
        <v>355.05</v>
      </c>
      <c r="K686" s="17">
        <v>-0.128968</v>
      </c>
      <c r="L686" s="16">
        <v>780.76</v>
      </c>
      <c r="M686" s="17">
        <v>-0.361983</v>
      </c>
      <c r="N686" s="16">
        <v>2403.25</v>
      </c>
      <c r="O686" s="17">
        <v>-0.26850800000000002</v>
      </c>
    </row>
    <row r="687" spans="3:15" x14ac:dyDescent="0.2">
      <c r="C687" s="30"/>
      <c r="D687" s="30"/>
      <c r="E687" s="30"/>
      <c r="F687" s="30"/>
      <c r="G687" s="14" t="s">
        <v>301</v>
      </c>
      <c r="H687" s="16">
        <v>9.61</v>
      </c>
      <c r="I687" s="17">
        <v>-0.44546999999999998</v>
      </c>
      <c r="J687" s="16">
        <v>21.9</v>
      </c>
      <c r="K687" s="17">
        <v>-0.68997699999999995</v>
      </c>
      <c r="L687" s="16">
        <v>73.540000000000006</v>
      </c>
      <c r="M687" s="17">
        <v>-0.269567</v>
      </c>
      <c r="N687" s="16">
        <v>203.79</v>
      </c>
      <c r="O687" s="17">
        <v>0.14553099999999999</v>
      </c>
    </row>
    <row r="688" spans="3:15" x14ac:dyDescent="0.2">
      <c r="C688" s="30"/>
      <c r="D688" s="30"/>
      <c r="E688" s="30"/>
      <c r="F688" s="30"/>
      <c r="G688" s="14" t="s">
        <v>302</v>
      </c>
      <c r="H688" s="16">
        <v>0</v>
      </c>
      <c r="I688" s="17">
        <v>-1</v>
      </c>
      <c r="J688" s="16">
        <v>0</v>
      </c>
      <c r="K688" s="17">
        <v>-1</v>
      </c>
      <c r="L688" s="16">
        <v>0</v>
      </c>
      <c r="M688" s="17">
        <v>-1</v>
      </c>
      <c r="N688" s="16">
        <v>1821.13</v>
      </c>
      <c r="O688" s="17">
        <v>-0.71396999999999999</v>
      </c>
    </row>
    <row r="689" spans="3:15" x14ac:dyDescent="0.2">
      <c r="C689" s="30"/>
      <c r="D689" s="30"/>
      <c r="E689" s="30"/>
      <c r="F689" s="30"/>
      <c r="G689" s="14" t="s">
        <v>303</v>
      </c>
      <c r="H689" s="16">
        <v>26.78</v>
      </c>
      <c r="I689" s="17">
        <v>-0.91347100000000003</v>
      </c>
      <c r="J689" s="16">
        <v>33.700000000000003</v>
      </c>
      <c r="K689" s="17">
        <v>-0.96791899999999997</v>
      </c>
      <c r="L689" s="16">
        <v>107.99</v>
      </c>
      <c r="M689" s="17">
        <v>-0.96058900000000003</v>
      </c>
      <c r="N689" s="16">
        <v>1763.33</v>
      </c>
      <c r="O689" s="17">
        <v>-0.71329799999999999</v>
      </c>
    </row>
    <row r="690" spans="3:15" x14ac:dyDescent="0.2">
      <c r="C690" s="30"/>
      <c r="D690" s="30"/>
      <c r="E690" s="30"/>
      <c r="F690" s="30"/>
      <c r="G690" s="14" t="s">
        <v>304</v>
      </c>
      <c r="H690" s="16">
        <v>148.09</v>
      </c>
      <c r="I690" s="17">
        <v>0.24226200000000001</v>
      </c>
      <c r="J690" s="16">
        <v>338.93</v>
      </c>
      <c r="K690" s="17">
        <v>-0.35962699999999997</v>
      </c>
      <c r="L690" s="16">
        <v>808.14</v>
      </c>
      <c r="M690" s="17">
        <v>-0.4128</v>
      </c>
      <c r="N690" s="16">
        <v>2677.99</v>
      </c>
      <c r="O690" s="17">
        <v>-0.34252100000000002</v>
      </c>
    </row>
    <row r="691" spans="3:15" x14ac:dyDescent="0.2">
      <c r="C691" s="30"/>
      <c r="D691" s="30"/>
      <c r="E691" s="30"/>
      <c r="F691" s="30"/>
      <c r="G691" s="14" t="s">
        <v>305</v>
      </c>
      <c r="H691" s="16">
        <v>0</v>
      </c>
      <c r="I691" s="17" t="s">
        <v>413</v>
      </c>
      <c r="J691" s="16">
        <v>67.900000000000006</v>
      </c>
      <c r="K691" s="17" t="s">
        <v>413</v>
      </c>
      <c r="L691" s="16">
        <v>224.16</v>
      </c>
      <c r="M691" s="17" t="s">
        <v>413</v>
      </c>
      <c r="N691" s="16">
        <v>335.91</v>
      </c>
      <c r="O691" s="17">
        <v>19.211190999999999</v>
      </c>
    </row>
    <row r="692" spans="3:15" x14ac:dyDescent="0.2">
      <c r="C692" s="30"/>
      <c r="D692" s="30"/>
      <c r="E692" s="30"/>
      <c r="F692" s="30"/>
      <c r="G692" s="14" t="s">
        <v>306</v>
      </c>
      <c r="H692" s="16">
        <v>3575.45</v>
      </c>
      <c r="I692" s="17">
        <v>9.1184000000000001E-2</v>
      </c>
      <c r="J692" s="16">
        <v>11493.05</v>
      </c>
      <c r="K692" s="17">
        <v>-5.0636E-2</v>
      </c>
      <c r="L692" s="16">
        <v>25210.35</v>
      </c>
      <c r="M692" s="17">
        <v>0.23591100000000001</v>
      </c>
      <c r="N692" s="16">
        <v>41997.33</v>
      </c>
      <c r="O692" s="17">
        <v>-0.13527600000000001</v>
      </c>
    </row>
    <row r="693" spans="3:15" x14ac:dyDescent="0.2">
      <c r="C693" s="30"/>
      <c r="D693" s="30"/>
      <c r="E693" s="30"/>
      <c r="F693" s="30"/>
      <c r="G693" s="14" t="s">
        <v>307</v>
      </c>
      <c r="H693" s="16">
        <v>0</v>
      </c>
      <c r="I693" s="17" t="s">
        <v>413</v>
      </c>
      <c r="J693" s="16">
        <v>0</v>
      </c>
      <c r="K693" s="17" t="s">
        <v>413</v>
      </c>
      <c r="L693" s="16">
        <v>0</v>
      </c>
      <c r="M693" s="17" t="s">
        <v>413</v>
      </c>
      <c r="N693" s="16">
        <v>0</v>
      </c>
      <c r="O693" s="17" t="s">
        <v>413</v>
      </c>
    </row>
    <row r="694" spans="3:15" x14ac:dyDescent="0.2">
      <c r="C694" s="30"/>
      <c r="D694" s="30"/>
      <c r="E694" s="30"/>
      <c r="F694" s="30"/>
      <c r="G694" s="14" t="s">
        <v>308</v>
      </c>
      <c r="H694" s="16">
        <v>0</v>
      </c>
      <c r="I694" s="17" t="s">
        <v>413</v>
      </c>
      <c r="J694" s="16">
        <v>0</v>
      </c>
      <c r="K694" s="17" t="s">
        <v>413</v>
      </c>
      <c r="L694" s="16">
        <v>0</v>
      </c>
      <c r="M694" s="17" t="s">
        <v>413</v>
      </c>
      <c r="N694" s="16">
        <v>0</v>
      </c>
      <c r="O694" s="17" t="s">
        <v>413</v>
      </c>
    </row>
    <row r="695" spans="3:15" x14ac:dyDescent="0.2">
      <c r="C695" s="30"/>
      <c r="D695" s="30"/>
      <c r="E695" s="30"/>
      <c r="F695" s="30"/>
      <c r="G695" s="14" t="s">
        <v>309</v>
      </c>
      <c r="H695" s="16">
        <v>0</v>
      </c>
      <c r="I695" s="17" t="s">
        <v>413</v>
      </c>
      <c r="J695" s="16">
        <v>0</v>
      </c>
      <c r="K695" s="17" t="s">
        <v>413</v>
      </c>
      <c r="L695" s="16">
        <v>0</v>
      </c>
      <c r="M695" s="17" t="s">
        <v>413</v>
      </c>
      <c r="N695" s="16">
        <v>69.430000000000007</v>
      </c>
      <c r="O695" s="17" t="s">
        <v>413</v>
      </c>
    </row>
    <row r="696" spans="3:15" x14ac:dyDescent="0.2">
      <c r="C696" s="30"/>
      <c r="D696" s="30"/>
      <c r="E696" s="30"/>
      <c r="F696" s="30"/>
      <c r="G696" s="14" t="s">
        <v>310</v>
      </c>
      <c r="H696" s="16">
        <v>48.71</v>
      </c>
      <c r="I696" s="17">
        <v>1.452669</v>
      </c>
      <c r="J696" s="16">
        <v>204.66</v>
      </c>
      <c r="K696" s="17">
        <v>3.125378</v>
      </c>
      <c r="L696" s="16">
        <v>638.65</v>
      </c>
      <c r="M696" s="17">
        <v>2.818079</v>
      </c>
      <c r="N696" s="16">
        <v>864.88</v>
      </c>
      <c r="O696" s="17">
        <v>0.37474600000000002</v>
      </c>
    </row>
    <row r="697" spans="3:15" x14ac:dyDescent="0.2">
      <c r="C697" s="30"/>
      <c r="D697" s="30"/>
      <c r="E697" s="30"/>
      <c r="F697" s="30"/>
      <c r="G697" s="14" t="s">
        <v>311</v>
      </c>
      <c r="H697" s="16">
        <v>1177.78</v>
      </c>
      <c r="I697" s="17">
        <v>-0.43537500000000001</v>
      </c>
      <c r="J697" s="16">
        <v>3611.45</v>
      </c>
      <c r="K697" s="17">
        <v>-0.45658700000000002</v>
      </c>
      <c r="L697" s="16">
        <v>8445.8700000000008</v>
      </c>
      <c r="M697" s="17">
        <v>-0.21032100000000001</v>
      </c>
      <c r="N697" s="16">
        <v>13895.58</v>
      </c>
      <c r="O697" s="17">
        <v>-0.346667</v>
      </c>
    </row>
    <row r="698" spans="3:15" x14ac:dyDescent="0.2">
      <c r="C698" s="30"/>
      <c r="D698" s="30"/>
      <c r="E698" s="30"/>
      <c r="F698" s="30"/>
      <c r="G698" s="14" t="s">
        <v>312</v>
      </c>
      <c r="H698" s="16">
        <v>36.76</v>
      </c>
      <c r="I698" s="139" t="s">
        <v>413</v>
      </c>
      <c r="J698" s="16">
        <v>50.98</v>
      </c>
      <c r="K698" s="139">
        <v>3.5126999999999999E-2</v>
      </c>
      <c r="L698" s="16">
        <v>108.05</v>
      </c>
      <c r="M698" s="139">
        <v>0.18906100000000001</v>
      </c>
      <c r="N698" s="16">
        <v>303.38</v>
      </c>
      <c r="O698" s="139">
        <v>-0.51707999999999998</v>
      </c>
    </row>
    <row r="699" spans="3:15" x14ac:dyDescent="0.2">
      <c r="C699" s="30"/>
      <c r="D699" s="30"/>
      <c r="E699" s="30"/>
      <c r="F699" s="30"/>
      <c r="G699" s="14" t="s">
        <v>313</v>
      </c>
      <c r="H699" s="16">
        <v>1878.01</v>
      </c>
      <c r="I699" s="139">
        <v>0.258855</v>
      </c>
      <c r="J699" s="16">
        <v>5898.64</v>
      </c>
      <c r="K699" s="139">
        <v>0.118508</v>
      </c>
      <c r="L699" s="16">
        <v>14957.28</v>
      </c>
      <c r="M699" s="17">
        <v>3.3302999999999999E-2</v>
      </c>
      <c r="N699" s="16">
        <v>42178.3</v>
      </c>
      <c r="O699" s="17">
        <v>4.2814999999999999E-2</v>
      </c>
    </row>
    <row r="700" spans="3:15" x14ac:dyDescent="0.2">
      <c r="C700" s="30"/>
      <c r="D700" s="30"/>
      <c r="E700" s="30"/>
      <c r="F700" s="30"/>
      <c r="G700" s="14" t="s">
        <v>314</v>
      </c>
      <c r="H700" s="16">
        <v>681.98</v>
      </c>
      <c r="I700" s="17">
        <v>19.659800000000001</v>
      </c>
      <c r="J700" s="16">
        <v>2151.15</v>
      </c>
      <c r="K700" s="17">
        <v>11.242616</v>
      </c>
      <c r="L700" s="16">
        <v>2426.42</v>
      </c>
      <c r="M700" s="17">
        <v>6.4665970000000002</v>
      </c>
      <c r="N700" s="16">
        <v>2922.03</v>
      </c>
      <c r="O700" s="17">
        <v>4.5824660000000002</v>
      </c>
    </row>
    <row r="701" spans="3:15" x14ac:dyDescent="0.2">
      <c r="C701" s="30"/>
      <c r="D701" s="30"/>
      <c r="E701" s="30"/>
      <c r="F701" s="30"/>
      <c r="G701" s="14" t="s">
        <v>315</v>
      </c>
      <c r="H701" s="16">
        <v>4.99</v>
      </c>
      <c r="I701" s="17" t="s">
        <v>413</v>
      </c>
      <c r="J701" s="16">
        <v>4.99</v>
      </c>
      <c r="K701" s="17" t="s">
        <v>413</v>
      </c>
      <c r="L701" s="16">
        <v>4.99</v>
      </c>
      <c r="M701" s="17">
        <v>0</v>
      </c>
      <c r="N701" s="16">
        <v>4.99</v>
      </c>
      <c r="O701" s="17">
        <v>-0.95538299999999998</v>
      </c>
    </row>
    <row r="702" spans="3:15" x14ac:dyDescent="0.2">
      <c r="C702" s="30"/>
      <c r="D702" s="30"/>
      <c r="E702" s="30"/>
      <c r="F702" s="30"/>
      <c r="G702" s="14" t="s">
        <v>316</v>
      </c>
      <c r="H702" s="16">
        <v>0</v>
      </c>
      <c r="I702" s="17" t="s">
        <v>413</v>
      </c>
      <c r="J702" s="16">
        <v>0</v>
      </c>
      <c r="K702" s="17">
        <v>-1</v>
      </c>
      <c r="L702" s="16">
        <v>0</v>
      </c>
      <c r="M702" s="17">
        <v>-1</v>
      </c>
      <c r="N702" s="16">
        <v>5.25</v>
      </c>
      <c r="O702" s="17">
        <v>-0.96512299999999995</v>
      </c>
    </row>
    <row r="703" spans="3:15" x14ac:dyDescent="0.2">
      <c r="C703" s="30"/>
      <c r="D703" s="30"/>
      <c r="E703" s="30"/>
      <c r="F703" s="30"/>
      <c r="G703" s="14" t="s">
        <v>317</v>
      </c>
      <c r="H703" s="16">
        <v>0</v>
      </c>
      <c r="I703" s="17" t="s">
        <v>413</v>
      </c>
      <c r="J703" s="16">
        <v>0</v>
      </c>
      <c r="K703" s="17" t="s">
        <v>413</v>
      </c>
      <c r="L703" s="16">
        <v>0</v>
      </c>
      <c r="M703" s="17" t="s">
        <v>413</v>
      </c>
      <c r="N703" s="16">
        <v>0</v>
      </c>
      <c r="O703" s="17">
        <v>-1</v>
      </c>
    </row>
    <row r="704" spans="3:15" x14ac:dyDescent="0.2">
      <c r="C704" s="30"/>
      <c r="D704" s="30"/>
      <c r="E704" s="30"/>
      <c r="F704" s="30"/>
      <c r="G704" s="14" t="s">
        <v>318</v>
      </c>
      <c r="H704" s="16">
        <v>0</v>
      </c>
      <c r="I704" s="17">
        <v>-1</v>
      </c>
      <c r="J704" s="16">
        <v>2.69</v>
      </c>
      <c r="K704" s="17">
        <v>-0.92662299999999997</v>
      </c>
      <c r="L704" s="16">
        <v>9.4</v>
      </c>
      <c r="M704" s="17">
        <v>-0.87126800000000004</v>
      </c>
      <c r="N704" s="16">
        <v>89.18</v>
      </c>
      <c r="O704" s="17">
        <v>-0.45545600000000003</v>
      </c>
    </row>
    <row r="705" spans="3:15" x14ac:dyDescent="0.2">
      <c r="C705" s="30"/>
      <c r="D705" s="30"/>
      <c r="E705" s="30"/>
      <c r="F705" s="30"/>
      <c r="G705" s="14" t="s">
        <v>319</v>
      </c>
      <c r="H705" s="16">
        <v>0</v>
      </c>
      <c r="I705" s="139" t="s">
        <v>413</v>
      </c>
      <c r="J705" s="16">
        <v>59.14</v>
      </c>
      <c r="K705" s="139">
        <v>-0.33610200000000001</v>
      </c>
      <c r="L705" s="16">
        <v>156.82</v>
      </c>
      <c r="M705" s="139">
        <v>-0.24043400000000001</v>
      </c>
      <c r="N705" s="16">
        <v>334.45</v>
      </c>
      <c r="O705" s="17">
        <v>-0.39500000000000002</v>
      </c>
    </row>
    <row r="706" spans="3:15" x14ac:dyDescent="0.2">
      <c r="C706" s="30"/>
      <c r="D706" s="30"/>
      <c r="E706" s="30"/>
      <c r="F706" s="30"/>
      <c r="G706" s="14" t="s">
        <v>320</v>
      </c>
      <c r="H706" s="16">
        <v>111.57</v>
      </c>
      <c r="I706" s="17">
        <v>1.156776</v>
      </c>
      <c r="J706" s="16">
        <v>259.08</v>
      </c>
      <c r="K706" s="17">
        <v>0.64401299999999995</v>
      </c>
      <c r="L706" s="16">
        <v>395.07</v>
      </c>
      <c r="M706" s="17">
        <v>0.65891200000000005</v>
      </c>
      <c r="N706" s="16">
        <v>614.98</v>
      </c>
      <c r="O706" s="17">
        <v>0.31428400000000001</v>
      </c>
    </row>
    <row r="707" spans="3:15" x14ac:dyDescent="0.2">
      <c r="C707" s="30"/>
      <c r="D707" s="30"/>
      <c r="E707" s="30"/>
      <c r="F707" s="30"/>
      <c r="G707" s="14" t="s">
        <v>321</v>
      </c>
      <c r="H707" s="16">
        <v>0</v>
      </c>
      <c r="I707" s="20" t="s">
        <v>413</v>
      </c>
      <c r="J707" s="16">
        <v>72.89</v>
      </c>
      <c r="K707" s="17" t="s">
        <v>413</v>
      </c>
      <c r="L707" s="16">
        <v>122.74</v>
      </c>
      <c r="M707" s="17" t="s">
        <v>413</v>
      </c>
      <c r="N707" s="16">
        <v>308.52999999999997</v>
      </c>
      <c r="O707" s="17">
        <v>18.199128999999999</v>
      </c>
    </row>
    <row r="708" spans="3:15" x14ac:dyDescent="0.2">
      <c r="C708" s="30"/>
      <c r="D708" s="30"/>
      <c r="E708" s="30"/>
      <c r="F708" s="30"/>
      <c r="G708" s="14" t="s">
        <v>322</v>
      </c>
      <c r="H708" s="16">
        <v>1598.84</v>
      </c>
      <c r="I708" s="17">
        <v>0.24665899999999999</v>
      </c>
      <c r="J708" s="16">
        <v>4740.9799999999996</v>
      </c>
      <c r="K708" s="17">
        <v>-0.17169300000000001</v>
      </c>
      <c r="L708" s="16">
        <v>10171.27</v>
      </c>
      <c r="M708" s="17">
        <v>0.55848799999999998</v>
      </c>
      <c r="N708" s="16">
        <v>24779.59</v>
      </c>
      <c r="O708" s="17">
        <v>2.7968410000000001</v>
      </c>
    </row>
    <row r="709" spans="3:15" x14ac:dyDescent="0.2">
      <c r="C709" s="30"/>
      <c r="D709" s="30"/>
      <c r="E709" s="30"/>
      <c r="F709" s="30"/>
      <c r="G709" s="14" t="s">
        <v>323</v>
      </c>
      <c r="H709" s="16">
        <v>0</v>
      </c>
      <c r="I709" s="20" t="s">
        <v>413</v>
      </c>
      <c r="J709" s="16">
        <v>0</v>
      </c>
      <c r="K709" s="17" t="s">
        <v>413</v>
      </c>
      <c r="L709" s="16">
        <v>0</v>
      </c>
      <c r="M709" s="17" t="s">
        <v>413</v>
      </c>
      <c r="N709" s="16">
        <v>0</v>
      </c>
      <c r="O709" s="17">
        <v>-1</v>
      </c>
    </row>
    <row r="710" spans="3:15" x14ac:dyDescent="0.2">
      <c r="C710" s="30"/>
      <c r="D710" s="30"/>
      <c r="E710" s="30"/>
      <c r="F710" s="30"/>
      <c r="G710" s="14" t="s">
        <v>324</v>
      </c>
      <c r="H710" s="16">
        <v>0</v>
      </c>
      <c r="I710" s="17" t="s">
        <v>413</v>
      </c>
      <c r="J710" s="16">
        <v>0</v>
      </c>
      <c r="K710" s="17" t="s">
        <v>413</v>
      </c>
      <c r="L710" s="16">
        <v>0</v>
      </c>
      <c r="M710" s="17" t="s">
        <v>413</v>
      </c>
      <c r="N710" s="16">
        <v>0</v>
      </c>
      <c r="O710" s="17" t="s">
        <v>413</v>
      </c>
    </row>
    <row r="711" spans="3:15" x14ac:dyDescent="0.2">
      <c r="C711" s="30"/>
      <c r="D711" s="30"/>
      <c r="E711" s="30"/>
      <c r="F711" s="30"/>
      <c r="G711" s="14" t="s">
        <v>325</v>
      </c>
      <c r="H711" s="16">
        <v>6.1</v>
      </c>
      <c r="I711" s="17" t="s">
        <v>413</v>
      </c>
      <c r="J711" s="16">
        <v>12.07</v>
      </c>
      <c r="K711" s="17" t="s">
        <v>413</v>
      </c>
      <c r="L711" s="16">
        <v>24.46</v>
      </c>
      <c r="M711" s="17" t="s">
        <v>413</v>
      </c>
      <c r="N711" s="16">
        <v>54.75</v>
      </c>
      <c r="O711" s="17">
        <v>0.74641100000000005</v>
      </c>
    </row>
    <row r="712" spans="3:15" x14ac:dyDescent="0.2">
      <c r="C712" s="30"/>
      <c r="D712" s="30"/>
      <c r="E712" s="30"/>
      <c r="F712" s="30"/>
      <c r="G712" s="14" t="s">
        <v>351</v>
      </c>
      <c r="H712" s="16">
        <v>201.33</v>
      </c>
      <c r="I712" s="17">
        <v>0.42152099999999998</v>
      </c>
      <c r="J712" s="16">
        <v>655.08000000000004</v>
      </c>
      <c r="K712" s="17">
        <v>0.274202</v>
      </c>
      <c r="L712" s="16">
        <v>1712.19</v>
      </c>
      <c r="M712" s="17">
        <v>0.10696700000000001</v>
      </c>
      <c r="N712" s="16">
        <v>3924.92</v>
      </c>
      <c r="O712" s="17">
        <v>-5.4164999999999998E-2</v>
      </c>
    </row>
    <row r="713" spans="3:15" x14ac:dyDescent="0.2">
      <c r="C713" s="30"/>
      <c r="D713" s="30"/>
      <c r="E713" s="30"/>
      <c r="F713" s="30"/>
      <c r="G713" s="14" t="s">
        <v>352</v>
      </c>
      <c r="H713" s="16">
        <v>0</v>
      </c>
      <c r="I713" s="17" t="s">
        <v>413</v>
      </c>
      <c r="J713" s="16">
        <v>0</v>
      </c>
      <c r="K713" s="17" t="s">
        <v>413</v>
      </c>
      <c r="L713" s="16">
        <v>24.12</v>
      </c>
      <c r="M713" s="17" t="s">
        <v>413</v>
      </c>
      <c r="N713" s="16">
        <v>84.1</v>
      </c>
      <c r="O713" s="17" t="s">
        <v>413</v>
      </c>
    </row>
    <row r="714" spans="3:15" x14ac:dyDescent="0.2">
      <c r="C714" s="29" t="s">
        <v>19</v>
      </c>
      <c r="D714" s="29" t="s">
        <v>22</v>
      </c>
      <c r="E714" s="29" t="s">
        <v>0</v>
      </c>
      <c r="F714" s="29" t="s">
        <v>85</v>
      </c>
      <c r="G714" s="14" t="s">
        <v>326</v>
      </c>
      <c r="H714" s="16">
        <v>405.35</v>
      </c>
      <c r="I714" s="17">
        <v>-0.29470000000000002</v>
      </c>
      <c r="J714" s="16">
        <v>1158.3</v>
      </c>
      <c r="K714" s="17">
        <v>8.4936999999999999E-2</v>
      </c>
      <c r="L714" s="16">
        <v>2549.4899999999998</v>
      </c>
      <c r="M714" s="17">
        <v>0.38849800000000001</v>
      </c>
      <c r="N714" s="16">
        <v>4658.1099999999997</v>
      </c>
      <c r="O714" s="17">
        <v>0.427568</v>
      </c>
    </row>
    <row r="715" spans="3:15" x14ac:dyDescent="0.2">
      <c r="C715" s="30"/>
      <c r="D715" s="30"/>
      <c r="E715" s="30"/>
      <c r="F715" s="30"/>
      <c r="G715" s="14" t="s">
        <v>327</v>
      </c>
      <c r="H715" s="16">
        <v>3875.21</v>
      </c>
      <c r="I715" s="17">
        <v>-0.15942300000000001</v>
      </c>
      <c r="J715" s="16">
        <v>11944.76</v>
      </c>
      <c r="K715" s="17">
        <v>-0.11190899999999999</v>
      </c>
      <c r="L715" s="16">
        <v>33793.53</v>
      </c>
      <c r="M715" s="17">
        <v>-9.2448000000000002E-2</v>
      </c>
      <c r="N715" s="16">
        <v>93935.92</v>
      </c>
      <c r="O715" s="17">
        <v>-6.4737000000000003E-2</v>
      </c>
    </row>
    <row r="716" spans="3:15" x14ac:dyDescent="0.2">
      <c r="C716" s="30"/>
      <c r="D716" s="30"/>
      <c r="E716" s="30"/>
      <c r="F716" s="30"/>
      <c r="G716" s="14" t="s">
        <v>328</v>
      </c>
      <c r="H716" s="16">
        <v>466.66</v>
      </c>
      <c r="I716" s="17">
        <v>-0.39595599999999997</v>
      </c>
      <c r="J716" s="16">
        <v>1441.92</v>
      </c>
      <c r="K716" s="17">
        <v>-0.338808</v>
      </c>
      <c r="L716" s="16">
        <v>3879.27</v>
      </c>
      <c r="M716" s="17">
        <v>-0.37107499999999999</v>
      </c>
      <c r="N716" s="16">
        <v>11332.55</v>
      </c>
      <c r="O716" s="17">
        <v>-0.411798</v>
      </c>
    </row>
    <row r="717" spans="3:15" x14ac:dyDescent="0.2">
      <c r="C717" s="30"/>
      <c r="D717" s="30"/>
      <c r="E717" s="30"/>
      <c r="F717" s="30"/>
      <c r="G717" s="14" t="s">
        <v>329</v>
      </c>
      <c r="H717" s="16">
        <v>7033.71</v>
      </c>
      <c r="I717" s="17">
        <v>-0.242259</v>
      </c>
      <c r="J717" s="16">
        <v>21215.39</v>
      </c>
      <c r="K717" s="17">
        <v>-0.32182500000000003</v>
      </c>
      <c r="L717" s="16">
        <v>50124.55</v>
      </c>
      <c r="M717" s="17">
        <v>-7.5706999999999997E-2</v>
      </c>
      <c r="N717" s="16">
        <v>99857.51</v>
      </c>
      <c r="O717" s="17">
        <v>-0.17544100000000001</v>
      </c>
    </row>
    <row r="718" spans="3:15" x14ac:dyDescent="0.2">
      <c r="C718" s="30"/>
      <c r="D718" s="30"/>
      <c r="E718" s="30"/>
      <c r="F718" s="30"/>
      <c r="G718" s="14" t="s">
        <v>330</v>
      </c>
      <c r="H718" s="16">
        <v>99.17</v>
      </c>
      <c r="I718" s="17">
        <v>-0.84868299999999997</v>
      </c>
      <c r="J718" s="16">
        <v>665.18</v>
      </c>
      <c r="K718" s="17">
        <v>-0.70400099999999999</v>
      </c>
      <c r="L718" s="16">
        <v>997.53</v>
      </c>
      <c r="M718" s="17">
        <v>-0.82696800000000004</v>
      </c>
      <c r="N718" s="16">
        <v>4643.3900000000003</v>
      </c>
      <c r="O718" s="17">
        <v>-0.64878100000000005</v>
      </c>
    </row>
    <row r="719" spans="3:15" x14ac:dyDescent="0.2">
      <c r="C719" s="30"/>
      <c r="D719" s="30"/>
      <c r="E719" s="30"/>
      <c r="F719" s="30"/>
      <c r="G719" s="14" t="s">
        <v>331</v>
      </c>
      <c r="H719" s="16">
        <v>1359</v>
      </c>
      <c r="I719" s="17">
        <v>0.35187600000000002</v>
      </c>
      <c r="J719" s="16">
        <v>4222.3</v>
      </c>
      <c r="K719" s="17">
        <v>0.152334</v>
      </c>
      <c r="L719" s="16">
        <v>10650.69</v>
      </c>
      <c r="M719" s="17">
        <v>0.34300000000000003</v>
      </c>
      <c r="N719" s="16">
        <v>23956.02</v>
      </c>
      <c r="O719" s="17">
        <v>0.26582</v>
      </c>
    </row>
    <row r="720" spans="3:15" x14ac:dyDescent="0.2">
      <c r="C720" s="30"/>
      <c r="D720" s="30"/>
      <c r="E720" s="30"/>
      <c r="F720" s="30"/>
      <c r="G720" s="14" t="s">
        <v>332</v>
      </c>
      <c r="H720" s="16">
        <v>266.19</v>
      </c>
      <c r="I720" s="17">
        <v>1.289609</v>
      </c>
      <c r="J720" s="16">
        <v>787.57</v>
      </c>
      <c r="K720" s="17">
        <v>1.760982</v>
      </c>
      <c r="L720" s="16">
        <v>2098.06</v>
      </c>
      <c r="M720" s="17">
        <v>4.5068640000000002</v>
      </c>
      <c r="N720" s="16">
        <v>3369.41</v>
      </c>
      <c r="O720" s="17">
        <v>3.778559</v>
      </c>
    </row>
    <row r="721" spans="3:15" x14ac:dyDescent="0.2">
      <c r="C721" s="30"/>
      <c r="D721" s="30"/>
      <c r="E721" s="30"/>
      <c r="F721" s="30"/>
      <c r="G721" s="14" t="s">
        <v>333</v>
      </c>
      <c r="H721" s="16">
        <v>5500.57</v>
      </c>
      <c r="I721" s="17">
        <v>3.0789979999999999</v>
      </c>
      <c r="J721" s="16">
        <v>16024.13</v>
      </c>
      <c r="K721" s="17">
        <v>1.603831</v>
      </c>
      <c r="L721" s="16">
        <v>22626.81</v>
      </c>
      <c r="M721" s="17">
        <v>2.1083259999999999</v>
      </c>
      <c r="N721" s="16">
        <v>40176.33</v>
      </c>
      <c r="O721" s="17">
        <v>3.6509320000000001</v>
      </c>
    </row>
    <row r="722" spans="3:15" x14ac:dyDescent="0.2">
      <c r="C722" s="30"/>
      <c r="D722" s="30"/>
      <c r="E722" s="31"/>
      <c r="F722" s="30"/>
      <c r="G722" s="14" t="s">
        <v>334</v>
      </c>
      <c r="H722" s="16">
        <v>19005.919999999998</v>
      </c>
      <c r="I722" s="17">
        <v>3.4881000000000002E-2</v>
      </c>
      <c r="J722" s="16">
        <v>57459.55</v>
      </c>
      <c r="K722" s="17">
        <v>-4.7613000000000003E-2</v>
      </c>
      <c r="L722" s="16">
        <v>126719.9</v>
      </c>
      <c r="M722" s="17">
        <v>4.8778000000000002E-2</v>
      </c>
      <c r="N722" s="16">
        <v>281929.28999999998</v>
      </c>
      <c r="O722" s="17">
        <v>-1.2718E-2</v>
      </c>
    </row>
    <row r="723" spans="3:15" x14ac:dyDescent="0.2">
      <c r="C723" s="29" t="s">
        <v>19</v>
      </c>
      <c r="D723" s="29" t="s">
        <v>22</v>
      </c>
      <c r="E723" s="29" t="s">
        <v>9</v>
      </c>
      <c r="F723" s="29" t="s">
        <v>84</v>
      </c>
      <c r="G723" s="14" t="s">
        <v>278</v>
      </c>
      <c r="H723" s="18">
        <v>0</v>
      </c>
      <c r="I723" s="20" t="s">
        <v>413</v>
      </c>
      <c r="J723" s="18">
        <v>0</v>
      </c>
      <c r="K723" s="20" t="s">
        <v>413</v>
      </c>
      <c r="L723" s="18">
        <v>0</v>
      </c>
      <c r="M723" s="20" t="s">
        <v>413</v>
      </c>
      <c r="N723" s="18">
        <v>0</v>
      </c>
      <c r="O723" s="20" t="s">
        <v>413</v>
      </c>
    </row>
    <row r="724" spans="3:15" x14ac:dyDescent="0.2">
      <c r="C724" s="30"/>
      <c r="D724" s="30"/>
      <c r="E724" s="30"/>
      <c r="F724" s="30"/>
      <c r="G724" s="14" t="s">
        <v>279</v>
      </c>
      <c r="H724" s="18">
        <v>0</v>
      </c>
      <c r="I724" s="20" t="s">
        <v>413</v>
      </c>
      <c r="J724" s="18">
        <v>0</v>
      </c>
      <c r="K724" s="20" t="s">
        <v>413</v>
      </c>
      <c r="L724" s="18">
        <v>0</v>
      </c>
      <c r="M724" s="20" t="s">
        <v>413</v>
      </c>
      <c r="N724" s="18">
        <v>0</v>
      </c>
      <c r="O724" s="139" t="s">
        <v>413</v>
      </c>
    </row>
    <row r="725" spans="3:15" x14ac:dyDescent="0.2">
      <c r="C725" s="30"/>
      <c r="D725" s="30"/>
      <c r="E725" s="30"/>
      <c r="F725" s="30"/>
      <c r="G725" s="14" t="s">
        <v>280</v>
      </c>
      <c r="H725" s="18">
        <v>0.55000000000000004</v>
      </c>
      <c r="I725" s="17">
        <v>-0.54545500000000002</v>
      </c>
      <c r="J725" s="18">
        <v>1.18</v>
      </c>
      <c r="K725" s="17">
        <v>-0.53543300000000005</v>
      </c>
      <c r="L725" s="18">
        <v>8.98</v>
      </c>
      <c r="M725" s="17">
        <v>-0.25415300000000002</v>
      </c>
      <c r="N725" s="18">
        <v>53.83</v>
      </c>
      <c r="O725" s="17">
        <v>-0.183528</v>
      </c>
    </row>
    <row r="726" spans="3:15" x14ac:dyDescent="0.2">
      <c r="C726" s="30"/>
      <c r="D726" s="30"/>
      <c r="E726" s="30"/>
      <c r="F726" s="30"/>
      <c r="G726" s="14" t="s">
        <v>281</v>
      </c>
      <c r="H726" s="18">
        <v>0</v>
      </c>
      <c r="I726" s="17" t="s">
        <v>413</v>
      </c>
      <c r="J726" s="18">
        <v>0</v>
      </c>
      <c r="K726" s="17" t="s">
        <v>413</v>
      </c>
      <c r="L726" s="18">
        <v>0</v>
      </c>
      <c r="M726" s="17" t="s">
        <v>413</v>
      </c>
      <c r="N726" s="18">
        <v>0</v>
      </c>
      <c r="O726" s="17">
        <v>-1</v>
      </c>
    </row>
    <row r="727" spans="3:15" x14ac:dyDescent="0.2">
      <c r="C727" s="30"/>
      <c r="D727" s="30"/>
      <c r="E727" s="30"/>
      <c r="F727" s="30"/>
      <c r="G727" s="14" t="s">
        <v>282</v>
      </c>
      <c r="H727" s="18">
        <v>0</v>
      </c>
      <c r="I727" s="20" t="s">
        <v>413</v>
      </c>
      <c r="J727" s="18">
        <v>0</v>
      </c>
      <c r="K727" s="17">
        <v>-1</v>
      </c>
      <c r="L727" s="18">
        <v>0</v>
      </c>
      <c r="M727" s="17">
        <v>-1</v>
      </c>
      <c r="N727" s="18">
        <v>0</v>
      </c>
      <c r="O727" s="17">
        <v>-1</v>
      </c>
    </row>
    <row r="728" spans="3:15" x14ac:dyDescent="0.2">
      <c r="C728" s="30"/>
      <c r="D728" s="30"/>
      <c r="E728" s="30"/>
      <c r="F728" s="30"/>
      <c r="G728" s="14" t="s">
        <v>283</v>
      </c>
      <c r="H728" s="18">
        <v>13.24</v>
      </c>
      <c r="I728" s="17">
        <v>-0.41024500000000003</v>
      </c>
      <c r="J728" s="18">
        <v>13.84</v>
      </c>
      <c r="K728" s="17">
        <v>-0.777277</v>
      </c>
      <c r="L728" s="18">
        <v>41.82</v>
      </c>
      <c r="M728" s="17">
        <v>-0.42357</v>
      </c>
      <c r="N728" s="18">
        <v>54.46</v>
      </c>
      <c r="O728" s="17">
        <v>-0.48887799999999998</v>
      </c>
    </row>
    <row r="729" spans="3:15" x14ac:dyDescent="0.2">
      <c r="C729" s="30"/>
      <c r="D729" s="30"/>
      <c r="E729" s="30"/>
      <c r="F729" s="30"/>
      <c r="G729" s="14" t="s">
        <v>284</v>
      </c>
      <c r="H729" s="18">
        <v>0</v>
      </c>
      <c r="I729" s="17" t="s">
        <v>413</v>
      </c>
      <c r="J729" s="18">
        <v>0</v>
      </c>
      <c r="K729" s="17" t="s">
        <v>413</v>
      </c>
      <c r="L729" s="18">
        <v>0</v>
      </c>
      <c r="M729" s="17" t="s">
        <v>413</v>
      </c>
      <c r="N729" s="18">
        <v>0</v>
      </c>
      <c r="O729" s="17">
        <v>-1</v>
      </c>
    </row>
    <row r="730" spans="3:15" x14ac:dyDescent="0.2">
      <c r="C730" s="30"/>
      <c r="D730" s="30"/>
      <c r="E730" s="30"/>
      <c r="F730" s="30"/>
      <c r="G730" s="14" t="s">
        <v>285</v>
      </c>
      <c r="H730" s="18">
        <v>3.13</v>
      </c>
      <c r="I730" s="17">
        <v>-3.3951000000000002E-2</v>
      </c>
      <c r="J730" s="18">
        <v>10.56</v>
      </c>
      <c r="K730" s="17">
        <v>-0.108861</v>
      </c>
      <c r="L730" s="18">
        <v>24.17</v>
      </c>
      <c r="M730" s="17">
        <v>-0.16540099999999999</v>
      </c>
      <c r="N730" s="18">
        <v>69.28</v>
      </c>
      <c r="O730" s="17">
        <v>-4.3622000000000001E-2</v>
      </c>
    </row>
    <row r="731" spans="3:15" x14ac:dyDescent="0.2">
      <c r="C731" s="30"/>
      <c r="D731" s="30"/>
      <c r="E731" s="30"/>
      <c r="F731" s="30"/>
      <c r="G731" s="14" t="s">
        <v>286</v>
      </c>
      <c r="H731" s="18">
        <v>3.05</v>
      </c>
      <c r="I731" s="139">
        <v>-0.72497699999999998</v>
      </c>
      <c r="J731" s="18">
        <v>13.82</v>
      </c>
      <c r="K731" s="17">
        <v>-0.54192899999999999</v>
      </c>
      <c r="L731" s="18">
        <v>31.38</v>
      </c>
      <c r="M731" s="17">
        <v>-0.56234300000000004</v>
      </c>
      <c r="N731" s="18">
        <v>105.5</v>
      </c>
      <c r="O731" s="17">
        <v>-0.30801499999999998</v>
      </c>
    </row>
    <row r="732" spans="3:15" x14ac:dyDescent="0.2">
      <c r="C732" s="30"/>
      <c r="D732" s="30"/>
      <c r="E732" s="30"/>
      <c r="F732" s="30"/>
      <c r="G732" s="14" t="s">
        <v>287</v>
      </c>
      <c r="H732" s="18">
        <v>10.68</v>
      </c>
      <c r="I732" s="17">
        <v>0.475138</v>
      </c>
      <c r="J732" s="18">
        <v>24.23</v>
      </c>
      <c r="K732" s="17">
        <v>0.157668</v>
      </c>
      <c r="L732" s="18">
        <v>65.709999999999994</v>
      </c>
      <c r="M732" s="17">
        <v>6.1207999999999999E-2</v>
      </c>
      <c r="N732" s="18">
        <v>200.44</v>
      </c>
      <c r="O732" s="17">
        <v>2.8372000000000001E-2</v>
      </c>
    </row>
    <row r="733" spans="3:15" x14ac:dyDescent="0.2">
      <c r="C733" s="30"/>
      <c r="D733" s="30"/>
      <c r="E733" s="30"/>
      <c r="F733" s="30"/>
      <c r="G733" s="14" t="s">
        <v>288</v>
      </c>
      <c r="H733" s="18">
        <v>13.56</v>
      </c>
      <c r="I733" s="17">
        <v>8.8283E-2</v>
      </c>
      <c r="J733" s="18">
        <v>43.03</v>
      </c>
      <c r="K733" s="17">
        <v>0.21932599999999999</v>
      </c>
      <c r="L733" s="18">
        <v>140.37</v>
      </c>
      <c r="M733" s="17">
        <v>0.218913</v>
      </c>
      <c r="N733" s="18">
        <v>333.7</v>
      </c>
      <c r="O733" s="17">
        <v>6.9551000000000002E-2</v>
      </c>
    </row>
    <row r="734" spans="3:15" x14ac:dyDescent="0.2">
      <c r="C734" s="30"/>
      <c r="D734" s="30"/>
      <c r="E734" s="30"/>
      <c r="F734" s="30"/>
      <c r="G734" s="14" t="s">
        <v>289</v>
      </c>
      <c r="H734" s="18">
        <v>2.65</v>
      </c>
      <c r="I734" s="17">
        <v>0.12766</v>
      </c>
      <c r="J734" s="18">
        <v>7.96</v>
      </c>
      <c r="K734" s="17">
        <v>0.117978</v>
      </c>
      <c r="L734" s="18">
        <v>22.55</v>
      </c>
      <c r="M734" s="17">
        <v>0.77419400000000005</v>
      </c>
      <c r="N734" s="18">
        <v>44.75</v>
      </c>
      <c r="O734" s="17">
        <v>0.52574200000000004</v>
      </c>
    </row>
    <row r="735" spans="3:15" x14ac:dyDescent="0.2">
      <c r="C735" s="30"/>
      <c r="D735" s="30"/>
      <c r="E735" s="30"/>
      <c r="F735" s="30"/>
      <c r="G735" s="14" t="s">
        <v>290</v>
      </c>
      <c r="H735" s="18">
        <v>41.83</v>
      </c>
      <c r="I735" s="17" t="s">
        <v>413</v>
      </c>
      <c r="J735" s="18">
        <v>119.02</v>
      </c>
      <c r="K735" s="17">
        <v>55.947367999999997</v>
      </c>
      <c r="L735" s="18">
        <v>119.02</v>
      </c>
      <c r="M735" s="17">
        <v>55.947367999999997</v>
      </c>
      <c r="N735" s="18">
        <v>120.15</v>
      </c>
      <c r="O735" s="17">
        <v>36.198141999999997</v>
      </c>
    </row>
    <row r="736" spans="3:15" x14ac:dyDescent="0.2">
      <c r="C736" s="30"/>
      <c r="D736" s="30"/>
      <c r="E736" s="30"/>
      <c r="F736" s="30"/>
      <c r="G736" s="14" t="s">
        <v>291</v>
      </c>
      <c r="H736" s="18">
        <v>7.87</v>
      </c>
      <c r="I736" s="17">
        <v>0</v>
      </c>
      <c r="J736" s="18">
        <v>29.03</v>
      </c>
      <c r="K736" s="17">
        <v>0.253996</v>
      </c>
      <c r="L736" s="18">
        <v>81.81</v>
      </c>
      <c r="M736" s="17">
        <v>0.34246799999999999</v>
      </c>
      <c r="N736" s="18">
        <v>188.97</v>
      </c>
      <c r="O736" s="17">
        <v>0.157195</v>
      </c>
    </row>
    <row r="737" spans="3:15" x14ac:dyDescent="0.2">
      <c r="C737" s="30"/>
      <c r="D737" s="30"/>
      <c r="E737" s="30"/>
      <c r="F737" s="30"/>
      <c r="G737" s="14" t="s">
        <v>292</v>
      </c>
      <c r="H737" s="18">
        <v>0</v>
      </c>
      <c r="I737" s="17" t="s">
        <v>413</v>
      </c>
      <c r="J737" s="18">
        <v>0</v>
      </c>
      <c r="K737" s="17" t="s">
        <v>413</v>
      </c>
      <c r="L737" s="18">
        <v>0</v>
      </c>
      <c r="M737" s="17" t="s">
        <v>413</v>
      </c>
      <c r="N737" s="18">
        <v>0</v>
      </c>
      <c r="O737" s="17" t="s">
        <v>413</v>
      </c>
    </row>
    <row r="738" spans="3:15" x14ac:dyDescent="0.2">
      <c r="C738" s="30"/>
      <c r="D738" s="30"/>
      <c r="E738" s="30"/>
      <c r="F738" s="30"/>
      <c r="G738" s="14" t="s">
        <v>293</v>
      </c>
      <c r="H738" s="18">
        <v>0.63</v>
      </c>
      <c r="I738" s="17">
        <v>-0.1</v>
      </c>
      <c r="J738" s="18">
        <v>2.73</v>
      </c>
      <c r="K738" s="17">
        <v>-0.45508999999999999</v>
      </c>
      <c r="L738" s="18">
        <v>5.34</v>
      </c>
      <c r="M738" s="17">
        <v>-5.587E-3</v>
      </c>
      <c r="N738" s="18">
        <v>8.2100000000000009</v>
      </c>
      <c r="O738" s="17">
        <v>-0.884772</v>
      </c>
    </row>
    <row r="739" spans="3:15" x14ac:dyDescent="0.2">
      <c r="C739" s="30"/>
      <c r="D739" s="30"/>
      <c r="E739" s="30"/>
      <c r="F739" s="30"/>
      <c r="G739" s="14" t="s">
        <v>294</v>
      </c>
      <c r="H739" s="18">
        <v>46.13</v>
      </c>
      <c r="I739" s="17">
        <v>-0.869398</v>
      </c>
      <c r="J739" s="18">
        <v>132.97</v>
      </c>
      <c r="K739" s="17">
        <v>-0.89798100000000003</v>
      </c>
      <c r="L739" s="18">
        <v>444.4</v>
      </c>
      <c r="M739" s="17">
        <v>-0.73860999999999999</v>
      </c>
      <c r="N739" s="18">
        <v>1276.6099999999999</v>
      </c>
      <c r="O739" s="17">
        <v>-0.45083299999999998</v>
      </c>
    </row>
    <row r="740" spans="3:15" x14ac:dyDescent="0.2">
      <c r="C740" s="30"/>
      <c r="D740" s="30"/>
      <c r="E740" s="30"/>
      <c r="F740" s="30"/>
      <c r="G740" s="14" t="s">
        <v>295</v>
      </c>
      <c r="H740" s="18">
        <v>4.8899999999999997</v>
      </c>
      <c r="I740" s="17">
        <v>0.137209</v>
      </c>
      <c r="J740" s="18">
        <v>14.86</v>
      </c>
      <c r="K740" s="17">
        <v>1.348E-3</v>
      </c>
      <c r="L740" s="18">
        <v>37.47</v>
      </c>
      <c r="M740" s="17">
        <v>0.178673</v>
      </c>
      <c r="N740" s="18">
        <v>90.9</v>
      </c>
      <c r="O740" s="17">
        <v>0.16106799999999999</v>
      </c>
    </row>
    <row r="741" spans="3:15" x14ac:dyDescent="0.2">
      <c r="C741" s="30"/>
      <c r="D741" s="30"/>
      <c r="E741" s="30"/>
      <c r="F741" s="30"/>
      <c r="G741" s="14" t="s">
        <v>296</v>
      </c>
      <c r="H741" s="18">
        <v>0.91</v>
      </c>
      <c r="I741" s="17">
        <v>-0.36805599999999999</v>
      </c>
      <c r="J741" s="18">
        <v>2.09</v>
      </c>
      <c r="K741" s="17">
        <v>-0.83279999999999998</v>
      </c>
      <c r="L741" s="18">
        <v>5.87</v>
      </c>
      <c r="M741" s="17">
        <v>-0.87146900000000005</v>
      </c>
      <c r="N741" s="18">
        <v>14.51</v>
      </c>
      <c r="O741" s="17">
        <v>-0.87503200000000003</v>
      </c>
    </row>
    <row r="742" spans="3:15" x14ac:dyDescent="0.2">
      <c r="C742" s="30"/>
      <c r="D742" s="30"/>
      <c r="E742" s="30"/>
      <c r="F742" s="30"/>
      <c r="G742" s="14" t="s">
        <v>297</v>
      </c>
      <c r="H742" s="18">
        <v>0</v>
      </c>
      <c r="I742" s="17">
        <v>-1</v>
      </c>
      <c r="J742" s="18">
        <v>0</v>
      </c>
      <c r="K742" s="17">
        <v>-1</v>
      </c>
      <c r="L742" s="18">
        <v>0.45</v>
      </c>
      <c r="M742" s="17">
        <v>-0.78365399999999996</v>
      </c>
      <c r="N742" s="18">
        <v>0.45</v>
      </c>
      <c r="O742" s="17">
        <v>-0.86918600000000001</v>
      </c>
    </row>
    <row r="743" spans="3:15" x14ac:dyDescent="0.2">
      <c r="C743" s="30"/>
      <c r="D743" s="30"/>
      <c r="E743" s="30"/>
      <c r="F743" s="30"/>
      <c r="G743" s="14" t="s">
        <v>298</v>
      </c>
      <c r="H743" s="18">
        <v>3.43</v>
      </c>
      <c r="I743" s="17" t="s">
        <v>413</v>
      </c>
      <c r="J743" s="18">
        <v>23.65</v>
      </c>
      <c r="K743" s="17" t="s">
        <v>413</v>
      </c>
      <c r="L743" s="18">
        <v>35.4</v>
      </c>
      <c r="M743" s="17" t="s">
        <v>413</v>
      </c>
      <c r="N743" s="18">
        <v>44.35</v>
      </c>
      <c r="O743" s="17">
        <v>4.6424940000000001</v>
      </c>
    </row>
    <row r="744" spans="3:15" x14ac:dyDescent="0.2">
      <c r="C744" s="30"/>
      <c r="D744" s="30"/>
      <c r="E744" s="30"/>
      <c r="F744" s="30"/>
      <c r="G744" s="14" t="s">
        <v>299</v>
      </c>
      <c r="H744" s="18">
        <v>8.01</v>
      </c>
      <c r="I744" s="17">
        <v>-0.27049200000000001</v>
      </c>
      <c r="J744" s="18">
        <v>39.5</v>
      </c>
      <c r="K744" s="17">
        <v>0.49507899999999999</v>
      </c>
      <c r="L744" s="18">
        <v>79.56</v>
      </c>
      <c r="M744" s="17">
        <v>0.37243399999999999</v>
      </c>
      <c r="N744" s="18">
        <v>156.08000000000001</v>
      </c>
      <c r="O744" s="17">
        <v>0.31502200000000002</v>
      </c>
    </row>
    <row r="745" spans="3:15" x14ac:dyDescent="0.2">
      <c r="C745" s="30"/>
      <c r="D745" s="30"/>
      <c r="E745" s="30"/>
      <c r="F745" s="30"/>
      <c r="G745" s="14" t="s">
        <v>300</v>
      </c>
      <c r="H745" s="18">
        <v>1.39</v>
      </c>
      <c r="I745" s="17">
        <v>-0.39826800000000001</v>
      </c>
      <c r="J745" s="18">
        <v>5.54</v>
      </c>
      <c r="K745" s="17">
        <v>-0.239011</v>
      </c>
      <c r="L745" s="18">
        <v>11.59</v>
      </c>
      <c r="M745" s="17">
        <v>-0.47485300000000003</v>
      </c>
      <c r="N745" s="18">
        <v>41.7</v>
      </c>
      <c r="O745" s="17">
        <v>-0.32436799999999999</v>
      </c>
    </row>
    <row r="746" spans="3:15" x14ac:dyDescent="0.2">
      <c r="C746" s="30"/>
      <c r="D746" s="30"/>
      <c r="E746" s="30"/>
      <c r="F746" s="30"/>
      <c r="G746" s="14" t="s">
        <v>301</v>
      </c>
      <c r="H746" s="18">
        <v>2.4</v>
      </c>
      <c r="I746" s="17">
        <v>-0.50617299999999998</v>
      </c>
      <c r="J746" s="18">
        <v>4.04</v>
      </c>
      <c r="K746" s="17">
        <v>-0.78361000000000003</v>
      </c>
      <c r="L746" s="18">
        <v>12.53</v>
      </c>
      <c r="M746" s="17">
        <v>-0.49023600000000001</v>
      </c>
      <c r="N746" s="18">
        <v>45.72</v>
      </c>
      <c r="O746" s="17">
        <v>0.16722000000000001</v>
      </c>
    </row>
    <row r="747" spans="3:15" x14ac:dyDescent="0.2">
      <c r="C747" s="30"/>
      <c r="D747" s="30"/>
      <c r="E747" s="30"/>
      <c r="F747" s="30"/>
      <c r="G747" s="14" t="s">
        <v>302</v>
      </c>
      <c r="H747" s="18">
        <v>0</v>
      </c>
      <c r="I747" s="17">
        <v>-1</v>
      </c>
      <c r="J747" s="18">
        <v>0</v>
      </c>
      <c r="K747" s="17">
        <v>-1</v>
      </c>
      <c r="L747" s="18">
        <v>0</v>
      </c>
      <c r="M747" s="17">
        <v>-1</v>
      </c>
      <c r="N747" s="18">
        <v>24.95</v>
      </c>
      <c r="O747" s="17">
        <v>-0.70777699999999999</v>
      </c>
    </row>
    <row r="748" spans="3:15" x14ac:dyDescent="0.2">
      <c r="C748" s="30"/>
      <c r="D748" s="30"/>
      <c r="E748" s="30"/>
      <c r="F748" s="30"/>
      <c r="G748" s="14" t="s">
        <v>303</v>
      </c>
      <c r="H748" s="18">
        <v>1.84</v>
      </c>
      <c r="I748" s="17">
        <v>-0.59912900000000002</v>
      </c>
      <c r="J748" s="18">
        <v>2.2999999999999998</v>
      </c>
      <c r="K748" s="17">
        <v>-0.86243999999999998</v>
      </c>
      <c r="L748" s="18">
        <v>7.25</v>
      </c>
      <c r="M748" s="17">
        <v>-0.836121</v>
      </c>
      <c r="N748" s="18">
        <v>35.51</v>
      </c>
      <c r="O748" s="17">
        <v>-0.62801200000000001</v>
      </c>
    </row>
    <row r="749" spans="3:15" x14ac:dyDescent="0.2">
      <c r="C749" s="30"/>
      <c r="D749" s="30"/>
      <c r="E749" s="30"/>
      <c r="F749" s="30"/>
      <c r="G749" s="14" t="s">
        <v>304</v>
      </c>
      <c r="H749" s="18">
        <v>2.19</v>
      </c>
      <c r="I749" s="17">
        <v>-0.38997199999999999</v>
      </c>
      <c r="J749" s="18">
        <v>5.0199999999999996</v>
      </c>
      <c r="K749" s="17">
        <v>-0.499002</v>
      </c>
      <c r="L749" s="18">
        <v>11.09</v>
      </c>
      <c r="M749" s="17">
        <v>-0.57976499999999997</v>
      </c>
      <c r="N749" s="18">
        <v>47.99</v>
      </c>
      <c r="O749" s="17">
        <v>-0.29962100000000003</v>
      </c>
    </row>
    <row r="750" spans="3:15" x14ac:dyDescent="0.2">
      <c r="C750" s="30"/>
      <c r="D750" s="30"/>
      <c r="E750" s="30"/>
      <c r="F750" s="30"/>
      <c r="G750" s="14" t="s">
        <v>305</v>
      </c>
      <c r="H750" s="18">
        <v>0</v>
      </c>
      <c r="I750" s="17" t="s">
        <v>413</v>
      </c>
      <c r="J750" s="18">
        <v>0.76</v>
      </c>
      <c r="K750" s="17" t="s">
        <v>413</v>
      </c>
      <c r="L750" s="18">
        <v>2.5</v>
      </c>
      <c r="M750" s="17" t="s">
        <v>413</v>
      </c>
      <c r="N750" s="18">
        <v>3.74</v>
      </c>
      <c r="O750" s="17">
        <v>9.6857140000000008</v>
      </c>
    </row>
    <row r="751" spans="3:15" x14ac:dyDescent="0.2">
      <c r="C751" s="30"/>
      <c r="D751" s="30"/>
      <c r="E751" s="30"/>
      <c r="F751" s="30"/>
      <c r="G751" s="14" t="s">
        <v>306</v>
      </c>
      <c r="H751" s="18">
        <v>474.27</v>
      </c>
      <c r="I751" s="17">
        <v>-3.8655000000000002E-2</v>
      </c>
      <c r="J751" s="18">
        <v>1359.92</v>
      </c>
      <c r="K751" s="17">
        <v>-0.31031199999999998</v>
      </c>
      <c r="L751" s="18">
        <v>2910.54</v>
      </c>
      <c r="M751" s="17">
        <v>2.1131E-2</v>
      </c>
      <c r="N751" s="18">
        <v>5235.18</v>
      </c>
      <c r="O751" s="17">
        <v>-0.39752700000000002</v>
      </c>
    </row>
    <row r="752" spans="3:15" x14ac:dyDescent="0.2">
      <c r="C752" s="30"/>
      <c r="D752" s="30"/>
      <c r="E752" s="30"/>
      <c r="F752" s="30"/>
      <c r="G752" s="14" t="s">
        <v>307</v>
      </c>
      <c r="H752" s="18">
        <v>0</v>
      </c>
      <c r="I752" s="17" t="s">
        <v>413</v>
      </c>
      <c r="J752" s="18">
        <v>0</v>
      </c>
      <c r="K752" s="17" t="s">
        <v>413</v>
      </c>
      <c r="L752" s="18">
        <v>0</v>
      </c>
      <c r="M752" s="17" t="s">
        <v>413</v>
      </c>
      <c r="N752" s="18">
        <v>0</v>
      </c>
      <c r="O752" s="17" t="s">
        <v>413</v>
      </c>
    </row>
    <row r="753" spans="3:15" x14ac:dyDescent="0.2">
      <c r="C753" s="30"/>
      <c r="D753" s="30"/>
      <c r="E753" s="30"/>
      <c r="F753" s="30"/>
      <c r="G753" s="14" t="s">
        <v>308</v>
      </c>
      <c r="H753" s="18">
        <v>0</v>
      </c>
      <c r="I753" s="17" t="s">
        <v>413</v>
      </c>
      <c r="J753" s="18">
        <v>0</v>
      </c>
      <c r="K753" s="17" t="s">
        <v>413</v>
      </c>
      <c r="L753" s="18">
        <v>0</v>
      </c>
      <c r="M753" s="17" t="s">
        <v>413</v>
      </c>
      <c r="N753" s="18">
        <v>0</v>
      </c>
      <c r="O753" s="17" t="s">
        <v>413</v>
      </c>
    </row>
    <row r="754" spans="3:15" x14ac:dyDescent="0.2">
      <c r="C754" s="30"/>
      <c r="D754" s="30"/>
      <c r="E754" s="30"/>
      <c r="F754" s="30"/>
      <c r="G754" s="14" t="s">
        <v>309</v>
      </c>
      <c r="H754" s="18">
        <v>0</v>
      </c>
      <c r="I754" s="17" t="s">
        <v>413</v>
      </c>
      <c r="J754" s="18">
        <v>0</v>
      </c>
      <c r="K754" s="17" t="s">
        <v>413</v>
      </c>
      <c r="L754" s="18">
        <v>0</v>
      </c>
      <c r="M754" s="17" t="s">
        <v>413</v>
      </c>
      <c r="N754" s="18">
        <v>0.77</v>
      </c>
      <c r="O754" s="17" t="s">
        <v>413</v>
      </c>
    </row>
    <row r="755" spans="3:15" x14ac:dyDescent="0.2">
      <c r="C755" s="30"/>
      <c r="D755" s="30"/>
      <c r="E755" s="30"/>
      <c r="F755" s="30"/>
      <c r="G755" s="14" t="s">
        <v>310</v>
      </c>
      <c r="H755" s="18">
        <v>0.52</v>
      </c>
      <c r="I755" s="17">
        <v>1.1666669999999999</v>
      </c>
      <c r="J755" s="18">
        <v>2.4300000000000002</v>
      </c>
      <c r="K755" s="17">
        <v>3.1186440000000002</v>
      </c>
      <c r="L755" s="18">
        <v>9.25</v>
      </c>
      <c r="M755" s="17">
        <v>3.5792079999999999</v>
      </c>
      <c r="N755" s="18">
        <v>12.06</v>
      </c>
      <c r="O755" s="17">
        <v>0.348993</v>
      </c>
    </row>
    <row r="756" spans="3:15" x14ac:dyDescent="0.2">
      <c r="C756" s="30"/>
      <c r="D756" s="30"/>
      <c r="E756" s="30"/>
      <c r="F756" s="30"/>
      <c r="G756" s="14" t="s">
        <v>311</v>
      </c>
      <c r="H756" s="18">
        <v>190.15</v>
      </c>
      <c r="I756" s="17">
        <v>-0.61902199999999996</v>
      </c>
      <c r="J756" s="18">
        <v>636.37</v>
      </c>
      <c r="K756" s="17">
        <v>-0.63610800000000001</v>
      </c>
      <c r="L756" s="18">
        <v>1487.14</v>
      </c>
      <c r="M756" s="17">
        <v>-0.467389</v>
      </c>
      <c r="N756" s="18">
        <v>2244.4899999999998</v>
      </c>
      <c r="O756" s="17">
        <v>-0.495805</v>
      </c>
    </row>
    <row r="757" spans="3:15" x14ac:dyDescent="0.2">
      <c r="C757" s="30"/>
      <c r="D757" s="30"/>
      <c r="E757" s="30"/>
      <c r="F757" s="30"/>
      <c r="G757" s="14" t="s">
        <v>312</v>
      </c>
      <c r="H757" s="18">
        <v>2.68</v>
      </c>
      <c r="I757" s="139" t="s">
        <v>413</v>
      </c>
      <c r="J757" s="18">
        <v>3.74</v>
      </c>
      <c r="K757" s="139">
        <v>7.4713000000000002E-2</v>
      </c>
      <c r="L757" s="18">
        <v>7.81</v>
      </c>
      <c r="M757" s="139">
        <v>0.21273300000000001</v>
      </c>
      <c r="N757" s="18">
        <v>21.82</v>
      </c>
      <c r="O757" s="139">
        <v>-0.38204500000000002</v>
      </c>
    </row>
    <row r="758" spans="3:15" x14ac:dyDescent="0.2">
      <c r="C758" s="30"/>
      <c r="D758" s="30"/>
      <c r="E758" s="30"/>
      <c r="F758" s="30"/>
      <c r="G758" s="14" t="s">
        <v>313</v>
      </c>
      <c r="H758" s="18">
        <v>46.2</v>
      </c>
      <c r="I758" s="139">
        <v>0.78861800000000004</v>
      </c>
      <c r="J758" s="18">
        <v>142.03</v>
      </c>
      <c r="K758" s="139">
        <v>0.28872199999999998</v>
      </c>
      <c r="L758" s="18">
        <v>301.57</v>
      </c>
      <c r="M758" s="17">
        <v>3.6999999999999998E-2</v>
      </c>
      <c r="N758" s="18">
        <v>786.78</v>
      </c>
      <c r="O758" s="17">
        <v>0.29344999999999999</v>
      </c>
    </row>
    <row r="759" spans="3:15" x14ac:dyDescent="0.2">
      <c r="C759" s="30"/>
      <c r="D759" s="30"/>
      <c r="E759" s="30"/>
      <c r="F759" s="30"/>
      <c r="G759" s="14" t="s">
        <v>314</v>
      </c>
      <c r="H759" s="18">
        <v>57.51</v>
      </c>
      <c r="I759" s="17">
        <v>2.8986000000000001E-2</v>
      </c>
      <c r="J759" s="18">
        <v>181.18</v>
      </c>
      <c r="K759" s="17">
        <v>-0.39121699999999998</v>
      </c>
      <c r="L759" s="18">
        <v>213.17</v>
      </c>
      <c r="M759" s="17">
        <v>-0.61285500000000004</v>
      </c>
      <c r="N759" s="18">
        <v>337.68</v>
      </c>
      <c r="O759" s="17">
        <v>-0.61731599999999998</v>
      </c>
    </row>
    <row r="760" spans="3:15" x14ac:dyDescent="0.2">
      <c r="C760" s="30"/>
      <c r="D760" s="30"/>
      <c r="E760" s="30"/>
      <c r="F760" s="30"/>
      <c r="G760" s="14" t="s">
        <v>315</v>
      </c>
      <c r="H760" s="18">
        <v>0.92</v>
      </c>
      <c r="I760" s="17" t="s">
        <v>413</v>
      </c>
      <c r="J760" s="18">
        <v>0.92</v>
      </c>
      <c r="K760" s="17" t="s">
        <v>413</v>
      </c>
      <c r="L760" s="18">
        <v>0.92</v>
      </c>
      <c r="M760" s="17">
        <v>0</v>
      </c>
      <c r="N760" s="18">
        <v>0.92</v>
      </c>
      <c r="O760" s="17">
        <v>-0.85511800000000004</v>
      </c>
    </row>
    <row r="761" spans="3:15" x14ac:dyDescent="0.2">
      <c r="C761" s="30"/>
      <c r="D761" s="30"/>
      <c r="E761" s="30"/>
      <c r="F761" s="30"/>
      <c r="G761" s="14" t="s">
        <v>316</v>
      </c>
      <c r="H761" s="18">
        <v>0</v>
      </c>
      <c r="I761" s="17" t="s">
        <v>413</v>
      </c>
      <c r="J761" s="18">
        <v>0</v>
      </c>
      <c r="K761" s="17">
        <v>-1</v>
      </c>
      <c r="L761" s="18">
        <v>0</v>
      </c>
      <c r="M761" s="17">
        <v>-1</v>
      </c>
      <c r="N761" s="18">
        <v>0.08</v>
      </c>
      <c r="O761" s="17">
        <v>-0.97687900000000005</v>
      </c>
    </row>
    <row r="762" spans="3:15" x14ac:dyDescent="0.2">
      <c r="C762" s="30"/>
      <c r="D762" s="30"/>
      <c r="E762" s="30"/>
      <c r="F762" s="30"/>
      <c r="G762" s="14" t="s">
        <v>317</v>
      </c>
      <c r="H762" s="18">
        <v>0</v>
      </c>
      <c r="I762" s="17" t="s">
        <v>413</v>
      </c>
      <c r="J762" s="18">
        <v>0</v>
      </c>
      <c r="K762" s="17" t="s">
        <v>413</v>
      </c>
      <c r="L762" s="18">
        <v>0</v>
      </c>
      <c r="M762" s="17" t="s">
        <v>413</v>
      </c>
      <c r="N762" s="18">
        <v>0</v>
      </c>
      <c r="O762" s="17">
        <v>-1</v>
      </c>
    </row>
    <row r="763" spans="3:15" x14ac:dyDescent="0.2">
      <c r="C763" s="30"/>
      <c r="D763" s="30"/>
      <c r="E763" s="30"/>
      <c r="F763" s="30"/>
      <c r="G763" s="14" t="s">
        <v>318</v>
      </c>
      <c r="H763" s="18">
        <v>0</v>
      </c>
      <c r="I763" s="17">
        <v>-1</v>
      </c>
      <c r="J763" s="18">
        <v>0.54</v>
      </c>
      <c r="K763" s="17">
        <v>0.28571400000000002</v>
      </c>
      <c r="L763" s="18">
        <v>1.88</v>
      </c>
      <c r="M763" s="17">
        <v>1.2380949999999999</v>
      </c>
      <c r="N763" s="18">
        <v>2.8</v>
      </c>
      <c r="O763" s="17">
        <v>0.45833299999999999</v>
      </c>
    </row>
    <row r="764" spans="3:15" x14ac:dyDescent="0.2">
      <c r="C764" s="30"/>
      <c r="D764" s="30"/>
      <c r="E764" s="30"/>
      <c r="F764" s="30"/>
      <c r="G764" s="14" t="s">
        <v>319</v>
      </c>
      <c r="H764" s="18">
        <v>0</v>
      </c>
      <c r="I764" s="139" t="s">
        <v>413</v>
      </c>
      <c r="J764" s="18">
        <v>0.47</v>
      </c>
      <c r="K764" s="139">
        <v>-0.338028</v>
      </c>
      <c r="L764" s="18">
        <v>1.25</v>
      </c>
      <c r="M764" s="139">
        <v>-0.233129</v>
      </c>
      <c r="N764" s="18">
        <v>2.75</v>
      </c>
      <c r="O764" s="17">
        <v>-0.36046499999999998</v>
      </c>
    </row>
    <row r="765" spans="3:15" x14ac:dyDescent="0.2">
      <c r="C765" s="30"/>
      <c r="D765" s="30"/>
      <c r="E765" s="30"/>
      <c r="F765" s="30"/>
      <c r="G765" s="14" t="s">
        <v>320</v>
      </c>
      <c r="H765" s="18">
        <v>3.25</v>
      </c>
      <c r="I765" s="17">
        <v>0.17328499999999999</v>
      </c>
      <c r="J765" s="18">
        <v>7.66</v>
      </c>
      <c r="K765" s="17">
        <v>0.18575900000000001</v>
      </c>
      <c r="L765" s="18">
        <v>12.04</v>
      </c>
      <c r="M765" s="17">
        <v>2.5554E-2</v>
      </c>
      <c r="N765" s="18">
        <v>22.94</v>
      </c>
      <c r="O765" s="17">
        <v>-0.11462799999999999</v>
      </c>
    </row>
    <row r="766" spans="3:15" x14ac:dyDescent="0.2">
      <c r="C766" s="30"/>
      <c r="D766" s="30"/>
      <c r="E766" s="30"/>
      <c r="F766" s="30"/>
      <c r="G766" s="14" t="s">
        <v>321</v>
      </c>
      <c r="H766" s="18">
        <v>0</v>
      </c>
      <c r="I766" s="20" t="s">
        <v>413</v>
      </c>
      <c r="J766" s="18">
        <v>5.55</v>
      </c>
      <c r="K766" s="17" t="s">
        <v>413</v>
      </c>
      <c r="L766" s="18">
        <v>16.03</v>
      </c>
      <c r="M766" s="17" t="s">
        <v>413</v>
      </c>
      <c r="N766" s="18">
        <v>39.4</v>
      </c>
      <c r="O766" s="17">
        <v>206.36842100000001</v>
      </c>
    </row>
    <row r="767" spans="3:15" x14ac:dyDescent="0.2">
      <c r="C767" s="30"/>
      <c r="D767" s="30"/>
      <c r="E767" s="30"/>
      <c r="F767" s="30"/>
      <c r="G767" s="14" t="s">
        <v>322</v>
      </c>
      <c r="H767" s="18">
        <v>82.48</v>
      </c>
      <c r="I767" s="17">
        <v>1.0340320000000001</v>
      </c>
      <c r="J767" s="18">
        <v>243.36</v>
      </c>
      <c r="K767" s="17">
        <v>0.42766599999999999</v>
      </c>
      <c r="L767" s="18">
        <v>398.08</v>
      </c>
      <c r="M767" s="17">
        <v>0.98306300000000002</v>
      </c>
      <c r="N767" s="18">
        <v>842.58</v>
      </c>
      <c r="O767" s="17">
        <v>3.1973699999999998</v>
      </c>
    </row>
    <row r="768" spans="3:15" x14ac:dyDescent="0.2">
      <c r="C768" s="30"/>
      <c r="D768" s="30"/>
      <c r="E768" s="30"/>
      <c r="F768" s="30"/>
      <c r="G768" s="14" t="s">
        <v>323</v>
      </c>
      <c r="H768" s="18">
        <v>0</v>
      </c>
      <c r="I768" s="20" t="s">
        <v>413</v>
      </c>
      <c r="J768" s="18">
        <v>0</v>
      </c>
      <c r="K768" s="17" t="s">
        <v>413</v>
      </c>
      <c r="L768" s="18">
        <v>0</v>
      </c>
      <c r="M768" s="17" t="s">
        <v>413</v>
      </c>
      <c r="N768" s="18">
        <v>0</v>
      </c>
      <c r="O768" s="17">
        <v>-1</v>
      </c>
    </row>
    <row r="769" spans="3:15" x14ac:dyDescent="0.2">
      <c r="C769" s="30"/>
      <c r="D769" s="30"/>
      <c r="E769" s="30"/>
      <c r="F769" s="30"/>
      <c r="G769" s="14" t="s">
        <v>324</v>
      </c>
      <c r="H769" s="18">
        <v>0</v>
      </c>
      <c r="I769" s="17" t="s">
        <v>413</v>
      </c>
      <c r="J769" s="18">
        <v>0</v>
      </c>
      <c r="K769" s="17" t="s">
        <v>413</v>
      </c>
      <c r="L769" s="18">
        <v>0</v>
      </c>
      <c r="M769" s="17" t="s">
        <v>413</v>
      </c>
      <c r="N769" s="18">
        <v>0</v>
      </c>
      <c r="O769" s="17" t="s">
        <v>413</v>
      </c>
    </row>
    <row r="770" spans="3:15" x14ac:dyDescent="0.2">
      <c r="C770" s="30"/>
      <c r="D770" s="30"/>
      <c r="E770" s="30"/>
      <c r="F770" s="30"/>
      <c r="G770" s="14" t="s">
        <v>325</v>
      </c>
      <c r="H770" s="18">
        <v>7.0000000000000007E-2</v>
      </c>
      <c r="I770" s="17" t="s">
        <v>413</v>
      </c>
      <c r="J770" s="18">
        <v>0.14000000000000001</v>
      </c>
      <c r="K770" s="17" t="s">
        <v>413</v>
      </c>
      <c r="L770" s="18">
        <v>0.28000000000000003</v>
      </c>
      <c r="M770" s="17" t="s">
        <v>413</v>
      </c>
      <c r="N770" s="18">
        <v>0.62</v>
      </c>
      <c r="O770" s="17">
        <v>-0.114286</v>
      </c>
    </row>
    <row r="771" spans="3:15" x14ac:dyDescent="0.2">
      <c r="C771" s="30"/>
      <c r="D771" s="30"/>
      <c r="E771" s="30"/>
      <c r="F771" s="30"/>
      <c r="G771" s="14" t="s">
        <v>351</v>
      </c>
      <c r="H771" s="18">
        <v>4.16</v>
      </c>
      <c r="I771" s="17">
        <v>1.616352</v>
      </c>
      <c r="J771" s="18">
        <v>13.49</v>
      </c>
      <c r="K771" s="17">
        <v>1.358392</v>
      </c>
      <c r="L771" s="18">
        <v>26.72</v>
      </c>
      <c r="M771" s="17">
        <v>0.20850299999999999</v>
      </c>
      <c r="N771" s="18">
        <v>50.93</v>
      </c>
      <c r="O771" s="17">
        <v>-2.0577000000000002E-2</v>
      </c>
    </row>
    <row r="772" spans="3:15" x14ac:dyDescent="0.2">
      <c r="C772" s="30"/>
      <c r="D772" s="30"/>
      <c r="E772" s="30"/>
      <c r="F772" s="30"/>
      <c r="G772" s="14" t="s">
        <v>352</v>
      </c>
      <c r="H772" s="18">
        <v>0</v>
      </c>
      <c r="I772" s="17" t="s">
        <v>413</v>
      </c>
      <c r="J772" s="18">
        <v>0</v>
      </c>
      <c r="K772" s="17" t="s">
        <v>413</v>
      </c>
      <c r="L772" s="18">
        <v>0.26</v>
      </c>
      <c r="M772" s="17" t="s">
        <v>413</v>
      </c>
      <c r="N772" s="18">
        <v>0.9</v>
      </c>
      <c r="O772" s="17" t="s">
        <v>413</v>
      </c>
    </row>
    <row r="773" spans="3:15" x14ac:dyDescent="0.2">
      <c r="C773" s="29" t="s">
        <v>19</v>
      </c>
      <c r="D773" s="29" t="s">
        <v>22</v>
      </c>
      <c r="E773" s="29" t="s">
        <v>9</v>
      </c>
      <c r="F773" s="29" t="s">
        <v>85</v>
      </c>
      <c r="G773" s="14" t="s">
        <v>326</v>
      </c>
      <c r="H773" s="18">
        <v>13.04</v>
      </c>
      <c r="I773" s="17">
        <v>-0.365759</v>
      </c>
      <c r="J773" s="18">
        <v>56.43</v>
      </c>
      <c r="K773" s="17">
        <v>0.37634099999999998</v>
      </c>
      <c r="L773" s="18">
        <v>129.54</v>
      </c>
      <c r="M773" s="17">
        <v>0.65927999999999998</v>
      </c>
      <c r="N773" s="18">
        <v>263.66000000000003</v>
      </c>
      <c r="O773" s="17">
        <v>0.64161599999999996</v>
      </c>
    </row>
    <row r="774" spans="3:15" x14ac:dyDescent="0.2">
      <c r="C774" s="30"/>
      <c r="D774" s="30"/>
      <c r="E774" s="30"/>
      <c r="F774" s="30"/>
      <c r="G774" s="14" t="s">
        <v>327</v>
      </c>
      <c r="H774" s="18">
        <v>61.49</v>
      </c>
      <c r="I774" s="17">
        <v>-8.4015999999999993E-2</v>
      </c>
      <c r="J774" s="18">
        <v>188.54</v>
      </c>
      <c r="K774" s="17">
        <v>-6.3062000000000007E-2</v>
      </c>
      <c r="L774" s="18">
        <v>571.61</v>
      </c>
      <c r="M774" s="17">
        <v>-3.5843E-2</v>
      </c>
      <c r="N774" s="18">
        <v>1423.17</v>
      </c>
      <c r="O774" s="17">
        <v>-7.9575000000000007E-2</v>
      </c>
    </row>
    <row r="775" spans="3:15" x14ac:dyDescent="0.2">
      <c r="C775" s="30"/>
      <c r="D775" s="30"/>
      <c r="E775" s="30"/>
      <c r="F775" s="30"/>
      <c r="G775" s="14" t="s">
        <v>328</v>
      </c>
      <c r="H775" s="18">
        <v>9.2899999999999991</v>
      </c>
      <c r="I775" s="17">
        <v>-0.44603500000000001</v>
      </c>
      <c r="J775" s="18">
        <v>31.04</v>
      </c>
      <c r="K775" s="17">
        <v>-0.28888900000000001</v>
      </c>
      <c r="L775" s="18">
        <v>75.52</v>
      </c>
      <c r="M775" s="17">
        <v>-0.36280800000000002</v>
      </c>
      <c r="N775" s="18">
        <v>248.16</v>
      </c>
      <c r="O775" s="17">
        <v>-0.32622000000000001</v>
      </c>
    </row>
    <row r="776" spans="3:15" x14ac:dyDescent="0.2">
      <c r="C776" s="30"/>
      <c r="D776" s="30"/>
      <c r="E776" s="30"/>
      <c r="F776" s="30"/>
      <c r="G776" s="14" t="s">
        <v>329</v>
      </c>
      <c r="H776" s="18">
        <v>727.69</v>
      </c>
      <c r="I776" s="17">
        <v>-0.469053</v>
      </c>
      <c r="J776" s="18">
        <v>2172.71</v>
      </c>
      <c r="K776" s="17">
        <v>-0.57799999999999996</v>
      </c>
      <c r="L776" s="18">
        <v>4995.01</v>
      </c>
      <c r="M776" s="17">
        <v>-0.34751399999999999</v>
      </c>
      <c r="N776" s="18">
        <v>9123.85</v>
      </c>
      <c r="O776" s="17">
        <v>-0.42035299999999998</v>
      </c>
    </row>
    <row r="777" spans="3:15" x14ac:dyDescent="0.2">
      <c r="C777" s="30"/>
      <c r="D777" s="30"/>
      <c r="E777" s="30"/>
      <c r="F777" s="30"/>
      <c r="G777" s="14" t="s">
        <v>330</v>
      </c>
      <c r="H777" s="18">
        <v>6.3</v>
      </c>
      <c r="I777" s="17">
        <v>-0.34984500000000002</v>
      </c>
      <c r="J777" s="18">
        <v>28.88</v>
      </c>
      <c r="K777" s="17">
        <v>-0.49554599999999999</v>
      </c>
      <c r="L777" s="18">
        <v>53.53</v>
      </c>
      <c r="M777" s="17">
        <v>-0.55576800000000004</v>
      </c>
      <c r="N777" s="18">
        <v>132.09</v>
      </c>
      <c r="O777" s="17">
        <v>-0.50782499999999997</v>
      </c>
    </row>
    <row r="778" spans="3:15" x14ac:dyDescent="0.2">
      <c r="C778" s="30"/>
      <c r="D778" s="30"/>
      <c r="E778" s="30"/>
      <c r="F778" s="30"/>
      <c r="G778" s="14" t="s">
        <v>331</v>
      </c>
      <c r="H778" s="18">
        <v>14.59</v>
      </c>
      <c r="I778" s="17">
        <v>0.241702</v>
      </c>
      <c r="J778" s="18">
        <v>46.36</v>
      </c>
      <c r="K778" s="17">
        <v>0.13711100000000001</v>
      </c>
      <c r="L778" s="18">
        <v>123.17</v>
      </c>
      <c r="M778" s="17">
        <v>0.20814099999999999</v>
      </c>
      <c r="N778" s="18">
        <v>281.16000000000003</v>
      </c>
      <c r="O778" s="17">
        <v>0.23083699999999999</v>
      </c>
    </row>
    <row r="779" spans="3:15" x14ac:dyDescent="0.2">
      <c r="C779" s="30"/>
      <c r="D779" s="30"/>
      <c r="E779" s="30"/>
      <c r="F779" s="30"/>
      <c r="G779" s="14" t="s">
        <v>332</v>
      </c>
      <c r="H779" s="18">
        <v>65.72</v>
      </c>
      <c r="I779" s="17">
        <v>1.17041</v>
      </c>
      <c r="J779" s="18">
        <v>193.32</v>
      </c>
      <c r="K779" s="17">
        <v>1.7823830000000001</v>
      </c>
      <c r="L779" s="18">
        <v>509.74</v>
      </c>
      <c r="M779" s="17">
        <v>5.0352829999999997</v>
      </c>
      <c r="N779" s="18">
        <v>804.94</v>
      </c>
      <c r="O779" s="17">
        <v>5.6163080000000001</v>
      </c>
    </row>
    <row r="780" spans="3:15" x14ac:dyDescent="0.2">
      <c r="C780" s="30"/>
      <c r="D780" s="30"/>
      <c r="E780" s="30"/>
      <c r="F780" s="30"/>
      <c r="G780" s="14" t="s">
        <v>333</v>
      </c>
      <c r="H780" s="18">
        <v>387.98</v>
      </c>
      <c r="I780" s="17">
        <v>3.4118719999999998</v>
      </c>
      <c r="J780" s="18">
        <v>1140.22</v>
      </c>
      <c r="K780" s="17">
        <v>1.682366</v>
      </c>
      <c r="L780" s="18">
        <v>1370.26</v>
      </c>
      <c r="M780" s="17">
        <v>1.0469059999999999</v>
      </c>
      <c r="N780" s="18">
        <v>2061.56</v>
      </c>
      <c r="O780" s="17">
        <v>1.0367930000000001</v>
      </c>
    </row>
    <row r="781" spans="3:15" x14ac:dyDescent="0.2">
      <c r="C781" s="30"/>
      <c r="D781" s="30"/>
      <c r="E781" s="31"/>
      <c r="F781" s="30"/>
      <c r="G781" s="14" t="s">
        <v>334</v>
      </c>
      <c r="H781" s="18">
        <v>1286.1400000000001</v>
      </c>
      <c r="I781" s="17">
        <v>-0.20350499999999999</v>
      </c>
      <c r="J781" s="18">
        <v>3857.53</v>
      </c>
      <c r="K781" s="17">
        <v>-0.35997299999999999</v>
      </c>
      <c r="L781" s="18">
        <v>7828.25</v>
      </c>
      <c r="M781" s="17">
        <v>-0.16908699999999999</v>
      </c>
      <c r="N781" s="18">
        <v>14338.48</v>
      </c>
      <c r="O781" s="17">
        <v>-0.26265899999999998</v>
      </c>
    </row>
    <row r="782" spans="3:15" x14ac:dyDescent="0.2">
      <c r="C782" s="29" t="s">
        <v>19</v>
      </c>
      <c r="D782" s="29" t="s">
        <v>22</v>
      </c>
      <c r="E782" s="29" t="s">
        <v>25</v>
      </c>
      <c r="F782" s="29" t="s">
        <v>84</v>
      </c>
      <c r="G782" s="14" t="s">
        <v>278</v>
      </c>
      <c r="H782" s="18">
        <v>0</v>
      </c>
      <c r="I782" s="20" t="s">
        <v>413</v>
      </c>
      <c r="J782" s="18">
        <v>0</v>
      </c>
      <c r="K782" s="20" t="s">
        <v>413</v>
      </c>
      <c r="L782" s="18">
        <v>0</v>
      </c>
      <c r="M782" s="20" t="s">
        <v>413</v>
      </c>
      <c r="N782" s="18">
        <v>0</v>
      </c>
      <c r="O782" s="20" t="s">
        <v>413</v>
      </c>
    </row>
    <row r="783" spans="3:15" x14ac:dyDescent="0.2">
      <c r="C783" s="30"/>
      <c r="D783" s="30"/>
      <c r="E783" s="30"/>
      <c r="F783" s="30"/>
      <c r="G783" s="14" t="s">
        <v>279</v>
      </c>
      <c r="H783" s="18">
        <v>0</v>
      </c>
      <c r="I783" s="20" t="s">
        <v>413</v>
      </c>
      <c r="J783" s="18">
        <v>0</v>
      </c>
      <c r="K783" s="20" t="s">
        <v>413</v>
      </c>
      <c r="L783" s="18">
        <v>0</v>
      </c>
      <c r="M783" s="20" t="s">
        <v>413</v>
      </c>
      <c r="N783" s="18">
        <v>0</v>
      </c>
      <c r="O783" s="139" t="s">
        <v>413</v>
      </c>
    </row>
    <row r="784" spans="3:15" x14ac:dyDescent="0.2">
      <c r="C784" s="30"/>
      <c r="D784" s="30"/>
      <c r="E784" s="30"/>
      <c r="F784" s="30"/>
      <c r="G784" s="14" t="s">
        <v>280</v>
      </c>
      <c r="H784" s="18">
        <v>17.670000000000002</v>
      </c>
      <c r="I784" s="17">
        <v>-0.290931</v>
      </c>
      <c r="J784" s="18">
        <v>38.25</v>
      </c>
      <c r="K784" s="17">
        <v>-0.51112000000000002</v>
      </c>
      <c r="L784" s="18">
        <v>182.96</v>
      </c>
      <c r="M784" s="17">
        <v>-0.29005500000000001</v>
      </c>
      <c r="N784" s="18">
        <v>523.75</v>
      </c>
      <c r="O784" s="17">
        <v>-0.24705299999999999</v>
      </c>
    </row>
    <row r="785" spans="3:15" x14ac:dyDescent="0.2">
      <c r="C785" s="30"/>
      <c r="D785" s="30"/>
      <c r="E785" s="30"/>
      <c r="F785" s="30"/>
      <c r="G785" s="14" t="s">
        <v>281</v>
      </c>
      <c r="H785" s="18">
        <v>0</v>
      </c>
      <c r="I785" s="17" t="s">
        <v>413</v>
      </c>
      <c r="J785" s="18">
        <v>0</v>
      </c>
      <c r="K785" s="17" t="s">
        <v>413</v>
      </c>
      <c r="L785" s="18">
        <v>0</v>
      </c>
      <c r="M785" s="17" t="s">
        <v>413</v>
      </c>
      <c r="N785" s="18">
        <v>0</v>
      </c>
      <c r="O785" s="17">
        <v>-1</v>
      </c>
    </row>
    <row r="786" spans="3:15" x14ac:dyDescent="0.2">
      <c r="C786" s="30"/>
      <c r="D786" s="30"/>
      <c r="E786" s="30"/>
      <c r="F786" s="30"/>
      <c r="G786" s="14" t="s">
        <v>282</v>
      </c>
      <c r="H786" s="18">
        <v>0</v>
      </c>
      <c r="I786" s="20" t="s">
        <v>413</v>
      </c>
      <c r="J786" s="18">
        <v>0</v>
      </c>
      <c r="K786" s="17">
        <v>-1</v>
      </c>
      <c r="L786" s="18">
        <v>0</v>
      </c>
      <c r="M786" s="17">
        <v>-1</v>
      </c>
      <c r="N786" s="18">
        <v>0</v>
      </c>
      <c r="O786" s="17">
        <v>-1</v>
      </c>
    </row>
    <row r="787" spans="3:15" x14ac:dyDescent="0.2">
      <c r="C787" s="30"/>
      <c r="D787" s="30"/>
      <c r="E787" s="30"/>
      <c r="F787" s="30"/>
      <c r="G787" s="14" t="s">
        <v>283</v>
      </c>
      <c r="H787" s="18">
        <v>14.46</v>
      </c>
      <c r="I787" s="17">
        <v>-0.45761400000000002</v>
      </c>
      <c r="J787" s="18">
        <v>15.68</v>
      </c>
      <c r="K787" s="17">
        <v>-0.89388900000000004</v>
      </c>
      <c r="L787" s="18">
        <v>44.09</v>
      </c>
      <c r="M787" s="17">
        <v>-0.752498</v>
      </c>
      <c r="N787" s="18">
        <v>54.97</v>
      </c>
      <c r="O787" s="17">
        <v>-0.76253800000000005</v>
      </c>
    </row>
    <row r="788" spans="3:15" x14ac:dyDescent="0.2">
      <c r="C788" s="30"/>
      <c r="D788" s="30"/>
      <c r="E788" s="30"/>
      <c r="F788" s="30"/>
      <c r="G788" s="14" t="s">
        <v>284</v>
      </c>
      <c r="H788" s="18">
        <v>0</v>
      </c>
      <c r="I788" s="17" t="s">
        <v>413</v>
      </c>
      <c r="J788" s="18">
        <v>0</v>
      </c>
      <c r="K788" s="17" t="s">
        <v>413</v>
      </c>
      <c r="L788" s="18">
        <v>0</v>
      </c>
      <c r="M788" s="17" t="s">
        <v>413</v>
      </c>
      <c r="N788" s="18">
        <v>0</v>
      </c>
      <c r="O788" s="17">
        <v>-1</v>
      </c>
    </row>
    <row r="789" spans="3:15" x14ac:dyDescent="0.2">
      <c r="C789" s="30"/>
      <c r="D789" s="30"/>
      <c r="E789" s="30"/>
      <c r="F789" s="30"/>
      <c r="G789" s="14" t="s">
        <v>285</v>
      </c>
      <c r="H789" s="18">
        <v>13.56</v>
      </c>
      <c r="I789" s="17">
        <v>-5.5051999999999997E-2</v>
      </c>
      <c r="J789" s="18">
        <v>46.64</v>
      </c>
      <c r="K789" s="17">
        <v>-0.12396699999999999</v>
      </c>
      <c r="L789" s="18">
        <v>105.32</v>
      </c>
      <c r="M789" s="17">
        <v>-0.18665499999999999</v>
      </c>
      <c r="N789" s="18">
        <v>305.66000000000003</v>
      </c>
      <c r="O789" s="17">
        <v>-4.4423999999999998E-2</v>
      </c>
    </row>
    <row r="790" spans="3:15" x14ac:dyDescent="0.2">
      <c r="C790" s="30"/>
      <c r="D790" s="30"/>
      <c r="E790" s="30"/>
      <c r="F790" s="30"/>
      <c r="G790" s="14" t="s">
        <v>286</v>
      </c>
      <c r="H790" s="18">
        <v>76.290000000000006</v>
      </c>
      <c r="I790" s="139">
        <v>-0.78488000000000002</v>
      </c>
      <c r="J790" s="18">
        <v>287.26</v>
      </c>
      <c r="K790" s="17">
        <v>-0.67198400000000003</v>
      </c>
      <c r="L790" s="18">
        <v>848.66</v>
      </c>
      <c r="M790" s="17">
        <v>-0.59262099999999995</v>
      </c>
      <c r="N790" s="18">
        <v>3111.23</v>
      </c>
      <c r="O790" s="17">
        <v>-0.30569600000000002</v>
      </c>
    </row>
    <row r="791" spans="3:15" x14ac:dyDescent="0.2">
      <c r="C791" s="30"/>
      <c r="D791" s="30"/>
      <c r="E791" s="30"/>
      <c r="F791" s="30"/>
      <c r="G791" s="14" t="s">
        <v>287</v>
      </c>
      <c r="H791" s="18">
        <v>341.71</v>
      </c>
      <c r="I791" s="17">
        <v>0.47709000000000001</v>
      </c>
      <c r="J791" s="18">
        <v>775.56</v>
      </c>
      <c r="K791" s="17">
        <v>0.15990699999999999</v>
      </c>
      <c r="L791" s="18">
        <v>2102.88</v>
      </c>
      <c r="M791" s="17">
        <v>6.191E-2</v>
      </c>
      <c r="N791" s="18">
        <v>6412.99</v>
      </c>
      <c r="O791" s="17">
        <v>2.8473999999999999E-2</v>
      </c>
    </row>
    <row r="792" spans="3:15" x14ac:dyDescent="0.2">
      <c r="C792" s="30"/>
      <c r="D792" s="30"/>
      <c r="E792" s="30"/>
      <c r="F792" s="30"/>
      <c r="G792" s="14" t="s">
        <v>288</v>
      </c>
      <c r="H792" s="18">
        <v>229.5</v>
      </c>
      <c r="I792" s="17">
        <v>-0.189447</v>
      </c>
      <c r="J792" s="18">
        <v>791.98</v>
      </c>
      <c r="K792" s="17">
        <v>-7.2634000000000004E-2</v>
      </c>
      <c r="L792" s="18">
        <v>2427.08</v>
      </c>
      <c r="M792" s="17">
        <v>-1.3735000000000001E-2</v>
      </c>
      <c r="N792" s="18">
        <v>6271.7</v>
      </c>
      <c r="O792" s="17">
        <v>-4.6060999999999998E-2</v>
      </c>
    </row>
    <row r="793" spans="3:15" x14ac:dyDescent="0.2">
      <c r="C793" s="30"/>
      <c r="D793" s="30"/>
      <c r="E793" s="30"/>
      <c r="F793" s="30"/>
      <c r="G793" s="14" t="s">
        <v>289</v>
      </c>
      <c r="H793" s="18">
        <v>72.95</v>
      </c>
      <c r="I793" s="17">
        <v>0.79062299999999996</v>
      </c>
      <c r="J793" s="18">
        <v>212.49</v>
      </c>
      <c r="K793" s="17">
        <v>0.27805800000000003</v>
      </c>
      <c r="L793" s="18">
        <v>544.13</v>
      </c>
      <c r="M793" s="17">
        <v>0.57613800000000004</v>
      </c>
      <c r="N793" s="18">
        <v>1174</v>
      </c>
      <c r="O793" s="17">
        <v>0.50393299999999996</v>
      </c>
    </row>
    <row r="794" spans="3:15" x14ac:dyDescent="0.2">
      <c r="C794" s="30"/>
      <c r="D794" s="30"/>
      <c r="E794" s="30"/>
      <c r="F794" s="30"/>
      <c r="G794" s="14" t="s">
        <v>290</v>
      </c>
      <c r="H794" s="18">
        <v>111.53</v>
      </c>
      <c r="I794" s="17" t="s">
        <v>413</v>
      </c>
      <c r="J794" s="18">
        <v>316.60000000000002</v>
      </c>
      <c r="K794" s="17">
        <v>43.094707999999997</v>
      </c>
      <c r="L794" s="18">
        <v>316.60000000000002</v>
      </c>
      <c r="M794" s="17">
        <v>43.094707999999997</v>
      </c>
      <c r="N794" s="18">
        <v>318.95</v>
      </c>
      <c r="O794" s="17">
        <v>32.787075999999999</v>
      </c>
    </row>
    <row r="795" spans="3:15" x14ac:dyDescent="0.2">
      <c r="C795" s="30"/>
      <c r="D795" s="30"/>
      <c r="E795" s="30"/>
      <c r="F795" s="30"/>
      <c r="G795" s="14" t="s">
        <v>291</v>
      </c>
      <c r="H795" s="18">
        <v>251.65</v>
      </c>
      <c r="I795" s="17">
        <v>-4.7699999999999999E-4</v>
      </c>
      <c r="J795" s="18">
        <v>818.89</v>
      </c>
      <c r="K795" s="17">
        <v>0.105249</v>
      </c>
      <c r="L795" s="18">
        <v>2227.16</v>
      </c>
      <c r="M795" s="17">
        <v>0.14171800000000001</v>
      </c>
      <c r="N795" s="18">
        <v>5656.08</v>
      </c>
      <c r="O795" s="17">
        <v>8.2368999999999998E-2</v>
      </c>
    </row>
    <row r="796" spans="3:15" x14ac:dyDescent="0.2">
      <c r="C796" s="30"/>
      <c r="D796" s="30"/>
      <c r="E796" s="30"/>
      <c r="F796" s="30"/>
      <c r="G796" s="14" t="s">
        <v>292</v>
      </c>
      <c r="H796" s="18">
        <v>0</v>
      </c>
      <c r="I796" s="17" t="s">
        <v>413</v>
      </c>
      <c r="J796" s="18">
        <v>0</v>
      </c>
      <c r="K796" s="17" t="s">
        <v>413</v>
      </c>
      <c r="L796" s="18">
        <v>0</v>
      </c>
      <c r="M796" s="17" t="s">
        <v>413</v>
      </c>
      <c r="N796" s="18">
        <v>0</v>
      </c>
      <c r="O796" s="17" t="s">
        <v>413</v>
      </c>
    </row>
    <row r="797" spans="3:15" x14ac:dyDescent="0.2">
      <c r="C797" s="30"/>
      <c r="D797" s="30"/>
      <c r="E797" s="30"/>
      <c r="F797" s="30"/>
      <c r="G797" s="14" t="s">
        <v>293</v>
      </c>
      <c r="H797" s="18">
        <v>2.87</v>
      </c>
      <c r="I797" s="17">
        <v>1.0211269999999999</v>
      </c>
      <c r="J797" s="18">
        <v>8.6300000000000008</v>
      </c>
      <c r="K797" s="17">
        <v>-0.32366800000000001</v>
      </c>
      <c r="L797" s="18">
        <v>19.96</v>
      </c>
      <c r="M797" s="17">
        <v>8.8331999999999994E-2</v>
      </c>
      <c r="N797" s="18">
        <v>25.75</v>
      </c>
      <c r="O797" s="17">
        <v>-0.93421399999999999</v>
      </c>
    </row>
    <row r="798" spans="3:15" x14ac:dyDescent="0.2">
      <c r="C798" s="30"/>
      <c r="D798" s="30"/>
      <c r="E798" s="30"/>
      <c r="F798" s="30"/>
      <c r="G798" s="14" t="s">
        <v>294</v>
      </c>
      <c r="H798" s="18">
        <v>93.2</v>
      </c>
      <c r="I798" s="17">
        <v>-0.83287299999999997</v>
      </c>
      <c r="J798" s="18">
        <v>268.64</v>
      </c>
      <c r="K798" s="17">
        <v>-0.87451400000000001</v>
      </c>
      <c r="L798" s="18">
        <v>866.89</v>
      </c>
      <c r="M798" s="17">
        <v>-0.70347899999999997</v>
      </c>
      <c r="N798" s="18">
        <v>2353.9899999999998</v>
      </c>
      <c r="O798" s="17">
        <v>-0.40378900000000001</v>
      </c>
    </row>
    <row r="799" spans="3:15" x14ac:dyDescent="0.2">
      <c r="C799" s="30"/>
      <c r="D799" s="30"/>
      <c r="E799" s="30"/>
      <c r="F799" s="30"/>
      <c r="G799" s="14" t="s">
        <v>295</v>
      </c>
      <c r="H799" s="18">
        <v>152.21</v>
      </c>
      <c r="I799" s="17">
        <v>0.107707</v>
      </c>
      <c r="J799" s="18">
        <v>470.99</v>
      </c>
      <c r="K799" s="17">
        <v>-8.463E-3</v>
      </c>
      <c r="L799" s="18">
        <v>1139.18</v>
      </c>
      <c r="M799" s="17">
        <v>0.120314</v>
      </c>
      <c r="N799" s="18">
        <v>2647.17</v>
      </c>
      <c r="O799" s="17">
        <v>8.9401999999999995E-2</v>
      </c>
    </row>
    <row r="800" spans="3:15" x14ac:dyDescent="0.2">
      <c r="C800" s="30"/>
      <c r="D800" s="30"/>
      <c r="E800" s="30"/>
      <c r="F800" s="30"/>
      <c r="G800" s="14" t="s">
        <v>296</v>
      </c>
      <c r="H800" s="18">
        <v>15.4</v>
      </c>
      <c r="I800" s="17">
        <v>-0.315251</v>
      </c>
      <c r="J800" s="18">
        <v>53.41</v>
      </c>
      <c r="K800" s="17">
        <v>-0.46934900000000002</v>
      </c>
      <c r="L800" s="18">
        <v>174.68</v>
      </c>
      <c r="M800" s="17">
        <v>-0.353468</v>
      </c>
      <c r="N800" s="18">
        <v>426.19</v>
      </c>
      <c r="O800" s="17">
        <v>-0.60724199999999995</v>
      </c>
    </row>
    <row r="801" spans="3:15" x14ac:dyDescent="0.2">
      <c r="C801" s="30"/>
      <c r="D801" s="30"/>
      <c r="E801" s="30"/>
      <c r="F801" s="30"/>
      <c r="G801" s="14" t="s">
        <v>297</v>
      </c>
      <c r="H801" s="18">
        <v>0</v>
      </c>
      <c r="I801" s="17">
        <v>-1</v>
      </c>
      <c r="J801" s="18">
        <v>0</v>
      </c>
      <c r="K801" s="17">
        <v>-1</v>
      </c>
      <c r="L801" s="18">
        <v>3.62</v>
      </c>
      <c r="M801" s="17">
        <v>-0.66168199999999999</v>
      </c>
      <c r="N801" s="18">
        <v>3.62</v>
      </c>
      <c r="O801" s="17">
        <v>-0.82851699999999995</v>
      </c>
    </row>
    <row r="802" spans="3:15" x14ac:dyDescent="0.2">
      <c r="C802" s="30"/>
      <c r="D802" s="30"/>
      <c r="E802" s="30"/>
      <c r="F802" s="30"/>
      <c r="G802" s="14" t="s">
        <v>298</v>
      </c>
      <c r="H802" s="18">
        <v>6.94</v>
      </c>
      <c r="I802" s="17" t="s">
        <v>413</v>
      </c>
      <c r="J802" s="18">
        <v>47.8</v>
      </c>
      <c r="K802" s="17" t="s">
        <v>413</v>
      </c>
      <c r="L802" s="18">
        <v>71.55</v>
      </c>
      <c r="M802" s="17" t="s">
        <v>413</v>
      </c>
      <c r="N802" s="18">
        <v>89.62</v>
      </c>
      <c r="O802" s="17">
        <v>4.6400249999999996</v>
      </c>
    </row>
    <row r="803" spans="3:15" x14ac:dyDescent="0.2">
      <c r="C803" s="30"/>
      <c r="D803" s="30"/>
      <c r="E803" s="30"/>
      <c r="F803" s="30"/>
      <c r="G803" s="14" t="s">
        <v>299</v>
      </c>
      <c r="H803" s="18">
        <v>26.04</v>
      </c>
      <c r="I803" s="17">
        <v>-0.21257899999999999</v>
      </c>
      <c r="J803" s="18">
        <v>112.38</v>
      </c>
      <c r="K803" s="17">
        <v>0.26625399999999999</v>
      </c>
      <c r="L803" s="18">
        <v>236.18</v>
      </c>
      <c r="M803" s="17">
        <v>0.27513199999999999</v>
      </c>
      <c r="N803" s="18">
        <v>448.23</v>
      </c>
      <c r="O803" s="17">
        <v>0.222634</v>
      </c>
    </row>
    <row r="804" spans="3:15" x14ac:dyDescent="0.2">
      <c r="C804" s="30"/>
      <c r="D804" s="30"/>
      <c r="E804" s="30"/>
      <c r="F804" s="30"/>
      <c r="G804" s="14" t="s">
        <v>300</v>
      </c>
      <c r="H804" s="18">
        <v>44.36</v>
      </c>
      <c r="I804" s="17">
        <v>-0.39907900000000002</v>
      </c>
      <c r="J804" s="18">
        <v>176.92</v>
      </c>
      <c r="K804" s="17">
        <v>-0.240263</v>
      </c>
      <c r="L804" s="18">
        <v>371.03</v>
      </c>
      <c r="M804" s="17">
        <v>-0.474551</v>
      </c>
      <c r="N804" s="18">
        <v>1333.76</v>
      </c>
      <c r="O804" s="17">
        <v>-0.32472000000000001</v>
      </c>
    </row>
    <row r="805" spans="3:15" x14ac:dyDescent="0.2">
      <c r="C805" s="30"/>
      <c r="D805" s="30"/>
      <c r="E805" s="30"/>
      <c r="F805" s="30"/>
      <c r="G805" s="14" t="s">
        <v>301</v>
      </c>
      <c r="H805" s="18">
        <v>8.75</v>
      </c>
      <c r="I805" s="17">
        <v>-0.30223299999999997</v>
      </c>
      <c r="J805" s="18">
        <v>19.79</v>
      </c>
      <c r="K805" s="17">
        <v>-0.70280799999999999</v>
      </c>
      <c r="L805" s="18">
        <v>40.909999999999997</v>
      </c>
      <c r="M805" s="17">
        <v>-0.52540600000000004</v>
      </c>
      <c r="N805" s="18">
        <v>172.9</v>
      </c>
      <c r="O805" s="17">
        <v>0.18189900000000001</v>
      </c>
    </row>
    <row r="806" spans="3:15" x14ac:dyDescent="0.2">
      <c r="C806" s="30"/>
      <c r="D806" s="30"/>
      <c r="E806" s="30"/>
      <c r="F806" s="30"/>
      <c r="G806" s="14" t="s">
        <v>302</v>
      </c>
      <c r="H806" s="18">
        <v>0</v>
      </c>
      <c r="I806" s="17">
        <v>-1</v>
      </c>
      <c r="J806" s="18">
        <v>0</v>
      </c>
      <c r="K806" s="17">
        <v>-1</v>
      </c>
      <c r="L806" s="18">
        <v>0</v>
      </c>
      <c r="M806" s="17">
        <v>-1</v>
      </c>
      <c r="N806" s="18">
        <v>408.64</v>
      </c>
      <c r="O806" s="17">
        <v>-0.70159800000000005</v>
      </c>
    </row>
    <row r="807" spans="3:15" x14ac:dyDescent="0.2">
      <c r="C807" s="30"/>
      <c r="D807" s="30"/>
      <c r="E807" s="30"/>
      <c r="F807" s="30"/>
      <c r="G807" s="14" t="s">
        <v>303</v>
      </c>
      <c r="H807" s="18">
        <v>8.3699999999999992</v>
      </c>
      <c r="I807" s="17">
        <v>-0.867919</v>
      </c>
      <c r="J807" s="18">
        <v>10.47</v>
      </c>
      <c r="K807" s="17">
        <v>-0.95184400000000002</v>
      </c>
      <c r="L807" s="18">
        <v>33.06</v>
      </c>
      <c r="M807" s="17">
        <v>-0.94182100000000002</v>
      </c>
      <c r="N807" s="18">
        <v>379.56</v>
      </c>
      <c r="O807" s="17">
        <v>-0.70125599999999999</v>
      </c>
    </row>
    <row r="808" spans="3:15" x14ac:dyDescent="0.2">
      <c r="C808" s="30"/>
      <c r="D808" s="30"/>
      <c r="E808" s="30"/>
      <c r="F808" s="30"/>
      <c r="G808" s="14" t="s">
        <v>304</v>
      </c>
      <c r="H808" s="18">
        <v>70.12</v>
      </c>
      <c r="I808" s="17">
        <v>-3.6283999999999997E-2</v>
      </c>
      <c r="J808" s="18">
        <v>160.27000000000001</v>
      </c>
      <c r="K808" s="17">
        <v>-0.42477199999999998</v>
      </c>
      <c r="L808" s="18">
        <v>354.26</v>
      </c>
      <c r="M808" s="17">
        <v>-0.55846099999999999</v>
      </c>
      <c r="N808" s="18">
        <v>1535.25</v>
      </c>
      <c r="O808" s="17">
        <v>-0.28515600000000002</v>
      </c>
    </row>
    <row r="809" spans="3:15" x14ac:dyDescent="0.2">
      <c r="C809" s="30"/>
      <c r="D809" s="30"/>
      <c r="E809" s="30"/>
      <c r="F809" s="30"/>
      <c r="G809" s="14" t="s">
        <v>305</v>
      </c>
      <c r="H809" s="18">
        <v>0</v>
      </c>
      <c r="I809" s="17" t="s">
        <v>413</v>
      </c>
      <c r="J809" s="18">
        <v>13.61</v>
      </c>
      <c r="K809" s="17" t="s">
        <v>413</v>
      </c>
      <c r="L809" s="18">
        <v>44.93</v>
      </c>
      <c r="M809" s="17" t="s">
        <v>413</v>
      </c>
      <c r="N809" s="18">
        <v>67.319999999999993</v>
      </c>
      <c r="O809" s="17">
        <v>23.303249000000001</v>
      </c>
    </row>
    <row r="810" spans="3:15" x14ac:dyDescent="0.2">
      <c r="C810" s="30"/>
      <c r="D810" s="30"/>
      <c r="E810" s="30"/>
      <c r="F810" s="30"/>
      <c r="G810" s="14" t="s">
        <v>306</v>
      </c>
      <c r="H810" s="18">
        <v>1005.43</v>
      </c>
      <c r="I810" s="17">
        <v>2.4736000000000001E-2</v>
      </c>
      <c r="J810" s="18">
        <v>3087.46</v>
      </c>
      <c r="K810" s="17">
        <v>-0.173289</v>
      </c>
      <c r="L810" s="18">
        <v>6801.8</v>
      </c>
      <c r="M810" s="17">
        <v>0.21660399999999999</v>
      </c>
      <c r="N810" s="18">
        <v>11205.43</v>
      </c>
      <c r="O810" s="17">
        <v>-0.26222000000000001</v>
      </c>
    </row>
    <row r="811" spans="3:15" x14ac:dyDescent="0.2">
      <c r="C811" s="30"/>
      <c r="D811" s="30"/>
      <c r="E811" s="30"/>
      <c r="F811" s="30"/>
      <c r="G811" s="14" t="s">
        <v>307</v>
      </c>
      <c r="H811" s="18">
        <v>0</v>
      </c>
      <c r="I811" s="17" t="s">
        <v>413</v>
      </c>
      <c r="J811" s="18">
        <v>0</v>
      </c>
      <c r="K811" s="17" t="s">
        <v>413</v>
      </c>
      <c r="L811" s="18">
        <v>0</v>
      </c>
      <c r="M811" s="17" t="s">
        <v>413</v>
      </c>
      <c r="N811" s="18">
        <v>0</v>
      </c>
      <c r="O811" s="17" t="s">
        <v>413</v>
      </c>
    </row>
    <row r="812" spans="3:15" x14ac:dyDescent="0.2">
      <c r="C812" s="30"/>
      <c r="D812" s="30"/>
      <c r="E812" s="30"/>
      <c r="F812" s="30"/>
      <c r="G812" s="14" t="s">
        <v>308</v>
      </c>
      <c r="H812" s="18">
        <v>0</v>
      </c>
      <c r="I812" s="17" t="s">
        <v>413</v>
      </c>
      <c r="J812" s="18">
        <v>0</v>
      </c>
      <c r="K812" s="17" t="s">
        <v>413</v>
      </c>
      <c r="L812" s="18">
        <v>0</v>
      </c>
      <c r="M812" s="17" t="s">
        <v>413</v>
      </c>
      <c r="N812" s="18">
        <v>0</v>
      </c>
      <c r="O812" s="17" t="s">
        <v>413</v>
      </c>
    </row>
    <row r="813" spans="3:15" x14ac:dyDescent="0.2">
      <c r="C813" s="30"/>
      <c r="D813" s="30"/>
      <c r="E813" s="30"/>
      <c r="F813" s="30"/>
      <c r="G813" s="14" t="s">
        <v>309</v>
      </c>
      <c r="H813" s="18">
        <v>0</v>
      </c>
      <c r="I813" s="17" t="s">
        <v>413</v>
      </c>
      <c r="J813" s="18">
        <v>0</v>
      </c>
      <c r="K813" s="17" t="s">
        <v>413</v>
      </c>
      <c r="L813" s="18">
        <v>0</v>
      </c>
      <c r="M813" s="17" t="s">
        <v>413</v>
      </c>
      <c r="N813" s="18">
        <v>13.91</v>
      </c>
      <c r="O813" s="17" t="s">
        <v>413</v>
      </c>
    </row>
    <row r="814" spans="3:15" x14ac:dyDescent="0.2">
      <c r="C814" s="30"/>
      <c r="D814" s="30"/>
      <c r="E814" s="30"/>
      <c r="F814" s="30"/>
      <c r="G814" s="14" t="s">
        <v>310</v>
      </c>
      <c r="H814" s="18">
        <v>16.27</v>
      </c>
      <c r="I814" s="17">
        <v>1.0939509999999999</v>
      </c>
      <c r="J814" s="18">
        <v>77.010000000000005</v>
      </c>
      <c r="K814" s="17">
        <v>3.0130279999999998</v>
      </c>
      <c r="L814" s="18">
        <v>294.77999999999997</v>
      </c>
      <c r="M814" s="17">
        <v>3.5343789999999999</v>
      </c>
      <c r="N814" s="18">
        <v>384.87</v>
      </c>
      <c r="O814" s="17">
        <v>0.57186000000000003</v>
      </c>
    </row>
    <row r="815" spans="3:15" x14ac:dyDescent="0.2">
      <c r="C815" s="30"/>
      <c r="D815" s="30"/>
      <c r="E815" s="30"/>
      <c r="F815" s="30"/>
      <c r="G815" s="14" t="s">
        <v>311</v>
      </c>
      <c r="H815" s="18">
        <v>427.18</v>
      </c>
      <c r="I815" s="17">
        <v>0.61853499999999995</v>
      </c>
      <c r="J815" s="18">
        <v>1166.8800000000001</v>
      </c>
      <c r="K815" s="17">
        <v>7.0414000000000004E-2</v>
      </c>
      <c r="L815" s="18">
        <v>2876.8</v>
      </c>
      <c r="M815" s="17">
        <v>0.53088000000000002</v>
      </c>
      <c r="N815" s="18">
        <v>4555.8</v>
      </c>
      <c r="O815" s="17">
        <v>0.26358700000000002</v>
      </c>
    </row>
    <row r="816" spans="3:15" x14ac:dyDescent="0.2">
      <c r="C816" s="30"/>
      <c r="D816" s="30"/>
      <c r="E816" s="30"/>
      <c r="F816" s="30"/>
      <c r="G816" s="14" t="s">
        <v>312</v>
      </c>
      <c r="H816" s="18">
        <v>42.89</v>
      </c>
      <c r="I816" s="139" t="s">
        <v>413</v>
      </c>
      <c r="J816" s="18">
        <v>59.86</v>
      </c>
      <c r="K816" s="139">
        <v>7.3914999999999995E-2</v>
      </c>
      <c r="L816" s="18">
        <v>124.95</v>
      </c>
      <c r="M816" s="139">
        <v>0.21440400000000001</v>
      </c>
      <c r="N816" s="18">
        <v>348.93</v>
      </c>
      <c r="O816" s="139">
        <v>-0.35253800000000002</v>
      </c>
    </row>
    <row r="817" spans="3:15" x14ac:dyDescent="0.2">
      <c r="C817" s="30"/>
      <c r="D817" s="30"/>
      <c r="E817" s="30"/>
      <c r="F817" s="30"/>
      <c r="G817" s="14" t="s">
        <v>313</v>
      </c>
      <c r="H817" s="18">
        <v>622.59</v>
      </c>
      <c r="I817" s="139">
        <v>0.30355300000000002</v>
      </c>
      <c r="J817" s="18">
        <v>1965.51</v>
      </c>
      <c r="K817" s="139">
        <v>0.22697100000000001</v>
      </c>
      <c r="L817" s="18">
        <v>5217.66</v>
      </c>
      <c r="M817" s="17">
        <v>0.17499500000000001</v>
      </c>
      <c r="N817" s="18">
        <v>14201.45</v>
      </c>
      <c r="O817" s="17">
        <v>3.9642999999999998E-2</v>
      </c>
    </row>
    <row r="818" spans="3:15" x14ac:dyDescent="0.2">
      <c r="C818" s="30"/>
      <c r="D818" s="30"/>
      <c r="E818" s="30"/>
      <c r="F818" s="30"/>
      <c r="G818" s="14" t="s">
        <v>314</v>
      </c>
      <c r="H818" s="18">
        <v>181.01</v>
      </c>
      <c r="I818" s="17">
        <v>0.97264600000000001</v>
      </c>
      <c r="J818" s="18">
        <v>560.75</v>
      </c>
      <c r="K818" s="17">
        <v>0.14768999999999999</v>
      </c>
      <c r="L818" s="18">
        <v>637.05999999999995</v>
      </c>
      <c r="M818" s="17">
        <v>-0.29525600000000002</v>
      </c>
      <c r="N818" s="18">
        <v>878.82</v>
      </c>
      <c r="O818" s="17">
        <v>-0.39351599999999998</v>
      </c>
    </row>
    <row r="819" spans="3:15" x14ac:dyDescent="0.2">
      <c r="C819" s="30"/>
      <c r="D819" s="30"/>
      <c r="E819" s="30"/>
      <c r="F819" s="30"/>
      <c r="G819" s="14" t="s">
        <v>315</v>
      </c>
      <c r="H819" s="18">
        <v>1</v>
      </c>
      <c r="I819" s="17" t="s">
        <v>413</v>
      </c>
      <c r="J819" s="18">
        <v>1</v>
      </c>
      <c r="K819" s="17" t="s">
        <v>413</v>
      </c>
      <c r="L819" s="18">
        <v>1</v>
      </c>
      <c r="M819" s="17">
        <v>0</v>
      </c>
      <c r="N819" s="18">
        <v>1</v>
      </c>
      <c r="O819" s="17">
        <v>-0.97201199999999999</v>
      </c>
    </row>
    <row r="820" spans="3:15" x14ac:dyDescent="0.2">
      <c r="C820" s="30"/>
      <c r="D820" s="30"/>
      <c r="E820" s="30"/>
      <c r="F820" s="30"/>
      <c r="G820" s="14" t="s">
        <v>316</v>
      </c>
      <c r="H820" s="18">
        <v>0</v>
      </c>
      <c r="I820" s="17" t="s">
        <v>413</v>
      </c>
      <c r="J820" s="18">
        <v>0</v>
      </c>
      <c r="K820" s="17">
        <v>-1</v>
      </c>
      <c r="L820" s="18">
        <v>0</v>
      </c>
      <c r="M820" s="17">
        <v>-1</v>
      </c>
      <c r="N820" s="18">
        <v>1.31</v>
      </c>
      <c r="O820" s="17">
        <v>-0.96733199999999997</v>
      </c>
    </row>
    <row r="821" spans="3:15" x14ac:dyDescent="0.2">
      <c r="C821" s="30"/>
      <c r="D821" s="30"/>
      <c r="E821" s="30"/>
      <c r="F821" s="30"/>
      <c r="G821" s="14" t="s">
        <v>317</v>
      </c>
      <c r="H821" s="18">
        <v>0</v>
      </c>
      <c r="I821" s="17" t="s">
        <v>413</v>
      </c>
      <c r="J821" s="18">
        <v>0</v>
      </c>
      <c r="K821" s="17" t="s">
        <v>413</v>
      </c>
      <c r="L821" s="18">
        <v>0</v>
      </c>
      <c r="M821" s="17" t="s">
        <v>413</v>
      </c>
      <c r="N821" s="18">
        <v>0</v>
      </c>
      <c r="O821" s="17">
        <v>-1</v>
      </c>
    </row>
    <row r="822" spans="3:15" x14ac:dyDescent="0.2">
      <c r="C822" s="30"/>
      <c r="D822" s="30"/>
      <c r="E822" s="30"/>
      <c r="F822" s="30"/>
      <c r="G822" s="14" t="s">
        <v>318</v>
      </c>
      <c r="H822" s="18">
        <v>0</v>
      </c>
      <c r="I822" s="17">
        <v>-1</v>
      </c>
      <c r="J822" s="18">
        <v>0.89</v>
      </c>
      <c r="K822" s="17">
        <v>-0.90399099999999999</v>
      </c>
      <c r="L822" s="18">
        <v>3.1</v>
      </c>
      <c r="M822" s="17">
        <v>-0.831978</v>
      </c>
      <c r="N822" s="18">
        <v>23.29</v>
      </c>
      <c r="O822" s="17">
        <v>-0.43675900000000001</v>
      </c>
    </row>
    <row r="823" spans="3:15" x14ac:dyDescent="0.2">
      <c r="C823" s="30"/>
      <c r="D823" s="30"/>
      <c r="E823" s="30"/>
      <c r="F823" s="30"/>
      <c r="G823" s="14" t="s">
        <v>319</v>
      </c>
      <c r="H823" s="18">
        <v>0</v>
      </c>
      <c r="I823" s="139" t="s">
        <v>413</v>
      </c>
      <c r="J823" s="18">
        <v>9.8699999999999992</v>
      </c>
      <c r="K823" s="139">
        <v>-0.33624700000000002</v>
      </c>
      <c r="L823" s="18">
        <v>26.77</v>
      </c>
      <c r="M823" s="139">
        <v>-0.22315699999999999</v>
      </c>
      <c r="N823" s="18">
        <v>58.49</v>
      </c>
      <c r="O823" s="17">
        <v>-0.36616799999999999</v>
      </c>
    </row>
    <row r="824" spans="3:15" x14ac:dyDescent="0.2">
      <c r="C824" s="30"/>
      <c r="D824" s="30"/>
      <c r="E824" s="30"/>
      <c r="F824" s="30"/>
      <c r="G824" s="14" t="s">
        <v>320</v>
      </c>
      <c r="H824" s="18">
        <v>14.66</v>
      </c>
      <c r="I824" s="17">
        <v>1.0248619999999999</v>
      </c>
      <c r="J824" s="18">
        <v>34.35</v>
      </c>
      <c r="K824" s="17">
        <v>0.64275499999999997</v>
      </c>
      <c r="L824" s="18">
        <v>49.16</v>
      </c>
      <c r="M824" s="17">
        <v>0.23053799999999999</v>
      </c>
      <c r="N824" s="18">
        <v>87.04</v>
      </c>
      <c r="O824" s="17">
        <v>5.6054E-2</v>
      </c>
    </row>
    <row r="825" spans="3:15" x14ac:dyDescent="0.2">
      <c r="C825" s="30"/>
      <c r="D825" s="30"/>
      <c r="E825" s="30"/>
      <c r="F825" s="30"/>
      <c r="G825" s="14" t="s">
        <v>321</v>
      </c>
      <c r="H825" s="18">
        <v>0</v>
      </c>
      <c r="I825" s="20" t="s">
        <v>413</v>
      </c>
      <c r="J825" s="18">
        <v>18.46</v>
      </c>
      <c r="K825" s="17" t="s">
        <v>413</v>
      </c>
      <c r="L825" s="18">
        <v>44.14</v>
      </c>
      <c r="M825" s="17" t="s">
        <v>413</v>
      </c>
      <c r="N825" s="18">
        <v>104.28</v>
      </c>
      <c r="O825" s="17">
        <v>24.684729000000001</v>
      </c>
    </row>
    <row r="826" spans="3:15" x14ac:dyDescent="0.2">
      <c r="C826" s="30"/>
      <c r="D826" s="30"/>
      <c r="E826" s="30"/>
      <c r="F826" s="30"/>
      <c r="G826" s="14" t="s">
        <v>322</v>
      </c>
      <c r="H826" s="18">
        <v>247.95</v>
      </c>
      <c r="I826" s="17">
        <v>2.1310769999999999</v>
      </c>
      <c r="J826" s="18">
        <v>702</v>
      </c>
      <c r="K826" s="17">
        <v>1.2694939999999999</v>
      </c>
      <c r="L826" s="18">
        <v>1104.5999999999999</v>
      </c>
      <c r="M826" s="17">
        <v>1.9369069999999999</v>
      </c>
      <c r="N826" s="18">
        <v>2110.83</v>
      </c>
      <c r="O826" s="17">
        <v>4.6122680000000003</v>
      </c>
    </row>
    <row r="827" spans="3:15" x14ac:dyDescent="0.2">
      <c r="C827" s="30"/>
      <c r="D827" s="30"/>
      <c r="E827" s="30"/>
      <c r="F827" s="30"/>
      <c r="G827" s="14" t="s">
        <v>323</v>
      </c>
      <c r="H827" s="18">
        <v>0</v>
      </c>
      <c r="I827" s="20" t="s">
        <v>413</v>
      </c>
      <c r="J827" s="18">
        <v>0</v>
      </c>
      <c r="K827" s="17" t="s">
        <v>413</v>
      </c>
      <c r="L827" s="18">
        <v>0</v>
      </c>
      <c r="M827" s="17" t="s">
        <v>413</v>
      </c>
      <c r="N827" s="18">
        <v>0</v>
      </c>
      <c r="O827" s="17">
        <v>-1</v>
      </c>
    </row>
    <row r="828" spans="3:15" x14ac:dyDescent="0.2">
      <c r="C828" s="30"/>
      <c r="D828" s="30"/>
      <c r="E828" s="30"/>
      <c r="F828" s="30"/>
      <c r="G828" s="14" t="s">
        <v>324</v>
      </c>
      <c r="H828" s="18">
        <v>0</v>
      </c>
      <c r="I828" s="17" t="s">
        <v>413</v>
      </c>
      <c r="J828" s="18">
        <v>0</v>
      </c>
      <c r="K828" s="17" t="s">
        <v>413</v>
      </c>
      <c r="L828" s="18">
        <v>0</v>
      </c>
      <c r="M828" s="17" t="s">
        <v>413</v>
      </c>
      <c r="N828" s="18">
        <v>0</v>
      </c>
      <c r="O828" s="17" t="s">
        <v>413</v>
      </c>
    </row>
    <row r="829" spans="3:15" x14ac:dyDescent="0.2">
      <c r="C829" s="30"/>
      <c r="D829" s="30"/>
      <c r="E829" s="30"/>
      <c r="F829" s="30"/>
      <c r="G829" s="14" t="s">
        <v>325</v>
      </c>
      <c r="H829" s="18">
        <v>1.22</v>
      </c>
      <c r="I829" s="17" t="s">
        <v>413</v>
      </c>
      <c r="J829" s="18">
        <v>2.42</v>
      </c>
      <c r="K829" s="17" t="s">
        <v>413</v>
      </c>
      <c r="L829" s="18">
        <v>4.9000000000000004</v>
      </c>
      <c r="M829" s="17" t="s">
        <v>413</v>
      </c>
      <c r="N829" s="18">
        <v>10.97</v>
      </c>
      <c r="O829" s="17">
        <v>0.78664500000000004</v>
      </c>
    </row>
    <row r="830" spans="3:15" x14ac:dyDescent="0.2">
      <c r="C830" s="30"/>
      <c r="D830" s="30"/>
      <c r="E830" s="30"/>
      <c r="F830" s="30"/>
      <c r="G830" s="14" t="s">
        <v>351</v>
      </c>
      <c r="H830" s="18">
        <v>75.37</v>
      </c>
      <c r="I830" s="17">
        <v>0.46634199999999998</v>
      </c>
      <c r="J830" s="18">
        <v>242.88</v>
      </c>
      <c r="K830" s="17">
        <v>0.32619900000000002</v>
      </c>
      <c r="L830" s="18">
        <v>616.24</v>
      </c>
      <c r="M830" s="17">
        <v>9.7156999999999993E-2</v>
      </c>
      <c r="N830" s="18">
        <v>1391.38</v>
      </c>
      <c r="O830" s="17">
        <v>-5.7209000000000003E-2</v>
      </c>
    </row>
    <row r="831" spans="3:15" x14ac:dyDescent="0.2">
      <c r="C831" s="30"/>
      <c r="D831" s="30"/>
      <c r="E831" s="30"/>
      <c r="F831" s="30"/>
      <c r="G831" s="14" t="s">
        <v>352</v>
      </c>
      <c r="H831" s="18">
        <v>0</v>
      </c>
      <c r="I831" s="17" t="s">
        <v>413</v>
      </c>
      <c r="J831" s="18">
        <v>0</v>
      </c>
      <c r="K831" s="17" t="s">
        <v>413</v>
      </c>
      <c r="L831" s="18">
        <v>4.83</v>
      </c>
      <c r="M831" s="17" t="s">
        <v>413</v>
      </c>
      <c r="N831" s="18">
        <v>16.84</v>
      </c>
      <c r="O831" s="17" t="s">
        <v>413</v>
      </c>
    </row>
    <row r="832" spans="3:15" x14ac:dyDescent="0.2">
      <c r="C832" s="29" t="s">
        <v>19</v>
      </c>
      <c r="D832" s="29" t="s">
        <v>22</v>
      </c>
      <c r="E832" s="29" t="s">
        <v>25</v>
      </c>
      <c r="F832" s="29" t="s">
        <v>85</v>
      </c>
      <c r="G832" s="14" t="s">
        <v>326</v>
      </c>
      <c r="H832" s="18">
        <v>50.02</v>
      </c>
      <c r="I832" s="17">
        <v>-0.223774</v>
      </c>
      <c r="J832" s="18">
        <v>182.18</v>
      </c>
      <c r="K832" s="17">
        <v>0.25020599999999998</v>
      </c>
      <c r="L832" s="18">
        <v>387.46</v>
      </c>
      <c r="M832" s="17">
        <v>0.425429</v>
      </c>
      <c r="N832" s="18">
        <v>777.47</v>
      </c>
      <c r="O832" s="17">
        <v>0.404922</v>
      </c>
    </row>
    <row r="833" spans="3:15" x14ac:dyDescent="0.2">
      <c r="C833" s="30"/>
      <c r="D833" s="30"/>
      <c r="E833" s="30"/>
      <c r="F833" s="30"/>
      <c r="G833" s="14" t="s">
        <v>327</v>
      </c>
      <c r="H833" s="18">
        <v>1372.61</v>
      </c>
      <c r="I833" s="17">
        <v>-0.22369</v>
      </c>
      <c r="J833" s="18">
        <v>4135.3999999999996</v>
      </c>
      <c r="K833" s="17">
        <v>-0.15695400000000001</v>
      </c>
      <c r="L833" s="18">
        <v>12124.64</v>
      </c>
      <c r="M833" s="17">
        <v>-0.10727</v>
      </c>
      <c r="N833" s="18">
        <v>33833.42</v>
      </c>
      <c r="O833" s="17">
        <v>-6.7225999999999994E-2</v>
      </c>
    </row>
    <row r="834" spans="3:15" x14ac:dyDescent="0.2">
      <c r="C834" s="30"/>
      <c r="D834" s="30"/>
      <c r="E834" s="30"/>
      <c r="F834" s="30"/>
      <c r="G834" s="14" t="s">
        <v>328</v>
      </c>
      <c r="H834" s="18">
        <v>206.73</v>
      </c>
      <c r="I834" s="17">
        <v>-0.41874299999999998</v>
      </c>
      <c r="J834" s="18">
        <v>700.96</v>
      </c>
      <c r="K834" s="17">
        <v>-0.38900299999999999</v>
      </c>
      <c r="L834" s="18">
        <v>1714.77</v>
      </c>
      <c r="M834" s="17">
        <v>-0.48547299999999999</v>
      </c>
      <c r="N834" s="18">
        <v>5488.81</v>
      </c>
      <c r="O834" s="17">
        <v>-0.39479199999999998</v>
      </c>
    </row>
    <row r="835" spans="3:15" x14ac:dyDescent="0.2">
      <c r="C835" s="30"/>
      <c r="D835" s="30"/>
      <c r="E835" s="30"/>
      <c r="F835" s="30"/>
      <c r="G835" s="14" t="s">
        <v>329</v>
      </c>
      <c r="H835" s="18">
        <v>2023.57</v>
      </c>
      <c r="I835" s="17">
        <v>-5.6637E-2</v>
      </c>
      <c r="J835" s="18">
        <v>5980.03</v>
      </c>
      <c r="K835" s="17">
        <v>-0.27696999999999999</v>
      </c>
      <c r="L835" s="18">
        <v>14614.55</v>
      </c>
      <c r="M835" s="17">
        <v>2.9162E-2</v>
      </c>
      <c r="N835" s="18">
        <v>29363.46</v>
      </c>
      <c r="O835" s="17">
        <v>-0.137016</v>
      </c>
    </row>
    <row r="836" spans="3:15" x14ac:dyDescent="0.2">
      <c r="C836" s="30"/>
      <c r="D836" s="30"/>
      <c r="E836" s="30"/>
      <c r="F836" s="30"/>
      <c r="G836" s="14" t="s">
        <v>330</v>
      </c>
      <c r="H836" s="18">
        <v>22.47</v>
      </c>
      <c r="I836" s="17">
        <v>-0.83256300000000005</v>
      </c>
      <c r="J836" s="18">
        <v>72.64</v>
      </c>
      <c r="K836" s="17">
        <v>-0.85583299999999995</v>
      </c>
      <c r="L836" s="18">
        <v>148.5</v>
      </c>
      <c r="M836" s="17">
        <v>-0.88065499999999997</v>
      </c>
      <c r="N836" s="18">
        <v>927.54</v>
      </c>
      <c r="O836" s="17">
        <v>-0.67112499999999997</v>
      </c>
    </row>
    <row r="837" spans="3:15" x14ac:dyDescent="0.2">
      <c r="C837" s="30"/>
      <c r="D837" s="30"/>
      <c r="E837" s="30"/>
      <c r="F837" s="30"/>
      <c r="G837" s="14" t="s">
        <v>331</v>
      </c>
      <c r="H837" s="18">
        <v>421.79</v>
      </c>
      <c r="I837" s="17">
        <v>0.236594</v>
      </c>
      <c r="J837" s="18">
        <v>1344.99</v>
      </c>
      <c r="K837" s="17">
        <v>8.2513000000000003E-2</v>
      </c>
      <c r="L837" s="18">
        <v>3444.99</v>
      </c>
      <c r="M837" s="17">
        <v>0.27660299999999999</v>
      </c>
      <c r="N837" s="18">
        <v>7772.6</v>
      </c>
      <c r="O837" s="17">
        <v>0.20715</v>
      </c>
    </row>
    <row r="838" spans="3:15" x14ac:dyDescent="0.2">
      <c r="C838" s="30"/>
      <c r="D838" s="30"/>
      <c r="E838" s="30"/>
      <c r="F838" s="30"/>
      <c r="G838" s="14" t="s">
        <v>332</v>
      </c>
      <c r="H838" s="18">
        <v>221.74</v>
      </c>
      <c r="I838" s="17">
        <v>1.0669280000000001</v>
      </c>
      <c r="J838" s="18">
        <v>734.4</v>
      </c>
      <c r="K838" s="17">
        <v>1.796117</v>
      </c>
      <c r="L838" s="18">
        <v>1809.71</v>
      </c>
      <c r="M838" s="17">
        <v>4.7272930000000004</v>
      </c>
      <c r="N838" s="18">
        <v>3003.28</v>
      </c>
      <c r="O838" s="17">
        <v>5.2098709999999997</v>
      </c>
    </row>
    <row r="839" spans="3:15" x14ac:dyDescent="0.2">
      <c r="C839" s="30"/>
      <c r="D839" s="30"/>
      <c r="E839" s="30"/>
      <c r="F839" s="30"/>
      <c r="G839" s="14" t="s">
        <v>333</v>
      </c>
      <c r="H839" s="18">
        <v>1214.94</v>
      </c>
      <c r="I839" s="17">
        <v>6.6599209999999998</v>
      </c>
      <c r="J839" s="18">
        <v>3426.46</v>
      </c>
      <c r="K839" s="17">
        <v>3.2288920000000001</v>
      </c>
      <c r="L839" s="18">
        <v>4110.3900000000003</v>
      </c>
      <c r="M839" s="17">
        <v>2.1354519999999999</v>
      </c>
      <c r="N839" s="18">
        <v>5957.63</v>
      </c>
      <c r="O839" s="17">
        <v>1.4508730000000001</v>
      </c>
    </row>
    <row r="840" spans="3:15" x14ac:dyDescent="0.2">
      <c r="C840" s="30"/>
      <c r="D840" s="30"/>
      <c r="E840" s="31"/>
      <c r="F840" s="30"/>
      <c r="G840" s="14" t="s">
        <v>334</v>
      </c>
      <c r="H840" s="18">
        <v>5533.88</v>
      </c>
      <c r="I840" s="17">
        <v>9.0546000000000001E-2</v>
      </c>
      <c r="J840" s="18">
        <v>16577.099999999999</v>
      </c>
      <c r="K840" s="17">
        <v>-4.1133999999999997E-2</v>
      </c>
      <c r="L840" s="18">
        <v>38354.959999999999</v>
      </c>
      <c r="M840" s="17">
        <v>3.7845999999999998E-2</v>
      </c>
      <c r="N840" s="18">
        <v>87124.06</v>
      </c>
      <c r="O840" s="17">
        <v>-5.3962000000000003E-2</v>
      </c>
    </row>
    <row r="841" spans="3:15" x14ac:dyDescent="0.2">
      <c r="C841" s="29" t="s">
        <v>19</v>
      </c>
      <c r="D841" s="29" t="s">
        <v>22</v>
      </c>
      <c r="E841" s="29" t="s">
        <v>10</v>
      </c>
      <c r="F841" s="29" t="s">
        <v>84</v>
      </c>
      <c r="G841" s="14" t="s">
        <v>278</v>
      </c>
      <c r="H841" s="19" t="s">
        <v>413</v>
      </c>
      <c r="I841" s="20" t="s">
        <v>413</v>
      </c>
      <c r="J841" s="19" t="s">
        <v>413</v>
      </c>
      <c r="K841" s="20" t="s">
        <v>413</v>
      </c>
      <c r="L841" s="19" t="s">
        <v>413</v>
      </c>
      <c r="M841" s="20" t="s">
        <v>413</v>
      </c>
      <c r="N841" s="19" t="s">
        <v>413</v>
      </c>
      <c r="O841" s="20" t="s">
        <v>413</v>
      </c>
    </row>
    <row r="842" spans="3:15" x14ac:dyDescent="0.2">
      <c r="C842" s="30"/>
      <c r="D842" s="30"/>
      <c r="E842" s="30"/>
      <c r="F842" s="30"/>
      <c r="G842" s="14" t="s">
        <v>279</v>
      </c>
      <c r="H842" s="20" t="s">
        <v>413</v>
      </c>
      <c r="I842" s="20" t="s">
        <v>413</v>
      </c>
      <c r="J842" s="20" t="s">
        <v>413</v>
      </c>
      <c r="K842" s="20" t="s">
        <v>413</v>
      </c>
      <c r="L842" s="20" t="s">
        <v>413</v>
      </c>
      <c r="M842" s="20" t="s">
        <v>413</v>
      </c>
      <c r="N842" s="19" t="s">
        <v>413</v>
      </c>
      <c r="O842" s="20" t="s">
        <v>413</v>
      </c>
    </row>
    <row r="843" spans="3:15" x14ac:dyDescent="0.2">
      <c r="C843" s="30"/>
      <c r="D843" s="30"/>
      <c r="E843" s="30"/>
      <c r="F843" s="30"/>
      <c r="G843" s="14" t="s">
        <v>280</v>
      </c>
      <c r="H843" s="19">
        <v>80.781818000000001</v>
      </c>
      <c r="I843" s="17">
        <v>-1.3960999999999999E-2</v>
      </c>
      <c r="J843" s="19">
        <v>81.101695000000007</v>
      </c>
      <c r="K843" s="17">
        <v>2.3760000000000001E-3</v>
      </c>
      <c r="L843" s="19">
        <v>55.984409999999997</v>
      </c>
      <c r="M843" s="17">
        <v>-6.2684000000000004E-2</v>
      </c>
      <c r="N843" s="19">
        <v>30.325282999999999</v>
      </c>
      <c r="O843" s="17">
        <v>-0.47459200000000001</v>
      </c>
    </row>
    <row r="844" spans="3:15" x14ac:dyDescent="0.2">
      <c r="C844" s="30"/>
      <c r="D844" s="30"/>
      <c r="E844" s="30"/>
      <c r="F844" s="30"/>
      <c r="G844" s="14" t="s">
        <v>281</v>
      </c>
      <c r="H844" s="19" t="s">
        <v>413</v>
      </c>
      <c r="I844" s="17" t="s">
        <v>413</v>
      </c>
      <c r="J844" s="19" t="s">
        <v>413</v>
      </c>
      <c r="K844" s="17" t="s">
        <v>413</v>
      </c>
      <c r="L844" s="19" t="s">
        <v>413</v>
      </c>
      <c r="M844" s="17" t="s">
        <v>413</v>
      </c>
      <c r="N844" s="19" t="s">
        <v>413</v>
      </c>
      <c r="O844" s="17" t="s">
        <v>413</v>
      </c>
    </row>
    <row r="845" spans="3:15" x14ac:dyDescent="0.2">
      <c r="C845" s="30"/>
      <c r="D845" s="30"/>
      <c r="E845" s="30"/>
      <c r="F845" s="30"/>
      <c r="G845" s="14" t="s">
        <v>282</v>
      </c>
      <c r="H845" s="20" t="s">
        <v>413</v>
      </c>
      <c r="I845" s="20" t="s">
        <v>413</v>
      </c>
      <c r="J845" s="20" t="s">
        <v>413</v>
      </c>
      <c r="K845" s="20" t="s">
        <v>413</v>
      </c>
      <c r="L845" s="19" t="s">
        <v>413</v>
      </c>
      <c r="M845" s="17" t="s">
        <v>413</v>
      </c>
      <c r="N845" s="19" t="s">
        <v>413</v>
      </c>
      <c r="O845" s="17" t="s">
        <v>413</v>
      </c>
    </row>
    <row r="846" spans="3:15" x14ac:dyDescent="0.2">
      <c r="C846" s="30"/>
      <c r="D846" s="30"/>
      <c r="E846" s="30"/>
      <c r="F846" s="30"/>
      <c r="G846" s="14" t="s">
        <v>283</v>
      </c>
      <c r="H846" s="20">
        <v>29.967523</v>
      </c>
      <c r="I846" s="20">
        <v>-0.14180799999999999</v>
      </c>
      <c r="J846" s="19">
        <v>32.179191000000003</v>
      </c>
      <c r="K846" s="17">
        <v>1.1260289999999999</v>
      </c>
      <c r="L846" s="19">
        <v>27.668101</v>
      </c>
      <c r="M846" s="17">
        <v>0.54010000000000002</v>
      </c>
      <c r="N846" s="19">
        <v>30.745318000000001</v>
      </c>
      <c r="O846" s="17">
        <v>0.19960800000000001</v>
      </c>
    </row>
    <row r="847" spans="3:15" x14ac:dyDescent="0.2">
      <c r="C847" s="30"/>
      <c r="D847" s="30"/>
      <c r="E847" s="30"/>
      <c r="F847" s="30"/>
      <c r="G847" s="14" t="s">
        <v>284</v>
      </c>
      <c r="H847" s="20" t="s">
        <v>413</v>
      </c>
      <c r="I847" s="20" t="s">
        <v>413</v>
      </c>
      <c r="J847" s="19" t="s">
        <v>413</v>
      </c>
      <c r="K847" s="17" t="s">
        <v>413</v>
      </c>
      <c r="L847" s="19" t="s">
        <v>413</v>
      </c>
      <c r="M847" s="17" t="s">
        <v>413</v>
      </c>
      <c r="N847" s="19" t="s">
        <v>413</v>
      </c>
      <c r="O847" s="17" t="s">
        <v>413</v>
      </c>
    </row>
    <row r="848" spans="3:15" x14ac:dyDescent="0.2">
      <c r="C848" s="30"/>
      <c r="D848" s="30"/>
      <c r="E848" s="30"/>
      <c r="F848" s="30"/>
      <c r="G848" s="14" t="s">
        <v>285</v>
      </c>
      <c r="H848" s="140">
        <v>24.821086000000001</v>
      </c>
      <c r="I848" s="139">
        <v>0.10134600000000001</v>
      </c>
      <c r="J848" s="19">
        <v>22.845644</v>
      </c>
      <c r="K848" s="17">
        <v>0.115869</v>
      </c>
      <c r="L848" s="19">
        <v>24.505172000000002</v>
      </c>
      <c r="M848" s="17">
        <v>0.16541800000000001</v>
      </c>
      <c r="N848" s="19">
        <v>22.841080000000002</v>
      </c>
      <c r="O848" s="17">
        <v>0.10007199999999999</v>
      </c>
    </row>
    <row r="849" spans="3:15" x14ac:dyDescent="0.2">
      <c r="C849" s="30"/>
      <c r="D849" s="30"/>
      <c r="E849" s="30"/>
      <c r="F849" s="30"/>
      <c r="G849" s="14" t="s">
        <v>286</v>
      </c>
      <c r="H849" s="19">
        <v>74.718033000000005</v>
      </c>
      <c r="I849" s="139">
        <v>0.13105600000000001</v>
      </c>
      <c r="J849" s="19">
        <v>62.497106000000002</v>
      </c>
      <c r="K849" s="17">
        <v>9.7085000000000005E-2</v>
      </c>
      <c r="L849" s="19">
        <v>79.354365999999999</v>
      </c>
      <c r="M849" s="17">
        <v>0.44354199999999999</v>
      </c>
      <c r="N849" s="19">
        <v>75.137630000000001</v>
      </c>
      <c r="O849" s="17">
        <v>0.19297800000000001</v>
      </c>
    </row>
    <row r="850" spans="3:15" x14ac:dyDescent="0.2">
      <c r="C850" s="30"/>
      <c r="D850" s="30"/>
      <c r="E850" s="30"/>
      <c r="F850" s="30"/>
      <c r="G850" s="14" t="s">
        <v>287</v>
      </c>
      <c r="H850" s="19">
        <v>81.336141999999995</v>
      </c>
      <c r="I850" s="17">
        <v>-4.0718999999999998E-2</v>
      </c>
      <c r="J850" s="19">
        <v>86.208419000000006</v>
      </c>
      <c r="K850" s="17">
        <v>2.1329999999999998E-2</v>
      </c>
      <c r="L850" s="19">
        <v>83.314868000000004</v>
      </c>
      <c r="M850" s="17">
        <v>-1.7759E-2</v>
      </c>
      <c r="N850" s="19">
        <v>83.717969999999994</v>
      </c>
      <c r="O850" s="17">
        <v>-2.1617999999999998E-2</v>
      </c>
    </row>
    <row r="851" spans="3:15" x14ac:dyDescent="0.2">
      <c r="C851" s="30"/>
      <c r="D851" s="30"/>
      <c r="E851" s="30"/>
      <c r="F851" s="30"/>
      <c r="G851" s="14" t="s">
        <v>288</v>
      </c>
      <c r="H851" s="19">
        <v>49.870944000000001</v>
      </c>
      <c r="I851" s="17">
        <v>-0.24008299999999999</v>
      </c>
      <c r="J851" s="19">
        <v>54.804555000000001</v>
      </c>
      <c r="K851" s="17">
        <v>-0.20894699999999999</v>
      </c>
      <c r="L851" s="19">
        <v>51.734558999999997</v>
      </c>
      <c r="M851" s="17">
        <v>-0.15754599999999999</v>
      </c>
      <c r="N851" s="19">
        <v>56.179712000000002</v>
      </c>
      <c r="O851" s="17">
        <v>-8.4774000000000002E-2</v>
      </c>
    </row>
    <row r="852" spans="3:15" x14ac:dyDescent="0.2">
      <c r="C852" s="30"/>
      <c r="D852" s="30"/>
      <c r="E852" s="30"/>
      <c r="F852" s="30"/>
      <c r="G852" s="14" t="s">
        <v>289</v>
      </c>
      <c r="H852" s="19">
        <v>93.966037999999998</v>
      </c>
      <c r="I852" s="17">
        <v>1.003449</v>
      </c>
      <c r="J852" s="19">
        <v>84.863065000000006</v>
      </c>
      <c r="K852" s="17">
        <v>0.26446599999999998</v>
      </c>
      <c r="L852" s="19">
        <v>74.935254999999998</v>
      </c>
      <c r="M852" s="17">
        <v>-5.9768000000000002E-2</v>
      </c>
      <c r="N852" s="19">
        <v>81.441564</v>
      </c>
      <c r="O852" s="17">
        <v>4.2745999999999999E-2</v>
      </c>
    </row>
    <row r="853" spans="3:15" x14ac:dyDescent="0.2">
      <c r="C853" s="30"/>
      <c r="D853" s="30"/>
      <c r="E853" s="30"/>
      <c r="F853" s="30"/>
      <c r="G853" s="14" t="s">
        <v>290</v>
      </c>
      <c r="H853" s="19">
        <v>13.166388</v>
      </c>
      <c r="I853" s="17" t="s">
        <v>413</v>
      </c>
      <c r="J853" s="19">
        <v>13.114435</v>
      </c>
      <c r="K853" s="17">
        <v>4.6747759999999996</v>
      </c>
      <c r="L853" s="19">
        <v>13.114435</v>
      </c>
      <c r="M853" s="17">
        <v>4.6747759999999996</v>
      </c>
      <c r="N853" s="19">
        <v>13.046275</v>
      </c>
      <c r="O853" s="17">
        <v>3.1557659999999998</v>
      </c>
    </row>
    <row r="854" spans="3:15" x14ac:dyDescent="0.2">
      <c r="C854" s="30"/>
      <c r="D854" s="30"/>
      <c r="E854" s="30"/>
      <c r="F854" s="30"/>
      <c r="G854" s="14" t="s">
        <v>291</v>
      </c>
      <c r="H854" s="19">
        <v>91.641677000000001</v>
      </c>
      <c r="I854" s="17">
        <v>-2.6075999999999998E-2</v>
      </c>
      <c r="J854" s="19">
        <v>80.981054</v>
      </c>
      <c r="K854" s="17">
        <v>-0.13447000000000001</v>
      </c>
      <c r="L854" s="19">
        <v>78.605915999999993</v>
      </c>
      <c r="M854" s="17">
        <v>-0.161162</v>
      </c>
      <c r="N854" s="19">
        <v>86.809916999999999</v>
      </c>
      <c r="O854" s="17">
        <v>-7.2961999999999999E-2</v>
      </c>
    </row>
    <row r="855" spans="3:15" x14ac:dyDescent="0.2">
      <c r="C855" s="30"/>
      <c r="D855" s="30"/>
      <c r="E855" s="30"/>
      <c r="F855" s="30"/>
      <c r="G855" s="14" t="s">
        <v>292</v>
      </c>
      <c r="H855" s="19" t="s">
        <v>413</v>
      </c>
      <c r="I855" s="17" t="s">
        <v>413</v>
      </c>
      <c r="J855" s="19" t="s">
        <v>413</v>
      </c>
      <c r="K855" s="17" t="s">
        <v>413</v>
      </c>
      <c r="L855" s="19" t="s">
        <v>413</v>
      </c>
      <c r="M855" s="17" t="s">
        <v>413</v>
      </c>
      <c r="N855" s="19" t="s">
        <v>413</v>
      </c>
      <c r="O855" s="17" t="s">
        <v>413</v>
      </c>
    </row>
    <row r="856" spans="3:15" x14ac:dyDescent="0.2">
      <c r="C856" s="30"/>
      <c r="D856" s="30"/>
      <c r="E856" s="30"/>
      <c r="F856" s="30"/>
      <c r="G856" s="14" t="s">
        <v>293</v>
      </c>
      <c r="H856" s="19">
        <v>13.619047999999999</v>
      </c>
      <c r="I856" s="17">
        <v>-0.831982</v>
      </c>
      <c r="J856" s="19">
        <v>22.025641</v>
      </c>
      <c r="K856" s="17">
        <v>-2.1647E-2</v>
      </c>
      <c r="L856" s="19">
        <v>17.601123999999999</v>
      </c>
      <c r="M856" s="17">
        <v>-0.30007400000000001</v>
      </c>
      <c r="N856" s="19">
        <v>12.492082999999999</v>
      </c>
      <c r="O856" s="17">
        <v>-0.37613999999999997</v>
      </c>
    </row>
    <row r="857" spans="3:15" x14ac:dyDescent="0.2">
      <c r="C857" s="30"/>
      <c r="D857" s="30"/>
      <c r="E857" s="30"/>
      <c r="F857" s="30"/>
      <c r="G857" s="14" t="s">
        <v>294</v>
      </c>
      <c r="H857" s="19">
        <v>9.7311940000000003</v>
      </c>
      <c r="I857" s="17">
        <v>0.90118699999999996</v>
      </c>
      <c r="J857" s="19">
        <v>10.562608000000001</v>
      </c>
      <c r="K857" s="17">
        <v>1.1524829999999999</v>
      </c>
      <c r="L857" s="19">
        <v>8.5231770000000004</v>
      </c>
      <c r="M857" s="17">
        <v>0.64709300000000003</v>
      </c>
      <c r="N857" s="19">
        <v>6.9289129999999997</v>
      </c>
      <c r="O857" s="17">
        <v>0.31757800000000003</v>
      </c>
    </row>
    <row r="858" spans="3:15" x14ac:dyDescent="0.2">
      <c r="C858" s="30"/>
      <c r="D858" s="30"/>
      <c r="E858" s="30"/>
      <c r="F858" s="30"/>
      <c r="G858" s="14" t="s">
        <v>295</v>
      </c>
      <c r="H858" s="19">
        <v>93.032719999999998</v>
      </c>
      <c r="I858" s="17">
        <v>-2.6286E-2</v>
      </c>
      <c r="J858" s="19">
        <v>94.754373999999999</v>
      </c>
      <c r="K858" s="17">
        <v>-9.9030000000000003E-3</v>
      </c>
      <c r="L858" s="19">
        <v>90.462236000000004</v>
      </c>
      <c r="M858" s="17">
        <v>-5.4082999999999999E-2</v>
      </c>
      <c r="N858" s="19">
        <v>88.252255000000005</v>
      </c>
      <c r="O858" s="17">
        <v>-4.6679999999999999E-2</v>
      </c>
    </row>
    <row r="859" spans="3:15" x14ac:dyDescent="0.2">
      <c r="C859" s="30"/>
      <c r="D859" s="30"/>
      <c r="E859" s="30"/>
      <c r="F859" s="30"/>
      <c r="G859" s="14" t="s">
        <v>296</v>
      </c>
      <c r="H859" s="19">
        <v>52.241757999999997</v>
      </c>
      <c r="I859" s="17">
        <v>0.251716</v>
      </c>
      <c r="J859" s="19">
        <v>69.028707999999995</v>
      </c>
      <c r="K859" s="17">
        <v>2.034923</v>
      </c>
      <c r="L859" s="19">
        <v>56.287905000000002</v>
      </c>
      <c r="M859" s="17">
        <v>2.586913</v>
      </c>
      <c r="N859" s="19">
        <v>57.014473000000002</v>
      </c>
      <c r="O859" s="17">
        <v>2.4271669999999999</v>
      </c>
    </row>
    <row r="860" spans="3:15" x14ac:dyDescent="0.2">
      <c r="C860" s="30"/>
      <c r="D860" s="30"/>
      <c r="E860" s="30"/>
      <c r="F860" s="30"/>
      <c r="G860" s="14" t="s">
        <v>297</v>
      </c>
      <c r="H860" s="19" t="s">
        <v>413</v>
      </c>
      <c r="I860" s="17" t="s">
        <v>413</v>
      </c>
      <c r="J860" s="19" t="s">
        <v>413</v>
      </c>
      <c r="K860" s="17" t="s">
        <v>413</v>
      </c>
      <c r="L860" s="19">
        <v>31.977778000000001</v>
      </c>
      <c r="M860" s="17">
        <v>1.05925</v>
      </c>
      <c r="N860" s="19">
        <v>31.977778000000001</v>
      </c>
      <c r="O860" s="17">
        <v>0.23682900000000001</v>
      </c>
    </row>
    <row r="861" spans="3:15" x14ac:dyDescent="0.2">
      <c r="C861" s="30"/>
      <c r="D861" s="30"/>
      <c r="E861" s="30"/>
      <c r="F861" s="30"/>
      <c r="G861" s="14" t="s">
        <v>298</v>
      </c>
      <c r="H861" s="19">
        <v>17.431487000000001</v>
      </c>
      <c r="I861" s="17" t="s">
        <v>413</v>
      </c>
      <c r="J861" s="19">
        <v>31.087948999999998</v>
      </c>
      <c r="K861" s="17" t="s">
        <v>413</v>
      </c>
      <c r="L861" s="19">
        <v>26.801130000000001</v>
      </c>
      <c r="M861" s="17" t="s">
        <v>413</v>
      </c>
      <c r="N861" s="19">
        <v>24.057046</v>
      </c>
      <c r="O861" s="17">
        <v>0.39538299999999998</v>
      </c>
    </row>
    <row r="862" spans="3:15" x14ac:dyDescent="0.2">
      <c r="C862" s="30"/>
      <c r="D862" s="30"/>
      <c r="E862" s="30"/>
      <c r="F862" s="30"/>
      <c r="G862" s="14" t="s">
        <v>299</v>
      </c>
      <c r="H862" s="19">
        <v>33.209738000000002</v>
      </c>
      <c r="I862" s="17">
        <v>1.4353359999999999</v>
      </c>
      <c r="J862" s="19">
        <v>19.428353999999999</v>
      </c>
      <c r="K862" s="17">
        <v>5.0911999999999999E-2</v>
      </c>
      <c r="L862" s="19">
        <v>23.911764999999999</v>
      </c>
      <c r="M862" s="17">
        <v>0.217611</v>
      </c>
      <c r="N862" s="19">
        <v>21.221488999999998</v>
      </c>
      <c r="O862" s="17">
        <v>0.18544099999999999</v>
      </c>
    </row>
    <row r="863" spans="3:15" x14ac:dyDescent="0.2">
      <c r="C863" s="30"/>
      <c r="D863" s="30"/>
      <c r="E863" s="30"/>
      <c r="F863" s="30"/>
      <c r="G863" s="14" t="s">
        <v>300</v>
      </c>
      <c r="H863" s="19">
        <v>66.820143999999999</v>
      </c>
      <c r="I863" s="17">
        <v>0.237708</v>
      </c>
      <c r="J863" s="19">
        <v>64.088448</v>
      </c>
      <c r="K863" s="17">
        <v>0.14460500000000001</v>
      </c>
      <c r="L863" s="19">
        <v>67.36497</v>
      </c>
      <c r="M863" s="17">
        <v>0.21492900000000001</v>
      </c>
      <c r="N863" s="19">
        <v>57.631894000000003</v>
      </c>
      <c r="O863" s="17">
        <v>8.2678000000000001E-2</v>
      </c>
    </row>
    <row r="864" spans="3:15" x14ac:dyDescent="0.2">
      <c r="C864" s="30"/>
      <c r="D864" s="30"/>
      <c r="E864" s="30"/>
      <c r="F864" s="30"/>
      <c r="G864" s="14" t="s">
        <v>301</v>
      </c>
      <c r="H864" s="19">
        <v>4.0041669999999998</v>
      </c>
      <c r="I864" s="17">
        <v>0.122923</v>
      </c>
      <c r="J864" s="19">
        <v>5.4207919999999996</v>
      </c>
      <c r="K864" s="17">
        <v>0.43270399999999998</v>
      </c>
      <c r="L864" s="19">
        <v>5.8691139999999997</v>
      </c>
      <c r="M864" s="17">
        <v>0.43288500000000002</v>
      </c>
      <c r="N864" s="19">
        <v>4.4573489999999998</v>
      </c>
      <c r="O864" s="17">
        <v>-1.8581E-2</v>
      </c>
    </row>
    <row r="865" spans="3:15" x14ac:dyDescent="0.2">
      <c r="C865" s="30"/>
      <c r="D865" s="30"/>
      <c r="E865" s="30"/>
      <c r="F865" s="30"/>
      <c r="G865" s="14" t="s">
        <v>302</v>
      </c>
      <c r="H865" s="19" t="s">
        <v>413</v>
      </c>
      <c r="I865" s="17" t="s">
        <v>413</v>
      </c>
      <c r="J865" s="19" t="s">
        <v>413</v>
      </c>
      <c r="K865" s="17" t="s">
        <v>413</v>
      </c>
      <c r="L865" s="19" t="s">
        <v>413</v>
      </c>
      <c r="M865" s="17" t="s">
        <v>413</v>
      </c>
      <c r="N865" s="19">
        <v>72.991181999999995</v>
      </c>
      <c r="O865" s="17">
        <v>-2.1194000000000001E-2</v>
      </c>
    </row>
    <row r="866" spans="3:15" x14ac:dyDescent="0.2">
      <c r="C866" s="30"/>
      <c r="D866" s="30"/>
      <c r="E866" s="30"/>
      <c r="F866" s="30"/>
      <c r="G866" s="14" t="s">
        <v>303</v>
      </c>
      <c r="H866" s="19">
        <v>14.554347999999999</v>
      </c>
      <c r="I866" s="17">
        <v>-0.78414700000000004</v>
      </c>
      <c r="J866" s="19">
        <v>14.652174</v>
      </c>
      <c r="K866" s="17">
        <v>-0.76678599999999997</v>
      </c>
      <c r="L866" s="19">
        <v>14.895172000000001</v>
      </c>
      <c r="M866" s="17">
        <v>-0.75951400000000002</v>
      </c>
      <c r="N866" s="19">
        <v>49.65728</v>
      </c>
      <c r="O866" s="17">
        <v>-0.229272</v>
      </c>
    </row>
    <row r="867" spans="3:15" x14ac:dyDescent="0.2">
      <c r="C867" s="30"/>
      <c r="D867" s="30"/>
      <c r="E867" s="30"/>
      <c r="F867" s="30"/>
      <c r="G867" s="14" t="s">
        <v>304</v>
      </c>
      <c r="H867" s="19">
        <v>67.621004999999997</v>
      </c>
      <c r="I867" s="17">
        <v>1.0364009999999999</v>
      </c>
      <c r="J867" s="19">
        <v>67.515935999999996</v>
      </c>
      <c r="K867" s="17">
        <v>0.278194</v>
      </c>
      <c r="L867" s="19">
        <v>72.871054999999998</v>
      </c>
      <c r="M867" s="17">
        <v>0.397314</v>
      </c>
      <c r="N867" s="19">
        <v>55.803083999999998</v>
      </c>
      <c r="O867" s="17">
        <v>-6.1253000000000002E-2</v>
      </c>
    </row>
    <row r="868" spans="3:15" x14ac:dyDescent="0.2">
      <c r="C868" s="30"/>
      <c r="D868" s="30"/>
      <c r="E868" s="30"/>
      <c r="F868" s="30"/>
      <c r="G868" s="14" t="s">
        <v>305</v>
      </c>
      <c r="H868" s="19" t="s">
        <v>413</v>
      </c>
      <c r="I868" s="17" t="s">
        <v>413</v>
      </c>
      <c r="J868" s="19">
        <v>89.342105000000004</v>
      </c>
      <c r="K868" s="17" t="s">
        <v>413</v>
      </c>
      <c r="L868" s="19">
        <v>89.664000000000001</v>
      </c>
      <c r="M868" s="17" t="s">
        <v>413</v>
      </c>
      <c r="N868" s="19">
        <v>89.815507999999994</v>
      </c>
      <c r="O868" s="17">
        <v>0.89142200000000005</v>
      </c>
    </row>
    <row r="869" spans="3:15" x14ac:dyDescent="0.2">
      <c r="C869" s="30"/>
      <c r="D869" s="30"/>
      <c r="E869" s="30"/>
      <c r="F869" s="30"/>
      <c r="G869" s="14" t="s">
        <v>306</v>
      </c>
      <c r="H869" s="140">
        <v>7.5388489999999999</v>
      </c>
      <c r="I869" s="139">
        <v>0.13506000000000001</v>
      </c>
      <c r="J869" s="140">
        <v>8.4512689999999999</v>
      </c>
      <c r="K869" s="139">
        <v>0.37651200000000001</v>
      </c>
      <c r="L869" s="140">
        <v>8.6617429999999995</v>
      </c>
      <c r="M869" s="139">
        <v>0.21033499999999999</v>
      </c>
      <c r="N869" s="19">
        <v>8.0221370000000007</v>
      </c>
      <c r="O869" s="17">
        <v>0.43529200000000001</v>
      </c>
    </row>
    <row r="870" spans="3:15" x14ac:dyDescent="0.2">
      <c r="C870" s="30"/>
      <c r="D870" s="30"/>
      <c r="E870" s="30"/>
      <c r="F870" s="30"/>
      <c r="G870" s="14" t="s">
        <v>307</v>
      </c>
      <c r="H870" s="19" t="s">
        <v>413</v>
      </c>
      <c r="I870" s="17" t="s">
        <v>413</v>
      </c>
      <c r="J870" s="19" t="s">
        <v>413</v>
      </c>
      <c r="K870" s="17" t="s">
        <v>413</v>
      </c>
      <c r="L870" s="19" t="s">
        <v>413</v>
      </c>
      <c r="M870" s="17" t="s">
        <v>413</v>
      </c>
      <c r="N870" s="19" t="s">
        <v>413</v>
      </c>
      <c r="O870" s="17" t="s">
        <v>413</v>
      </c>
    </row>
    <row r="871" spans="3:15" x14ac:dyDescent="0.2">
      <c r="C871" s="30"/>
      <c r="D871" s="30"/>
      <c r="E871" s="30"/>
      <c r="F871" s="30"/>
      <c r="G871" s="14" t="s">
        <v>308</v>
      </c>
      <c r="H871" s="19" t="s">
        <v>413</v>
      </c>
      <c r="I871" s="17" t="s">
        <v>413</v>
      </c>
      <c r="J871" s="19" t="s">
        <v>413</v>
      </c>
      <c r="K871" s="17" t="s">
        <v>413</v>
      </c>
      <c r="L871" s="19" t="s">
        <v>413</v>
      </c>
      <c r="M871" s="17" t="s">
        <v>413</v>
      </c>
      <c r="N871" s="19" t="s">
        <v>413</v>
      </c>
      <c r="O871" s="17" t="s">
        <v>413</v>
      </c>
    </row>
    <row r="872" spans="3:15" x14ac:dyDescent="0.2">
      <c r="C872" s="30"/>
      <c r="D872" s="30"/>
      <c r="E872" s="30"/>
      <c r="F872" s="30"/>
      <c r="G872" s="14" t="s">
        <v>309</v>
      </c>
      <c r="H872" s="19" t="s">
        <v>413</v>
      </c>
      <c r="I872" s="17" t="s">
        <v>413</v>
      </c>
      <c r="J872" s="19" t="s">
        <v>413</v>
      </c>
      <c r="K872" s="17" t="s">
        <v>413</v>
      </c>
      <c r="L872" s="19" t="s">
        <v>413</v>
      </c>
      <c r="M872" s="17" t="s">
        <v>413</v>
      </c>
      <c r="N872" s="19">
        <v>90.168830999999997</v>
      </c>
      <c r="O872" s="17" t="s">
        <v>413</v>
      </c>
    </row>
    <row r="873" spans="3:15" x14ac:dyDescent="0.2">
      <c r="C873" s="30"/>
      <c r="D873" s="30"/>
      <c r="E873" s="30"/>
      <c r="F873" s="30"/>
      <c r="G873" s="14" t="s">
        <v>310</v>
      </c>
      <c r="H873" s="19">
        <v>93.673077000000006</v>
      </c>
      <c r="I873" s="17">
        <v>0.13200100000000001</v>
      </c>
      <c r="J873" s="19">
        <v>84.222222000000002</v>
      </c>
      <c r="K873" s="17">
        <v>1.635E-3</v>
      </c>
      <c r="L873" s="19">
        <v>69.043243000000004</v>
      </c>
      <c r="M873" s="17">
        <v>-0.166214</v>
      </c>
      <c r="N873" s="19">
        <v>71.714759999999998</v>
      </c>
      <c r="O873" s="17">
        <v>1.9089999999999999E-2</v>
      </c>
    </row>
    <row r="874" spans="3:15" x14ac:dyDescent="0.2">
      <c r="C874" s="30"/>
      <c r="D874" s="30"/>
      <c r="E874" s="30"/>
      <c r="F874" s="30"/>
      <c r="G874" s="14" t="s">
        <v>311</v>
      </c>
      <c r="H874" s="19">
        <v>6.1939520000000003</v>
      </c>
      <c r="I874" s="17">
        <v>0.482041</v>
      </c>
      <c r="J874" s="19">
        <v>5.6750790000000002</v>
      </c>
      <c r="K874" s="17">
        <v>0.49333700000000003</v>
      </c>
      <c r="L874" s="19">
        <v>5.6792699999999998</v>
      </c>
      <c r="M874" s="17">
        <v>0.482657</v>
      </c>
      <c r="N874" s="19">
        <v>6.1909739999999998</v>
      </c>
      <c r="O874" s="17">
        <v>0.295794</v>
      </c>
    </row>
    <row r="875" spans="3:15" x14ac:dyDescent="0.2">
      <c r="C875" s="30"/>
      <c r="D875" s="30"/>
      <c r="E875" s="30"/>
      <c r="F875" s="30"/>
      <c r="G875" s="14" t="s">
        <v>312</v>
      </c>
      <c r="H875" s="20">
        <v>13.716418000000001</v>
      </c>
      <c r="I875" s="20" t="s">
        <v>413</v>
      </c>
      <c r="J875" s="140">
        <v>13.631016000000001</v>
      </c>
      <c r="K875" s="139">
        <v>-3.6833999999999999E-2</v>
      </c>
      <c r="L875" s="140">
        <v>13.834827000000001</v>
      </c>
      <c r="M875" s="139">
        <v>-1.9519000000000002E-2</v>
      </c>
      <c r="N875" s="140">
        <v>13.903758</v>
      </c>
      <c r="O875" s="139">
        <v>-0.21851899999999999</v>
      </c>
    </row>
    <row r="876" spans="3:15" x14ac:dyDescent="0.2">
      <c r="C876" s="30"/>
      <c r="D876" s="30"/>
      <c r="E876" s="30"/>
      <c r="F876" s="30"/>
      <c r="G876" s="14" t="s">
        <v>313</v>
      </c>
      <c r="H876" s="140">
        <v>40.649566999999998</v>
      </c>
      <c r="I876" s="139">
        <v>-0.296186</v>
      </c>
      <c r="J876" s="19">
        <v>41.530943999999998</v>
      </c>
      <c r="K876" s="139">
        <v>-0.13208</v>
      </c>
      <c r="L876" s="19">
        <v>49.598036999999998</v>
      </c>
      <c r="M876" s="17">
        <v>-3.565E-3</v>
      </c>
      <c r="N876" s="19">
        <v>53.608759999999997</v>
      </c>
      <c r="O876" s="17">
        <v>-0.193773</v>
      </c>
    </row>
    <row r="877" spans="3:15" x14ac:dyDescent="0.2">
      <c r="C877" s="30"/>
      <c r="D877" s="30"/>
      <c r="E877" s="30"/>
      <c r="F877" s="30"/>
      <c r="G877" s="14" t="s">
        <v>314</v>
      </c>
      <c r="H877" s="19">
        <v>11.858459</v>
      </c>
      <c r="I877" s="17">
        <v>19.077833999999999</v>
      </c>
      <c r="J877" s="19">
        <v>11.872999</v>
      </c>
      <c r="K877" s="17">
        <v>19.109973</v>
      </c>
      <c r="L877" s="19">
        <v>11.382559000000001</v>
      </c>
      <c r="M877" s="17">
        <v>18.286286</v>
      </c>
      <c r="N877" s="19">
        <v>8.6532520000000002</v>
      </c>
      <c r="O877" s="17">
        <v>13.587680000000001</v>
      </c>
    </row>
    <row r="878" spans="3:15" x14ac:dyDescent="0.2">
      <c r="C878" s="30"/>
      <c r="D878" s="30"/>
      <c r="E878" s="30"/>
      <c r="F878" s="30"/>
      <c r="G878" s="14" t="s">
        <v>315</v>
      </c>
      <c r="H878" s="19">
        <v>5.4239129999999998</v>
      </c>
      <c r="I878" s="17" t="s">
        <v>413</v>
      </c>
      <c r="J878" s="19">
        <v>5.4239129999999998</v>
      </c>
      <c r="K878" s="17" t="s">
        <v>413</v>
      </c>
      <c r="L878" s="19">
        <v>5.4239129999999998</v>
      </c>
      <c r="M878" s="17">
        <v>0</v>
      </c>
      <c r="N878" s="19">
        <v>5.4239129999999998</v>
      </c>
      <c r="O878" s="17">
        <v>-0.69204399999999999</v>
      </c>
    </row>
    <row r="879" spans="3:15" x14ac:dyDescent="0.2">
      <c r="C879" s="30"/>
      <c r="D879" s="30"/>
      <c r="E879" s="30"/>
      <c r="F879" s="30"/>
      <c r="G879" s="14" t="s">
        <v>316</v>
      </c>
      <c r="H879" s="19" t="s">
        <v>413</v>
      </c>
      <c r="I879" s="17" t="s">
        <v>413</v>
      </c>
      <c r="J879" s="19" t="s">
        <v>413</v>
      </c>
      <c r="K879" s="17" t="s">
        <v>413</v>
      </c>
      <c r="L879" s="19" t="s">
        <v>413</v>
      </c>
      <c r="M879" s="17" t="s">
        <v>413</v>
      </c>
      <c r="N879" s="19">
        <v>65.625</v>
      </c>
      <c r="O879" s="17">
        <v>0.50841999999999998</v>
      </c>
    </row>
    <row r="880" spans="3:15" x14ac:dyDescent="0.2">
      <c r="C880" s="30"/>
      <c r="D880" s="30"/>
      <c r="E880" s="30"/>
      <c r="F880" s="30"/>
      <c r="G880" s="14" t="s">
        <v>317</v>
      </c>
      <c r="H880" s="19" t="s">
        <v>413</v>
      </c>
      <c r="I880" s="17" t="s">
        <v>413</v>
      </c>
      <c r="J880" s="19" t="s">
        <v>413</v>
      </c>
      <c r="K880" s="17" t="s">
        <v>413</v>
      </c>
      <c r="L880" s="19" t="s">
        <v>413</v>
      </c>
      <c r="M880" s="17" t="s">
        <v>413</v>
      </c>
      <c r="N880" s="19" t="s">
        <v>413</v>
      </c>
      <c r="O880" s="17" t="s">
        <v>413</v>
      </c>
    </row>
    <row r="881" spans="3:15" x14ac:dyDescent="0.2">
      <c r="C881" s="30"/>
      <c r="D881" s="30"/>
      <c r="E881" s="30"/>
      <c r="F881" s="30"/>
      <c r="G881" s="14" t="s">
        <v>318</v>
      </c>
      <c r="H881" s="140" t="s">
        <v>413</v>
      </c>
      <c r="I881" s="139" t="s">
        <v>413</v>
      </c>
      <c r="J881" s="19">
        <v>4.9814809999999996</v>
      </c>
      <c r="K881" s="17">
        <v>-0.94292900000000002</v>
      </c>
      <c r="L881" s="19">
        <v>5</v>
      </c>
      <c r="M881" s="17">
        <v>-0.94248200000000004</v>
      </c>
      <c r="N881" s="19">
        <v>31.85</v>
      </c>
      <c r="O881" s="17">
        <v>-0.62659799999999999</v>
      </c>
    </row>
    <row r="882" spans="3:15" x14ac:dyDescent="0.2">
      <c r="C882" s="30"/>
      <c r="D882" s="30"/>
      <c r="E882" s="30"/>
      <c r="F882" s="30"/>
      <c r="G882" s="14" t="s">
        <v>319</v>
      </c>
      <c r="H882" s="140" t="s">
        <v>413</v>
      </c>
      <c r="I882" s="139" t="s">
        <v>413</v>
      </c>
      <c r="J882" s="140">
        <v>125.829787</v>
      </c>
      <c r="K882" s="139">
        <v>2.9090000000000001E-3</v>
      </c>
      <c r="L882" s="140">
        <v>125.456</v>
      </c>
      <c r="M882" s="139">
        <v>-9.5259999999999997E-3</v>
      </c>
      <c r="N882" s="19">
        <v>121.618182</v>
      </c>
      <c r="O882" s="17">
        <v>-5.3999999999999999E-2</v>
      </c>
    </row>
    <row r="883" spans="3:15" x14ac:dyDescent="0.2">
      <c r="C883" s="30"/>
      <c r="D883" s="30"/>
      <c r="E883" s="30"/>
      <c r="F883" s="30"/>
      <c r="G883" s="14" t="s">
        <v>320</v>
      </c>
      <c r="H883" s="140">
        <v>34.329231</v>
      </c>
      <c r="I883" s="139">
        <v>0.83823599999999998</v>
      </c>
      <c r="J883" s="19">
        <v>33.822454</v>
      </c>
      <c r="K883" s="17">
        <v>0.386465</v>
      </c>
      <c r="L883" s="19">
        <v>32.813122999999997</v>
      </c>
      <c r="M883" s="17">
        <v>0.61757700000000004</v>
      </c>
      <c r="N883" s="19">
        <v>26.808195000000001</v>
      </c>
      <c r="O883" s="17">
        <v>0.48444300000000001</v>
      </c>
    </row>
    <row r="884" spans="3:15" x14ac:dyDescent="0.2">
      <c r="C884" s="30"/>
      <c r="D884" s="30"/>
      <c r="E884" s="30"/>
      <c r="F884" s="30"/>
      <c r="G884" s="14" t="s">
        <v>321</v>
      </c>
      <c r="H884" s="20" t="s">
        <v>413</v>
      </c>
      <c r="I884" s="20" t="s">
        <v>413</v>
      </c>
      <c r="J884" s="20">
        <v>13.133333</v>
      </c>
      <c r="K884" s="20" t="s">
        <v>413</v>
      </c>
      <c r="L884" s="19">
        <v>7.6568930000000002</v>
      </c>
      <c r="M884" s="17" t="s">
        <v>413</v>
      </c>
      <c r="N884" s="19">
        <v>7.830711</v>
      </c>
      <c r="O884" s="17">
        <v>-0.90741499999999997</v>
      </c>
    </row>
    <row r="885" spans="3:15" x14ac:dyDescent="0.2">
      <c r="C885" s="30"/>
      <c r="D885" s="30"/>
      <c r="E885" s="30"/>
      <c r="F885" s="30"/>
      <c r="G885" s="14" t="s">
        <v>322</v>
      </c>
      <c r="H885" s="140">
        <v>19.384578000000001</v>
      </c>
      <c r="I885" s="20">
        <v>-0.3871</v>
      </c>
      <c r="J885" s="140">
        <v>19.481345000000001</v>
      </c>
      <c r="K885" s="20">
        <v>-0.41981800000000002</v>
      </c>
      <c r="L885" s="140">
        <v>25.550819000000001</v>
      </c>
      <c r="M885" s="20">
        <v>-0.21410000000000001</v>
      </c>
      <c r="N885" s="19">
        <v>29.409184</v>
      </c>
      <c r="O885" s="17">
        <v>-9.5423999999999995E-2</v>
      </c>
    </row>
    <row r="886" spans="3:15" x14ac:dyDescent="0.2">
      <c r="C886" s="30"/>
      <c r="D886" s="30"/>
      <c r="E886" s="30"/>
      <c r="F886" s="30"/>
      <c r="G886" s="14" t="s">
        <v>323</v>
      </c>
      <c r="H886" s="20" t="s">
        <v>413</v>
      </c>
      <c r="I886" s="20" t="s">
        <v>413</v>
      </c>
      <c r="J886" s="19" t="s">
        <v>413</v>
      </c>
      <c r="K886" s="17" t="s">
        <v>413</v>
      </c>
      <c r="L886" s="19" t="s">
        <v>413</v>
      </c>
      <c r="M886" s="17" t="s">
        <v>413</v>
      </c>
      <c r="N886" s="19" t="s">
        <v>413</v>
      </c>
      <c r="O886" s="17" t="s">
        <v>413</v>
      </c>
    </row>
    <row r="887" spans="3:15" x14ac:dyDescent="0.2">
      <c r="C887" s="30"/>
      <c r="D887" s="30"/>
      <c r="E887" s="30"/>
      <c r="F887" s="30"/>
      <c r="G887" s="14" t="s">
        <v>324</v>
      </c>
      <c r="H887" s="19" t="s">
        <v>413</v>
      </c>
      <c r="I887" s="17" t="s">
        <v>413</v>
      </c>
      <c r="J887" s="19" t="s">
        <v>413</v>
      </c>
      <c r="K887" s="17" t="s">
        <v>413</v>
      </c>
      <c r="L887" s="19" t="s">
        <v>413</v>
      </c>
      <c r="M887" s="17" t="s">
        <v>413</v>
      </c>
      <c r="N887" s="19" t="s">
        <v>413</v>
      </c>
      <c r="O887" s="17" t="s">
        <v>413</v>
      </c>
    </row>
    <row r="888" spans="3:15" x14ac:dyDescent="0.2">
      <c r="C888" s="30"/>
      <c r="D888" s="30"/>
      <c r="E888" s="30"/>
      <c r="F888" s="30"/>
      <c r="G888" s="14" t="s">
        <v>325</v>
      </c>
      <c r="H888" s="19">
        <v>87.142857000000006</v>
      </c>
      <c r="I888" s="17" t="s">
        <v>413</v>
      </c>
      <c r="J888" s="19">
        <v>86.214286000000001</v>
      </c>
      <c r="K888" s="17" t="s">
        <v>413</v>
      </c>
      <c r="L888" s="19">
        <v>87.357142999999994</v>
      </c>
      <c r="M888" s="17" t="s">
        <v>413</v>
      </c>
      <c r="N888" s="19">
        <v>88.306451999999993</v>
      </c>
      <c r="O888" s="17">
        <v>0.97175500000000004</v>
      </c>
    </row>
    <row r="889" spans="3:15" x14ac:dyDescent="0.2">
      <c r="C889" s="30"/>
      <c r="D889" s="30"/>
      <c r="E889" s="30"/>
      <c r="F889" s="30"/>
      <c r="G889" s="14" t="s">
        <v>351</v>
      </c>
      <c r="H889" s="19">
        <v>48.396635000000003</v>
      </c>
      <c r="I889" s="17">
        <v>-0.45667799999999997</v>
      </c>
      <c r="J889" s="19">
        <v>48.560414999999999</v>
      </c>
      <c r="K889" s="17">
        <v>-0.45971600000000001</v>
      </c>
      <c r="L889" s="19">
        <v>64.078967000000006</v>
      </c>
      <c r="M889" s="17">
        <v>-8.4017999999999995E-2</v>
      </c>
      <c r="N889" s="19">
        <v>77.064991000000006</v>
      </c>
      <c r="O889" s="17">
        <v>-3.4293999999999998E-2</v>
      </c>
    </row>
    <row r="890" spans="3:15" x14ac:dyDescent="0.2">
      <c r="C890" s="30"/>
      <c r="D890" s="30"/>
      <c r="E890" s="30"/>
      <c r="F890" s="30"/>
      <c r="G890" s="14" t="s">
        <v>352</v>
      </c>
      <c r="H890" s="19" t="s">
        <v>413</v>
      </c>
      <c r="I890" s="17" t="s">
        <v>413</v>
      </c>
      <c r="J890" s="19" t="s">
        <v>413</v>
      </c>
      <c r="K890" s="17" t="s">
        <v>413</v>
      </c>
      <c r="L890" s="19">
        <v>92.769231000000005</v>
      </c>
      <c r="M890" s="17" t="s">
        <v>413</v>
      </c>
      <c r="N890" s="19">
        <v>93.444444000000004</v>
      </c>
      <c r="O890" s="17" t="s">
        <v>413</v>
      </c>
    </row>
    <row r="891" spans="3:15" x14ac:dyDescent="0.2">
      <c r="C891" s="29" t="s">
        <v>19</v>
      </c>
      <c r="D891" s="29" t="s">
        <v>22</v>
      </c>
      <c r="E891" s="29" t="s">
        <v>10</v>
      </c>
      <c r="F891" s="29" t="s">
        <v>85</v>
      </c>
      <c r="G891" s="14" t="s">
        <v>326</v>
      </c>
      <c r="H891" s="19">
        <v>31.085122999999999</v>
      </c>
      <c r="I891" s="17">
        <v>0.112037</v>
      </c>
      <c r="J891" s="19">
        <v>20.526316000000001</v>
      </c>
      <c r="K891" s="17">
        <v>-0.211724</v>
      </c>
      <c r="L891" s="19">
        <v>19.681101999999999</v>
      </c>
      <c r="M891" s="17">
        <v>-0.163193</v>
      </c>
      <c r="N891" s="19">
        <v>17.667109</v>
      </c>
      <c r="O891" s="17">
        <v>-0.130389</v>
      </c>
    </row>
    <row r="892" spans="3:15" x14ac:dyDescent="0.2">
      <c r="C892" s="30"/>
      <c r="D892" s="30"/>
      <c r="E892" s="30"/>
      <c r="F892" s="30"/>
      <c r="G892" s="14" t="s">
        <v>327</v>
      </c>
      <c r="H892" s="19">
        <v>63.021791999999998</v>
      </c>
      <c r="I892" s="17">
        <v>-8.2323999999999994E-2</v>
      </c>
      <c r="J892" s="19">
        <v>63.353982999999999</v>
      </c>
      <c r="K892" s="17">
        <v>-5.2135000000000001E-2</v>
      </c>
      <c r="L892" s="19">
        <v>59.119906999999998</v>
      </c>
      <c r="M892" s="17">
        <v>-5.8708999999999997E-2</v>
      </c>
      <c r="N892" s="19">
        <v>66.004707999999994</v>
      </c>
      <c r="O892" s="17">
        <v>1.6121E-2</v>
      </c>
    </row>
    <row r="893" spans="3:15" x14ac:dyDescent="0.2">
      <c r="C893" s="30"/>
      <c r="D893" s="30"/>
      <c r="E893" s="30"/>
      <c r="F893" s="30"/>
      <c r="G893" s="14" t="s">
        <v>328</v>
      </c>
      <c r="H893" s="19">
        <v>50.232508000000003</v>
      </c>
      <c r="I893" s="17">
        <v>9.0399999999999994E-2</v>
      </c>
      <c r="J893" s="19">
        <v>46.453608000000003</v>
      </c>
      <c r="K893" s="17">
        <v>-7.0198999999999998E-2</v>
      </c>
      <c r="L893" s="19">
        <v>51.367452</v>
      </c>
      <c r="M893" s="17">
        <v>-1.2975E-2</v>
      </c>
      <c r="N893" s="19">
        <v>45.666303999999997</v>
      </c>
      <c r="O893" s="17">
        <v>-0.12701299999999999</v>
      </c>
    </row>
    <row r="894" spans="3:15" x14ac:dyDescent="0.2">
      <c r="C894" s="30"/>
      <c r="D894" s="30"/>
      <c r="E894" s="30"/>
      <c r="F894" s="30"/>
      <c r="G894" s="14" t="s">
        <v>329</v>
      </c>
      <c r="H894" s="19">
        <v>9.6658050000000006</v>
      </c>
      <c r="I894" s="17">
        <v>0.427149</v>
      </c>
      <c r="J894" s="19">
        <v>9.7644830000000002</v>
      </c>
      <c r="K894" s="17">
        <v>0.60704800000000003</v>
      </c>
      <c r="L894" s="19">
        <v>10.034924999999999</v>
      </c>
      <c r="M894" s="17">
        <v>0.41657100000000002</v>
      </c>
      <c r="N894" s="19">
        <v>10.944668</v>
      </c>
      <c r="O894" s="17">
        <v>0.422518</v>
      </c>
    </row>
    <row r="895" spans="3:15" x14ac:dyDescent="0.2">
      <c r="C895" s="30"/>
      <c r="D895" s="30"/>
      <c r="E895" s="30"/>
      <c r="F895" s="30"/>
      <c r="G895" s="14" t="s">
        <v>330</v>
      </c>
      <c r="H895" s="19">
        <v>15.74127</v>
      </c>
      <c r="I895" s="17">
        <v>-0.76726000000000005</v>
      </c>
      <c r="J895" s="19">
        <v>23.032547999999998</v>
      </c>
      <c r="K895" s="17">
        <v>-0.41322999999999999</v>
      </c>
      <c r="L895" s="19">
        <v>18.634971</v>
      </c>
      <c r="M895" s="17">
        <v>-0.61049100000000001</v>
      </c>
      <c r="N895" s="19">
        <v>35.153229000000003</v>
      </c>
      <c r="O895" s="17">
        <v>-0.28639399999999998</v>
      </c>
    </row>
    <row r="896" spans="3:15" x14ac:dyDescent="0.2">
      <c r="C896" s="30"/>
      <c r="D896" s="30"/>
      <c r="E896" s="30"/>
      <c r="F896" s="30"/>
      <c r="G896" s="14" t="s">
        <v>331</v>
      </c>
      <c r="H896" s="19">
        <v>93.145989999999998</v>
      </c>
      <c r="I896" s="17">
        <v>8.8728000000000001E-2</v>
      </c>
      <c r="J896" s="19">
        <v>91.076358999999997</v>
      </c>
      <c r="K896" s="17">
        <v>1.3387E-2</v>
      </c>
      <c r="L896" s="19">
        <v>86.471462000000002</v>
      </c>
      <c r="M896" s="17">
        <v>0.111625</v>
      </c>
      <c r="N896" s="19">
        <v>85.204224999999994</v>
      </c>
      <c r="O896" s="17">
        <v>2.8421999999999999E-2</v>
      </c>
    </row>
    <row r="897" spans="3:15" x14ac:dyDescent="0.2">
      <c r="C897" s="30"/>
      <c r="D897" s="30"/>
      <c r="E897" s="30"/>
      <c r="F897" s="30"/>
      <c r="G897" s="14" t="s">
        <v>332</v>
      </c>
      <c r="H897" s="19">
        <v>4.0503650000000002</v>
      </c>
      <c r="I897" s="17">
        <v>5.4920999999999998E-2</v>
      </c>
      <c r="J897" s="19">
        <v>4.0739190000000001</v>
      </c>
      <c r="K897" s="17">
        <v>-7.6920000000000001E-3</v>
      </c>
      <c r="L897" s="19">
        <v>4.1159410000000003</v>
      </c>
      <c r="M897" s="17">
        <v>-8.7554999999999994E-2</v>
      </c>
      <c r="N897" s="19">
        <v>4.1859140000000004</v>
      </c>
      <c r="O897" s="17">
        <v>-0.27776000000000001</v>
      </c>
    </row>
    <row r="898" spans="3:15" x14ac:dyDescent="0.2">
      <c r="C898" s="30"/>
      <c r="D898" s="30"/>
      <c r="E898" s="30"/>
      <c r="F898" s="30"/>
      <c r="G898" s="14" t="s">
        <v>333</v>
      </c>
      <c r="H898" s="19">
        <v>14.177458</v>
      </c>
      <c r="I898" s="17">
        <v>-7.5449000000000002E-2</v>
      </c>
      <c r="J898" s="19">
        <v>14.053542</v>
      </c>
      <c r="K898" s="17">
        <v>-2.9277999999999998E-2</v>
      </c>
      <c r="L898" s="19">
        <v>16.512785999999998</v>
      </c>
      <c r="M898" s="17">
        <v>0.51854900000000004</v>
      </c>
      <c r="N898" s="19">
        <v>19.488315</v>
      </c>
      <c r="O898" s="17">
        <v>1.2834589999999999</v>
      </c>
    </row>
    <row r="899" spans="3:15" x14ac:dyDescent="0.2">
      <c r="C899" s="30"/>
      <c r="D899" s="30"/>
      <c r="E899" s="31"/>
      <c r="F899" s="30"/>
      <c r="G899" s="14" t="s">
        <v>334</v>
      </c>
      <c r="H899" s="19">
        <v>14.777488999999999</v>
      </c>
      <c r="I899" s="17">
        <v>0.299294</v>
      </c>
      <c r="J899" s="19">
        <v>14.895424999999999</v>
      </c>
      <c r="K899" s="17">
        <v>0.488043</v>
      </c>
      <c r="L899" s="19">
        <v>16.187512999999999</v>
      </c>
      <c r="M899" s="17">
        <v>0.26219900000000002</v>
      </c>
      <c r="N899" s="19">
        <v>19.662424999999999</v>
      </c>
      <c r="O899" s="17">
        <v>0.338976</v>
      </c>
    </row>
    <row r="900" spans="3:15" x14ac:dyDescent="0.2">
      <c r="C900" s="29" t="s">
        <v>19</v>
      </c>
      <c r="D900" s="29" t="s">
        <v>22</v>
      </c>
      <c r="E900" s="29" t="s">
        <v>26</v>
      </c>
      <c r="F900" s="29" t="s">
        <v>84</v>
      </c>
      <c r="G900" s="14" t="s">
        <v>278</v>
      </c>
      <c r="H900" s="19" t="s">
        <v>413</v>
      </c>
      <c r="I900" s="20" t="s">
        <v>413</v>
      </c>
      <c r="J900" s="19" t="s">
        <v>413</v>
      </c>
      <c r="K900" s="20" t="s">
        <v>413</v>
      </c>
      <c r="L900" s="19" t="s">
        <v>413</v>
      </c>
      <c r="M900" s="20" t="s">
        <v>413</v>
      </c>
      <c r="N900" s="19" t="s">
        <v>413</v>
      </c>
      <c r="O900" s="20" t="s">
        <v>413</v>
      </c>
    </row>
    <row r="901" spans="3:15" x14ac:dyDescent="0.2">
      <c r="C901" s="30"/>
      <c r="D901" s="30"/>
      <c r="E901" s="30"/>
      <c r="F901" s="30"/>
      <c r="G901" s="14" t="s">
        <v>279</v>
      </c>
      <c r="H901" s="20" t="s">
        <v>413</v>
      </c>
      <c r="I901" s="20" t="s">
        <v>413</v>
      </c>
      <c r="J901" s="20" t="s">
        <v>413</v>
      </c>
      <c r="K901" s="20" t="s">
        <v>413</v>
      </c>
      <c r="L901" s="20" t="s">
        <v>413</v>
      </c>
      <c r="M901" s="20" t="s">
        <v>413</v>
      </c>
      <c r="N901" s="19" t="s">
        <v>413</v>
      </c>
      <c r="O901" s="20" t="s">
        <v>413</v>
      </c>
    </row>
    <row r="902" spans="3:15" x14ac:dyDescent="0.2">
      <c r="C902" s="30"/>
      <c r="D902" s="30"/>
      <c r="E902" s="30"/>
      <c r="F902" s="30"/>
      <c r="G902" s="14" t="s">
        <v>280</v>
      </c>
      <c r="H902" s="19">
        <v>2.5144310000000001</v>
      </c>
      <c r="I902" s="17">
        <v>-0.36790499999999998</v>
      </c>
      <c r="J902" s="19">
        <v>2.5019610000000001</v>
      </c>
      <c r="K902" s="17">
        <v>-4.7475000000000003E-2</v>
      </c>
      <c r="L902" s="19">
        <v>2.747814</v>
      </c>
      <c r="M902" s="17">
        <v>-1.5284000000000001E-2</v>
      </c>
      <c r="N902" s="19">
        <v>3.1167729999999998</v>
      </c>
      <c r="O902" s="17">
        <v>-0.43026399999999998</v>
      </c>
    </row>
    <row r="903" spans="3:15" x14ac:dyDescent="0.2">
      <c r="C903" s="30"/>
      <c r="D903" s="30"/>
      <c r="E903" s="30"/>
      <c r="F903" s="30"/>
      <c r="G903" s="14" t="s">
        <v>281</v>
      </c>
      <c r="H903" s="19" t="s">
        <v>413</v>
      </c>
      <c r="I903" s="17" t="s">
        <v>413</v>
      </c>
      <c r="J903" s="19" t="s">
        <v>413</v>
      </c>
      <c r="K903" s="17" t="s">
        <v>413</v>
      </c>
      <c r="L903" s="19" t="s">
        <v>413</v>
      </c>
      <c r="M903" s="17" t="s">
        <v>413</v>
      </c>
      <c r="N903" s="19" t="s">
        <v>413</v>
      </c>
      <c r="O903" s="17" t="s">
        <v>413</v>
      </c>
    </row>
    <row r="904" spans="3:15" x14ac:dyDescent="0.2">
      <c r="C904" s="30"/>
      <c r="D904" s="30"/>
      <c r="E904" s="30"/>
      <c r="F904" s="30"/>
      <c r="G904" s="14" t="s">
        <v>282</v>
      </c>
      <c r="H904" s="20" t="s">
        <v>413</v>
      </c>
      <c r="I904" s="20" t="s">
        <v>413</v>
      </c>
      <c r="J904" s="20" t="s">
        <v>413</v>
      </c>
      <c r="K904" s="20" t="s">
        <v>413</v>
      </c>
      <c r="L904" s="19" t="s">
        <v>413</v>
      </c>
      <c r="M904" s="17" t="s">
        <v>413</v>
      </c>
      <c r="N904" s="19" t="s">
        <v>413</v>
      </c>
      <c r="O904" s="17" t="s">
        <v>413</v>
      </c>
    </row>
    <row r="905" spans="3:15" x14ac:dyDescent="0.2">
      <c r="C905" s="30"/>
      <c r="D905" s="30"/>
      <c r="E905" s="30"/>
      <c r="F905" s="30"/>
      <c r="G905" s="14" t="s">
        <v>283</v>
      </c>
      <c r="H905" s="20">
        <v>27.439142</v>
      </c>
      <c r="I905" s="20">
        <v>-6.6858000000000001E-2</v>
      </c>
      <c r="J905" s="19">
        <v>28.403061000000001</v>
      </c>
      <c r="K905" s="17">
        <v>3.4624579999999998</v>
      </c>
      <c r="L905" s="19">
        <v>26.243593000000001</v>
      </c>
      <c r="M905" s="17">
        <v>2.586881</v>
      </c>
      <c r="N905" s="19">
        <v>30.460069000000001</v>
      </c>
      <c r="O905" s="17">
        <v>1.582082</v>
      </c>
    </row>
    <row r="906" spans="3:15" x14ac:dyDescent="0.2">
      <c r="C906" s="30"/>
      <c r="D906" s="30"/>
      <c r="E906" s="30"/>
      <c r="F906" s="30"/>
      <c r="G906" s="14" t="s">
        <v>284</v>
      </c>
      <c r="H906" s="20" t="s">
        <v>413</v>
      </c>
      <c r="I906" s="20" t="s">
        <v>413</v>
      </c>
      <c r="J906" s="19" t="s">
        <v>413</v>
      </c>
      <c r="K906" s="17" t="s">
        <v>413</v>
      </c>
      <c r="L906" s="19" t="s">
        <v>413</v>
      </c>
      <c r="M906" s="17" t="s">
        <v>413</v>
      </c>
      <c r="N906" s="19" t="s">
        <v>413</v>
      </c>
      <c r="O906" s="17" t="s">
        <v>413</v>
      </c>
    </row>
    <row r="907" spans="3:15" x14ac:dyDescent="0.2">
      <c r="C907" s="30"/>
      <c r="D907" s="30"/>
      <c r="E907" s="30"/>
      <c r="F907" s="30"/>
      <c r="G907" s="14" t="s">
        <v>285</v>
      </c>
      <c r="H907" s="140">
        <v>5.7293510000000003</v>
      </c>
      <c r="I907" s="139">
        <v>0.125941</v>
      </c>
      <c r="J907" s="19">
        <v>5.1725989999999999</v>
      </c>
      <c r="K907" s="17">
        <v>0.13511000000000001</v>
      </c>
      <c r="L907" s="19">
        <v>5.6237180000000002</v>
      </c>
      <c r="M907" s="17">
        <v>0.19587399999999999</v>
      </c>
      <c r="N907" s="19">
        <v>5.177092</v>
      </c>
      <c r="O907" s="17">
        <v>0.100996</v>
      </c>
    </row>
    <row r="908" spans="3:15" x14ac:dyDescent="0.2">
      <c r="C908" s="30"/>
      <c r="D908" s="30"/>
      <c r="E908" s="30"/>
      <c r="F908" s="30"/>
      <c r="G908" s="14" t="s">
        <v>286</v>
      </c>
      <c r="H908" s="19">
        <v>2.9871539999999999</v>
      </c>
      <c r="I908" s="139">
        <v>0.44601400000000002</v>
      </c>
      <c r="J908" s="19">
        <v>3.0067189999999999</v>
      </c>
      <c r="K908" s="17">
        <v>0.53206799999999999</v>
      </c>
      <c r="L908" s="19">
        <v>2.934202</v>
      </c>
      <c r="M908" s="17">
        <v>0.55083199999999999</v>
      </c>
      <c r="N908" s="19">
        <v>2.5478730000000001</v>
      </c>
      <c r="O908" s="17">
        <v>0.18899299999999999</v>
      </c>
    </row>
    <row r="909" spans="3:15" x14ac:dyDescent="0.2">
      <c r="C909" s="30"/>
      <c r="D909" s="30"/>
      <c r="E909" s="30"/>
      <c r="F909" s="30"/>
      <c r="G909" s="14" t="s">
        <v>287</v>
      </c>
      <c r="H909" s="19">
        <v>2.5421260000000001</v>
      </c>
      <c r="I909" s="17">
        <v>-4.1986999999999997E-2</v>
      </c>
      <c r="J909" s="19">
        <v>2.6933180000000001</v>
      </c>
      <c r="K909" s="17">
        <v>1.9359000000000001E-2</v>
      </c>
      <c r="L909" s="19">
        <v>2.6033919999999999</v>
      </c>
      <c r="M909" s="17">
        <v>-1.8408999999999998E-2</v>
      </c>
      <c r="N909" s="19">
        <v>2.6166309999999999</v>
      </c>
      <c r="O909" s="17">
        <v>-2.1715999999999999E-2</v>
      </c>
    </row>
    <row r="910" spans="3:15" x14ac:dyDescent="0.2">
      <c r="C910" s="30"/>
      <c r="D910" s="30"/>
      <c r="E910" s="30"/>
      <c r="F910" s="30"/>
      <c r="G910" s="14" t="s">
        <v>288</v>
      </c>
      <c r="H910" s="19">
        <v>2.9466230000000002</v>
      </c>
      <c r="I910" s="17">
        <v>2.0296999999999999E-2</v>
      </c>
      <c r="J910" s="19">
        <v>2.9776509999999998</v>
      </c>
      <c r="K910" s="17">
        <v>4.0097000000000001E-2</v>
      </c>
      <c r="L910" s="19">
        <v>2.9920650000000002</v>
      </c>
      <c r="M910" s="17">
        <v>4.1179E-2</v>
      </c>
      <c r="N910" s="19">
        <v>2.989169</v>
      </c>
      <c r="O910" s="17">
        <v>2.6147E-2</v>
      </c>
    </row>
    <row r="911" spans="3:15" x14ac:dyDescent="0.2">
      <c r="C911" s="30"/>
      <c r="D911" s="30"/>
      <c r="E911" s="30"/>
      <c r="F911" s="30"/>
      <c r="G911" s="14" t="s">
        <v>289</v>
      </c>
      <c r="H911" s="19">
        <v>3.4134340000000001</v>
      </c>
      <c r="I911" s="17">
        <v>0.26168799999999998</v>
      </c>
      <c r="J911" s="19">
        <v>3.17902</v>
      </c>
      <c r="K911" s="17">
        <v>0.106087</v>
      </c>
      <c r="L911" s="19">
        <v>3.1054889999999999</v>
      </c>
      <c r="M911" s="17">
        <v>5.8381000000000002E-2</v>
      </c>
      <c r="N911" s="19">
        <v>3.1043530000000001</v>
      </c>
      <c r="O911" s="17">
        <v>5.7867000000000002E-2</v>
      </c>
    </row>
    <row r="912" spans="3:15" x14ac:dyDescent="0.2">
      <c r="C912" s="30"/>
      <c r="D912" s="30"/>
      <c r="E912" s="30"/>
      <c r="F912" s="30"/>
      <c r="G912" s="14" t="s">
        <v>290</v>
      </c>
      <c r="H912" s="19">
        <v>4.9381329999999997</v>
      </c>
      <c r="I912" s="17" t="s">
        <v>413</v>
      </c>
      <c r="J912" s="19">
        <v>4.9301329999999997</v>
      </c>
      <c r="K912" s="17">
        <v>6.3288510000000002</v>
      </c>
      <c r="L912" s="19">
        <v>4.9301329999999997</v>
      </c>
      <c r="M912" s="17">
        <v>6.3288510000000002</v>
      </c>
      <c r="N912" s="19">
        <v>4.9145950000000003</v>
      </c>
      <c r="O912" s="17">
        <v>3.575323</v>
      </c>
    </row>
    <row r="913" spans="3:15" x14ac:dyDescent="0.2">
      <c r="C913" s="30"/>
      <c r="D913" s="30"/>
      <c r="E913" s="30"/>
      <c r="F913" s="30"/>
      <c r="G913" s="14" t="s">
        <v>291</v>
      </c>
      <c r="H913" s="19">
        <v>2.8659650000000001</v>
      </c>
      <c r="I913" s="17">
        <v>-2.5611999999999999E-2</v>
      </c>
      <c r="J913" s="19">
        <v>2.8708130000000001</v>
      </c>
      <c r="K913" s="17">
        <v>-1.7985000000000001E-2</v>
      </c>
      <c r="L913" s="19">
        <v>2.8874219999999999</v>
      </c>
      <c r="M913" s="17">
        <v>-1.3667E-2</v>
      </c>
      <c r="N913" s="19">
        <v>2.900325</v>
      </c>
      <c r="O913" s="17">
        <v>-8.8739999999999999E-3</v>
      </c>
    </row>
    <row r="914" spans="3:15" x14ac:dyDescent="0.2">
      <c r="C914" s="30"/>
      <c r="D914" s="30"/>
      <c r="E914" s="30"/>
      <c r="F914" s="30"/>
      <c r="G914" s="14" t="s">
        <v>292</v>
      </c>
      <c r="H914" s="19" t="s">
        <v>413</v>
      </c>
      <c r="I914" s="17" t="s">
        <v>413</v>
      </c>
      <c r="J914" s="19" t="s">
        <v>413</v>
      </c>
      <c r="K914" s="17" t="s">
        <v>413</v>
      </c>
      <c r="L914" s="19" t="s">
        <v>413</v>
      </c>
      <c r="M914" s="17" t="s">
        <v>413</v>
      </c>
      <c r="N914" s="19" t="s">
        <v>413</v>
      </c>
      <c r="O914" s="17" t="s">
        <v>413</v>
      </c>
    </row>
    <row r="915" spans="3:15" x14ac:dyDescent="0.2">
      <c r="C915" s="30"/>
      <c r="D915" s="30"/>
      <c r="E915" s="30"/>
      <c r="F915" s="30"/>
      <c r="G915" s="14" t="s">
        <v>293</v>
      </c>
      <c r="H915" s="19">
        <v>2.989547</v>
      </c>
      <c r="I915" s="17">
        <v>-0.92518199999999995</v>
      </c>
      <c r="J915" s="19">
        <v>6.9675549999999999</v>
      </c>
      <c r="K915" s="17">
        <v>-0.211756</v>
      </c>
      <c r="L915" s="19">
        <v>4.7089179999999997</v>
      </c>
      <c r="M915" s="17">
        <v>-0.36047400000000002</v>
      </c>
      <c r="N915" s="19">
        <v>3.9829129999999999</v>
      </c>
      <c r="O915" s="17">
        <v>9.2726000000000003E-2</v>
      </c>
    </row>
    <row r="916" spans="3:15" x14ac:dyDescent="0.2">
      <c r="C916" s="30"/>
      <c r="D916" s="30"/>
      <c r="E916" s="30"/>
      <c r="F916" s="30"/>
      <c r="G916" s="14" t="s">
        <v>294</v>
      </c>
      <c r="H916" s="19">
        <v>4.8165240000000002</v>
      </c>
      <c r="I916" s="17">
        <v>0.48569200000000001</v>
      </c>
      <c r="J916" s="19">
        <v>5.228224</v>
      </c>
      <c r="K916" s="17">
        <v>0.74994499999999997</v>
      </c>
      <c r="L916" s="19">
        <v>4.3692970000000004</v>
      </c>
      <c r="M916" s="17">
        <v>0.45195299999999999</v>
      </c>
      <c r="N916" s="19">
        <v>3.7576710000000002</v>
      </c>
      <c r="O916" s="17">
        <v>0.213615</v>
      </c>
    </row>
    <row r="917" spans="3:15" x14ac:dyDescent="0.2">
      <c r="C917" s="30"/>
      <c r="D917" s="30"/>
      <c r="E917" s="30"/>
      <c r="F917" s="30"/>
      <c r="G917" s="14" t="s">
        <v>295</v>
      </c>
      <c r="H917" s="19">
        <v>2.9888309999999998</v>
      </c>
      <c r="I917" s="17">
        <v>-3.5199999999999999E-4</v>
      </c>
      <c r="J917" s="19">
        <v>2.989554</v>
      </c>
      <c r="K917" s="17">
        <v>-1.07E-4</v>
      </c>
      <c r="L917" s="19">
        <v>2.9754909999999999</v>
      </c>
      <c r="M917" s="17">
        <v>-4.8089999999999999E-3</v>
      </c>
      <c r="N917" s="19">
        <v>3.0304549999999999</v>
      </c>
      <c r="O917" s="17">
        <v>1.6032999999999999E-2</v>
      </c>
    </row>
    <row r="918" spans="3:15" x14ac:dyDescent="0.2">
      <c r="C918" s="30"/>
      <c r="D918" s="30"/>
      <c r="E918" s="30"/>
      <c r="F918" s="30"/>
      <c r="G918" s="14" t="s">
        <v>296</v>
      </c>
      <c r="H918" s="19">
        <v>3.0870129999999998</v>
      </c>
      <c r="I918" s="17">
        <v>0.15518999999999999</v>
      </c>
      <c r="J918" s="19">
        <v>2.7011799999999999</v>
      </c>
      <c r="K918" s="17">
        <v>-4.3742000000000003E-2</v>
      </c>
      <c r="L918" s="19">
        <v>1.891516</v>
      </c>
      <c r="M918" s="17">
        <v>-0.28692099999999998</v>
      </c>
      <c r="N918" s="19">
        <v>1.941106</v>
      </c>
      <c r="O918" s="17">
        <v>9.0454999999999994E-2</v>
      </c>
    </row>
    <row r="919" spans="3:15" x14ac:dyDescent="0.2">
      <c r="C919" s="30"/>
      <c r="D919" s="30"/>
      <c r="E919" s="30"/>
      <c r="F919" s="30"/>
      <c r="G919" s="14" t="s">
        <v>297</v>
      </c>
      <c r="H919" s="19" t="s">
        <v>413</v>
      </c>
      <c r="I919" s="17" t="s">
        <v>413</v>
      </c>
      <c r="J919" s="19" t="s">
        <v>413</v>
      </c>
      <c r="K919" s="17" t="s">
        <v>413</v>
      </c>
      <c r="L919" s="19">
        <v>3.9751379999999998</v>
      </c>
      <c r="M919" s="17">
        <v>0.31684099999999998</v>
      </c>
      <c r="N919" s="19">
        <v>3.9751379999999998</v>
      </c>
      <c r="O919" s="17">
        <v>-5.6496999999999999E-2</v>
      </c>
    </row>
    <row r="920" spans="3:15" x14ac:dyDescent="0.2">
      <c r="C920" s="30"/>
      <c r="D920" s="30"/>
      <c r="E920" s="30"/>
      <c r="F920" s="30"/>
      <c r="G920" s="14" t="s">
        <v>298</v>
      </c>
      <c r="H920" s="19">
        <v>8.6152739999999994</v>
      </c>
      <c r="I920" s="17" t="s">
        <v>413</v>
      </c>
      <c r="J920" s="19">
        <v>15.381380999999999</v>
      </c>
      <c r="K920" s="17" t="s">
        <v>413</v>
      </c>
      <c r="L920" s="19">
        <v>13.260097999999999</v>
      </c>
      <c r="M920" s="17" t="s">
        <v>413</v>
      </c>
      <c r="N920" s="19">
        <v>11.905044</v>
      </c>
      <c r="O920" s="17">
        <v>0.39599400000000001</v>
      </c>
    </row>
    <row r="921" spans="3:15" x14ac:dyDescent="0.2">
      <c r="C921" s="30"/>
      <c r="D921" s="30"/>
      <c r="E921" s="30"/>
      <c r="F921" s="30"/>
      <c r="G921" s="14" t="s">
        <v>299</v>
      </c>
      <c r="H921" s="19">
        <v>10.215438000000001</v>
      </c>
      <c r="I921" s="17">
        <v>1.2562249999999999</v>
      </c>
      <c r="J921" s="19">
        <v>6.8287950000000004</v>
      </c>
      <c r="K921" s="17">
        <v>0.24082400000000001</v>
      </c>
      <c r="L921" s="19">
        <v>8.0549579999999992</v>
      </c>
      <c r="M921" s="17">
        <v>0.31052400000000002</v>
      </c>
      <c r="N921" s="19">
        <v>7.389621</v>
      </c>
      <c r="O921" s="17">
        <v>0.27501900000000001</v>
      </c>
    </row>
    <row r="922" spans="3:15" x14ac:dyDescent="0.2">
      <c r="C922" s="30"/>
      <c r="D922" s="30"/>
      <c r="E922" s="30"/>
      <c r="F922" s="30"/>
      <c r="G922" s="14" t="s">
        <v>300</v>
      </c>
      <c r="H922" s="19">
        <v>2.0937779999999999</v>
      </c>
      <c r="I922" s="17">
        <v>0.23937700000000001</v>
      </c>
      <c r="J922" s="19">
        <v>2.0068389999999998</v>
      </c>
      <c r="K922" s="17">
        <v>0.14649100000000001</v>
      </c>
      <c r="L922" s="19">
        <v>2.104304</v>
      </c>
      <c r="M922" s="17">
        <v>0.214231</v>
      </c>
      <c r="N922" s="19">
        <v>1.8018609999999999</v>
      </c>
      <c r="O922" s="17">
        <v>8.3240999999999996E-2</v>
      </c>
    </row>
    <row r="923" spans="3:15" x14ac:dyDescent="0.2">
      <c r="C923" s="30"/>
      <c r="D923" s="30"/>
      <c r="E923" s="30"/>
      <c r="F923" s="30"/>
      <c r="G923" s="14" t="s">
        <v>301</v>
      </c>
      <c r="H923" s="19">
        <v>1.0982860000000001</v>
      </c>
      <c r="I923" s="17">
        <v>-0.20527999999999999</v>
      </c>
      <c r="J923" s="19">
        <v>1.1066199999999999</v>
      </c>
      <c r="K923" s="17">
        <v>4.3173999999999997E-2</v>
      </c>
      <c r="L923" s="19">
        <v>1.797604</v>
      </c>
      <c r="M923" s="17">
        <v>0.53906900000000002</v>
      </c>
      <c r="N923" s="19">
        <v>1.178658</v>
      </c>
      <c r="O923" s="17">
        <v>-3.0771E-2</v>
      </c>
    </row>
    <row r="924" spans="3:15" x14ac:dyDescent="0.2">
      <c r="C924" s="30"/>
      <c r="D924" s="30"/>
      <c r="E924" s="30"/>
      <c r="F924" s="30"/>
      <c r="G924" s="14" t="s">
        <v>302</v>
      </c>
      <c r="H924" s="19" t="s">
        <v>413</v>
      </c>
      <c r="I924" s="17" t="s">
        <v>413</v>
      </c>
      <c r="J924" s="19" t="s">
        <v>413</v>
      </c>
      <c r="K924" s="17" t="s">
        <v>413</v>
      </c>
      <c r="L924" s="19" t="s">
        <v>413</v>
      </c>
      <c r="M924" s="17" t="s">
        <v>413</v>
      </c>
      <c r="N924" s="19">
        <v>4.4565630000000001</v>
      </c>
      <c r="O924" s="17">
        <v>-4.1460999999999998E-2</v>
      </c>
    </row>
    <row r="925" spans="3:15" x14ac:dyDescent="0.2">
      <c r="C925" s="30"/>
      <c r="D925" s="30"/>
      <c r="E925" s="30"/>
      <c r="F925" s="30"/>
      <c r="G925" s="14" t="s">
        <v>303</v>
      </c>
      <c r="H925" s="19">
        <v>3.199522</v>
      </c>
      <c r="I925" s="17">
        <v>-0.34487800000000002</v>
      </c>
      <c r="J925" s="19">
        <v>3.2187199999999998</v>
      </c>
      <c r="K925" s="17">
        <v>-0.33380900000000002</v>
      </c>
      <c r="L925" s="19">
        <v>3.2664849999999999</v>
      </c>
      <c r="M925" s="17">
        <v>-0.32259399999999999</v>
      </c>
      <c r="N925" s="19">
        <v>4.645721</v>
      </c>
      <c r="O925" s="17">
        <v>-4.0308999999999998E-2</v>
      </c>
    </row>
    <row r="926" spans="3:15" x14ac:dyDescent="0.2">
      <c r="C926" s="30"/>
      <c r="D926" s="30"/>
      <c r="E926" s="30"/>
      <c r="F926" s="30"/>
      <c r="G926" s="14" t="s">
        <v>304</v>
      </c>
      <c r="H926" s="19">
        <v>2.1119509999999999</v>
      </c>
      <c r="I926" s="17">
        <v>0.28903200000000001</v>
      </c>
      <c r="J926" s="19">
        <v>2.114744</v>
      </c>
      <c r="K926" s="17">
        <v>0.11325</v>
      </c>
      <c r="L926" s="19">
        <v>2.2812060000000001</v>
      </c>
      <c r="M926" s="17">
        <v>0.32989400000000002</v>
      </c>
      <c r="N926" s="19">
        <v>1.744335</v>
      </c>
      <c r="O926" s="17">
        <v>-8.0249000000000001E-2</v>
      </c>
    </row>
    <row r="927" spans="3:15" x14ac:dyDescent="0.2">
      <c r="C927" s="30"/>
      <c r="D927" s="30"/>
      <c r="E927" s="30"/>
      <c r="F927" s="30"/>
      <c r="G927" s="14" t="s">
        <v>305</v>
      </c>
      <c r="H927" s="19" t="s">
        <v>413</v>
      </c>
      <c r="I927" s="17" t="s">
        <v>413</v>
      </c>
      <c r="J927" s="19">
        <v>4.9889789999999996</v>
      </c>
      <c r="K927" s="17" t="s">
        <v>413</v>
      </c>
      <c r="L927" s="19">
        <v>4.9890939999999997</v>
      </c>
      <c r="M927" s="17" t="s">
        <v>413</v>
      </c>
      <c r="N927" s="19">
        <v>4.9897499999999999</v>
      </c>
      <c r="O927" s="17">
        <v>-0.168375</v>
      </c>
    </row>
    <row r="928" spans="3:15" x14ac:dyDescent="0.2">
      <c r="C928" s="30"/>
      <c r="D928" s="30"/>
      <c r="E928" s="30"/>
      <c r="F928" s="30"/>
      <c r="G928" s="14" t="s">
        <v>306</v>
      </c>
      <c r="H928" s="140">
        <v>3.5561400000000001</v>
      </c>
      <c r="I928" s="139">
        <v>6.4843999999999999E-2</v>
      </c>
      <c r="J928" s="140">
        <v>3.7224940000000002</v>
      </c>
      <c r="K928" s="139">
        <v>0.14836299999999999</v>
      </c>
      <c r="L928" s="140">
        <v>3.706423</v>
      </c>
      <c r="M928" s="139">
        <v>1.5869000000000001E-2</v>
      </c>
      <c r="N928" s="19">
        <v>3.7479450000000001</v>
      </c>
      <c r="O928" s="17">
        <v>0.17206299999999999</v>
      </c>
    </row>
    <row r="929" spans="3:15" x14ac:dyDescent="0.2">
      <c r="C929" s="30"/>
      <c r="D929" s="30"/>
      <c r="E929" s="30"/>
      <c r="F929" s="30"/>
      <c r="G929" s="14" t="s">
        <v>307</v>
      </c>
      <c r="H929" s="19" t="s">
        <v>413</v>
      </c>
      <c r="I929" s="17" t="s">
        <v>413</v>
      </c>
      <c r="J929" s="19" t="s">
        <v>413</v>
      </c>
      <c r="K929" s="17" t="s">
        <v>413</v>
      </c>
      <c r="L929" s="19" t="s">
        <v>413</v>
      </c>
      <c r="M929" s="17" t="s">
        <v>413</v>
      </c>
      <c r="N929" s="19" t="s">
        <v>413</v>
      </c>
      <c r="O929" s="17" t="s">
        <v>413</v>
      </c>
    </row>
    <row r="930" spans="3:15" x14ac:dyDescent="0.2">
      <c r="C930" s="30"/>
      <c r="D930" s="30"/>
      <c r="E930" s="30"/>
      <c r="F930" s="30"/>
      <c r="G930" s="14" t="s">
        <v>308</v>
      </c>
      <c r="H930" s="19" t="s">
        <v>413</v>
      </c>
      <c r="I930" s="17" t="s">
        <v>413</v>
      </c>
      <c r="J930" s="19" t="s">
        <v>413</v>
      </c>
      <c r="K930" s="17" t="s">
        <v>413</v>
      </c>
      <c r="L930" s="19" t="s">
        <v>413</v>
      </c>
      <c r="M930" s="17" t="s">
        <v>413</v>
      </c>
      <c r="N930" s="19" t="s">
        <v>413</v>
      </c>
      <c r="O930" s="17" t="s">
        <v>413</v>
      </c>
    </row>
    <row r="931" spans="3:15" x14ac:dyDescent="0.2">
      <c r="C931" s="30"/>
      <c r="D931" s="30"/>
      <c r="E931" s="30"/>
      <c r="F931" s="30"/>
      <c r="G931" s="14" t="s">
        <v>309</v>
      </c>
      <c r="H931" s="19" t="s">
        <v>413</v>
      </c>
      <c r="I931" s="17" t="s">
        <v>413</v>
      </c>
      <c r="J931" s="19" t="s">
        <v>413</v>
      </c>
      <c r="K931" s="17" t="s">
        <v>413</v>
      </c>
      <c r="L931" s="19" t="s">
        <v>413</v>
      </c>
      <c r="M931" s="17" t="s">
        <v>413</v>
      </c>
      <c r="N931" s="19">
        <v>4.9913730000000003</v>
      </c>
      <c r="O931" s="17" t="s">
        <v>413</v>
      </c>
    </row>
    <row r="932" spans="3:15" x14ac:dyDescent="0.2">
      <c r="C932" s="30"/>
      <c r="D932" s="30"/>
      <c r="E932" s="30"/>
      <c r="F932" s="30"/>
      <c r="G932" s="14" t="s">
        <v>310</v>
      </c>
      <c r="H932" s="19">
        <v>2.9938539999999998</v>
      </c>
      <c r="I932" s="17">
        <v>0.17131099999999999</v>
      </c>
      <c r="J932" s="19">
        <v>2.6575769999999999</v>
      </c>
      <c r="K932" s="17">
        <v>2.7996E-2</v>
      </c>
      <c r="L932" s="19">
        <v>2.166531</v>
      </c>
      <c r="M932" s="17">
        <v>-0.157971</v>
      </c>
      <c r="N932" s="19">
        <v>2.2471999999999999</v>
      </c>
      <c r="O932" s="17">
        <v>-0.12540200000000001</v>
      </c>
    </row>
    <row r="933" spans="3:15" x14ac:dyDescent="0.2">
      <c r="C933" s="30"/>
      <c r="D933" s="30"/>
      <c r="E933" s="30"/>
      <c r="F933" s="30"/>
      <c r="G933" s="14" t="s">
        <v>311</v>
      </c>
      <c r="H933" s="19">
        <v>2.7571050000000001</v>
      </c>
      <c r="I933" s="17">
        <v>-0.65115000000000001</v>
      </c>
      <c r="J933" s="19">
        <v>3.0949629999999999</v>
      </c>
      <c r="K933" s="17">
        <v>-0.49233399999999999</v>
      </c>
      <c r="L933" s="19">
        <v>2.9358559999999998</v>
      </c>
      <c r="M933" s="17">
        <v>-0.48416700000000001</v>
      </c>
      <c r="N933" s="19">
        <v>3.0500859999999999</v>
      </c>
      <c r="O933" s="17">
        <v>-0.48295399999999999</v>
      </c>
    </row>
    <row r="934" spans="3:15" x14ac:dyDescent="0.2">
      <c r="C934" s="30"/>
      <c r="D934" s="30"/>
      <c r="E934" s="30"/>
      <c r="F934" s="30"/>
      <c r="G934" s="14" t="s">
        <v>312</v>
      </c>
      <c r="H934" s="20">
        <v>0.85707599999999995</v>
      </c>
      <c r="I934" s="20" t="s">
        <v>413</v>
      </c>
      <c r="J934" s="140">
        <v>0.85165400000000002</v>
      </c>
      <c r="K934" s="139">
        <v>-3.6117999999999997E-2</v>
      </c>
      <c r="L934" s="140">
        <v>0.86474600000000001</v>
      </c>
      <c r="M934" s="139">
        <v>-2.0868000000000001E-2</v>
      </c>
      <c r="N934" s="140">
        <v>0.86945799999999995</v>
      </c>
      <c r="O934" s="139">
        <v>-0.254133</v>
      </c>
    </row>
    <row r="935" spans="3:15" x14ac:dyDescent="0.2">
      <c r="C935" s="30"/>
      <c r="D935" s="30"/>
      <c r="E935" s="30"/>
      <c r="F935" s="30"/>
      <c r="G935" s="14" t="s">
        <v>313</v>
      </c>
      <c r="H935" s="140">
        <v>3.0164469999999999</v>
      </c>
      <c r="I935" s="139">
        <v>-3.4290000000000001E-2</v>
      </c>
      <c r="J935" s="19">
        <v>3.001074</v>
      </c>
      <c r="K935" s="139">
        <v>-8.8400000000000006E-2</v>
      </c>
      <c r="L935" s="19">
        <v>2.8666640000000001</v>
      </c>
      <c r="M935" s="17">
        <v>-0.120589</v>
      </c>
      <c r="N935" s="19">
        <v>2.97</v>
      </c>
      <c r="O935" s="17">
        <v>3.0509999999999999E-3</v>
      </c>
    </row>
    <row r="936" spans="3:15" x14ac:dyDescent="0.2">
      <c r="C936" s="30"/>
      <c r="D936" s="30"/>
      <c r="E936" s="30"/>
      <c r="F936" s="30"/>
      <c r="G936" s="14" t="s">
        <v>314</v>
      </c>
      <c r="H936" s="19">
        <v>3.7676370000000001</v>
      </c>
      <c r="I936" s="17">
        <v>9.473141</v>
      </c>
      <c r="J936" s="19">
        <v>3.8362020000000001</v>
      </c>
      <c r="K936" s="17">
        <v>9.6671770000000006</v>
      </c>
      <c r="L936" s="19">
        <v>3.8087780000000002</v>
      </c>
      <c r="M936" s="17">
        <v>9.5947709999999997</v>
      </c>
      <c r="N936" s="19">
        <v>3.3249469999999999</v>
      </c>
      <c r="O936" s="17">
        <v>8.2046340000000004</v>
      </c>
    </row>
    <row r="937" spans="3:15" x14ac:dyDescent="0.2">
      <c r="C937" s="30"/>
      <c r="D937" s="30"/>
      <c r="E937" s="30"/>
      <c r="F937" s="30"/>
      <c r="G937" s="14" t="s">
        <v>315</v>
      </c>
      <c r="H937" s="19">
        <v>4.99</v>
      </c>
      <c r="I937" s="17" t="s">
        <v>413</v>
      </c>
      <c r="J937" s="19">
        <v>4.99</v>
      </c>
      <c r="K937" s="17" t="s">
        <v>413</v>
      </c>
      <c r="L937" s="19">
        <v>4.99</v>
      </c>
      <c r="M937" s="17">
        <v>0</v>
      </c>
      <c r="N937" s="19">
        <v>4.99</v>
      </c>
      <c r="O937" s="17">
        <v>0.59417699999999996</v>
      </c>
    </row>
    <row r="938" spans="3:15" x14ac:dyDescent="0.2">
      <c r="C938" s="30"/>
      <c r="D938" s="30"/>
      <c r="E938" s="30"/>
      <c r="F938" s="30"/>
      <c r="G938" s="14" t="s">
        <v>316</v>
      </c>
      <c r="H938" s="19" t="s">
        <v>413</v>
      </c>
      <c r="I938" s="17" t="s">
        <v>413</v>
      </c>
      <c r="J938" s="19" t="s">
        <v>413</v>
      </c>
      <c r="K938" s="17" t="s">
        <v>413</v>
      </c>
      <c r="L938" s="19" t="s">
        <v>413</v>
      </c>
      <c r="M938" s="17" t="s">
        <v>413</v>
      </c>
      <c r="N938" s="19">
        <v>4.0076340000000004</v>
      </c>
      <c r="O938" s="17">
        <v>6.7601999999999995E-2</v>
      </c>
    </row>
    <row r="939" spans="3:15" x14ac:dyDescent="0.2">
      <c r="C939" s="30"/>
      <c r="D939" s="30"/>
      <c r="E939" s="30"/>
      <c r="F939" s="30"/>
      <c r="G939" s="14" t="s">
        <v>317</v>
      </c>
      <c r="H939" s="19" t="s">
        <v>413</v>
      </c>
      <c r="I939" s="17" t="s">
        <v>413</v>
      </c>
      <c r="J939" s="19" t="s">
        <v>413</v>
      </c>
      <c r="K939" s="17" t="s">
        <v>413</v>
      </c>
      <c r="L939" s="19" t="s">
        <v>413</v>
      </c>
      <c r="M939" s="17" t="s">
        <v>413</v>
      </c>
      <c r="N939" s="19" t="s">
        <v>413</v>
      </c>
      <c r="O939" s="17" t="s">
        <v>413</v>
      </c>
    </row>
    <row r="940" spans="3:15" x14ac:dyDescent="0.2">
      <c r="C940" s="30"/>
      <c r="D940" s="30"/>
      <c r="E940" s="30"/>
      <c r="F940" s="30"/>
      <c r="G940" s="14" t="s">
        <v>318</v>
      </c>
      <c r="H940" s="140" t="s">
        <v>413</v>
      </c>
      <c r="I940" s="139" t="s">
        <v>413</v>
      </c>
      <c r="J940" s="19">
        <v>3.022472</v>
      </c>
      <c r="K940" s="17">
        <v>-0.23572499999999999</v>
      </c>
      <c r="L940" s="19">
        <v>3.0322580000000001</v>
      </c>
      <c r="M940" s="17">
        <v>-0.23383799999999999</v>
      </c>
      <c r="N940" s="19">
        <v>3.8291110000000002</v>
      </c>
      <c r="O940" s="17">
        <v>-3.3194000000000001E-2</v>
      </c>
    </row>
    <row r="941" spans="3:15" x14ac:dyDescent="0.2">
      <c r="C941" s="30"/>
      <c r="D941" s="30"/>
      <c r="E941" s="30"/>
      <c r="F941" s="30"/>
      <c r="G941" s="14" t="s">
        <v>319</v>
      </c>
      <c r="H941" s="140" t="s">
        <v>413</v>
      </c>
      <c r="I941" s="139" t="s">
        <v>413</v>
      </c>
      <c r="J941" s="140">
        <v>5.9918950000000004</v>
      </c>
      <c r="K941" s="139">
        <v>2.1900000000000001E-4</v>
      </c>
      <c r="L941" s="140">
        <v>5.8580500000000004</v>
      </c>
      <c r="M941" s="139">
        <v>-2.2239999999999999E-2</v>
      </c>
      <c r="N941" s="19">
        <v>5.7180710000000001</v>
      </c>
      <c r="O941" s="17">
        <v>-4.5488000000000001E-2</v>
      </c>
    </row>
    <row r="942" spans="3:15" x14ac:dyDescent="0.2">
      <c r="C942" s="30"/>
      <c r="D942" s="30"/>
      <c r="E942" s="30"/>
      <c r="F942" s="30"/>
      <c r="G942" s="14" t="s">
        <v>320</v>
      </c>
      <c r="H942" s="140">
        <v>7.6105049999999999</v>
      </c>
      <c r="I942" s="139">
        <v>6.5146999999999997E-2</v>
      </c>
      <c r="J942" s="19">
        <v>7.5423580000000001</v>
      </c>
      <c r="K942" s="17">
        <v>7.6599999999999997E-4</v>
      </c>
      <c r="L942" s="19">
        <v>8.0364120000000003</v>
      </c>
      <c r="M942" s="17">
        <v>0.34811900000000001</v>
      </c>
      <c r="N942" s="19">
        <v>7.0654870000000001</v>
      </c>
      <c r="O942" s="17">
        <v>0.24452399999999999</v>
      </c>
    </row>
    <row r="943" spans="3:15" x14ac:dyDescent="0.2">
      <c r="C943" s="30"/>
      <c r="D943" s="30"/>
      <c r="E943" s="30"/>
      <c r="F943" s="30"/>
      <c r="G943" s="14" t="s">
        <v>321</v>
      </c>
      <c r="H943" s="20" t="s">
        <v>413</v>
      </c>
      <c r="I943" s="20" t="s">
        <v>413</v>
      </c>
      <c r="J943" s="20">
        <v>3.948537</v>
      </c>
      <c r="K943" s="20" t="s">
        <v>413</v>
      </c>
      <c r="L943" s="19">
        <v>2.7806980000000001</v>
      </c>
      <c r="M943" s="17" t="s">
        <v>413</v>
      </c>
      <c r="N943" s="19">
        <v>2.958669</v>
      </c>
      <c r="O943" s="17">
        <v>-0.25250800000000001</v>
      </c>
    </row>
    <row r="944" spans="3:15" x14ac:dyDescent="0.2">
      <c r="C944" s="30"/>
      <c r="D944" s="30"/>
      <c r="E944" s="30"/>
      <c r="F944" s="30"/>
      <c r="G944" s="14" t="s">
        <v>322</v>
      </c>
      <c r="H944" s="140">
        <v>6.4482359999999996</v>
      </c>
      <c r="I944" s="20">
        <v>-0.60184300000000002</v>
      </c>
      <c r="J944" s="140">
        <v>6.753533</v>
      </c>
      <c r="K944" s="20">
        <v>-0.63502599999999998</v>
      </c>
      <c r="L944" s="140">
        <v>9.2081020000000002</v>
      </c>
      <c r="M944" s="20">
        <v>-0.46934399999999998</v>
      </c>
      <c r="N944" s="19">
        <v>11.739264</v>
      </c>
      <c r="O944" s="17">
        <v>-0.32347500000000001</v>
      </c>
    </row>
    <row r="945" spans="3:15" x14ac:dyDescent="0.2">
      <c r="C945" s="30"/>
      <c r="D945" s="30"/>
      <c r="E945" s="30"/>
      <c r="F945" s="30"/>
      <c r="G945" s="14" t="s">
        <v>323</v>
      </c>
      <c r="H945" s="20" t="s">
        <v>413</v>
      </c>
      <c r="I945" s="20" t="s">
        <v>413</v>
      </c>
      <c r="J945" s="19" t="s">
        <v>413</v>
      </c>
      <c r="K945" s="17" t="s">
        <v>413</v>
      </c>
      <c r="L945" s="19" t="s">
        <v>413</v>
      </c>
      <c r="M945" s="17" t="s">
        <v>413</v>
      </c>
      <c r="N945" s="19" t="s">
        <v>413</v>
      </c>
      <c r="O945" s="17" t="s">
        <v>413</v>
      </c>
    </row>
    <row r="946" spans="3:15" x14ac:dyDescent="0.2">
      <c r="C946" s="30"/>
      <c r="D946" s="30"/>
      <c r="E946" s="30"/>
      <c r="F946" s="30"/>
      <c r="G946" s="14" t="s">
        <v>324</v>
      </c>
      <c r="H946" s="19" t="s">
        <v>413</v>
      </c>
      <c r="I946" s="17" t="s">
        <v>413</v>
      </c>
      <c r="J946" s="19" t="s">
        <v>413</v>
      </c>
      <c r="K946" s="17" t="s">
        <v>413</v>
      </c>
      <c r="L946" s="19" t="s">
        <v>413</v>
      </c>
      <c r="M946" s="17" t="s">
        <v>413</v>
      </c>
      <c r="N946" s="19" t="s">
        <v>413</v>
      </c>
      <c r="O946" s="17" t="s">
        <v>413</v>
      </c>
    </row>
    <row r="947" spans="3:15" x14ac:dyDescent="0.2">
      <c r="C947" s="30"/>
      <c r="D947" s="30"/>
      <c r="E947" s="30"/>
      <c r="F947" s="30"/>
      <c r="G947" s="14" t="s">
        <v>325</v>
      </c>
      <c r="H947" s="19">
        <v>5</v>
      </c>
      <c r="I947" s="17" t="s">
        <v>413</v>
      </c>
      <c r="J947" s="19">
        <v>4.987603</v>
      </c>
      <c r="K947" s="17" t="s">
        <v>413</v>
      </c>
      <c r="L947" s="19">
        <v>4.9918370000000003</v>
      </c>
      <c r="M947" s="17" t="s">
        <v>413</v>
      </c>
      <c r="N947" s="19">
        <v>4.9908840000000003</v>
      </c>
      <c r="O947" s="17">
        <v>-2.2519000000000001E-2</v>
      </c>
    </row>
    <row r="948" spans="3:15" x14ac:dyDescent="0.2">
      <c r="C948" s="30"/>
      <c r="D948" s="30"/>
      <c r="E948" s="30"/>
      <c r="F948" s="30"/>
      <c r="G948" s="14" t="s">
        <v>351</v>
      </c>
      <c r="H948" s="19">
        <v>2.6712220000000002</v>
      </c>
      <c r="I948" s="17">
        <v>-3.0567E-2</v>
      </c>
      <c r="J948" s="19">
        <v>2.6971340000000001</v>
      </c>
      <c r="K948" s="17">
        <v>-3.9206999999999999E-2</v>
      </c>
      <c r="L948" s="19">
        <v>2.7784469999999999</v>
      </c>
      <c r="M948" s="17">
        <v>8.9409999999999993E-3</v>
      </c>
      <c r="N948" s="19">
        <v>2.8208829999999998</v>
      </c>
      <c r="O948" s="17">
        <v>3.228E-3</v>
      </c>
    </row>
    <row r="949" spans="3:15" x14ac:dyDescent="0.2">
      <c r="C949" s="30"/>
      <c r="D949" s="30"/>
      <c r="E949" s="30"/>
      <c r="F949" s="30"/>
      <c r="G949" s="14" t="s">
        <v>352</v>
      </c>
      <c r="H949" s="19" t="s">
        <v>413</v>
      </c>
      <c r="I949" s="17" t="s">
        <v>413</v>
      </c>
      <c r="J949" s="19" t="s">
        <v>413</v>
      </c>
      <c r="K949" s="17" t="s">
        <v>413</v>
      </c>
      <c r="L949" s="19">
        <v>4.9937889999999996</v>
      </c>
      <c r="M949" s="17" t="s">
        <v>413</v>
      </c>
      <c r="N949" s="19">
        <v>4.9940619999999996</v>
      </c>
      <c r="O949" s="17" t="s">
        <v>413</v>
      </c>
    </row>
    <row r="950" spans="3:15" x14ac:dyDescent="0.2">
      <c r="C950" s="29" t="s">
        <v>19</v>
      </c>
      <c r="D950" s="29" t="s">
        <v>22</v>
      </c>
      <c r="E950" s="29" t="s">
        <v>26</v>
      </c>
      <c r="F950" s="29" t="s">
        <v>85</v>
      </c>
      <c r="G950" s="14" t="s">
        <v>326</v>
      </c>
      <c r="H950" s="19">
        <v>8.1037579999999991</v>
      </c>
      <c r="I950" s="17">
        <v>-9.1372999999999996E-2</v>
      </c>
      <c r="J950" s="19">
        <v>6.3579980000000003</v>
      </c>
      <c r="K950" s="17">
        <v>-0.13219400000000001</v>
      </c>
      <c r="L950" s="19">
        <v>6.5800080000000003</v>
      </c>
      <c r="M950" s="17">
        <v>-2.5909000000000001E-2</v>
      </c>
      <c r="N950" s="19">
        <v>5.9913689999999997</v>
      </c>
      <c r="O950" s="17">
        <v>1.6118E-2</v>
      </c>
    </row>
    <row r="951" spans="3:15" x14ac:dyDescent="0.2">
      <c r="C951" s="30"/>
      <c r="D951" s="30"/>
      <c r="E951" s="30"/>
      <c r="F951" s="30"/>
      <c r="G951" s="14" t="s">
        <v>327</v>
      </c>
      <c r="H951" s="19">
        <v>2.823242</v>
      </c>
      <c r="I951" s="17">
        <v>8.2783999999999996E-2</v>
      </c>
      <c r="J951" s="19">
        <v>2.888417</v>
      </c>
      <c r="K951" s="17">
        <v>5.3432E-2</v>
      </c>
      <c r="L951" s="19">
        <v>2.7871779999999999</v>
      </c>
      <c r="M951" s="17">
        <v>1.6603E-2</v>
      </c>
      <c r="N951" s="19">
        <v>2.776424</v>
      </c>
      <c r="O951" s="17">
        <v>2.6679999999999998E-3</v>
      </c>
    </row>
    <row r="952" spans="3:15" x14ac:dyDescent="0.2">
      <c r="C952" s="30"/>
      <c r="D952" s="30"/>
      <c r="E952" s="30"/>
      <c r="F952" s="30"/>
      <c r="G952" s="14" t="s">
        <v>328</v>
      </c>
      <c r="H952" s="19">
        <v>2.2573400000000001</v>
      </c>
      <c r="I952" s="17">
        <v>3.9202000000000001E-2</v>
      </c>
      <c r="J952" s="19">
        <v>2.0570650000000001</v>
      </c>
      <c r="K952" s="17">
        <v>8.2152000000000003E-2</v>
      </c>
      <c r="L952" s="19">
        <v>2.2622680000000002</v>
      </c>
      <c r="M952" s="17">
        <v>0.222335</v>
      </c>
      <c r="N952" s="19">
        <v>2.0646640000000001</v>
      </c>
      <c r="O952" s="17">
        <v>-2.81E-2</v>
      </c>
    </row>
    <row r="953" spans="3:15" x14ac:dyDescent="0.2">
      <c r="C953" s="30"/>
      <c r="D953" s="30"/>
      <c r="E953" s="30"/>
      <c r="F953" s="30"/>
      <c r="G953" s="14" t="s">
        <v>329</v>
      </c>
      <c r="H953" s="19">
        <v>3.475892</v>
      </c>
      <c r="I953" s="17">
        <v>-0.196766</v>
      </c>
      <c r="J953" s="19">
        <v>3.5477059999999998</v>
      </c>
      <c r="K953" s="17">
        <v>-6.2038000000000003E-2</v>
      </c>
      <c r="L953" s="19">
        <v>3.42977</v>
      </c>
      <c r="M953" s="17">
        <v>-0.101897</v>
      </c>
      <c r="N953" s="19">
        <v>3.400741</v>
      </c>
      <c r="O953" s="17">
        <v>-4.4526000000000003E-2</v>
      </c>
    </row>
    <row r="954" spans="3:15" x14ac:dyDescent="0.2">
      <c r="C954" s="30"/>
      <c r="D954" s="30"/>
      <c r="E954" s="30"/>
      <c r="F954" s="30"/>
      <c r="G954" s="14" t="s">
        <v>330</v>
      </c>
      <c r="H954" s="19">
        <v>4.4134399999999996</v>
      </c>
      <c r="I954" s="17">
        <v>-9.6273999999999998E-2</v>
      </c>
      <c r="J954" s="19">
        <v>9.1572139999999997</v>
      </c>
      <c r="K954" s="17">
        <v>1.0531649999999999</v>
      </c>
      <c r="L954" s="19">
        <v>6.7173740000000004</v>
      </c>
      <c r="M954" s="17">
        <v>0.44984800000000003</v>
      </c>
      <c r="N954" s="19">
        <v>5.0061349999999996</v>
      </c>
      <c r="O954" s="17">
        <v>6.7941000000000001E-2</v>
      </c>
    </row>
    <row r="955" spans="3:15" x14ac:dyDescent="0.2">
      <c r="C955" s="30"/>
      <c r="D955" s="30"/>
      <c r="E955" s="30"/>
      <c r="F955" s="30"/>
      <c r="G955" s="14" t="s">
        <v>331</v>
      </c>
      <c r="H955" s="19">
        <v>3.2219829999999998</v>
      </c>
      <c r="I955" s="17">
        <v>9.3225000000000002E-2</v>
      </c>
      <c r="J955" s="19">
        <v>3.1392799999999998</v>
      </c>
      <c r="K955" s="17">
        <v>6.4499000000000001E-2</v>
      </c>
      <c r="L955" s="19">
        <v>3.0916459999999999</v>
      </c>
      <c r="M955" s="17">
        <v>5.2011000000000002E-2</v>
      </c>
      <c r="N955" s="19">
        <v>3.082112</v>
      </c>
      <c r="O955" s="17">
        <v>4.8601999999999999E-2</v>
      </c>
    </row>
    <row r="956" spans="3:15" x14ac:dyDescent="0.2">
      <c r="C956" s="30"/>
      <c r="D956" s="30"/>
      <c r="E956" s="30"/>
      <c r="F956" s="30"/>
      <c r="G956" s="14" t="s">
        <v>332</v>
      </c>
      <c r="H956" s="19">
        <v>1.2004600000000001</v>
      </c>
      <c r="I956" s="17">
        <v>0.107736</v>
      </c>
      <c r="J956" s="19">
        <v>1.0723990000000001</v>
      </c>
      <c r="K956" s="17">
        <v>-1.2566000000000001E-2</v>
      </c>
      <c r="L956" s="19">
        <v>1.159335</v>
      </c>
      <c r="M956" s="17">
        <v>-3.8487E-2</v>
      </c>
      <c r="N956" s="19">
        <v>1.12191</v>
      </c>
      <c r="O956" s="17">
        <v>-0.23049</v>
      </c>
    </row>
    <row r="957" spans="3:15" x14ac:dyDescent="0.2">
      <c r="C957" s="30"/>
      <c r="D957" s="30"/>
      <c r="E957" s="30"/>
      <c r="F957" s="30"/>
      <c r="G957" s="14" t="s">
        <v>333</v>
      </c>
      <c r="H957" s="19">
        <v>4.5274419999999997</v>
      </c>
      <c r="I957" s="17">
        <v>-0.46748800000000001</v>
      </c>
      <c r="J957" s="19">
        <v>4.6765850000000002</v>
      </c>
      <c r="K957" s="17">
        <v>-0.38427600000000001</v>
      </c>
      <c r="L957" s="19">
        <v>5.5047839999999999</v>
      </c>
      <c r="M957" s="17">
        <v>-8.652E-3</v>
      </c>
      <c r="N957" s="19">
        <v>6.7436769999999999</v>
      </c>
      <c r="O957" s="17">
        <v>0.89766400000000002</v>
      </c>
    </row>
    <row r="958" spans="3:15" x14ac:dyDescent="0.2">
      <c r="C958" s="30"/>
      <c r="D958" s="31"/>
      <c r="E958" s="31"/>
      <c r="F958" s="30"/>
      <c r="G958" s="14" t="s">
        <v>334</v>
      </c>
      <c r="H958" s="19">
        <v>3.434466</v>
      </c>
      <c r="I958" s="17">
        <v>-5.1043999999999999E-2</v>
      </c>
      <c r="J958" s="19">
        <v>3.4662000000000002</v>
      </c>
      <c r="K958" s="17">
        <v>-6.7559999999999999E-3</v>
      </c>
      <c r="L958" s="19">
        <v>3.3038729999999998</v>
      </c>
      <c r="M958" s="17">
        <v>1.0533000000000001E-2</v>
      </c>
      <c r="N958" s="19">
        <v>3.2359520000000002</v>
      </c>
      <c r="O958" s="17">
        <v>4.3596000000000003E-2</v>
      </c>
    </row>
    <row r="959" spans="3:15" x14ac:dyDescent="0.2">
      <c r="C959" s="29" t="s">
        <v>19</v>
      </c>
      <c r="D959" s="29" t="s">
        <v>20</v>
      </c>
      <c r="E959" s="29" t="s">
        <v>0</v>
      </c>
      <c r="F959" s="29" t="s">
        <v>84</v>
      </c>
      <c r="G959" s="14" t="s">
        <v>278</v>
      </c>
      <c r="H959" s="16">
        <v>16211.9</v>
      </c>
      <c r="I959" s="17">
        <v>1.3325999999999999E-2</v>
      </c>
      <c r="J959" s="16">
        <v>57454.31</v>
      </c>
      <c r="K959" s="17">
        <v>6.4405000000000004E-2</v>
      </c>
      <c r="L959" s="16">
        <v>131923.54</v>
      </c>
      <c r="M959" s="17">
        <v>7.1653999999999995E-2</v>
      </c>
      <c r="N959" s="16">
        <v>280307.40999999997</v>
      </c>
      <c r="O959" s="17">
        <v>0.14410899999999999</v>
      </c>
    </row>
    <row r="960" spans="3:15" x14ac:dyDescent="0.2">
      <c r="C960" s="30"/>
      <c r="D960" s="30"/>
      <c r="E960" s="30"/>
      <c r="F960" s="30"/>
      <c r="G960" s="14" t="s">
        <v>279</v>
      </c>
      <c r="H960" s="16">
        <v>45894.239999999998</v>
      </c>
      <c r="I960" s="17">
        <v>0.41614499999999999</v>
      </c>
      <c r="J960" s="16">
        <v>127934.81</v>
      </c>
      <c r="K960" s="17">
        <v>0.343943</v>
      </c>
      <c r="L960" s="16">
        <v>268660.88</v>
      </c>
      <c r="M960" s="17">
        <v>0.28339300000000001</v>
      </c>
      <c r="N960" s="16">
        <v>568159.43000000005</v>
      </c>
      <c r="O960" s="17">
        <v>0.24022399999999999</v>
      </c>
    </row>
    <row r="961" spans="3:15" x14ac:dyDescent="0.2">
      <c r="C961" s="30"/>
      <c r="D961" s="30"/>
      <c r="E961" s="30"/>
      <c r="F961" s="30"/>
      <c r="G961" s="14" t="s">
        <v>280</v>
      </c>
      <c r="H961" s="16">
        <v>102278.74</v>
      </c>
      <c r="I961" s="17">
        <v>0.29824000000000001</v>
      </c>
      <c r="J961" s="16">
        <v>354222.78</v>
      </c>
      <c r="K961" s="17">
        <v>0.35800300000000002</v>
      </c>
      <c r="L961" s="16">
        <v>802644.47999999998</v>
      </c>
      <c r="M961" s="17">
        <v>0.34986899999999999</v>
      </c>
      <c r="N961" s="16">
        <v>1582447.47</v>
      </c>
      <c r="O961" s="17">
        <v>0.24362700000000001</v>
      </c>
    </row>
    <row r="962" spans="3:15" x14ac:dyDescent="0.2">
      <c r="C962" s="30"/>
      <c r="D962" s="30"/>
      <c r="E962" s="30"/>
      <c r="F962" s="30"/>
      <c r="G962" s="14" t="s">
        <v>281</v>
      </c>
      <c r="H962" s="16">
        <v>18532.91</v>
      </c>
      <c r="I962" s="17">
        <v>-5.3414999999999997E-2</v>
      </c>
      <c r="J962" s="16">
        <v>55095.13</v>
      </c>
      <c r="K962" s="17">
        <v>-5.2893000000000003E-2</v>
      </c>
      <c r="L962" s="16">
        <v>123938.27</v>
      </c>
      <c r="M962" s="17">
        <v>1.456E-3</v>
      </c>
      <c r="N962" s="16">
        <v>267818.69</v>
      </c>
      <c r="O962" s="17">
        <v>3.7583999999999999E-2</v>
      </c>
    </row>
    <row r="963" spans="3:15" x14ac:dyDescent="0.2">
      <c r="C963" s="30"/>
      <c r="D963" s="30"/>
      <c r="E963" s="30"/>
      <c r="F963" s="30"/>
      <c r="G963" s="14" t="s">
        <v>282</v>
      </c>
      <c r="H963" s="16">
        <v>60154.28</v>
      </c>
      <c r="I963" s="17">
        <v>0.19021099999999999</v>
      </c>
      <c r="J963" s="16">
        <v>209255.84</v>
      </c>
      <c r="K963" s="17">
        <v>0.14646200000000001</v>
      </c>
      <c r="L963" s="16">
        <v>494747.86</v>
      </c>
      <c r="M963" s="17">
        <v>0.14625299999999999</v>
      </c>
      <c r="N963" s="16">
        <v>1028840.87</v>
      </c>
      <c r="O963" s="17">
        <v>0.21781800000000001</v>
      </c>
    </row>
    <row r="964" spans="3:15" x14ac:dyDescent="0.2">
      <c r="C964" s="30"/>
      <c r="D964" s="30"/>
      <c r="E964" s="30"/>
      <c r="F964" s="30"/>
      <c r="G964" s="14" t="s">
        <v>283</v>
      </c>
      <c r="H964" s="16">
        <v>65652.240000000005</v>
      </c>
      <c r="I964" s="17">
        <v>0.76050899999999999</v>
      </c>
      <c r="J964" s="16">
        <v>226362.79</v>
      </c>
      <c r="K964" s="17">
        <v>0.65967200000000004</v>
      </c>
      <c r="L964" s="16">
        <v>529557.71</v>
      </c>
      <c r="M964" s="17">
        <v>0.66782900000000001</v>
      </c>
      <c r="N964" s="16">
        <v>961654.57</v>
      </c>
      <c r="O964" s="17">
        <v>0.43608799999999998</v>
      </c>
    </row>
    <row r="965" spans="3:15" x14ac:dyDescent="0.2">
      <c r="C965" s="30"/>
      <c r="D965" s="30"/>
      <c r="E965" s="30"/>
      <c r="F965" s="30"/>
      <c r="G965" s="14" t="s">
        <v>284</v>
      </c>
      <c r="H965" s="16">
        <v>17530.25</v>
      </c>
      <c r="I965" s="17">
        <v>0.36403600000000003</v>
      </c>
      <c r="J965" s="16">
        <v>55999.79</v>
      </c>
      <c r="K965" s="17">
        <v>0.45121699999999998</v>
      </c>
      <c r="L965" s="16">
        <v>125548.57</v>
      </c>
      <c r="M965" s="17">
        <v>0.53721399999999997</v>
      </c>
      <c r="N965" s="16">
        <v>244506.4</v>
      </c>
      <c r="O965" s="17">
        <v>0.459424</v>
      </c>
    </row>
    <row r="966" spans="3:15" x14ac:dyDescent="0.2">
      <c r="C966" s="30"/>
      <c r="D966" s="30"/>
      <c r="E966" s="30"/>
      <c r="F966" s="30"/>
      <c r="G966" s="14" t="s">
        <v>285</v>
      </c>
      <c r="H966" s="16">
        <v>59238.879999999997</v>
      </c>
      <c r="I966" s="17">
        <v>0.16095499999999999</v>
      </c>
      <c r="J966" s="16">
        <v>204819.34</v>
      </c>
      <c r="K966" s="17">
        <v>0.19467799999999999</v>
      </c>
      <c r="L966" s="16">
        <v>477887.59</v>
      </c>
      <c r="M966" s="17">
        <v>0.21126500000000001</v>
      </c>
      <c r="N966" s="16">
        <v>977065.96</v>
      </c>
      <c r="O966" s="17">
        <v>0.22387799999999999</v>
      </c>
    </row>
    <row r="967" spans="3:15" x14ac:dyDescent="0.2">
      <c r="C967" s="30"/>
      <c r="D967" s="30"/>
      <c r="E967" s="30"/>
      <c r="F967" s="30"/>
      <c r="G967" s="14" t="s">
        <v>286</v>
      </c>
      <c r="H967" s="16">
        <v>33652.53</v>
      </c>
      <c r="I967" s="17">
        <v>0.55653900000000001</v>
      </c>
      <c r="J967" s="16">
        <v>112029.07</v>
      </c>
      <c r="K967" s="17">
        <v>0.53913299999999997</v>
      </c>
      <c r="L967" s="16">
        <v>249360.76</v>
      </c>
      <c r="M967" s="17">
        <v>0.57308999999999999</v>
      </c>
      <c r="N967" s="16">
        <v>512236.08</v>
      </c>
      <c r="O967" s="17">
        <v>0.58006500000000005</v>
      </c>
    </row>
    <row r="968" spans="3:15" x14ac:dyDescent="0.2">
      <c r="C968" s="30"/>
      <c r="D968" s="30"/>
      <c r="E968" s="30"/>
      <c r="F968" s="30"/>
      <c r="G968" s="14" t="s">
        <v>287</v>
      </c>
      <c r="H968" s="16">
        <v>14562.54</v>
      </c>
      <c r="I968" s="17">
        <v>5.3490000000000003E-2</v>
      </c>
      <c r="J968" s="16">
        <v>45657.52</v>
      </c>
      <c r="K968" s="17">
        <v>8.0524999999999999E-2</v>
      </c>
      <c r="L968" s="16">
        <v>94303.31</v>
      </c>
      <c r="M968" s="17">
        <v>-8.201E-3</v>
      </c>
      <c r="N968" s="16">
        <v>209717.58</v>
      </c>
      <c r="O968" s="17">
        <v>7.9930000000000001E-3</v>
      </c>
    </row>
    <row r="969" spans="3:15" x14ac:dyDescent="0.2">
      <c r="C969" s="30"/>
      <c r="D969" s="30"/>
      <c r="E969" s="30"/>
      <c r="F969" s="30"/>
      <c r="G969" s="14" t="s">
        <v>288</v>
      </c>
      <c r="H969" s="16">
        <v>16194.28</v>
      </c>
      <c r="I969" s="17">
        <v>9.7234000000000001E-2</v>
      </c>
      <c r="J969" s="16">
        <v>53426.05</v>
      </c>
      <c r="K969" s="17">
        <v>-2.434E-3</v>
      </c>
      <c r="L969" s="16">
        <v>119303.46</v>
      </c>
      <c r="M969" s="17">
        <v>-8.5990000000000007E-3</v>
      </c>
      <c r="N969" s="16">
        <v>261260.72</v>
      </c>
      <c r="O969" s="17">
        <v>2.0858000000000002E-2</v>
      </c>
    </row>
    <row r="970" spans="3:15" x14ac:dyDescent="0.2">
      <c r="C970" s="30"/>
      <c r="D970" s="30"/>
      <c r="E970" s="30"/>
      <c r="F970" s="30"/>
      <c r="G970" s="14" t="s">
        <v>289</v>
      </c>
      <c r="H970" s="16">
        <v>25724.22</v>
      </c>
      <c r="I970" s="17">
        <v>9.2049000000000006E-2</v>
      </c>
      <c r="J970" s="16">
        <v>85358.14</v>
      </c>
      <c r="K970" s="17">
        <v>0.162275</v>
      </c>
      <c r="L970" s="16">
        <v>198302.7</v>
      </c>
      <c r="M970" s="17">
        <v>0.299064</v>
      </c>
      <c r="N970" s="16">
        <v>395928.42</v>
      </c>
      <c r="O970" s="17">
        <v>0.28214299999999998</v>
      </c>
    </row>
    <row r="971" spans="3:15" x14ac:dyDescent="0.2">
      <c r="C971" s="30"/>
      <c r="D971" s="30"/>
      <c r="E971" s="30"/>
      <c r="F971" s="30"/>
      <c r="G971" s="14" t="s">
        <v>290</v>
      </c>
      <c r="H971" s="16">
        <v>37236.82</v>
      </c>
      <c r="I971" s="17">
        <v>0.606873</v>
      </c>
      <c r="J971" s="16">
        <v>115382.84</v>
      </c>
      <c r="K971" s="17">
        <v>0.52433700000000005</v>
      </c>
      <c r="L971" s="16">
        <v>256093.45</v>
      </c>
      <c r="M971" s="17">
        <v>0.489703</v>
      </c>
      <c r="N971" s="16">
        <v>492088.62</v>
      </c>
      <c r="O971" s="17">
        <v>0.42479499999999998</v>
      </c>
    </row>
    <row r="972" spans="3:15" x14ac:dyDescent="0.2">
      <c r="C972" s="30"/>
      <c r="D972" s="30"/>
      <c r="E972" s="30"/>
      <c r="F972" s="30"/>
      <c r="G972" s="14" t="s">
        <v>291</v>
      </c>
      <c r="H972" s="16">
        <v>26101.49</v>
      </c>
      <c r="I972" s="17">
        <v>0.12607199999999999</v>
      </c>
      <c r="J972" s="16">
        <v>91373.25</v>
      </c>
      <c r="K972" s="17">
        <v>6.4535999999999996E-2</v>
      </c>
      <c r="L972" s="16">
        <v>209860.17</v>
      </c>
      <c r="M972" s="17">
        <v>5.7450000000000001E-2</v>
      </c>
      <c r="N972" s="16">
        <v>444820.63</v>
      </c>
      <c r="O972" s="17">
        <v>2.7095000000000001E-2</v>
      </c>
    </row>
    <row r="973" spans="3:15" x14ac:dyDescent="0.2">
      <c r="C973" s="30"/>
      <c r="D973" s="30"/>
      <c r="E973" s="30"/>
      <c r="F973" s="30"/>
      <c r="G973" s="14" t="s">
        <v>292</v>
      </c>
      <c r="H973" s="16">
        <v>10691.05</v>
      </c>
      <c r="I973" s="17">
        <v>0.17049700000000001</v>
      </c>
      <c r="J973" s="16">
        <v>47173.3</v>
      </c>
      <c r="K973" s="17">
        <v>0.46978599999999998</v>
      </c>
      <c r="L973" s="16">
        <v>105408.9</v>
      </c>
      <c r="M973" s="17">
        <v>0.38959700000000003</v>
      </c>
      <c r="N973" s="16">
        <v>198282.19</v>
      </c>
      <c r="O973" s="17">
        <v>0.23699100000000001</v>
      </c>
    </row>
    <row r="974" spans="3:15" x14ac:dyDescent="0.2">
      <c r="C974" s="30"/>
      <c r="D974" s="30"/>
      <c r="E974" s="30"/>
      <c r="F974" s="30"/>
      <c r="G974" s="14" t="s">
        <v>293</v>
      </c>
      <c r="H974" s="16">
        <v>35736.15</v>
      </c>
      <c r="I974" s="17">
        <v>0.35958000000000001</v>
      </c>
      <c r="J974" s="16">
        <v>128621.66</v>
      </c>
      <c r="K974" s="17">
        <v>0.45516899999999999</v>
      </c>
      <c r="L974" s="16">
        <v>290219.89</v>
      </c>
      <c r="M974" s="17">
        <v>0.43863099999999999</v>
      </c>
      <c r="N974" s="16">
        <v>563338</v>
      </c>
      <c r="O974" s="17">
        <v>0.27083699999999999</v>
      </c>
    </row>
    <row r="975" spans="3:15" x14ac:dyDescent="0.2">
      <c r="C975" s="30"/>
      <c r="D975" s="30"/>
      <c r="E975" s="30"/>
      <c r="F975" s="30"/>
      <c r="G975" s="14" t="s">
        <v>294</v>
      </c>
      <c r="H975" s="16">
        <v>19783.830000000002</v>
      </c>
      <c r="I975" s="17">
        <v>-0.24226700000000001</v>
      </c>
      <c r="J975" s="16">
        <v>67999.33</v>
      </c>
      <c r="K975" s="17">
        <v>-0.26857599999999998</v>
      </c>
      <c r="L975" s="16">
        <v>161450.44</v>
      </c>
      <c r="M975" s="17">
        <v>-0.24507499999999999</v>
      </c>
      <c r="N975" s="16">
        <v>415974.08</v>
      </c>
      <c r="O975" s="17">
        <v>-9.0719999999999995E-2</v>
      </c>
    </row>
    <row r="976" spans="3:15" x14ac:dyDescent="0.2">
      <c r="C976" s="30"/>
      <c r="D976" s="30"/>
      <c r="E976" s="30"/>
      <c r="F976" s="30"/>
      <c r="G976" s="14" t="s">
        <v>295</v>
      </c>
      <c r="H976" s="16">
        <v>36590.480000000003</v>
      </c>
      <c r="I976" s="17">
        <v>0.105597</v>
      </c>
      <c r="J976" s="16">
        <v>117192.28</v>
      </c>
      <c r="K976" s="17">
        <v>0.13711100000000001</v>
      </c>
      <c r="L976" s="16">
        <v>253274.52</v>
      </c>
      <c r="M976" s="17">
        <v>0.22914799999999999</v>
      </c>
      <c r="N976" s="16">
        <v>487871.45</v>
      </c>
      <c r="O976" s="17">
        <v>0.194578</v>
      </c>
    </row>
    <row r="977" spans="3:15" x14ac:dyDescent="0.2">
      <c r="C977" s="30"/>
      <c r="D977" s="30"/>
      <c r="E977" s="30"/>
      <c r="F977" s="30"/>
      <c r="G977" s="14" t="s">
        <v>296</v>
      </c>
      <c r="H977" s="16">
        <v>20891.5</v>
      </c>
      <c r="I977" s="17">
        <v>0.46822900000000001</v>
      </c>
      <c r="J977" s="16">
        <v>99069.28</v>
      </c>
      <c r="K977" s="17">
        <v>0.83121199999999995</v>
      </c>
      <c r="L977" s="16">
        <v>191820.75</v>
      </c>
      <c r="M977" s="17">
        <v>0.55986199999999997</v>
      </c>
      <c r="N977" s="16">
        <v>359494.86</v>
      </c>
      <c r="O977" s="17">
        <v>0.44389200000000001</v>
      </c>
    </row>
    <row r="978" spans="3:15" x14ac:dyDescent="0.2">
      <c r="C978" s="30"/>
      <c r="D978" s="30"/>
      <c r="E978" s="30"/>
      <c r="F978" s="30"/>
      <c r="G978" s="14" t="s">
        <v>297</v>
      </c>
      <c r="H978" s="16">
        <v>13460.68</v>
      </c>
      <c r="I978" s="17">
        <v>-5.2880999999999997E-2</v>
      </c>
      <c r="J978" s="16">
        <v>39774.589999999997</v>
      </c>
      <c r="K978" s="17">
        <v>-6.4309000000000005E-2</v>
      </c>
      <c r="L978" s="16">
        <v>89790.47</v>
      </c>
      <c r="M978" s="17">
        <v>-2.9375999999999999E-2</v>
      </c>
      <c r="N978" s="16">
        <v>197117.15</v>
      </c>
      <c r="O978" s="17">
        <v>-2.0941000000000001E-2</v>
      </c>
    </row>
    <row r="979" spans="3:15" x14ac:dyDescent="0.2">
      <c r="C979" s="30"/>
      <c r="D979" s="30"/>
      <c r="E979" s="30"/>
      <c r="F979" s="30"/>
      <c r="G979" s="14" t="s">
        <v>298</v>
      </c>
      <c r="H979" s="16">
        <v>16960.099999999999</v>
      </c>
      <c r="I979" s="17">
        <v>-5.8069000000000003E-2</v>
      </c>
      <c r="J979" s="16">
        <v>55090.68</v>
      </c>
      <c r="K979" s="17">
        <v>-1.7297E-2</v>
      </c>
      <c r="L979" s="16">
        <v>121878.81</v>
      </c>
      <c r="M979" s="17">
        <v>-2.3747999999999998E-2</v>
      </c>
      <c r="N979" s="16">
        <v>265498.59999999998</v>
      </c>
      <c r="O979" s="17">
        <v>-2.1575E-2</v>
      </c>
    </row>
    <row r="980" spans="3:15" x14ac:dyDescent="0.2">
      <c r="C980" s="30"/>
      <c r="D980" s="30"/>
      <c r="E980" s="30"/>
      <c r="F980" s="30"/>
      <c r="G980" s="14" t="s">
        <v>299</v>
      </c>
      <c r="H980" s="16">
        <v>73376.22</v>
      </c>
      <c r="I980" s="17">
        <v>0.34705000000000003</v>
      </c>
      <c r="J980" s="16">
        <v>225116.94</v>
      </c>
      <c r="K980" s="17">
        <v>0.18770500000000001</v>
      </c>
      <c r="L980" s="16">
        <v>503913.79</v>
      </c>
      <c r="M980" s="17">
        <v>0.157752</v>
      </c>
      <c r="N980" s="16">
        <v>1045407.08</v>
      </c>
      <c r="O980" s="17">
        <v>0.13953699999999999</v>
      </c>
    </row>
    <row r="981" spans="3:15" x14ac:dyDescent="0.2">
      <c r="C981" s="30"/>
      <c r="D981" s="30"/>
      <c r="E981" s="30"/>
      <c r="F981" s="30"/>
      <c r="G981" s="14" t="s">
        <v>300</v>
      </c>
      <c r="H981" s="16">
        <v>7934.5</v>
      </c>
      <c r="I981" s="17">
        <v>0.52005400000000002</v>
      </c>
      <c r="J981" s="16">
        <v>27049.97</v>
      </c>
      <c r="K981" s="17">
        <v>0.55866899999999997</v>
      </c>
      <c r="L981" s="16">
        <v>62014.26</v>
      </c>
      <c r="M981" s="17">
        <v>0.64056500000000005</v>
      </c>
      <c r="N981" s="16">
        <v>119851.62</v>
      </c>
      <c r="O981" s="17">
        <v>0.51334599999999997</v>
      </c>
    </row>
    <row r="982" spans="3:15" x14ac:dyDescent="0.2">
      <c r="C982" s="30"/>
      <c r="D982" s="30"/>
      <c r="E982" s="30"/>
      <c r="F982" s="30"/>
      <c r="G982" s="14" t="s">
        <v>301</v>
      </c>
      <c r="H982" s="16">
        <v>52821.59</v>
      </c>
      <c r="I982" s="17">
        <v>-3.078E-3</v>
      </c>
      <c r="J982" s="16">
        <v>160725.07999999999</v>
      </c>
      <c r="K982" s="17">
        <v>-1.4132E-2</v>
      </c>
      <c r="L982" s="16">
        <v>361796.37</v>
      </c>
      <c r="M982" s="17">
        <v>2.1780999999999998E-2</v>
      </c>
      <c r="N982" s="16">
        <v>791019.5</v>
      </c>
      <c r="O982" s="17">
        <v>1.4519000000000001E-2</v>
      </c>
    </row>
    <row r="983" spans="3:15" x14ac:dyDescent="0.2">
      <c r="C983" s="30"/>
      <c r="D983" s="30"/>
      <c r="E983" s="30"/>
      <c r="F983" s="30"/>
      <c r="G983" s="14" t="s">
        <v>302</v>
      </c>
      <c r="H983" s="16">
        <v>18088.47</v>
      </c>
      <c r="I983" s="17">
        <v>0.32029200000000002</v>
      </c>
      <c r="J983" s="16">
        <v>59814.28</v>
      </c>
      <c r="K983" s="17">
        <v>0.25325999999999999</v>
      </c>
      <c r="L983" s="16">
        <v>141325.49</v>
      </c>
      <c r="M983" s="17">
        <v>0.227689</v>
      </c>
      <c r="N983" s="16">
        <v>293120.28999999998</v>
      </c>
      <c r="O983" s="17">
        <v>0.215255</v>
      </c>
    </row>
    <row r="984" spans="3:15" x14ac:dyDescent="0.2">
      <c r="C984" s="30"/>
      <c r="D984" s="30"/>
      <c r="E984" s="30"/>
      <c r="F984" s="30"/>
      <c r="G984" s="14" t="s">
        <v>303</v>
      </c>
      <c r="H984" s="16">
        <v>30883.16</v>
      </c>
      <c r="I984" s="17">
        <v>0.79143399999999997</v>
      </c>
      <c r="J984" s="16">
        <v>101410.45</v>
      </c>
      <c r="K984" s="17">
        <v>0.68565600000000004</v>
      </c>
      <c r="L984" s="16">
        <v>209976.06</v>
      </c>
      <c r="M984" s="17">
        <v>0.51452600000000004</v>
      </c>
      <c r="N984" s="16">
        <v>395080.25</v>
      </c>
      <c r="O984" s="17">
        <v>0.31816800000000001</v>
      </c>
    </row>
    <row r="985" spans="3:15" x14ac:dyDescent="0.2">
      <c r="C985" s="30"/>
      <c r="D985" s="30"/>
      <c r="E985" s="30"/>
      <c r="F985" s="30"/>
      <c r="G985" s="14" t="s">
        <v>304</v>
      </c>
      <c r="H985" s="16">
        <v>12809.03</v>
      </c>
      <c r="I985" s="17">
        <v>0.32628299999999999</v>
      </c>
      <c r="J985" s="16">
        <v>40538.53</v>
      </c>
      <c r="K985" s="17">
        <v>0.35716599999999998</v>
      </c>
      <c r="L985" s="16">
        <v>94562.240000000005</v>
      </c>
      <c r="M985" s="17">
        <v>0.48676900000000001</v>
      </c>
      <c r="N985" s="16">
        <v>183847.42</v>
      </c>
      <c r="O985" s="17">
        <v>0.375919</v>
      </c>
    </row>
    <row r="986" spans="3:15" x14ac:dyDescent="0.2">
      <c r="C986" s="30"/>
      <c r="D986" s="30"/>
      <c r="E986" s="30"/>
      <c r="F986" s="30"/>
      <c r="G986" s="14" t="s">
        <v>305</v>
      </c>
      <c r="H986" s="16">
        <v>4221.75</v>
      </c>
      <c r="I986" s="17">
        <v>-0.51359399999999999</v>
      </c>
      <c r="J986" s="16">
        <v>12321.41</v>
      </c>
      <c r="K986" s="17">
        <v>-0.48275699999999999</v>
      </c>
      <c r="L986" s="16">
        <v>27881.72</v>
      </c>
      <c r="M986" s="17">
        <v>-0.41811500000000001</v>
      </c>
      <c r="N986" s="16">
        <v>59544.67</v>
      </c>
      <c r="O986" s="17">
        <v>-0.14972099999999999</v>
      </c>
    </row>
    <row r="987" spans="3:15" x14ac:dyDescent="0.2">
      <c r="C987" s="30"/>
      <c r="D987" s="30"/>
      <c r="E987" s="30"/>
      <c r="F987" s="30"/>
      <c r="G987" s="14" t="s">
        <v>306</v>
      </c>
      <c r="H987" s="16">
        <v>129465.41</v>
      </c>
      <c r="I987" s="17">
        <v>-1.5955E-2</v>
      </c>
      <c r="J987" s="16">
        <v>449709.3</v>
      </c>
      <c r="K987" s="17">
        <v>-3.4264999999999997E-2</v>
      </c>
      <c r="L987" s="16">
        <v>1047957.72</v>
      </c>
      <c r="M987" s="17">
        <v>-2.7380999999999999E-2</v>
      </c>
      <c r="N987" s="16">
        <v>2372587.85</v>
      </c>
      <c r="O987" s="17">
        <v>2.7146E-2</v>
      </c>
    </row>
    <row r="988" spans="3:15" x14ac:dyDescent="0.2">
      <c r="C988" s="30"/>
      <c r="D988" s="30"/>
      <c r="E988" s="30"/>
      <c r="F988" s="30"/>
      <c r="G988" s="14" t="s">
        <v>307</v>
      </c>
      <c r="H988" s="16">
        <v>99976.75</v>
      </c>
      <c r="I988" s="17">
        <v>0.20466899999999999</v>
      </c>
      <c r="J988" s="16">
        <v>346577.47</v>
      </c>
      <c r="K988" s="17">
        <v>0.211198</v>
      </c>
      <c r="L988" s="16">
        <v>775430.08</v>
      </c>
      <c r="M988" s="17">
        <v>0.195158</v>
      </c>
      <c r="N988" s="16">
        <v>1511355.22</v>
      </c>
      <c r="O988" s="17">
        <v>0.18703500000000001</v>
      </c>
    </row>
    <row r="989" spans="3:15" x14ac:dyDescent="0.2">
      <c r="C989" s="30"/>
      <c r="D989" s="30"/>
      <c r="E989" s="30"/>
      <c r="F989" s="30"/>
      <c r="G989" s="14" t="s">
        <v>308</v>
      </c>
      <c r="H989" s="16">
        <v>7333.08</v>
      </c>
      <c r="I989" s="17">
        <v>0.98435899999999998</v>
      </c>
      <c r="J989" s="16">
        <v>29353.01</v>
      </c>
      <c r="K989" s="17">
        <v>2.209066</v>
      </c>
      <c r="L989" s="16">
        <v>63724.61</v>
      </c>
      <c r="M989" s="17">
        <v>1.915967</v>
      </c>
      <c r="N989" s="16">
        <v>92521.38</v>
      </c>
      <c r="O989" s="17">
        <v>1.0267040000000001</v>
      </c>
    </row>
    <row r="990" spans="3:15" x14ac:dyDescent="0.2">
      <c r="C990" s="30"/>
      <c r="D990" s="30"/>
      <c r="E990" s="30"/>
      <c r="F990" s="30"/>
      <c r="G990" s="14" t="s">
        <v>309</v>
      </c>
      <c r="H990" s="16">
        <v>24863.27</v>
      </c>
      <c r="I990" s="17">
        <v>3.0540999999999999E-2</v>
      </c>
      <c r="J990" s="16">
        <v>74872.34</v>
      </c>
      <c r="K990" s="17">
        <v>-1.3924000000000001E-2</v>
      </c>
      <c r="L990" s="16">
        <v>167151.35999999999</v>
      </c>
      <c r="M990" s="17">
        <v>3.7939000000000001E-2</v>
      </c>
      <c r="N990" s="16">
        <v>368202.85</v>
      </c>
      <c r="O990" s="17">
        <v>1.5023999999999999E-2</v>
      </c>
    </row>
    <row r="991" spans="3:15" x14ac:dyDescent="0.2">
      <c r="C991" s="30"/>
      <c r="D991" s="30"/>
      <c r="E991" s="30"/>
      <c r="F991" s="30"/>
      <c r="G991" s="14" t="s">
        <v>310</v>
      </c>
      <c r="H991" s="16">
        <v>14881.28</v>
      </c>
      <c r="I991" s="17">
        <v>0.32727000000000001</v>
      </c>
      <c r="J991" s="16">
        <v>51848.23</v>
      </c>
      <c r="K991" s="17">
        <v>0.37551299999999999</v>
      </c>
      <c r="L991" s="16">
        <v>123038.49</v>
      </c>
      <c r="M991" s="17">
        <v>0.40343899999999999</v>
      </c>
      <c r="N991" s="16">
        <v>254019.98</v>
      </c>
      <c r="O991" s="17">
        <v>0.36464400000000002</v>
      </c>
    </row>
    <row r="992" spans="3:15" x14ac:dyDescent="0.2">
      <c r="C992" s="30"/>
      <c r="D992" s="30"/>
      <c r="E992" s="30"/>
      <c r="F992" s="30"/>
      <c r="G992" s="14" t="s">
        <v>311</v>
      </c>
      <c r="H992" s="16">
        <v>78453.8</v>
      </c>
      <c r="I992" s="17">
        <v>0.35142400000000001</v>
      </c>
      <c r="J992" s="16">
        <v>265312.73</v>
      </c>
      <c r="K992" s="17">
        <v>0.28651799999999999</v>
      </c>
      <c r="L992" s="16">
        <v>614225.01</v>
      </c>
      <c r="M992" s="17">
        <v>0.24738599999999999</v>
      </c>
      <c r="N992" s="16">
        <v>1254256.8999999999</v>
      </c>
      <c r="O992" s="17">
        <v>0.181205</v>
      </c>
    </row>
    <row r="993" spans="3:15" x14ac:dyDescent="0.2">
      <c r="C993" s="30"/>
      <c r="D993" s="30"/>
      <c r="E993" s="30"/>
      <c r="F993" s="30"/>
      <c r="G993" s="14" t="s">
        <v>312</v>
      </c>
      <c r="H993" s="16">
        <v>15364.46</v>
      </c>
      <c r="I993" s="17">
        <v>0.19647800000000001</v>
      </c>
      <c r="J993" s="16">
        <v>47588.67</v>
      </c>
      <c r="K993" s="17">
        <v>0.13624800000000001</v>
      </c>
      <c r="L993" s="16">
        <v>108661.09</v>
      </c>
      <c r="M993" s="17">
        <v>0.16480300000000001</v>
      </c>
      <c r="N993" s="16">
        <v>231536.04</v>
      </c>
      <c r="O993" s="17">
        <v>8.7409000000000001E-2</v>
      </c>
    </row>
    <row r="994" spans="3:15" x14ac:dyDescent="0.2">
      <c r="C994" s="30"/>
      <c r="D994" s="30"/>
      <c r="E994" s="30"/>
      <c r="F994" s="30"/>
      <c r="G994" s="14" t="s">
        <v>313</v>
      </c>
      <c r="H994" s="16">
        <v>26926.17</v>
      </c>
      <c r="I994" s="17">
        <v>-0.13523199999999999</v>
      </c>
      <c r="J994" s="16">
        <v>97964.37</v>
      </c>
      <c r="K994" s="17">
        <v>1.8998999999999999E-2</v>
      </c>
      <c r="L994" s="16">
        <v>220768.66</v>
      </c>
      <c r="M994" s="17">
        <v>3.7747999999999997E-2</v>
      </c>
      <c r="N994" s="16">
        <v>485555.11</v>
      </c>
      <c r="O994" s="17">
        <v>6.7424999999999999E-2</v>
      </c>
    </row>
    <row r="995" spans="3:15" x14ac:dyDescent="0.2">
      <c r="C995" s="30"/>
      <c r="D995" s="30"/>
      <c r="E995" s="30"/>
      <c r="F995" s="30"/>
      <c r="G995" s="14" t="s">
        <v>314</v>
      </c>
      <c r="H995" s="16">
        <v>34383.61</v>
      </c>
      <c r="I995" s="17">
        <v>0.59240099999999996</v>
      </c>
      <c r="J995" s="16">
        <v>113607.78</v>
      </c>
      <c r="K995" s="17">
        <v>0.49676199999999998</v>
      </c>
      <c r="L995" s="16">
        <v>243484.6</v>
      </c>
      <c r="M995" s="17">
        <v>0.39296700000000001</v>
      </c>
      <c r="N995" s="16">
        <v>406517.7</v>
      </c>
      <c r="O995" s="17">
        <v>7.9492999999999994E-2</v>
      </c>
    </row>
    <row r="996" spans="3:15" x14ac:dyDescent="0.2">
      <c r="C996" s="30"/>
      <c r="D996" s="30"/>
      <c r="E996" s="30"/>
      <c r="F996" s="30"/>
      <c r="G996" s="14" t="s">
        <v>315</v>
      </c>
      <c r="H996" s="16">
        <v>23854.44</v>
      </c>
      <c r="I996" s="17">
        <v>7.8919000000000003E-2</v>
      </c>
      <c r="J996" s="16">
        <v>77841.990000000005</v>
      </c>
      <c r="K996" s="17">
        <v>0.105902</v>
      </c>
      <c r="L996" s="16">
        <v>179123.77</v>
      </c>
      <c r="M996" s="17">
        <v>0.13625499999999999</v>
      </c>
      <c r="N996" s="16">
        <v>390848.53</v>
      </c>
      <c r="O996" s="17">
        <v>0.14210800000000001</v>
      </c>
    </row>
    <row r="997" spans="3:15" x14ac:dyDescent="0.2">
      <c r="C997" s="30"/>
      <c r="D997" s="30"/>
      <c r="E997" s="30"/>
      <c r="F997" s="30"/>
      <c r="G997" s="14" t="s">
        <v>316</v>
      </c>
      <c r="H997" s="16">
        <v>21598.69</v>
      </c>
      <c r="I997" s="17">
        <v>0.19203700000000001</v>
      </c>
      <c r="J997" s="16">
        <v>73062.58</v>
      </c>
      <c r="K997" s="17">
        <v>0.13142100000000001</v>
      </c>
      <c r="L997" s="16">
        <v>165761.51</v>
      </c>
      <c r="M997" s="17">
        <v>0.104722</v>
      </c>
      <c r="N997" s="16">
        <v>349154.37</v>
      </c>
      <c r="O997" s="17">
        <v>0.10101</v>
      </c>
    </row>
    <row r="998" spans="3:15" x14ac:dyDescent="0.2">
      <c r="C998" s="30"/>
      <c r="D998" s="30"/>
      <c r="E998" s="30"/>
      <c r="F998" s="30"/>
      <c r="G998" s="14" t="s">
        <v>317</v>
      </c>
      <c r="H998" s="16">
        <v>17058.87</v>
      </c>
      <c r="I998" s="17">
        <v>0.11934699999999999</v>
      </c>
      <c r="J998" s="16">
        <v>59289.71</v>
      </c>
      <c r="K998" s="17">
        <v>9.8236000000000004E-2</v>
      </c>
      <c r="L998" s="16">
        <v>142309.6</v>
      </c>
      <c r="M998" s="17">
        <v>0.11962</v>
      </c>
      <c r="N998" s="16">
        <v>304026.21000000002</v>
      </c>
      <c r="O998" s="17">
        <v>0.18095700000000001</v>
      </c>
    </row>
    <row r="999" spans="3:15" x14ac:dyDescent="0.2">
      <c r="C999" s="30"/>
      <c r="D999" s="30"/>
      <c r="E999" s="30"/>
      <c r="F999" s="30"/>
      <c r="G999" s="14" t="s">
        <v>318</v>
      </c>
      <c r="H999" s="16">
        <v>16400.62</v>
      </c>
      <c r="I999" s="17">
        <v>0.40053299999999997</v>
      </c>
      <c r="J999" s="16">
        <v>53054.05</v>
      </c>
      <c r="K999" s="17">
        <v>0.39405800000000002</v>
      </c>
      <c r="L999" s="16">
        <v>111029.54</v>
      </c>
      <c r="M999" s="17">
        <v>0.22844500000000001</v>
      </c>
      <c r="N999" s="16">
        <v>207670.83</v>
      </c>
      <c r="O999" s="17">
        <v>5.2381999999999998E-2</v>
      </c>
    </row>
    <row r="1000" spans="3:15" x14ac:dyDescent="0.2">
      <c r="C1000" s="30"/>
      <c r="D1000" s="30"/>
      <c r="E1000" s="30"/>
      <c r="F1000" s="30"/>
      <c r="G1000" s="14" t="s">
        <v>319</v>
      </c>
      <c r="H1000" s="16">
        <v>6215.56</v>
      </c>
      <c r="I1000" s="17">
        <v>0.77725</v>
      </c>
      <c r="J1000" s="16">
        <v>21412.95</v>
      </c>
      <c r="K1000" s="17">
        <v>0.61339699999999997</v>
      </c>
      <c r="L1000" s="16">
        <v>47625.760000000002</v>
      </c>
      <c r="M1000" s="17">
        <v>0.55930899999999995</v>
      </c>
      <c r="N1000" s="16">
        <v>86589.92</v>
      </c>
      <c r="O1000" s="17">
        <v>0.30022399999999999</v>
      </c>
    </row>
    <row r="1001" spans="3:15" x14ac:dyDescent="0.2">
      <c r="C1001" s="30"/>
      <c r="D1001" s="30"/>
      <c r="E1001" s="30"/>
      <c r="F1001" s="30"/>
      <c r="G1001" s="14" t="s">
        <v>320</v>
      </c>
      <c r="H1001" s="16">
        <v>17018.919999999998</v>
      </c>
      <c r="I1001" s="17">
        <v>0.24610499999999999</v>
      </c>
      <c r="J1001" s="16">
        <v>52132.480000000003</v>
      </c>
      <c r="K1001" s="17">
        <v>6.8350999999999995E-2</v>
      </c>
      <c r="L1001" s="16">
        <v>114226.52</v>
      </c>
      <c r="M1001" s="17">
        <v>3.1054999999999999E-2</v>
      </c>
      <c r="N1001" s="16">
        <v>242268.56</v>
      </c>
      <c r="O1001" s="17">
        <v>0.117824</v>
      </c>
    </row>
    <row r="1002" spans="3:15" x14ac:dyDescent="0.2">
      <c r="C1002" s="30"/>
      <c r="D1002" s="30"/>
      <c r="E1002" s="30"/>
      <c r="F1002" s="30"/>
      <c r="G1002" s="14" t="s">
        <v>321</v>
      </c>
      <c r="H1002" s="16">
        <v>46607.73</v>
      </c>
      <c r="I1002" s="17">
        <v>0.37031999999999998</v>
      </c>
      <c r="J1002" s="16">
        <v>146557.88</v>
      </c>
      <c r="K1002" s="17">
        <v>0.33405000000000001</v>
      </c>
      <c r="L1002" s="16">
        <v>308200.40000000002</v>
      </c>
      <c r="M1002" s="17">
        <v>0.24086299999999999</v>
      </c>
      <c r="N1002" s="16">
        <v>607071.85</v>
      </c>
      <c r="O1002" s="17">
        <v>0.15525700000000001</v>
      </c>
    </row>
    <row r="1003" spans="3:15" x14ac:dyDescent="0.2">
      <c r="C1003" s="30"/>
      <c r="D1003" s="30"/>
      <c r="E1003" s="30"/>
      <c r="F1003" s="30"/>
      <c r="G1003" s="14" t="s">
        <v>322</v>
      </c>
      <c r="H1003" s="16">
        <v>44400.07</v>
      </c>
      <c r="I1003" s="17">
        <v>0.64115699999999998</v>
      </c>
      <c r="J1003" s="16">
        <v>145717.23000000001</v>
      </c>
      <c r="K1003" s="17">
        <v>0.51782399999999995</v>
      </c>
      <c r="L1003" s="16">
        <v>307709.34000000003</v>
      </c>
      <c r="M1003" s="17">
        <v>0.44829599999999997</v>
      </c>
      <c r="N1003" s="16">
        <v>568197.18000000005</v>
      </c>
      <c r="O1003" s="17">
        <v>0.172067</v>
      </c>
    </row>
    <row r="1004" spans="3:15" x14ac:dyDescent="0.2">
      <c r="C1004" s="30"/>
      <c r="D1004" s="30"/>
      <c r="E1004" s="30"/>
      <c r="F1004" s="30"/>
      <c r="G1004" s="14" t="s">
        <v>323</v>
      </c>
      <c r="H1004" s="16">
        <v>34104.86</v>
      </c>
      <c r="I1004" s="17">
        <v>0.35557699999999998</v>
      </c>
      <c r="J1004" s="16">
        <v>102422.23</v>
      </c>
      <c r="K1004" s="17">
        <v>0.26601999999999998</v>
      </c>
      <c r="L1004" s="16">
        <v>229854.25</v>
      </c>
      <c r="M1004" s="17">
        <v>0.27868500000000002</v>
      </c>
      <c r="N1004" s="16">
        <v>469259.2</v>
      </c>
      <c r="O1004" s="17">
        <v>0.26205400000000001</v>
      </c>
    </row>
    <row r="1005" spans="3:15" x14ac:dyDescent="0.2">
      <c r="C1005" s="30"/>
      <c r="D1005" s="30"/>
      <c r="E1005" s="30"/>
      <c r="F1005" s="30"/>
      <c r="G1005" s="14" t="s">
        <v>324</v>
      </c>
      <c r="H1005" s="16">
        <v>21837.67</v>
      </c>
      <c r="I1005" s="17">
        <v>-9.6740000000000003E-3</v>
      </c>
      <c r="J1005" s="16">
        <v>79901.88</v>
      </c>
      <c r="K1005" s="17">
        <v>0.215036</v>
      </c>
      <c r="L1005" s="16">
        <v>179450.23</v>
      </c>
      <c r="M1005" s="17">
        <v>0.283333</v>
      </c>
      <c r="N1005" s="16">
        <v>387746.99</v>
      </c>
      <c r="O1005" s="17">
        <v>0.25605899999999998</v>
      </c>
    </row>
    <row r="1006" spans="3:15" x14ac:dyDescent="0.2">
      <c r="C1006" s="30"/>
      <c r="D1006" s="30"/>
      <c r="E1006" s="30"/>
      <c r="F1006" s="30"/>
      <c r="G1006" s="14" t="s">
        <v>325</v>
      </c>
      <c r="H1006" s="16">
        <v>36798.699999999997</v>
      </c>
      <c r="I1006" s="17">
        <v>6.2870999999999996E-2</v>
      </c>
      <c r="J1006" s="16">
        <v>108047.54</v>
      </c>
      <c r="K1006" s="17">
        <v>2.7959999999999999E-2</v>
      </c>
      <c r="L1006" s="16">
        <v>240196.44</v>
      </c>
      <c r="M1006" s="17">
        <v>6.1025000000000003E-2</v>
      </c>
      <c r="N1006" s="16">
        <v>527651.13</v>
      </c>
      <c r="O1006" s="17">
        <v>2.4684999999999999E-2</v>
      </c>
    </row>
    <row r="1007" spans="3:15" x14ac:dyDescent="0.2">
      <c r="C1007" s="30"/>
      <c r="D1007" s="30"/>
      <c r="E1007" s="30"/>
      <c r="F1007" s="30"/>
      <c r="G1007" s="14" t="s">
        <v>351</v>
      </c>
      <c r="H1007" s="16">
        <v>7825.13</v>
      </c>
      <c r="I1007" s="17">
        <v>0.174509</v>
      </c>
      <c r="J1007" s="16">
        <v>25902.83</v>
      </c>
      <c r="K1007" s="17">
        <v>6.0176E-2</v>
      </c>
      <c r="L1007" s="16">
        <v>61151.41</v>
      </c>
      <c r="M1007" s="17">
        <v>9.536E-2</v>
      </c>
      <c r="N1007" s="16">
        <v>133992.85</v>
      </c>
      <c r="O1007" s="17">
        <v>0.15162300000000001</v>
      </c>
    </row>
    <row r="1008" spans="3:15" x14ac:dyDescent="0.2">
      <c r="C1008" s="30"/>
      <c r="D1008" s="30"/>
      <c r="E1008" s="30"/>
      <c r="F1008" s="30"/>
      <c r="G1008" s="14" t="s">
        <v>352</v>
      </c>
      <c r="H1008" s="16">
        <v>9706.07</v>
      </c>
      <c r="I1008" s="17">
        <v>0.157831</v>
      </c>
      <c r="J1008" s="16">
        <v>32390.19</v>
      </c>
      <c r="K1008" s="17">
        <v>0.130048</v>
      </c>
      <c r="L1008" s="16">
        <v>72630.47</v>
      </c>
      <c r="M1008" s="17">
        <v>0.18887499999999999</v>
      </c>
      <c r="N1008" s="16">
        <v>147865.9</v>
      </c>
      <c r="O1008" s="17">
        <v>0.149758</v>
      </c>
    </row>
    <row r="1009" spans="3:15" x14ac:dyDescent="0.2">
      <c r="C1009" s="29" t="s">
        <v>19</v>
      </c>
      <c r="D1009" s="29" t="s">
        <v>20</v>
      </c>
      <c r="E1009" s="29" t="s">
        <v>0</v>
      </c>
      <c r="F1009" s="29" t="s">
        <v>85</v>
      </c>
      <c r="G1009" s="14" t="s">
        <v>326</v>
      </c>
      <c r="H1009" s="16">
        <v>199784.75</v>
      </c>
      <c r="I1009" s="17">
        <v>0.34084799999999998</v>
      </c>
      <c r="J1009" s="16">
        <v>625713.67000000004</v>
      </c>
      <c r="K1009" s="17">
        <v>0.23230899999999999</v>
      </c>
      <c r="L1009" s="16">
        <v>1358189.41</v>
      </c>
      <c r="M1009" s="17">
        <v>0.16761999999999999</v>
      </c>
      <c r="N1009" s="16">
        <v>2738619.57</v>
      </c>
      <c r="O1009" s="17">
        <v>0.12683800000000001</v>
      </c>
    </row>
    <row r="1010" spans="3:15" x14ac:dyDescent="0.2">
      <c r="C1010" s="30"/>
      <c r="D1010" s="30"/>
      <c r="E1010" s="30"/>
      <c r="F1010" s="30"/>
      <c r="G1010" s="14" t="s">
        <v>327</v>
      </c>
      <c r="H1010" s="16">
        <v>304623.95</v>
      </c>
      <c r="I1010" s="17">
        <v>0.22922999999999999</v>
      </c>
      <c r="J1010" s="16">
        <v>1107094.06</v>
      </c>
      <c r="K1010" s="17">
        <v>0.29061799999999999</v>
      </c>
      <c r="L1010" s="16">
        <v>2461917.02</v>
      </c>
      <c r="M1010" s="17">
        <v>0.25652999999999998</v>
      </c>
      <c r="N1010" s="16">
        <v>5028107.63</v>
      </c>
      <c r="O1010" s="17">
        <v>0.23569000000000001</v>
      </c>
    </row>
    <row r="1011" spans="3:15" x14ac:dyDescent="0.2">
      <c r="C1011" s="30"/>
      <c r="D1011" s="30"/>
      <c r="E1011" s="30"/>
      <c r="F1011" s="30"/>
      <c r="G1011" s="14" t="s">
        <v>328</v>
      </c>
      <c r="H1011" s="16">
        <v>315236.03000000003</v>
      </c>
      <c r="I1011" s="17">
        <v>0.202926</v>
      </c>
      <c r="J1011" s="16">
        <v>1059464.79</v>
      </c>
      <c r="K1011" s="17">
        <v>0.21850600000000001</v>
      </c>
      <c r="L1011" s="16">
        <v>2415591.5099999998</v>
      </c>
      <c r="M1011" s="17">
        <v>0.24341399999999999</v>
      </c>
      <c r="N1011" s="16">
        <v>4928103.83</v>
      </c>
      <c r="O1011" s="17">
        <v>0.23589299999999999</v>
      </c>
    </row>
    <row r="1012" spans="3:15" x14ac:dyDescent="0.2">
      <c r="C1012" s="30"/>
      <c r="D1012" s="30"/>
      <c r="E1012" s="30"/>
      <c r="F1012" s="30"/>
      <c r="G1012" s="14" t="s">
        <v>329</v>
      </c>
      <c r="H1012" s="16">
        <v>639885.07999999996</v>
      </c>
      <c r="I1012" s="17">
        <v>0.18033399999999999</v>
      </c>
      <c r="J1012" s="16">
        <v>2226674.2400000002</v>
      </c>
      <c r="K1012" s="17">
        <v>0.17468500000000001</v>
      </c>
      <c r="L1012" s="16">
        <v>5117463.0999999996</v>
      </c>
      <c r="M1012" s="17">
        <v>0.17097100000000001</v>
      </c>
      <c r="N1012" s="16">
        <v>10531496.49</v>
      </c>
      <c r="O1012" s="17">
        <v>0.158578</v>
      </c>
    </row>
    <row r="1013" spans="3:15" x14ac:dyDescent="0.2">
      <c r="C1013" s="30"/>
      <c r="D1013" s="30"/>
      <c r="E1013" s="30"/>
      <c r="F1013" s="30"/>
      <c r="G1013" s="14" t="s">
        <v>330</v>
      </c>
      <c r="H1013" s="16">
        <v>164647.03</v>
      </c>
      <c r="I1013" s="17">
        <v>0.44388100000000003</v>
      </c>
      <c r="J1013" s="16">
        <v>559830.68000000005</v>
      </c>
      <c r="K1013" s="17">
        <v>0.562635</v>
      </c>
      <c r="L1013" s="16">
        <v>1216456.3799999999</v>
      </c>
      <c r="M1013" s="17">
        <v>0.53546099999999996</v>
      </c>
      <c r="N1013" s="16">
        <v>2388595.25</v>
      </c>
      <c r="O1013" s="17">
        <v>0.39779999999999999</v>
      </c>
    </row>
    <row r="1014" spans="3:15" x14ac:dyDescent="0.2">
      <c r="C1014" s="30"/>
      <c r="D1014" s="30"/>
      <c r="E1014" s="30"/>
      <c r="F1014" s="30"/>
      <c r="G1014" s="14" t="s">
        <v>331</v>
      </c>
      <c r="H1014" s="16">
        <v>159594.28</v>
      </c>
      <c r="I1014" s="17">
        <v>0.103848</v>
      </c>
      <c r="J1014" s="16">
        <v>514080.08</v>
      </c>
      <c r="K1014" s="17">
        <v>0.149399</v>
      </c>
      <c r="L1014" s="16">
        <v>1156142.4099999999</v>
      </c>
      <c r="M1014" s="17">
        <v>0.272314</v>
      </c>
      <c r="N1014" s="16">
        <v>2274521.38</v>
      </c>
      <c r="O1014" s="17">
        <v>0.27853499999999998</v>
      </c>
    </row>
    <row r="1015" spans="3:15" x14ac:dyDescent="0.2">
      <c r="C1015" s="30"/>
      <c r="D1015" s="30"/>
      <c r="E1015" s="30"/>
      <c r="F1015" s="30"/>
      <c r="G1015" s="14" t="s">
        <v>332</v>
      </c>
      <c r="H1015" s="16">
        <v>308887.81</v>
      </c>
      <c r="I1015" s="17">
        <v>0.10227799999999999</v>
      </c>
      <c r="J1015" s="16">
        <v>912981.37</v>
      </c>
      <c r="K1015" s="17">
        <v>7.2596999999999995E-2</v>
      </c>
      <c r="L1015" s="16">
        <v>2032943.37</v>
      </c>
      <c r="M1015" s="17">
        <v>0.101372</v>
      </c>
      <c r="N1015" s="16">
        <v>4373735.16</v>
      </c>
      <c r="O1015" s="17">
        <v>9.2188999999999993E-2</v>
      </c>
    </row>
    <row r="1016" spans="3:15" x14ac:dyDescent="0.2">
      <c r="C1016" s="30"/>
      <c r="D1016" s="30"/>
      <c r="E1016" s="30"/>
      <c r="F1016" s="30"/>
      <c r="G1016" s="14" t="s">
        <v>333</v>
      </c>
      <c r="H1016" s="16">
        <v>237698.12</v>
      </c>
      <c r="I1016" s="17">
        <v>0.53928799999999999</v>
      </c>
      <c r="J1016" s="16">
        <v>752028.09</v>
      </c>
      <c r="K1016" s="17">
        <v>0.44253100000000001</v>
      </c>
      <c r="L1016" s="16">
        <v>1624483.71</v>
      </c>
      <c r="M1016" s="17">
        <v>0.39214199999999999</v>
      </c>
      <c r="N1016" s="16">
        <v>3011556.06</v>
      </c>
      <c r="O1016" s="17">
        <v>0.20468600000000001</v>
      </c>
    </row>
    <row r="1017" spans="3:15" x14ac:dyDescent="0.2">
      <c r="C1017" s="30"/>
      <c r="D1017" s="30"/>
      <c r="E1017" s="31"/>
      <c r="F1017" s="30"/>
      <c r="G1017" s="14" t="s">
        <v>334</v>
      </c>
      <c r="H1017" s="16">
        <v>2330356.98</v>
      </c>
      <c r="I1017" s="17">
        <v>0.23022400000000001</v>
      </c>
      <c r="J1017" s="16">
        <v>7757866.9299999997</v>
      </c>
      <c r="K1017" s="17">
        <v>0.22972400000000001</v>
      </c>
      <c r="L1017" s="16">
        <v>17383186.649999999</v>
      </c>
      <c r="M1017" s="17">
        <v>0.22856699999999999</v>
      </c>
      <c r="N1017" s="16">
        <v>35274734.960000001</v>
      </c>
      <c r="O1017" s="17">
        <v>0.19295599999999999</v>
      </c>
    </row>
    <row r="1018" spans="3:15" x14ac:dyDescent="0.2">
      <c r="C1018" s="29" t="s">
        <v>19</v>
      </c>
      <c r="D1018" s="29" t="s">
        <v>20</v>
      </c>
      <c r="E1018" s="29" t="s">
        <v>9</v>
      </c>
      <c r="F1018" s="29" t="s">
        <v>84</v>
      </c>
      <c r="G1018" s="14" t="s">
        <v>278</v>
      </c>
      <c r="H1018" s="18">
        <v>1604.91</v>
      </c>
      <c r="I1018" s="17">
        <v>-1.4352999999999999E-2</v>
      </c>
      <c r="J1018" s="18">
        <v>5876.02</v>
      </c>
      <c r="K1018" s="17">
        <v>4.4915999999999998E-2</v>
      </c>
      <c r="L1018" s="18">
        <v>13496.01</v>
      </c>
      <c r="M1018" s="17">
        <v>5.1312000000000003E-2</v>
      </c>
      <c r="N1018" s="18">
        <v>28932.84</v>
      </c>
      <c r="O1018" s="17">
        <v>0.119827</v>
      </c>
    </row>
    <row r="1019" spans="3:15" x14ac:dyDescent="0.2">
      <c r="C1019" s="30"/>
      <c r="D1019" s="30"/>
      <c r="E1019" s="30"/>
      <c r="F1019" s="30"/>
      <c r="G1019" s="14" t="s">
        <v>279</v>
      </c>
      <c r="H1019" s="18">
        <v>3044.4</v>
      </c>
      <c r="I1019" s="17">
        <v>0.39852799999999999</v>
      </c>
      <c r="J1019" s="18">
        <v>8458.01</v>
      </c>
      <c r="K1019" s="17">
        <v>0.30951899999999999</v>
      </c>
      <c r="L1019" s="18">
        <v>17549.509999999998</v>
      </c>
      <c r="M1019" s="17">
        <v>0.24909600000000001</v>
      </c>
      <c r="N1019" s="18">
        <v>38404.04</v>
      </c>
      <c r="O1019" s="17">
        <v>0.23368900000000001</v>
      </c>
    </row>
    <row r="1020" spans="3:15" x14ac:dyDescent="0.2">
      <c r="C1020" s="30"/>
      <c r="D1020" s="30"/>
      <c r="E1020" s="30"/>
      <c r="F1020" s="30"/>
      <c r="G1020" s="14" t="s">
        <v>280</v>
      </c>
      <c r="H1020" s="18">
        <v>11516.51</v>
      </c>
      <c r="I1020" s="17">
        <v>0.67660699999999996</v>
      </c>
      <c r="J1020" s="18">
        <v>40049.910000000003</v>
      </c>
      <c r="K1020" s="17">
        <v>0.80342599999999997</v>
      </c>
      <c r="L1020" s="18">
        <v>92033.08</v>
      </c>
      <c r="M1020" s="17">
        <v>0.81786199999999998</v>
      </c>
      <c r="N1020" s="18">
        <v>168492.41</v>
      </c>
      <c r="O1020" s="17">
        <v>0.59826199999999996</v>
      </c>
    </row>
    <row r="1021" spans="3:15" x14ac:dyDescent="0.2">
      <c r="C1021" s="30"/>
      <c r="D1021" s="30"/>
      <c r="E1021" s="30"/>
      <c r="F1021" s="30"/>
      <c r="G1021" s="14" t="s">
        <v>281</v>
      </c>
      <c r="H1021" s="18">
        <v>1152.94</v>
      </c>
      <c r="I1021" s="17">
        <v>-4.9466999999999997E-2</v>
      </c>
      <c r="J1021" s="18">
        <v>3424.89</v>
      </c>
      <c r="K1021" s="17">
        <v>-4.5643000000000003E-2</v>
      </c>
      <c r="L1021" s="18">
        <v>7666.56</v>
      </c>
      <c r="M1021" s="17">
        <v>3.9839999999999997E-3</v>
      </c>
      <c r="N1021" s="18">
        <v>16712.939999999999</v>
      </c>
      <c r="O1021" s="17">
        <v>-1.2936E-2</v>
      </c>
    </row>
    <row r="1022" spans="3:15" x14ac:dyDescent="0.2">
      <c r="C1022" s="30"/>
      <c r="D1022" s="30"/>
      <c r="E1022" s="30"/>
      <c r="F1022" s="30"/>
      <c r="G1022" s="14" t="s">
        <v>282</v>
      </c>
      <c r="H1022" s="18">
        <v>5769.49</v>
      </c>
      <c r="I1022" s="17">
        <v>0.182285</v>
      </c>
      <c r="J1022" s="18">
        <v>20395.53</v>
      </c>
      <c r="K1022" s="17">
        <v>0.16591900000000001</v>
      </c>
      <c r="L1022" s="18">
        <v>46505.47</v>
      </c>
      <c r="M1022" s="17">
        <v>0.13980100000000001</v>
      </c>
      <c r="N1022" s="18">
        <v>94564.02</v>
      </c>
      <c r="O1022" s="17">
        <v>0.188939</v>
      </c>
    </row>
    <row r="1023" spans="3:15" x14ac:dyDescent="0.2">
      <c r="C1023" s="30"/>
      <c r="D1023" s="30"/>
      <c r="E1023" s="30"/>
      <c r="F1023" s="30"/>
      <c r="G1023" s="14" t="s">
        <v>283</v>
      </c>
      <c r="H1023" s="18">
        <v>12559.55</v>
      </c>
      <c r="I1023" s="17">
        <v>2.63775</v>
      </c>
      <c r="J1023" s="18">
        <v>42908.69</v>
      </c>
      <c r="K1023" s="17">
        <v>2.5359560000000001</v>
      </c>
      <c r="L1023" s="18">
        <v>97237.4</v>
      </c>
      <c r="M1023" s="17">
        <v>2.3636940000000002</v>
      </c>
      <c r="N1023" s="18">
        <v>153663.79</v>
      </c>
      <c r="O1023" s="17">
        <v>1.6195870000000001</v>
      </c>
    </row>
    <row r="1024" spans="3:15" x14ac:dyDescent="0.2">
      <c r="C1024" s="30"/>
      <c r="D1024" s="30"/>
      <c r="E1024" s="30"/>
      <c r="F1024" s="30"/>
      <c r="G1024" s="14" t="s">
        <v>284</v>
      </c>
      <c r="H1024" s="18">
        <v>1269.67</v>
      </c>
      <c r="I1024" s="17">
        <v>0.121894</v>
      </c>
      <c r="J1024" s="18">
        <v>4023.75</v>
      </c>
      <c r="K1024" s="17">
        <v>0.17027700000000001</v>
      </c>
      <c r="L1024" s="18">
        <v>9054.27</v>
      </c>
      <c r="M1024" s="17">
        <v>0.281754</v>
      </c>
      <c r="N1024" s="18">
        <v>19129.580000000002</v>
      </c>
      <c r="O1024" s="17">
        <v>0.43519799999999997</v>
      </c>
    </row>
    <row r="1025" spans="3:15" x14ac:dyDescent="0.2">
      <c r="C1025" s="30"/>
      <c r="D1025" s="30"/>
      <c r="E1025" s="30"/>
      <c r="F1025" s="30"/>
      <c r="G1025" s="14" t="s">
        <v>285</v>
      </c>
      <c r="H1025" s="18">
        <v>4579.76</v>
      </c>
      <c r="I1025" s="17">
        <v>0.18582399999999999</v>
      </c>
      <c r="J1025" s="18">
        <v>15968.57</v>
      </c>
      <c r="K1025" s="17">
        <v>0.223218</v>
      </c>
      <c r="L1025" s="18">
        <v>37997.67</v>
      </c>
      <c r="M1025" s="17">
        <v>0.241892</v>
      </c>
      <c r="N1025" s="18">
        <v>75703.55</v>
      </c>
      <c r="O1025" s="17">
        <v>0.238791</v>
      </c>
    </row>
    <row r="1026" spans="3:15" x14ac:dyDescent="0.2">
      <c r="C1026" s="30"/>
      <c r="D1026" s="30"/>
      <c r="E1026" s="30"/>
      <c r="F1026" s="30"/>
      <c r="G1026" s="14" t="s">
        <v>286</v>
      </c>
      <c r="H1026" s="18">
        <v>2318.02</v>
      </c>
      <c r="I1026" s="17">
        <v>0.14035400000000001</v>
      </c>
      <c r="J1026" s="18">
        <v>7667.18</v>
      </c>
      <c r="K1026" s="17">
        <v>0.21854999999999999</v>
      </c>
      <c r="L1026" s="18">
        <v>18464.03</v>
      </c>
      <c r="M1026" s="17">
        <v>0.355792</v>
      </c>
      <c r="N1026" s="18">
        <v>38598.39</v>
      </c>
      <c r="O1026" s="17">
        <v>0.40143299999999998</v>
      </c>
    </row>
    <row r="1027" spans="3:15" x14ac:dyDescent="0.2">
      <c r="C1027" s="30"/>
      <c r="D1027" s="30"/>
      <c r="E1027" s="30"/>
      <c r="F1027" s="30"/>
      <c r="G1027" s="14" t="s">
        <v>287</v>
      </c>
      <c r="H1027" s="18">
        <v>1185.79</v>
      </c>
      <c r="I1027" s="17">
        <v>-8.8520000000000005E-3</v>
      </c>
      <c r="J1027" s="18">
        <v>3833.34</v>
      </c>
      <c r="K1027" s="17">
        <v>3.7700999999999998E-2</v>
      </c>
      <c r="L1027" s="18">
        <v>8160.99</v>
      </c>
      <c r="M1027" s="17">
        <v>-2.6138999999999999E-2</v>
      </c>
      <c r="N1027" s="18">
        <v>18314.18</v>
      </c>
      <c r="O1027" s="17">
        <v>1.8162999999999999E-2</v>
      </c>
    </row>
    <row r="1028" spans="3:15" x14ac:dyDescent="0.2">
      <c r="C1028" s="30"/>
      <c r="D1028" s="30"/>
      <c r="E1028" s="30"/>
      <c r="F1028" s="30"/>
      <c r="G1028" s="14" t="s">
        <v>288</v>
      </c>
      <c r="H1028" s="18">
        <v>1507.29</v>
      </c>
      <c r="I1028" s="17">
        <v>3.9560999999999999E-2</v>
      </c>
      <c r="J1028" s="18">
        <v>4926.4799999999996</v>
      </c>
      <c r="K1028" s="17">
        <v>-8.1119999999999994E-3</v>
      </c>
      <c r="L1028" s="18">
        <v>11072.34</v>
      </c>
      <c r="M1028" s="17">
        <v>-2.7049999999999999E-3</v>
      </c>
      <c r="N1028" s="18">
        <v>24392.880000000001</v>
      </c>
      <c r="O1028" s="17">
        <v>3.4646000000000003E-2</v>
      </c>
    </row>
    <row r="1029" spans="3:15" x14ac:dyDescent="0.2">
      <c r="C1029" s="30"/>
      <c r="D1029" s="30"/>
      <c r="E1029" s="30"/>
      <c r="F1029" s="30"/>
      <c r="G1029" s="14" t="s">
        <v>289</v>
      </c>
      <c r="H1029" s="18">
        <v>2212.13</v>
      </c>
      <c r="I1029" s="17">
        <v>0.23467499999999999</v>
      </c>
      <c r="J1029" s="18">
        <v>7266.17</v>
      </c>
      <c r="K1029" s="17">
        <v>0.30040499999999998</v>
      </c>
      <c r="L1029" s="18">
        <v>17230.009999999998</v>
      </c>
      <c r="M1029" s="17">
        <v>0.47760399999999997</v>
      </c>
      <c r="N1029" s="18">
        <v>35734.22</v>
      </c>
      <c r="O1029" s="17">
        <v>0.60114800000000002</v>
      </c>
    </row>
    <row r="1030" spans="3:15" x14ac:dyDescent="0.2">
      <c r="C1030" s="30"/>
      <c r="D1030" s="30"/>
      <c r="E1030" s="30"/>
      <c r="F1030" s="30"/>
      <c r="G1030" s="14" t="s">
        <v>290</v>
      </c>
      <c r="H1030" s="18">
        <v>3016.62</v>
      </c>
      <c r="I1030" s="17">
        <v>0.59175800000000001</v>
      </c>
      <c r="J1030" s="18">
        <v>9522.17</v>
      </c>
      <c r="K1030" s="17">
        <v>0.54174199999999995</v>
      </c>
      <c r="L1030" s="18">
        <v>21472.51</v>
      </c>
      <c r="M1030" s="17">
        <v>0.53143600000000002</v>
      </c>
      <c r="N1030" s="18">
        <v>42047.1</v>
      </c>
      <c r="O1030" s="17">
        <v>0.47839799999999999</v>
      </c>
    </row>
    <row r="1031" spans="3:15" x14ac:dyDescent="0.2">
      <c r="C1031" s="30"/>
      <c r="D1031" s="30"/>
      <c r="E1031" s="30"/>
      <c r="F1031" s="30"/>
      <c r="G1031" s="14" t="s">
        <v>291</v>
      </c>
      <c r="H1031" s="18">
        <v>2192.39</v>
      </c>
      <c r="I1031" s="17">
        <v>-1.7996999999999999E-2</v>
      </c>
      <c r="J1031" s="18">
        <v>7755.76</v>
      </c>
      <c r="K1031" s="17">
        <v>1.3535E-2</v>
      </c>
      <c r="L1031" s="18">
        <v>17791.16</v>
      </c>
      <c r="M1031" s="17">
        <v>3.0225999999999999E-2</v>
      </c>
      <c r="N1031" s="18">
        <v>37951.620000000003</v>
      </c>
      <c r="O1031" s="17">
        <v>-6.9259999999999999E-3</v>
      </c>
    </row>
    <row r="1032" spans="3:15" x14ac:dyDescent="0.2">
      <c r="C1032" s="30"/>
      <c r="D1032" s="30"/>
      <c r="E1032" s="30"/>
      <c r="F1032" s="30"/>
      <c r="G1032" s="14" t="s">
        <v>292</v>
      </c>
      <c r="H1032" s="18">
        <v>883.24</v>
      </c>
      <c r="I1032" s="17">
        <v>5.8901000000000002E-2</v>
      </c>
      <c r="J1032" s="18">
        <v>3699.48</v>
      </c>
      <c r="K1032" s="17">
        <v>0.241203</v>
      </c>
      <c r="L1032" s="18">
        <v>8593.16</v>
      </c>
      <c r="M1032" s="17">
        <v>0.18982599999999999</v>
      </c>
      <c r="N1032" s="18">
        <v>16885.43</v>
      </c>
      <c r="O1032" s="17">
        <v>0.12678700000000001</v>
      </c>
    </row>
    <row r="1033" spans="3:15" x14ac:dyDescent="0.2">
      <c r="C1033" s="30"/>
      <c r="D1033" s="30"/>
      <c r="E1033" s="30"/>
      <c r="F1033" s="30"/>
      <c r="G1033" s="14" t="s">
        <v>293</v>
      </c>
      <c r="H1033" s="18">
        <v>5289.72</v>
      </c>
      <c r="I1033" s="17">
        <v>0.71336999999999995</v>
      </c>
      <c r="J1033" s="18">
        <v>18613.009999999998</v>
      </c>
      <c r="K1033" s="17">
        <v>0.77070799999999995</v>
      </c>
      <c r="L1033" s="18">
        <v>41527.089999999997</v>
      </c>
      <c r="M1033" s="17">
        <v>0.73747600000000002</v>
      </c>
      <c r="N1033" s="18">
        <v>75710.570000000007</v>
      </c>
      <c r="O1033" s="17">
        <v>0.54092700000000005</v>
      </c>
    </row>
    <row r="1034" spans="3:15" x14ac:dyDescent="0.2">
      <c r="C1034" s="30"/>
      <c r="D1034" s="30"/>
      <c r="E1034" s="30"/>
      <c r="F1034" s="30"/>
      <c r="G1034" s="14" t="s">
        <v>294</v>
      </c>
      <c r="H1034" s="18">
        <v>1897.69</v>
      </c>
      <c r="I1034" s="17">
        <v>-0.19059899999999999</v>
      </c>
      <c r="J1034" s="18">
        <v>6649.47</v>
      </c>
      <c r="K1034" s="17">
        <v>-0.21814500000000001</v>
      </c>
      <c r="L1034" s="18">
        <v>15673.13</v>
      </c>
      <c r="M1034" s="17">
        <v>-0.19597000000000001</v>
      </c>
      <c r="N1034" s="18">
        <v>38684.93</v>
      </c>
      <c r="O1034" s="17">
        <v>-5.6341000000000002E-2</v>
      </c>
    </row>
    <row r="1035" spans="3:15" x14ac:dyDescent="0.2">
      <c r="C1035" s="30"/>
      <c r="D1035" s="30"/>
      <c r="E1035" s="30"/>
      <c r="F1035" s="30"/>
      <c r="G1035" s="14" t="s">
        <v>295</v>
      </c>
      <c r="H1035" s="18">
        <v>2992.73</v>
      </c>
      <c r="I1035" s="17">
        <v>0.166543</v>
      </c>
      <c r="J1035" s="18">
        <v>9801.9</v>
      </c>
      <c r="K1035" s="17">
        <v>0.248053</v>
      </c>
      <c r="L1035" s="18">
        <v>21230.1</v>
      </c>
      <c r="M1035" s="17">
        <v>0.37074400000000002</v>
      </c>
      <c r="N1035" s="18">
        <v>42652.25</v>
      </c>
      <c r="O1035" s="17">
        <v>0.41839399999999999</v>
      </c>
    </row>
    <row r="1036" spans="3:15" x14ac:dyDescent="0.2">
      <c r="C1036" s="30"/>
      <c r="D1036" s="30"/>
      <c r="E1036" s="30"/>
      <c r="F1036" s="30"/>
      <c r="G1036" s="14" t="s">
        <v>296</v>
      </c>
      <c r="H1036" s="18">
        <v>1596.7</v>
      </c>
      <c r="I1036" s="17">
        <v>0.33911999999999998</v>
      </c>
      <c r="J1036" s="18">
        <v>6406.08</v>
      </c>
      <c r="K1036" s="17">
        <v>0.486485</v>
      </c>
      <c r="L1036" s="18">
        <v>13377.39</v>
      </c>
      <c r="M1036" s="17">
        <v>0.36908400000000002</v>
      </c>
      <c r="N1036" s="18">
        <v>26967.95</v>
      </c>
      <c r="O1036" s="17">
        <v>0.35712899999999997</v>
      </c>
    </row>
    <row r="1037" spans="3:15" x14ac:dyDescent="0.2">
      <c r="C1037" s="30"/>
      <c r="D1037" s="30"/>
      <c r="E1037" s="30"/>
      <c r="F1037" s="30"/>
      <c r="G1037" s="14" t="s">
        <v>297</v>
      </c>
      <c r="H1037" s="18">
        <v>813.93</v>
      </c>
      <c r="I1037" s="17">
        <v>-7.1512999999999993E-2</v>
      </c>
      <c r="J1037" s="18">
        <v>2401.9499999999998</v>
      </c>
      <c r="K1037" s="17">
        <v>-7.3792999999999997E-2</v>
      </c>
      <c r="L1037" s="18">
        <v>5370.68</v>
      </c>
      <c r="M1037" s="17">
        <v>-4.8245999999999997E-2</v>
      </c>
      <c r="N1037" s="18">
        <v>11949.91</v>
      </c>
      <c r="O1037" s="17">
        <v>-9.6531000000000006E-2</v>
      </c>
    </row>
    <row r="1038" spans="3:15" x14ac:dyDescent="0.2">
      <c r="C1038" s="30"/>
      <c r="D1038" s="30"/>
      <c r="E1038" s="30"/>
      <c r="F1038" s="30"/>
      <c r="G1038" s="14" t="s">
        <v>298</v>
      </c>
      <c r="H1038" s="18">
        <v>1223</v>
      </c>
      <c r="I1038" s="17">
        <v>0.117855</v>
      </c>
      <c r="J1038" s="18">
        <v>3832.85</v>
      </c>
      <c r="K1038" s="17">
        <v>0.125915</v>
      </c>
      <c r="L1038" s="18">
        <v>8343.9699999999993</v>
      </c>
      <c r="M1038" s="17">
        <v>0.10688599999999999</v>
      </c>
      <c r="N1038" s="18">
        <v>17513.189999999999</v>
      </c>
      <c r="O1038" s="17">
        <v>6.1037000000000001E-2</v>
      </c>
    </row>
    <row r="1039" spans="3:15" x14ac:dyDescent="0.2">
      <c r="C1039" s="30"/>
      <c r="D1039" s="30"/>
      <c r="E1039" s="30"/>
      <c r="F1039" s="30"/>
      <c r="G1039" s="14" t="s">
        <v>299</v>
      </c>
      <c r="H1039" s="18">
        <v>5132.9799999999996</v>
      </c>
      <c r="I1039" s="17">
        <v>0.32412400000000002</v>
      </c>
      <c r="J1039" s="18">
        <v>15765.2</v>
      </c>
      <c r="K1039" s="17">
        <v>0.19241</v>
      </c>
      <c r="L1039" s="18">
        <v>35108.28</v>
      </c>
      <c r="M1039" s="17">
        <v>0.14773</v>
      </c>
      <c r="N1039" s="18">
        <v>73302.509999999995</v>
      </c>
      <c r="O1039" s="17">
        <v>0.11514099999999999</v>
      </c>
    </row>
    <row r="1040" spans="3:15" x14ac:dyDescent="0.2">
      <c r="C1040" s="30"/>
      <c r="D1040" s="30"/>
      <c r="E1040" s="30"/>
      <c r="F1040" s="30"/>
      <c r="G1040" s="14" t="s">
        <v>300</v>
      </c>
      <c r="H1040" s="18">
        <v>547.47</v>
      </c>
      <c r="I1040" s="17">
        <v>0.44234299999999999</v>
      </c>
      <c r="J1040" s="18">
        <v>1881.14</v>
      </c>
      <c r="K1040" s="17">
        <v>0.49262499999999998</v>
      </c>
      <c r="L1040" s="18">
        <v>4451.24</v>
      </c>
      <c r="M1040" s="17">
        <v>0.62898100000000001</v>
      </c>
      <c r="N1040" s="18">
        <v>9242.9</v>
      </c>
      <c r="O1040" s="17">
        <v>0.63010900000000003</v>
      </c>
    </row>
    <row r="1041" spans="3:15" x14ac:dyDescent="0.2">
      <c r="C1041" s="30"/>
      <c r="D1041" s="30"/>
      <c r="E1041" s="30"/>
      <c r="F1041" s="30"/>
      <c r="G1041" s="14" t="s">
        <v>301</v>
      </c>
      <c r="H1041" s="18">
        <v>3179.79</v>
      </c>
      <c r="I1041" s="17">
        <v>-1.2971999999999999E-2</v>
      </c>
      <c r="J1041" s="18">
        <v>9692.06</v>
      </c>
      <c r="K1041" s="17">
        <v>-1.5626000000000001E-2</v>
      </c>
      <c r="L1041" s="18">
        <v>21595.45</v>
      </c>
      <c r="M1041" s="17">
        <v>9.0580000000000001E-3</v>
      </c>
      <c r="N1041" s="18">
        <v>47552.57</v>
      </c>
      <c r="O1041" s="17">
        <v>-5.4710000000000002E-2</v>
      </c>
    </row>
    <row r="1042" spans="3:15" x14ac:dyDescent="0.2">
      <c r="C1042" s="30"/>
      <c r="D1042" s="30"/>
      <c r="E1042" s="30"/>
      <c r="F1042" s="30"/>
      <c r="G1042" s="14" t="s">
        <v>302</v>
      </c>
      <c r="H1042" s="18">
        <v>1308.33</v>
      </c>
      <c r="I1042" s="17">
        <v>0.292408</v>
      </c>
      <c r="J1042" s="18">
        <v>4461.7700000000004</v>
      </c>
      <c r="K1042" s="17">
        <v>0.23654</v>
      </c>
      <c r="L1042" s="18">
        <v>10540.64</v>
      </c>
      <c r="M1042" s="17">
        <v>0.233379</v>
      </c>
      <c r="N1042" s="18">
        <v>21916.03</v>
      </c>
      <c r="O1042" s="17">
        <v>0.23091400000000001</v>
      </c>
    </row>
    <row r="1043" spans="3:15" x14ac:dyDescent="0.2">
      <c r="C1043" s="30"/>
      <c r="D1043" s="30"/>
      <c r="E1043" s="30"/>
      <c r="F1043" s="30"/>
      <c r="G1043" s="14" t="s">
        <v>303</v>
      </c>
      <c r="H1043" s="18">
        <v>2100.39</v>
      </c>
      <c r="I1043" s="17">
        <v>0.750996</v>
      </c>
      <c r="J1043" s="18">
        <v>6987.1</v>
      </c>
      <c r="K1043" s="17">
        <v>0.657667</v>
      </c>
      <c r="L1043" s="18">
        <v>14581.42</v>
      </c>
      <c r="M1043" s="17">
        <v>0.51647200000000004</v>
      </c>
      <c r="N1043" s="18">
        <v>27501.16</v>
      </c>
      <c r="O1043" s="17">
        <v>0.33133400000000002</v>
      </c>
    </row>
    <row r="1044" spans="3:15" x14ac:dyDescent="0.2">
      <c r="C1044" s="30"/>
      <c r="D1044" s="30"/>
      <c r="E1044" s="30"/>
      <c r="F1044" s="30"/>
      <c r="G1044" s="14" t="s">
        <v>304</v>
      </c>
      <c r="H1044" s="18">
        <v>815.96</v>
      </c>
      <c r="I1044" s="17">
        <v>0.311137</v>
      </c>
      <c r="J1044" s="18">
        <v>2588.65</v>
      </c>
      <c r="K1044" s="17">
        <v>0.382826</v>
      </c>
      <c r="L1044" s="18">
        <v>6155.87</v>
      </c>
      <c r="M1044" s="17">
        <v>0.54529899999999998</v>
      </c>
      <c r="N1044" s="18">
        <v>12395.52</v>
      </c>
      <c r="O1044" s="17">
        <v>0.44617899999999999</v>
      </c>
    </row>
    <row r="1045" spans="3:15" x14ac:dyDescent="0.2">
      <c r="C1045" s="30"/>
      <c r="D1045" s="30"/>
      <c r="E1045" s="30"/>
      <c r="F1045" s="30"/>
      <c r="G1045" s="14" t="s">
        <v>305</v>
      </c>
      <c r="H1045" s="18">
        <v>260.14999999999998</v>
      </c>
      <c r="I1045" s="17">
        <v>-0.53781500000000004</v>
      </c>
      <c r="J1045" s="18">
        <v>756.05</v>
      </c>
      <c r="K1045" s="17">
        <v>-0.50544900000000004</v>
      </c>
      <c r="L1045" s="18">
        <v>1767.15</v>
      </c>
      <c r="M1045" s="17">
        <v>-0.43860399999999999</v>
      </c>
      <c r="N1045" s="18">
        <v>3816.97</v>
      </c>
      <c r="O1045" s="17">
        <v>-0.195131</v>
      </c>
    </row>
    <row r="1046" spans="3:15" x14ac:dyDescent="0.2">
      <c r="C1046" s="30"/>
      <c r="D1046" s="30"/>
      <c r="E1046" s="30"/>
      <c r="F1046" s="30"/>
      <c r="G1046" s="14" t="s">
        <v>306</v>
      </c>
      <c r="H1046" s="18">
        <v>12453.55</v>
      </c>
      <c r="I1046" s="17">
        <v>8.3779999999999993E-2</v>
      </c>
      <c r="J1046" s="18">
        <v>43380.99</v>
      </c>
      <c r="K1046" s="17">
        <v>9.0942999999999996E-2</v>
      </c>
      <c r="L1046" s="18">
        <v>101282.36</v>
      </c>
      <c r="M1046" s="17">
        <v>0.103001</v>
      </c>
      <c r="N1046" s="18">
        <v>215450.03</v>
      </c>
      <c r="O1046" s="17">
        <v>8.4056000000000006E-2</v>
      </c>
    </row>
    <row r="1047" spans="3:15" x14ac:dyDescent="0.2">
      <c r="C1047" s="30"/>
      <c r="D1047" s="30"/>
      <c r="E1047" s="30"/>
      <c r="F1047" s="30"/>
      <c r="G1047" s="14" t="s">
        <v>307</v>
      </c>
      <c r="H1047" s="18">
        <v>10545.78</v>
      </c>
      <c r="I1047" s="17">
        <v>0.19644800000000001</v>
      </c>
      <c r="J1047" s="18">
        <v>36292.79</v>
      </c>
      <c r="K1047" s="17">
        <v>0.170543</v>
      </c>
      <c r="L1047" s="18">
        <v>80246.39</v>
      </c>
      <c r="M1047" s="17">
        <v>0.13433200000000001</v>
      </c>
      <c r="N1047" s="18">
        <v>158659.87</v>
      </c>
      <c r="O1047" s="17">
        <v>0.14926700000000001</v>
      </c>
    </row>
    <row r="1048" spans="3:15" x14ac:dyDescent="0.2">
      <c r="C1048" s="30"/>
      <c r="D1048" s="30"/>
      <c r="E1048" s="30"/>
      <c r="F1048" s="30"/>
      <c r="G1048" s="14" t="s">
        <v>308</v>
      </c>
      <c r="H1048" s="18">
        <v>507.51</v>
      </c>
      <c r="I1048" s="17">
        <v>0.69980200000000004</v>
      </c>
      <c r="J1048" s="18">
        <v>2140.4</v>
      </c>
      <c r="K1048" s="17">
        <v>1.7554069999999999</v>
      </c>
      <c r="L1048" s="18">
        <v>4709.66</v>
      </c>
      <c r="M1048" s="17">
        <v>1.6980949999999999</v>
      </c>
      <c r="N1048" s="18">
        <v>7428.72</v>
      </c>
      <c r="O1048" s="17">
        <v>0.979182</v>
      </c>
    </row>
    <row r="1049" spans="3:15" x14ac:dyDescent="0.2">
      <c r="C1049" s="30"/>
      <c r="D1049" s="30"/>
      <c r="E1049" s="30"/>
      <c r="F1049" s="30"/>
      <c r="G1049" s="14" t="s">
        <v>309</v>
      </c>
      <c r="H1049" s="18">
        <v>1502.69</v>
      </c>
      <c r="I1049" s="17">
        <v>1.6278999999999998E-2</v>
      </c>
      <c r="J1049" s="18">
        <v>4529.78</v>
      </c>
      <c r="K1049" s="17">
        <v>-2.1364999999999999E-2</v>
      </c>
      <c r="L1049" s="18">
        <v>10068.450000000001</v>
      </c>
      <c r="M1049" s="17">
        <v>2.6398999999999999E-2</v>
      </c>
      <c r="N1049" s="18">
        <v>22412.14</v>
      </c>
      <c r="O1049" s="17">
        <v>-5.8533000000000002E-2</v>
      </c>
    </row>
    <row r="1050" spans="3:15" x14ac:dyDescent="0.2">
      <c r="C1050" s="30"/>
      <c r="D1050" s="30"/>
      <c r="E1050" s="30"/>
      <c r="F1050" s="30"/>
      <c r="G1050" s="14" t="s">
        <v>310</v>
      </c>
      <c r="H1050" s="18">
        <v>1142.57</v>
      </c>
      <c r="I1050" s="17">
        <v>0.107506</v>
      </c>
      <c r="J1050" s="18">
        <v>4048.19</v>
      </c>
      <c r="K1050" s="17">
        <v>0.19851199999999999</v>
      </c>
      <c r="L1050" s="18">
        <v>9763.08</v>
      </c>
      <c r="M1050" s="17">
        <v>0.23278399999999999</v>
      </c>
      <c r="N1050" s="18">
        <v>21108.07</v>
      </c>
      <c r="O1050" s="17">
        <v>0.24741099999999999</v>
      </c>
    </row>
    <row r="1051" spans="3:15" x14ac:dyDescent="0.2">
      <c r="C1051" s="30"/>
      <c r="D1051" s="30"/>
      <c r="E1051" s="30"/>
      <c r="F1051" s="30"/>
      <c r="G1051" s="14" t="s">
        <v>311</v>
      </c>
      <c r="H1051" s="18">
        <v>9844.57</v>
      </c>
      <c r="I1051" s="17">
        <v>0.42915399999999998</v>
      </c>
      <c r="J1051" s="18">
        <v>33174.58</v>
      </c>
      <c r="K1051" s="17">
        <v>0.38821099999999997</v>
      </c>
      <c r="L1051" s="18">
        <v>76911.23</v>
      </c>
      <c r="M1051" s="17">
        <v>0.36702299999999999</v>
      </c>
      <c r="N1051" s="18">
        <v>152548.4</v>
      </c>
      <c r="O1051" s="17">
        <v>0.304479</v>
      </c>
    </row>
    <row r="1052" spans="3:15" x14ac:dyDescent="0.2">
      <c r="C1052" s="30"/>
      <c r="D1052" s="30"/>
      <c r="E1052" s="30"/>
      <c r="F1052" s="30"/>
      <c r="G1052" s="14" t="s">
        <v>312</v>
      </c>
      <c r="H1052" s="18">
        <v>1090.68</v>
      </c>
      <c r="I1052" s="17">
        <v>0.22528999999999999</v>
      </c>
      <c r="J1052" s="18">
        <v>3310.97</v>
      </c>
      <c r="K1052" s="17">
        <v>0.15026500000000001</v>
      </c>
      <c r="L1052" s="18">
        <v>7624.95</v>
      </c>
      <c r="M1052" s="17">
        <v>0.16650999999999999</v>
      </c>
      <c r="N1052" s="18">
        <v>16445.47</v>
      </c>
      <c r="O1052" s="17">
        <v>0.100836</v>
      </c>
    </row>
    <row r="1053" spans="3:15" x14ac:dyDescent="0.2">
      <c r="C1053" s="30"/>
      <c r="D1053" s="30"/>
      <c r="E1053" s="30"/>
      <c r="F1053" s="30"/>
      <c r="G1053" s="14" t="s">
        <v>313</v>
      </c>
      <c r="H1053" s="18">
        <v>2233.7800000000002</v>
      </c>
      <c r="I1053" s="17">
        <v>-0.122214</v>
      </c>
      <c r="J1053" s="18">
        <v>7642.63</v>
      </c>
      <c r="K1053" s="17">
        <v>-5.4994000000000001E-2</v>
      </c>
      <c r="L1053" s="18">
        <v>17679.009999999998</v>
      </c>
      <c r="M1053" s="17">
        <v>-2.5956E-2</v>
      </c>
      <c r="N1053" s="18">
        <v>40195.449999999997</v>
      </c>
      <c r="O1053" s="17">
        <v>3.0984999999999999E-2</v>
      </c>
    </row>
    <row r="1054" spans="3:15" x14ac:dyDescent="0.2">
      <c r="C1054" s="30"/>
      <c r="D1054" s="30"/>
      <c r="E1054" s="30"/>
      <c r="F1054" s="30"/>
      <c r="G1054" s="14" t="s">
        <v>314</v>
      </c>
      <c r="H1054" s="18">
        <v>2317.59</v>
      </c>
      <c r="I1054" s="17">
        <v>0.46684799999999999</v>
      </c>
      <c r="J1054" s="18">
        <v>7677.5</v>
      </c>
      <c r="K1054" s="17">
        <v>0.39596700000000001</v>
      </c>
      <c r="L1054" s="18">
        <v>15934.65</v>
      </c>
      <c r="M1054" s="17">
        <v>0.25795400000000002</v>
      </c>
      <c r="N1054" s="18">
        <v>26080.61</v>
      </c>
      <c r="O1054" s="17">
        <v>-3.5887000000000002E-2</v>
      </c>
    </row>
    <row r="1055" spans="3:15" x14ac:dyDescent="0.2">
      <c r="C1055" s="30"/>
      <c r="D1055" s="30"/>
      <c r="E1055" s="30"/>
      <c r="F1055" s="30"/>
      <c r="G1055" s="14" t="s">
        <v>315</v>
      </c>
      <c r="H1055" s="18">
        <v>1819.12</v>
      </c>
      <c r="I1055" s="17">
        <v>4.3857E-2</v>
      </c>
      <c r="J1055" s="18">
        <v>5956.85</v>
      </c>
      <c r="K1055" s="17">
        <v>9.2906000000000002E-2</v>
      </c>
      <c r="L1055" s="18">
        <v>13654.85</v>
      </c>
      <c r="M1055" s="17">
        <v>0.125527</v>
      </c>
      <c r="N1055" s="18">
        <v>30489.1</v>
      </c>
      <c r="O1055" s="17">
        <v>0.15105099999999999</v>
      </c>
    </row>
    <row r="1056" spans="3:15" x14ac:dyDescent="0.2">
      <c r="C1056" s="30"/>
      <c r="D1056" s="30"/>
      <c r="E1056" s="30"/>
      <c r="F1056" s="30"/>
      <c r="G1056" s="14" t="s">
        <v>316</v>
      </c>
      <c r="H1056" s="18">
        <v>1850.69</v>
      </c>
      <c r="I1056" s="17">
        <v>9.4214999999999993E-2</v>
      </c>
      <c r="J1056" s="18">
        <v>6331.52</v>
      </c>
      <c r="K1056" s="17">
        <v>7.5226000000000001E-2</v>
      </c>
      <c r="L1056" s="18">
        <v>14250.27</v>
      </c>
      <c r="M1056" s="17">
        <v>5.4775999999999998E-2</v>
      </c>
      <c r="N1056" s="18">
        <v>30827.01</v>
      </c>
      <c r="O1056" s="17">
        <v>9.2188000000000006E-2</v>
      </c>
    </row>
    <row r="1057" spans="3:15" x14ac:dyDescent="0.2">
      <c r="C1057" s="30"/>
      <c r="D1057" s="30"/>
      <c r="E1057" s="30"/>
      <c r="F1057" s="30"/>
      <c r="G1057" s="14" t="s">
        <v>317</v>
      </c>
      <c r="H1057" s="18">
        <v>1552.01</v>
      </c>
      <c r="I1057" s="17">
        <v>-0.11876200000000001</v>
      </c>
      <c r="J1057" s="18">
        <v>5470.87</v>
      </c>
      <c r="K1057" s="17">
        <v>-4.4658000000000003E-2</v>
      </c>
      <c r="L1057" s="18">
        <v>13224.18</v>
      </c>
      <c r="M1057" s="17">
        <v>1.7559999999999999E-2</v>
      </c>
      <c r="N1057" s="18">
        <v>30365.9</v>
      </c>
      <c r="O1057" s="17">
        <v>0.192416</v>
      </c>
    </row>
    <row r="1058" spans="3:15" x14ac:dyDescent="0.2">
      <c r="C1058" s="30"/>
      <c r="D1058" s="30"/>
      <c r="E1058" s="30"/>
      <c r="F1058" s="30"/>
      <c r="G1058" s="14" t="s">
        <v>318</v>
      </c>
      <c r="H1058" s="18">
        <v>1091.1099999999999</v>
      </c>
      <c r="I1058" s="17">
        <v>0.46312399999999998</v>
      </c>
      <c r="J1058" s="18">
        <v>4005.66</v>
      </c>
      <c r="K1058" s="17">
        <v>0.62019000000000002</v>
      </c>
      <c r="L1058" s="18">
        <v>8582.1</v>
      </c>
      <c r="M1058" s="17">
        <v>0.41812300000000002</v>
      </c>
      <c r="N1058" s="18">
        <v>15176.57</v>
      </c>
      <c r="O1058" s="17">
        <v>0.11323</v>
      </c>
    </row>
    <row r="1059" spans="3:15" x14ac:dyDescent="0.2">
      <c r="C1059" s="30"/>
      <c r="D1059" s="30"/>
      <c r="E1059" s="30"/>
      <c r="F1059" s="30"/>
      <c r="G1059" s="14" t="s">
        <v>319</v>
      </c>
      <c r="H1059" s="18">
        <v>330.5</v>
      </c>
      <c r="I1059" s="17">
        <v>0.85882999999999998</v>
      </c>
      <c r="J1059" s="18">
        <v>1150.9000000000001</v>
      </c>
      <c r="K1059" s="17">
        <v>0.55401</v>
      </c>
      <c r="L1059" s="18">
        <v>2570.62</v>
      </c>
      <c r="M1059" s="17">
        <v>0.55338600000000004</v>
      </c>
      <c r="N1059" s="18">
        <v>4741.8999999999996</v>
      </c>
      <c r="O1059" s="17">
        <v>0.390158</v>
      </c>
    </row>
    <row r="1060" spans="3:15" x14ac:dyDescent="0.2">
      <c r="C1060" s="30"/>
      <c r="D1060" s="30"/>
      <c r="E1060" s="30"/>
      <c r="F1060" s="30"/>
      <c r="G1060" s="14" t="s">
        <v>320</v>
      </c>
      <c r="H1060" s="18">
        <v>1242.76</v>
      </c>
      <c r="I1060" s="17">
        <v>0.129772</v>
      </c>
      <c r="J1060" s="18">
        <v>3872.89</v>
      </c>
      <c r="K1060" s="17">
        <v>3.9111E-2</v>
      </c>
      <c r="L1060" s="18">
        <v>8259.86</v>
      </c>
      <c r="M1060" s="17">
        <v>-1.9983999999999998E-2</v>
      </c>
      <c r="N1060" s="18">
        <v>18008.77</v>
      </c>
      <c r="O1060" s="17">
        <v>5.8162999999999999E-2</v>
      </c>
    </row>
    <row r="1061" spans="3:15" x14ac:dyDescent="0.2">
      <c r="C1061" s="30"/>
      <c r="D1061" s="30"/>
      <c r="E1061" s="30"/>
      <c r="F1061" s="30"/>
      <c r="G1061" s="14" t="s">
        <v>321</v>
      </c>
      <c r="H1061" s="18">
        <v>2659.21</v>
      </c>
      <c r="I1061" s="17">
        <v>0.309917</v>
      </c>
      <c r="J1061" s="18">
        <v>8632.15</v>
      </c>
      <c r="K1061" s="17">
        <v>0.307311</v>
      </c>
      <c r="L1061" s="18">
        <v>18412.7</v>
      </c>
      <c r="M1061" s="17">
        <v>0.205868</v>
      </c>
      <c r="N1061" s="18">
        <v>35832.699999999997</v>
      </c>
      <c r="O1061" s="17">
        <v>0.100575</v>
      </c>
    </row>
    <row r="1062" spans="3:15" x14ac:dyDescent="0.2">
      <c r="C1062" s="30"/>
      <c r="D1062" s="30"/>
      <c r="E1062" s="30"/>
      <c r="F1062" s="30"/>
      <c r="G1062" s="14" t="s">
        <v>322</v>
      </c>
      <c r="H1062" s="18">
        <v>2906.89</v>
      </c>
      <c r="I1062" s="17">
        <v>0.41386400000000001</v>
      </c>
      <c r="J1062" s="18">
        <v>9546.75</v>
      </c>
      <c r="K1062" s="17">
        <v>0.29038599999999998</v>
      </c>
      <c r="L1062" s="18">
        <v>20323.22</v>
      </c>
      <c r="M1062" s="17">
        <v>0.241675</v>
      </c>
      <c r="N1062" s="18">
        <v>39310.85</v>
      </c>
      <c r="O1062" s="17">
        <v>3.6845999999999997E-2</v>
      </c>
    </row>
    <row r="1063" spans="3:15" x14ac:dyDescent="0.2">
      <c r="C1063" s="30"/>
      <c r="D1063" s="30"/>
      <c r="E1063" s="30"/>
      <c r="F1063" s="30"/>
      <c r="G1063" s="14" t="s">
        <v>323</v>
      </c>
      <c r="H1063" s="18">
        <v>2317.36</v>
      </c>
      <c r="I1063" s="17">
        <v>9.2887999999999998E-2</v>
      </c>
      <c r="J1063" s="18">
        <v>6972.08</v>
      </c>
      <c r="K1063" s="17">
        <v>7.3400000000000002E-3</v>
      </c>
      <c r="L1063" s="18">
        <v>15658.83</v>
      </c>
      <c r="M1063" s="17">
        <v>4.1029000000000003E-2</v>
      </c>
      <c r="N1063" s="18">
        <v>35578.78</v>
      </c>
      <c r="O1063" s="17">
        <v>0.22938500000000001</v>
      </c>
    </row>
    <row r="1064" spans="3:15" x14ac:dyDescent="0.2">
      <c r="C1064" s="30"/>
      <c r="D1064" s="30"/>
      <c r="E1064" s="30"/>
      <c r="F1064" s="30"/>
      <c r="G1064" s="14" t="s">
        <v>324</v>
      </c>
      <c r="H1064" s="18">
        <v>1786.87</v>
      </c>
      <c r="I1064" s="17">
        <v>-6.7970000000000003E-2</v>
      </c>
      <c r="J1064" s="18">
        <v>6158.47</v>
      </c>
      <c r="K1064" s="17">
        <v>2.3036999999999998E-2</v>
      </c>
      <c r="L1064" s="18">
        <v>14400.8</v>
      </c>
      <c r="M1064" s="17">
        <v>9.7406000000000006E-2</v>
      </c>
      <c r="N1064" s="18">
        <v>32071.99</v>
      </c>
      <c r="O1064" s="17">
        <v>9.4842999999999997E-2</v>
      </c>
    </row>
    <row r="1065" spans="3:15" x14ac:dyDescent="0.2">
      <c r="C1065" s="30"/>
      <c r="D1065" s="30"/>
      <c r="E1065" s="30"/>
      <c r="F1065" s="30"/>
      <c r="G1065" s="14" t="s">
        <v>325</v>
      </c>
      <c r="H1065" s="18">
        <v>2301.63</v>
      </c>
      <c r="I1065" s="17">
        <v>4.3809000000000001E-2</v>
      </c>
      <c r="J1065" s="18">
        <v>6804</v>
      </c>
      <c r="K1065" s="17">
        <v>1.7687999999999999E-2</v>
      </c>
      <c r="L1065" s="18">
        <v>15008.08</v>
      </c>
      <c r="M1065" s="17">
        <v>4.0529999999999997E-2</v>
      </c>
      <c r="N1065" s="18">
        <v>33272.03</v>
      </c>
      <c r="O1065" s="17">
        <v>-4.5041999999999999E-2</v>
      </c>
    </row>
    <row r="1066" spans="3:15" x14ac:dyDescent="0.2">
      <c r="C1066" s="30"/>
      <c r="D1066" s="30"/>
      <c r="E1066" s="30"/>
      <c r="F1066" s="30"/>
      <c r="G1066" s="14" t="s">
        <v>351</v>
      </c>
      <c r="H1066" s="18">
        <v>717.73</v>
      </c>
      <c r="I1066" s="17">
        <v>3.6359999999999999E-3</v>
      </c>
      <c r="J1066" s="18">
        <v>2411.31</v>
      </c>
      <c r="K1066" s="17">
        <v>-8.0300000000000007E-3</v>
      </c>
      <c r="L1066" s="18">
        <v>5638.67</v>
      </c>
      <c r="M1066" s="17">
        <v>3.8864999999999997E-2</v>
      </c>
      <c r="N1066" s="18">
        <v>12439.76</v>
      </c>
      <c r="O1066" s="17">
        <v>9.6393000000000006E-2</v>
      </c>
    </row>
    <row r="1067" spans="3:15" x14ac:dyDescent="0.2">
      <c r="C1067" s="30"/>
      <c r="D1067" s="30"/>
      <c r="E1067" s="30"/>
      <c r="F1067" s="30"/>
      <c r="G1067" s="14" t="s">
        <v>352</v>
      </c>
      <c r="H1067" s="18">
        <v>835.17</v>
      </c>
      <c r="I1067" s="17">
        <v>0.248442</v>
      </c>
      <c r="J1067" s="18">
        <v>2787.85</v>
      </c>
      <c r="K1067" s="17">
        <v>0.21573999999999999</v>
      </c>
      <c r="L1067" s="18">
        <v>5933.62</v>
      </c>
      <c r="M1067" s="17">
        <v>0.18860199999999999</v>
      </c>
      <c r="N1067" s="18">
        <v>11798.1</v>
      </c>
      <c r="O1067" s="17">
        <v>0.107705</v>
      </c>
    </row>
    <row r="1068" spans="3:15" x14ac:dyDescent="0.2">
      <c r="C1068" s="29" t="s">
        <v>19</v>
      </c>
      <c r="D1068" s="29" t="s">
        <v>20</v>
      </c>
      <c r="E1068" s="29" t="s">
        <v>9</v>
      </c>
      <c r="F1068" s="29" t="s">
        <v>85</v>
      </c>
      <c r="G1068" s="14" t="s">
        <v>326</v>
      </c>
      <c r="H1068" s="18">
        <v>13212.9</v>
      </c>
      <c r="I1068" s="17">
        <v>0.29289399999999999</v>
      </c>
      <c r="J1068" s="18">
        <v>42706.39</v>
      </c>
      <c r="K1068" s="17">
        <v>0.23921899999999999</v>
      </c>
      <c r="L1068" s="18">
        <v>93165.01</v>
      </c>
      <c r="M1068" s="17">
        <v>0.16519200000000001</v>
      </c>
      <c r="N1068" s="18">
        <v>187196.75</v>
      </c>
      <c r="O1068" s="17">
        <v>0.100133</v>
      </c>
    </row>
    <row r="1069" spans="3:15" x14ac:dyDescent="0.2">
      <c r="C1069" s="30"/>
      <c r="D1069" s="30"/>
      <c r="E1069" s="30"/>
      <c r="F1069" s="30"/>
      <c r="G1069" s="14" t="s">
        <v>327</v>
      </c>
      <c r="H1069" s="18">
        <v>24143.21</v>
      </c>
      <c r="I1069" s="17">
        <v>0.110772</v>
      </c>
      <c r="J1069" s="18">
        <v>85484.84</v>
      </c>
      <c r="K1069" s="17">
        <v>0.17178299999999999</v>
      </c>
      <c r="L1069" s="18">
        <v>196574.49</v>
      </c>
      <c r="M1069" s="17">
        <v>0.18187800000000001</v>
      </c>
      <c r="N1069" s="18">
        <v>409379.65</v>
      </c>
      <c r="O1069" s="17">
        <v>0.189661</v>
      </c>
    </row>
    <row r="1070" spans="3:15" x14ac:dyDescent="0.2">
      <c r="C1070" s="30"/>
      <c r="D1070" s="30"/>
      <c r="E1070" s="30"/>
      <c r="F1070" s="30"/>
      <c r="G1070" s="14" t="s">
        <v>328</v>
      </c>
      <c r="H1070" s="18">
        <v>29275.29</v>
      </c>
      <c r="I1070" s="17">
        <v>0.15390400000000001</v>
      </c>
      <c r="J1070" s="18">
        <v>99232.93</v>
      </c>
      <c r="K1070" s="17">
        <v>0.18986900000000001</v>
      </c>
      <c r="L1070" s="18">
        <v>229572.04</v>
      </c>
      <c r="M1070" s="17">
        <v>0.25262899999999999</v>
      </c>
      <c r="N1070" s="18">
        <v>479645.37</v>
      </c>
      <c r="O1070" s="17">
        <v>0.36564400000000002</v>
      </c>
    </row>
    <row r="1071" spans="3:15" x14ac:dyDescent="0.2">
      <c r="C1071" s="30"/>
      <c r="D1071" s="30"/>
      <c r="E1071" s="30"/>
      <c r="F1071" s="30"/>
      <c r="G1071" s="14" t="s">
        <v>329</v>
      </c>
      <c r="H1071" s="18">
        <v>78678.460000000006</v>
      </c>
      <c r="I1071" s="17">
        <v>0.458177</v>
      </c>
      <c r="J1071" s="18">
        <v>273080.40999999997</v>
      </c>
      <c r="K1071" s="17">
        <v>0.45526699999999998</v>
      </c>
      <c r="L1071" s="18">
        <v>619144.23</v>
      </c>
      <c r="M1071" s="17">
        <v>0.43029899999999999</v>
      </c>
      <c r="N1071" s="18">
        <v>1185728.3500000001</v>
      </c>
      <c r="O1071" s="17">
        <v>0.33425899999999997</v>
      </c>
    </row>
    <row r="1072" spans="3:15" x14ac:dyDescent="0.2">
      <c r="C1072" s="30"/>
      <c r="D1072" s="30"/>
      <c r="E1072" s="30"/>
      <c r="F1072" s="30"/>
      <c r="G1072" s="14" t="s">
        <v>330</v>
      </c>
      <c r="H1072" s="18">
        <v>12096.21</v>
      </c>
      <c r="I1072" s="17">
        <v>0.38223099999999999</v>
      </c>
      <c r="J1072" s="18">
        <v>40548.959999999999</v>
      </c>
      <c r="K1072" s="17">
        <v>0.45187899999999998</v>
      </c>
      <c r="L1072" s="18">
        <v>90237.45</v>
      </c>
      <c r="M1072" s="17">
        <v>0.45099600000000001</v>
      </c>
      <c r="N1072" s="18">
        <v>182450.34</v>
      </c>
      <c r="O1072" s="17">
        <v>0.34735300000000002</v>
      </c>
    </row>
    <row r="1073" spans="3:15" x14ac:dyDescent="0.2">
      <c r="C1073" s="30"/>
      <c r="D1073" s="30"/>
      <c r="E1073" s="30"/>
      <c r="F1073" s="30"/>
      <c r="G1073" s="14" t="s">
        <v>331</v>
      </c>
      <c r="H1073" s="18">
        <v>16531.02</v>
      </c>
      <c r="I1073" s="17">
        <v>0.259438</v>
      </c>
      <c r="J1073" s="18">
        <v>52479.69</v>
      </c>
      <c r="K1073" s="17">
        <v>0.32637100000000002</v>
      </c>
      <c r="L1073" s="18">
        <v>114651.43</v>
      </c>
      <c r="M1073" s="17">
        <v>0.52190400000000003</v>
      </c>
      <c r="N1073" s="18">
        <v>234598.63</v>
      </c>
      <c r="O1073" s="17">
        <v>0.716252</v>
      </c>
    </row>
    <row r="1074" spans="3:15" x14ac:dyDescent="0.2">
      <c r="C1074" s="30"/>
      <c r="D1074" s="30"/>
      <c r="E1074" s="30"/>
      <c r="F1074" s="30"/>
      <c r="G1074" s="14" t="s">
        <v>332</v>
      </c>
      <c r="H1074" s="18">
        <v>19626.29</v>
      </c>
      <c r="I1074" s="17">
        <v>3.7262000000000003E-2</v>
      </c>
      <c r="J1074" s="18">
        <v>57916.33</v>
      </c>
      <c r="K1074" s="17">
        <v>1.6789999999999999E-3</v>
      </c>
      <c r="L1074" s="18">
        <v>128086.87</v>
      </c>
      <c r="M1074" s="17">
        <v>3.0995000000000002E-2</v>
      </c>
      <c r="N1074" s="18">
        <v>288202.46999999997</v>
      </c>
      <c r="O1074" s="17">
        <v>5.1061000000000002E-2</v>
      </c>
    </row>
    <row r="1075" spans="3:15" x14ac:dyDescent="0.2">
      <c r="C1075" s="30"/>
      <c r="D1075" s="30"/>
      <c r="E1075" s="30"/>
      <c r="F1075" s="30"/>
      <c r="G1075" s="14" t="s">
        <v>333</v>
      </c>
      <c r="H1075" s="18">
        <v>17365.87</v>
      </c>
      <c r="I1075" s="17">
        <v>0.45477899999999999</v>
      </c>
      <c r="J1075" s="18">
        <v>55754.22</v>
      </c>
      <c r="K1075" s="17">
        <v>0.38190400000000002</v>
      </c>
      <c r="L1075" s="18">
        <v>120891.49</v>
      </c>
      <c r="M1075" s="17">
        <v>0.33594200000000002</v>
      </c>
      <c r="N1075" s="18">
        <v>227873.15</v>
      </c>
      <c r="O1075" s="17">
        <v>0.17180400000000001</v>
      </c>
    </row>
    <row r="1076" spans="3:15" x14ac:dyDescent="0.2">
      <c r="C1076" s="30"/>
      <c r="D1076" s="30"/>
      <c r="E1076" s="31"/>
      <c r="F1076" s="30"/>
      <c r="G1076" s="14" t="s">
        <v>334</v>
      </c>
      <c r="H1076" s="18">
        <v>210929.31</v>
      </c>
      <c r="I1076" s="17">
        <v>0.28601399999999999</v>
      </c>
      <c r="J1076" s="18">
        <v>707203.67</v>
      </c>
      <c r="K1076" s="17">
        <v>0.29971199999999998</v>
      </c>
      <c r="L1076" s="18">
        <v>1592322.93</v>
      </c>
      <c r="M1076" s="17">
        <v>0.31089600000000001</v>
      </c>
      <c r="N1076" s="18">
        <v>3195074.26</v>
      </c>
      <c r="O1076" s="17">
        <v>0.28061799999999998</v>
      </c>
    </row>
    <row r="1077" spans="3:15" x14ac:dyDescent="0.2">
      <c r="C1077" s="29" t="s">
        <v>19</v>
      </c>
      <c r="D1077" s="29" t="s">
        <v>20</v>
      </c>
      <c r="E1077" s="29" t="s">
        <v>25</v>
      </c>
      <c r="F1077" s="29" t="s">
        <v>84</v>
      </c>
      <c r="G1077" s="14" t="s">
        <v>278</v>
      </c>
      <c r="H1077" s="18">
        <v>4735.97</v>
      </c>
      <c r="I1077" s="17">
        <v>1.5542E-2</v>
      </c>
      <c r="J1077" s="18">
        <v>16975.2</v>
      </c>
      <c r="K1077" s="17">
        <v>7.8298999999999994E-2</v>
      </c>
      <c r="L1077" s="18">
        <v>38639.43</v>
      </c>
      <c r="M1077" s="17">
        <v>7.5825000000000004E-2</v>
      </c>
      <c r="N1077" s="18">
        <v>82179.02</v>
      </c>
      <c r="O1077" s="17">
        <v>0.14777899999999999</v>
      </c>
    </row>
    <row r="1078" spans="3:15" x14ac:dyDescent="0.2">
      <c r="C1078" s="30"/>
      <c r="D1078" s="30"/>
      <c r="E1078" s="30"/>
      <c r="F1078" s="30"/>
      <c r="G1078" s="14" t="s">
        <v>279</v>
      </c>
      <c r="H1078" s="18">
        <v>12389.6</v>
      </c>
      <c r="I1078" s="17">
        <v>0.36668200000000001</v>
      </c>
      <c r="J1078" s="18">
        <v>34880.86</v>
      </c>
      <c r="K1078" s="17">
        <v>0.30299300000000001</v>
      </c>
      <c r="L1078" s="18">
        <v>73359.37</v>
      </c>
      <c r="M1078" s="17">
        <v>0.24226700000000001</v>
      </c>
      <c r="N1078" s="18">
        <v>159307.85</v>
      </c>
      <c r="O1078" s="17">
        <v>0.184171</v>
      </c>
    </row>
    <row r="1079" spans="3:15" x14ac:dyDescent="0.2">
      <c r="C1079" s="30"/>
      <c r="D1079" s="30"/>
      <c r="E1079" s="30"/>
      <c r="F1079" s="30"/>
      <c r="G1079" s="14" t="s">
        <v>280</v>
      </c>
      <c r="H1079" s="18">
        <v>27490.69</v>
      </c>
      <c r="I1079" s="17">
        <v>0.198874</v>
      </c>
      <c r="J1079" s="18">
        <v>94497.77</v>
      </c>
      <c r="K1079" s="17">
        <v>0.25996900000000001</v>
      </c>
      <c r="L1079" s="18">
        <v>220071.06</v>
      </c>
      <c r="M1079" s="17">
        <v>0.275395</v>
      </c>
      <c r="N1079" s="18">
        <v>445804.33</v>
      </c>
      <c r="O1079" s="17">
        <v>0.23011100000000001</v>
      </c>
    </row>
    <row r="1080" spans="3:15" x14ac:dyDescent="0.2">
      <c r="C1080" s="30"/>
      <c r="D1080" s="30"/>
      <c r="E1080" s="30"/>
      <c r="F1080" s="30"/>
      <c r="G1080" s="14" t="s">
        <v>281</v>
      </c>
      <c r="H1080" s="18">
        <v>5026.88</v>
      </c>
      <c r="I1080" s="17">
        <v>-1.9543000000000001E-2</v>
      </c>
      <c r="J1080" s="18">
        <v>15074.59</v>
      </c>
      <c r="K1080" s="17">
        <v>-1.8780999999999999E-2</v>
      </c>
      <c r="L1080" s="18">
        <v>34123.129999999997</v>
      </c>
      <c r="M1080" s="17">
        <v>2.9766000000000001E-2</v>
      </c>
      <c r="N1080" s="18">
        <v>74190.98</v>
      </c>
      <c r="O1080" s="17">
        <v>-9.5689999999999994E-3</v>
      </c>
    </row>
    <row r="1081" spans="3:15" x14ac:dyDescent="0.2">
      <c r="C1081" s="30"/>
      <c r="D1081" s="30"/>
      <c r="E1081" s="30"/>
      <c r="F1081" s="30"/>
      <c r="G1081" s="14" t="s">
        <v>282</v>
      </c>
      <c r="H1081" s="18">
        <v>18383.400000000001</v>
      </c>
      <c r="I1081" s="17">
        <v>9.8617999999999997E-2</v>
      </c>
      <c r="J1081" s="18">
        <v>64305.62</v>
      </c>
      <c r="K1081" s="17">
        <v>9.0395000000000003E-2</v>
      </c>
      <c r="L1081" s="18">
        <v>148040.62</v>
      </c>
      <c r="M1081" s="17">
        <v>7.3612999999999998E-2</v>
      </c>
      <c r="N1081" s="18">
        <v>308292.03000000003</v>
      </c>
      <c r="O1081" s="17">
        <v>0.146616</v>
      </c>
    </row>
    <row r="1082" spans="3:15" x14ac:dyDescent="0.2">
      <c r="C1082" s="30"/>
      <c r="D1082" s="30"/>
      <c r="E1082" s="30"/>
      <c r="F1082" s="30"/>
      <c r="G1082" s="14" t="s">
        <v>283</v>
      </c>
      <c r="H1082" s="18">
        <v>17428.150000000001</v>
      </c>
      <c r="I1082" s="17">
        <v>0.63149900000000003</v>
      </c>
      <c r="J1082" s="18">
        <v>59715.23</v>
      </c>
      <c r="K1082" s="17">
        <v>0.61050000000000004</v>
      </c>
      <c r="L1082" s="18">
        <v>143799.84</v>
      </c>
      <c r="M1082" s="17">
        <v>0.62399300000000002</v>
      </c>
      <c r="N1082" s="18">
        <v>268680.89</v>
      </c>
      <c r="O1082" s="17">
        <v>0.47814600000000002</v>
      </c>
    </row>
    <row r="1083" spans="3:15" x14ac:dyDescent="0.2">
      <c r="C1083" s="30"/>
      <c r="D1083" s="30"/>
      <c r="E1083" s="30"/>
      <c r="F1083" s="30"/>
      <c r="G1083" s="14" t="s">
        <v>284</v>
      </c>
      <c r="H1083" s="18">
        <v>4735.68</v>
      </c>
      <c r="I1083" s="17">
        <v>0.23100000000000001</v>
      </c>
      <c r="J1083" s="18">
        <v>15085.53</v>
      </c>
      <c r="K1083" s="17">
        <v>0.30674499999999999</v>
      </c>
      <c r="L1083" s="18">
        <v>34431.46</v>
      </c>
      <c r="M1083" s="17">
        <v>0.42185800000000001</v>
      </c>
      <c r="N1083" s="18">
        <v>69986.61</v>
      </c>
      <c r="O1083" s="17">
        <v>0.44866699999999998</v>
      </c>
    </row>
    <row r="1084" spans="3:15" x14ac:dyDescent="0.2">
      <c r="C1084" s="30"/>
      <c r="D1084" s="30"/>
      <c r="E1084" s="30"/>
      <c r="F1084" s="30"/>
      <c r="G1084" s="14" t="s">
        <v>285</v>
      </c>
      <c r="H1084" s="18">
        <v>15603.85</v>
      </c>
      <c r="I1084" s="17">
        <v>0.16425100000000001</v>
      </c>
      <c r="J1084" s="18">
        <v>53934.42</v>
      </c>
      <c r="K1084" s="17">
        <v>0.18662000000000001</v>
      </c>
      <c r="L1084" s="18">
        <v>127385.62</v>
      </c>
      <c r="M1084" s="17">
        <v>0.20424100000000001</v>
      </c>
      <c r="N1084" s="18">
        <v>260319.9</v>
      </c>
      <c r="O1084" s="17">
        <v>0.21010599999999999</v>
      </c>
    </row>
    <row r="1085" spans="3:15" x14ac:dyDescent="0.2">
      <c r="C1085" s="30"/>
      <c r="D1085" s="30"/>
      <c r="E1085" s="30"/>
      <c r="F1085" s="30"/>
      <c r="G1085" s="14" t="s">
        <v>286</v>
      </c>
      <c r="H1085" s="18">
        <v>8712.01</v>
      </c>
      <c r="I1085" s="17">
        <v>0.11175499999999999</v>
      </c>
      <c r="J1085" s="18">
        <v>28397.58</v>
      </c>
      <c r="K1085" s="17">
        <v>0.16264799999999999</v>
      </c>
      <c r="L1085" s="18">
        <v>69060.52</v>
      </c>
      <c r="M1085" s="17">
        <v>0.29274600000000001</v>
      </c>
      <c r="N1085" s="18">
        <v>144436.18</v>
      </c>
      <c r="O1085" s="17">
        <v>0.33665899999999999</v>
      </c>
    </row>
    <row r="1086" spans="3:15" x14ac:dyDescent="0.2">
      <c r="C1086" s="30"/>
      <c r="D1086" s="30"/>
      <c r="E1086" s="30"/>
      <c r="F1086" s="30"/>
      <c r="G1086" s="14" t="s">
        <v>287</v>
      </c>
      <c r="H1086" s="18">
        <v>3965.81</v>
      </c>
      <c r="I1086" s="17">
        <v>-4.5040999999999998E-2</v>
      </c>
      <c r="J1086" s="18">
        <v>12835.91</v>
      </c>
      <c r="K1086" s="17">
        <v>1.0919999999999999E-2</v>
      </c>
      <c r="L1086" s="18">
        <v>27662.84</v>
      </c>
      <c r="M1086" s="17">
        <v>-3.8780000000000002E-2</v>
      </c>
      <c r="N1086" s="18">
        <v>62455.17</v>
      </c>
      <c r="O1086" s="17">
        <v>5.0500000000000002E-4</v>
      </c>
    </row>
    <row r="1087" spans="3:15" x14ac:dyDescent="0.2">
      <c r="C1087" s="30"/>
      <c r="D1087" s="30"/>
      <c r="E1087" s="30"/>
      <c r="F1087" s="30"/>
      <c r="G1087" s="14" t="s">
        <v>288</v>
      </c>
      <c r="H1087" s="18">
        <v>5267.94</v>
      </c>
      <c r="I1087" s="17">
        <v>-8.2299999999999995E-4</v>
      </c>
      <c r="J1087" s="18">
        <v>17539.39</v>
      </c>
      <c r="K1087" s="17">
        <v>-4.0377999999999997E-2</v>
      </c>
      <c r="L1087" s="18">
        <v>39662.980000000003</v>
      </c>
      <c r="M1087" s="17">
        <v>-3.1830999999999998E-2</v>
      </c>
      <c r="N1087" s="18">
        <v>87917.54</v>
      </c>
      <c r="O1087" s="17">
        <v>1.1101E-2</v>
      </c>
    </row>
    <row r="1088" spans="3:15" x14ac:dyDescent="0.2">
      <c r="C1088" s="30"/>
      <c r="D1088" s="30"/>
      <c r="E1088" s="30"/>
      <c r="F1088" s="30"/>
      <c r="G1088" s="14" t="s">
        <v>289</v>
      </c>
      <c r="H1088" s="18">
        <v>7048.03</v>
      </c>
      <c r="I1088" s="17">
        <v>0.22878699999999999</v>
      </c>
      <c r="J1088" s="18">
        <v>23008.82</v>
      </c>
      <c r="K1088" s="17">
        <v>0.29147299999999998</v>
      </c>
      <c r="L1088" s="18">
        <v>53927.55</v>
      </c>
      <c r="M1088" s="17">
        <v>0.45025300000000001</v>
      </c>
      <c r="N1088" s="18">
        <v>110689.94</v>
      </c>
      <c r="O1088" s="17">
        <v>0.51402800000000004</v>
      </c>
    </row>
    <row r="1089" spans="3:15" x14ac:dyDescent="0.2">
      <c r="C1089" s="30"/>
      <c r="D1089" s="30"/>
      <c r="E1089" s="30"/>
      <c r="F1089" s="30"/>
      <c r="G1089" s="14" t="s">
        <v>290</v>
      </c>
      <c r="H1089" s="18">
        <v>9831.56</v>
      </c>
      <c r="I1089" s="17">
        <v>0.55508000000000002</v>
      </c>
      <c r="J1089" s="18">
        <v>30658.07</v>
      </c>
      <c r="K1089" s="17">
        <v>0.48503099999999999</v>
      </c>
      <c r="L1089" s="18">
        <v>68908.31</v>
      </c>
      <c r="M1089" s="17">
        <v>0.47351199999999999</v>
      </c>
      <c r="N1089" s="18">
        <v>135321.51999999999</v>
      </c>
      <c r="O1089" s="17">
        <v>0.43401600000000001</v>
      </c>
    </row>
    <row r="1090" spans="3:15" x14ac:dyDescent="0.2">
      <c r="C1090" s="30"/>
      <c r="D1090" s="30"/>
      <c r="E1090" s="30"/>
      <c r="F1090" s="30"/>
      <c r="G1090" s="14" t="s">
        <v>291</v>
      </c>
      <c r="H1090" s="18">
        <v>9027.31</v>
      </c>
      <c r="I1090" s="17">
        <v>-1.9872000000000001E-2</v>
      </c>
      <c r="J1090" s="18">
        <v>31696.03</v>
      </c>
      <c r="K1090" s="17">
        <v>-7.6229999999999996E-3</v>
      </c>
      <c r="L1090" s="18">
        <v>73108.179999999993</v>
      </c>
      <c r="M1090" s="17">
        <v>1.1337E-2</v>
      </c>
      <c r="N1090" s="18">
        <v>156529.54999999999</v>
      </c>
      <c r="O1090" s="17">
        <v>-1.2387E-2</v>
      </c>
    </row>
    <row r="1091" spans="3:15" x14ac:dyDescent="0.2">
      <c r="C1091" s="30"/>
      <c r="D1091" s="30"/>
      <c r="E1091" s="30"/>
      <c r="F1091" s="30"/>
      <c r="G1091" s="14" t="s">
        <v>292</v>
      </c>
      <c r="H1091" s="18">
        <v>3758.3</v>
      </c>
      <c r="I1091" s="17">
        <v>4.9438000000000003E-2</v>
      </c>
      <c r="J1091" s="18">
        <v>15098.36</v>
      </c>
      <c r="K1091" s="17">
        <v>0.240785</v>
      </c>
      <c r="L1091" s="18">
        <v>35036.239999999998</v>
      </c>
      <c r="M1091" s="17">
        <v>0.20662700000000001</v>
      </c>
      <c r="N1091" s="18">
        <v>70297.279999999999</v>
      </c>
      <c r="O1091" s="17">
        <v>0.13195499999999999</v>
      </c>
    </row>
    <row r="1092" spans="3:15" x14ac:dyDescent="0.2">
      <c r="C1092" s="30"/>
      <c r="D1092" s="30"/>
      <c r="E1092" s="30"/>
      <c r="F1092" s="30"/>
      <c r="G1092" s="14" t="s">
        <v>293</v>
      </c>
      <c r="H1092" s="18">
        <v>10493.51</v>
      </c>
      <c r="I1092" s="17">
        <v>0.16755400000000001</v>
      </c>
      <c r="J1092" s="18">
        <v>36996.07</v>
      </c>
      <c r="K1092" s="17">
        <v>0.21748400000000001</v>
      </c>
      <c r="L1092" s="18">
        <v>85877.4</v>
      </c>
      <c r="M1092" s="17">
        <v>0.21429200000000001</v>
      </c>
      <c r="N1092" s="18">
        <v>175431.78</v>
      </c>
      <c r="O1092" s="17">
        <v>0.178838</v>
      </c>
    </row>
    <row r="1093" spans="3:15" x14ac:dyDescent="0.2">
      <c r="C1093" s="30"/>
      <c r="D1093" s="30"/>
      <c r="E1093" s="30"/>
      <c r="F1093" s="30"/>
      <c r="G1093" s="14" t="s">
        <v>294</v>
      </c>
      <c r="H1093" s="18">
        <v>6597.25</v>
      </c>
      <c r="I1093" s="17">
        <v>-0.23030600000000001</v>
      </c>
      <c r="J1093" s="18">
        <v>22830.959999999999</v>
      </c>
      <c r="K1093" s="17">
        <v>-0.25125599999999998</v>
      </c>
      <c r="L1093" s="18">
        <v>53915.45</v>
      </c>
      <c r="M1093" s="17">
        <v>-0.22762299999999999</v>
      </c>
      <c r="N1093" s="18">
        <v>136471.04000000001</v>
      </c>
      <c r="O1093" s="17">
        <v>-7.3036000000000004E-2</v>
      </c>
    </row>
    <row r="1094" spans="3:15" x14ac:dyDescent="0.2">
      <c r="C1094" s="30"/>
      <c r="D1094" s="30"/>
      <c r="E1094" s="30"/>
      <c r="F1094" s="30"/>
      <c r="G1094" s="14" t="s">
        <v>295</v>
      </c>
      <c r="H1094" s="18">
        <v>9652.99</v>
      </c>
      <c r="I1094" s="17">
        <v>0.240953</v>
      </c>
      <c r="J1094" s="18">
        <v>31217.1</v>
      </c>
      <c r="K1094" s="17">
        <v>0.287107</v>
      </c>
      <c r="L1094" s="18">
        <v>67506.880000000005</v>
      </c>
      <c r="M1094" s="17">
        <v>0.39135599999999998</v>
      </c>
      <c r="N1094" s="18">
        <v>134211.34</v>
      </c>
      <c r="O1094" s="17">
        <v>0.39358500000000002</v>
      </c>
    </row>
    <row r="1095" spans="3:15" x14ac:dyDescent="0.2">
      <c r="C1095" s="30"/>
      <c r="D1095" s="30"/>
      <c r="E1095" s="30"/>
      <c r="F1095" s="30"/>
      <c r="G1095" s="14" t="s">
        <v>296</v>
      </c>
      <c r="H1095" s="18">
        <v>5566.37</v>
      </c>
      <c r="I1095" s="17">
        <v>0.265121</v>
      </c>
      <c r="J1095" s="18">
        <v>19083.099999999999</v>
      </c>
      <c r="K1095" s="17">
        <v>0.26195400000000002</v>
      </c>
      <c r="L1095" s="18">
        <v>42536.5</v>
      </c>
      <c r="M1095" s="17">
        <v>0.238348</v>
      </c>
      <c r="N1095" s="18">
        <v>91099.23</v>
      </c>
      <c r="O1095" s="17">
        <v>0.28977700000000001</v>
      </c>
    </row>
    <row r="1096" spans="3:15" x14ac:dyDescent="0.2">
      <c r="C1096" s="30"/>
      <c r="D1096" s="30"/>
      <c r="E1096" s="30"/>
      <c r="F1096" s="30"/>
      <c r="G1096" s="14" t="s">
        <v>297</v>
      </c>
      <c r="H1096" s="18">
        <v>3643.35</v>
      </c>
      <c r="I1096" s="17">
        <v>-5.2202999999999999E-2</v>
      </c>
      <c r="J1096" s="18">
        <v>10894.23</v>
      </c>
      <c r="K1096" s="17">
        <v>-5.2898000000000001E-2</v>
      </c>
      <c r="L1096" s="18">
        <v>24575.25</v>
      </c>
      <c r="M1096" s="17">
        <v>-2.3196999999999999E-2</v>
      </c>
      <c r="N1096" s="18">
        <v>54297.93</v>
      </c>
      <c r="O1096" s="17">
        <v>-8.8659000000000002E-2</v>
      </c>
    </row>
    <row r="1097" spans="3:15" x14ac:dyDescent="0.2">
      <c r="C1097" s="30"/>
      <c r="D1097" s="30"/>
      <c r="E1097" s="30"/>
      <c r="F1097" s="30"/>
      <c r="G1097" s="14" t="s">
        <v>298</v>
      </c>
      <c r="H1097" s="18">
        <v>3814.52</v>
      </c>
      <c r="I1097" s="17">
        <v>7.7623999999999999E-2</v>
      </c>
      <c r="J1097" s="18">
        <v>12050.32</v>
      </c>
      <c r="K1097" s="17">
        <v>6.8802000000000002E-2</v>
      </c>
      <c r="L1097" s="18">
        <v>26298.84</v>
      </c>
      <c r="M1097" s="17">
        <v>4.4956999999999997E-2</v>
      </c>
      <c r="N1097" s="18">
        <v>56031.82</v>
      </c>
      <c r="O1097" s="17">
        <v>2.0334000000000001E-2</v>
      </c>
    </row>
    <row r="1098" spans="3:15" x14ac:dyDescent="0.2">
      <c r="C1098" s="30"/>
      <c r="D1098" s="30"/>
      <c r="E1098" s="30"/>
      <c r="F1098" s="30"/>
      <c r="G1098" s="14" t="s">
        <v>299</v>
      </c>
      <c r="H1098" s="18">
        <v>18034.080000000002</v>
      </c>
      <c r="I1098" s="17">
        <v>0.27766299999999999</v>
      </c>
      <c r="J1098" s="18">
        <v>55636.44</v>
      </c>
      <c r="K1098" s="17">
        <v>0.14946499999999999</v>
      </c>
      <c r="L1098" s="18">
        <v>124035.26</v>
      </c>
      <c r="M1098" s="17">
        <v>0.11144900000000001</v>
      </c>
      <c r="N1098" s="18">
        <v>264575.43</v>
      </c>
      <c r="O1098" s="17">
        <v>0.103592</v>
      </c>
    </row>
    <row r="1099" spans="3:15" x14ac:dyDescent="0.2">
      <c r="C1099" s="30"/>
      <c r="D1099" s="30"/>
      <c r="E1099" s="30"/>
      <c r="F1099" s="30"/>
      <c r="G1099" s="14" t="s">
        <v>300</v>
      </c>
      <c r="H1099" s="18">
        <v>2013.61</v>
      </c>
      <c r="I1099" s="17">
        <v>0.45872499999999999</v>
      </c>
      <c r="J1099" s="18">
        <v>6917.43</v>
      </c>
      <c r="K1099" s="17">
        <v>0.52088599999999996</v>
      </c>
      <c r="L1099" s="18">
        <v>16389.62</v>
      </c>
      <c r="M1099" s="17">
        <v>0.65693599999999996</v>
      </c>
      <c r="N1099" s="18">
        <v>33793.53</v>
      </c>
      <c r="O1099" s="17">
        <v>0.63700000000000001</v>
      </c>
    </row>
    <row r="1100" spans="3:15" x14ac:dyDescent="0.2">
      <c r="C1100" s="30"/>
      <c r="D1100" s="30"/>
      <c r="E1100" s="30"/>
      <c r="F1100" s="30"/>
      <c r="G1100" s="14" t="s">
        <v>301</v>
      </c>
      <c r="H1100" s="18">
        <v>14317.62</v>
      </c>
      <c r="I1100" s="17">
        <v>-2.409E-2</v>
      </c>
      <c r="J1100" s="18">
        <v>44081.88</v>
      </c>
      <c r="K1100" s="17">
        <v>-1.4564000000000001E-2</v>
      </c>
      <c r="L1100" s="18">
        <v>98801.66</v>
      </c>
      <c r="M1100" s="17">
        <v>1.4567E-2</v>
      </c>
      <c r="N1100" s="18">
        <v>217447.11</v>
      </c>
      <c r="O1100" s="17">
        <v>-5.3795000000000003E-2</v>
      </c>
    </row>
    <row r="1101" spans="3:15" x14ac:dyDescent="0.2">
      <c r="C1101" s="30"/>
      <c r="D1101" s="30"/>
      <c r="E1101" s="30"/>
      <c r="F1101" s="30"/>
      <c r="G1101" s="14" t="s">
        <v>302</v>
      </c>
      <c r="H1101" s="18">
        <v>4100.51</v>
      </c>
      <c r="I1101" s="17">
        <v>0.25548399999999999</v>
      </c>
      <c r="J1101" s="18">
        <v>14357.93</v>
      </c>
      <c r="K1101" s="17">
        <v>0.23525099999999999</v>
      </c>
      <c r="L1101" s="18">
        <v>34712.379999999997</v>
      </c>
      <c r="M1101" s="17">
        <v>0.24912300000000001</v>
      </c>
      <c r="N1101" s="18">
        <v>72141.5</v>
      </c>
      <c r="O1101" s="17">
        <v>0.24055299999999999</v>
      </c>
    </row>
    <row r="1102" spans="3:15" x14ac:dyDescent="0.2">
      <c r="C1102" s="30"/>
      <c r="D1102" s="30"/>
      <c r="E1102" s="30"/>
      <c r="F1102" s="30"/>
      <c r="G1102" s="14" t="s">
        <v>303</v>
      </c>
      <c r="H1102" s="18">
        <v>7301.56</v>
      </c>
      <c r="I1102" s="17">
        <v>0.67957000000000001</v>
      </c>
      <c r="J1102" s="18">
        <v>24501.18</v>
      </c>
      <c r="K1102" s="17">
        <v>0.60039299999999995</v>
      </c>
      <c r="L1102" s="18">
        <v>52006.16</v>
      </c>
      <c r="M1102" s="17">
        <v>0.47440599999999999</v>
      </c>
      <c r="N1102" s="18">
        <v>99240.31</v>
      </c>
      <c r="O1102" s="17">
        <v>0.30768699999999999</v>
      </c>
    </row>
    <row r="1103" spans="3:15" x14ac:dyDescent="0.2">
      <c r="C1103" s="30"/>
      <c r="D1103" s="30"/>
      <c r="E1103" s="30"/>
      <c r="F1103" s="30"/>
      <c r="G1103" s="14" t="s">
        <v>304</v>
      </c>
      <c r="H1103" s="18">
        <v>3205.52</v>
      </c>
      <c r="I1103" s="17">
        <v>0.29765000000000003</v>
      </c>
      <c r="J1103" s="18">
        <v>10164.06</v>
      </c>
      <c r="K1103" s="17">
        <v>0.35338900000000001</v>
      </c>
      <c r="L1103" s="18">
        <v>24199.05</v>
      </c>
      <c r="M1103" s="17">
        <v>0.50731700000000002</v>
      </c>
      <c r="N1103" s="18">
        <v>48930.19</v>
      </c>
      <c r="O1103" s="17">
        <v>0.40704699999999999</v>
      </c>
    </row>
    <row r="1104" spans="3:15" x14ac:dyDescent="0.2">
      <c r="C1104" s="30"/>
      <c r="D1104" s="30"/>
      <c r="E1104" s="30"/>
      <c r="F1104" s="30"/>
      <c r="G1104" s="14" t="s">
        <v>305</v>
      </c>
      <c r="H1104" s="18">
        <v>1130.9100000000001</v>
      </c>
      <c r="I1104" s="17">
        <v>-0.43361899999999998</v>
      </c>
      <c r="J1104" s="18">
        <v>3314.5</v>
      </c>
      <c r="K1104" s="17">
        <v>-0.40060299999999999</v>
      </c>
      <c r="L1104" s="18">
        <v>7911.96</v>
      </c>
      <c r="M1104" s="17">
        <v>-0.30005100000000001</v>
      </c>
      <c r="N1104" s="18">
        <v>16605.689999999999</v>
      </c>
      <c r="O1104" s="17">
        <v>-7.8935000000000005E-2</v>
      </c>
    </row>
    <row r="1105" spans="3:15" x14ac:dyDescent="0.2">
      <c r="C1105" s="30"/>
      <c r="D1105" s="30"/>
      <c r="E1105" s="30"/>
      <c r="F1105" s="30"/>
      <c r="G1105" s="14" t="s">
        <v>306</v>
      </c>
      <c r="H1105" s="18">
        <v>34052.69</v>
      </c>
      <c r="I1105" s="17">
        <v>-9.5794000000000004E-2</v>
      </c>
      <c r="J1105" s="18">
        <v>122751.82</v>
      </c>
      <c r="K1105" s="17">
        <v>-6.769E-2</v>
      </c>
      <c r="L1105" s="18">
        <v>291804.46999999997</v>
      </c>
      <c r="M1105" s="17">
        <v>-4.1291000000000001E-2</v>
      </c>
      <c r="N1105" s="18">
        <v>664314</v>
      </c>
      <c r="O1105" s="17">
        <v>1.9952999999999999E-2</v>
      </c>
    </row>
    <row r="1106" spans="3:15" x14ac:dyDescent="0.2">
      <c r="C1106" s="30"/>
      <c r="D1106" s="30"/>
      <c r="E1106" s="30"/>
      <c r="F1106" s="30"/>
      <c r="G1106" s="14" t="s">
        <v>307</v>
      </c>
      <c r="H1106" s="18">
        <v>28119.77</v>
      </c>
      <c r="I1106" s="17">
        <v>0.17189399999999999</v>
      </c>
      <c r="J1106" s="18">
        <v>98337.91</v>
      </c>
      <c r="K1106" s="17">
        <v>0.18270900000000001</v>
      </c>
      <c r="L1106" s="18">
        <v>218312.65</v>
      </c>
      <c r="M1106" s="17">
        <v>0.15712799999999999</v>
      </c>
      <c r="N1106" s="18">
        <v>428099.32</v>
      </c>
      <c r="O1106" s="17">
        <v>0.166492</v>
      </c>
    </row>
    <row r="1107" spans="3:15" x14ac:dyDescent="0.2">
      <c r="C1107" s="30"/>
      <c r="D1107" s="30"/>
      <c r="E1107" s="30"/>
      <c r="F1107" s="30"/>
      <c r="G1107" s="14" t="s">
        <v>308</v>
      </c>
      <c r="H1107" s="18">
        <v>1721.49</v>
      </c>
      <c r="I1107" s="17">
        <v>0.76434599999999997</v>
      </c>
      <c r="J1107" s="18">
        <v>7136.89</v>
      </c>
      <c r="K1107" s="17">
        <v>1.794605</v>
      </c>
      <c r="L1107" s="18">
        <v>15697.94</v>
      </c>
      <c r="M1107" s="17">
        <v>1.685378</v>
      </c>
      <c r="N1107" s="18">
        <v>24372.69</v>
      </c>
      <c r="O1107" s="17">
        <v>0.89924400000000004</v>
      </c>
    </row>
    <row r="1108" spans="3:15" x14ac:dyDescent="0.2">
      <c r="C1108" s="30"/>
      <c r="D1108" s="30"/>
      <c r="E1108" s="30"/>
      <c r="F1108" s="30"/>
      <c r="G1108" s="14" t="s">
        <v>309</v>
      </c>
      <c r="H1108" s="18">
        <v>6735.06</v>
      </c>
      <c r="I1108" s="17">
        <v>1.0354E-2</v>
      </c>
      <c r="J1108" s="18">
        <v>20536.849999999999</v>
      </c>
      <c r="K1108" s="17">
        <v>-1.3834000000000001E-2</v>
      </c>
      <c r="L1108" s="18">
        <v>45860.43</v>
      </c>
      <c r="M1108" s="17">
        <v>4.0001000000000002E-2</v>
      </c>
      <c r="N1108" s="18">
        <v>101689.85</v>
      </c>
      <c r="O1108" s="17">
        <v>-5.1457999999999997E-2</v>
      </c>
    </row>
    <row r="1109" spans="3:15" x14ac:dyDescent="0.2">
      <c r="C1109" s="30"/>
      <c r="D1109" s="30"/>
      <c r="E1109" s="30"/>
      <c r="F1109" s="30"/>
      <c r="G1109" s="14" t="s">
        <v>310</v>
      </c>
      <c r="H1109" s="18">
        <v>4067.12</v>
      </c>
      <c r="I1109" s="17">
        <v>9.8475999999999994E-2</v>
      </c>
      <c r="J1109" s="18">
        <v>14499.55</v>
      </c>
      <c r="K1109" s="17">
        <v>0.200655</v>
      </c>
      <c r="L1109" s="18">
        <v>34661.300000000003</v>
      </c>
      <c r="M1109" s="17">
        <v>0.231823</v>
      </c>
      <c r="N1109" s="18">
        <v>74682.41</v>
      </c>
      <c r="O1109" s="17">
        <v>0.25145600000000001</v>
      </c>
    </row>
    <row r="1110" spans="3:15" x14ac:dyDescent="0.2">
      <c r="C1110" s="30"/>
      <c r="D1110" s="30"/>
      <c r="E1110" s="30"/>
      <c r="F1110" s="30"/>
      <c r="G1110" s="14" t="s">
        <v>311</v>
      </c>
      <c r="H1110" s="18">
        <v>21734.65</v>
      </c>
      <c r="I1110" s="17">
        <v>0.243225</v>
      </c>
      <c r="J1110" s="18">
        <v>75211.039999999994</v>
      </c>
      <c r="K1110" s="17">
        <v>0.244037</v>
      </c>
      <c r="L1110" s="18">
        <v>176010.66</v>
      </c>
      <c r="M1110" s="17">
        <v>0.20164499999999999</v>
      </c>
      <c r="N1110" s="18">
        <v>364674.75</v>
      </c>
      <c r="O1110" s="17">
        <v>0.17313100000000001</v>
      </c>
    </row>
    <row r="1111" spans="3:15" x14ac:dyDescent="0.2">
      <c r="C1111" s="30"/>
      <c r="D1111" s="30"/>
      <c r="E1111" s="30"/>
      <c r="F1111" s="30"/>
      <c r="G1111" s="14" t="s">
        <v>312</v>
      </c>
      <c r="H1111" s="18">
        <v>3996.82</v>
      </c>
      <c r="I1111" s="17">
        <v>0.28869400000000001</v>
      </c>
      <c r="J1111" s="18">
        <v>12030.17</v>
      </c>
      <c r="K1111" s="17">
        <v>0.19423899999999999</v>
      </c>
      <c r="L1111" s="18">
        <v>27605.9</v>
      </c>
      <c r="M1111" s="17">
        <v>0.23139399999999999</v>
      </c>
      <c r="N1111" s="18">
        <v>58577.58</v>
      </c>
      <c r="O1111" s="17">
        <v>0.17535300000000001</v>
      </c>
    </row>
    <row r="1112" spans="3:15" x14ac:dyDescent="0.2">
      <c r="C1112" s="30"/>
      <c r="D1112" s="30"/>
      <c r="E1112" s="30"/>
      <c r="F1112" s="30"/>
      <c r="G1112" s="14" t="s">
        <v>313</v>
      </c>
      <c r="H1112" s="18">
        <v>7608.12</v>
      </c>
      <c r="I1112" s="17">
        <v>-9.0746999999999994E-2</v>
      </c>
      <c r="J1112" s="18">
        <v>26048.52</v>
      </c>
      <c r="K1112" s="17">
        <v>-4.4568999999999998E-2</v>
      </c>
      <c r="L1112" s="18">
        <v>60619.16</v>
      </c>
      <c r="M1112" s="17">
        <v>-1.1410999999999999E-2</v>
      </c>
      <c r="N1112" s="18">
        <v>138024</v>
      </c>
      <c r="O1112" s="17">
        <v>4.4814E-2</v>
      </c>
    </row>
    <row r="1113" spans="3:15" x14ac:dyDescent="0.2">
      <c r="C1113" s="30"/>
      <c r="D1113" s="30"/>
      <c r="E1113" s="30"/>
      <c r="F1113" s="30"/>
      <c r="G1113" s="14" t="s">
        <v>314</v>
      </c>
      <c r="H1113" s="18">
        <v>8412.23</v>
      </c>
      <c r="I1113" s="17">
        <v>0.90127900000000005</v>
      </c>
      <c r="J1113" s="18">
        <v>28285.16</v>
      </c>
      <c r="K1113" s="17">
        <v>0.82200600000000001</v>
      </c>
      <c r="L1113" s="18">
        <v>59856.04</v>
      </c>
      <c r="M1113" s="17">
        <v>0.68488499999999997</v>
      </c>
      <c r="N1113" s="18">
        <v>94800.92</v>
      </c>
      <c r="O1113" s="17">
        <v>0.22970399999999999</v>
      </c>
    </row>
    <row r="1114" spans="3:15" x14ac:dyDescent="0.2">
      <c r="C1114" s="30"/>
      <c r="D1114" s="30"/>
      <c r="E1114" s="30"/>
      <c r="F1114" s="30"/>
      <c r="G1114" s="14" t="s">
        <v>315</v>
      </c>
      <c r="H1114" s="18">
        <v>6796.58</v>
      </c>
      <c r="I1114" s="17">
        <v>5.0376999999999998E-2</v>
      </c>
      <c r="J1114" s="18">
        <v>22311.15</v>
      </c>
      <c r="K1114" s="17">
        <v>0.107486</v>
      </c>
      <c r="L1114" s="18">
        <v>51380.02</v>
      </c>
      <c r="M1114" s="17">
        <v>0.14261599999999999</v>
      </c>
      <c r="N1114" s="18">
        <v>114050.7</v>
      </c>
      <c r="O1114" s="17">
        <v>0.164855</v>
      </c>
    </row>
    <row r="1115" spans="3:15" x14ac:dyDescent="0.2">
      <c r="C1115" s="30"/>
      <c r="D1115" s="30"/>
      <c r="E1115" s="30"/>
      <c r="F1115" s="30"/>
      <c r="G1115" s="14" t="s">
        <v>316</v>
      </c>
      <c r="H1115" s="18">
        <v>6670.7</v>
      </c>
      <c r="I1115" s="17">
        <v>0.113522</v>
      </c>
      <c r="J1115" s="18">
        <v>22670.05</v>
      </c>
      <c r="K1115" s="17">
        <v>9.4826999999999995E-2</v>
      </c>
      <c r="L1115" s="18">
        <v>51320.09</v>
      </c>
      <c r="M1115" s="17">
        <v>7.6815999999999995E-2</v>
      </c>
      <c r="N1115" s="18">
        <v>110680.96000000001</v>
      </c>
      <c r="O1115" s="17">
        <v>0.108622</v>
      </c>
    </row>
    <row r="1116" spans="3:15" x14ac:dyDescent="0.2">
      <c r="C1116" s="30"/>
      <c r="D1116" s="30"/>
      <c r="E1116" s="30"/>
      <c r="F1116" s="30"/>
      <c r="G1116" s="14" t="s">
        <v>317</v>
      </c>
      <c r="H1116" s="18">
        <v>5274.91</v>
      </c>
      <c r="I1116" s="17">
        <v>-7.2104000000000001E-2</v>
      </c>
      <c r="J1116" s="18">
        <v>18433.04</v>
      </c>
      <c r="K1116" s="17">
        <v>-1.0616E-2</v>
      </c>
      <c r="L1116" s="18">
        <v>44539.22</v>
      </c>
      <c r="M1116" s="17">
        <v>4.2365E-2</v>
      </c>
      <c r="N1116" s="18">
        <v>101471.74</v>
      </c>
      <c r="O1116" s="17">
        <v>0.19358800000000001</v>
      </c>
    </row>
    <row r="1117" spans="3:15" x14ac:dyDescent="0.2">
      <c r="C1117" s="30"/>
      <c r="D1117" s="30"/>
      <c r="E1117" s="30"/>
      <c r="F1117" s="30"/>
      <c r="G1117" s="14" t="s">
        <v>318</v>
      </c>
      <c r="H1117" s="18">
        <v>4001.49</v>
      </c>
      <c r="I1117" s="17">
        <v>0.28994599999999998</v>
      </c>
      <c r="J1117" s="18">
        <v>13702.32</v>
      </c>
      <c r="K1117" s="17">
        <v>0.34541699999999997</v>
      </c>
      <c r="L1117" s="18">
        <v>28572.23</v>
      </c>
      <c r="M1117" s="17">
        <v>0.14605399999999999</v>
      </c>
      <c r="N1117" s="18">
        <v>53592.27</v>
      </c>
      <c r="O1117" s="17">
        <v>-4.7223000000000001E-2</v>
      </c>
    </row>
    <row r="1118" spans="3:15" x14ac:dyDescent="0.2">
      <c r="C1118" s="30"/>
      <c r="D1118" s="30"/>
      <c r="E1118" s="30"/>
      <c r="F1118" s="30"/>
      <c r="G1118" s="14" t="s">
        <v>319</v>
      </c>
      <c r="H1118" s="18">
        <v>1282.01</v>
      </c>
      <c r="I1118" s="17">
        <v>0.78378999999999999</v>
      </c>
      <c r="J1118" s="18">
        <v>4443.7</v>
      </c>
      <c r="K1118" s="17">
        <v>0.56548799999999999</v>
      </c>
      <c r="L1118" s="18">
        <v>9850.42</v>
      </c>
      <c r="M1118" s="17">
        <v>0.48198800000000003</v>
      </c>
      <c r="N1118" s="18">
        <v>18072.25</v>
      </c>
      <c r="O1118" s="17">
        <v>0.28538599999999997</v>
      </c>
    </row>
    <row r="1119" spans="3:15" x14ac:dyDescent="0.2">
      <c r="C1119" s="30"/>
      <c r="D1119" s="30"/>
      <c r="E1119" s="30"/>
      <c r="F1119" s="30"/>
      <c r="G1119" s="14" t="s">
        <v>320</v>
      </c>
      <c r="H1119" s="18">
        <v>4478.34</v>
      </c>
      <c r="I1119" s="17">
        <v>0.190719</v>
      </c>
      <c r="J1119" s="18">
        <v>13868.66</v>
      </c>
      <c r="K1119" s="17">
        <v>0.100878</v>
      </c>
      <c r="L1119" s="18">
        <v>29995.119999999999</v>
      </c>
      <c r="M1119" s="17">
        <v>3.3978000000000001E-2</v>
      </c>
      <c r="N1119" s="18">
        <v>64129.05</v>
      </c>
      <c r="O1119" s="17">
        <v>0.10079399999999999</v>
      </c>
    </row>
    <row r="1120" spans="3:15" x14ac:dyDescent="0.2">
      <c r="C1120" s="30"/>
      <c r="D1120" s="30"/>
      <c r="E1120" s="30"/>
      <c r="F1120" s="30"/>
      <c r="G1120" s="14" t="s">
        <v>321</v>
      </c>
      <c r="H1120" s="18">
        <v>10822.78</v>
      </c>
      <c r="I1120" s="17">
        <v>0.297983</v>
      </c>
      <c r="J1120" s="18">
        <v>34581.919999999998</v>
      </c>
      <c r="K1120" s="17">
        <v>0.270509</v>
      </c>
      <c r="L1120" s="18">
        <v>74047.009999999995</v>
      </c>
      <c r="M1120" s="17">
        <v>0.17344599999999999</v>
      </c>
      <c r="N1120" s="18">
        <v>144965.23000000001</v>
      </c>
      <c r="O1120" s="17">
        <v>7.1847999999999995E-2</v>
      </c>
    </row>
    <row r="1121" spans="3:15" x14ac:dyDescent="0.2">
      <c r="C1121" s="30"/>
      <c r="D1121" s="30"/>
      <c r="E1121" s="30"/>
      <c r="F1121" s="30"/>
      <c r="G1121" s="14" t="s">
        <v>322</v>
      </c>
      <c r="H1121" s="18">
        <v>10064.799999999999</v>
      </c>
      <c r="I1121" s="17">
        <v>0.66175499999999998</v>
      </c>
      <c r="J1121" s="18">
        <v>33176.33</v>
      </c>
      <c r="K1121" s="17">
        <v>0.51594399999999996</v>
      </c>
      <c r="L1121" s="18">
        <v>69697.8</v>
      </c>
      <c r="M1121" s="17">
        <v>0.43559700000000001</v>
      </c>
      <c r="N1121" s="18">
        <v>128139.03</v>
      </c>
      <c r="O1121" s="17">
        <v>0.12833700000000001</v>
      </c>
    </row>
    <row r="1122" spans="3:15" x14ac:dyDescent="0.2">
      <c r="C1122" s="30"/>
      <c r="D1122" s="30"/>
      <c r="E1122" s="30"/>
      <c r="F1122" s="30"/>
      <c r="G1122" s="14" t="s">
        <v>323</v>
      </c>
      <c r="H1122" s="18">
        <v>9312.4500000000007</v>
      </c>
      <c r="I1122" s="17">
        <v>0.21090300000000001</v>
      </c>
      <c r="J1122" s="18">
        <v>28142.959999999999</v>
      </c>
      <c r="K1122" s="17">
        <v>0.13916899999999999</v>
      </c>
      <c r="L1122" s="18">
        <v>64170</v>
      </c>
      <c r="M1122" s="17">
        <v>0.17957200000000001</v>
      </c>
      <c r="N1122" s="18">
        <v>137234.07</v>
      </c>
      <c r="O1122" s="17">
        <v>0.21640400000000001</v>
      </c>
    </row>
    <row r="1123" spans="3:15" x14ac:dyDescent="0.2">
      <c r="C1123" s="30"/>
      <c r="D1123" s="30"/>
      <c r="E1123" s="30"/>
      <c r="F1123" s="30"/>
      <c r="G1123" s="14" t="s">
        <v>324</v>
      </c>
      <c r="H1123" s="18">
        <v>5518.56</v>
      </c>
      <c r="I1123" s="17">
        <v>-7.6036000000000006E-2</v>
      </c>
      <c r="J1123" s="18">
        <v>18702.62</v>
      </c>
      <c r="K1123" s="17">
        <v>1.7066999999999999E-2</v>
      </c>
      <c r="L1123" s="18">
        <v>44678.91</v>
      </c>
      <c r="M1123" s="17">
        <v>0.111489</v>
      </c>
      <c r="N1123" s="18">
        <v>99704.97</v>
      </c>
      <c r="O1123" s="17">
        <v>0.107873</v>
      </c>
    </row>
    <row r="1124" spans="3:15" x14ac:dyDescent="0.2">
      <c r="C1124" s="138"/>
      <c r="D1124" s="138"/>
      <c r="E1124" s="138"/>
      <c r="F1124" s="30"/>
      <c r="G1124" s="14" t="s">
        <v>325</v>
      </c>
      <c r="H1124" s="18">
        <v>9895.49</v>
      </c>
      <c r="I1124" s="17">
        <v>4.3892E-2</v>
      </c>
      <c r="J1124" s="18">
        <v>29327.74</v>
      </c>
      <c r="K1124" s="17">
        <v>2.7934E-2</v>
      </c>
      <c r="L1124" s="18">
        <v>65141.599999999999</v>
      </c>
      <c r="M1124" s="17">
        <v>6.0456999999999997E-2</v>
      </c>
      <c r="N1124" s="18">
        <v>144010.47</v>
      </c>
      <c r="O1124" s="17">
        <v>-3.7511000000000003E-2</v>
      </c>
    </row>
    <row r="1125" spans="3:15" x14ac:dyDescent="0.2">
      <c r="C1125" s="30"/>
      <c r="D1125" s="30"/>
      <c r="E1125" s="30"/>
      <c r="F1125" s="30"/>
      <c r="G1125" s="14" t="s">
        <v>351</v>
      </c>
      <c r="H1125" s="18">
        <v>2754.93</v>
      </c>
      <c r="I1125" s="17">
        <v>-2.1162E-2</v>
      </c>
      <c r="J1125" s="18">
        <v>9307.07</v>
      </c>
      <c r="K1125" s="17">
        <v>-3.8557000000000001E-2</v>
      </c>
      <c r="L1125" s="18">
        <v>21948.58</v>
      </c>
      <c r="M1125" s="17">
        <v>1.7972999999999999E-2</v>
      </c>
      <c r="N1125" s="18">
        <v>48632.38</v>
      </c>
      <c r="O1125" s="17">
        <v>7.8406000000000003E-2</v>
      </c>
    </row>
    <row r="1126" spans="3:15" x14ac:dyDescent="0.2">
      <c r="C1126" s="30"/>
      <c r="D1126" s="30"/>
      <c r="E1126" s="30"/>
      <c r="F1126" s="30"/>
      <c r="G1126" s="14" t="s">
        <v>352</v>
      </c>
      <c r="H1126" s="18">
        <v>3006.31</v>
      </c>
      <c r="I1126" s="17">
        <v>0.174647</v>
      </c>
      <c r="J1126" s="18">
        <v>10132.69</v>
      </c>
      <c r="K1126" s="17">
        <v>0.147255</v>
      </c>
      <c r="L1126" s="18">
        <v>22873.46</v>
      </c>
      <c r="M1126" s="17">
        <v>0.19267699999999999</v>
      </c>
      <c r="N1126" s="18">
        <v>46313.91</v>
      </c>
      <c r="O1126" s="17">
        <v>0.15113099999999999</v>
      </c>
    </row>
    <row r="1127" spans="3:15" x14ac:dyDescent="0.2">
      <c r="C1127" s="29" t="s">
        <v>19</v>
      </c>
      <c r="D1127" s="29" t="s">
        <v>20</v>
      </c>
      <c r="E1127" s="29" t="s">
        <v>25</v>
      </c>
      <c r="F1127" s="29" t="s">
        <v>85</v>
      </c>
      <c r="G1127" s="14" t="s">
        <v>326</v>
      </c>
      <c r="H1127" s="18">
        <v>48436.25</v>
      </c>
      <c r="I1127" s="17">
        <v>0.25955699999999998</v>
      </c>
      <c r="J1127" s="18">
        <v>154553.57</v>
      </c>
      <c r="K1127" s="17">
        <v>0.19287699999999999</v>
      </c>
      <c r="L1127" s="18">
        <v>337206.77</v>
      </c>
      <c r="M1127" s="17">
        <v>0.117962</v>
      </c>
      <c r="N1127" s="18">
        <v>687235.01</v>
      </c>
      <c r="O1127" s="17">
        <v>6.8774000000000002E-2</v>
      </c>
    </row>
    <row r="1128" spans="3:15" x14ac:dyDescent="0.2">
      <c r="C1128" s="30"/>
      <c r="D1128" s="30"/>
      <c r="E1128" s="30"/>
      <c r="F1128" s="30"/>
      <c r="G1128" s="14" t="s">
        <v>327</v>
      </c>
      <c r="H1128" s="18">
        <v>87484.32</v>
      </c>
      <c r="I1128" s="17">
        <v>8.3094000000000001E-2</v>
      </c>
      <c r="J1128" s="18">
        <v>304006.33</v>
      </c>
      <c r="K1128" s="17">
        <v>0.12503900000000001</v>
      </c>
      <c r="L1128" s="18">
        <v>708049.53</v>
      </c>
      <c r="M1128" s="17">
        <v>0.14952199999999999</v>
      </c>
      <c r="N1128" s="18">
        <v>1495557.13</v>
      </c>
      <c r="O1128" s="17">
        <v>0.165185</v>
      </c>
    </row>
    <row r="1129" spans="3:15" x14ac:dyDescent="0.2">
      <c r="C1129" s="30"/>
      <c r="D1129" s="30"/>
      <c r="E1129" s="30"/>
      <c r="F1129" s="30"/>
      <c r="G1129" s="14" t="s">
        <v>328</v>
      </c>
      <c r="H1129" s="18">
        <v>87727.27</v>
      </c>
      <c r="I1129" s="17">
        <v>7.1536000000000002E-2</v>
      </c>
      <c r="J1129" s="18">
        <v>294191.03000000003</v>
      </c>
      <c r="K1129" s="17">
        <v>9.6429000000000001E-2</v>
      </c>
      <c r="L1129" s="18">
        <v>684536.5</v>
      </c>
      <c r="M1129" s="17">
        <v>0.14640800000000001</v>
      </c>
      <c r="N1129" s="18">
        <v>1469492.81</v>
      </c>
      <c r="O1129" s="17">
        <v>0.235952</v>
      </c>
    </row>
    <row r="1130" spans="3:15" x14ac:dyDescent="0.2">
      <c r="C1130" s="30"/>
      <c r="D1130" s="30"/>
      <c r="E1130" s="30"/>
      <c r="F1130" s="30"/>
      <c r="G1130" s="14" t="s">
        <v>329</v>
      </c>
      <c r="H1130" s="18">
        <v>179997.51</v>
      </c>
      <c r="I1130" s="17">
        <v>0.107458</v>
      </c>
      <c r="J1130" s="18">
        <v>631364.81000000006</v>
      </c>
      <c r="K1130" s="17">
        <v>0.12386999999999999</v>
      </c>
      <c r="L1130" s="18">
        <v>1462750.19</v>
      </c>
      <c r="M1130" s="17">
        <v>0.123207</v>
      </c>
      <c r="N1130" s="18">
        <v>3053508.37</v>
      </c>
      <c r="O1130" s="17">
        <v>0.13942099999999999</v>
      </c>
    </row>
    <row r="1131" spans="3:15" x14ac:dyDescent="0.2">
      <c r="C1131" s="30"/>
      <c r="D1131" s="30"/>
      <c r="E1131" s="30"/>
      <c r="F1131" s="30"/>
      <c r="G1131" s="14" t="s">
        <v>330</v>
      </c>
      <c r="H1131" s="18">
        <v>39976.720000000001</v>
      </c>
      <c r="I1131" s="17">
        <v>0.37045099999999997</v>
      </c>
      <c r="J1131" s="18">
        <v>133587.91</v>
      </c>
      <c r="K1131" s="17">
        <v>0.432398</v>
      </c>
      <c r="L1131" s="18">
        <v>299980.40999999997</v>
      </c>
      <c r="M1131" s="17">
        <v>0.43525000000000003</v>
      </c>
      <c r="N1131" s="18">
        <v>606775.32999999996</v>
      </c>
      <c r="O1131" s="17">
        <v>0.33654600000000001</v>
      </c>
    </row>
    <row r="1132" spans="3:15" x14ac:dyDescent="0.2">
      <c r="C1132" s="30"/>
      <c r="D1132" s="30"/>
      <c r="E1132" s="30"/>
      <c r="F1132" s="30"/>
      <c r="G1132" s="14" t="s">
        <v>331</v>
      </c>
      <c r="H1132" s="18">
        <v>48674.1</v>
      </c>
      <c r="I1132" s="17">
        <v>0.256247</v>
      </c>
      <c r="J1132" s="18">
        <v>154711.73000000001</v>
      </c>
      <c r="K1132" s="17">
        <v>0.31026599999999999</v>
      </c>
      <c r="L1132" s="18">
        <v>343371.03</v>
      </c>
      <c r="M1132" s="17">
        <v>0.48203200000000002</v>
      </c>
      <c r="N1132" s="18">
        <v>697472.9</v>
      </c>
      <c r="O1132" s="17">
        <v>0.59390900000000002</v>
      </c>
    </row>
    <row r="1133" spans="3:15" x14ac:dyDescent="0.2">
      <c r="C1133" s="30"/>
      <c r="D1133" s="30"/>
      <c r="E1133" s="30"/>
      <c r="F1133" s="30"/>
      <c r="G1133" s="14" t="s">
        <v>332</v>
      </c>
      <c r="H1133" s="18">
        <v>83543.240000000005</v>
      </c>
      <c r="I1133" s="17">
        <v>6.6696000000000005E-2</v>
      </c>
      <c r="J1133" s="18">
        <v>249194.01</v>
      </c>
      <c r="K1133" s="17">
        <v>4.8668999999999997E-2</v>
      </c>
      <c r="L1133" s="18">
        <v>556278.42000000004</v>
      </c>
      <c r="M1133" s="17">
        <v>7.9671000000000006E-2</v>
      </c>
      <c r="N1133" s="18">
        <v>1223109.1200000001</v>
      </c>
      <c r="O1133" s="17">
        <v>3.805E-2</v>
      </c>
    </row>
    <row r="1134" spans="3:15" x14ac:dyDescent="0.2">
      <c r="C1134" s="30"/>
      <c r="D1134" s="30"/>
      <c r="E1134" s="30"/>
      <c r="F1134" s="30"/>
      <c r="G1134" s="14" t="s">
        <v>333</v>
      </c>
      <c r="H1134" s="18">
        <v>59812.01</v>
      </c>
      <c r="I1134" s="17">
        <v>0.57350000000000001</v>
      </c>
      <c r="J1134" s="18">
        <v>191187.13</v>
      </c>
      <c r="K1134" s="17">
        <v>0.49159599999999998</v>
      </c>
      <c r="L1134" s="18">
        <v>414124.14</v>
      </c>
      <c r="M1134" s="17">
        <v>0.44202200000000003</v>
      </c>
      <c r="N1134" s="18">
        <v>764760.44</v>
      </c>
      <c r="O1134" s="17">
        <v>0.243531</v>
      </c>
    </row>
    <row r="1135" spans="3:15" x14ac:dyDescent="0.2">
      <c r="C1135" s="30"/>
      <c r="D1135" s="30"/>
      <c r="E1135" s="31"/>
      <c r="F1135" s="30"/>
      <c r="G1135" s="14" t="s">
        <v>334</v>
      </c>
      <c r="H1135" s="18">
        <v>635651.43999999994</v>
      </c>
      <c r="I1135" s="17">
        <v>0.16020499999999999</v>
      </c>
      <c r="J1135" s="18">
        <v>2112796.7999999998</v>
      </c>
      <c r="K1135" s="17">
        <v>0.16921600000000001</v>
      </c>
      <c r="L1135" s="18">
        <v>4806297.49</v>
      </c>
      <c r="M1135" s="17">
        <v>0.18378800000000001</v>
      </c>
      <c r="N1135" s="18">
        <v>9997911.0800000001</v>
      </c>
      <c r="O1135" s="17">
        <v>0.17896799999999999</v>
      </c>
    </row>
    <row r="1136" spans="3:15" x14ac:dyDescent="0.2">
      <c r="C1136" s="29" t="s">
        <v>19</v>
      </c>
      <c r="D1136" s="29" t="s">
        <v>20</v>
      </c>
      <c r="E1136" s="29" t="s">
        <v>10</v>
      </c>
      <c r="F1136" s="29" t="s">
        <v>84</v>
      </c>
      <c r="G1136" s="14" t="s">
        <v>278</v>
      </c>
      <c r="H1136" s="19">
        <v>10.101438999999999</v>
      </c>
      <c r="I1136" s="17">
        <v>2.8081999999999999E-2</v>
      </c>
      <c r="J1136" s="19">
        <v>9.7777589999999996</v>
      </c>
      <c r="K1136" s="17">
        <v>1.8651000000000001E-2</v>
      </c>
      <c r="L1136" s="19">
        <v>9.7750029999999999</v>
      </c>
      <c r="M1136" s="17">
        <v>1.9349000000000002E-2</v>
      </c>
      <c r="N1136" s="19">
        <v>9.6882090000000005</v>
      </c>
      <c r="O1136" s="17">
        <v>2.1683999999999998E-2</v>
      </c>
    </row>
    <row r="1137" spans="3:15" x14ac:dyDescent="0.2">
      <c r="C1137" s="30"/>
      <c r="D1137" s="30"/>
      <c r="E1137" s="30"/>
      <c r="F1137" s="30"/>
      <c r="G1137" s="14" t="s">
        <v>279</v>
      </c>
      <c r="H1137" s="19">
        <v>15.07497</v>
      </c>
      <c r="I1137" s="17">
        <v>1.2597000000000001E-2</v>
      </c>
      <c r="J1137" s="19">
        <v>15.125876</v>
      </c>
      <c r="K1137" s="17">
        <v>2.6287999999999999E-2</v>
      </c>
      <c r="L1137" s="19">
        <v>15.30874</v>
      </c>
      <c r="M1137" s="17">
        <v>2.7458E-2</v>
      </c>
      <c r="N1137" s="19">
        <v>14.794262</v>
      </c>
      <c r="O1137" s="17">
        <v>5.2969999999999996E-3</v>
      </c>
    </row>
    <row r="1138" spans="3:15" x14ac:dyDescent="0.2">
      <c r="C1138" s="30"/>
      <c r="D1138" s="30"/>
      <c r="E1138" s="30"/>
      <c r="F1138" s="30"/>
      <c r="G1138" s="14" t="s">
        <v>280</v>
      </c>
      <c r="H1138" s="19">
        <v>8.8810529999999996</v>
      </c>
      <c r="I1138" s="17">
        <v>-0.22567400000000001</v>
      </c>
      <c r="J1138" s="19">
        <v>8.8445339999999995</v>
      </c>
      <c r="K1138" s="17">
        <v>-0.24698700000000001</v>
      </c>
      <c r="L1138" s="19">
        <v>8.7212610000000002</v>
      </c>
      <c r="M1138" s="17">
        <v>-0.25744099999999998</v>
      </c>
      <c r="N1138" s="19">
        <v>9.3918029999999995</v>
      </c>
      <c r="O1138" s="17">
        <v>-0.221888</v>
      </c>
    </row>
    <row r="1139" spans="3:15" x14ac:dyDescent="0.2">
      <c r="C1139" s="30"/>
      <c r="D1139" s="30"/>
      <c r="E1139" s="30"/>
      <c r="F1139" s="30"/>
      <c r="G1139" s="14" t="s">
        <v>281</v>
      </c>
      <c r="H1139" s="19">
        <v>16.074479</v>
      </c>
      <c r="I1139" s="17">
        <v>-4.1539999999999997E-3</v>
      </c>
      <c r="J1139" s="19">
        <v>16.086686</v>
      </c>
      <c r="K1139" s="17">
        <v>-7.5960000000000003E-3</v>
      </c>
      <c r="L1139" s="19">
        <v>16.166086</v>
      </c>
      <c r="M1139" s="17">
        <v>-2.5179999999999998E-3</v>
      </c>
      <c r="N1139" s="19">
        <v>16.024630999999999</v>
      </c>
      <c r="O1139" s="17">
        <v>5.1181999999999998E-2</v>
      </c>
    </row>
    <row r="1140" spans="3:15" x14ac:dyDescent="0.2">
      <c r="C1140" s="30"/>
      <c r="D1140" s="30"/>
      <c r="E1140" s="30"/>
      <c r="F1140" s="30"/>
      <c r="G1140" s="14" t="s">
        <v>282</v>
      </c>
      <c r="H1140" s="19">
        <v>10.426273</v>
      </c>
      <c r="I1140" s="17">
        <v>6.7039999999999999E-3</v>
      </c>
      <c r="J1140" s="19">
        <v>10.259887000000001</v>
      </c>
      <c r="K1140" s="17">
        <v>-1.6688000000000001E-2</v>
      </c>
      <c r="L1140" s="19">
        <v>10.638487</v>
      </c>
      <c r="M1140" s="17">
        <v>5.6600000000000001E-3</v>
      </c>
      <c r="N1140" s="19">
        <v>10.879834000000001</v>
      </c>
      <c r="O1140" s="17">
        <v>2.4289999999999999E-2</v>
      </c>
    </row>
    <row r="1141" spans="3:15" x14ac:dyDescent="0.2">
      <c r="C1141" s="30"/>
      <c r="D1141" s="30"/>
      <c r="E1141" s="30"/>
      <c r="F1141" s="30"/>
      <c r="G1141" s="14" t="s">
        <v>283</v>
      </c>
      <c r="H1141" s="19">
        <v>5.2272759999999998</v>
      </c>
      <c r="I1141" s="17">
        <v>-0.51604499999999998</v>
      </c>
      <c r="J1141" s="19">
        <v>5.2754529999999997</v>
      </c>
      <c r="K1141" s="17">
        <v>-0.53063000000000005</v>
      </c>
      <c r="L1141" s="19">
        <v>5.4460290000000002</v>
      </c>
      <c r="M1141" s="17">
        <v>-0.50416700000000003</v>
      </c>
      <c r="N1141" s="19">
        <v>6.2581730000000002</v>
      </c>
      <c r="O1141" s="17">
        <v>-0.451789</v>
      </c>
    </row>
    <row r="1142" spans="3:15" x14ac:dyDescent="0.2">
      <c r="C1142" s="30"/>
      <c r="D1142" s="30"/>
      <c r="E1142" s="30"/>
      <c r="F1142" s="30"/>
      <c r="G1142" s="14" t="s">
        <v>284</v>
      </c>
      <c r="H1142" s="19">
        <v>13.806934</v>
      </c>
      <c r="I1142" s="17">
        <v>0.215833</v>
      </c>
      <c r="J1142" s="19">
        <v>13.917313</v>
      </c>
      <c r="K1142" s="17">
        <v>0.240064</v>
      </c>
      <c r="L1142" s="19">
        <v>13.866228</v>
      </c>
      <c r="M1142" s="17">
        <v>0.19930500000000001</v>
      </c>
      <c r="N1142" s="19">
        <v>12.781587</v>
      </c>
      <c r="O1142" s="17">
        <v>1.6879999999999999E-2</v>
      </c>
    </row>
    <row r="1143" spans="3:15" x14ac:dyDescent="0.2">
      <c r="C1143" s="30"/>
      <c r="D1143" s="30"/>
      <c r="E1143" s="30"/>
      <c r="F1143" s="30"/>
      <c r="G1143" s="14" t="s">
        <v>285</v>
      </c>
      <c r="H1143" s="19">
        <v>12.934931000000001</v>
      </c>
      <c r="I1143" s="17">
        <v>-2.0972000000000001E-2</v>
      </c>
      <c r="J1143" s="19">
        <v>12.826404999999999</v>
      </c>
      <c r="K1143" s="17">
        <v>-2.3331000000000001E-2</v>
      </c>
      <c r="L1143" s="19">
        <v>12.57676</v>
      </c>
      <c r="M1143" s="17">
        <v>-2.4662E-2</v>
      </c>
      <c r="N1143" s="19">
        <v>12.906475</v>
      </c>
      <c r="O1143" s="17">
        <v>-1.2038E-2</v>
      </c>
    </row>
    <row r="1144" spans="3:15" x14ac:dyDescent="0.2">
      <c r="C1144" s="30"/>
      <c r="D1144" s="30"/>
      <c r="E1144" s="30"/>
      <c r="F1144" s="30"/>
      <c r="G1144" s="14" t="s">
        <v>286</v>
      </c>
      <c r="H1144" s="19">
        <v>14.517791000000001</v>
      </c>
      <c r="I1144" s="17">
        <v>0.36496200000000001</v>
      </c>
      <c r="J1144" s="19">
        <v>14.611509</v>
      </c>
      <c r="K1144" s="17">
        <v>0.26308500000000001</v>
      </c>
      <c r="L1144" s="19">
        <v>13.505219</v>
      </c>
      <c r="M1144" s="17">
        <v>0.160274</v>
      </c>
      <c r="N1144" s="19">
        <v>13.270918</v>
      </c>
      <c r="O1144" s="17">
        <v>0.12746399999999999</v>
      </c>
    </row>
    <row r="1145" spans="3:15" x14ac:dyDescent="0.2">
      <c r="C1145" s="30"/>
      <c r="D1145" s="30"/>
      <c r="E1145" s="30"/>
      <c r="F1145" s="30"/>
      <c r="G1145" s="14" t="s">
        <v>287</v>
      </c>
      <c r="H1145" s="19">
        <v>12.280875999999999</v>
      </c>
      <c r="I1145" s="17">
        <v>6.2897999999999996E-2</v>
      </c>
      <c r="J1145" s="19">
        <v>11.910636999999999</v>
      </c>
      <c r="K1145" s="17">
        <v>4.1267999999999999E-2</v>
      </c>
      <c r="L1145" s="19">
        <v>11.555376000000001</v>
      </c>
      <c r="M1145" s="17">
        <v>1.8419999999999999E-2</v>
      </c>
      <c r="N1145" s="19">
        <v>11.451104000000001</v>
      </c>
      <c r="O1145" s="17">
        <v>-9.9880000000000004E-3</v>
      </c>
    </row>
    <row r="1146" spans="3:15" x14ac:dyDescent="0.2">
      <c r="C1146" s="30"/>
      <c r="D1146" s="30"/>
      <c r="E1146" s="30"/>
      <c r="F1146" s="30"/>
      <c r="G1146" s="14" t="s">
        <v>288</v>
      </c>
      <c r="H1146" s="19">
        <v>10.743971</v>
      </c>
      <c r="I1146" s="17">
        <v>5.5479000000000001E-2</v>
      </c>
      <c r="J1146" s="19">
        <v>10.844670000000001</v>
      </c>
      <c r="K1146" s="17">
        <v>5.7250000000000001E-3</v>
      </c>
      <c r="L1146" s="19">
        <v>10.774908999999999</v>
      </c>
      <c r="M1146" s="17">
        <v>-5.9100000000000003E-3</v>
      </c>
      <c r="N1146" s="19">
        <v>10.710532000000001</v>
      </c>
      <c r="O1146" s="17">
        <v>-1.3325999999999999E-2</v>
      </c>
    </row>
    <row r="1147" spans="3:15" x14ac:dyDescent="0.2">
      <c r="C1147" s="30"/>
      <c r="D1147" s="30"/>
      <c r="E1147" s="30"/>
      <c r="F1147" s="30"/>
      <c r="G1147" s="14" t="s">
        <v>289</v>
      </c>
      <c r="H1147" s="19">
        <v>11.628710999999999</v>
      </c>
      <c r="I1147" s="17">
        <v>-0.11551699999999999</v>
      </c>
      <c r="J1147" s="19">
        <v>11.747336000000001</v>
      </c>
      <c r="K1147" s="17">
        <v>-0.106221</v>
      </c>
      <c r="L1147" s="19">
        <v>11.509145999999999</v>
      </c>
      <c r="M1147" s="17">
        <v>-0.12083099999999999</v>
      </c>
      <c r="N1147" s="19">
        <v>11.079810999999999</v>
      </c>
      <c r="O1147" s="17">
        <v>-0.199235</v>
      </c>
    </row>
    <row r="1148" spans="3:15" x14ac:dyDescent="0.2">
      <c r="C1148" s="30"/>
      <c r="D1148" s="30"/>
      <c r="E1148" s="30"/>
      <c r="F1148" s="30"/>
      <c r="G1148" s="14" t="s">
        <v>290</v>
      </c>
      <c r="H1148" s="19">
        <v>12.343888</v>
      </c>
      <c r="I1148" s="17">
        <v>9.4959999999999992E-3</v>
      </c>
      <c r="J1148" s="19">
        <v>12.117284</v>
      </c>
      <c r="K1148" s="17">
        <v>-1.1289E-2</v>
      </c>
      <c r="L1148" s="19">
        <v>11.926572999999999</v>
      </c>
      <c r="M1148" s="17">
        <v>-2.7251000000000001E-2</v>
      </c>
      <c r="N1148" s="19">
        <v>11.703271000000001</v>
      </c>
      <c r="O1148" s="17">
        <v>-3.6257999999999999E-2</v>
      </c>
    </row>
    <row r="1149" spans="3:15" x14ac:dyDescent="0.2">
      <c r="C1149" s="30"/>
      <c r="D1149" s="30"/>
      <c r="E1149" s="30"/>
      <c r="F1149" s="30"/>
      <c r="G1149" s="14" t="s">
        <v>291</v>
      </c>
      <c r="H1149" s="19">
        <v>11.905495999999999</v>
      </c>
      <c r="I1149" s="17">
        <v>0.14670900000000001</v>
      </c>
      <c r="J1149" s="19">
        <v>11.781340999999999</v>
      </c>
      <c r="K1149" s="17">
        <v>5.0319999999999997E-2</v>
      </c>
      <c r="L1149" s="19">
        <v>11.795755</v>
      </c>
      <c r="M1149" s="17">
        <v>2.6425000000000001E-2</v>
      </c>
      <c r="N1149" s="19">
        <v>11.720727999999999</v>
      </c>
      <c r="O1149" s="17">
        <v>3.4258999999999998E-2</v>
      </c>
    </row>
    <row r="1150" spans="3:15" x14ac:dyDescent="0.2">
      <c r="C1150" s="30"/>
      <c r="D1150" s="30"/>
      <c r="E1150" s="30"/>
      <c r="F1150" s="30"/>
      <c r="G1150" s="14" t="s">
        <v>292</v>
      </c>
      <c r="H1150" s="19">
        <v>12.104354000000001</v>
      </c>
      <c r="I1150" s="17">
        <v>0.105388</v>
      </c>
      <c r="J1150" s="19">
        <v>12.751333000000001</v>
      </c>
      <c r="K1150" s="17">
        <v>0.18416199999999999</v>
      </c>
      <c r="L1150" s="19">
        <v>12.266605</v>
      </c>
      <c r="M1150" s="17">
        <v>0.16789899999999999</v>
      </c>
      <c r="N1150" s="19">
        <v>11.742798000000001</v>
      </c>
      <c r="O1150" s="17">
        <v>9.7804000000000002E-2</v>
      </c>
    </row>
    <row r="1151" spans="3:15" x14ac:dyDescent="0.2">
      <c r="C1151" s="30"/>
      <c r="D1151" s="30"/>
      <c r="E1151" s="30"/>
      <c r="F1151" s="30"/>
      <c r="G1151" s="14" t="s">
        <v>293</v>
      </c>
      <c r="H1151" s="19">
        <v>6.7557729999999996</v>
      </c>
      <c r="I1151" s="17">
        <v>-0.206487</v>
      </c>
      <c r="J1151" s="19">
        <v>6.91031</v>
      </c>
      <c r="K1151" s="17">
        <v>-0.1782</v>
      </c>
      <c r="L1151" s="19">
        <v>6.9886879999999998</v>
      </c>
      <c r="M1151" s="17">
        <v>-0.17199900000000001</v>
      </c>
      <c r="N1151" s="19">
        <v>7.4406780000000001</v>
      </c>
      <c r="O1151" s="17">
        <v>-0.17527799999999999</v>
      </c>
    </row>
    <row r="1152" spans="3:15" x14ac:dyDescent="0.2">
      <c r="C1152" s="30"/>
      <c r="D1152" s="30"/>
      <c r="E1152" s="30"/>
      <c r="F1152" s="30"/>
      <c r="G1152" s="14" t="s">
        <v>294</v>
      </c>
      <c r="H1152" s="19">
        <v>10.425217</v>
      </c>
      <c r="I1152" s="17">
        <v>-6.3836000000000004E-2</v>
      </c>
      <c r="J1152" s="19">
        <v>10.226278000000001</v>
      </c>
      <c r="K1152" s="17">
        <v>-6.4502000000000004E-2</v>
      </c>
      <c r="L1152" s="19">
        <v>10.301097</v>
      </c>
      <c r="M1152" s="17">
        <v>-6.1074000000000003E-2</v>
      </c>
      <c r="N1152" s="19">
        <v>10.752871000000001</v>
      </c>
      <c r="O1152" s="17">
        <v>-3.6431999999999999E-2</v>
      </c>
    </row>
    <row r="1153" spans="3:15" x14ac:dyDescent="0.2">
      <c r="C1153" s="30"/>
      <c r="D1153" s="30"/>
      <c r="E1153" s="30"/>
      <c r="F1153" s="30"/>
      <c r="G1153" s="14" t="s">
        <v>295</v>
      </c>
      <c r="H1153" s="19">
        <v>12.226455</v>
      </c>
      <c r="I1153" s="17">
        <v>-5.2245E-2</v>
      </c>
      <c r="J1153" s="19">
        <v>11.956078</v>
      </c>
      <c r="K1153" s="17">
        <v>-8.8891999999999999E-2</v>
      </c>
      <c r="L1153" s="19">
        <v>11.929973</v>
      </c>
      <c r="M1153" s="17">
        <v>-0.103299</v>
      </c>
      <c r="N1153" s="19">
        <v>11.438352</v>
      </c>
      <c r="O1153" s="17">
        <v>-0.15779499999999999</v>
      </c>
    </row>
    <row r="1154" spans="3:15" x14ac:dyDescent="0.2">
      <c r="C1154" s="30"/>
      <c r="D1154" s="30"/>
      <c r="E1154" s="30"/>
      <c r="F1154" s="30"/>
      <c r="G1154" s="14" t="s">
        <v>296</v>
      </c>
      <c r="H1154" s="19">
        <v>13.084174000000001</v>
      </c>
      <c r="I1154" s="17">
        <v>9.6412999999999999E-2</v>
      </c>
      <c r="J1154" s="19">
        <v>15.464883</v>
      </c>
      <c r="K1154" s="17">
        <v>0.231908</v>
      </c>
      <c r="L1154" s="19">
        <v>14.339176</v>
      </c>
      <c r="M1154" s="17">
        <v>0.139347</v>
      </c>
      <c r="N1154" s="19">
        <v>13.330448000000001</v>
      </c>
      <c r="O1154" s="17">
        <v>6.3932000000000003E-2</v>
      </c>
    </row>
    <row r="1155" spans="3:15" x14ac:dyDescent="0.2">
      <c r="C1155" s="30"/>
      <c r="D1155" s="30"/>
      <c r="E1155" s="30"/>
      <c r="F1155" s="30"/>
      <c r="G1155" s="14" t="s">
        <v>297</v>
      </c>
      <c r="H1155" s="19">
        <v>16.537883999999998</v>
      </c>
      <c r="I1155" s="17">
        <v>2.0067000000000002E-2</v>
      </c>
      <c r="J1155" s="19">
        <v>16.559291000000002</v>
      </c>
      <c r="K1155" s="17">
        <v>1.0240000000000001E-2</v>
      </c>
      <c r="L1155" s="19">
        <v>16.718641000000002</v>
      </c>
      <c r="M1155" s="17">
        <v>1.9827000000000001E-2</v>
      </c>
      <c r="N1155" s="19">
        <v>16.495283000000001</v>
      </c>
      <c r="O1155" s="17">
        <v>8.3665000000000003E-2</v>
      </c>
    </row>
    <row r="1156" spans="3:15" x14ac:dyDescent="0.2">
      <c r="C1156" s="30"/>
      <c r="D1156" s="30"/>
      <c r="E1156" s="30"/>
      <c r="F1156" s="30"/>
      <c r="G1156" s="14" t="s">
        <v>298</v>
      </c>
      <c r="H1156" s="19">
        <v>13.867621</v>
      </c>
      <c r="I1156" s="17">
        <v>-0.15737699999999999</v>
      </c>
      <c r="J1156" s="19">
        <v>14.373294</v>
      </c>
      <c r="K1156" s="17">
        <v>-0.127196</v>
      </c>
      <c r="L1156" s="19">
        <v>14.606813000000001</v>
      </c>
      <c r="M1156" s="17">
        <v>-0.118019</v>
      </c>
      <c r="N1156" s="19">
        <v>15.159922</v>
      </c>
      <c r="O1156" s="17">
        <v>-7.7859999999999999E-2</v>
      </c>
    </row>
    <row r="1157" spans="3:15" x14ac:dyDescent="0.2">
      <c r="C1157" s="30"/>
      <c r="D1157" s="30"/>
      <c r="E1157" s="30"/>
      <c r="F1157" s="30"/>
      <c r="G1157" s="14" t="s">
        <v>299</v>
      </c>
      <c r="H1157" s="19">
        <v>14.295052999999999</v>
      </c>
      <c r="I1157" s="17">
        <v>1.7314E-2</v>
      </c>
      <c r="J1157" s="19">
        <v>14.279358</v>
      </c>
      <c r="K1157" s="17">
        <v>-3.9459999999999999E-3</v>
      </c>
      <c r="L1157" s="19">
        <v>14.353132</v>
      </c>
      <c r="M1157" s="17">
        <v>8.7309999999999992E-3</v>
      </c>
      <c r="N1157" s="19">
        <v>14.261545</v>
      </c>
      <c r="O1157" s="17">
        <v>2.1878000000000002E-2</v>
      </c>
    </row>
    <row r="1158" spans="3:15" x14ac:dyDescent="0.2">
      <c r="C1158" s="30"/>
      <c r="D1158" s="30"/>
      <c r="E1158" s="30"/>
      <c r="F1158" s="30"/>
      <c r="G1158" s="14" t="s">
        <v>300</v>
      </c>
      <c r="H1158" s="19">
        <v>14.493031999999999</v>
      </c>
      <c r="I1158" s="17">
        <v>5.3879000000000003E-2</v>
      </c>
      <c r="J1158" s="19">
        <v>14.379562</v>
      </c>
      <c r="K1158" s="17">
        <v>4.4247000000000002E-2</v>
      </c>
      <c r="L1158" s="19">
        <v>13.931907000000001</v>
      </c>
      <c r="M1158" s="17">
        <v>7.1110000000000001E-3</v>
      </c>
      <c r="N1158" s="19">
        <v>12.966885</v>
      </c>
      <c r="O1158" s="17">
        <v>-7.1628999999999998E-2</v>
      </c>
    </row>
    <row r="1159" spans="3:15" x14ac:dyDescent="0.2">
      <c r="C1159" s="30"/>
      <c r="D1159" s="30"/>
      <c r="E1159" s="30"/>
      <c r="F1159" s="30"/>
      <c r="G1159" s="14" t="s">
        <v>301</v>
      </c>
      <c r="H1159" s="19">
        <v>16.611660000000001</v>
      </c>
      <c r="I1159" s="17">
        <v>1.0024E-2</v>
      </c>
      <c r="J1159" s="19">
        <v>16.583169999999999</v>
      </c>
      <c r="K1159" s="17">
        <v>1.5169999999999999E-3</v>
      </c>
      <c r="L1159" s="19">
        <v>16.753361000000002</v>
      </c>
      <c r="M1159" s="17">
        <v>1.2609E-2</v>
      </c>
      <c r="N1159" s="19">
        <v>16.634632</v>
      </c>
      <c r="O1159" s="17">
        <v>7.3235999999999996E-2</v>
      </c>
    </row>
    <row r="1160" spans="3:15" x14ac:dyDescent="0.2">
      <c r="C1160" s="30"/>
      <c r="D1160" s="30"/>
      <c r="E1160" s="30"/>
      <c r="F1160" s="30"/>
      <c r="G1160" s="14" t="s">
        <v>302</v>
      </c>
      <c r="H1160" s="19">
        <v>13.825616999999999</v>
      </c>
      <c r="I1160" s="17">
        <v>2.1575E-2</v>
      </c>
      <c r="J1160" s="19">
        <v>13.405953</v>
      </c>
      <c r="K1160" s="17">
        <v>1.3521999999999999E-2</v>
      </c>
      <c r="L1160" s="19">
        <v>13.407676</v>
      </c>
      <c r="M1160" s="17">
        <v>-4.614E-3</v>
      </c>
      <c r="N1160" s="19">
        <v>13.374698</v>
      </c>
      <c r="O1160" s="17">
        <v>-1.2721E-2</v>
      </c>
    </row>
    <row r="1161" spans="3:15" x14ac:dyDescent="0.2">
      <c r="C1161" s="30"/>
      <c r="D1161" s="30"/>
      <c r="E1161" s="30"/>
      <c r="F1161" s="30"/>
      <c r="G1161" s="14" t="s">
        <v>303</v>
      </c>
      <c r="H1161" s="19">
        <v>14.703536</v>
      </c>
      <c r="I1161" s="17">
        <v>2.3094E-2</v>
      </c>
      <c r="J1161" s="19">
        <v>14.513954</v>
      </c>
      <c r="K1161" s="17">
        <v>1.6885000000000001E-2</v>
      </c>
      <c r="L1161" s="19">
        <v>14.400247999999999</v>
      </c>
      <c r="M1161" s="17">
        <v>-1.2830000000000001E-3</v>
      </c>
      <c r="N1161" s="19">
        <v>14.365949000000001</v>
      </c>
      <c r="O1161" s="17">
        <v>-9.8890000000000002E-3</v>
      </c>
    </row>
    <row r="1162" spans="3:15" x14ac:dyDescent="0.2">
      <c r="C1162" s="30"/>
      <c r="D1162" s="30"/>
      <c r="E1162" s="30"/>
      <c r="F1162" s="30"/>
      <c r="G1162" s="14" t="s">
        <v>304</v>
      </c>
      <c r="H1162" s="19">
        <v>15.69811</v>
      </c>
      <c r="I1162" s="17">
        <v>1.1552E-2</v>
      </c>
      <c r="J1162" s="19">
        <v>15.660105</v>
      </c>
      <c r="K1162" s="17">
        <v>-1.8556E-2</v>
      </c>
      <c r="L1162" s="19">
        <v>15.361312</v>
      </c>
      <c r="M1162" s="17">
        <v>-3.7876E-2</v>
      </c>
      <c r="N1162" s="19">
        <v>14.831763</v>
      </c>
      <c r="O1162" s="17">
        <v>-4.8583000000000001E-2</v>
      </c>
    </row>
    <row r="1163" spans="3:15" x14ac:dyDescent="0.2">
      <c r="C1163" s="30"/>
      <c r="D1163" s="30"/>
      <c r="E1163" s="30"/>
      <c r="F1163" s="30"/>
      <c r="G1163" s="14" t="s">
        <v>305</v>
      </c>
      <c r="H1163" s="19">
        <v>16.228138000000001</v>
      </c>
      <c r="I1163" s="17">
        <v>5.2405E-2</v>
      </c>
      <c r="J1163" s="19">
        <v>16.297084000000002</v>
      </c>
      <c r="K1163" s="17">
        <v>4.5883E-2</v>
      </c>
      <c r="L1163" s="19">
        <v>15.777789</v>
      </c>
      <c r="M1163" s="17">
        <v>3.6497000000000002E-2</v>
      </c>
      <c r="N1163" s="19">
        <v>15.599983999999999</v>
      </c>
      <c r="O1163" s="17">
        <v>5.6418999999999997E-2</v>
      </c>
    </row>
    <row r="1164" spans="3:15" x14ac:dyDescent="0.2">
      <c r="C1164" s="30"/>
      <c r="D1164" s="30"/>
      <c r="E1164" s="30"/>
      <c r="F1164" s="30"/>
      <c r="G1164" s="14" t="s">
        <v>306</v>
      </c>
      <c r="H1164" s="19">
        <v>10.395864</v>
      </c>
      <c r="I1164" s="17">
        <v>-9.2024999999999996E-2</v>
      </c>
      <c r="J1164" s="19">
        <v>10.366505999999999</v>
      </c>
      <c r="K1164" s="17">
        <v>-0.11477</v>
      </c>
      <c r="L1164" s="19">
        <v>10.346893</v>
      </c>
      <c r="M1164" s="17">
        <v>-0.11820700000000001</v>
      </c>
      <c r="N1164" s="19">
        <v>11.012242000000001</v>
      </c>
      <c r="O1164" s="17">
        <v>-5.2497000000000002E-2</v>
      </c>
    </row>
    <row r="1165" spans="3:15" x14ac:dyDescent="0.2">
      <c r="C1165" s="30"/>
      <c r="D1165" s="30"/>
      <c r="E1165" s="30"/>
      <c r="F1165" s="30"/>
      <c r="G1165" s="14" t="s">
        <v>307</v>
      </c>
      <c r="H1165" s="19">
        <v>9.4802610000000005</v>
      </c>
      <c r="I1165" s="17">
        <v>6.8710000000000004E-3</v>
      </c>
      <c r="J1165" s="19">
        <v>9.5494850000000007</v>
      </c>
      <c r="K1165" s="17">
        <v>3.4731999999999999E-2</v>
      </c>
      <c r="L1165" s="19">
        <v>9.6631149999999995</v>
      </c>
      <c r="M1165" s="17">
        <v>5.3622999999999997E-2</v>
      </c>
      <c r="N1165" s="19">
        <v>9.5257559999999994</v>
      </c>
      <c r="O1165" s="17">
        <v>3.2863000000000003E-2</v>
      </c>
    </row>
    <row r="1166" spans="3:15" x14ac:dyDescent="0.2">
      <c r="C1166" s="30"/>
      <c r="D1166" s="30"/>
      <c r="E1166" s="30"/>
      <c r="F1166" s="30"/>
      <c r="G1166" s="14" t="s">
        <v>308</v>
      </c>
      <c r="H1166" s="19">
        <v>14.449134000000001</v>
      </c>
      <c r="I1166" s="17">
        <v>0.167406</v>
      </c>
      <c r="J1166" s="19">
        <v>13.713796</v>
      </c>
      <c r="K1166" s="17">
        <v>0.16464300000000001</v>
      </c>
      <c r="L1166" s="19">
        <v>13.530618</v>
      </c>
      <c r="M1166" s="17">
        <v>8.0750000000000002E-2</v>
      </c>
      <c r="N1166" s="19">
        <v>12.454552</v>
      </c>
      <c r="O1166" s="17">
        <v>2.4011000000000001E-2</v>
      </c>
    </row>
    <row r="1167" spans="3:15" x14ac:dyDescent="0.2">
      <c r="C1167" s="30"/>
      <c r="D1167" s="30"/>
      <c r="E1167" s="30"/>
      <c r="F1167" s="30"/>
      <c r="G1167" s="14" t="s">
        <v>309</v>
      </c>
      <c r="H1167" s="19">
        <v>16.545840999999999</v>
      </c>
      <c r="I1167" s="17">
        <v>1.4034E-2</v>
      </c>
      <c r="J1167" s="19">
        <v>16.528912999999999</v>
      </c>
      <c r="K1167" s="17">
        <v>7.6030000000000004E-3</v>
      </c>
      <c r="L1167" s="19">
        <v>16.601499</v>
      </c>
      <c r="M1167" s="17">
        <v>1.1243E-2</v>
      </c>
      <c r="N1167" s="19">
        <v>16.428723000000002</v>
      </c>
      <c r="O1167" s="17">
        <v>7.8129000000000004E-2</v>
      </c>
    </row>
    <row r="1168" spans="3:15" x14ac:dyDescent="0.2">
      <c r="C1168" s="30"/>
      <c r="D1168" s="30"/>
      <c r="E1168" s="30"/>
      <c r="F1168" s="30"/>
      <c r="G1168" s="14" t="s">
        <v>310</v>
      </c>
      <c r="H1168" s="19">
        <v>13.024392000000001</v>
      </c>
      <c r="I1168" s="17">
        <v>0.198431</v>
      </c>
      <c r="J1168" s="19">
        <v>12.807755999999999</v>
      </c>
      <c r="K1168" s="17">
        <v>0.14768400000000001</v>
      </c>
      <c r="L1168" s="19">
        <v>12.602425999999999</v>
      </c>
      <c r="M1168" s="17">
        <v>0.13843</v>
      </c>
      <c r="N1168" s="19">
        <v>12.034259</v>
      </c>
      <c r="O1168" s="17">
        <v>9.3980999999999995E-2</v>
      </c>
    </row>
    <row r="1169" spans="3:15" x14ac:dyDescent="0.2">
      <c r="C1169" s="30"/>
      <c r="D1169" s="30"/>
      <c r="E1169" s="30"/>
      <c r="F1169" s="30"/>
      <c r="G1169" s="14" t="s">
        <v>311</v>
      </c>
      <c r="H1169" s="19">
        <v>7.9692460000000001</v>
      </c>
      <c r="I1169" s="17">
        <v>-5.4389E-2</v>
      </c>
      <c r="J1169" s="19">
        <v>7.997471</v>
      </c>
      <c r="K1169" s="17">
        <v>-7.3255000000000001E-2</v>
      </c>
      <c r="L1169" s="19">
        <v>7.9861550000000001</v>
      </c>
      <c r="M1169" s="17">
        <v>-8.7516999999999998E-2</v>
      </c>
      <c r="N1169" s="19">
        <v>8.2220259999999996</v>
      </c>
      <c r="O1169" s="17">
        <v>-9.4501000000000002E-2</v>
      </c>
    </row>
    <row r="1170" spans="3:15" x14ac:dyDescent="0.2">
      <c r="C1170" s="30"/>
      <c r="D1170" s="30"/>
      <c r="E1170" s="30"/>
      <c r="F1170" s="30"/>
      <c r="G1170" s="14" t="s">
        <v>312</v>
      </c>
      <c r="H1170" s="19">
        <v>14.087047</v>
      </c>
      <c r="I1170" s="17">
        <v>-2.3515000000000001E-2</v>
      </c>
      <c r="J1170" s="19">
        <v>14.37303</v>
      </c>
      <c r="K1170" s="17">
        <v>-1.2186000000000001E-2</v>
      </c>
      <c r="L1170" s="19">
        <v>14.250728000000001</v>
      </c>
      <c r="M1170" s="17">
        <v>-1.4630000000000001E-3</v>
      </c>
      <c r="N1170" s="19">
        <v>14.079015999999999</v>
      </c>
      <c r="O1170" s="17">
        <v>-1.2196E-2</v>
      </c>
    </row>
    <row r="1171" spans="3:15" x14ac:dyDescent="0.2">
      <c r="C1171" s="30"/>
      <c r="D1171" s="30"/>
      <c r="E1171" s="30"/>
      <c r="F1171" s="30"/>
      <c r="G1171" s="14" t="s">
        <v>313</v>
      </c>
      <c r="H1171" s="19">
        <v>12.054083</v>
      </c>
      <c r="I1171" s="17">
        <v>-1.4829999999999999E-2</v>
      </c>
      <c r="J1171" s="19">
        <v>12.818149</v>
      </c>
      <c r="K1171" s="17">
        <v>7.8298999999999994E-2</v>
      </c>
      <c r="L1171" s="19">
        <v>12.487614000000001</v>
      </c>
      <c r="M1171" s="17">
        <v>6.5402000000000002E-2</v>
      </c>
      <c r="N1171" s="19">
        <v>12.079853</v>
      </c>
      <c r="O1171" s="17">
        <v>3.5345000000000001E-2</v>
      </c>
    </row>
    <row r="1172" spans="3:15" x14ac:dyDescent="0.2">
      <c r="C1172" s="30"/>
      <c r="D1172" s="30"/>
      <c r="E1172" s="30"/>
      <c r="F1172" s="30"/>
      <c r="G1172" s="14" t="s">
        <v>314</v>
      </c>
      <c r="H1172" s="19">
        <v>14.835933000000001</v>
      </c>
      <c r="I1172" s="17">
        <v>8.5594000000000003E-2</v>
      </c>
      <c r="J1172" s="19">
        <v>14.797497</v>
      </c>
      <c r="K1172" s="17">
        <v>7.2204000000000004E-2</v>
      </c>
      <c r="L1172" s="19">
        <v>15.280198</v>
      </c>
      <c r="M1172" s="17">
        <v>0.10732800000000001</v>
      </c>
      <c r="N1172" s="19">
        <v>15.586971</v>
      </c>
      <c r="O1172" s="17">
        <v>0.119674</v>
      </c>
    </row>
    <row r="1173" spans="3:15" x14ac:dyDescent="0.2">
      <c r="C1173" s="30"/>
      <c r="D1173" s="30"/>
      <c r="E1173" s="30"/>
      <c r="F1173" s="30"/>
      <c r="G1173" s="14" t="s">
        <v>315</v>
      </c>
      <c r="H1173" s="19">
        <v>13.113175999999999</v>
      </c>
      <c r="I1173" s="17">
        <v>3.3589000000000001E-2</v>
      </c>
      <c r="J1173" s="19">
        <v>13.067643</v>
      </c>
      <c r="K1173" s="17">
        <v>1.1891000000000001E-2</v>
      </c>
      <c r="L1173" s="19">
        <v>13.11796</v>
      </c>
      <c r="M1173" s="17">
        <v>9.5309999999999995E-3</v>
      </c>
      <c r="N1173" s="19">
        <v>12.819286999999999</v>
      </c>
      <c r="O1173" s="17">
        <v>-7.7689999999999999E-3</v>
      </c>
    </row>
    <row r="1174" spans="3:15" x14ac:dyDescent="0.2">
      <c r="C1174" s="30"/>
      <c r="D1174" s="30"/>
      <c r="E1174" s="30"/>
      <c r="F1174" s="30"/>
      <c r="G1174" s="14" t="s">
        <v>316</v>
      </c>
      <c r="H1174" s="19">
        <v>11.670615</v>
      </c>
      <c r="I1174" s="17">
        <v>8.9399000000000006E-2</v>
      </c>
      <c r="J1174" s="19">
        <v>11.539501</v>
      </c>
      <c r="K1174" s="17">
        <v>5.2262999999999997E-2</v>
      </c>
      <c r="L1174" s="19">
        <v>11.632166</v>
      </c>
      <c r="M1174" s="17">
        <v>4.7351999999999998E-2</v>
      </c>
      <c r="N1174" s="19">
        <v>11.326248</v>
      </c>
      <c r="O1174" s="17">
        <v>8.0780000000000001E-3</v>
      </c>
    </row>
    <row r="1175" spans="3:15" x14ac:dyDescent="0.2">
      <c r="C1175" s="30"/>
      <c r="D1175" s="30"/>
      <c r="E1175" s="30"/>
      <c r="F1175" s="30"/>
      <c r="G1175" s="14" t="s">
        <v>317</v>
      </c>
      <c r="H1175" s="19">
        <v>10.991469</v>
      </c>
      <c r="I1175" s="17">
        <v>0.27019799999999999</v>
      </c>
      <c r="J1175" s="19">
        <v>10.837346</v>
      </c>
      <c r="K1175" s="17">
        <v>0.14957400000000001</v>
      </c>
      <c r="L1175" s="19">
        <v>10.761317999999999</v>
      </c>
      <c r="M1175" s="17">
        <v>0.100298</v>
      </c>
      <c r="N1175" s="19">
        <v>10.012093</v>
      </c>
      <c r="O1175" s="17">
        <v>-9.6089999999999995E-3</v>
      </c>
    </row>
    <row r="1176" spans="3:15" x14ac:dyDescent="0.2">
      <c r="C1176" s="30"/>
      <c r="D1176" s="30"/>
      <c r="E1176" s="30"/>
      <c r="F1176" s="30"/>
      <c r="G1176" s="14" t="s">
        <v>318</v>
      </c>
      <c r="H1176" s="19">
        <v>15.031133000000001</v>
      </c>
      <c r="I1176" s="17">
        <v>-4.2778999999999998E-2</v>
      </c>
      <c r="J1176" s="19">
        <v>13.244771</v>
      </c>
      <c r="K1176" s="17">
        <v>-0.139571</v>
      </c>
      <c r="L1176" s="19">
        <v>12.937339</v>
      </c>
      <c r="M1176" s="17">
        <v>-0.13375300000000001</v>
      </c>
      <c r="N1176" s="19">
        <v>13.683647000000001</v>
      </c>
      <c r="O1176" s="17">
        <v>-5.4658999999999999E-2</v>
      </c>
    </row>
    <row r="1177" spans="3:15" x14ac:dyDescent="0.2">
      <c r="C1177" s="30"/>
      <c r="D1177" s="30"/>
      <c r="E1177" s="30"/>
      <c r="F1177" s="30"/>
      <c r="G1177" s="14" t="s">
        <v>319</v>
      </c>
      <c r="H1177" s="19">
        <v>18.806536000000001</v>
      </c>
      <c r="I1177" s="17">
        <v>-4.3888000000000003E-2</v>
      </c>
      <c r="J1177" s="19">
        <v>18.605395999999999</v>
      </c>
      <c r="K1177" s="17">
        <v>3.8214999999999999E-2</v>
      </c>
      <c r="L1177" s="19">
        <v>18.526955000000001</v>
      </c>
      <c r="M1177" s="17">
        <v>3.813E-3</v>
      </c>
      <c r="N1177" s="19">
        <v>18.260596</v>
      </c>
      <c r="O1177" s="17">
        <v>-6.4694000000000002E-2</v>
      </c>
    </row>
    <row r="1178" spans="3:15" x14ac:dyDescent="0.2">
      <c r="C1178" s="30"/>
      <c r="D1178" s="30"/>
      <c r="E1178" s="30"/>
      <c r="F1178" s="30"/>
      <c r="G1178" s="14" t="s">
        <v>320</v>
      </c>
      <c r="H1178" s="19">
        <v>13.694454</v>
      </c>
      <c r="I1178" s="17">
        <v>0.10297099999999999</v>
      </c>
      <c r="J1178" s="19">
        <v>13.460872999999999</v>
      </c>
      <c r="K1178" s="17">
        <v>2.8139999999999998E-2</v>
      </c>
      <c r="L1178" s="19">
        <v>13.829110999999999</v>
      </c>
      <c r="M1178" s="17">
        <v>5.2079E-2</v>
      </c>
      <c r="N1178" s="19">
        <v>13.452809999999999</v>
      </c>
      <c r="O1178" s="17">
        <v>5.6382000000000002E-2</v>
      </c>
    </row>
    <row r="1179" spans="3:15" x14ac:dyDescent="0.2">
      <c r="C1179" s="30"/>
      <c r="D1179" s="30"/>
      <c r="E1179" s="30"/>
      <c r="F1179" s="30"/>
      <c r="G1179" s="14" t="s">
        <v>321</v>
      </c>
      <c r="H1179" s="19">
        <v>17.526907999999999</v>
      </c>
      <c r="I1179" s="17">
        <v>4.6112E-2</v>
      </c>
      <c r="J1179" s="19">
        <v>16.978142999999999</v>
      </c>
      <c r="K1179" s="17">
        <v>2.0452999999999999E-2</v>
      </c>
      <c r="L1179" s="19">
        <v>16.738468999999998</v>
      </c>
      <c r="M1179" s="17">
        <v>2.9020000000000001E-2</v>
      </c>
      <c r="N1179" s="19">
        <v>16.941839000000002</v>
      </c>
      <c r="O1179" s="17">
        <v>4.9685E-2</v>
      </c>
    </row>
    <row r="1180" spans="3:15" x14ac:dyDescent="0.2">
      <c r="C1180" s="30"/>
      <c r="D1180" s="30"/>
      <c r="E1180" s="30"/>
      <c r="F1180" s="30"/>
      <c r="G1180" s="14" t="s">
        <v>322</v>
      </c>
      <c r="H1180" s="19">
        <v>15.27408</v>
      </c>
      <c r="I1180" s="17">
        <v>0.16076099999999999</v>
      </c>
      <c r="J1180" s="19">
        <v>15.263543</v>
      </c>
      <c r="K1180" s="17">
        <v>0.176256</v>
      </c>
      <c r="L1180" s="19">
        <v>15.140777</v>
      </c>
      <c r="M1180" s="17">
        <v>0.166404</v>
      </c>
      <c r="N1180" s="19">
        <v>14.453953</v>
      </c>
      <c r="O1180" s="17">
        <v>0.130415</v>
      </c>
    </row>
    <row r="1181" spans="3:15" x14ac:dyDescent="0.2">
      <c r="C1181" s="30"/>
      <c r="D1181" s="30"/>
      <c r="E1181" s="30"/>
      <c r="F1181" s="30"/>
      <c r="G1181" s="14" t="s">
        <v>323</v>
      </c>
      <c r="H1181" s="19">
        <v>14.717117999999999</v>
      </c>
      <c r="I1181" s="17">
        <v>0.24036199999999999</v>
      </c>
      <c r="J1181" s="19">
        <v>14.690341</v>
      </c>
      <c r="K1181" s="17">
        <v>0.256795</v>
      </c>
      <c r="L1181" s="19">
        <v>14.678890000000001</v>
      </c>
      <c r="M1181" s="17">
        <v>0.22828999999999999</v>
      </c>
      <c r="N1181" s="19">
        <v>13.189299999999999</v>
      </c>
      <c r="O1181" s="17">
        <v>2.6572999999999999E-2</v>
      </c>
    </row>
    <row r="1182" spans="3:15" x14ac:dyDescent="0.2">
      <c r="C1182" s="30"/>
      <c r="D1182" s="30"/>
      <c r="E1182" s="30"/>
      <c r="F1182" s="30"/>
      <c r="G1182" s="14" t="s">
        <v>324</v>
      </c>
      <c r="H1182" s="19">
        <v>12.221185999999999</v>
      </c>
      <c r="I1182" s="17">
        <v>6.2547000000000005E-2</v>
      </c>
      <c r="J1182" s="19">
        <v>12.974307</v>
      </c>
      <c r="K1182" s="17">
        <v>0.18767500000000001</v>
      </c>
      <c r="L1182" s="19">
        <v>12.461129</v>
      </c>
      <c r="M1182" s="17">
        <v>0.16942399999999999</v>
      </c>
      <c r="N1182" s="19">
        <v>12.089895</v>
      </c>
      <c r="O1182" s="17">
        <v>0.14724999999999999</v>
      </c>
    </row>
    <row r="1183" spans="3:15" x14ac:dyDescent="0.2">
      <c r="C1183" s="138"/>
      <c r="D1183" s="138"/>
      <c r="E1183" s="138"/>
      <c r="F1183" s="30"/>
      <c r="G1183" s="14" t="s">
        <v>325</v>
      </c>
      <c r="H1183" s="19">
        <v>15.988104</v>
      </c>
      <c r="I1183" s="17">
        <v>1.8262E-2</v>
      </c>
      <c r="J1183" s="19">
        <v>15.880003</v>
      </c>
      <c r="K1183" s="17">
        <v>1.0093E-2</v>
      </c>
      <c r="L1183" s="19">
        <v>16.004474999999999</v>
      </c>
      <c r="M1183" s="17">
        <v>1.9696999999999999E-2</v>
      </c>
      <c r="N1183" s="19">
        <v>15.858700000000001</v>
      </c>
      <c r="O1183" s="17">
        <v>7.3014999999999997E-2</v>
      </c>
    </row>
    <row r="1184" spans="3:15" x14ac:dyDescent="0.2">
      <c r="C1184" s="30"/>
      <c r="D1184" s="30"/>
      <c r="E1184" s="30"/>
      <c r="F1184" s="30"/>
      <c r="G1184" s="14" t="s">
        <v>351</v>
      </c>
      <c r="H1184" s="18">
        <v>10.902609999999999</v>
      </c>
      <c r="I1184" s="17">
        <v>0.17025399999999999</v>
      </c>
      <c r="J1184" s="18">
        <v>10.742222999999999</v>
      </c>
      <c r="K1184" s="17">
        <v>6.8759000000000001E-2</v>
      </c>
      <c r="L1184" s="18">
        <v>10.845006</v>
      </c>
      <c r="M1184" s="17">
        <v>5.4380999999999999E-2</v>
      </c>
      <c r="N1184" s="18">
        <v>10.771337000000001</v>
      </c>
      <c r="O1184" s="17">
        <v>5.0374000000000002E-2</v>
      </c>
    </row>
    <row r="1185" spans="3:15" x14ac:dyDescent="0.2">
      <c r="C1185" s="30"/>
      <c r="D1185" s="30"/>
      <c r="E1185" s="30"/>
      <c r="F1185" s="30"/>
      <c r="G1185" s="14" t="s">
        <v>352</v>
      </c>
      <c r="H1185" s="18">
        <v>11.62167</v>
      </c>
      <c r="I1185" s="17">
        <v>-7.2579000000000005E-2</v>
      </c>
      <c r="J1185" s="18">
        <v>11.61834</v>
      </c>
      <c r="K1185" s="17">
        <v>-7.0485999999999993E-2</v>
      </c>
      <c r="L1185" s="18">
        <v>12.240499</v>
      </c>
      <c r="M1185" s="17">
        <v>2.3000000000000001E-4</v>
      </c>
      <c r="N1185" s="18">
        <v>12.533027000000001</v>
      </c>
      <c r="O1185" s="17">
        <v>3.7963999999999998E-2</v>
      </c>
    </row>
    <row r="1186" spans="3:15" x14ac:dyDescent="0.2">
      <c r="C1186" s="29" t="s">
        <v>19</v>
      </c>
      <c r="D1186" s="29" t="s">
        <v>20</v>
      </c>
      <c r="E1186" s="29" t="s">
        <v>10</v>
      </c>
      <c r="F1186" s="29" t="s">
        <v>85</v>
      </c>
      <c r="G1186" s="14" t="s">
        <v>326</v>
      </c>
      <c r="H1186" s="19">
        <v>15.120431999999999</v>
      </c>
      <c r="I1186" s="17">
        <v>3.7089999999999998E-2</v>
      </c>
      <c r="J1186" s="19">
        <v>14.651522999999999</v>
      </c>
      <c r="K1186" s="17">
        <v>-5.5760000000000002E-3</v>
      </c>
      <c r="L1186" s="19">
        <v>14.578321000000001</v>
      </c>
      <c r="M1186" s="17">
        <v>2.0839999999999999E-3</v>
      </c>
      <c r="N1186" s="19">
        <v>14.629632000000001</v>
      </c>
      <c r="O1186" s="17">
        <v>2.4275000000000001E-2</v>
      </c>
    </row>
    <row r="1187" spans="3:15" x14ac:dyDescent="0.2">
      <c r="C1187" s="30"/>
      <c r="D1187" s="30"/>
      <c r="E1187" s="30"/>
      <c r="F1187" s="30"/>
      <c r="G1187" s="14" t="s">
        <v>327</v>
      </c>
      <c r="H1187" s="19">
        <v>12.617376</v>
      </c>
      <c r="I1187" s="17">
        <v>0.106645</v>
      </c>
      <c r="J1187" s="19">
        <v>12.950765000000001</v>
      </c>
      <c r="K1187" s="17">
        <v>0.101413</v>
      </c>
      <c r="L1187" s="19">
        <v>12.524092</v>
      </c>
      <c r="M1187" s="17">
        <v>6.3163999999999998E-2</v>
      </c>
      <c r="N1187" s="19">
        <v>12.282261</v>
      </c>
      <c r="O1187" s="17">
        <v>3.8691999999999997E-2</v>
      </c>
    </row>
    <row r="1188" spans="3:15" x14ac:dyDescent="0.2">
      <c r="C1188" s="30"/>
      <c r="D1188" s="30"/>
      <c r="E1188" s="30"/>
      <c r="F1188" s="30"/>
      <c r="G1188" s="14" t="s">
        <v>328</v>
      </c>
      <c r="H1188" s="19">
        <v>10.767989999999999</v>
      </c>
      <c r="I1188" s="17">
        <v>4.2484000000000001E-2</v>
      </c>
      <c r="J1188" s="19">
        <v>10.676544</v>
      </c>
      <c r="K1188" s="17">
        <v>2.4067999999999999E-2</v>
      </c>
      <c r="L1188" s="19">
        <v>10.52215</v>
      </c>
      <c r="M1188" s="17">
        <v>-7.3569999999999998E-3</v>
      </c>
      <c r="N1188" s="19">
        <v>10.274474</v>
      </c>
      <c r="O1188" s="17">
        <v>-9.5010999999999998E-2</v>
      </c>
    </row>
    <row r="1189" spans="3:15" x14ac:dyDescent="0.2">
      <c r="C1189" s="30"/>
      <c r="D1189" s="30"/>
      <c r="E1189" s="30"/>
      <c r="F1189" s="30"/>
      <c r="G1189" s="14" t="s">
        <v>329</v>
      </c>
      <c r="H1189" s="19">
        <v>8.1329130000000003</v>
      </c>
      <c r="I1189" s="17">
        <v>-0.19054199999999999</v>
      </c>
      <c r="J1189" s="19">
        <v>8.1539140000000003</v>
      </c>
      <c r="K1189" s="17">
        <v>-0.192805</v>
      </c>
      <c r="L1189" s="19">
        <v>8.2653809999999996</v>
      </c>
      <c r="M1189" s="17">
        <v>-0.18131</v>
      </c>
      <c r="N1189" s="19">
        <v>8.8818800000000007</v>
      </c>
      <c r="O1189" s="17">
        <v>-0.13167000000000001</v>
      </c>
    </row>
    <row r="1190" spans="3:15" x14ac:dyDescent="0.2">
      <c r="C1190" s="30"/>
      <c r="D1190" s="30"/>
      <c r="E1190" s="30"/>
      <c r="F1190" s="30"/>
      <c r="G1190" s="14" t="s">
        <v>330</v>
      </c>
      <c r="H1190" s="19">
        <v>13.611456</v>
      </c>
      <c r="I1190" s="17">
        <v>4.4601000000000002E-2</v>
      </c>
      <c r="J1190" s="19">
        <v>13.806289</v>
      </c>
      <c r="K1190" s="17">
        <v>7.6285000000000006E-2</v>
      </c>
      <c r="L1190" s="19">
        <v>13.480615999999999</v>
      </c>
      <c r="M1190" s="17">
        <v>5.8212E-2</v>
      </c>
      <c r="N1190" s="19">
        <v>13.091756</v>
      </c>
      <c r="O1190" s="17">
        <v>3.7441000000000002E-2</v>
      </c>
    </row>
    <row r="1191" spans="3:15" x14ac:dyDescent="0.2">
      <c r="C1191" s="30"/>
      <c r="D1191" s="30"/>
      <c r="E1191" s="30"/>
      <c r="F1191" s="30"/>
      <c r="G1191" s="14" t="s">
        <v>331</v>
      </c>
      <c r="H1191" s="19">
        <v>9.6542309999999993</v>
      </c>
      <c r="I1191" s="17">
        <v>-0.12354</v>
      </c>
      <c r="J1191" s="19">
        <v>9.7957909999999995</v>
      </c>
      <c r="K1191" s="17">
        <v>-0.13342599999999999</v>
      </c>
      <c r="L1191" s="19">
        <v>10.083977000000001</v>
      </c>
      <c r="M1191" s="17">
        <v>-0.16399900000000001</v>
      </c>
      <c r="N1191" s="19">
        <v>9.6953739999999993</v>
      </c>
      <c r="O1191" s="17">
        <v>-0.25504199999999999</v>
      </c>
    </row>
    <row r="1192" spans="3:15" x14ac:dyDescent="0.2">
      <c r="C1192" s="30"/>
      <c r="D1192" s="30"/>
      <c r="E1192" s="30"/>
      <c r="F1192" s="30"/>
      <c r="G1192" s="14" t="s">
        <v>332</v>
      </c>
      <c r="H1192" s="19">
        <v>15.738472</v>
      </c>
      <c r="I1192" s="17">
        <v>6.268E-2</v>
      </c>
      <c r="J1192" s="19">
        <v>15.763799000000001</v>
      </c>
      <c r="K1192" s="17">
        <v>7.0799000000000001E-2</v>
      </c>
      <c r="L1192" s="19">
        <v>15.871598000000001</v>
      </c>
      <c r="M1192" s="17">
        <v>6.8261000000000002E-2</v>
      </c>
      <c r="N1192" s="19">
        <v>15.175910999999999</v>
      </c>
      <c r="O1192" s="17">
        <v>3.9129999999999998E-2</v>
      </c>
    </row>
    <row r="1193" spans="3:15" x14ac:dyDescent="0.2">
      <c r="C1193" s="30"/>
      <c r="D1193" s="30"/>
      <c r="E1193" s="30"/>
      <c r="F1193" s="30"/>
      <c r="G1193" s="14" t="s">
        <v>333</v>
      </c>
      <c r="H1193" s="19">
        <v>13.687659999999999</v>
      </c>
      <c r="I1193" s="17">
        <v>5.8090999999999997E-2</v>
      </c>
      <c r="J1193" s="19">
        <v>13.488272</v>
      </c>
      <c r="K1193" s="17">
        <v>4.3872000000000001E-2</v>
      </c>
      <c r="L1193" s="19">
        <v>13.437536</v>
      </c>
      <c r="M1193" s="17">
        <v>4.2068000000000001E-2</v>
      </c>
      <c r="N1193" s="19">
        <v>13.215932</v>
      </c>
      <c r="O1193" s="17">
        <v>2.8060999999999999E-2</v>
      </c>
    </row>
    <row r="1194" spans="3:15" x14ac:dyDescent="0.2">
      <c r="C1194" s="30"/>
      <c r="D1194" s="30"/>
      <c r="E1194" s="31"/>
      <c r="F1194" s="30"/>
      <c r="G1194" s="14" t="s">
        <v>334</v>
      </c>
      <c r="H1194" s="19">
        <v>11.048047</v>
      </c>
      <c r="I1194" s="17">
        <v>-4.3381999999999997E-2</v>
      </c>
      <c r="J1194" s="19">
        <v>10.969778</v>
      </c>
      <c r="K1194" s="17">
        <v>-5.3849000000000001E-2</v>
      </c>
      <c r="L1194" s="19">
        <v>10.916873000000001</v>
      </c>
      <c r="M1194" s="17">
        <v>-6.2802999999999998E-2</v>
      </c>
      <c r="N1194" s="19">
        <v>11.040349000000001</v>
      </c>
      <c r="O1194" s="17">
        <v>-6.8453E-2</v>
      </c>
    </row>
    <row r="1195" spans="3:15" x14ac:dyDescent="0.2">
      <c r="C1195" s="29" t="s">
        <v>19</v>
      </c>
      <c r="D1195" s="29" t="s">
        <v>20</v>
      </c>
      <c r="E1195" s="29" t="s">
        <v>26</v>
      </c>
      <c r="F1195" s="29" t="s">
        <v>84</v>
      </c>
      <c r="G1195" s="14" t="s">
        <v>278</v>
      </c>
      <c r="H1195" s="19">
        <v>3.4231419999999999</v>
      </c>
      <c r="I1195" s="17">
        <v>-2.1819999999999999E-3</v>
      </c>
      <c r="J1195" s="19">
        <v>3.3846029999999998</v>
      </c>
      <c r="K1195" s="17">
        <v>-1.2886E-2</v>
      </c>
      <c r="L1195" s="19">
        <v>3.414221</v>
      </c>
      <c r="M1195" s="17">
        <v>-3.8769999999999998E-3</v>
      </c>
      <c r="N1195" s="19">
        <v>3.410936</v>
      </c>
      <c r="O1195" s="17">
        <v>-3.1979999999999999E-3</v>
      </c>
    </row>
    <row r="1196" spans="3:15" x14ac:dyDescent="0.2">
      <c r="C1196" s="30"/>
      <c r="D1196" s="30"/>
      <c r="E1196" s="30"/>
      <c r="F1196" s="30"/>
      <c r="G1196" s="14" t="s">
        <v>279</v>
      </c>
      <c r="H1196" s="19">
        <v>3.7042549999999999</v>
      </c>
      <c r="I1196" s="17">
        <v>3.6192000000000002E-2</v>
      </c>
      <c r="J1196" s="19">
        <v>3.6677650000000002</v>
      </c>
      <c r="K1196" s="17">
        <v>3.1427999999999998E-2</v>
      </c>
      <c r="L1196" s="19">
        <v>3.6622569999999999</v>
      </c>
      <c r="M1196" s="17">
        <v>3.3105999999999997E-2</v>
      </c>
      <c r="N1196" s="19">
        <v>3.5664250000000002</v>
      </c>
      <c r="O1196" s="17">
        <v>4.7335000000000002E-2</v>
      </c>
    </row>
    <row r="1197" spans="3:15" x14ac:dyDescent="0.2">
      <c r="C1197" s="30"/>
      <c r="D1197" s="30"/>
      <c r="E1197" s="30"/>
      <c r="F1197" s="30"/>
      <c r="G1197" s="14" t="s">
        <v>280</v>
      </c>
      <c r="H1197" s="19">
        <v>3.7204860000000002</v>
      </c>
      <c r="I1197" s="17">
        <v>8.2882999999999998E-2</v>
      </c>
      <c r="J1197" s="19">
        <v>3.748478</v>
      </c>
      <c r="K1197" s="17">
        <v>7.7807000000000001E-2</v>
      </c>
      <c r="L1197" s="19">
        <v>3.6472060000000002</v>
      </c>
      <c r="M1197" s="17">
        <v>5.8393E-2</v>
      </c>
      <c r="N1197" s="19">
        <v>3.5496460000000001</v>
      </c>
      <c r="O1197" s="17">
        <v>1.0988E-2</v>
      </c>
    </row>
    <row r="1198" spans="3:15" x14ac:dyDescent="0.2">
      <c r="C1198" s="30"/>
      <c r="D1198" s="30"/>
      <c r="E1198" s="30"/>
      <c r="F1198" s="30"/>
      <c r="G1198" s="14" t="s">
        <v>281</v>
      </c>
      <c r="H1198" s="19">
        <v>3.6867619999999999</v>
      </c>
      <c r="I1198" s="17">
        <v>-3.4547000000000001E-2</v>
      </c>
      <c r="J1198" s="19">
        <v>3.6548340000000001</v>
      </c>
      <c r="K1198" s="17">
        <v>-3.4764999999999997E-2</v>
      </c>
      <c r="L1198" s="19">
        <v>3.6320899999999998</v>
      </c>
      <c r="M1198" s="17">
        <v>-2.7491999999999999E-2</v>
      </c>
      <c r="N1198" s="19">
        <v>3.609855</v>
      </c>
      <c r="O1198" s="17">
        <v>4.7607999999999998E-2</v>
      </c>
    </row>
    <row r="1199" spans="3:15" x14ac:dyDescent="0.2">
      <c r="C1199" s="30"/>
      <c r="D1199" s="30"/>
      <c r="E1199" s="30"/>
      <c r="F1199" s="30"/>
      <c r="G1199" s="14" t="s">
        <v>282</v>
      </c>
      <c r="H1199" s="19">
        <v>3.2722060000000002</v>
      </c>
      <c r="I1199" s="17">
        <v>8.337E-2</v>
      </c>
      <c r="J1199" s="19">
        <v>3.2540830000000001</v>
      </c>
      <c r="K1199" s="17">
        <v>5.1418999999999999E-2</v>
      </c>
      <c r="L1199" s="19">
        <v>3.341974</v>
      </c>
      <c r="M1199" s="17">
        <v>6.7658999999999997E-2</v>
      </c>
      <c r="N1199" s="19">
        <v>3.3372280000000001</v>
      </c>
      <c r="O1199" s="17">
        <v>6.2098E-2</v>
      </c>
    </row>
    <row r="1200" spans="3:15" x14ac:dyDescent="0.2">
      <c r="C1200" s="30"/>
      <c r="D1200" s="30"/>
      <c r="E1200" s="30"/>
      <c r="F1200" s="30"/>
      <c r="G1200" s="14" t="s">
        <v>283</v>
      </c>
      <c r="H1200" s="19">
        <v>3.767023</v>
      </c>
      <c r="I1200" s="17">
        <v>7.9074000000000005E-2</v>
      </c>
      <c r="J1200" s="19">
        <v>3.7907039999999999</v>
      </c>
      <c r="K1200" s="17">
        <v>3.0533000000000001E-2</v>
      </c>
      <c r="L1200" s="19">
        <v>3.6826029999999998</v>
      </c>
      <c r="M1200" s="17">
        <v>2.6993E-2</v>
      </c>
      <c r="N1200" s="19">
        <v>3.57917</v>
      </c>
      <c r="O1200" s="17">
        <v>-2.8454E-2</v>
      </c>
    </row>
    <row r="1201" spans="3:15" x14ac:dyDescent="0.2">
      <c r="C1201" s="30"/>
      <c r="D1201" s="30"/>
      <c r="E1201" s="30"/>
      <c r="F1201" s="30"/>
      <c r="G1201" s="14" t="s">
        <v>284</v>
      </c>
      <c r="H1201" s="19">
        <v>3.7017389999999999</v>
      </c>
      <c r="I1201" s="17">
        <v>0.108072</v>
      </c>
      <c r="J1201" s="19">
        <v>3.7121529999999998</v>
      </c>
      <c r="K1201" s="17">
        <v>0.110559</v>
      </c>
      <c r="L1201" s="19">
        <v>3.6463329999999998</v>
      </c>
      <c r="M1201" s="17">
        <v>8.1130999999999995E-2</v>
      </c>
      <c r="N1201" s="19">
        <v>3.493617</v>
      </c>
      <c r="O1201" s="17">
        <v>7.4250000000000002E-3</v>
      </c>
    </row>
    <row r="1202" spans="3:15" x14ac:dyDescent="0.2">
      <c r="C1202" s="30"/>
      <c r="D1202" s="30"/>
      <c r="E1202" s="30"/>
      <c r="F1202" s="30"/>
      <c r="G1202" s="14" t="s">
        <v>285</v>
      </c>
      <c r="H1202" s="19">
        <v>3.796427</v>
      </c>
      <c r="I1202" s="17">
        <v>-2.8310000000000002E-3</v>
      </c>
      <c r="J1202" s="19">
        <v>3.7975629999999998</v>
      </c>
      <c r="K1202" s="17">
        <v>6.7920000000000003E-3</v>
      </c>
      <c r="L1202" s="19">
        <v>3.751503</v>
      </c>
      <c r="M1202" s="17">
        <v>5.8320000000000004E-3</v>
      </c>
      <c r="N1202" s="19">
        <v>3.7533280000000002</v>
      </c>
      <c r="O1202" s="17">
        <v>1.1381E-2</v>
      </c>
    </row>
    <row r="1203" spans="3:15" x14ac:dyDescent="0.2">
      <c r="C1203" s="30"/>
      <c r="D1203" s="30"/>
      <c r="E1203" s="30"/>
      <c r="F1203" s="30"/>
      <c r="G1203" s="14" t="s">
        <v>286</v>
      </c>
      <c r="H1203" s="19">
        <v>3.8627739999999999</v>
      </c>
      <c r="I1203" s="17">
        <v>0.40007399999999999</v>
      </c>
      <c r="J1203" s="19">
        <v>3.9450219999999998</v>
      </c>
      <c r="K1203" s="17">
        <v>0.32381599999999999</v>
      </c>
      <c r="L1203" s="19">
        <v>3.610757</v>
      </c>
      <c r="M1203" s="17">
        <v>0.216859</v>
      </c>
      <c r="N1203" s="19">
        <v>3.5464530000000001</v>
      </c>
      <c r="O1203" s="17">
        <v>0.18210000000000001</v>
      </c>
    </row>
    <row r="1204" spans="3:15" x14ac:dyDescent="0.2">
      <c r="C1204" s="30"/>
      <c r="D1204" s="30"/>
      <c r="E1204" s="30"/>
      <c r="F1204" s="30"/>
      <c r="G1204" s="14" t="s">
        <v>287</v>
      </c>
      <c r="H1204" s="19">
        <v>3.6720220000000001</v>
      </c>
      <c r="I1204" s="17">
        <v>0.10317900000000001</v>
      </c>
      <c r="J1204" s="19">
        <v>3.5570149999999998</v>
      </c>
      <c r="K1204" s="17">
        <v>6.8852999999999998E-2</v>
      </c>
      <c r="L1204" s="19">
        <v>3.4090250000000002</v>
      </c>
      <c r="M1204" s="17">
        <v>3.1812E-2</v>
      </c>
      <c r="N1204" s="19">
        <v>3.3578899999999998</v>
      </c>
      <c r="O1204" s="17">
        <v>7.4840000000000002E-3</v>
      </c>
    </row>
    <row r="1205" spans="3:15" x14ac:dyDescent="0.2">
      <c r="C1205" s="30"/>
      <c r="D1205" s="30"/>
      <c r="E1205" s="30"/>
      <c r="F1205" s="30"/>
      <c r="G1205" s="14" t="s">
        <v>288</v>
      </c>
      <c r="H1205" s="19">
        <v>3.0741200000000002</v>
      </c>
      <c r="I1205" s="17">
        <v>9.8138000000000003E-2</v>
      </c>
      <c r="J1205" s="19">
        <v>3.0460609999999999</v>
      </c>
      <c r="K1205" s="17">
        <v>3.9541E-2</v>
      </c>
      <c r="L1205" s="19">
        <v>3.00793</v>
      </c>
      <c r="M1205" s="17">
        <v>2.3996E-2</v>
      </c>
      <c r="N1205" s="19">
        <v>2.9716559999999999</v>
      </c>
      <c r="O1205" s="17">
        <v>9.6500000000000006E-3</v>
      </c>
    </row>
    <row r="1206" spans="3:15" x14ac:dyDescent="0.2">
      <c r="C1206" s="30"/>
      <c r="D1206" s="30"/>
      <c r="E1206" s="30"/>
      <c r="F1206" s="30"/>
      <c r="G1206" s="14" t="s">
        <v>289</v>
      </c>
      <c r="H1206" s="19">
        <v>3.649845</v>
      </c>
      <c r="I1206" s="17">
        <v>-0.111279</v>
      </c>
      <c r="J1206" s="19">
        <v>3.7098010000000001</v>
      </c>
      <c r="K1206" s="17">
        <v>-0.10004</v>
      </c>
      <c r="L1206" s="19">
        <v>3.677206</v>
      </c>
      <c r="M1206" s="17">
        <v>-0.10425</v>
      </c>
      <c r="N1206" s="19">
        <v>3.5769139999999999</v>
      </c>
      <c r="O1206" s="17">
        <v>-0.15315799999999999</v>
      </c>
    </row>
    <row r="1207" spans="3:15" x14ac:dyDescent="0.2">
      <c r="C1207" s="30"/>
      <c r="D1207" s="30"/>
      <c r="E1207" s="30"/>
      <c r="F1207" s="30"/>
      <c r="G1207" s="14" t="s">
        <v>290</v>
      </c>
      <c r="H1207" s="19">
        <v>3.7874780000000001</v>
      </c>
      <c r="I1207" s="17">
        <v>3.3305000000000001E-2</v>
      </c>
      <c r="J1207" s="19">
        <v>3.7635390000000002</v>
      </c>
      <c r="K1207" s="17">
        <v>2.6467999999999998E-2</v>
      </c>
      <c r="L1207" s="19">
        <v>3.7164380000000001</v>
      </c>
      <c r="M1207" s="17">
        <v>1.0988E-2</v>
      </c>
      <c r="N1207" s="19">
        <v>3.6364399999999999</v>
      </c>
      <c r="O1207" s="17">
        <v>-6.43E-3</v>
      </c>
    </row>
    <row r="1208" spans="3:15" x14ac:dyDescent="0.2">
      <c r="C1208" s="30"/>
      <c r="D1208" s="30"/>
      <c r="E1208" s="30"/>
      <c r="F1208" s="30"/>
      <c r="G1208" s="14" t="s">
        <v>291</v>
      </c>
      <c r="H1208" s="19">
        <v>2.8913920000000002</v>
      </c>
      <c r="I1208" s="17">
        <v>0.14890300000000001</v>
      </c>
      <c r="J1208" s="19">
        <v>2.8827980000000002</v>
      </c>
      <c r="K1208" s="17">
        <v>7.2711999999999999E-2</v>
      </c>
      <c r="L1208" s="19">
        <v>2.8705430000000001</v>
      </c>
      <c r="M1208" s="17">
        <v>4.5595999999999998E-2</v>
      </c>
      <c r="N1208" s="19">
        <v>2.8417680000000001</v>
      </c>
      <c r="O1208" s="17">
        <v>3.9978E-2</v>
      </c>
    </row>
    <row r="1209" spans="3:15" x14ac:dyDescent="0.2">
      <c r="C1209" s="30"/>
      <c r="D1209" s="30"/>
      <c r="E1209" s="30"/>
      <c r="F1209" s="30"/>
      <c r="G1209" s="14" t="s">
        <v>292</v>
      </c>
      <c r="H1209" s="19">
        <v>2.8446509999999998</v>
      </c>
      <c r="I1209" s="17">
        <v>0.115356</v>
      </c>
      <c r="J1209" s="19">
        <v>3.1243989999999999</v>
      </c>
      <c r="K1209" s="17">
        <v>0.184561</v>
      </c>
      <c r="L1209" s="19">
        <v>3.0085679999999999</v>
      </c>
      <c r="M1209" s="17">
        <v>0.15163699999999999</v>
      </c>
      <c r="N1209" s="19">
        <v>2.820624</v>
      </c>
      <c r="O1209" s="17">
        <v>9.2791999999999999E-2</v>
      </c>
    </row>
    <row r="1210" spans="3:15" x14ac:dyDescent="0.2">
      <c r="C1210" s="30"/>
      <c r="D1210" s="30"/>
      <c r="E1210" s="30"/>
      <c r="F1210" s="30"/>
      <c r="G1210" s="14" t="s">
        <v>293</v>
      </c>
      <c r="H1210" s="19">
        <v>3.405548</v>
      </c>
      <c r="I1210" s="17">
        <v>0.164469</v>
      </c>
      <c r="J1210" s="19">
        <v>3.4766300000000001</v>
      </c>
      <c r="K1210" s="17">
        <v>0.19522600000000001</v>
      </c>
      <c r="L1210" s="19">
        <v>3.3794680000000001</v>
      </c>
      <c r="M1210" s="17">
        <v>0.184748</v>
      </c>
      <c r="N1210" s="19">
        <v>3.2111510000000001</v>
      </c>
      <c r="O1210" s="17">
        <v>7.8043000000000001E-2</v>
      </c>
    </row>
    <row r="1211" spans="3:15" x14ac:dyDescent="0.2">
      <c r="C1211" s="30"/>
      <c r="D1211" s="30"/>
      <c r="E1211" s="30"/>
      <c r="F1211" s="30"/>
      <c r="G1211" s="14" t="s">
        <v>294</v>
      </c>
      <c r="H1211" s="19">
        <v>2.998799</v>
      </c>
      <c r="I1211" s="17">
        <v>-1.5540999999999999E-2</v>
      </c>
      <c r="J1211" s="19">
        <v>2.9783819999999999</v>
      </c>
      <c r="K1211" s="17">
        <v>-2.3132E-2</v>
      </c>
      <c r="L1211" s="19">
        <v>2.9945119999999998</v>
      </c>
      <c r="M1211" s="17">
        <v>-2.2595000000000001E-2</v>
      </c>
      <c r="N1211" s="19">
        <v>3.048076</v>
      </c>
      <c r="O1211" s="17">
        <v>-1.9077E-2</v>
      </c>
    </row>
    <row r="1212" spans="3:15" x14ac:dyDescent="0.2">
      <c r="C1212" s="30"/>
      <c r="D1212" s="30"/>
      <c r="E1212" s="30"/>
      <c r="F1212" s="30"/>
      <c r="G1212" s="14" t="s">
        <v>295</v>
      </c>
      <c r="H1212" s="19">
        <v>3.7905850000000001</v>
      </c>
      <c r="I1212" s="17">
        <v>-0.10907500000000001</v>
      </c>
      <c r="J1212" s="19">
        <v>3.754105</v>
      </c>
      <c r="K1212" s="17">
        <v>-0.116537</v>
      </c>
      <c r="L1212" s="19">
        <v>3.751833</v>
      </c>
      <c r="M1212" s="17">
        <v>-0.11658300000000001</v>
      </c>
      <c r="N1212" s="19">
        <v>3.6350989999999999</v>
      </c>
      <c r="O1212" s="17">
        <v>-0.14280200000000001</v>
      </c>
    </row>
    <row r="1213" spans="3:15" x14ac:dyDescent="0.2">
      <c r="C1213" s="30"/>
      <c r="D1213" s="30"/>
      <c r="E1213" s="30"/>
      <c r="F1213" s="30"/>
      <c r="G1213" s="14" t="s">
        <v>296</v>
      </c>
      <c r="H1213" s="19">
        <v>3.7531639999999999</v>
      </c>
      <c r="I1213" s="17">
        <v>0.16054399999999999</v>
      </c>
      <c r="J1213" s="19">
        <v>5.1914670000000003</v>
      </c>
      <c r="K1213" s="17">
        <v>0.45109300000000002</v>
      </c>
      <c r="L1213" s="19">
        <v>4.5095559999999999</v>
      </c>
      <c r="M1213" s="17">
        <v>0.259631</v>
      </c>
      <c r="N1213" s="19">
        <v>3.9461900000000001</v>
      </c>
      <c r="O1213" s="17">
        <v>0.11949</v>
      </c>
    </row>
    <row r="1214" spans="3:15" x14ac:dyDescent="0.2">
      <c r="C1214" s="30"/>
      <c r="D1214" s="30"/>
      <c r="E1214" s="30"/>
      <c r="F1214" s="30"/>
      <c r="G1214" s="14" t="s">
        <v>297</v>
      </c>
      <c r="H1214" s="19">
        <v>3.6945890000000001</v>
      </c>
      <c r="I1214" s="17">
        <v>-7.1500000000000003E-4</v>
      </c>
      <c r="J1214" s="19">
        <v>3.6509779999999998</v>
      </c>
      <c r="K1214" s="17">
        <v>-1.2049000000000001E-2</v>
      </c>
      <c r="L1214" s="19">
        <v>3.6536949999999999</v>
      </c>
      <c r="M1214" s="17">
        <v>-6.3249999999999999E-3</v>
      </c>
      <c r="N1214" s="19">
        <v>3.6302880000000002</v>
      </c>
      <c r="O1214" s="17">
        <v>7.4304999999999996E-2</v>
      </c>
    </row>
    <row r="1215" spans="3:15" x14ac:dyDescent="0.2">
      <c r="C1215" s="30"/>
      <c r="D1215" s="30"/>
      <c r="E1215" s="30"/>
      <c r="F1215" s="30"/>
      <c r="G1215" s="14" t="s">
        <v>298</v>
      </c>
      <c r="H1215" s="19">
        <v>4.4461950000000003</v>
      </c>
      <c r="I1215" s="17">
        <v>-0.125919</v>
      </c>
      <c r="J1215" s="19">
        <v>4.5717189999999999</v>
      </c>
      <c r="K1215" s="17">
        <v>-8.0557000000000004E-2</v>
      </c>
      <c r="L1215" s="19">
        <v>4.6343800000000002</v>
      </c>
      <c r="M1215" s="17">
        <v>-6.5749000000000002E-2</v>
      </c>
      <c r="N1215" s="19">
        <v>4.7383540000000002</v>
      </c>
      <c r="O1215" s="17">
        <v>-4.1073999999999999E-2</v>
      </c>
    </row>
    <row r="1216" spans="3:15" x14ac:dyDescent="0.2">
      <c r="C1216" s="30"/>
      <c r="D1216" s="30"/>
      <c r="E1216" s="30"/>
      <c r="F1216" s="30"/>
      <c r="G1216" s="14" t="s">
        <v>299</v>
      </c>
      <c r="H1216" s="19">
        <v>4.0687530000000001</v>
      </c>
      <c r="I1216" s="17">
        <v>5.4308000000000002E-2</v>
      </c>
      <c r="J1216" s="19">
        <v>4.046214</v>
      </c>
      <c r="K1216" s="17">
        <v>3.3267999999999999E-2</v>
      </c>
      <c r="L1216" s="19">
        <v>4.0626660000000001</v>
      </c>
      <c r="M1216" s="17">
        <v>4.1660000000000003E-2</v>
      </c>
      <c r="N1216" s="19">
        <v>3.951263</v>
      </c>
      <c r="O1216" s="17">
        <v>3.2571000000000003E-2</v>
      </c>
    </row>
    <row r="1217" spans="3:15" x14ac:dyDescent="0.2">
      <c r="C1217" s="30"/>
      <c r="D1217" s="30"/>
      <c r="E1217" s="30"/>
      <c r="F1217" s="30"/>
      <c r="G1217" s="14" t="s">
        <v>300</v>
      </c>
      <c r="H1217" s="19">
        <v>3.9404349999999999</v>
      </c>
      <c r="I1217" s="17">
        <v>4.2042999999999997E-2</v>
      </c>
      <c r="J1217" s="19">
        <v>3.9104070000000002</v>
      </c>
      <c r="K1217" s="17">
        <v>2.4843E-2</v>
      </c>
      <c r="L1217" s="19">
        <v>3.7837519999999998</v>
      </c>
      <c r="M1217" s="17">
        <v>-9.8809999999999992E-3</v>
      </c>
      <c r="N1217" s="19">
        <v>3.5465849999999999</v>
      </c>
      <c r="O1217" s="17">
        <v>-7.5537000000000007E-2</v>
      </c>
    </row>
    <row r="1218" spans="3:15" x14ac:dyDescent="0.2">
      <c r="C1218" s="30"/>
      <c r="D1218" s="30"/>
      <c r="E1218" s="30"/>
      <c r="F1218" s="30"/>
      <c r="G1218" s="14" t="s">
        <v>301</v>
      </c>
      <c r="H1218" s="19">
        <v>3.6892719999999999</v>
      </c>
      <c r="I1218" s="17">
        <v>2.1531000000000002E-2</v>
      </c>
      <c r="J1218" s="19">
        <v>3.646058</v>
      </c>
      <c r="K1218" s="17">
        <v>4.3800000000000002E-4</v>
      </c>
      <c r="L1218" s="19">
        <v>3.661845</v>
      </c>
      <c r="M1218" s="17">
        <v>7.1110000000000001E-3</v>
      </c>
      <c r="N1218" s="19">
        <v>3.637756</v>
      </c>
      <c r="O1218" s="17">
        <v>7.2197999999999998E-2</v>
      </c>
    </row>
    <row r="1219" spans="3:15" x14ac:dyDescent="0.2">
      <c r="C1219" s="30"/>
      <c r="D1219" s="30"/>
      <c r="E1219" s="30"/>
      <c r="F1219" s="30"/>
      <c r="G1219" s="14" t="s">
        <v>302</v>
      </c>
      <c r="H1219" s="19">
        <v>4.4112730000000004</v>
      </c>
      <c r="I1219" s="17">
        <v>5.1619999999999999E-2</v>
      </c>
      <c r="J1219" s="19">
        <v>4.16594</v>
      </c>
      <c r="K1219" s="17">
        <v>1.4579E-2</v>
      </c>
      <c r="L1219" s="19">
        <v>4.0713280000000003</v>
      </c>
      <c r="M1219" s="17">
        <v>-1.7160000000000002E-2</v>
      </c>
      <c r="N1219" s="19">
        <v>4.0631300000000001</v>
      </c>
      <c r="O1219" s="17">
        <v>-2.0392E-2</v>
      </c>
    </row>
    <row r="1220" spans="3:15" x14ac:dyDescent="0.2">
      <c r="C1220" s="30"/>
      <c r="D1220" s="30"/>
      <c r="E1220" s="30"/>
      <c r="F1220" s="30"/>
      <c r="G1220" s="14" t="s">
        <v>303</v>
      </c>
      <c r="H1220" s="19">
        <v>4.2296659999999999</v>
      </c>
      <c r="I1220" s="17">
        <v>6.6602999999999996E-2</v>
      </c>
      <c r="J1220" s="19">
        <v>4.1390029999999998</v>
      </c>
      <c r="K1220" s="17">
        <v>5.3276999999999998E-2</v>
      </c>
      <c r="L1220" s="19">
        <v>4.0375230000000002</v>
      </c>
      <c r="M1220" s="17">
        <v>2.7210999999999999E-2</v>
      </c>
      <c r="N1220" s="19">
        <v>3.9810460000000001</v>
      </c>
      <c r="O1220" s="17">
        <v>8.0140000000000003E-3</v>
      </c>
    </row>
    <row r="1221" spans="3:15" x14ac:dyDescent="0.2">
      <c r="C1221" s="30"/>
      <c r="D1221" s="30"/>
      <c r="E1221" s="30"/>
      <c r="F1221" s="30"/>
      <c r="G1221" s="14" t="s">
        <v>304</v>
      </c>
      <c r="H1221" s="19">
        <v>3.9959289999999998</v>
      </c>
      <c r="I1221" s="17">
        <v>2.2065000000000001E-2</v>
      </c>
      <c r="J1221" s="19">
        <v>3.9884189999999999</v>
      </c>
      <c r="K1221" s="17">
        <v>2.7910000000000001E-3</v>
      </c>
      <c r="L1221" s="19">
        <v>3.9076840000000002</v>
      </c>
      <c r="M1221" s="17">
        <v>-1.3632E-2</v>
      </c>
      <c r="N1221" s="19">
        <v>3.7573409999999998</v>
      </c>
      <c r="O1221" s="17">
        <v>-2.2121999999999999E-2</v>
      </c>
    </row>
    <row r="1222" spans="3:15" x14ac:dyDescent="0.2">
      <c r="C1222" s="30"/>
      <c r="D1222" s="30"/>
      <c r="E1222" s="30"/>
      <c r="F1222" s="30"/>
      <c r="G1222" s="14" t="s">
        <v>305</v>
      </c>
      <c r="H1222" s="19">
        <v>3.7330559999999999</v>
      </c>
      <c r="I1222" s="17">
        <v>-0.141204</v>
      </c>
      <c r="J1222" s="19">
        <v>3.7174260000000001</v>
      </c>
      <c r="K1222" s="17">
        <v>-0.13706199999999999</v>
      </c>
      <c r="L1222" s="19">
        <v>3.523997</v>
      </c>
      <c r="M1222" s="17">
        <v>-0.16867499999999999</v>
      </c>
      <c r="N1222" s="19">
        <v>3.5857990000000002</v>
      </c>
      <c r="O1222" s="17">
        <v>-7.6852000000000004E-2</v>
      </c>
    </row>
    <row r="1223" spans="3:15" x14ac:dyDescent="0.2">
      <c r="C1223" s="30"/>
      <c r="D1223" s="30"/>
      <c r="E1223" s="30"/>
      <c r="F1223" s="30"/>
      <c r="G1223" s="14" t="s">
        <v>306</v>
      </c>
      <c r="H1223" s="19">
        <v>3.801914</v>
      </c>
      <c r="I1223" s="17">
        <v>8.8297E-2</v>
      </c>
      <c r="J1223" s="19">
        <v>3.6635650000000002</v>
      </c>
      <c r="K1223" s="17">
        <v>3.5852000000000002E-2</v>
      </c>
      <c r="L1223" s="19">
        <v>3.5913010000000001</v>
      </c>
      <c r="M1223" s="17">
        <v>1.4508E-2</v>
      </c>
      <c r="N1223" s="19">
        <v>3.5714860000000002</v>
      </c>
      <c r="O1223" s="17">
        <v>7.0520000000000001E-3</v>
      </c>
    </row>
    <row r="1224" spans="3:15" x14ac:dyDescent="0.2">
      <c r="C1224" s="30"/>
      <c r="D1224" s="30"/>
      <c r="E1224" s="30"/>
      <c r="F1224" s="30"/>
      <c r="G1224" s="14" t="s">
        <v>307</v>
      </c>
      <c r="H1224" s="19">
        <v>3.5553900000000001</v>
      </c>
      <c r="I1224" s="17">
        <v>2.7966999999999999E-2</v>
      </c>
      <c r="J1224" s="19">
        <v>3.5243530000000001</v>
      </c>
      <c r="K1224" s="17">
        <v>2.4087999999999998E-2</v>
      </c>
      <c r="L1224" s="19">
        <v>3.5519250000000002</v>
      </c>
      <c r="M1224" s="17">
        <v>3.2865999999999999E-2</v>
      </c>
      <c r="N1224" s="19">
        <v>3.5303849999999999</v>
      </c>
      <c r="O1224" s="17">
        <v>1.7611000000000002E-2</v>
      </c>
    </row>
    <row r="1225" spans="3:15" x14ac:dyDescent="0.2">
      <c r="C1225" s="30"/>
      <c r="D1225" s="30"/>
      <c r="E1225" s="30"/>
      <c r="F1225" s="30"/>
      <c r="G1225" s="14" t="s">
        <v>308</v>
      </c>
      <c r="H1225" s="19">
        <v>4.259728</v>
      </c>
      <c r="I1225" s="17">
        <v>0.12470000000000001</v>
      </c>
      <c r="J1225" s="19">
        <v>4.112857</v>
      </c>
      <c r="K1225" s="17">
        <v>0.148308</v>
      </c>
      <c r="L1225" s="19">
        <v>4.0594250000000001</v>
      </c>
      <c r="M1225" s="17">
        <v>8.5868E-2</v>
      </c>
      <c r="N1225" s="19">
        <v>3.796109</v>
      </c>
      <c r="O1225" s="17">
        <v>6.7111000000000004E-2</v>
      </c>
    </row>
    <row r="1226" spans="3:15" x14ac:dyDescent="0.2">
      <c r="C1226" s="30"/>
      <c r="D1226" s="30"/>
      <c r="E1226" s="30"/>
      <c r="F1226" s="30"/>
      <c r="G1226" s="14" t="s">
        <v>309</v>
      </c>
      <c r="H1226" s="19">
        <v>3.6916180000000001</v>
      </c>
      <c r="I1226" s="17">
        <v>1.9980000000000001E-2</v>
      </c>
      <c r="J1226" s="19">
        <v>3.645756</v>
      </c>
      <c r="K1226" s="17">
        <v>-9.1000000000000003E-5</v>
      </c>
      <c r="L1226" s="19">
        <v>3.644784</v>
      </c>
      <c r="M1226" s="17">
        <v>-1.983E-3</v>
      </c>
      <c r="N1226" s="19">
        <v>3.6208420000000001</v>
      </c>
      <c r="O1226" s="17">
        <v>7.0087999999999998E-2</v>
      </c>
    </row>
    <row r="1227" spans="3:15" x14ac:dyDescent="0.2">
      <c r="C1227" s="30"/>
      <c r="D1227" s="30"/>
      <c r="E1227" s="30"/>
      <c r="F1227" s="30"/>
      <c r="G1227" s="14" t="s">
        <v>310</v>
      </c>
      <c r="H1227" s="19">
        <v>3.6589230000000001</v>
      </c>
      <c r="I1227" s="17">
        <v>0.20828199999999999</v>
      </c>
      <c r="J1227" s="19">
        <v>3.5758510000000001</v>
      </c>
      <c r="K1227" s="17">
        <v>0.14563599999999999</v>
      </c>
      <c r="L1227" s="19">
        <v>3.5497369999999999</v>
      </c>
      <c r="M1227" s="17">
        <v>0.139319</v>
      </c>
      <c r="N1227" s="19">
        <v>3.4013360000000001</v>
      </c>
      <c r="O1227" s="17">
        <v>9.0444999999999998E-2</v>
      </c>
    </row>
    <row r="1228" spans="3:15" x14ac:dyDescent="0.2">
      <c r="C1228" s="30"/>
      <c r="D1228" s="30"/>
      <c r="E1228" s="30"/>
      <c r="F1228" s="30"/>
      <c r="G1228" s="14" t="s">
        <v>311</v>
      </c>
      <c r="H1228" s="19">
        <v>3.6096189999999999</v>
      </c>
      <c r="I1228" s="17">
        <v>8.7029999999999996E-2</v>
      </c>
      <c r="J1228" s="19">
        <v>3.527577</v>
      </c>
      <c r="K1228" s="17">
        <v>3.4146999999999997E-2</v>
      </c>
      <c r="L1228" s="19">
        <v>3.489703</v>
      </c>
      <c r="M1228" s="17">
        <v>3.8065000000000002E-2</v>
      </c>
      <c r="N1228" s="19">
        <v>3.4393850000000001</v>
      </c>
      <c r="O1228" s="17">
        <v>6.8820000000000001E-3</v>
      </c>
    </row>
    <row r="1229" spans="3:15" x14ac:dyDescent="0.2">
      <c r="C1229" s="30"/>
      <c r="D1229" s="30"/>
      <c r="E1229" s="30"/>
      <c r="F1229" s="30"/>
      <c r="G1229" s="14" t="s">
        <v>312</v>
      </c>
      <c r="H1229" s="19">
        <v>3.8441709999999998</v>
      </c>
      <c r="I1229" s="17">
        <v>-7.1557999999999997E-2</v>
      </c>
      <c r="J1229" s="19">
        <v>3.9557769999999999</v>
      </c>
      <c r="K1229" s="17">
        <v>-4.8558999999999998E-2</v>
      </c>
      <c r="L1229" s="19">
        <v>3.9361549999999998</v>
      </c>
      <c r="M1229" s="17">
        <v>-5.4077E-2</v>
      </c>
      <c r="N1229" s="19">
        <v>3.952639</v>
      </c>
      <c r="O1229" s="17">
        <v>-7.4823000000000001E-2</v>
      </c>
    </row>
    <row r="1230" spans="3:15" x14ac:dyDescent="0.2">
      <c r="C1230" s="30"/>
      <c r="D1230" s="30"/>
      <c r="E1230" s="30"/>
      <c r="F1230" s="30"/>
      <c r="G1230" s="14" t="s">
        <v>313</v>
      </c>
      <c r="H1230" s="19">
        <v>3.5391360000000001</v>
      </c>
      <c r="I1230" s="17">
        <v>-4.8924000000000002E-2</v>
      </c>
      <c r="J1230" s="19">
        <v>3.7608419999999998</v>
      </c>
      <c r="K1230" s="17">
        <v>6.6532999999999995E-2</v>
      </c>
      <c r="L1230" s="19">
        <v>3.641896</v>
      </c>
      <c r="M1230" s="17">
        <v>4.9727E-2</v>
      </c>
      <c r="N1230" s="19">
        <v>3.517903</v>
      </c>
      <c r="O1230" s="17">
        <v>2.1642000000000002E-2</v>
      </c>
    </row>
    <row r="1231" spans="3:15" x14ac:dyDescent="0.2">
      <c r="C1231" s="30"/>
      <c r="D1231" s="30"/>
      <c r="E1231" s="30"/>
      <c r="F1231" s="30"/>
      <c r="G1231" s="14" t="s">
        <v>314</v>
      </c>
      <c r="H1231" s="19">
        <v>4.0873359999999996</v>
      </c>
      <c r="I1231" s="17">
        <v>-0.16245799999999999</v>
      </c>
      <c r="J1231" s="19">
        <v>4.0165150000000001</v>
      </c>
      <c r="K1231" s="17">
        <v>-0.178509</v>
      </c>
      <c r="L1231" s="19">
        <v>4.0678369999999999</v>
      </c>
      <c r="M1231" s="17">
        <v>-0.17325699999999999</v>
      </c>
      <c r="N1231" s="19">
        <v>4.2881200000000002</v>
      </c>
      <c r="O1231" s="17">
        <v>-0.122152</v>
      </c>
    </row>
    <row r="1232" spans="3:15" x14ac:dyDescent="0.2">
      <c r="C1232" s="30"/>
      <c r="D1232" s="30"/>
      <c r="E1232" s="30"/>
      <c r="F1232" s="30"/>
      <c r="G1232" s="14" t="s">
        <v>315</v>
      </c>
      <c r="H1232" s="19">
        <v>3.5097710000000002</v>
      </c>
      <c r="I1232" s="17">
        <v>2.7172999999999999E-2</v>
      </c>
      <c r="J1232" s="19">
        <v>3.488928</v>
      </c>
      <c r="K1232" s="17">
        <v>-1.431E-3</v>
      </c>
      <c r="L1232" s="19">
        <v>3.486253</v>
      </c>
      <c r="M1232" s="17">
        <v>-5.5669999999999999E-3</v>
      </c>
      <c r="N1232" s="19">
        <v>3.4269720000000001</v>
      </c>
      <c r="O1232" s="17">
        <v>-1.9528E-2</v>
      </c>
    </row>
    <row r="1233" spans="3:15" x14ac:dyDescent="0.2">
      <c r="C1233" s="30"/>
      <c r="D1233" s="30"/>
      <c r="E1233" s="30"/>
      <c r="F1233" s="30"/>
      <c r="G1233" s="14" t="s">
        <v>316</v>
      </c>
      <c r="H1233" s="19">
        <v>3.2378450000000001</v>
      </c>
      <c r="I1233" s="17">
        <v>7.0510000000000003E-2</v>
      </c>
      <c r="J1233" s="19">
        <v>3.2228680000000001</v>
      </c>
      <c r="K1233" s="17">
        <v>3.3424000000000002E-2</v>
      </c>
      <c r="L1233" s="19">
        <v>3.2299540000000002</v>
      </c>
      <c r="M1233" s="17">
        <v>2.5915000000000001E-2</v>
      </c>
      <c r="N1233" s="19">
        <v>3.1546020000000001</v>
      </c>
      <c r="O1233" s="17">
        <v>-6.8659999999999997E-3</v>
      </c>
    </row>
    <row r="1234" spans="3:15" x14ac:dyDescent="0.2">
      <c r="C1234" s="30"/>
      <c r="D1234" s="30"/>
      <c r="E1234" s="30"/>
      <c r="F1234" s="30"/>
      <c r="G1234" s="14" t="s">
        <v>317</v>
      </c>
      <c r="H1234" s="19">
        <v>3.2339639999999998</v>
      </c>
      <c r="I1234" s="17">
        <v>0.20632900000000001</v>
      </c>
      <c r="J1234" s="19">
        <v>3.216491</v>
      </c>
      <c r="K1234" s="17">
        <v>0.11002000000000001</v>
      </c>
      <c r="L1234" s="19">
        <v>3.1951520000000002</v>
      </c>
      <c r="M1234" s="17">
        <v>7.4115E-2</v>
      </c>
      <c r="N1234" s="19">
        <v>2.9961660000000001</v>
      </c>
      <c r="O1234" s="17">
        <v>-1.0581999999999999E-2</v>
      </c>
    </row>
    <row r="1235" spans="3:15" x14ac:dyDescent="0.2">
      <c r="C1235" s="30"/>
      <c r="D1235" s="30"/>
      <c r="E1235" s="30"/>
      <c r="F1235" s="30"/>
      <c r="G1235" s="14" t="s">
        <v>318</v>
      </c>
      <c r="H1235" s="19">
        <v>4.0986279999999997</v>
      </c>
      <c r="I1235" s="17">
        <v>8.5730000000000001E-2</v>
      </c>
      <c r="J1235" s="19">
        <v>3.8719030000000001</v>
      </c>
      <c r="K1235" s="17">
        <v>3.6152999999999998E-2</v>
      </c>
      <c r="L1235" s="19">
        <v>3.8859249999999999</v>
      </c>
      <c r="M1235" s="17">
        <v>7.1890999999999997E-2</v>
      </c>
      <c r="N1235" s="19">
        <v>3.8750149999999999</v>
      </c>
      <c r="O1235" s="17">
        <v>0.104542</v>
      </c>
    </row>
    <row r="1236" spans="3:15" x14ac:dyDescent="0.2">
      <c r="C1236" s="30"/>
      <c r="D1236" s="30"/>
      <c r="E1236" s="30"/>
      <c r="F1236" s="30"/>
      <c r="G1236" s="14" t="s">
        <v>319</v>
      </c>
      <c r="H1236" s="19">
        <v>4.848293</v>
      </c>
      <c r="I1236" s="17">
        <v>-3.666E-3</v>
      </c>
      <c r="J1236" s="19">
        <v>4.818721</v>
      </c>
      <c r="K1236" s="17">
        <v>3.0603000000000002E-2</v>
      </c>
      <c r="L1236" s="19">
        <v>4.8348959999999996</v>
      </c>
      <c r="M1236" s="17">
        <v>5.2173999999999998E-2</v>
      </c>
      <c r="N1236" s="19">
        <v>4.7913189999999997</v>
      </c>
      <c r="O1236" s="17">
        <v>1.1542999999999999E-2</v>
      </c>
    </row>
    <row r="1237" spans="3:15" x14ac:dyDescent="0.2">
      <c r="C1237" s="30"/>
      <c r="D1237" s="30"/>
      <c r="E1237" s="30"/>
      <c r="F1237" s="30"/>
      <c r="G1237" s="14" t="s">
        <v>320</v>
      </c>
      <c r="H1237" s="19">
        <v>3.8002739999999999</v>
      </c>
      <c r="I1237" s="17">
        <v>4.6515000000000001E-2</v>
      </c>
      <c r="J1237" s="19">
        <v>3.7590129999999999</v>
      </c>
      <c r="K1237" s="17">
        <v>-2.9545999999999999E-2</v>
      </c>
      <c r="L1237" s="19">
        <v>3.8081700000000001</v>
      </c>
      <c r="M1237" s="17">
        <v>-2.8279999999999998E-3</v>
      </c>
      <c r="N1237" s="19">
        <v>3.7778290000000001</v>
      </c>
      <c r="O1237" s="17">
        <v>1.5471E-2</v>
      </c>
    </row>
    <row r="1238" spans="3:15" x14ac:dyDescent="0.2">
      <c r="C1238" s="30"/>
      <c r="D1238" s="30"/>
      <c r="E1238" s="30"/>
      <c r="F1238" s="30"/>
      <c r="G1238" s="14" t="s">
        <v>321</v>
      </c>
      <c r="H1238" s="19">
        <v>4.3064470000000004</v>
      </c>
      <c r="I1238" s="17">
        <v>5.5730000000000002E-2</v>
      </c>
      <c r="J1238" s="19">
        <v>4.2379910000000001</v>
      </c>
      <c r="K1238" s="17">
        <v>5.0012000000000001E-2</v>
      </c>
      <c r="L1238" s="19">
        <v>4.1622260000000004</v>
      </c>
      <c r="M1238" s="17">
        <v>5.7452000000000003E-2</v>
      </c>
      <c r="N1238" s="19">
        <v>4.1877069999999996</v>
      </c>
      <c r="O1238" s="17">
        <v>7.7817999999999998E-2</v>
      </c>
    </row>
    <row r="1239" spans="3:15" x14ac:dyDescent="0.2">
      <c r="C1239" s="30"/>
      <c r="D1239" s="30"/>
      <c r="E1239" s="30"/>
      <c r="F1239" s="30"/>
      <c r="G1239" s="14" t="s">
        <v>322</v>
      </c>
      <c r="H1239" s="19">
        <v>4.4114209999999998</v>
      </c>
      <c r="I1239" s="17">
        <v>-1.2395E-2</v>
      </c>
      <c r="J1239" s="19">
        <v>4.3922049999999997</v>
      </c>
      <c r="K1239" s="17">
        <v>1.24E-3</v>
      </c>
      <c r="L1239" s="19">
        <v>4.4149079999999996</v>
      </c>
      <c r="M1239" s="17">
        <v>8.8459999999999997E-3</v>
      </c>
      <c r="N1239" s="19">
        <v>4.4342240000000004</v>
      </c>
      <c r="O1239" s="17">
        <v>3.8755999999999999E-2</v>
      </c>
    </row>
    <row r="1240" spans="3:15" x14ac:dyDescent="0.2">
      <c r="C1240" s="30"/>
      <c r="D1240" s="30"/>
      <c r="E1240" s="30"/>
      <c r="F1240" s="30"/>
      <c r="G1240" s="14" t="s">
        <v>323</v>
      </c>
      <c r="H1240" s="19">
        <v>3.6622870000000001</v>
      </c>
      <c r="I1240" s="17">
        <v>0.119476</v>
      </c>
      <c r="J1240" s="19">
        <v>3.6393550000000001</v>
      </c>
      <c r="K1240" s="17">
        <v>0.11135399999999999</v>
      </c>
      <c r="L1240" s="19">
        <v>3.5819580000000002</v>
      </c>
      <c r="M1240" s="17">
        <v>8.4025000000000002E-2</v>
      </c>
      <c r="N1240" s="19">
        <v>3.4194070000000001</v>
      </c>
      <c r="O1240" s="17">
        <v>3.7529E-2</v>
      </c>
    </row>
    <row r="1241" spans="3:15" x14ac:dyDescent="0.2">
      <c r="C1241" s="30"/>
      <c r="D1241" s="30"/>
      <c r="E1241" s="30"/>
      <c r="F1241" s="30"/>
      <c r="G1241" s="14" t="s">
        <v>324</v>
      </c>
      <c r="H1241" s="19">
        <v>3.9571320000000001</v>
      </c>
      <c r="I1241" s="17">
        <v>7.1822999999999998E-2</v>
      </c>
      <c r="J1241" s="19">
        <v>4.2722290000000003</v>
      </c>
      <c r="K1241" s="17">
        <v>0.19464699999999999</v>
      </c>
      <c r="L1241" s="19">
        <v>4.0164419999999996</v>
      </c>
      <c r="M1241" s="17">
        <v>0.15460699999999999</v>
      </c>
      <c r="N1241" s="19">
        <v>3.8889429999999998</v>
      </c>
      <c r="O1241" s="17">
        <v>0.13375600000000001</v>
      </c>
    </row>
    <row r="1242" spans="3:15" x14ac:dyDescent="0.2">
      <c r="C1242" s="30"/>
      <c r="D1242" s="30"/>
      <c r="E1242" s="30"/>
      <c r="F1242" s="30"/>
      <c r="G1242" s="14" t="s">
        <v>325</v>
      </c>
      <c r="H1242" s="19">
        <v>3.718734</v>
      </c>
      <c r="I1242" s="17">
        <v>1.8180999999999999E-2</v>
      </c>
      <c r="J1242" s="19">
        <v>3.6841409999999999</v>
      </c>
      <c r="K1242" s="17">
        <v>2.5000000000000001E-5</v>
      </c>
      <c r="L1242" s="19">
        <v>3.687297</v>
      </c>
      <c r="M1242" s="17">
        <v>5.3499999999999999E-4</v>
      </c>
      <c r="N1242" s="19">
        <v>3.6639780000000002</v>
      </c>
      <c r="O1242" s="17">
        <v>6.4619999999999997E-2</v>
      </c>
    </row>
    <row r="1243" spans="3:15" x14ac:dyDescent="0.2">
      <c r="C1243" s="30"/>
      <c r="D1243" s="30"/>
      <c r="E1243" s="30"/>
      <c r="F1243" s="30"/>
      <c r="G1243" s="14" t="s">
        <v>351</v>
      </c>
      <c r="H1243" s="19">
        <v>2.8404099999999999</v>
      </c>
      <c r="I1243" s="17">
        <v>0.199901</v>
      </c>
      <c r="J1243" s="19">
        <v>2.7831350000000001</v>
      </c>
      <c r="K1243" s="17">
        <v>0.10269200000000001</v>
      </c>
      <c r="L1243" s="19">
        <v>2.7861210000000001</v>
      </c>
      <c r="M1243" s="17">
        <v>7.6021000000000005E-2</v>
      </c>
      <c r="N1243" s="19">
        <v>2.7552189999999999</v>
      </c>
      <c r="O1243" s="17">
        <v>6.7892999999999995E-2</v>
      </c>
    </row>
    <row r="1244" spans="3:15" x14ac:dyDescent="0.2">
      <c r="C1244" s="30"/>
      <c r="D1244" s="30"/>
      <c r="E1244" s="30"/>
      <c r="F1244" s="30"/>
      <c r="G1244" s="14" t="s">
        <v>352</v>
      </c>
      <c r="H1244" s="19">
        <v>3.2285659999999998</v>
      </c>
      <c r="I1244" s="17">
        <v>-1.4316000000000001E-2</v>
      </c>
      <c r="J1244" s="19">
        <v>3.1966030000000001</v>
      </c>
      <c r="K1244" s="17">
        <v>-1.4997999999999999E-2</v>
      </c>
      <c r="L1244" s="19">
        <v>3.175316</v>
      </c>
      <c r="M1244" s="17">
        <v>-3.1879999999999999E-3</v>
      </c>
      <c r="N1244" s="19">
        <v>3.1926890000000001</v>
      </c>
      <c r="O1244" s="17">
        <v>-1.1919999999999999E-3</v>
      </c>
    </row>
    <row r="1245" spans="3:15" x14ac:dyDescent="0.2">
      <c r="C1245" s="29" t="s">
        <v>19</v>
      </c>
      <c r="D1245" s="29" t="s">
        <v>20</v>
      </c>
      <c r="E1245" s="29" t="s">
        <v>26</v>
      </c>
      <c r="F1245" s="29" t="s">
        <v>85</v>
      </c>
      <c r="G1245" s="14" t="s">
        <v>326</v>
      </c>
      <c r="H1245" s="19">
        <v>4.124695</v>
      </c>
      <c r="I1245" s="17">
        <v>6.4538999999999999E-2</v>
      </c>
      <c r="J1245" s="19">
        <v>4.0485230000000003</v>
      </c>
      <c r="K1245" s="17">
        <v>3.3057000000000003E-2</v>
      </c>
      <c r="L1245" s="19">
        <v>4.0277640000000003</v>
      </c>
      <c r="M1245" s="17">
        <v>4.4419E-2</v>
      </c>
      <c r="N1245" s="19">
        <v>3.9849830000000002</v>
      </c>
      <c r="O1245" s="17">
        <v>5.4328000000000001E-2</v>
      </c>
    </row>
    <row r="1246" spans="3:15" x14ac:dyDescent="0.2">
      <c r="C1246" s="30"/>
      <c r="D1246" s="30"/>
      <c r="E1246" s="30"/>
      <c r="F1246" s="30"/>
      <c r="G1246" s="14" t="s">
        <v>327</v>
      </c>
      <c r="H1246" s="19">
        <v>3.4820410000000002</v>
      </c>
      <c r="I1246" s="17">
        <v>0.13492399999999999</v>
      </c>
      <c r="J1246" s="19">
        <v>3.6416810000000002</v>
      </c>
      <c r="K1246" s="17">
        <v>0.147176</v>
      </c>
      <c r="L1246" s="19">
        <v>3.4770409999999998</v>
      </c>
      <c r="M1246" s="17">
        <v>9.3089000000000005E-2</v>
      </c>
      <c r="N1246" s="19">
        <v>3.3620299999999999</v>
      </c>
      <c r="O1246" s="17">
        <v>6.0510000000000001E-2</v>
      </c>
    </row>
    <row r="1247" spans="3:15" x14ac:dyDescent="0.2">
      <c r="C1247" s="30"/>
      <c r="D1247" s="30"/>
      <c r="E1247" s="30"/>
      <c r="F1247" s="30"/>
      <c r="G1247" s="14" t="s">
        <v>328</v>
      </c>
      <c r="H1247" s="19">
        <v>3.5933639999999998</v>
      </c>
      <c r="I1247" s="17">
        <v>0.12261900000000001</v>
      </c>
      <c r="J1247" s="19">
        <v>3.6012819999999999</v>
      </c>
      <c r="K1247" s="17">
        <v>0.111341</v>
      </c>
      <c r="L1247" s="19">
        <v>3.5287989999999998</v>
      </c>
      <c r="M1247" s="17">
        <v>8.4616999999999998E-2</v>
      </c>
      <c r="N1247" s="19">
        <v>3.3536090000000001</v>
      </c>
      <c r="O1247" s="17">
        <v>-4.8000000000000001E-5</v>
      </c>
    </row>
    <row r="1248" spans="3:15" x14ac:dyDescent="0.2">
      <c r="C1248" s="30"/>
      <c r="D1248" s="30"/>
      <c r="E1248" s="30"/>
      <c r="F1248" s="30"/>
      <c r="G1248" s="14" t="s">
        <v>329</v>
      </c>
      <c r="H1248" s="19">
        <v>3.5549659999999998</v>
      </c>
      <c r="I1248" s="17">
        <v>6.5805000000000002E-2</v>
      </c>
      <c r="J1248" s="19">
        <v>3.5267629999999999</v>
      </c>
      <c r="K1248" s="17">
        <v>4.5213999999999997E-2</v>
      </c>
      <c r="L1248" s="19">
        <v>3.4985219999999999</v>
      </c>
      <c r="M1248" s="17">
        <v>4.2525E-2</v>
      </c>
      <c r="N1248" s="19">
        <v>3.448982</v>
      </c>
      <c r="O1248" s="17">
        <v>1.6812000000000001E-2</v>
      </c>
    </row>
    <row r="1249" spans="3:15" x14ac:dyDescent="0.2">
      <c r="C1249" s="30"/>
      <c r="D1249" s="30"/>
      <c r="E1249" s="30"/>
      <c r="F1249" s="30"/>
      <c r="G1249" s="14" t="s">
        <v>330</v>
      </c>
      <c r="H1249" s="19">
        <v>4.1185729999999996</v>
      </c>
      <c r="I1249" s="17">
        <v>5.3580999999999997E-2</v>
      </c>
      <c r="J1249" s="19">
        <v>4.1907290000000001</v>
      </c>
      <c r="K1249" s="17">
        <v>9.0922000000000003E-2</v>
      </c>
      <c r="L1249" s="19">
        <v>4.0551190000000004</v>
      </c>
      <c r="M1249" s="17">
        <v>6.9820999999999994E-2</v>
      </c>
      <c r="N1249" s="19">
        <v>3.9365399999999999</v>
      </c>
      <c r="O1249" s="17">
        <v>4.5830999999999997E-2</v>
      </c>
    </row>
    <row r="1250" spans="3:15" x14ac:dyDescent="0.2">
      <c r="C1250" s="30"/>
      <c r="D1250" s="30"/>
      <c r="E1250" s="30"/>
      <c r="F1250" s="30"/>
      <c r="G1250" s="14" t="s">
        <v>331</v>
      </c>
      <c r="H1250" s="19">
        <v>3.2788339999999998</v>
      </c>
      <c r="I1250" s="17">
        <v>-0.121313</v>
      </c>
      <c r="J1250" s="19">
        <v>3.3228249999999999</v>
      </c>
      <c r="K1250" s="17">
        <v>-0.12277399999999999</v>
      </c>
      <c r="L1250" s="19">
        <v>3.367035</v>
      </c>
      <c r="M1250" s="17">
        <v>-0.14150699999999999</v>
      </c>
      <c r="N1250" s="19">
        <v>3.2610890000000001</v>
      </c>
      <c r="O1250" s="17">
        <v>-0.19786200000000001</v>
      </c>
    </row>
    <row r="1251" spans="3:15" x14ac:dyDescent="0.2">
      <c r="C1251" s="30"/>
      <c r="D1251" s="30"/>
      <c r="E1251" s="30"/>
      <c r="F1251" s="30"/>
      <c r="G1251" s="14" t="s">
        <v>332</v>
      </c>
      <c r="H1251" s="19">
        <v>3.6973410000000002</v>
      </c>
      <c r="I1251" s="17">
        <v>3.3356999999999998E-2</v>
      </c>
      <c r="J1251" s="19">
        <v>3.6637369999999998</v>
      </c>
      <c r="K1251" s="17">
        <v>2.2817E-2</v>
      </c>
      <c r="L1251" s="19">
        <v>3.6545429999999999</v>
      </c>
      <c r="M1251" s="17">
        <v>2.0098999999999999E-2</v>
      </c>
      <c r="N1251" s="19">
        <v>3.5759159999999999</v>
      </c>
      <c r="O1251" s="17">
        <v>5.2153999999999999E-2</v>
      </c>
    </row>
    <row r="1252" spans="3:15" x14ac:dyDescent="0.2">
      <c r="C1252" s="30"/>
      <c r="D1252" s="30"/>
      <c r="E1252" s="30"/>
      <c r="F1252" s="30"/>
      <c r="G1252" s="14" t="s">
        <v>333</v>
      </c>
      <c r="H1252" s="19">
        <v>3.9740869999999999</v>
      </c>
      <c r="I1252" s="17">
        <v>-2.1742999999999998E-2</v>
      </c>
      <c r="J1252" s="19">
        <v>3.9334660000000001</v>
      </c>
      <c r="K1252" s="17">
        <v>-3.2894E-2</v>
      </c>
      <c r="L1252" s="19">
        <v>3.9226969999999999</v>
      </c>
      <c r="M1252" s="17">
        <v>-3.4590000000000003E-2</v>
      </c>
      <c r="N1252" s="19">
        <v>3.9379080000000002</v>
      </c>
      <c r="O1252" s="17">
        <v>-3.1237000000000001E-2</v>
      </c>
    </row>
    <row r="1253" spans="3:15" x14ac:dyDescent="0.2">
      <c r="C1253" s="30"/>
      <c r="D1253" s="31"/>
      <c r="E1253" s="31"/>
      <c r="F1253" s="30"/>
      <c r="G1253" s="14" t="s">
        <v>334</v>
      </c>
      <c r="H1253" s="19">
        <v>3.666093</v>
      </c>
      <c r="I1253" s="17">
        <v>6.0350000000000001E-2</v>
      </c>
      <c r="J1253" s="19">
        <v>3.6718470000000001</v>
      </c>
      <c r="K1253" s="17">
        <v>5.1751999999999999E-2</v>
      </c>
      <c r="L1253" s="19">
        <v>3.616752</v>
      </c>
      <c r="M1253" s="17">
        <v>3.7828000000000001E-2</v>
      </c>
      <c r="N1253" s="19">
        <v>3.5282110000000002</v>
      </c>
      <c r="O1253" s="17">
        <v>1.1864E-2</v>
      </c>
    </row>
    <row r="1254" spans="3:15" x14ac:dyDescent="0.2">
      <c r="C1254" s="29" t="s">
        <v>19</v>
      </c>
      <c r="D1254" s="29" t="s">
        <v>12</v>
      </c>
      <c r="E1254" s="29" t="s">
        <v>0</v>
      </c>
      <c r="F1254" s="29" t="s">
        <v>84</v>
      </c>
      <c r="G1254" s="14" t="s">
        <v>278</v>
      </c>
      <c r="H1254" s="16">
        <v>325262.07</v>
      </c>
      <c r="I1254" s="17">
        <v>5.7098999999999997E-2</v>
      </c>
      <c r="J1254" s="16">
        <v>1069070.96</v>
      </c>
      <c r="K1254" s="17">
        <v>4.4634E-2</v>
      </c>
      <c r="L1254" s="16">
        <v>2193539.7200000002</v>
      </c>
      <c r="M1254" s="17">
        <v>1.9695000000000001E-2</v>
      </c>
      <c r="N1254" s="16">
        <v>4476146.57</v>
      </c>
      <c r="O1254" s="17">
        <v>2.8524999999999998E-2</v>
      </c>
    </row>
    <row r="1255" spans="3:15" x14ac:dyDescent="0.2">
      <c r="C1255" s="30"/>
      <c r="D1255" s="30"/>
      <c r="E1255" s="30"/>
      <c r="F1255" s="30"/>
      <c r="G1255" s="14" t="s">
        <v>279</v>
      </c>
      <c r="H1255" s="16">
        <v>735058.85</v>
      </c>
      <c r="I1255" s="17">
        <v>5.2062999999999998E-2</v>
      </c>
      <c r="J1255" s="16">
        <v>2374651.0499999998</v>
      </c>
      <c r="K1255" s="17">
        <v>4.4881999999999998E-2</v>
      </c>
      <c r="L1255" s="16">
        <v>4984449.76</v>
      </c>
      <c r="M1255" s="17">
        <v>3.875E-2</v>
      </c>
      <c r="N1255" s="16">
        <v>9690780.5899999999</v>
      </c>
      <c r="O1255" s="17">
        <v>-1.0619999999999999E-2</v>
      </c>
    </row>
    <row r="1256" spans="3:15" x14ac:dyDescent="0.2">
      <c r="C1256" s="30"/>
      <c r="D1256" s="30"/>
      <c r="E1256" s="30"/>
      <c r="F1256" s="30"/>
      <c r="G1256" s="14" t="s">
        <v>280</v>
      </c>
      <c r="H1256" s="16">
        <v>1088675.8799999999</v>
      </c>
      <c r="I1256" s="17">
        <v>-7.9065999999999997E-2</v>
      </c>
      <c r="J1256" s="16">
        <v>3741674.4</v>
      </c>
      <c r="K1256" s="17">
        <v>-4.8167000000000001E-2</v>
      </c>
      <c r="L1256" s="16">
        <v>7973183.7699999996</v>
      </c>
      <c r="M1256" s="17">
        <v>-2.8496E-2</v>
      </c>
      <c r="N1256" s="16">
        <v>16485544.73</v>
      </c>
      <c r="O1256" s="17">
        <v>-8.0879999999999997E-3</v>
      </c>
    </row>
    <row r="1257" spans="3:15" x14ac:dyDescent="0.2">
      <c r="C1257" s="30"/>
      <c r="D1257" s="30"/>
      <c r="E1257" s="30"/>
      <c r="F1257" s="30"/>
      <c r="G1257" s="14" t="s">
        <v>281</v>
      </c>
      <c r="H1257" s="16">
        <v>441500.75</v>
      </c>
      <c r="I1257" s="17">
        <v>1.627E-2</v>
      </c>
      <c r="J1257" s="16">
        <v>1462861.7</v>
      </c>
      <c r="K1257" s="17">
        <v>2.6606000000000001E-2</v>
      </c>
      <c r="L1257" s="16">
        <v>3097109.33</v>
      </c>
      <c r="M1257" s="17">
        <v>2.5843000000000001E-2</v>
      </c>
      <c r="N1257" s="16">
        <v>6049876.4900000002</v>
      </c>
      <c r="O1257" s="17">
        <v>-2.0330000000000001E-3</v>
      </c>
    </row>
    <row r="1258" spans="3:15" x14ac:dyDescent="0.2">
      <c r="C1258" s="30"/>
      <c r="D1258" s="30"/>
      <c r="E1258" s="30"/>
      <c r="F1258" s="30"/>
      <c r="G1258" s="14" t="s">
        <v>282</v>
      </c>
      <c r="H1258" s="16">
        <v>1097551.76</v>
      </c>
      <c r="I1258" s="17">
        <v>4.9030999999999998E-2</v>
      </c>
      <c r="J1258" s="16">
        <v>3758408.53</v>
      </c>
      <c r="K1258" s="17">
        <v>2.7681000000000001E-2</v>
      </c>
      <c r="L1258" s="16">
        <v>7927597.5199999996</v>
      </c>
      <c r="M1258" s="17">
        <v>1.9209E-2</v>
      </c>
      <c r="N1258" s="16">
        <v>16418618.050000001</v>
      </c>
      <c r="O1258" s="17">
        <v>7.2160000000000002E-3</v>
      </c>
    </row>
    <row r="1259" spans="3:15" x14ac:dyDescent="0.2">
      <c r="C1259" s="30"/>
      <c r="D1259" s="30"/>
      <c r="E1259" s="30"/>
      <c r="F1259" s="30"/>
      <c r="G1259" s="14" t="s">
        <v>283</v>
      </c>
      <c r="H1259" s="16">
        <v>457837.78</v>
      </c>
      <c r="I1259" s="17">
        <v>2.3068000000000002E-2</v>
      </c>
      <c r="J1259" s="16">
        <v>1556328.57</v>
      </c>
      <c r="K1259" s="17">
        <v>1.0300000000000001E-3</v>
      </c>
      <c r="L1259" s="16">
        <v>3336454.74</v>
      </c>
      <c r="M1259" s="17">
        <v>2.7711E-2</v>
      </c>
      <c r="N1259" s="16">
        <v>6844097.4100000001</v>
      </c>
      <c r="O1259" s="17">
        <v>1.3864E-2</v>
      </c>
    </row>
    <row r="1260" spans="3:15" x14ac:dyDescent="0.2">
      <c r="C1260" s="30"/>
      <c r="D1260" s="30"/>
      <c r="E1260" s="30"/>
      <c r="F1260" s="30"/>
      <c r="G1260" s="14" t="s">
        <v>284</v>
      </c>
      <c r="H1260" s="16">
        <v>304175.40999999997</v>
      </c>
      <c r="I1260" s="17">
        <v>-9.7664000000000001E-2</v>
      </c>
      <c r="J1260" s="16">
        <v>1033282.09</v>
      </c>
      <c r="K1260" s="17">
        <v>-8.8002999999999998E-2</v>
      </c>
      <c r="L1260" s="16">
        <v>2228231.02</v>
      </c>
      <c r="M1260" s="17">
        <v>-6.2214999999999999E-2</v>
      </c>
      <c r="N1260" s="16">
        <v>4538170.87</v>
      </c>
      <c r="O1260" s="17">
        <v>-7.5260999999999995E-2</v>
      </c>
    </row>
    <row r="1261" spans="3:15" x14ac:dyDescent="0.2">
      <c r="C1261" s="30"/>
      <c r="D1261" s="30"/>
      <c r="E1261" s="30"/>
      <c r="F1261" s="30"/>
      <c r="G1261" s="14" t="s">
        <v>285</v>
      </c>
      <c r="H1261" s="16">
        <v>1127653.5900000001</v>
      </c>
      <c r="I1261" s="17">
        <v>8.3407999999999996E-2</v>
      </c>
      <c r="J1261" s="16">
        <v>3834906.66</v>
      </c>
      <c r="K1261" s="17">
        <v>5.4075999999999999E-2</v>
      </c>
      <c r="L1261" s="16">
        <v>7638641.21</v>
      </c>
      <c r="M1261" s="17">
        <v>1.2919E-2</v>
      </c>
      <c r="N1261" s="16">
        <v>15616301.93</v>
      </c>
      <c r="O1261" s="17">
        <v>-1.4586999999999999E-2</v>
      </c>
    </row>
    <row r="1262" spans="3:15" x14ac:dyDescent="0.2">
      <c r="C1262" s="30"/>
      <c r="D1262" s="30"/>
      <c r="E1262" s="30"/>
      <c r="F1262" s="30"/>
      <c r="G1262" s="14" t="s">
        <v>286</v>
      </c>
      <c r="H1262" s="16">
        <v>489070.35</v>
      </c>
      <c r="I1262" s="17">
        <v>1.2175E-2</v>
      </c>
      <c r="J1262" s="16">
        <v>1681721.49</v>
      </c>
      <c r="K1262" s="17">
        <v>2.4884E-2</v>
      </c>
      <c r="L1262" s="16">
        <v>3271833.83</v>
      </c>
      <c r="M1262" s="17">
        <v>-1.6869999999999999E-3</v>
      </c>
      <c r="N1262" s="16">
        <v>6199567.3600000003</v>
      </c>
      <c r="O1262" s="17">
        <v>-3.2816999999999999E-2</v>
      </c>
    </row>
    <row r="1263" spans="3:15" x14ac:dyDescent="0.2">
      <c r="C1263" s="30"/>
      <c r="D1263" s="30"/>
      <c r="E1263" s="30"/>
      <c r="F1263" s="30"/>
      <c r="G1263" s="14" t="s">
        <v>287</v>
      </c>
      <c r="H1263" s="16">
        <v>373016.65</v>
      </c>
      <c r="I1263" s="17">
        <v>3.4989999999999999E-3</v>
      </c>
      <c r="J1263" s="16">
        <v>1302360.27</v>
      </c>
      <c r="K1263" s="17">
        <v>-1.0887000000000001E-2</v>
      </c>
      <c r="L1263" s="16">
        <v>2590639.13</v>
      </c>
      <c r="M1263" s="17">
        <v>-1.2207000000000001E-2</v>
      </c>
      <c r="N1263" s="16">
        <v>5398065.8099999996</v>
      </c>
      <c r="O1263" s="17">
        <v>8.1479999999999997E-2</v>
      </c>
    </row>
    <row r="1264" spans="3:15" x14ac:dyDescent="0.2">
      <c r="C1264" s="30"/>
      <c r="D1264" s="30"/>
      <c r="E1264" s="30"/>
      <c r="F1264" s="30"/>
      <c r="G1264" s="14" t="s">
        <v>288</v>
      </c>
      <c r="H1264" s="16">
        <v>352155.3</v>
      </c>
      <c r="I1264" s="17">
        <v>-4.5362E-2</v>
      </c>
      <c r="J1264" s="16">
        <v>1216887.95</v>
      </c>
      <c r="K1264" s="17">
        <v>-3.5319999999999997E-2</v>
      </c>
      <c r="L1264" s="16">
        <v>2505143.71</v>
      </c>
      <c r="M1264" s="17">
        <v>-1.8369E-2</v>
      </c>
      <c r="N1264" s="16">
        <v>5024845.28</v>
      </c>
      <c r="O1264" s="17">
        <v>2.6894000000000001E-2</v>
      </c>
    </row>
    <row r="1265" spans="3:15" x14ac:dyDescent="0.2">
      <c r="C1265" s="30"/>
      <c r="D1265" s="30"/>
      <c r="E1265" s="30"/>
      <c r="F1265" s="30"/>
      <c r="G1265" s="14" t="s">
        <v>289</v>
      </c>
      <c r="H1265" s="16">
        <v>834225.29</v>
      </c>
      <c r="I1265" s="17">
        <v>-8.9887999999999996E-2</v>
      </c>
      <c r="J1265" s="16">
        <v>2801854.27</v>
      </c>
      <c r="K1265" s="17">
        <v>-7.2746000000000005E-2</v>
      </c>
      <c r="L1265" s="16">
        <v>5868150.2199999997</v>
      </c>
      <c r="M1265" s="17">
        <v>-6.6340999999999997E-2</v>
      </c>
      <c r="N1265" s="16">
        <v>11950660.73</v>
      </c>
      <c r="O1265" s="17">
        <v>-6.3753000000000004E-2</v>
      </c>
    </row>
    <row r="1266" spans="3:15" x14ac:dyDescent="0.2">
      <c r="C1266" s="30"/>
      <c r="D1266" s="30"/>
      <c r="E1266" s="30"/>
      <c r="F1266" s="30"/>
      <c r="G1266" s="14" t="s">
        <v>290</v>
      </c>
      <c r="H1266" s="16">
        <v>826908.34</v>
      </c>
      <c r="I1266" s="17">
        <v>-6.8481E-2</v>
      </c>
      <c r="J1266" s="16">
        <v>2774130.24</v>
      </c>
      <c r="K1266" s="17">
        <v>-5.3803999999999998E-2</v>
      </c>
      <c r="L1266" s="16">
        <v>5837660.2300000004</v>
      </c>
      <c r="M1266" s="17">
        <v>-1.1586000000000001E-2</v>
      </c>
      <c r="N1266" s="16">
        <v>11792605.99</v>
      </c>
      <c r="O1266" s="17">
        <v>-2.4843E-2</v>
      </c>
    </row>
    <row r="1267" spans="3:15" x14ac:dyDescent="0.2">
      <c r="C1267" s="30"/>
      <c r="D1267" s="30"/>
      <c r="E1267" s="30"/>
      <c r="F1267" s="30"/>
      <c r="G1267" s="14" t="s">
        <v>291</v>
      </c>
      <c r="H1267" s="16">
        <v>849789.53</v>
      </c>
      <c r="I1267" s="17">
        <v>4.7710000000000002E-2</v>
      </c>
      <c r="J1267" s="16">
        <v>2909544.55</v>
      </c>
      <c r="K1267" s="17">
        <v>3.5791000000000003E-2</v>
      </c>
      <c r="L1267" s="16">
        <v>5865863.0800000001</v>
      </c>
      <c r="M1267" s="17">
        <v>3.3181000000000002E-2</v>
      </c>
      <c r="N1267" s="16">
        <v>11470323.800000001</v>
      </c>
      <c r="O1267" s="17">
        <v>2.8846E-2</v>
      </c>
    </row>
    <row r="1268" spans="3:15" x14ac:dyDescent="0.2">
      <c r="C1268" s="30"/>
      <c r="D1268" s="30"/>
      <c r="E1268" s="30"/>
      <c r="F1268" s="30"/>
      <c r="G1268" s="14" t="s">
        <v>292</v>
      </c>
      <c r="H1268" s="16">
        <v>389691.39</v>
      </c>
      <c r="I1268" s="17">
        <v>-5.8999999999999999E-3</v>
      </c>
      <c r="J1268" s="16">
        <v>1389997.66</v>
      </c>
      <c r="K1268" s="17">
        <v>1.4761E-2</v>
      </c>
      <c r="L1268" s="16">
        <v>2792240.73</v>
      </c>
      <c r="M1268" s="17">
        <v>1.0957E-2</v>
      </c>
      <c r="N1268" s="16">
        <v>5446494.96</v>
      </c>
      <c r="O1268" s="17">
        <v>4.7609999999999996E-3</v>
      </c>
    </row>
    <row r="1269" spans="3:15" x14ac:dyDescent="0.2">
      <c r="C1269" s="30"/>
      <c r="D1269" s="30"/>
      <c r="E1269" s="30"/>
      <c r="F1269" s="30"/>
      <c r="G1269" s="14" t="s">
        <v>293</v>
      </c>
      <c r="H1269" s="16">
        <v>556896.26</v>
      </c>
      <c r="I1269" s="17">
        <v>-9.9349999999999994E-3</v>
      </c>
      <c r="J1269" s="16">
        <v>1957268.05</v>
      </c>
      <c r="K1269" s="17">
        <v>-4.6160000000000003E-3</v>
      </c>
      <c r="L1269" s="16">
        <v>4016935.25</v>
      </c>
      <c r="M1269" s="17">
        <v>-3.4030999999999999E-2</v>
      </c>
      <c r="N1269" s="16">
        <v>7983490.9100000001</v>
      </c>
      <c r="O1269" s="17">
        <v>-5.0220000000000001E-2</v>
      </c>
    </row>
    <row r="1270" spans="3:15" x14ac:dyDescent="0.2">
      <c r="C1270" s="30"/>
      <c r="D1270" s="30"/>
      <c r="E1270" s="30"/>
      <c r="F1270" s="30"/>
      <c r="G1270" s="14" t="s">
        <v>294</v>
      </c>
      <c r="H1270" s="16">
        <v>618275.82999999996</v>
      </c>
      <c r="I1270" s="17">
        <v>9.0168999999999999E-2</v>
      </c>
      <c r="J1270" s="16">
        <v>2090443.88</v>
      </c>
      <c r="K1270" s="17">
        <v>2.0927999999999999E-2</v>
      </c>
      <c r="L1270" s="16">
        <v>4437037.37</v>
      </c>
      <c r="M1270" s="17">
        <v>4.8390000000000004E-3</v>
      </c>
      <c r="N1270" s="16">
        <v>9306708.8000000007</v>
      </c>
      <c r="O1270" s="17">
        <v>-4.3359999999999996E-3</v>
      </c>
    </row>
    <row r="1271" spans="3:15" x14ac:dyDescent="0.2">
      <c r="C1271" s="30"/>
      <c r="D1271" s="30"/>
      <c r="E1271" s="30"/>
      <c r="F1271" s="30"/>
      <c r="G1271" s="14" t="s">
        <v>295</v>
      </c>
      <c r="H1271" s="16">
        <v>732246.63</v>
      </c>
      <c r="I1271" s="17">
        <v>-6.0290999999999997E-2</v>
      </c>
      <c r="J1271" s="16">
        <v>2409010.2799999998</v>
      </c>
      <c r="K1271" s="17">
        <v>-5.9734000000000002E-2</v>
      </c>
      <c r="L1271" s="16">
        <v>5084383.84</v>
      </c>
      <c r="M1271" s="17">
        <v>-3.7546000000000003E-2</v>
      </c>
      <c r="N1271" s="16">
        <v>10211782.23</v>
      </c>
      <c r="O1271" s="17">
        <v>-4.2952999999999998E-2</v>
      </c>
    </row>
    <row r="1272" spans="3:15" x14ac:dyDescent="0.2">
      <c r="C1272" s="30"/>
      <c r="D1272" s="30"/>
      <c r="E1272" s="30"/>
      <c r="F1272" s="30"/>
      <c r="G1272" s="14" t="s">
        <v>296</v>
      </c>
      <c r="H1272" s="16">
        <v>346094.51</v>
      </c>
      <c r="I1272" s="17">
        <v>1.1612000000000001E-2</v>
      </c>
      <c r="J1272" s="16">
        <v>1187581.8</v>
      </c>
      <c r="K1272" s="17">
        <v>1.4404E-2</v>
      </c>
      <c r="L1272" s="16">
        <v>2398033.31</v>
      </c>
      <c r="M1272" s="17">
        <v>3.215E-3</v>
      </c>
      <c r="N1272" s="16">
        <v>4564201.4800000004</v>
      </c>
      <c r="O1272" s="17">
        <v>-2.6081E-2</v>
      </c>
    </row>
    <row r="1273" spans="3:15" x14ac:dyDescent="0.2">
      <c r="C1273" s="30"/>
      <c r="D1273" s="30"/>
      <c r="E1273" s="30"/>
      <c r="F1273" s="30"/>
      <c r="G1273" s="14" t="s">
        <v>297</v>
      </c>
      <c r="H1273" s="16">
        <v>288510.76</v>
      </c>
      <c r="I1273" s="17">
        <v>1.0427000000000001E-2</v>
      </c>
      <c r="J1273" s="16">
        <v>925111.26</v>
      </c>
      <c r="K1273" s="17">
        <v>1.9043000000000001E-2</v>
      </c>
      <c r="L1273" s="16">
        <v>2025017.79</v>
      </c>
      <c r="M1273" s="17">
        <v>4.1904999999999998E-2</v>
      </c>
      <c r="N1273" s="16">
        <v>4103710.23</v>
      </c>
      <c r="O1273" s="17">
        <v>4.2119999999999998E-2</v>
      </c>
    </row>
    <row r="1274" spans="3:15" x14ac:dyDescent="0.2">
      <c r="C1274" s="30"/>
      <c r="D1274" s="30"/>
      <c r="E1274" s="30"/>
      <c r="F1274" s="30"/>
      <c r="G1274" s="14" t="s">
        <v>298</v>
      </c>
      <c r="H1274" s="16">
        <v>324226.09000000003</v>
      </c>
      <c r="I1274" s="17">
        <v>0.146839</v>
      </c>
      <c r="J1274" s="16">
        <v>1018789.66</v>
      </c>
      <c r="K1274" s="17">
        <v>5.7925999999999998E-2</v>
      </c>
      <c r="L1274" s="16">
        <v>2080833.59</v>
      </c>
      <c r="M1274" s="17">
        <v>6.0809000000000002E-2</v>
      </c>
      <c r="N1274" s="16">
        <v>4161980.73</v>
      </c>
      <c r="O1274" s="17">
        <v>3.6069999999999998E-2</v>
      </c>
    </row>
    <row r="1275" spans="3:15" x14ac:dyDescent="0.2">
      <c r="C1275" s="30"/>
      <c r="D1275" s="30"/>
      <c r="E1275" s="30"/>
      <c r="F1275" s="30"/>
      <c r="G1275" s="14" t="s">
        <v>299</v>
      </c>
      <c r="H1275" s="16">
        <v>2273450.62</v>
      </c>
      <c r="I1275" s="17">
        <v>5.0677E-2</v>
      </c>
      <c r="J1275" s="16">
        <v>7420715.6200000001</v>
      </c>
      <c r="K1275" s="17">
        <v>8.6119999999999999E-3</v>
      </c>
      <c r="L1275" s="16">
        <v>15277926.92</v>
      </c>
      <c r="M1275" s="17">
        <v>5.3880000000000004E-3</v>
      </c>
      <c r="N1275" s="16">
        <v>31236821.359999999</v>
      </c>
      <c r="O1275" s="17">
        <v>-7.5750000000000001E-3</v>
      </c>
    </row>
    <row r="1276" spans="3:15" x14ac:dyDescent="0.2">
      <c r="C1276" s="30"/>
      <c r="D1276" s="30"/>
      <c r="E1276" s="30"/>
      <c r="F1276" s="30"/>
      <c r="G1276" s="14" t="s">
        <v>300</v>
      </c>
      <c r="H1276" s="16">
        <v>176430.91</v>
      </c>
      <c r="I1276" s="17">
        <v>3.9216000000000001E-2</v>
      </c>
      <c r="J1276" s="16">
        <v>614121.66</v>
      </c>
      <c r="K1276" s="17">
        <v>3.7761000000000003E-2</v>
      </c>
      <c r="L1276" s="16">
        <v>1240683.05</v>
      </c>
      <c r="M1276" s="17">
        <v>4.0168000000000002E-2</v>
      </c>
      <c r="N1276" s="16">
        <v>2314275.66</v>
      </c>
      <c r="O1276" s="17">
        <v>-9.6019999999999994E-3</v>
      </c>
    </row>
    <row r="1277" spans="3:15" x14ac:dyDescent="0.2">
      <c r="C1277" s="30"/>
      <c r="D1277" s="30"/>
      <c r="E1277" s="30"/>
      <c r="F1277" s="30"/>
      <c r="G1277" s="14" t="s">
        <v>301</v>
      </c>
      <c r="H1277" s="16">
        <v>894055.55</v>
      </c>
      <c r="I1277" s="17">
        <v>5.3240999999999997E-2</v>
      </c>
      <c r="J1277" s="16">
        <v>2781978.69</v>
      </c>
      <c r="K1277" s="17">
        <v>4.7627000000000003E-2</v>
      </c>
      <c r="L1277" s="16">
        <v>6063988.1200000001</v>
      </c>
      <c r="M1277" s="17">
        <v>6.5964999999999996E-2</v>
      </c>
      <c r="N1277" s="16">
        <v>12406138.75</v>
      </c>
      <c r="O1277" s="17">
        <v>3.8443999999999999E-2</v>
      </c>
    </row>
    <row r="1278" spans="3:15" x14ac:dyDescent="0.2">
      <c r="C1278" s="30"/>
      <c r="D1278" s="30"/>
      <c r="E1278" s="30"/>
      <c r="F1278" s="30"/>
      <c r="G1278" s="14" t="s">
        <v>302</v>
      </c>
      <c r="H1278" s="16">
        <v>551420.36</v>
      </c>
      <c r="I1278" s="17">
        <v>3.2321999999999997E-2</v>
      </c>
      <c r="J1278" s="16">
        <v>1948455.24</v>
      </c>
      <c r="K1278" s="17">
        <v>0.245619</v>
      </c>
      <c r="L1278" s="16">
        <v>3949805.46</v>
      </c>
      <c r="M1278" s="17">
        <v>0.282717</v>
      </c>
      <c r="N1278" s="16">
        <v>7828058.4900000002</v>
      </c>
      <c r="O1278" s="17">
        <v>0.142958</v>
      </c>
    </row>
    <row r="1279" spans="3:15" x14ac:dyDescent="0.2">
      <c r="C1279" s="30"/>
      <c r="D1279" s="30"/>
      <c r="E1279" s="30"/>
      <c r="F1279" s="30"/>
      <c r="G1279" s="14" t="s">
        <v>303</v>
      </c>
      <c r="H1279" s="16">
        <v>581494.44999999995</v>
      </c>
      <c r="I1279" s="17">
        <v>2.7231999999999999E-2</v>
      </c>
      <c r="J1279" s="16">
        <v>1971498.05</v>
      </c>
      <c r="K1279" s="17">
        <v>6.3950999999999994E-2</v>
      </c>
      <c r="L1279" s="16">
        <v>4021264.9</v>
      </c>
      <c r="M1279" s="17">
        <v>8.8816000000000006E-2</v>
      </c>
      <c r="N1279" s="16">
        <v>7950869.4299999997</v>
      </c>
      <c r="O1279" s="17">
        <v>3.0443999999999999E-2</v>
      </c>
    </row>
    <row r="1280" spans="3:15" x14ac:dyDescent="0.2">
      <c r="C1280" s="30"/>
      <c r="D1280" s="30"/>
      <c r="E1280" s="30"/>
      <c r="F1280" s="30"/>
      <c r="G1280" s="14" t="s">
        <v>304</v>
      </c>
      <c r="H1280" s="16">
        <v>238044.39</v>
      </c>
      <c r="I1280" s="17">
        <v>2.4118000000000001E-2</v>
      </c>
      <c r="J1280" s="16">
        <v>790104.17</v>
      </c>
      <c r="K1280" s="17">
        <v>8.0780000000000001E-3</v>
      </c>
      <c r="L1280" s="16">
        <v>1639624.53</v>
      </c>
      <c r="M1280" s="17">
        <v>6.3819999999999997E-3</v>
      </c>
      <c r="N1280" s="16">
        <v>3144822.13</v>
      </c>
      <c r="O1280" s="17">
        <v>-3.5965999999999998E-2</v>
      </c>
    </row>
    <row r="1281" spans="3:15" x14ac:dyDescent="0.2">
      <c r="C1281" s="30"/>
      <c r="D1281" s="30"/>
      <c r="E1281" s="30"/>
      <c r="F1281" s="30"/>
      <c r="G1281" s="14" t="s">
        <v>305</v>
      </c>
      <c r="H1281" s="16">
        <v>468957.15</v>
      </c>
      <c r="I1281" s="17">
        <v>1.5561999999999999E-2</v>
      </c>
      <c r="J1281" s="16">
        <v>1672363.96</v>
      </c>
      <c r="K1281" s="17">
        <v>3.4485000000000002E-2</v>
      </c>
      <c r="L1281" s="16">
        <v>3699036.39</v>
      </c>
      <c r="M1281" s="17">
        <v>4.0122999999999999E-2</v>
      </c>
      <c r="N1281" s="16">
        <v>6669452.2599999998</v>
      </c>
      <c r="O1281" s="17">
        <v>3.0977999999999999E-2</v>
      </c>
    </row>
    <row r="1282" spans="3:15" x14ac:dyDescent="0.2">
      <c r="C1282" s="30"/>
      <c r="D1282" s="30"/>
      <c r="E1282" s="30"/>
      <c r="F1282" s="30"/>
      <c r="G1282" s="14" t="s">
        <v>306</v>
      </c>
      <c r="H1282" s="16">
        <v>2257026</v>
      </c>
      <c r="I1282" s="17">
        <v>3.6159999999999999E-3</v>
      </c>
      <c r="J1282" s="16">
        <v>7768380.3600000003</v>
      </c>
      <c r="K1282" s="17">
        <v>-3.1960000000000001E-3</v>
      </c>
      <c r="L1282" s="16">
        <v>16805918.370000001</v>
      </c>
      <c r="M1282" s="17">
        <v>-1.7399000000000001E-2</v>
      </c>
      <c r="N1282" s="16">
        <v>35283617.68</v>
      </c>
      <c r="O1282" s="17">
        <v>-3.5459999999999998E-2</v>
      </c>
    </row>
    <row r="1283" spans="3:15" x14ac:dyDescent="0.2">
      <c r="C1283" s="30"/>
      <c r="D1283" s="30"/>
      <c r="E1283" s="30"/>
      <c r="F1283" s="30"/>
      <c r="G1283" s="14" t="s">
        <v>307</v>
      </c>
      <c r="H1283" s="16">
        <v>1210851.57</v>
      </c>
      <c r="I1283" s="17">
        <v>4.6414999999999998E-2</v>
      </c>
      <c r="J1283" s="16">
        <v>4026864.04</v>
      </c>
      <c r="K1283" s="17">
        <v>1.8558000000000002E-2</v>
      </c>
      <c r="L1283" s="16">
        <v>8318347.3300000001</v>
      </c>
      <c r="M1283" s="17">
        <v>3.2420999999999998E-2</v>
      </c>
      <c r="N1283" s="16">
        <v>16423833.59</v>
      </c>
      <c r="O1283" s="17">
        <v>3.6548999999999998E-2</v>
      </c>
    </row>
    <row r="1284" spans="3:15" x14ac:dyDescent="0.2">
      <c r="C1284" s="30"/>
      <c r="D1284" s="30"/>
      <c r="E1284" s="30"/>
      <c r="F1284" s="30"/>
      <c r="G1284" s="14" t="s">
        <v>308</v>
      </c>
      <c r="H1284" s="16">
        <v>183837.4</v>
      </c>
      <c r="I1284" s="17">
        <v>1.8093000000000001E-2</v>
      </c>
      <c r="J1284" s="16">
        <v>626586.5</v>
      </c>
      <c r="K1284" s="17">
        <v>1.6768000000000002E-2</v>
      </c>
      <c r="L1284" s="16">
        <v>1217901.48</v>
      </c>
      <c r="M1284" s="17">
        <v>-2.7140999999999998E-2</v>
      </c>
      <c r="N1284" s="16">
        <v>2333893.67</v>
      </c>
      <c r="O1284" s="17">
        <v>-2.3352999999999999E-2</v>
      </c>
    </row>
    <row r="1285" spans="3:15" x14ac:dyDescent="0.2">
      <c r="C1285" s="30"/>
      <c r="D1285" s="30"/>
      <c r="E1285" s="30"/>
      <c r="F1285" s="30"/>
      <c r="G1285" s="14" t="s">
        <v>309</v>
      </c>
      <c r="H1285" s="16">
        <v>578434.48</v>
      </c>
      <c r="I1285" s="17">
        <v>2.9207E-2</v>
      </c>
      <c r="J1285" s="16">
        <v>1816872.67</v>
      </c>
      <c r="K1285" s="17">
        <v>9.8410000000000008E-3</v>
      </c>
      <c r="L1285" s="16">
        <v>3977624.04</v>
      </c>
      <c r="M1285" s="17">
        <v>3.866E-2</v>
      </c>
      <c r="N1285" s="16">
        <v>8080717.0199999996</v>
      </c>
      <c r="O1285" s="17">
        <v>2.1329999999999998E-2</v>
      </c>
    </row>
    <row r="1286" spans="3:15" x14ac:dyDescent="0.2">
      <c r="C1286" s="30"/>
      <c r="D1286" s="30"/>
      <c r="E1286" s="30"/>
      <c r="F1286" s="30"/>
      <c r="G1286" s="14" t="s">
        <v>310</v>
      </c>
      <c r="H1286" s="16">
        <v>323726.86</v>
      </c>
      <c r="I1286" s="17">
        <v>2.947E-2</v>
      </c>
      <c r="J1286" s="16">
        <v>1128658.93</v>
      </c>
      <c r="K1286" s="17">
        <v>1.7527000000000001E-2</v>
      </c>
      <c r="L1286" s="16">
        <v>2272057.7400000002</v>
      </c>
      <c r="M1286" s="17">
        <v>-4.045E-3</v>
      </c>
      <c r="N1286" s="16">
        <v>4414880.2699999996</v>
      </c>
      <c r="O1286" s="17">
        <v>-1.5639E-2</v>
      </c>
    </row>
    <row r="1287" spans="3:15" x14ac:dyDescent="0.2">
      <c r="C1287" s="30"/>
      <c r="D1287" s="30"/>
      <c r="E1287" s="30"/>
      <c r="F1287" s="30"/>
      <c r="G1287" s="14" t="s">
        <v>311</v>
      </c>
      <c r="H1287" s="16">
        <v>874438.2</v>
      </c>
      <c r="I1287" s="17">
        <v>-5.4385999999999997E-2</v>
      </c>
      <c r="J1287" s="16">
        <v>3038592.48</v>
      </c>
      <c r="K1287" s="17">
        <v>-5.9325000000000003E-2</v>
      </c>
      <c r="L1287" s="16">
        <v>6608040.8799999999</v>
      </c>
      <c r="M1287" s="17">
        <v>-5.7820999999999997E-2</v>
      </c>
      <c r="N1287" s="16">
        <v>13845866</v>
      </c>
      <c r="O1287" s="17">
        <v>-5.1402999999999997E-2</v>
      </c>
    </row>
    <row r="1288" spans="3:15" x14ac:dyDescent="0.2">
      <c r="C1288" s="30"/>
      <c r="D1288" s="30"/>
      <c r="E1288" s="30"/>
      <c r="F1288" s="30"/>
      <c r="G1288" s="14" t="s">
        <v>312</v>
      </c>
      <c r="H1288" s="16">
        <v>882668.44</v>
      </c>
      <c r="I1288" s="17">
        <v>5.4801000000000002E-2</v>
      </c>
      <c r="J1288" s="16">
        <v>2796442.18</v>
      </c>
      <c r="K1288" s="17">
        <v>4.2512000000000001E-2</v>
      </c>
      <c r="L1288" s="16">
        <v>5943387.7199999997</v>
      </c>
      <c r="M1288" s="17">
        <v>3.9497999999999998E-2</v>
      </c>
      <c r="N1288" s="16">
        <v>12247854.130000001</v>
      </c>
      <c r="O1288" s="17">
        <v>2.9427999999999999E-2</v>
      </c>
    </row>
    <row r="1289" spans="3:15" x14ac:dyDescent="0.2">
      <c r="C1289" s="30"/>
      <c r="D1289" s="30"/>
      <c r="E1289" s="30"/>
      <c r="F1289" s="30"/>
      <c r="G1289" s="14" t="s">
        <v>313</v>
      </c>
      <c r="H1289" s="16">
        <v>573547.55000000005</v>
      </c>
      <c r="I1289" s="17">
        <v>2.1642999999999999E-2</v>
      </c>
      <c r="J1289" s="16">
        <v>2005453.15</v>
      </c>
      <c r="K1289" s="17">
        <v>-1.3710999999999999E-2</v>
      </c>
      <c r="L1289" s="16">
        <v>4153868.63</v>
      </c>
      <c r="M1289" s="17">
        <v>-5.7970000000000001E-3</v>
      </c>
      <c r="N1289" s="16">
        <v>8696798.7899999991</v>
      </c>
      <c r="O1289" s="17">
        <v>5.5694E-2</v>
      </c>
    </row>
    <row r="1290" spans="3:15" x14ac:dyDescent="0.2">
      <c r="C1290" s="30"/>
      <c r="D1290" s="30"/>
      <c r="E1290" s="30"/>
      <c r="F1290" s="30"/>
      <c r="G1290" s="14" t="s">
        <v>314</v>
      </c>
      <c r="H1290" s="16">
        <v>577950.91</v>
      </c>
      <c r="I1290" s="17">
        <v>7.6203000000000007E-2</v>
      </c>
      <c r="J1290" s="16">
        <v>1950220.81</v>
      </c>
      <c r="K1290" s="17">
        <v>6.6369999999999997E-3</v>
      </c>
      <c r="L1290" s="16">
        <v>3886594.7</v>
      </c>
      <c r="M1290" s="17">
        <v>-1.9761999999999998E-2</v>
      </c>
      <c r="N1290" s="16">
        <v>7761018.4800000004</v>
      </c>
      <c r="O1290" s="17">
        <v>-7.2000000000000002E-5</v>
      </c>
    </row>
    <row r="1291" spans="3:15" x14ac:dyDescent="0.2">
      <c r="C1291" s="30"/>
      <c r="D1291" s="30"/>
      <c r="E1291" s="30"/>
      <c r="F1291" s="30"/>
      <c r="G1291" s="14" t="s">
        <v>315</v>
      </c>
      <c r="H1291" s="16">
        <v>425241.92</v>
      </c>
      <c r="I1291" s="17">
        <v>-0.111057</v>
      </c>
      <c r="J1291" s="16">
        <v>1421257.44</v>
      </c>
      <c r="K1291" s="17">
        <v>-9.7075999999999996E-2</v>
      </c>
      <c r="L1291" s="16">
        <v>3098482.06</v>
      </c>
      <c r="M1291" s="17">
        <v>-6.4328999999999997E-2</v>
      </c>
      <c r="N1291" s="16">
        <v>6443154.8799999999</v>
      </c>
      <c r="O1291" s="17">
        <v>-5.8445999999999998E-2</v>
      </c>
    </row>
    <row r="1292" spans="3:15" x14ac:dyDescent="0.2">
      <c r="C1292" s="30"/>
      <c r="D1292" s="30"/>
      <c r="E1292" s="30"/>
      <c r="F1292" s="30"/>
      <c r="G1292" s="14" t="s">
        <v>316</v>
      </c>
      <c r="H1292" s="16">
        <v>399571.72</v>
      </c>
      <c r="I1292" s="17">
        <v>-7.9305E-2</v>
      </c>
      <c r="J1292" s="16">
        <v>1349782.23</v>
      </c>
      <c r="K1292" s="17">
        <v>-7.6075000000000004E-2</v>
      </c>
      <c r="L1292" s="16">
        <v>2903542.18</v>
      </c>
      <c r="M1292" s="17">
        <v>-5.5541E-2</v>
      </c>
      <c r="N1292" s="16">
        <v>5880981.7199999997</v>
      </c>
      <c r="O1292" s="17">
        <v>-5.2984999999999997E-2</v>
      </c>
    </row>
    <row r="1293" spans="3:15" x14ac:dyDescent="0.2">
      <c r="C1293" s="30"/>
      <c r="D1293" s="30"/>
      <c r="E1293" s="30"/>
      <c r="F1293" s="30"/>
      <c r="G1293" s="14" t="s">
        <v>317</v>
      </c>
      <c r="H1293" s="16">
        <v>327500.17</v>
      </c>
      <c r="I1293" s="17">
        <v>-4.0187E-2</v>
      </c>
      <c r="J1293" s="16">
        <v>1123744.82</v>
      </c>
      <c r="K1293" s="17">
        <v>-3.2202000000000001E-2</v>
      </c>
      <c r="L1293" s="16">
        <v>2369992.29</v>
      </c>
      <c r="M1293" s="17">
        <v>-2.1430000000000001E-2</v>
      </c>
      <c r="N1293" s="16">
        <v>4655125.2699999996</v>
      </c>
      <c r="O1293" s="17">
        <v>-1.583E-2</v>
      </c>
    </row>
    <row r="1294" spans="3:15" x14ac:dyDescent="0.2">
      <c r="C1294" s="30"/>
      <c r="D1294" s="30"/>
      <c r="E1294" s="30"/>
      <c r="F1294" s="30"/>
      <c r="G1294" s="14" t="s">
        <v>318</v>
      </c>
      <c r="H1294" s="16">
        <v>619069.25</v>
      </c>
      <c r="I1294" s="17">
        <v>5.8992000000000003E-2</v>
      </c>
      <c r="J1294" s="16">
        <v>2010217.29</v>
      </c>
      <c r="K1294" s="17">
        <v>3.0658999999999999E-2</v>
      </c>
      <c r="L1294" s="16">
        <v>4214254.7699999996</v>
      </c>
      <c r="M1294" s="17">
        <v>5.0519000000000001E-2</v>
      </c>
      <c r="N1294" s="16">
        <v>8564774.5</v>
      </c>
      <c r="O1294" s="17">
        <v>5.5548E-2</v>
      </c>
    </row>
    <row r="1295" spans="3:15" x14ac:dyDescent="0.2">
      <c r="C1295" s="30"/>
      <c r="D1295" s="30"/>
      <c r="E1295" s="30"/>
      <c r="F1295" s="30"/>
      <c r="G1295" s="14" t="s">
        <v>319</v>
      </c>
      <c r="H1295" s="16">
        <v>348500.49</v>
      </c>
      <c r="I1295" s="17">
        <v>-6.6959999999999997E-3</v>
      </c>
      <c r="J1295" s="16">
        <v>1202616.27</v>
      </c>
      <c r="K1295" s="17">
        <v>1.3866E-2</v>
      </c>
      <c r="L1295" s="16">
        <v>2446077.4700000002</v>
      </c>
      <c r="M1295" s="17">
        <v>3.6402999999999998E-2</v>
      </c>
      <c r="N1295" s="16">
        <v>4852586.3600000003</v>
      </c>
      <c r="O1295" s="17">
        <v>2.8313999999999999E-2</v>
      </c>
    </row>
    <row r="1296" spans="3:15" x14ac:dyDescent="0.2">
      <c r="C1296" s="30"/>
      <c r="D1296" s="30"/>
      <c r="E1296" s="30"/>
      <c r="F1296" s="30"/>
      <c r="G1296" s="14" t="s">
        <v>320</v>
      </c>
      <c r="H1296" s="16">
        <v>521319.32</v>
      </c>
      <c r="I1296" s="17">
        <v>5.4250000000000001E-3</v>
      </c>
      <c r="J1296" s="16">
        <v>1696225.13</v>
      </c>
      <c r="K1296" s="17">
        <v>-3.6253000000000001E-2</v>
      </c>
      <c r="L1296" s="16">
        <v>3508760.76</v>
      </c>
      <c r="M1296" s="17">
        <v>-3.8192999999999998E-2</v>
      </c>
      <c r="N1296" s="16">
        <v>7238639.3200000003</v>
      </c>
      <c r="O1296" s="17">
        <v>-3.7844000000000003E-2</v>
      </c>
    </row>
    <row r="1297" spans="3:15" x14ac:dyDescent="0.2">
      <c r="C1297" s="30"/>
      <c r="D1297" s="30"/>
      <c r="E1297" s="30"/>
      <c r="F1297" s="30"/>
      <c r="G1297" s="14" t="s">
        <v>321</v>
      </c>
      <c r="H1297" s="16">
        <v>1426971.35</v>
      </c>
      <c r="I1297" s="17">
        <v>8.2333000000000003E-2</v>
      </c>
      <c r="J1297" s="16">
        <v>4605937.21</v>
      </c>
      <c r="K1297" s="17">
        <v>4.9855999999999998E-2</v>
      </c>
      <c r="L1297" s="16">
        <v>9652387.3300000001</v>
      </c>
      <c r="M1297" s="17">
        <v>6.8917000000000006E-2</v>
      </c>
      <c r="N1297" s="16">
        <v>19570490.239999998</v>
      </c>
      <c r="O1297" s="17">
        <v>5.9274E-2</v>
      </c>
    </row>
    <row r="1298" spans="3:15" x14ac:dyDescent="0.2">
      <c r="C1298" s="30"/>
      <c r="D1298" s="30"/>
      <c r="E1298" s="30"/>
      <c r="F1298" s="30"/>
      <c r="G1298" s="14" t="s">
        <v>322</v>
      </c>
      <c r="H1298" s="16">
        <v>763881.12</v>
      </c>
      <c r="I1298" s="17">
        <v>-1.1808000000000001E-2</v>
      </c>
      <c r="J1298" s="16">
        <v>2560175.7200000002</v>
      </c>
      <c r="K1298" s="17">
        <v>-8.8579000000000005E-2</v>
      </c>
      <c r="L1298" s="16">
        <v>5350786.87</v>
      </c>
      <c r="M1298" s="17">
        <v>-7.2037000000000004E-2</v>
      </c>
      <c r="N1298" s="16">
        <v>10924586.9</v>
      </c>
      <c r="O1298" s="17">
        <v>-5.6163999999999999E-2</v>
      </c>
    </row>
    <row r="1299" spans="3:15" x14ac:dyDescent="0.2">
      <c r="C1299" s="30"/>
      <c r="D1299" s="30"/>
      <c r="E1299" s="30"/>
      <c r="F1299" s="30"/>
      <c r="G1299" s="14" t="s">
        <v>323</v>
      </c>
      <c r="H1299" s="16">
        <v>660886.61</v>
      </c>
      <c r="I1299" s="17">
        <v>5.2505999999999997E-2</v>
      </c>
      <c r="J1299" s="16">
        <v>2177484.5</v>
      </c>
      <c r="K1299" s="17">
        <v>8.8850000000000005E-3</v>
      </c>
      <c r="L1299" s="16">
        <v>4718296.55</v>
      </c>
      <c r="M1299" s="17">
        <v>8.8710000000000004E-3</v>
      </c>
      <c r="N1299" s="16">
        <v>9064327.8000000007</v>
      </c>
      <c r="O1299" s="17">
        <v>-3.5464000000000002E-2</v>
      </c>
    </row>
    <row r="1300" spans="3:15" x14ac:dyDescent="0.2">
      <c r="C1300" s="30"/>
      <c r="D1300" s="30"/>
      <c r="E1300" s="30"/>
      <c r="F1300" s="30"/>
      <c r="G1300" s="14" t="s">
        <v>324</v>
      </c>
      <c r="H1300" s="16">
        <v>475665.59</v>
      </c>
      <c r="I1300" s="17">
        <v>5.2590999999999999E-2</v>
      </c>
      <c r="J1300" s="16">
        <v>1579474.08</v>
      </c>
      <c r="K1300" s="17">
        <v>2.8913999999999999E-2</v>
      </c>
      <c r="L1300" s="16">
        <v>3251360.09</v>
      </c>
      <c r="M1300" s="17">
        <v>1.7177999999999999E-2</v>
      </c>
      <c r="N1300" s="16">
        <v>6788654.0199999996</v>
      </c>
      <c r="O1300" s="17">
        <v>9.1599999999999997E-3</v>
      </c>
    </row>
    <row r="1301" spans="3:15" x14ac:dyDescent="0.2">
      <c r="C1301" s="138"/>
      <c r="D1301" s="138"/>
      <c r="E1301" s="138"/>
      <c r="F1301" s="30"/>
      <c r="G1301" s="14" t="s">
        <v>325</v>
      </c>
      <c r="H1301" s="16">
        <v>730455.79</v>
      </c>
      <c r="I1301" s="17">
        <v>-3.5920000000000001E-3</v>
      </c>
      <c r="J1301" s="16">
        <v>2273197.65</v>
      </c>
      <c r="K1301" s="17">
        <v>-6.3070000000000001E-3</v>
      </c>
      <c r="L1301" s="16">
        <v>5065070.42</v>
      </c>
      <c r="M1301" s="17">
        <v>3.2447999999999998E-2</v>
      </c>
      <c r="N1301" s="16">
        <v>10400038.9</v>
      </c>
      <c r="O1301" s="17">
        <v>1.6740000000000001E-2</v>
      </c>
    </row>
    <row r="1302" spans="3:15" x14ac:dyDescent="0.2">
      <c r="C1302" s="30"/>
      <c r="D1302" s="30"/>
      <c r="E1302" s="30"/>
      <c r="F1302" s="30"/>
      <c r="G1302" s="14" t="s">
        <v>351</v>
      </c>
      <c r="H1302" s="19">
        <v>302014.12</v>
      </c>
      <c r="I1302" s="17">
        <v>-4.3979999999999998E-2</v>
      </c>
      <c r="J1302" s="19">
        <v>1061603.06</v>
      </c>
      <c r="K1302" s="17">
        <v>-4.0113000000000003E-2</v>
      </c>
      <c r="L1302" s="19">
        <v>2162812.66</v>
      </c>
      <c r="M1302" s="17">
        <v>-3.0051999999999999E-2</v>
      </c>
      <c r="N1302" s="19">
        <v>4258705.8099999996</v>
      </c>
      <c r="O1302" s="17">
        <v>-4.9779999999999998E-3</v>
      </c>
    </row>
    <row r="1303" spans="3:15" x14ac:dyDescent="0.2">
      <c r="C1303" s="30"/>
      <c r="D1303" s="30"/>
      <c r="E1303" s="30"/>
      <c r="F1303" s="30"/>
      <c r="G1303" s="14" t="s">
        <v>352</v>
      </c>
      <c r="H1303" s="19">
        <v>643539.62</v>
      </c>
      <c r="I1303" s="17">
        <v>2.7807999999999999E-2</v>
      </c>
      <c r="J1303" s="19">
        <v>2155238.9700000002</v>
      </c>
      <c r="K1303" s="17">
        <v>2.3654999999999999E-2</v>
      </c>
      <c r="L1303" s="19">
        <v>4453792.78</v>
      </c>
      <c r="M1303" s="17">
        <v>2.2571999999999998E-2</v>
      </c>
      <c r="N1303" s="19">
        <v>8861341.7599999998</v>
      </c>
      <c r="O1303" s="17">
        <v>1.001E-2</v>
      </c>
    </row>
    <row r="1304" spans="3:15" x14ac:dyDescent="0.2">
      <c r="C1304" s="29" t="s">
        <v>19</v>
      </c>
      <c r="D1304" s="29" t="s">
        <v>12</v>
      </c>
      <c r="E1304" s="29" t="s">
        <v>0</v>
      </c>
      <c r="F1304" s="29" t="s">
        <v>85</v>
      </c>
      <c r="G1304" s="14" t="s">
        <v>326</v>
      </c>
      <c r="H1304" s="16">
        <v>6515350.3600000003</v>
      </c>
      <c r="I1304" s="17">
        <v>5.4633000000000001E-2</v>
      </c>
      <c r="J1304" s="16">
        <v>21211584.149999999</v>
      </c>
      <c r="K1304" s="17">
        <v>1.9074000000000001E-2</v>
      </c>
      <c r="L1304" s="16">
        <v>44207693.060000002</v>
      </c>
      <c r="M1304" s="17">
        <v>2.8476000000000001E-2</v>
      </c>
      <c r="N1304" s="16">
        <v>90067329.609999999</v>
      </c>
      <c r="O1304" s="17">
        <v>2.2423999999999999E-2</v>
      </c>
    </row>
    <row r="1305" spans="3:15" x14ac:dyDescent="0.2">
      <c r="C1305" s="30"/>
      <c r="D1305" s="30"/>
      <c r="E1305" s="30"/>
      <c r="F1305" s="30"/>
      <c r="G1305" s="14" t="s">
        <v>327</v>
      </c>
      <c r="H1305" s="16">
        <v>7537316.0999999996</v>
      </c>
      <c r="I1305" s="17">
        <v>2.0957E-2</v>
      </c>
      <c r="J1305" s="16">
        <v>26158745.420000002</v>
      </c>
      <c r="K1305" s="17">
        <v>3.3152000000000001E-2</v>
      </c>
      <c r="L1305" s="16">
        <v>52367115.420000002</v>
      </c>
      <c r="M1305" s="17">
        <v>2.2023999999999998E-2</v>
      </c>
      <c r="N1305" s="16">
        <v>103185622.09</v>
      </c>
      <c r="O1305" s="17">
        <v>1.0933E-2</v>
      </c>
    </row>
    <row r="1306" spans="3:15" x14ac:dyDescent="0.2">
      <c r="C1306" s="30"/>
      <c r="D1306" s="30"/>
      <c r="E1306" s="30"/>
      <c r="F1306" s="30"/>
      <c r="G1306" s="14" t="s">
        <v>328</v>
      </c>
      <c r="H1306" s="16">
        <v>4855263.42</v>
      </c>
      <c r="I1306" s="17">
        <v>-6.8581000000000003E-2</v>
      </c>
      <c r="J1306" s="16">
        <v>16571799.810000001</v>
      </c>
      <c r="K1306" s="17">
        <v>-5.6332E-2</v>
      </c>
      <c r="L1306" s="16">
        <v>35102968.920000002</v>
      </c>
      <c r="M1306" s="17">
        <v>-4.0529000000000003E-2</v>
      </c>
      <c r="N1306" s="16">
        <v>70497402.969999999</v>
      </c>
      <c r="O1306" s="17">
        <v>-3.8372000000000003E-2</v>
      </c>
    </row>
    <row r="1307" spans="3:15" x14ac:dyDescent="0.2">
      <c r="C1307" s="30"/>
      <c r="D1307" s="30"/>
      <c r="E1307" s="30"/>
      <c r="F1307" s="30"/>
      <c r="G1307" s="14" t="s">
        <v>329</v>
      </c>
      <c r="H1307" s="16">
        <v>9449290.9299999997</v>
      </c>
      <c r="I1307" s="17">
        <v>2.3789000000000001E-2</v>
      </c>
      <c r="J1307" s="16">
        <v>32193491.75</v>
      </c>
      <c r="K1307" s="17">
        <v>5.1500000000000001E-3</v>
      </c>
      <c r="L1307" s="16">
        <v>67798884.340000004</v>
      </c>
      <c r="M1307" s="17">
        <v>-2.2139999999999998E-3</v>
      </c>
      <c r="N1307" s="16">
        <v>139050301.34999999</v>
      </c>
      <c r="O1307" s="17">
        <v>-7.6639999999999998E-3</v>
      </c>
    </row>
    <row r="1308" spans="3:15" x14ac:dyDescent="0.2">
      <c r="C1308" s="30"/>
      <c r="D1308" s="30"/>
      <c r="E1308" s="30"/>
      <c r="F1308" s="30"/>
      <c r="G1308" s="14" t="s">
        <v>330</v>
      </c>
      <c r="H1308" s="16">
        <v>3629786.79</v>
      </c>
      <c r="I1308" s="17">
        <v>5.1783999999999997E-2</v>
      </c>
      <c r="J1308" s="16">
        <v>12167625.279999999</v>
      </c>
      <c r="K1308" s="17">
        <v>4.7606999999999997E-2</v>
      </c>
      <c r="L1308" s="16">
        <v>24603868.280000001</v>
      </c>
      <c r="M1308" s="17">
        <v>4.1488999999999998E-2</v>
      </c>
      <c r="N1308" s="16">
        <v>48894296.990000002</v>
      </c>
      <c r="O1308" s="17">
        <v>1.9029999999999998E-2</v>
      </c>
    </row>
    <row r="1309" spans="3:15" x14ac:dyDescent="0.2">
      <c r="C1309" s="30"/>
      <c r="D1309" s="30"/>
      <c r="E1309" s="30"/>
      <c r="F1309" s="30"/>
      <c r="G1309" s="14" t="s">
        <v>331</v>
      </c>
      <c r="H1309" s="16">
        <v>4582713.71</v>
      </c>
      <c r="I1309" s="17">
        <v>-4.7711999999999997E-2</v>
      </c>
      <c r="J1309" s="16">
        <v>15484429.189999999</v>
      </c>
      <c r="K1309" s="17">
        <v>-3.4840999999999997E-2</v>
      </c>
      <c r="L1309" s="16">
        <v>32758969.289999999</v>
      </c>
      <c r="M1309" s="17">
        <v>-3.1092999999999999E-2</v>
      </c>
      <c r="N1309" s="16">
        <v>64779899.210000001</v>
      </c>
      <c r="O1309" s="17">
        <v>-3.5042999999999998E-2</v>
      </c>
    </row>
    <row r="1310" spans="3:15" x14ac:dyDescent="0.2">
      <c r="C1310" s="30"/>
      <c r="D1310" s="30"/>
      <c r="E1310" s="30"/>
      <c r="F1310" s="30"/>
      <c r="G1310" s="14" t="s">
        <v>332</v>
      </c>
      <c r="H1310" s="16">
        <v>6202476.3700000001</v>
      </c>
      <c r="I1310" s="17">
        <v>2.9038000000000001E-2</v>
      </c>
      <c r="J1310" s="16">
        <v>19841655.739999998</v>
      </c>
      <c r="K1310" s="17">
        <v>2.2467000000000001E-2</v>
      </c>
      <c r="L1310" s="16">
        <v>43194436.799999997</v>
      </c>
      <c r="M1310" s="17">
        <v>3.7744E-2</v>
      </c>
      <c r="N1310" s="16">
        <v>86115633.349999994</v>
      </c>
      <c r="O1310" s="17">
        <v>9.5969999999999996E-3</v>
      </c>
    </row>
    <row r="1311" spans="3:15" x14ac:dyDescent="0.2">
      <c r="C1311" s="30"/>
      <c r="D1311" s="30"/>
      <c r="E1311" s="30"/>
      <c r="F1311" s="30"/>
      <c r="G1311" s="14" t="s">
        <v>333</v>
      </c>
      <c r="H1311" s="16">
        <v>6812670.5999999996</v>
      </c>
      <c r="I1311" s="17">
        <v>2.153E-3</v>
      </c>
      <c r="J1311" s="16">
        <v>22508103.850000001</v>
      </c>
      <c r="K1311" s="17">
        <v>-1.9941E-2</v>
      </c>
      <c r="L1311" s="16">
        <v>46691479.840000004</v>
      </c>
      <c r="M1311" s="17">
        <v>-2.702E-3</v>
      </c>
      <c r="N1311" s="16">
        <v>93973169.930000007</v>
      </c>
      <c r="O1311" s="17">
        <v>3.86E-4</v>
      </c>
    </row>
    <row r="1312" spans="3:15" x14ac:dyDescent="0.2">
      <c r="C1312" s="30"/>
      <c r="D1312" s="30"/>
      <c r="E1312" s="31"/>
      <c r="F1312" s="30"/>
      <c r="G1312" s="14" t="s">
        <v>334</v>
      </c>
      <c r="H1312" s="16">
        <v>49584868.240000002</v>
      </c>
      <c r="I1312" s="17">
        <v>1.0044000000000001E-2</v>
      </c>
      <c r="J1312" s="16">
        <v>166137435.50999999</v>
      </c>
      <c r="K1312" s="17">
        <v>2.317E-3</v>
      </c>
      <c r="L1312" s="16">
        <v>346725416.00999999</v>
      </c>
      <c r="M1312" s="17">
        <v>6.0720000000000001E-3</v>
      </c>
      <c r="N1312" s="16">
        <v>696563656.28999996</v>
      </c>
      <c r="O1312" s="17">
        <v>-1.9780000000000002E-3</v>
      </c>
    </row>
    <row r="1313" spans="3:15" x14ac:dyDescent="0.2">
      <c r="C1313" s="29" t="s">
        <v>19</v>
      </c>
      <c r="D1313" s="29" t="s">
        <v>12</v>
      </c>
      <c r="E1313" s="29" t="s">
        <v>9</v>
      </c>
      <c r="F1313" s="29" t="s">
        <v>84</v>
      </c>
      <c r="G1313" s="14" t="s">
        <v>278</v>
      </c>
      <c r="H1313" s="18">
        <v>75502.36</v>
      </c>
      <c r="I1313" s="17">
        <v>-6.8076999999999999E-2</v>
      </c>
      <c r="J1313" s="18">
        <v>265061.2</v>
      </c>
      <c r="K1313" s="17">
        <v>3.4334999999999997E-2</v>
      </c>
      <c r="L1313" s="18">
        <v>545854.19999999995</v>
      </c>
      <c r="M1313" s="17">
        <v>1.8565999999999999E-2</v>
      </c>
      <c r="N1313" s="18">
        <v>1121862.33</v>
      </c>
      <c r="O1313" s="17">
        <v>6.4510000000000001E-3</v>
      </c>
    </row>
    <row r="1314" spans="3:15" x14ac:dyDescent="0.2">
      <c r="C1314" s="30"/>
      <c r="D1314" s="30"/>
      <c r="E1314" s="30"/>
      <c r="F1314" s="30"/>
      <c r="G1314" s="14" t="s">
        <v>279</v>
      </c>
      <c r="H1314" s="18">
        <v>197235.88</v>
      </c>
      <c r="I1314" s="17">
        <v>4.2164E-2</v>
      </c>
      <c r="J1314" s="18">
        <v>632074.79</v>
      </c>
      <c r="K1314" s="17">
        <v>3.8228999999999999E-2</v>
      </c>
      <c r="L1314" s="18">
        <v>1327465.04</v>
      </c>
      <c r="M1314" s="17">
        <v>3.286E-2</v>
      </c>
      <c r="N1314" s="18">
        <v>2581384.8199999998</v>
      </c>
      <c r="O1314" s="17">
        <v>-2.0244999999999999E-2</v>
      </c>
    </row>
    <row r="1315" spans="3:15" x14ac:dyDescent="0.2">
      <c r="C1315" s="30"/>
      <c r="D1315" s="30"/>
      <c r="E1315" s="30"/>
      <c r="F1315" s="30"/>
      <c r="G1315" s="14" t="s">
        <v>280</v>
      </c>
      <c r="H1315" s="18">
        <v>296615</v>
      </c>
      <c r="I1315" s="17">
        <v>-7.0293999999999995E-2</v>
      </c>
      <c r="J1315" s="18">
        <v>1021687.79</v>
      </c>
      <c r="K1315" s="17">
        <v>-1.0664999999999999E-2</v>
      </c>
      <c r="L1315" s="18">
        <v>2189455.1</v>
      </c>
      <c r="M1315" s="17">
        <v>1.5278E-2</v>
      </c>
      <c r="N1315" s="18">
        <v>4503004.41</v>
      </c>
      <c r="O1315" s="17">
        <v>2.3288E-2</v>
      </c>
    </row>
    <row r="1316" spans="3:15" x14ac:dyDescent="0.2">
      <c r="C1316" s="30"/>
      <c r="D1316" s="30"/>
      <c r="E1316" s="30"/>
      <c r="F1316" s="30"/>
      <c r="G1316" s="14" t="s">
        <v>281</v>
      </c>
      <c r="H1316" s="18">
        <v>119772.98</v>
      </c>
      <c r="I1316" s="17">
        <v>7.0939999999999996E-3</v>
      </c>
      <c r="J1316" s="18">
        <v>396951.24</v>
      </c>
      <c r="K1316" s="17">
        <v>1.3897E-2</v>
      </c>
      <c r="L1316" s="18">
        <v>843995.22</v>
      </c>
      <c r="M1316" s="17">
        <v>1.6812000000000001E-2</v>
      </c>
      <c r="N1316" s="18">
        <v>1649957.88</v>
      </c>
      <c r="O1316" s="17">
        <v>-1.2302E-2</v>
      </c>
    </row>
    <row r="1317" spans="3:15" x14ac:dyDescent="0.2">
      <c r="C1317" s="30"/>
      <c r="D1317" s="30"/>
      <c r="E1317" s="30"/>
      <c r="F1317" s="30"/>
      <c r="G1317" s="14" t="s">
        <v>282</v>
      </c>
      <c r="H1317" s="18">
        <v>317551.11</v>
      </c>
      <c r="I1317" s="17">
        <v>3.5927000000000001E-2</v>
      </c>
      <c r="J1317" s="18">
        <v>1108518.6100000001</v>
      </c>
      <c r="K1317" s="17">
        <v>5.2707999999999998E-2</v>
      </c>
      <c r="L1317" s="18">
        <v>2332031.7599999998</v>
      </c>
      <c r="M1317" s="17">
        <v>4.5747999999999997E-2</v>
      </c>
      <c r="N1317" s="18">
        <v>4799365.87</v>
      </c>
      <c r="O1317" s="17">
        <v>2.3056E-2</v>
      </c>
    </row>
    <row r="1318" spans="3:15" x14ac:dyDescent="0.2">
      <c r="C1318" s="30"/>
      <c r="D1318" s="30"/>
      <c r="E1318" s="30"/>
      <c r="F1318" s="30"/>
      <c r="G1318" s="14" t="s">
        <v>283</v>
      </c>
      <c r="H1318" s="18">
        <v>135951.96</v>
      </c>
      <c r="I1318" s="17">
        <v>0.109816</v>
      </c>
      <c r="J1318" s="18">
        <v>443959.66</v>
      </c>
      <c r="K1318" s="17">
        <v>4.9214000000000001E-2</v>
      </c>
      <c r="L1318" s="18">
        <v>939678.89</v>
      </c>
      <c r="M1318" s="17">
        <v>5.4524000000000003E-2</v>
      </c>
      <c r="N1318" s="18">
        <v>1918220.37</v>
      </c>
      <c r="O1318" s="17">
        <v>3.5951999999999998E-2</v>
      </c>
    </row>
    <row r="1319" spans="3:15" x14ac:dyDescent="0.2">
      <c r="C1319" s="30"/>
      <c r="D1319" s="30"/>
      <c r="E1319" s="30"/>
      <c r="F1319" s="30"/>
      <c r="G1319" s="14" t="s">
        <v>284</v>
      </c>
      <c r="H1319" s="18">
        <v>86611.91</v>
      </c>
      <c r="I1319" s="17">
        <v>-8.1865999999999994E-2</v>
      </c>
      <c r="J1319" s="18">
        <v>296001.37</v>
      </c>
      <c r="K1319" s="17">
        <v>-6.7295999999999995E-2</v>
      </c>
      <c r="L1319" s="18">
        <v>639764.85</v>
      </c>
      <c r="M1319" s="17">
        <v>-3.9139E-2</v>
      </c>
      <c r="N1319" s="18">
        <v>1311256.05</v>
      </c>
      <c r="O1319" s="17">
        <v>-4.7287000000000003E-2</v>
      </c>
    </row>
    <row r="1320" spans="3:15" x14ac:dyDescent="0.2">
      <c r="C1320" s="30"/>
      <c r="D1320" s="30"/>
      <c r="E1320" s="30"/>
      <c r="F1320" s="30"/>
      <c r="G1320" s="14" t="s">
        <v>285</v>
      </c>
      <c r="H1320" s="18">
        <v>315184.71000000002</v>
      </c>
      <c r="I1320" s="17">
        <v>8.0976000000000006E-2</v>
      </c>
      <c r="J1320" s="18">
        <v>1067175.3700000001</v>
      </c>
      <c r="K1320" s="17">
        <v>4.8823999999999999E-2</v>
      </c>
      <c r="L1320" s="18">
        <v>2128691.29</v>
      </c>
      <c r="M1320" s="17">
        <v>-2.3240000000000001E-3</v>
      </c>
      <c r="N1320" s="18">
        <v>4376722.26</v>
      </c>
      <c r="O1320" s="17">
        <v>-2.3630000000000002E-2</v>
      </c>
    </row>
    <row r="1321" spans="3:15" x14ac:dyDescent="0.2">
      <c r="C1321" s="30"/>
      <c r="D1321" s="30"/>
      <c r="E1321" s="30"/>
      <c r="F1321" s="30"/>
      <c r="G1321" s="14" t="s">
        <v>286</v>
      </c>
      <c r="H1321" s="18">
        <v>134514.5</v>
      </c>
      <c r="I1321" s="17">
        <v>-2.316E-2</v>
      </c>
      <c r="J1321" s="18">
        <v>462764.43</v>
      </c>
      <c r="K1321" s="17">
        <v>-9.3599999999999998E-4</v>
      </c>
      <c r="L1321" s="18">
        <v>932926.5</v>
      </c>
      <c r="M1321" s="17">
        <v>5.8100000000000001E-3</v>
      </c>
      <c r="N1321" s="18">
        <v>1764921.36</v>
      </c>
      <c r="O1321" s="17">
        <v>-2.8372999999999999E-2</v>
      </c>
    </row>
    <row r="1322" spans="3:15" x14ac:dyDescent="0.2">
      <c r="C1322" s="30"/>
      <c r="D1322" s="30"/>
      <c r="E1322" s="30"/>
      <c r="F1322" s="30"/>
      <c r="G1322" s="14" t="s">
        <v>287</v>
      </c>
      <c r="H1322" s="18">
        <v>85214.15</v>
      </c>
      <c r="I1322" s="17">
        <v>-3.8280000000000002E-2</v>
      </c>
      <c r="J1322" s="18">
        <v>316831.18</v>
      </c>
      <c r="K1322" s="17">
        <v>-4.5963999999999998E-2</v>
      </c>
      <c r="L1322" s="18">
        <v>621480.23</v>
      </c>
      <c r="M1322" s="17">
        <v>-7.9438999999999996E-2</v>
      </c>
      <c r="N1322" s="18">
        <v>1399092.45</v>
      </c>
      <c r="O1322" s="17">
        <v>7.2760000000000003E-3</v>
      </c>
    </row>
    <row r="1323" spans="3:15" x14ac:dyDescent="0.2">
      <c r="C1323" s="30"/>
      <c r="D1323" s="30"/>
      <c r="E1323" s="30"/>
      <c r="F1323" s="30"/>
      <c r="G1323" s="14" t="s">
        <v>288</v>
      </c>
      <c r="H1323" s="18">
        <v>91564.05</v>
      </c>
      <c r="I1323" s="17">
        <v>-7.9103000000000007E-2</v>
      </c>
      <c r="J1323" s="18">
        <v>322840.46999999997</v>
      </c>
      <c r="K1323" s="17">
        <v>-5.9201999999999998E-2</v>
      </c>
      <c r="L1323" s="18">
        <v>667113.69999999995</v>
      </c>
      <c r="M1323" s="17">
        <v>-4.9956E-2</v>
      </c>
      <c r="N1323" s="18">
        <v>1357119.56</v>
      </c>
      <c r="O1323" s="17">
        <v>-1.4591E-2</v>
      </c>
    </row>
    <row r="1324" spans="3:15" x14ac:dyDescent="0.2">
      <c r="C1324" s="30"/>
      <c r="D1324" s="30"/>
      <c r="E1324" s="30"/>
      <c r="F1324" s="30"/>
      <c r="G1324" s="14" t="s">
        <v>289</v>
      </c>
      <c r="H1324" s="18">
        <v>225896.59</v>
      </c>
      <c r="I1324" s="17">
        <v>-0.11422599999999999</v>
      </c>
      <c r="J1324" s="18">
        <v>761377.72</v>
      </c>
      <c r="K1324" s="17">
        <v>-7.8323000000000004E-2</v>
      </c>
      <c r="L1324" s="18">
        <v>1594381.17</v>
      </c>
      <c r="M1324" s="17">
        <v>-7.0484000000000005E-2</v>
      </c>
      <c r="N1324" s="18">
        <v>3226596.68</v>
      </c>
      <c r="O1324" s="17">
        <v>-8.3284999999999998E-2</v>
      </c>
    </row>
    <row r="1325" spans="3:15" x14ac:dyDescent="0.2">
      <c r="C1325" s="30"/>
      <c r="D1325" s="30"/>
      <c r="E1325" s="30"/>
      <c r="F1325" s="30"/>
      <c r="G1325" s="14" t="s">
        <v>290</v>
      </c>
      <c r="H1325" s="18">
        <v>226424.27</v>
      </c>
      <c r="I1325" s="17">
        <v>-2.506E-3</v>
      </c>
      <c r="J1325" s="18">
        <v>762517.88</v>
      </c>
      <c r="K1325" s="17">
        <v>-1.1618E-2</v>
      </c>
      <c r="L1325" s="18">
        <v>1602212.47</v>
      </c>
      <c r="M1325" s="17">
        <v>1.0604000000000001E-2</v>
      </c>
      <c r="N1325" s="18">
        <v>3176525.65</v>
      </c>
      <c r="O1325" s="17">
        <v>-3.3216000000000002E-2</v>
      </c>
    </row>
    <row r="1326" spans="3:15" x14ac:dyDescent="0.2">
      <c r="C1326" s="30"/>
      <c r="D1326" s="30"/>
      <c r="E1326" s="30"/>
      <c r="F1326" s="30"/>
      <c r="G1326" s="14" t="s">
        <v>291</v>
      </c>
      <c r="H1326" s="18">
        <v>224321.05</v>
      </c>
      <c r="I1326" s="17">
        <v>-2.2409999999999999E-3</v>
      </c>
      <c r="J1326" s="18">
        <v>772117.2</v>
      </c>
      <c r="K1326" s="17">
        <v>5.574E-3</v>
      </c>
      <c r="L1326" s="18">
        <v>1585371.3</v>
      </c>
      <c r="M1326" s="17">
        <v>1.9918000000000002E-2</v>
      </c>
      <c r="N1326" s="18">
        <v>3135718.52</v>
      </c>
      <c r="O1326" s="17">
        <v>2.2707000000000001E-2</v>
      </c>
    </row>
    <row r="1327" spans="3:15" x14ac:dyDescent="0.2">
      <c r="C1327" s="30"/>
      <c r="D1327" s="30"/>
      <c r="E1327" s="30"/>
      <c r="F1327" s="30"/>
      <c r="G1327" s="14" t="s">
        <v>292</v>
      </c>
      <c r="H1327" s="18">
        <v>114484.65</v>
      </c>
      <c r="I1327" s="17">
        <v>-1.0959999999999999E-2</v>
      </c>
      <c r="J1327" s="18">
        <v>382693.9</v>
      </c>
      <c r="K1327" s="17">
        <v>-5.731E-3</v>
      </c>
      <c r="L1327" s="18">
        <v>798843.17</v>
      </c>
      <c r="M1327" s="17">
        <v>2.0618999999999998E-2</v>
      </c>
      <c r="N1327" s="18">
        <v>1586690.04</v>
      </c>
      <c r="O1327" s="17">
        <v>2.0763E-2</v>
      </c>
    </row>
    <row r="1328" spans="3:15" x14ac:dyDescent="0.2">
      <c r="C1328" s="30"/>
      <c r="D1328" s="30"/>
      <c r="E1328" s="30"/>
      <c r="F1328" s="30"/>
      <c r="G1328" s="14" t="s">
        <v>293</v>
      </c>
      <c r="H1328" s="18">
        <v>155355.03</v>
      </c>
      <c r="I1328" s="17">
        <v>-3.5492999999999997E-2</v>
      </c>
      <c r="J1328" s="18">
        <v>549508.15</v>
      </c>
      <c r="K1328" s="17">
        <v>-1.1143999999999999E-2</v>
      </c>
      <c r="L1328" s="18">
        <v>1118380.82</v>
      </c>
      <c r="M1328" s="17">
        <v>-3.2962999999999999E-2</v>
      </c>
      <c r="N1328" s="18">
        <v>2209884.9300000002</v>
      </c>
      <c r="O1328" s="17">
        <v>-5.2559000000000002E-2</v>
      </c>
    </row>
    <row r="1329" spans="3:15" x14ac:dyDescent="0.2">
      <c r="C1329" s="30"/>
      <c r="D1329" s="30"/>
      <c r="E1329" s="30"/>
      <c r="F1329" s="30"/>
      <c r="G1329" s="14" t="s">
        <v>294</v>
      </c>
      <c r="H1329" s="18">
        <v>168632.73</v>
      </c>
      <c r="I1329" s="17">
        <v>3.3658E-2</v>
      </c>
      <c r="J1329" s="18">
        <v>587524.01</v>
      </c>
      <c r="K1329" s="17">
        <v>4.2506000000000002E-2</v>
      </c>
      <c r="L1329" s="18">
        <v>1256722.53</v>
      </c>
      <c r="M1329" s="17">
        <v>3.1448999999999998E-2</v>
      </c>
      <c r="N1329" s="18">
        <v>2623012.13</v>
      </c>
      <c r="O1329" s="17">
        <v>1.7427000000000002E-2</v>
      </c>
    </row>
    <row r="1330" spans="3:15" x14ac:dyDescent="0.2">
      <c r="C1330" s="30"/>
      <c r="D1330" s="30"/>
      <c r="E1330" s="30"/>
      <c r="F1330" s="30"/>
      <c r="G1330" s="14" t="s">
        <v>295</v>
      </c>
      <c r="H1330" s="18">
        <v>206008.22</v>
      </c>
      <c r="I1330" s="17">
        <v>-6.9597000000000006E-2</v>
      </c>
      <c r="J1330" s="18">
        <v>683782.43</v>
      </c>
      <c r="K1330" s="17">
        <v>-5.6959000000000003E-2</v>
      </c>
      <c r="L1330" s="18">
        <v>1444097.53</v>
      </c>
      <c r="M1330" s="17">
        <v>-3.8185999999999998E-2</v>
      </c>
      <c r="N1330" s="18">
        <v>2882336.02</v>
      </c>
      <c r="O1330" s="17">
        <v>-4.9986999999999997E-2</v>
      </c>
    </row>
    <row r="1331" spans="3:15" x14ac:dyDescent="0.2">
      <c r="C1331" s="30"/>
      <c r="D1331" s="30"/>
      <c r="E1331" s="30"/>
      <c r="F1331" s="30"/>
      <c r="G1331" s="14" t="s">
        <v>296</v>
      </c>
      <c r="H1331" s="18">
        <v>92770.37</v>
      </c>
      <c r="I1331" s="17">
        <v>7.6150000000000002E-3</v>
      </c>
      <c r="J1331" s="18">
        <v>320077.90000000002</v>
      </c>
      <c r="K1331" s="17">
        <v>9.2540000000000001E-3</v>
      </c>
      <c r="L1331" s="18">
        <v>648861.64</v>
      </c>
      <c r="M1331" s="17">
        <v>-5.4079999999999996E-3</v>
      </c>
      <c r="N1331" s="18">
        <v>1239857.3999999999</v>
      </c>
      <c r="O1331" s="17">
        <v>-4.7342000000000002E-2</v>
      </c>
    </row>
    <row r="1332" spans="3:15" x14ac:dyDescent="0.2">
      <c r="C1332" s="30"/>
      <c r="D1332" s="30"/>
      <c r="E1332" s="30"/>
      <c r="F1332" s="30"/>
      <c r="G1332" s="14" t="s">
        <v>297</v>
      </c>
      <c r="H1332" s="18">
        <v>80265.789999999994</v>
      </c>
      <c r="I1332" s="17">
        <v>4.4759999999999999E-3</v>
      </c>
      <c r="J1332" s="18">
        <v>257214.05</v>
      </c>
      <c r="K1332" s="17">
        <v>9.2999999999999992E-3</v>
      </c>
      <c r="L1332" s="18">
        <v>567072.59</v>
      </c>
      <c r="M1332" s="17">
        <v>3.8711000000000002E-2</v>
      </c>
      <c r="N1332" s="18">
        <v>1148666.21</v>
      </c>
      <c r="O1332" s="17">
        <v>4.2729000000000003E-2</v>
      </c>
    </row>
    <row r="1333" spans="3:15" x14ac:dyDescent="0.2">
      <c r="C1333" s="30"/>
      <c r="D1333" s="30"/>
      <c r="E1333" s="30"/>
      <c r="F1333" s="30"/>
      <c r="G1333" s="14" t="s">
        <v>298</v>
      </c>
      <c r="H1333" s="18">
        <v>85540.94</v>
      </c>
      <c r="I1333" s="17">
        <v>0.141872</v>
      </c>
      <c r="J1333" s="18">
        <v>266226.25</v>
      </c>
      <c r="K1333" s="17">
        <v>2.921E-2</v>
      </c>
      <c r="L1333" s="18">
        <v>545274.65</v>
      </c>
      <c r="M1333" s="17">
        <v>4.2462E-2</v>
      </c>
      <c r="N1333" s="18">
        <v>1086995.79</v>
      </c>
      <c r="O1333" s="17">
        <v>2.3012000000000001E-2</v>
      </c>
    </row>
    <row r="1334" spans="3:15" x14ac:dyDescent="0.2">
      <c r="C1334" s="30"/>
      <c r="D1334" s="30"/>
      <c r="E1334" s="30"/>
      <c r="F1334" s="30"/>
      <c r="G1334" s="14" t="s">
        <v>299</v>
      </c>
      <c r="H1334" s="18">
        <v>578592.05000000005</v>
      </c>
      <c r="I1334" s="17">
        <v>6.1769999999999999E-2</v>
      </c>
      <c r="J1334" s="18">
        <v>1886835.78</v>
      </c>
      <c r="K1334" s="17">
        <v>4.5009E-2</v>
      </c>
      <c r="L1334" s="18">
        <v>3896697.23</v>
      </c>
      <c r="M1334" s="17">
        <v>6.7892999999999995E-2</v>
      </c>
      <c r="N1334" s="18">
        <v>7872117.2400000002</v>
      </c>
      <c r="O1334" s="17">
        <v>7.1326000000000001E-2</v>
      </c>
    </row>
    <row r="1335" spans="3:15" x14ac:dyDescent="0.2">
      <c r="C1335" s="30"/>
      <c r="D1335" s="30"/>
      <c r="E1335" s="30"/>
      <c r="F1335" s="30"/>
      <c r="G1335" s="14" t="s">
        <v>300</v>
      </c>
      <c r="H1335" s="18">
        <v>47759.12</v>
      </c>
      <c r="I1335" s="17">
        <v>-6.2100000000000002E-4</v>
      </c>
      <c r="J1335" s="18">
        <v>168823.02</v>
      </c>
      <c r="K1335" s="17">
        <v>3.4979000000000003E-2</v>
      </c>
      <c r="L1335" s="18">
        <v>343545.74</v>
      </c>
      <c r="M1335" s="17">
        <v>4.1184999999999999E-2</v>
      </c>
      <c r="N1335" s="18">
        <v>640886.63</v>
      </c>
      <c r="O1335" s="17">
        <v>-1.7916999999999999E-2</v>
      </c>
    </row>
    <row r="1336" spans="3:15" x14ac:dyDescent="0.2">
      <c r="C1336" s="30"/>
      <c r="D1336" s="30"/>
      <c r="E1336" s="30"/>
      <c r="F1336" s="30"/>
      <c r="G1336" s="14" t="s">
        <v>301</v>
      </c>
      <c r="H1336" s="18">
        <v>245800.95999999999</v>
      </c>
      <c r="I1336" s="17">
        <v>4.5626E-2</v>
      </c>
      <c r="J1336" s="18">
        <v>758033.88</v>
      </c>
      <c r="K1336" s="17">
        <v>4.1963E-2</v>
      </c>
      <c r="L1336" s="18">
        <v>1666451.99</v>
      </c>
      <c r="M1336" s="17">
        <v>6.7214999999999997E-2</v>
      </c>
      <c r="N1336" s="18">
        <v>3401394.93</v>
      </c>
      <c r="O1336" s="17">
        <v>3.6498999999999997E-2</v>
      </c>
    </row>
    <row r="1337" spans="3:15" x14ac:dyDescent="0.2">
      <c r="C1337" s="30"/>
      <c r="D1337" s="30"/>
      <c r="E1337" s="30"/>
      <c r="F1337" s="30"/>
      <c r="G1337" s="14" t="s">
        <v>302</v>
      </c>
      <c r="H1337" s="18">
        <v>184559.59</v>
      </c>
      <c r="I1337" s="17">
        <v>-5.4184000000000003E-2</v>
      </c>
      <c r="J1337" s="18">
        <v>651737.91</v>
      </c>
      <c r="K1337" s="17">
        <v>0.21751400000000001</v>
      </c>
      <c r="L1337" s="18">
        <v>1325821.5900000001</v>
      </c>
      <c r="M1337" s="17">
        <v>0.29887900000000001</v>
      </c>
      <c r="N1337" s="18">
        <v>2580819.4500000002</v>
      </c>
      <c r="O1337" s="17">
        <v>0.174703</v>
      </c>
    </row>
    <row r="1338" spans="3:15" x14ac:dyDescent="0.2">
      <c r="C1338" s="30"/>
      <c r="D1338" s="30"/>
      <c r="E1338" s="30"/>
      <c r="F1338" s="30"/>
      <c r="G1338" s="14" t="s">
        <v>303</v>
      </c>
      <c r="H1338" s="18">
        <v>183376.27</v>
      </c>
      <c r="I1338" s="17">
        <v>-4.0988999999999998E-2</v>
      </c>
      <c r="J1338" s="18">
        <v>621239.1</v>
      </c>
      <c r="K1338" s="17">
        <v>3.5942000000000002E-2</v>
      </c>
      <c r="L1338" s="18">
        <v>1296146.94</v>
      </c>
      <c r="M1338" s="17">
        <v>0.107376</v>
      </c>
      <c r="N1338" s="18">
        <v>2522244.62</v>
      </c>
      <c r="O1338" s="17">
        <v>8.3887000000000003E-2</v>
      </c>
    </row>
    <row r="1339" spans="3:15" x14ac:dyDescent="0.2">
      <c r="C1339" s="30"/>
      <c r="D1339" s="30"/>
      <c r="E1339" s="30"/>
      <c r="F1339" s="30"/>
      <c r="G1339" s="14" t="s">
        <v>304</v>
      </c>
      <c r="H1339" s="18">
        <v>66339.539999999994</v>
      </c>
      <c r="I1339" s="17">
        <v>2.7552E-2</v>
      </c>
      <c r="J1339" s="18">
        <v>220135.17</v>
      </c>
      <c r="K1339" s="17">
        <v>2.2334E-2</v>
      </c>
      <c r="L1339" s="18">
        <v>456023.66</v>
      </c>
      <c r="M1339" s="17">
        <v>2.1165E-2</v>
      </c>
      <c r="N1339" s="18">
        <v>872514.94</v>
      </c>
      <c r="O1339" s="17">
        <v>-3.1628000000000003E-2</v>
      </c>
    </row>
    <row r="1340" spans="3:15" x14ac:dyDescent="0.2">
      <c r="C1340" s="30"/>
      <c r="D1340" s="30"/>
      <c r="E1340" s="30"/>
      <c r="F1340" s="30"/>
      <c r="G1340" s="14" t="s">
        <v>305</v>
      </c>
      <c r="H1340" s="18">
        <v>126807.52</v>
      </c>
      <c r="I1340" s="17">
        <v>6.2469999999999999E-3</v>
      </c>
      <c r="J1340" s="18">
        <v>462478.51</v>
      </c>
      <c r="K1340" s="17">
        <v>2.7293000000000001E-2</v>
      </c>
      <c r="L1340" s="18">
        <v>1038797.88</v>
      </c>
      <c r="M1340" s="17">
        <v>4.4266E-2</v>
      </c>
      <c r="N1340" s="18">
        <v>1861739.06</v>
      </c>
      <c r="O1340" s="17">
        <v>2.8150999999999999E-2</v>
      </c>
    </row>
    <row r="1341" spans="3:15" x14ac:dyDescent="0.2">
      <c r="C1341" s="30"/>
      <c r="D1341" s="30"/>
      <c r="E1341" s="30"/>
      <c r="F1341" s="30"/>
      <c r="G1341" s="14" t="s">
        <v>306</v>
      </c>
      <c r="H1341" s="18">
        <v>653306.5</v>
      </c>
      <c r="I1341" s="17">
        <v>0.12456100000000001</v>
      </c>
      <c r="J1341" s="18">
        <v>2237386.2799999998</v>
      </c>
      <c r="K1341" s="17">
        <v>0.13666600000000001</v>
      </c>
      <c r="L1341" s="18">
        <v>4877383.93</v>
      </c>
      <c r="M1341" s="17">
        <v>7.3552000000000006E-2</v>
      </c>
      <c r="N1341" s="18">
        <v>10025376.689999999</v>
      </c>
      <c r="O1341" s="17">
        <v>-1.6062E-2</v>
      </c>
    </row>
    <row r="1342" spans="3:15" x14ac:dyDescent="0.2">
      <c r="C1342" s="30"/>
      <c r="D1342" s="30"/>
      <c r="E1342" s="30"/>
      <c r="F1342" s="30"/>
      <c r="G1342" s="14" t="s">
        <v>307</v>
      </c>
      <c r="H1342" s="18">
        <v>326339.57</v>
      </c>
      <c r="I1342" s="17">
        <v>2.6325000000000001E-2</v>
      </c>
      <c r="J1342" s="18">
        <v>1117811.1299999999</v>
      </c>
      <c r="K1342" s="17">
        <v>2.5507999999999999E-2</v>
      </c>
      <c r="L1342" s="18">
        <v>2299958.2799999998</v>
      </c>
      <c r="M1342" s="17">
        <v>2.9502E-2</v>
      </c>
      <c r="N1342" s="18">
        <v>4574855.03</v>
      </c>
      <c r="O1342" s="17">
        <v>3.2141000000000003E-2</v>
      </c>
    </row>
    <row r="1343" spans="3:15" x14ac:dyDescent="0.2">
      <c r="C1343" s="30"/>
      <c r="D1343" s="30"/>
      <c r="E1343" s="30"/>
      <c r="F1343" s="30"/>
      <c r="G1343" s="14" t="s">
        <v>308</v>
      </c>
      <c r="H1343" s="18">
        <v>49869.55</v>
      </c>
      <c r="I1343" s="17">
        <v>2.6787999999999999E-2</v>
      </c>
      <c r="J1343" s="18">
        <v>168785.74</v>
      </c>
      <c r="K1343" s="17">
        <v>1.1061E-2</v>
      </c>
      <c r="L1343" s="18">
        <v>326675.69</v>
      </c>
      <c r="M1343" s="17">
        <v>-3.5684E-2</v>
      </c>
      <c r="N1343" s="18">
        <v>627343.80000000005</v>
      </c>
      <c r="O1343" s="17">
        <v>-2.8001000000000002E-2</v>
      </c>
    </row>
    <row r="1344" spans="3:15" x14ac:dyDescent="0.2">
      <c r="C1344" s="30"/>
      <c r="D1344" s="30"/>
      <c r="E1344" s="30"/>
      <c r="F1344" s="30"/>
      <c r="G1344" s="14" t="s">
        <v>309</v>
      </c>
      <c r="H1344" s="18">
        <v>162110.13</v>
      </c>
      <c r="I1344" s="17">
        <v>1.7101000000000002E-2</v>
      </c>
      <c r="J1344" s="18">
        <v>508167.93</v>
      </c>
      <c r="K1344" s="17">
        <v>-2.97E-3</v>
      </c>
      <c r="L1344" s="18">
        <v>1120078.5900000001</v>
      </c>
      <c r="M1344" s="17">
        <v>2.9411E-2</v>
      </c>
      <c r="N1344" s="18">
        <v>2277106.67</v>
      </c>
      <c r="O1344" s="17">
        <v>1.4419E-2</v>
      </c>
    </row>
    <row r="1345" spans="3:15" x14ac:dyDescent="0.2">
      <c r="C1345" s="30"/>
      <c r="D1345" s="30"/>
      <c r="E1345" s="30"/>
      <c r="F1345" s="30"/>
      <c r="G1345" s="14" t="s">
        <v>310</v>
      </c>
      <c r="H1345" s="18">
        <v>90343.05</v>
      </c>
      <c r="I1345" s="17">
        <v>3.5848999999999999E-2</v>
      </c>
      <c r="J1345" s="18">
        <v>313935.96000000002</v>
      </c>
      <c r="K1345" s="17">
        <v>5.7060000000000001E-3</v>
      </c>
      <c r="L1345" s="18">
        <v>637670.81999999995</v>
      </c>
      <c r="M1345" s="17">
        <v>-2.2991000000000001E-2</v>
      </c>
      <c r="N1345" s="18">
        <v>1247752.01</v>
      </c>
      <c r="O1345" s="17">
        <v>-3.551E-2</v>
      </c>
    </row>
    <row r="1346" spans="3:15" x14ac:dyDescent="0.2">
      <c r="C1346" s="30"/>
      <c r="D1346" s="30"/>
      <c r="E1346" s="30"/>
      <c r="F1346" s="30"/>
      <c r="G1346" s="14" t="s">
        <v>311</v>
      </c>
      <c r="H1346" s="18">
        <v>245501.49</v>
      </c>
      <c r="I1346" s="17">
        <v>-1.5630999999999999E-2</v>
      </c>
      <c r="J1346" s="18">
        <v>859003.43</v>
      </c>
      <c r="K1346" s="17">
        <v>-6.6189999999999999E-3</v>
      </c>
      <c r="L1346" s="18">
        <v>1861361.27</v>
      </c>
      <c r="M1346" s="17">
        <v>-2.1177000000000001E-2</v>
      </c>
      <c r="N1346" s="18">
        <v>3838346.85</v>
      </c>
      <c r="O1346" s="17">
        <v>-4.0073999999999999E-2</v>
      </c>
    </row>
    <row r="1347" spans="3:15" x14ac:dyDescent="0.2">
      <c r="C1347" s="30"/>
      <c r="D1347" s="30"/>
      <c r="E1347" s="30"/>
      <c r="F1347" s="30"/>
      <c r="G1347" s="14" t="s">
        <v>312</v>
      </c>
      <c r="H1347" s="18">
        <v>221223.74</v>
      </c>
      <c r="I1347" s="17">
        <v>3.5208000000000003E-2</v>
      </c>
      <c r="J1347" s="18">
        <v>708865.84</v>
      </c>
      <c r="K1347" s="17">
        <v>3.9004999999999998E-2</v>
      </c>
      <c r="L1347" s="18">
        <v>1520567.4</v>
      </c>
      <c r="M1347" s="17">
        <v>3.0131000000000002E-2</v>
      </c>
      <c r="N1347" s="18">
        <v>3138400.24</v>
      </c>
      <c r="O1347" s="17">
        <v>-2.4063999999999999E-2</v>
      </c>
    </row>
    <row r="1348" spans="3:15" x14ac:dyDescent="0.2">
      <c r="C1348" s="30"/>
      <c r="D1348" s="30"/>
      <c r="E1348" s="30"/>
      <c r="F1348" s="30"/>
      <c r="G1348" s="14" t="s">
        <v>313</v>
      </c>
      <c r="H1348" s="18">
        <v>138555.93</v>
      </c>
      <c r="I1348" s="17">
        <v>-1.2987E-2</v>
      </c>
      <c r="J1348" s="18">
        <v>512659.33</v>
      </c>
      <c r="K1348" s="17">
        <v>-4.4027999999999998E-2</v>
      </c>
      <c r="L1348" s="18">
        <v>1055513.8999999999</v>
      </c>
      <c r="M1348" s="17">
        <v>-5.5044999999999997E-2</v>
      </c>
      <c r="N1348" s="18">
        <v>2355486.39</v>
      </c>
      <c r="O1348" s="17">
        <v>3.1433000000000003E-2</v>
      </c>
    </row>
    <row r="1349" spans="3:15" x14ac:dyDescent="0.2">
      <c r="C1349" s="30"/>
      <c r="D1349" s="30"/>
      <c r="E1349" s="30"/>
      <c r="F1349" s="30"/>
      <c r="G1349" s="14" t="s">
        <v>314</v>
      </c>
      <c r="H1349" s="18">
        <v>166831.47</v>
      </c>
      <c r="I1349" s="17">
        <v>0.106283</v>
      </c>
      <c r="J1349" s="18">
        <v>563495.59</v>
      </c>
      <c r="K1349" s="17">
        <v>5.3961000000000002E-2</v>
      </c>
      <c r="L1349" s="18">
        <v>1120868.77</v>
      </c>
      <c r="M1349" s="17">
        <v>3.73E-2</v>
      </c>
      <c r="N1349" s="18">
        <v>2225226.1</v>
      </c>
      <c r="O1349" s="17">
        <v>3.9674000000000001E-2</v>
      </c>
    </row>
    <row r="1350" spans="3:15" x14ac:dyDescent="0.2">
      <c r="C1350" s="30"/>
      <c r="D1350" s="30"/>
      <c r="E1350" s="30"/>
      <c r="F1350" s="30"/>
      <c r="G1350" s="14" t="s">
        <v>315</v>
      </c>
      <c r="H1350" s="18">
        <v>119289.14</v>
      </c>
      <c r="I1350" s="17">
        <v>-9.8369999999999999E-2</v>
      </c>
      <c r="J1350" s="18">
        <v>400171.71</v>
      </c>
      <c r="K1350" s="17">
        <v>-8.3588999999999997E-2</v>
      </c>
      <c r="L1350" s="18">
        <v>872378.34</v>
      </c>
      <c r="M1350" s="17">
        <v>-5.1357E-2</v>
      </c>
      <c r="N1350" s="18">
        <v>1831728.88</v>
      </c>
      <c r="O1350" s="17">
        <v>-3.4056999999999997E-2</v>
      </c>
    </row>
    <row r="1351" spans="3:15" x14ac:dyDescent="0.2">
      <c r="C1351" s="30"/>
      <c r="D1351" s="30"/>
      <c r="E1351" s="30"/>
      <c r="F1351" s="30"/>
      <c r="G1351" s="14" t="s">
        <v>316</v>
      </c>
      <c r="H1351" s="18">
        <v>108102.68</v>
      </c>
      <c r="I1351" s="17">
        <v>-8.9410000000000003E-2</v>
      </c>
      <c r="J1351" s="18">
        <v>366547.82</v>
      </c>
      <c r="K1351" s="17">
        <v>-8.1242999999999996E-2</v>
      </c>
      <c r="L1351" s="18">
        <v>791576.34</v>
      </c>
      <c r="M1351" s="17">
        <v>-5.1512000000000002E-2</v>
      </c>
      <c r="N1351" s="18">
        <v>1605968.59</v>
      </c>
      <c r="O1351" s="17">
        <v>-4.1681999999999997E-2</v>
      </c>
    </row>
    <row r="1352" spans="3:15" x14ac:dyDescent="0.2">
      <c r="C1352" s="30"/>
      <c r="D1352" s="30"/>
      <c r="E1352" s="30"/>
      <c r="F1352" s="30"/>
      <c r="G1352" s="14" t="s">
        <v>317</v>
      </c>
      <c r="H1352" s="18">
        <v>86827.92</v>
      </c>
      <c r="I1352" s="17">
        <v>-3.3392999999999999E-2</v>
      </c>
      <c r="J1352" s="18">
        <v>297488.25</v>
      </c>
      <c r="K1352" s="17">
        <v>-4.1626000000000003E-2</v>
      </c>
      <c r="L1352" s="18">
        <v>630623.03</v>
      </c>
      <c r="M1352" s="17">
        <v>-2.4129000000000001E-2</v>
      </c>
      <c r="N1352" s="18">
        <v>1252292.0900000001</v>
      </c>
      <c r="O1352" s="17">
        <v>-8.5970000000000005E-3</v>
      </c>
    </row>
    <row r="1353" spans="3:15" x14ac:dyDescent="0.2">
      <c r="C1353" s="30"/>
      <c r="D1353" s="30"/>
      <c r="E1353" s="30"/>
      <c r="F1353" s="30"/>
      <c r="G1353" s="14" t="s">
        <v>318</v>
      </c>
      <c r="H1353" s="18">
        <v>205056.5</v>
      </c>
      <c r="I1353" s="17">
        <v>2.3025E-2</v>
      </c>
      <c r="J1353" s="18">
        <v>666152.6</v>
      </c>
      <c r="K1353" s="17">
        <v>8.1869999999999998E-3</v>
      </c>
      <c r="L1353" s="18">
        <v>1396216.85</v>
      </c>
      <c r="M1353" s="17">
        <v>1.1292E-2</v>
      </c>
      <c r="N1353" s="18">
        <v>2898148.74</v>
      </c>
      <c r="O1353" s="17">
        <v>3.2315000000000003E-2</v>
      </c>
    </row>
    <row r="1354" spans="3:15" x14ac:dyDescent="0.2">
      <c r="C1354" s="30"/>
      <c r="D1354" s="30"/>
      <c r="E1354" s="30"/>
      <c r="F1354" s="30"/>
      <c r="G1354" s="14" t="s">
        <v>319</v>
      </c>
      <c r="H1354" s="18">
        <v>96620.35</v>
      </c>
      <c r="I1354" s="17">
        <v>-1.4671E-2</v>
      </c>
      <c r="J1354" s="18">
        <v>335715.04</v>
      </c>
      <c r="K1354" s="17">
        <v>5.8869999999999999E-3</v>
      </c>
      <c r="L1354" s="18">
        <v>681067.61</v>
      </c>
      <c r="M1354" s="17">
        <v>2.5942E-2</v>
      </c>
      <c r="N1354" s="18">
        <v>1341393.43</v>
      </c>
      <c r="O1354" s="17">
        <v>3.2903000000000002E-2</v>
      </c>
    </row>
    <row r="1355" spans="3:15" x14ac:dyDescent="0.2">
      <c r="C1355" s="30"/>
      <c r="D1355" s="30"/>
      <c r="E1355" s="30"/>
      <c r="F1355" s="30"/>
      <c r="G1355" s="14" t="s">
        <v>320</v>
      </c>
      <c r="H1355" s="18">
        <v>132631.53</v>
      </c>
      <c r="I1355" s="17">
        <v>2.6911999999999998E-2</v>
      </c>
      <c r="J1355" s="18">
        <v>431630.38</v>
      </c>
      <c r="K1355" s="17">
        <v>1.9167E-2</v>
      </c>
      <c r="L1355" s="18">
        <v>895566.84</v>
      </c>
      <c r="M1355" s="17">
        <v>3.8970999999999999E-2</v>
      </c>
      <c r="N1355" s="18">
        <v>1826055.51</v>
      </c>
      <c r="O1355" s="17">
        <v>6.4130999999999994E-2</v>
      </c>
    </row>
    <row r="1356" spans="3:15" x14ac:dyDescent="0.2">
      <c r="C1356" s="30"/>
      <c r="D1356" s="30"/>
      <c r="E1356" s="30"/>
      <c r="F1356" s="30"/>
      <c r="G1356" s="14" t="s">
        <v>321</v>
      </c>
      <c r="H1356" s="18">
        <v>343869.92</v>
      </c>
      <c r="I1356" s="17">
        <v>6.4699000000000007E-2</v>
      </c>
      <c r="J1356" s="18">
        <v>1115938.6499999999</v>
      </c>
      <c r="K1356" s="17">
        <v>5.1534000000000003E-2</v>
      </c>
      <c r="L1356" s="18">
        <v>2318203.61</v>
      </c>
      <c r="M1356" s="17">
        <v>3.9197000000000003E-2</v>
      </c>
      <c r="N1356" s="18">
        <v>4760911.41</v>
      </c>
      <c r="O1356" s="17">
        <v>6.0597999999999999E-2</v>
      </c>
    </row>
    <row r="1357" spans="3:15" x14ac:dyDescent="0.2">
      <c r="C1357" s="30"/>
      <c r="D1357" s="30"/>
      <c r="E1357" s="30"/>
      <c r="F1357" s="30"/>
      <c r="G1357" s="14" t="s">
        <v>322</v>
      </c>
      <c r="H1357" s="18">
        <v>214625</v>
      </c>
      <c r="I1357" s="17">
        <v>2.9731E-2</v>
      </c>
      <c r="J1357" s="18">
        <v>729954.04</v>
      </c>
      <c r="K1357" s="17">
        <v>2.6957999999999999E-2</v>
      </c>
      <c r="L1357" s="18">
        <v>1493190.71</v>
      </c>
      <c r="M1357" s="17">
        <v>5.6357999999999998E-2</v>
      </c>
      <c r="N1357" s="18">
        <v>2995319.52</v>
      </c>
      <c r="O1357" s="17">
        <v>6.8916000000000005E-2</v>
      </c>
    </row>
    <row r="1358" spans="3:15" x14ac:dyDescent="0.2">
      <c r="C1358" s="30"/>
      <c r="D1358" s="30"/>
      <c r="E1358" s="30"/>
      <c r="F1358" s="30"/>
      <c r="G1358" s="14" t="s">
        <v>323</v>
      </c>
      <c r="H1358" s="18">
        <v>179180.91</v>
      </c>
      <c r="I1358" s="17">
        <v>5.8455E-2</v>
      </c>
      <c r="J1358" s="18">
        <v>593192.29</v>
      </c>
      <c r="K1358" s="17">
        <v>2.0343E-2</v>
      </c>
      <c r="L1358" s="18">
        <v>1287727.01</v>
      </c>
      <c r="M1358" s="17">
        <v>1.5626000000000001E-2</v>
      </c>
      <c r="N1358" s="18">
        <v>2466401.94</v>
      </c>
      <c r="O1358" s="17">
        <v>-3.211E-2</v>
      </c>
    </row>
    <row r="1359" spans="3:15" x14ac:dyDescent="0.2">
      <c r="C1359" s="30"/>
      <c r="D1359" s="30"/>
      <c r="E1359" s="30"/>
      <c r="F1359" s="30"/>
      <c r="G1359" s="14" t="s">
        <v>324</v>
      </c>
      <c r="H1359" s="18">
        <v>141511.82</v>
      </c>
      <c r="I1359" s="17">
        <v>0.10421800000000001</v>
      </c>
      <c r="J1359" s="18">
        <v>459218.71</v>
      </c>
      <c r="K1359" s="17">
        <v>1.0670000000000001E-2</v>
      </c>
      <c r="L1359" s="18">
        <v>956320.71</v>
      </c>
      <c r="M1359" s="17">
        <v>-2.1316000000000002E-2</v>
      </c>
      <c r="N1359" s="18">
        <v>2009033.14</v>
      </c>
      <c r="O1359" s="17">
        <v>-1.3894999999999999E-2</v>
      </c>
    </row>
    <row r="1360" spans="3:15" x14ac:dyDescent="0.2">
      <c r="C1360" s="138"/>
      <c r="D1360" s="138"/>
      <c r="E1360" s="138"/>
      <c r="F1360" s="30"/>
      <c r="G1360" s="14" t="s">
        <v>325</v>
      </c>
      <c r="H1360" s="18">
        <v>207467.51999999999</v>
      </c>
      <c r="I1360" s="17">
        <v>2.4949999999999998E-3</v>
      </c>
      <c r="J1360" s="18">
        <v>639864.51</v>
      </c>
      <c r="K1360" s="17">
        <v>-5.4479999999999997E-3</v>
      </c>
      <c r="L1360" s="18">
        <v>1433135.44</v>
      </c>
      <c r="M1360" s="17">
        <v>3.4609000000000001E-2</v>
      </c>
      <c r="N1360" s="18">
        <v>2942300.19</v>
      </c>
      <c r="O1360" s="17">
        <v>1.9372E-2</v>
      </c>
    </row>
    <row r="1361" spans="3:15" x14ac:dyDescent="0.2">
      <c r="C1361" s="30"/>
      <c r="D1361" s="30"/>
      <c r="E1361" s="30"/>
      <c r="F1361" s="30"/>
      <c r="G1361" s="14" t="s">
        <v>351</v>
      </c>
      <c r="H1361" s="19">
        <v>80730.259999999995</v>
      </c>
      <c r="I1361" s="17">
        <v>-8.9872999999999995E-2</v>
      </c>
      <c r="J1361" s="19">
        <v>286651.03999999998</v>
      </c>
      <c r="K1361" s="17">
        <v>-6.6318000000000002E-2</v>
      </c>
      <c r="L1361" s="19">
        <v>591770.11</v>
      </c>
      <c r="M1361" s="17">
        <v>-4.7342000000000002E-2</v>
      </c>
      <c r="N1361" s="19">
        <v>1166447.07</v>
      </c>
      <c r="O1361" s="17">
        <v>-3.3180000000000001E-2</v>
      </c>
    </row>
    <row r="1362" spans="3:15" x14ac:dyDescent="0.2">
      <c r="C1362" s="30"/>
      <c r="D1362" s="30"/>
      <c r="E1362" s="30"/>
      <c r="F1362" s="30"/>
      <c r="G1362" s="14" t="s">
        <v>352</v>
      </c>
      <c r="H1362" s="19">
        <v>166319.62</v>
      </c>
      <c r="I1362" s="17">
        <v>1.3526E-2</v>
      </c>
      <c r="J1362" s="19">
        <v>564359.74</v>
      </c>
      <c r="K1362" s="17">
        <v>3.7450999999999998E-2</v>
      </c>
      <c r="L1362" s="19">
        <v>1171993.04</v>
      </c>
      <c r="M1362" s="17">
        <v>1.6688000000000001E-2</v>
      </c>
      <c r="N1362" s="19">
        <v>2313674.09</v>
      </c>
      <c r="O1362" s="17">
        <v>-0.101697</v>
      </c>
    </row>
    <row r="1363" spans="3:15" x14ac:dyDescent="0.2">
      <c r="C1363" s="29" t="s">
        <v>19</v>
      </c>
      <c r="D1363" s="29" t="s">
        <v>12</v>
      </c>
      <c r="E1363" s="29" t="s">
        <v>9</v>
      </c>
      <c r="F1363" s="29" t="s">
        <v>85</v>
      </c>
      <c r="G1363" s="14" t="s">
        <v>326</v>
      </c>
      <c r="H1363" s="18">
        <v>1720587.97</v>
      </c>
      <c r="I1363" s="17">
        <v>4.6783999999999999E-2</v>
      </c>
      <c r="J1363" s="18">
        <v>5614472.7999999998</v>
      </c>
      <c r="K1363" s="17">
        <v>3.4014999999999997E-2</v>
      </c>
      <c r="L1363" s="18">
        <v>11695991.720000001</v>
      </c>
      <c r="M1363" s="17">
        <v>4.1699E-2</v>
      </c>
      <c r="N1363" s="18">
        <v>23869417.399999999</v>
      </c>
      <c r="O1363" s="17">
        <v>5.5808999999999997E-2</v>
      </c>
    </row>
    <row r="1364" spans="3:15" x14ac:dyDescent="0.2">
      <c r="C1364" s="30"/>
      <c r="D1364" s="30"/>
      <c r="E1364" s="30"/>
      <c r="F1364" s="30"/>
      <c r="G1364" s="14" t="s">
        <v>327</v>
      </c>
      <c r="H1364" s="18">
        <v>2084565.45</v>
      </c>
      <c r="I1364" s="17">
        <v>-9.0580000000000001E-3</v>
      </c>
      <c r="J1364" s="18">
        <v>7245623.2599999998</v>
      </c>
      <c r="K1364" s="17">
        <v>1.7815999999999999E-2</v>
      </c>
      <c r="L1364" s="18">
        <v>14670338.699999999</v>
      </c>
      <c r="M1364" s="17">
        <v>1.319E-2</v>
      </c>
      <c r="N1364" s="18">
        <v>29214297.07</v>
      </c>
      <c r="O1364" s="17">
        <v>1.722E-3</v>
      </c>
    </row>
    <row r="1365" spans="3:15" x14ac:dyDescent="0.2">
      <c r="C1365" s="30"/>
      <c r="D1365" s="30"/>
      <c r="E1365" s="30"/>
      <c r="F1365" s="30"/>
      <c r="G1365" s="14" t="s">
        <v>328</v>
      </c>
      <c r="H1365" s="18">
        <v>1334431.98</v>
      </c>
      <c r="I1365" s="17">
        <v>-5.713E-2</v>
      </c>
      <c r="J1365" s="18">
        <v>4564030.96</v>
      </c>
      <c r="K1365" s="17">
        <v>-3.7721999999999999E-2</v>
      </c>
      <c r="L1365" s="18">
        <v>9695181.4900000002</v>
      </c>
      <c r="M1365" s="17">
        <v>-2.0150999999999999E-2</v>
      </c>
      <c r="N1365" s="18">
        <v>19447909.829999998</v>
      </c>
      <c r="O1365" s="17">
        <v>-2.0650000000000002E-2</v>
      </c>
    </row>
    <row r="1366" spans="3:15" x14ac:dyDescent="0.2">
      <c r="C1366" s="30"/>
      <c r="D1366" s="30"/>
      <c r="E1366" s="30"/>
      <c r="F1366" s="30"/>
      <c r="G1366" s="14" t="s">
        <v>329</v>
      </c>
      <c r="H1366" s="18">
        <v>2610796.65</v>
      </c>
      <c r="I1366" s="17">
        <v>3.9489999999999997E-2</v>
      </c>
      <c r="J1366" s="18">
        <v>9017423.2599999998</v>
      </c>
      <c r="K1366" s="17">
        <v>4.9280999999999998E-2</v>
      </c>
      <c r="L1366" s="18">
        <v>19012416</v>
      </c>
      <c r="M1366" s="17">
        <v>2.9458000000000002E-2</v>
      </c>
      <c r="N1366" s="18">
        <v>38869717.600000001</v>
      </c>
      <c r="O1366" s="17">
        <v>1.8929999999999999E-3</v>
      </c>
    </row>
    <row r="1367" spans="3:15" x14ac:dyDescent="0.2">
      <c r="C1367" s="30"/>
      <c r="D1367" s="30"/>
      <c r="E1367" s="30"/>
      <c r="F1367" s="30"/>
      <c r="G1367" s="14" t="s">
        <v>330</v>
      </c>
      <c r="H1367" s="18">
        <v>1062870.96</v>
      </c>
      <c r="I1367" s="17">
        <v>3.5774E-2</v>
      </c>
      <c r="J1367" s="18">
        <v>3536208.68</v>
      </c>
      <c r="K1367" s="17">
        <v>3.1475999999999997E-2</v>
      </c>
      <c r="L1367" s="18">
        <v>7241941.4100000001</v>
      </c>
      <c r="M1367" s="17">
        <v>3.8879999999999998E-2</v>
      </c>
      <c r="N1367" s="18">
        <v>14327476.01</v>
      </c>
      <c r="O1367" s="17">
        <v>3.1393999999999998E-2</v>
      </c>
    </row>
    <row r="1368" spans="3:15" x14ac:dyDescent="0.2">
      <c r="C1368" s="30"/>
      <c r="D1368" s="30"/>
      <c r="E1368" s="30"/>
      <c r="F1368" s="30"/>
      <c r="G1368" s="14" t="s">
        <v>331</v>
      </c>
      <c r="H1368" s="18">
        <v>1236848.72</v>
      </c>
      <c r="I1368" s="17">
        <v>-6.5818000000000002E-2</v>
      </c>
      <c r="J1368" s="18">
        <v>4223271.6900000004</v>
      </c>
      <c r="K1368" s="17">
        <v>-3.7844000000000003E-2</v>
      </c>
      <c r="L1368" s="18">
        <v>8961118.75</v>
      </c>
      <c r="M1368" s="17">
        <v>-3.5733000000000001E-2</v>
      </c>
      <c r="N1368" s="18">
        <v>17622608.16</v>
      </c>
      <c r="O1368" s="17">
        <v>-5.2360999999999998E-2</v>
      </c>
    </row>
    <row r="1369" spans="3:15" x14ac:dyDescent="0.2">
      <c r="C1369" s="30"/>
      <c r="D1369" s="30"/>
      <c r="E1369" s="30"/>
      <c r="F1369" s="30"/>
      <c r="G1369" s="14" t="s">
        <v>332</v>
      </c>
      <c r="H1369" s="18">
        <v>1711312.86</v>
      </c>
      <c r="I1369" s="17">
        <v>2.4833000000000001E-2</v>
      </c>
      <c r="J1369" s="18">
        <v>5454305.2300000004</v>
      </c>
      <c r="K1369" s="17">
        <v>1.8471999999999999E-2</v>
      </c>
      <c r="L1369" s="18">
        <v>11935845.27</v>
      </c>
      <c r="M1369" s="17">
        <v>3.6250999999999999E-2</v>
      </c>
      <c r="N1369" s="18">
        <v>23777675.440000001</v>
      </c>
      <c r="O1369" s="17">
        <v>7.1980000000000004E-3</v>
      </c>
    </row>
    <row r="1370" spans="3:15" x14ac:dyDescent="0.2">
      <c r="C1370" s="30"/>
      <c r="D1370" s="30"/>
      <c r="E1370" s="30"/>
      <c r="F1370" s="30"/>
      <c r="G1370" s="14" t="s">
        <v>333</v>
      </c>
      <c r="H1370" s="18">
        <v>1826917.97</v>
      </c>
      <c r="I1370" s="17">
        <v>2.1936000000000001E-2</v>
      </c>
      <c r="J1370" s="18">
        <v>6083861.6399999997</v>
      </c>
      <c r="K1370" s="17">
        <v>1.7172E-2</v>
      </c>
      <c r="L1370" s="18">
        <v>12580235.16</v>
      </c>
      <c r="M1370" s="17">
        <v>3.3653000000000002E-2</v>
      </c>
      <c r="N1370" s="18">
        <v>25112050.34</v>
      </c>
      <c r="O1370" s="17">
        <v>1.7786E-2</v>
      </c>
    </row>
    <row r="1371" spans="3:15" x14ac:dyDescent="0.2">
      <c r="C1371" s="30"/>
      <c r="D1371" s="30"/>
      <c r="E1371" s="31"/>
      <c r="F1371" s="30"/>
      <c r="G1371" s="14" t="s">
        <v>334</v>
      </c>
      <c r="H1371" s="18">
        <v>13588332.199999999</v>
      </c>
      <c r="I1371" s="17">
        <v>7.894E-3</v>
      </c>
      <c r="J1371" s="18">
        <v>45739196.460000001</v>
      </c>
      <c r="K1371" s="17">
        <v>1.5532000000000001E-2</v>
      </c>
      <c r="L1371" s="18">
        <v>95793066.730000004</v>
      </c>
      <c r="M1371" s="17">
        <v>1.8824E-2</v>
      </c>
      <c r="N1371" s="18">
        <v>192241148.41</v>
      </c>
      <c r="O1371" s="17">
        <v>5.4730000000000004E-3</v>
      </c>
    </row>
    <row r="1372" spans="3:15" x14ac:dyDescent="0.2">
      <c r="C1372" s="29" t="s">
        <v>19</v>
      </c>
      <c r="D1372" s="29" t="s">
        <v>12</v>
      </c>
      <c r="E1372" s="29" t="s">
        <v>25</v>
      </c>
      <c r="F1372" s="29" t="s">
        <v>84</v>
      </c>
      <c r="G1372" s="14" t="s">
        <v>278</v>
      </c>
      <c r="H1372" s="18">
        <v>124331.22</v>
      </c>
      <c r="I1372" s="17">
        <v>-5.6987000000000003E-2</v>
      </c>
      <c r="J1372" s="18">
        <v>438689.08</v>
      </c>
      <c r="K1372" s="17">
        <v>5.1927000000000001E-2</v>
      </c>
      <c r="L1372" s="18">
        <v>897723.29</v>
      </c>
      <c r="M1372" s="17">
        <v>3.0668999999999998E-2</v>
      </c>
      <c r="N1372" s="18">
        <v>1804935.14</v>
      </c>
      <c r="O1372" s="17">
        <v>1.9414000000000001E-2</v>
      </c>
    </row>
    <row r="1373" spans="3:15" x14ac:dyDescent="0.2">
      <c r="C1373" s="30"/>
      <c r="D1373" s="30"/>
      <c r="E1373" s="30"/>
      <c r="F1373" s="30"/>
      <c r="G1373" s="14" t="s">
        <v>279</v>
      </c>
      <c r="H1373" s="18">
        <v>314751.90999999997</v>
      </c>
      <c r="I1373" s="17">
        <v>-1.222E-3</v>
      </c>
      <c r="J1373" s="18">
        <v>1029726.71</v>
      </c>
      <c r="K1373" s="17">
        <v>1.2918000000000001E-2</v>
      </c>
      <c r="L1373" s="18">
        <v>2189857.7799999998</v>
      </c>
      <c r="M1373" s="17">
        <v>1.7573999999999999E-2</v>
      </c>
      <c r="N1373" s="18">
        <v>4237359.47</v>
      </c>
      <c r="O1373" s="17">
        <v>-3.8316999999999997E-2</v>
      </c>
    </row>
    <row r="1374" spans="3:15" x14ac:dyDescent="0.2">
      <c r="C1374" s="30"/>
      <c r="D1374" s="30"/>
      <c r="E1374" s="30"/>
      <c r="F1374" s="30"/>
      <c r="G1374" s="14" t="s">
        <v>280</v>
      </c>
      <c r="H1374" s="18">
        <v>522468.83</v>
      </c>
      <c r="I1374" s="17">
        <v>-9.0992000000000003E-2</v>
      </c>
      <c r="J1374" s="18">
        <v>1797868.75</v>
      </c>
      <c r="K1374" s="17">
        <v>-3.5705000000000001E-2</v>
      </c>
      <c r="L1374" s="18">
        <v>3846721.18</v>
      </c>
      <c r="M1374" s="17">
        <v>-8.5249999999999996E-3</v>
      </c>
      <c r="N1374" s="18">
        <v>7943706.2199999997</v>
      </c>
      <c r="O1374" s="17">
        <v>1.124E-3</v>
      </c>
    </row>
    <row r="1375" spans="3:15" x14ac:dyDescent="0.2">
      <c r="C1375" s="30"/>
      <c r="D1375" s="30"/>
      <c r="E1375" s="30"/>
      <c r="F1375" s="30"/>
      <c r="G1375" s="14" t="s">
        <v>281</v>
      </c>
      <c r="H1375" s="18">
        <v>187681.67</v>
      </c>
      <c r="I1375" s="17">
        <v>-1.3651E-2</v>
      </c>
      <c r="J1375" s="18">
        <v>635029.14</v>
      </c>
      <c r="K1375" s="17">
        <v>2.0569999999999998E-3</v>
      </c>
      <c r="L1375" s="18">
        <v>1364358.37</v>
      </c>
      <c r="M1375" s="17">
        <v>9.9000000000000008E-3</v>
      </c>
      <c r="N1375" s="18">
        <v>2662611.41</v>
      </c>
      <c r="O1375" s="17">
        <v>-2.0552000000000001E-2</v>
      </c>
    </row>
    <row r="1376" spans="3:15" x14ac:dyDescent="0.2">
      <c r="C1376" s="30"/>
      <c r="D1376" s="30"/>
      <c r="E1376" s="30"/>
      <c r="F1376" s="30"/>
      <c r="G1376" s="14" t="s">
        <v>282</v>
      </c>
      <c r="H1376" s="18">
        <v>521750.62</v>
      </c>
      <c r="I1376" s="17">
        <v>2.6287999999999999E-2</v>
      </c>
      <c r="J1376" s="18">
        <v>1828617.72</v>
      </c>
      <c r="K1376" s="17">
        <v>5.1615000000000001E-2</v>
      </c>
      <c r="L1376" s="18">
        <v>3802636.63</v>
      </c>
      <c r="M1376" s="17">
        <v>4.2297000000000001E-2</v>
      </c>
      <c r="N1376" s="18">
        <v>7766221.6699999999</v>
      </c>
      <c r="O1376" s="17">
        <v>1.8213E-2</v>
      </c>
    </row>
    <row r="1377" spans="3:15" x14ac:dyDescent="0.2">
      <c r="C1377" s="30"/>
      <c r="D1377" s="30"/>
      <c r="E1377" s="30"/>
      <c r="F1377" s="30"/>
      <c r="G1377" s="14" t="s">
        <v>283</v>
      </c>
      <c r="H1377" s="18">
        <v>211604.31</v>
      </c>
      <c r="I1377" s="17">
        <v>0.123195</v>
      </c>
      <c r="J1377" s="18">
        <v>684281.19</v>
      </c>
      <c r="K1377" s="17">
        <v>5.4372999999999998E-2</v>
      </c>
      <c r="L1377" s="18">
        <v>1451073.63</v>
      </c>
      <c r="M1377" s="17">
        <v>4.4135000000000001E-2</v>
      </c>
      <c r="N1377" s="18">
        <v>2922772.77</v>
      </c>
      <c r="O1377" s="17">
        <v>1.6275999999999999E-2</v>
      </c>
    </row>
    <row r="1378" spans="3:15" x14ac:dyDescent="0.2">
      <c r="C1378" s="30"/>
      <c r="D1378" s="30"/>
      <c r="E1378" s="30"/>
      <c r="F1378" s="30"/>
      <c r="G1378" s="14" t="s">
        <v>284</v>
      </c>
      <c r="H1378" s="18">
        <v>145028.25</v>
      </c>
      <c r="I1378" s="17">
        <v>-0.112349</v>
      </c>
      <c r="J1378" s="18">
        <v>495339.12</v>
      </c>
      <c r="K1378" s="17">
        <v>-8.4305000000000005E-2</v>
      </c>
      <c r="L1378" s="18">
        <v>1075816.3600000001</v>
      </c>
      <c r="M1378" s="17">
        <v>-4.9477E-2</v>
      </c>
      <c r="N1378" s="18">
        <v>2232955.5099999998</v>
      </c>
      <c r="O1378" s="17">
        <v>-4.2668999999999999E-2</v>
      </c>
    </row>
    <row r="1379" spans="3:15" x14ac:dyDescent="0.2">
      <c r="C1379" s="30"/>
      <c r="D1379" s="30"/>
      <c r="E1379" s="30"/>
      <c r="F1379" s="30"/>
      <c r="G1379" s="14" t="s">
        <v>285</v>
      </c>
      <c r="H1379" s="18">
        <v>501848.23</v>
      </c>
      <c r="I1379" s="17">
        <v>5.9733000000000001E-2</v>
      </c>
      <c r="J1379" s="18">
        <v>1711289.18</v>
      </c>
      <c r="K1379" s="17">
        <v>4.6321000000000001E-2</v>
      </c>
      <c r="L1379" s="18">
        <v>3489360.03</v>
      </c>
      <c r="M1379" s="17">
        <v>8.8369999999999994E-3</v>
      </c>
      <c r="N1379" s="18">
        <v>7118574.25</v>
      </c>
      <c r="O1379" s="17">
        <v>-1.179E-2</v>
      </c>
    </row>
    <row r="1380" spans="3:15" x14ac:dyDescent="0.2">
      <c r="C1380" s="30"/>
      <c r="D1380" s="30"/>
      <c r="E1380" s="30"/>
      <c r="F1380" s="30"/>
      <c r="G1380" s="14" t="s">
        <v>286</v>
      </c>
      <c r="H1380" s="18">
        <v>211514.51</v>
      </c>
      <c r="I1380" s="17">
        <v>-9.912E-2</v>
      </c>
      <c r="J1380" s="18">
        <v>733823.41</v>
      </c>
      <c r="K1380" s="17">
        <v>-6.4773999999999998E-2</v>
      </c>
      <c r="L1380" s="18">
        <v>1478553.02</v>
      </c>
      <c r="M1380" s="17">
        <v>-6.0644000000000003E-2</v>
      </c>
      <c r="N1380" s="18">
        <v>2789060.21</v>
      </c>
      <c r="O1380" s="17">
        <v>-9.6111000000000002E-2</v>
      </c>
    </row>
    <row r="1381" spans="3:15" x14ac:dyDescent="0.2">
      <c r="C1381" s="30"/>
      <c r="D1381" s="30"/>
      <c r="E1381" s="30"/>
      <c r="F1381" s="30"/>
      <c r="G1381" s="14" t="s">
        <v>287</v>
      </c>
      <c r="H1381" s="18">
        <v>153150.14000000001</v>
      </c>
      <c r="I1381" s="17">
        <v>-3.8122000000000003E-2</v>
      </c>
      <c r="J1381" s="18">
        <v>557020.93000000005</v>
      </c>
      <c r="K1381" s="17">
        <v>-4.8626999999999997E-2</v>
      </c>
      <c r="L1381" s="18">
        <v>1100062.28</v>
      </c>
      <c r="M1381" s="17">
        <v>-8.7662000000000004E-2</v>
      </c>
      <c r="N1381" s="18">
        <v>2508819.9300000002</v>
      </c>
      <c r="O1381" s="17">
        <v>1.6114E-2</v>
      </c>
    </row>
    <row r="1382" spans="3:15" x14ac:dyDescent="0.2">
      <c r="C1382" s="30"/>
      <c r="D1382" s="30"/>
      <c r="E1382" s="30"/>
      <c r="F1382" s="30"/>
      <c r="G1382" s="14" t="s">
        <v>288</v>
      </c>
      <c r="H1382" s="18">
        <v>153305.21</v>
      </c>
      <c r="I1382" s="17">
        <v>-0.107692</v>
      </c>
      <c r="J1382" s="18">
        <v>537863.96</v>
      </c>
      <c r="K1382" s="17">
        <v>-8.8493000000000002E-2</v>
      </c>
      <c r="L1382" s="18">
        <v>1125977.22</v>
      </c>
      <c r="M1382" s="17">
        <v>-7.3334999999999997E-2</v>
      </c>
      <c r="N1382" s="18">
        <v>2320634</v>
      </c>
      <c r="O1382" s="17">
        <v>-2.5194000000000001E-2</v>
      </c>
    </row>
    <row r="1383" spans="3:15" x14ac:dyDescent="0.2">
      <c r="C1383" s="30"/>
      <c r="D1383" s="30"/>
      <c r="E1383" s="30"/>
      <c r="F1383" s="30"/>
      <c r="G1383" s="14" t="s">
        <v>289</v>
      </c>
      <c r="H1383" s="18">
        <v>373724.4</v>
      </c>
      <c r="I1383" s="17">
        <v>-0.10802</v>
      </c>
      <c r="J1383" s="18">
        <v>1251747.52</v>
      </c>
      <c r="K1383" s="17">
        <v>-7.1041000000000007E-2</v>
      </c>
      <c r="L1383" s="18">
        <v>2622326.7400000002</v>
      </c>
      <c r="M1383" s="17">
        <v>-5.5037999999999997E-2</v>
      </c>
      <c r="N1383" s="18">
        <v>5275777.7699999996</v>
      </c>
      <c r="O1383" s="17">
        <v>-6.7677000000000001E-2</v>
      </c>
    </row>
    <row r="1384" spans="3:15" x14ac:dyDescent="0.2">
      <c r="C1384" s="30"/>
      <c r="D1384" s="30"/>
      <c r="E1384" s="30"/>
      <c r="F1384" s="30"/>
      <c r="G1384" s="14" t="s">
        <v>290</v>
      </c>
      <c r="H1384" s="18">
        <v>372241.94</v>
      </c>
      <c r="I1384" s="17">
        <v>-4.9044999999999998E-2</v>
      </c>
      <c r="J1384" s="18">
        <v>1264351.08</v>
      </c>
      <c r="K1384" s="17">
        <v>-5.4004000000000003E-2</v>
      </c>
      <c r="L1384" s="18">
        <v>2710954.9</v>
      </c>
      <c r="M1384" s="17">
        <v>-1.5644000000000002E-2</v>
      </c>
      <c r="N1384" s="18">
        <v>5461272.9400000004</v>
      </c>
      <c r="O1384" s="17">
        <v>-2.8524000000000001E-2</v>
      </c>
    </row>
    <row r="1385" spans="3:15" x14ac:dyDescent="0.2">
      <c r="C1385" s="30"/>
      <c r="D1385" s="30"/>
      <c r="E1385" s="30"/>
      <c r="F1385" s="30"/>
      <c r="G1385" s="14" t="s">
        <v>291</v>
      </c>
      <c r="H1385" s="18">
        <v>377759.69</v>
      </c>
      <c r="I1385" s="17">
        <v>-2.2681E-2</v>
      </c>
      <c r="J1385" s="18">
        <v>1290362.55</v>
      </c>
      <c r="K1385" s="17">
        <v>-2.2138999999999999E-2</v>
      </c>
      <c r="L1385" s="18">
        <v>2704470.13</v>
      </c>
      <c r="M1385" s="17">
        <v>5.7169999999999999E-3</v>
      </c>
      <c r="N1385" s="18">
        <v>5394444.5999999996</v>
      </c>
      <c r="O1385" s="17">
        <v>1.6414000000000002E-2</v>
      </c>
    </row>
    <row r="1386" spans="3:15" x14ac:dyDescent="0.2">
      <c r="C1386" s="30"/>
      <c r="D1386" s="30"/>
      <c r="E1386" s="30"/>
      <c r="F1386" s="30"/>
      <c r="G1386" s="14" t="s">
        <v>292</v>
      </c>
      <c r="H1386" s="18">
        <v>208527.09</v>
      </c>
      <c r="I1386" s="17">
        <v>-1.4836999999999999E-2</v>
      </c>
      <c r="J1386" s="18">
        <v>680042.36</v>
      </c>
      <c r="K1386" s="17">
        <v>-3.3263000000000001E-2</v>
      </c>
      <c r="L1386" s="18">
        <v>1451822.79</v>
      </c>
      <c r="M1386" s="17">
        <v>3.6849999999999999E-3</v>
      </c>
      <c r="N1386" s="18">
        <v>2946565.61</v>
      </c>
      <c r="O1386" s="17">
        <v>1.5887999999999999E-2</v>
      </c>
    </row>
    <row r="1387" spans="3:15" x14ac:dyDescent="0.2">
      <c r="C1387" s="30"/>
      <c r="D1387" s="30"/>
      <c r="E1387" s="30"/>
      <c r="F1387" s="30"/>
      <c r="G1387" s="14" t="s">
        <v>293</v>
      </c>
      <c r="H1387" s="18">
        <v>259574.78</v>
      </c>
      <c r="I1387" s="17">
        <v>-5.4452E-2</v>
      </c>
      <c r="J1387" s="18">
        <v>923221</v>
      </c>
      <c r="K1387" s="17">
        <v>-2.4621000000000001E-2</v>
      </c>
      <c r="L1387" s="18">
        <v>1858722.75</v>
      </c>
      <c r="M1387" s="17">
        <v>-4.2179000000000001E-2</v>
      </c>
      <c r="N1387" s="18">
        <v>3642457.63</v>
      </c>
      <c r="O1387" s="17">
        <v>-5.0723999999999998E-2</v>
      </c>
    </row>
    <row r="1388" spans="3:15" x14ac:dyDescent="0.2">
      <c r="C1388" s="30"/>
      <c r="D1388" s="30"/>
      <c r="E1388" s="30"/>
      <c r="F1388" s="30"/>
      <c r="G1388" s="14" t="s">
        <v>294</v>
      </c>
      <c r="H1388" s="18">
        <v>292743.67999999999</v>
      </c>
      <c r="I1388" s="17">
        <v>3.5105999999999998E-2</v>
      </c>
      <c r="J1388" s="18">
        <v>1025407.32</v>
      </c>
      <c r="K1388" s="17">
        <v>4.5627000000000001E-2</v>
      </c>
      <c r="L1388" s="18">
        <v>2145107.54</v>
      </c>
      <c r="M1388" s="17">
        <v>2.4694000000000001E-2</v>
      </c>
      <c r="N1388" s="18">
        <v>4415479.3</v>
      </c>
      <c r="O1388" s="17">
        <v>6.1929999999999997E-3</v>
      </c>
    </row>
    <row r="1389" spans="3:15" x14ac:dyDescent="0.2">
      <c r="C1389" s="30"/>
      <c r="D1389" s="30"/>
      <c r="E1389" s="30"/>
      <c r="F1389" s="30"/>
      <c r="G1389" s="14" t="s">
        <v>295</v>
      </c>
      <c r="H1389" s="18">
        <v>331768.28000000003</v>
      </c>
      <c r="I1389" s="17">
        <v>-4.8563000000000002E-2</v>
      </c>
      <c r="J1389" s="18">
        <v>1085296.6299999999</v>
      </c>
      <c r="K1389" s="17">
        <v>-3.9868000000000001E-2</v>
      </c>
      <c r="L1389" s="18">
        <v>2271232.85</v>
      </c>
      <c r="M1389" s="17">
        <v>-2.5411E-2</v>
      </c>
      <c r="N1389" s="18">
        <v>4505819.1399999997</v>
      </c>
      <c r="O1389" s="17">
        <v>-4.1333000000000002E-2</v>
      </c>
    </row>
    <row r="1390" spans="3:15" x14ac:dyDescent="0.2">
      <c r="C1390" s="30"/>
      <c r="D1390" s="30"/>
      <c r="E1390" s="30"/>
      <c r="F1390" s="30"/>
      <c r="G1390" s="14" t="s">
        <v>296</v>
      </c>
      <c r="H1390" s="18">
        <v>148482.69</v>
      </c>
      <c r="I1390" s="17">
        <v>-6.6126000000000004E-2</v>
      </c>
      <c r="J1390" s="18">
        <v>514929.61</v>
      </c>
      <c r="K1390" s="17">
        <v>-5.3145999999999999E-2</v>
      </c>
      <c r="L1390" s="18">
        <v>1058947.54</v>
      </c>
      <c r="M1390" s="17">
        <v>-5.8486000000000003E-2</v>
      </c>
      <c r="N1390" s="18">
        <v>2045102.53</v>
      </c>
      <c r="O1390" s="17">
        <v>-8.7395E-2</v>
      </c>
    </row>
    <row r="1391" spans="3:15" x14ac:dyDescent="0.2">
      <c r="C1391" s="30"/>
      <c r="D1391" s="30"/>
      <c r="E1391" s="30"/>
      <c r="F1391" s="30"/>
      <c r="G1391" s="14" t="s">
        <v>297</v>
      </c>
      <c r="H1391" s="18">
        <v>122250.06</v>
      </c>
      <c r="I1391" s="17">
        <v>-7.345E-3</v>
      </c>
      <c r="J1391" s="18">
        <v>405866.78</v>
      </c>
      <c r="K1391" s="17">
        <v>2.0890000000000001E-3</v>
      </c>
      <c r="L1391" s="18">
        <v>905429.91</v>
      </c>
      <c r="M1391" s="17">
        <v>4.1563999999999997E-2</v>
      </c>
      <c r="N1391" s="18">
        <v>1830182.89</v>
      </c>
      <c r="O1391" s="17">
        <v>3.1022999999999998E-2</v>
      </c>
    </row>
    <row r="1392" spans="3:15" x14ac:dyDescent="0.2">
      <c r="C1392" s="30"/>
      <c r="D1392" s="30"/>
      <c r="E1392" s="30"/>
      <c r="F1392" s="30"/>
      <c r="G1392" s="14" t="s">
        <v>298</v>
      </c>
      <c r="H1392" s="18">
        <v>145782.74</v>
      </c>
      <c r="I1392" s="17">
        <v>0.14929799999999999</v>
      </c>
      <c r="J1392" s="18">
        <v>445658.69</v>
      </c>
      <c r="K1392" s="17">
        <v>-3.0839999999999999E-3</v>
      </c>
      <c r="L1392" s="18">
        <v>924209.25</v>
      </c>
      <c r="M1392" s="17">
        <v>1.3691E-2</v>
      </c>
      <c r="N1392" s="18">
        <v>1870102.59</v>
      </c>
      <c r="O1392" s="17">
        <v>5.9760000000000004E-3</v>
      </c>
    </row>
    <row r="1393" spans="3:15" x14ac:dyDescent="0.2">
      <c r="C1393" s="30"/>
      <c r="D1393" s="30"/>
      <c r="E1393" s="30"/>
      <c r="F1393" s="30"/>
      <c r="G1393" s="14" t="s">
        <v>299</v>
      </c>
      <c r="H1393" s="18">
        <v>1060054.8500000001</v>
      </c>
      <c r="I1393" s="17">
        <v>5.9431999999999999E-2</v>
      </c>
      <c r="J1393" s="18">
        <v>3442260.2</v>
      </c>
      <c r="K1393" s="17">
        <v>3.9709000000000001E-2</v>
      </c>
      <c r="L1393" s="18">
        <v>7137744.3399999999</v>
      </c>
      <c r="M1393" s="17">
        <v>6.8683999999999995E-2</v>
      </c>
      <c r="N1393" s="18">
        <v>14425730.390000001</v>
      </c>
      <c r="O1393" s="17">
        <v>8.0852999999999994E-2</v>
      </c>
    </row>
    <row r="1394" spans="3:15" x14ac:dyDescent="0.2">
      <c r="C1394" s="30"/>
      <c r="D1394" s="30"/>
      <c r="E1394" s="30"/>
      <c r="F1394" s="30"/>
      <c r="G1394" s="14" t="s">
        <v>300</v>
      </c>
      <c r="H1394" s="18">
        <v>72229.95</v>
      </c>
      <c r="I1394" s="17">
        <v>-7.2596999999999995E-2</v>
      </c>
      <c r="J1394" s="18">
        <v>259215.06</v>
      </c>
      <c r="K1394" s="17">
        <v>-1.5875E-2</v>
      </c>
      <c r="L1394" s="18">
        <v>535083.17000000004</v>
      </c>
      <c r="M1394" s="17">
        <v>-1.0593E-2</v>
      </c>
      <c r="N1394" s="18">
        <v>997079.54</v>
      </c>
      <c r="O1394" s="17">
        <v>-6.4627000000000004E-2</v>
      </c>
    </row>
    <row r="1395" spans="3:15" x14ac:dyDescent="0.2">
      <c r="C1395" s="30"/>
      <c r="D1395" s="30"/>
      <c r="E1395" s="30"/>
      <c r="F1395" s="30"/>
      <c r="G1395" s="14" t="s">
        <v>301</v>
      </c>
      <c r="H1395" s="18">
        <v>369924.85</v>
      </c>
      <c r="I1395" s="17">
        <v>4.5928999999999998E-2</v>
      </c>
      <c r="J1395" s="18">
        <v>1183292.81</v>
      </c>
      <c r="K1395" s="17">
        <v>4.2079999999999999E-2</v>
      </c>
      <c r="L1395" s="18">
        <v>2630710.02</v>
      </c>
      <c r="M1395" s="17">
        <v>7.1894E-2</v>
      </c>
      <c r="N1395" s="18">
        <v>5337212.1500000004</v>
      </c>
      <c r="O1395" s="17">
        <v>2.8752E-2</v>
      </c>
    </row>
    <row r="1396" spans="3:15" x14ac:dyDescent="0.2">
      <c r="C1396" s="30"/>
      <c r="D1396" s="30"/>
      <c r="E1396" s="30"/>
      <c r="F1396" s="30"/>
      <c r="G1396" s="14" t="s">
        <v>302</v>
      </c>
      <c r="H1396" s="18">
        <v>316436.59000000003</v>
      </c>
      <c r="I1396" s="17">
        <v>-8.2438999999999998E-2</v>
      </c>
      <c r="J1396" s="18">
        <v>1076303.95</v>
      </c>
      <c r="K1396" s="17">
        <v>0.14782799999999999</v>
      </c>
      <c r="L1396" s="18">
        <v>2212442.1</v>
      </c>
      <c r="M1396" s="17">
        <v>0.254465</v>
      </c>
      <c r="N1396" s="18">
        <v>4329695.2699999996</v>
      </c>
      <c r="O1396" s="17">
        <v>0.163439</v>
      </c>
    </row>
    <row r="1397" spans="3:15" x14ac:dyDescent="0.2">
      <c r="C1397" s="30"/>
      <c r="D1397" s="30"/>
      <c r="E1397" s="30"/>
      <c r="F1397" s="30"/>
      <c r="G1397" s="14" t="s">
        <v>303</v>
      </c>
      <c r="H1397" s="18">
        <v>328362.77</v>
      </c>
      <c r="I1397" s="17">
        <v>-5.4854E-2</v>
      </c>
      <c r="J1397" s="18">
        <v>1094101.49</v>
      </c>
      <c r="K1397" s="17">
        <v>7.2509999999999996E-3</v>
      </c>
      <c r="L1397" s="18">
        <v>2313135.94</v>
      </c>
      <c r="M1397" s="17">
        <v>9.2660999999999993E-2</v>
      </c>
      <c r="N1397" s="18">
        <v>4520588.7300000004</v>
      </c>
      <c r="O1397" s="17">
        <v>8.1252000000000005E-2</v>
      </c>
    </row>
    <row r="1398" spans="3:15" x14ac:dyDescent="0.2">
      <c r="C1398" s="30"/>
      <c r="D1398" s="30"/>
      <c r="E1398" s="30"/>
      <c r="F1398" s="30"/>
      <c r="G1398" s="14" t="s">
        <v>304</v>
      </c>
      <c r="H1398" s="18">
        <v>100044.93</v>
      </c>
      <c r="I1398" s="17">
        <v>-1.6889000000000001E-2</v>
      </c>
      <c r="J1398" s="18">
        <v>336878.21</v>
      </c>
      <c r="K1398" s="17">
        <v>-7.9719999999999999E-3</v>
      </c>
      <c r="L1398" s="18">
        <v>705226.83</v>
      </c>
      <c r="M1398" s="17">
        <v>-1.0970000000000001E-2</v>
      </c>
      <c r="N1398" s="18">
        <v>1347118.51</v>
      </c>
      <c r="O1398" s="17">
        <v>-6.1788999999999997E-2</v>
      </c>
    </row>
    <row r="1399" spans="3:15" x14ac:dyDescent="0.2">
      <c r="C1399" s="30"/>
      <c r="D1399" s="30"/>
      <c r="E1399" s="30"/>
      <c r="F1399" s="30"/>
      <c r="G1399" s="14" t="s">
        <v>305</v>
      </c>
      <c r="H1399" s="18">
        <v>189862.44</v>
      </c>
      <c r="I1399" s="17">
        <v>-3.2042000000000001E-2</v>
      </c>
      <c r="J1399" s="18">
        <v>695579.75</v>
      </c>
      <c r="K1399" s="17">
        <v>4.176E-3</v>
      </c>
      <c r="L1399" s="18">
        <v>1561337.58</v>
      </c>
      <c r="M1399" s="17">
        <v>1.3321E-2</v>
      </c>
      <c r="N1399" s="18">
        <v>2853847</v>
      </c>
      <c r="O1399" s="17">
        <v>5.3880000000000004E-3</v>
      </c>
    </row>
    <row r="1400" spans="3:15" x14ac:dyDescent="0.2">
      <c r="C1400" s="30"/>
      <c r="D1400" s="30"/>
      <c r="E1400" s="30"/>
      <c r="F1400" s="30"/>
      <c r="G1400" s="14" t="s">
        <v>306</v>
      </c>
      <c r="H1400" s="18">
        <v>985724.82</v>
      </c>
      <c r="I1400" s="17">
        <v>5.8970000000000003E-3</v>
      </c>
      <c r="J1400" s="18">
        <v>3357509.59</v>
      </c>
      <c r="K1400" s="17">
        <v>7.5659999999999998E-3</v>
      </c>
      <c r="L1400" s="18">
        <v>7062023.9299999997</v>
      </c>
      <c r="M1400" s="17">
        <v>-1.4924E-2</v>
      </c>
      <c r="N1400" s="18">
        <v>14372220.82</v>
      </c>
      <c r="O1400" s="17">
        <v>-4.3652000000000003E-2</v>
      </c>
    </row>
    <row r="1401" spans="3:15" x14ac:dyDescent="0.2">
      <c r="C1401" s="30"/>
      <c r="D1401" s="30"/>
      <c r="E1401" s="30"/>
      <c r="F1401" s="30"/>
      <c r="G1401" s="14" t="s">
        <v>307</v>
      </c>
      <c r="H1401" s="18">
        <v>537031.77</v>
      </c>
      <c r="I1401" s="17">
        <v>2.3812E-2</v>
      </c>
      <c r="J1401" s="18">
        <v>1843444.15</v>
      </c>
      <c r="K1401" s="17">
        <v>2.6329999999999999E-2</v>
      </c>
      <c r="L1401" s="18">
        <v>3776371.27</v>
      </c>
      <c r="M1401" s="17">
        <v>2.8760999999999998E-2</v>
      </c>
      <c r="N1401" s="18">
        <v>7467092.6600000001</v>
      </c>
      <c r="O1401" s="17">
        <v>3.2301999999999997E-2</v>
      </c>
    </row>
    <row r="1402" spans="3:15" x14ac:dyDescent="0.2">
      <c r="C1402" s="30"/>
      <c r="D1402" s="30"/>
      <c r="E1402" s="30"/>
      <c r="F1402" s="30"/>
      <c r="G1402" s="14" t="s">
        <v>308</v>
      </c>
      <c r="H1402" s="18">
        <v>79126.7</v>
      </c>
      <c r="I1402" s="17">
        <v>-1.4961E-2</v>
      </c>
      <c r="J1402" s="18">
        <v>268044.03999999998</v>
      </c>
      <c r="K1402" s="17">
        <v>-1.6577000000000001E-2</v>
      </c>
      <c r="L1402" s="18">
        <v>520278.98</v>
      </c>
      <c r="M1402" s="17">
        <v>-5.7813999999999997E-2</v>
      </c>
      <c r="N1402" s="18">
        <v>997373.36</v>
      </c>
      <c r="O1402" s="17">
        <v>-5.3263999999999999E-2</v>
      </c>
    </row>
    <row r="1403" spans="3:15" x14ac:dyDescent="0.2">
      <c r="C1403" s="30"/>
      <c r="D1403" s="30"/>
      <c r="E1403" s="30"/>
      <c r="F1403" s="30"/>
      <c r="G1403" s="14" t="s">
        <v>309</v>
      </c>
      <c r="H1403" s="18">
        <v>242989.76</v>
      </c>
      <c r="I1403" s="17">
        <v>9.8040000000000002E-3</v>
      </c>
      <c r="J1403" s="18">
        <v>784485.09</v>
      </c>
      <c r="K1403" s="17">
        <v>-5.8279999999999998E-3</v>
      </c>
      <c r="L1403" s="18">
        <v>1747028.14</v>
      </c>
      <c r="M1403" s="17">
        <v>3.0476E-2</v>
      </c>
      <c r="N1403" s="18">
        <v>3538093.3</v>
      </c>
      <c r="O1403" s="17">
        <v>1.4300000000000001E-4</v>
      </c>
    </row>
    <row r="1404" spans="3:15" x14ac:dyDescent="0.2">
      <c r="C1404" s="30"/>
      <c r="D1404" s="30"/>
      <c r="E1404" s="30"/>
      <c r="F1404" s="30"/>
      <c r="G1404" s="14" t="s">
        <v>310</v>
      </c>
      <c r="H1404" s="18">
        <v>132278.66</v>
      </c>
      <c r="I1404" s="17">
        <v>-3.1245999999999999E-2</v>
      </c>
      <c r="J1404" s="18">
        <v>460979.35</v>
      </c>
      <c r="K1404" s="17">
        <v>-5.6666000000000001E-2</v>
      </c>
      <c r="L1404" s="18">
        <v>942434.25</v>
      </c>
      <c r="M1404" s="17">
        <v>-7.8794000000000003E-2</v>
      </c>
      <c r="N1404" s="18">
        <v>1870923.52</v>
      </c>
      <c r="O1404" s="17">
        <v>-7.7909999999999993E-2</v>
      </c>
    </row>
    <row r="1405" spans="3:15" x14ac:dyDescent="0.2">
      <c r="C1405" s="30"/>
      <c r="D1405" s="30"/>
      <c r="E1405" s="30"/>
      <c r="F1405" s="30"/>
      <c r="G1405" s="14" t="s">
        <v>311</v>
      </c>
      <c r="H1405" s="18">
        <v>406830.92</v>
      </c>
      <c r="I1405" s="17">
        <v>-6.2852000000000005E-2</v>
      </c>
      <c r="J1405" s="18">
        <v>1422416.34</v>
      </c>
      <c r="K1405" s="17">
        <v>-6.4363000000000004E-2</v>
      </c>
      <c r="L1405" s="18">
        <v>3049055.18</v>
      </c>
      <c r="M1405" s="17">
        <v>-6.1898000000000002E-2</v>
      </c>
      <c r="N1405" s="18">
        <v>6309385.7599999998</v>
      </c>
      <c r="O1405" s="17">
        <v>-5.9456000000000002E-2</v>
      </c>
    </row>
    <row r="1406" spans="3:15" x14ac:dyDescent="0.2">
      <c r="C1406" s="30"/>
      <c r="D1406" s="30"/>
      <c r="E1406" s="30"/>
      <c r="F1406" s="30"/>
      <c r="G1406" s="14" t="s">
        <v>312</v>
      </c>
      <c r="H1406" s="18">
        <v>404723.57</v>
      </c>
      <c r="I1406" s="17">
        <v>1.9598000000000001E-2</v>
      </c>
      <c r="J1406" s="18">
        <v>1297722.01</v>
      </c>
      <c r="K1406" s="17">
        <v>2.069E-2</v>
      </c>
      <c r="L1406" s="18">
        <v>2797297.35</v>
      </c>
      <c r="M1406" s="17">
        <v>2.4362000000000002E-2</v>
      </c>
      <c r="N1406" s="18">
        <v>5803973.96</v>
      </c>
      <c r="O1406" s="17">
        <v>1.7610000000000001E-2</v>
      </c>
    </row>
    <row r="1407" spans="3:15" x14ac:dyDescent="0.2">
      <c r="C1407" s="30"/>
      <c r="D1407" s="30"/>
      <c r="E1407" s="30"/>
      <c r="F1407" s="30"/>
      <c r="G1407" s="14" t="s">
        <v>313</v>
      </c>
      <c r="H1407" s="18">
        <v>235449.92</v>
      </c>
      <c r="I1407" s="17">
        <v>-2.6145000000000002E-2</v>
      </c>
      <c r="J1407" s="18">
        <v>858292.27</v>
      </c>
      <c r="K1407" s="17">
        <v>-6.0282000000000002E-2</v>
      </c>
      <c r="L1407" s="18">
        <v>1784000.65</v>
      </c>
      <c r="M1407" s="17">
        <v>-7.4911000000000005E-2</v>
      </c>
      <c r="N1407" s="18">
        <v>4062842.15</v>
      </c>
      <c r="O1407" s="17">
        <v>4.2056000000000003E-2</v>
      </c>
    </row>
    <row r="1408" spans="3:15" x14ac:dyDescent="0.2">
      <c r="C1408" s="30"/>
      <c r="D1408" s="30"/>
      <c r="E1408" s="30"/>
      <c r="F1408" s="30"/>
      <c r="G1408" s="14" t="s">
        <v>314</v>
      </c>
      <c r="H1408" s="18">
        <v>308889.53000000003</v>
      </c>
      <c r="I1408" s="17">
        <v>7.4656E-2</v>
      </c>
      <c r="J1408" s="18">
        <v>1036215.53</v>
      </c>
      <c r="K1408" s="17">
        <v>2.0056000000000001E-2</v>
      </c>
      <c r="L1408" s="18">
        <v>2083869.26</v>
      </c>
      <c r="M1408" s="17">
        <v>1.0671999999999999E-2</v>
      </c>
      <c r="N1408" s="18">
        <v>4182242.7</v>
      </c>
      <c r="O1408" s="17">
        <v>2.2266999999999999E-2</v>
      </c>
    </row>
    <row r="1409" spans="3:15" x14ac:dyDescent="0.2">
      <c r="C1409" s="30"/>
      <c r="D1409" s="30"/>
      <c r="E1409" s="30"/>
      <c r="F1409" s="30"/>
      <c r="G1409" s="14" t="s">
        <v>315</v>
      </c>
      <c r="H1409" s="18">
        <v>203439.55</v>
      </c>
      <c r="I1409" s="17">
        <v>-0.11668100000000001</v>
      </c>
      <c r="J1409" s="18">
        <v>678999.01</v>
      </c>
      <c r="K1409" s="17">
        <v>-9.9961999999999995E-2</v>
      </c>
      <c r="L1409" s="18">
        <v>1483181.53</v>
      </c>
      <c r="M1409" s="17">
        <v>-6.2229E-2</v>
      </c>
      <c r="N1409" s="18">
        <v>3127397.08</v>
      </c>
      <c r="O1409" s="17">
        <v>-3.6887000000000003E-2</v>
      </c>
    </row>
    <row r="1410" spans="3:15" x14ac:dyDescent="0.2">
      <c r="C1410" s="30"/>
      <c r="D1410" s="30"/>
      <c r="E1410" s="30"/>
      <c r="F1410" s="30"/>
      <c r="G1410" s="14" t="s">
        <v>316</v>
      </c>
      <c r="H1410" s="18">
        <v>191275.8</v>
      </c>
      <c r="I1410" s="17">
        <v>-0.10609499999999999</v>
      </c>
      <c r="J1410" s="18">
        <v>644766.02</v>
      </c>
      <c r="K1410" s="17">
        <v>-0.102357</v>
      </c>
      <c r="L1410" s="18">
        <v>1399024.3</v>
      </c>
      <c r="M1410" s="17">
        <v>-6.8862000000000007E-2</v>
      </c>
      <c r="N1410" s="18">
        <v>2866368.82</v>
      </c>
      <c r="O1410" s="17">
        <v>-4.7460000000000002E-2</v>
      </c>
    </row>
    <row r="1411" spans="3:15" x14ac:dyDescent="0.2">
      <c r="C1411" s="30"/>
      <c r="D1411" s="30"/>
      <c r="E1411" s="30"/>
      <c r="F1411" s="30"/>
      <c r="G1411" s="14" t="s">
        <v>317</v>
      </c>
      <c r="H1411" s="18">
        <v>150500.66</v>
      </c>
      <c r="I1411" s="17">
        <v>-5.3686999999999999E-2</v>
      </c>
      <c r="J1411" s="18">
        <v>511738.03</v>
      </c>
      <c r="K1411" s="17">
        <v>-7.324E-2</v>
      </c>
      <c r="L1411" s="18">
        <v>1092169.81</v>
      </c>
      <c r="M1411" s="17">
        <v>-5.1631999999999997E-2</v>
      </c>
      <c r="N1411" s="18">
        <v>2187522.61</v>
      </c>
      <c r="O1411" s="17">
        <v>-2.0073000000000001E-2</v>
      </c>
    </row>
    <row r="1412" spans="3:15" x14ac:dyDescent="0.2">
      <c r="C1412" s="30"/>
      <c r="D1412" s="30"/>
      <c r="E1412" s="30"/>
      <c r="F1412" s="30"/>
      <c r="G1412" s="14" t="s">
        <v>318</v>
      </c>
      <c r="H1412" s="18">
        <v>233073.77</v>
      </c>
      <c r="I1412" s="17">
        <v>3.0841E-2</v>
      </c>
      <c r="J1412" s="18">
        <v>757646.62</v>
      </c>
      <c r="K1412" s="17">
        <v>1.4605999999999999E-2</v>
      </c>
      <c r="L1412" s="18">
        <v>1598880.56</v>
      </c>
      <c r="M1412" s="17">
        <v>2.1606E-2</v>
      </c>
      <c r="N1412" s="18">
        <v>3296620.81</v>
      </c>
      <c r="O1412" s="17">
        <v>4.1137E-2</v>
      </c>
    </row>
    <row r="1413" spans="3:15" x14ac:dyDescent="0.2">
      <c r="C1413" s="30"/>
      <c r="D1413" s="30"/>
      <c r="E1413" s="30"/>
      <c r="F1413" s="30"/>
      <c r="G1413" s="14" t="s">
        <v>319</v>
      </c>
      <c r="H1413" s="18">
        <v>153742.49</v>
      </c>
      <c r="I1413" s="17">
        <v>-9.3142000000000003E-2</v>
      </c>
      <c r="J1413" s="18">
        <v>539870.18999999994</v>
      </c>
      <c r="K1413" s="17">
        <v>-6.132E-2</v>
      </c>
      <c r="L1413" s="18">
        <v>1103962.1499999999</v>
      </c>
      <c r="M1413" s="17">
        <v>-4.3892E-2</v>
      </c>
      <c r="N1413" s="18">
        <v>2220995.31</v>
      </c>
      <c r="O1413" s="17">
        <v>-3.0491999999999998E-2</v>
      </c>
    </row>
    <row r="1414" spans="3:15" x14ac:dyDescent="0.2">
      <c r="C1414" s="30"/>
      <c r="D1414" s="30"/>
      <c r="E1414" s="30"/>
      <c r="F1414" s="30"/>
      <c r="G1414" s="14" t="s">
        <v>320</v>
      </c>
      <c r="H1414" s="18">
        <v>247004.05</v>
      </c>
      <c r="I1414" s="17">
        <v>3.6407000000000002E-2</v>
      </c>
      <c r="J1414" s="18">
        <v>799425.66</v>
      </c>
      <c r="K1414" s="17">
        <v>2.3535E-2</v>
      </c>
      <c r="L1414" s="18">
        <v>1664223.58</v>
      </c>
      <c r="M1414" s="17">
        <v>4.8339E-2</v>
      </c>
      <c r="N1414" s="18">
        <v>3388662.09</v>
      </c>
      <c r="O1414" s="17">
        <v>7.8079999999999997E-2</v>
      </c>
    </row>
    <row r="1415" spans="3:15" x14ac:dyDescent="0.2">
      <c r="C1415" s="30"/>
      <c r="D1415" s="30"/>
      <c r="E1415" s="30"/>
      <c r="F1415" s="30"/>
      <c r="G1415" s="14" t="s">
        <v>321</v>
      </c>
      <c r="H1415" s="18">
        <v>550114.64</v>
      </c>
      <c r="I1415" s="17">
        <v>3.9181000000000001E-2</v>
      </c>
      <c r="J1415" s="18">
        <v>1795421.99</v>
      </c>
      <c r="K1415" s="17">
        <v>3.3364999999999999E-2</v>
      </c>
      <c r="L1415" s="18">
        <v>3754949.95</v>
      </c>
      <c r="M1415" s="17">
        <v>2.7543999999999999E-2</v>
      </c>
      <c r="N1415" s="18">
        <v>7734756.8899999997</v>
      </c>
      <c r="O1415" s="17">
        <v>5.5656999999999998E-2</v>
      </c>
    </row>
    <row r="1416" spans="3:15" x14ac:dyDescent="0.2">
      <c r="C1416" s="30"/>
      <c r="D1416" s="30"/>
      <c r="E1416" s="30"/>
      <c r="F1416" s="30"/>
      <c r="G1416" s="14" t="s">
        <v>322</v>
      </c>
      <c r="H1416" s="18">
        <v>387110.22</v>
      </c>
      <c r="I1416" s="17">
        <v>-1.0848999999999999E-2</v>
      </c>
      <c r="J1416" s="18">
        <v>1307917.21</v>
      </c>
      <c r="K1416" s="17">
        <v>-2.2054000000000001E-2</v>
      </c>
      <c r="L1416" s="18">
        <v>2714168.65</v>
      </c>
      <c r="M1416" s="17">
        <v>1.644E-2</v>
      </c>
      <c r="N1416" s="18">
        <v>5517307.1299999999</v>
      </c>
      <c r="O1416" s="17">
        <v>4.0453999999999997E-2</v>
      </c>
    </row>
    <row r="1417" spans="3:15" x14ac:dyDescent="0.2">
      <c r="C1417" s="30"/>
      <c r="D1417" s="30"/>
      <c r="E1417" s="30"/>
      <c r="F1417" s="30"/>
      <c r="G1417" s="14" t="s">
        <v>323</v>
      </c>
      <c r="H1417" s="18">
        <v>287699.83</v>
      </c>
      <c r="I1417" s="17">
        <v>7.7999999999999999E-5</v>
      </c>
      <c r="J1417" s="18">
        <v>969605.53</v>
      </c>
      <c r="K1417" s="17">
        <v>-1.9845000000000002E-2</v>
      </c>
      <c r="L1417" s="18">
        <v>2129548.52</v>
      </c>
      <c r="M1417" s="17">
        <v>-1.3849999999999999E-2</v>
      </c>
      <c r="N1417" s="18">
        <v>4131166.04</v>
      </c>
      <c r="O1417" s="17">
        <v>-4.2963000000000001E-2</v>
      </c>
    </row>
    <row r="1418" spans="3:15" x14ac:dyDescent="0.2">
      <c r="C1418" s="30"/>
      <c r="D1418" s="30"/>
      <c r="E1418" s="30"/>
      <c r="F1418" s="30"/>
      <c r="G1418" s="14" t="s">
        <v>324</v>
      </c>
      <c r="H1418" s="18">
        <v>201732.76</v>
      </c>
      <c r="I1418" s="17">
        <v>7.9896999999999996E-2</v>
      </c>
      <c r="J1418" s="18">
        <v>650448.87</v>
      </c>
      <c r="K1418" s="17">
        <v>-3.3370999999999998E-2</v>
      </c>
      <c r="L1418" s="18">
        <v>1369866.8</v>
      </c>
      <c r="M1418" s="17">
        <v>-5.1071999999999999E-2</v>
      </c>
      <c r="N1418" s="18">
        <v>2916722.01</v>
      </c>
      <c r="O1418" s="17">
        <v>-2.3108E-2</v>
      </c>
    </row>
    <row r="1419" spans="3:15" x14ac:dyDescent="0.2">
      <c r="C1419" s="138"/>
      <c r="D1419" s="138"/>
      <c r="E1419" s="138"/>
      <c r="F1419" s="30"/>
      <c r="G1419" s="14" t="s">
        <v>325</v>
      </c>
      <c r="H1419" s="18">
        <v>315437.05</v>
      </c>
      <c r="I1419" s="17">
        <v>-8.3719999999999992E-3</v>
      </c>
      <c r="J1419" s="18">
        <v>997871.82</v>
      </c>
      <c r="K1419" s="17">
        <v>-1.626E-2</v>
      </c>
      <c r="L1419" s="18">
        <v>2257939.0299999998</v>
      </c>
      <c r="M1419" s="17">
        <v>2.9583000000000002E-2</v>
      </c>
      <c r="N1419" s="18">
        <v>4625980.9800000004</v>
      </c>
      <c r="O1419" s="17">
        <v>4.4799999999999996E-3</v>
      </c>
    </row>
    <row r="1420" spans="3:15" x14ac:dyDescent="0.2">
      <c r="C1420" s="30"/>
      <c r="D1420" s="30"/>
      <c r="E1420" s="30"/>
      <c r="F1420" s="30"/>
      <c r="G1420" s="14" t="s">
        <v>351</v>
      </c>
      <c r="H1420" s="19">
        <v>133589.75</v>
      </c>
      <c r="I1420" s="17">
        <v>-0.13688500000000001</v>
      </c>
      <c r="J1420" s="19">
        <v>474243.58</v>
      </c>
      <c r="K1420" s="17">
        <v>-0.113662</v>
      </c>
      <c r="L1420" s="19">
        <v>1002136.63</v>
      </c>
      <c r="M1420" s="17">
        <v>-7.8963000000000005E-2</v>
      </c>
      <c r="N1420" s="19">
        <v>2000783.53</v>
      </c>
      <c r="O1420" s="17">
        <v>-5.3253000000000002E-2</v>
      </c>
    </row>
    <row r="1421" spans="3:15" x14ac:dyDescent="0.2">
      <c r="C1421" s="30"/>
      <c r="D1421" s="30"/>
      <c r="E1421" s="30"/>
      <c r="F1421" s="30"/>
      <c r="G1421" s="14" t="s">
        <v>352</v>
      </c>
      <c r="H1421" s="19">
        <v>281243.99</v>
      </c>
      <c r="I1421" s="17">
        <v>6.0480000000000004E-3</v>
      </c>
      <c r="J1421" s="19">
        <v>951753.91</v>
      </c>
      <c r="K1421" s="17">
        <v>2.6232999999999999E-2</v>
      </c>
      <c r="L1421" s="19">
        <v>1985008.43</v>
      </c>
      <c r="M1421" s="17">
        <v>2.6735999999999999E-2</v>
      </c>
      <c r="N1421" s="19">
        <v>3929501.7</v>
      </c>
      <c r="O1421" s="17">
        <v>1.7371999999999999E-2</v>
      </c>
    </row>
    <row r="1422" spans="3:15" x14ac:dyDescent="0.2">
      <c r="C1422" s="29" t="s">
        <v>19</v>
      </c>
      <c r="D1422" s="29" t="s">
        <v>12</v>
      </c>
      <c r="E1422" s="29" t="s">
        <v>25</v>
      </c>
      <c r="F1422" s="29" t="s">
        <v>85</v>
      </c>
      <c r="G1422" s="14" t="s">
        <v>326</v>
      </c>
      <c r="H1422" s="18">
        <v>2765191.69</v>
      </c>
      <c r="I1422" s="17">
        <v>4.0406999999999998E-2</v>
      </c>
      <c r="J1422" s="18">
        <v>9016718.1099999994</v>
      </c>
      <c r="K1422" s="17">
        <v>2.7354E-2</v>
      </c>
      <c r="L1422" s="18">
        <v>18855250.760000002</v>
      </c>
      <c r="M1422" s="17">
        <v>4.1609E-2</v>
      </c>
      <c r="N1422" s="18">
        <v>38469992.140000001</v>
      </c>
      <c r="O1422" s="17">
        <v>6.1511999999999997E-2</v>
      </c>
    </row>
    <row r="1423" spans="3:15" x14ac:dyDescent="0.2">
      <c r="C1423" s="30"/>
      <c r="D1423" s="30"/>
      <c r="E1423" s="30"/>
      <c r="F1423" s="30"/>
      <c r="G1423" s="14" t="s">
        <v>327</v>
      </c>
      <c r="H1423" s="18">
        <v>3429501.84</v>
      </c>
      <c r="I1423" s="17">
        <v>-4.4193999999999997E-2</v>
      </c>
      <c r="J1423" s="18">
        <v>11830985.619999999</v>
      </c>
      <c r="K1423" s="17">
        <v>-1.9529000000000001E-2</v>
      </c>
      <c r="L1423" s="18">
        <v>24323854.690000001</v>
      </c>
      <c r="M1423" s="17">
        <v>-1.3398999999999999E-2</v>
      </c>
      <c r="N1423" s="18">
        <v>48897606.399999999</v>
      </c>
      <c r="O1423" s="17">
        <v>-1.2289E-2</v>
      </c>
    </row>
    <row r="1424" spans="3:15" x14ac:dyDescent="0.2">
      <c r="C1424" s="30"/>
      <c r="D1424" s="30"/>
      <c r="E1424" s="30"/>
      <c r="F1424" s="30"/>
      <c r="G1424" s="14" t="s">
        <v>328</v>
      </c>
      <c r="H1424" s="18">
        <v>2243990.58</v>
      </c>
      <c r="I1424" s="17">
        <v>-9.4603999999999994E-2</v>
      </c>
      <c r="J1424" s="18">
        <v>7679118.6399999997</v>
      </c>
      <c r="K1424" s="17">
        <v>-7.2875999999999996E-2</v>
      </c>
      <c r="L1424" s="18">
        <v>16389758.029999999</v>
      </c>
      <c r="M1424" s="17">
        <v>-5.1019000000000002E-2</v>
      </c>
      <c r="N1424" s="18">
        <v>33190933.149999999</v>
      </c>
      <c r="O1424" s="17">
        <v>-3.8975999999999997E-2</v>
      </c>
    </row>
    <row r="1425" spans="3:15" x14ac:dyDescent="0.2">
      <c r="C1425" s="30"/>
      <c r="D1425" s="30"/>
      <c r="E1425" s="30"/>
      <c r="F1425" s="30"/>
      <c r="G1425" s="14" t="s">
        <v>329</v>
      </c>
      <c r="H1425" s="18">
        <v>4229299.58</v>
      </c>
      <c r="I1425" s="17">
        <v>7.1710000000000003E-3</v>
      </c>
      <c r="J1425" s="18">
        <v>14601379.18</v>
      </c>
      <c r="K1425" s="17">
        <v>1.4992E-2</v>
      </c>
      <c r="L1425" s="18">
        <v>30300629.98</v>
      </c>
      <c r="M1425" s="17">
        <v>7.94E-4</v>
      </c>
      <c r="N1425" s="18">
        <v>61457714.509999998</v>
      </c>
      <c r="O1425" s="17">
        <v>-9.3710000000000009E-3</v>
      </c>
    </row>
    <row r="1426" spans="3:15" x14ac:dyDescent="0.2">
      <c r="C1426" s="30"/>
      <c r="D1426" s="30"/>
      <c r="E1426" s="30"/>
      <c r="F1426" s="30"/>
      <c r="G1426" s="14" t="s">
        <v>330</v>
      </c>
      <c r="H1426" s="18">
        <v>1747392.21</v>
      </c>
      <c r="I1426" s="17">
        <v>1.0596E-2</v>
      </c>
      <c r="J1426" s="18">
        <v>5761813.7199999997</v>
      </c>
      <c r="K1426" s="17">
        <v>-6.7299999999999999E-4</v>
      </c>
      <c r="L1426" s="18">
        <v>11904608.24</v>
      </c>
      <c r="M1426" s="17">
        <v>1.6791E-2</v>
      </c>
      <c r="N1426" s="18">
        <v>23661612.280000001</v>
      </c>
      <c r="O1426" s="17">
        <v>1.6806999999999999E-2</v>
      </c>
    </row>
    <row r="1427" spans="3:15" x14ac:dyDescent="0.2">
      <c r="C1427" s="30"/>
      <c r="D1427" s="30"/>
      <c r="E1427" s="30"/>
      <c r="F1427" s="30"/>
      <c r="G1427" s="14" t="s">
        <v>331</v>
      </c>
      <c r="H1427" s="18">
        <v>2000589.27</v>
      </c>
      <c r="I1427" s="17">
        <v>-6.1594000000000003E-2</v>
      </c>
      <c r="J1427" s="18">
        <v>6773598.7699999996</v>
      </c>
      <c r="K1427" s="17">
        <v>-3.4197999999999999E-2</v>
      </c>
      <c r="L1427" s="18">
        <v>14327899.08</v>
      </c>
      <c r="M1427" s="17">
        <v>-3.1652E-2</v>
      </c>
      <c r="N1427" s="18">
        <v>28145865.559999999</v>
      </c>
      <c r="O1427" s="17">
        <v>-4.6835000000000002E-2</v>
      </c>
    </row>
    <row r="1428" spans="3:15" x14ac:dyDescent="0.2">
      <c r="C1428" s="30"/>
      <c r="D1428" s="30"/>
      <c r="E1428" s="30"/>
      <c r="F1428" s="30"/>
      <c r="G1428" s="14" t="s">
        <v>332</v>
      </c>
      <c r="H1428" s="18">
        <v>2634994.5699999998</v>
      </c>
      <c r="I1428" s="17">
        <v>1.3079999999999999E-3</v>
      </c>
      <c r="J1428" s="18">
        <v>8614458.7799999993</v>
      </c>
      <c r="K1428" s="17">
        <v>2.2650000000000001E-3</v>
      </c>
      <c r="L1428" s="18">
        <v>19042973.25</v>
      </c>
      <c r="M1428" s="17">
        <v>2.5840999999999999E-2</v>
      </c>
      <c r="N1428" s="18">
        <v>37927032.329999998</v>
      </c>
      <c r="O1428" s="17">
        <v>-7.8329999999999997E-3</v>
      </c>
    </row>
    <row r="1429" spans="3:15" x14ac:dyDescent="0.2">
      <c r="C1429" s="30"/>
      <c r="D1429" s="30"/>
      <c r="E1429" s="30"/>
      <c r="F1429" s="30"/>
      <c r="G1429" s="14" t="s">
        <v>333</v>
      </c>
      <c r="H1429" s="18">
        <v>3136641.01</v>
      </c>
      <c r="I1429" s="17">
        <v>-6.3179999999999998E-3</v>
      </c>
      <c r="J1429" s="18">
        <v>10433657.960000001</v>
      </c>
      <c r="K1429" s="17">
        <v>-1.4017E-2</v>
      </c>
      <c r="L1429" s="18">
        <v>21825101.690000001</v>
      </c>
      <c r="M1429" s="17">
        <v>9.4940000000000007E-3</v>
      </c>
      <c r="N1429" s="18">
        <v>43974523.170000002</v>
      </c>
      <c r="O1429" s="17">
        <v>1.3920999999999999E-2</v>
      </c>
    </row>
    <row r="1430" spans="3:15" x14ac:dyDescent="0.2">
      <c r="C1430" s="30"/>
      <c r="D1430" s="30"/>
      <c r="E1430" s="31"/>
      <c r="F1430" s="30"/>
      <c r="G1430" s="14" t="s">
        <v>334</v>
      </c>
      <c r="H1430" s="18">
        <v>22187600.460000001</v>
      </c>
      <c r="I1430" s="17">
        <v>-1.7056999999999999E-2</v>
      </c>
      <c r="J1430" s="18">
        <v>74711730.560000002</v>
      </c>
      <c r="K1430" s="17">
        <v>-1.0019E-2</v>
      </c>
      <c r="L1430" s="18">
        <v>156970075.36000001</v>
      </c>
      <c r="M1430" s="17">
        <v>-1.34E-4</v>
      </c>
      <c r="N1430" s="18">
        <v>315725279.86000001</v>
      </c>
      <c r="O1430" s="17">
        <v>-3.1389999999999999E-3</v>
      </c>
    </row>
    <row r="1431" spans="3:15" x14ac:dyDescent="0.2">
      <c r="C1431" s="29" t="s">
        <v>19</v>
      </c>
      <c r="D1431" s="29" t="s">
        <v>12</v>
      </c>
      <c r="E1431" s="29" t="s">
        <v>10</v>
      </c>
      <c r="F1431" s="29" t="s">
        <v>84</v>
      </c>
      <c r="G1431" s="14" t="s">
        <v>278</v>
      </c>
      <c r="H1431" s="19">
        <v>4.3079720000000004</v>
      </c>
      <c r="I1431" s="17">
        <v>0.134321</v>
      </c>
      <c r="J1431" s="19">
        <v>4.0332990000000004</v>
      </c>
      <c r="K1431" s="17">
        <v>9.9570000000000006E-3</v>
      </c>
      <c r="L1431" s="19">
        <v>4.0185449999999996</v>
      </c>
      <c r="M1431" s="17">
        <v>1.108E-3</v>
      </c>
      <c r="N1431" s="19">
        <v>3.9899249999999999</v>
      </c>
      <c r="O1431" s="17">
        <v>2.1933000000000001E-2</v>
      </c>
    </row>
    <row r="1432" spans="3:15" x14ac:dyDescent="0.2">
      <c r="C1432" s="30"/>
      <c r="D1432" s="30"/>
      <c r="E1432" s="30"/>
      <c r="F1432" s="30"/>
      <c r="G1432" s="14" t="s">
        <v>279</v>
      </c>
      <c r="H1432" s="19">
        <v>3.726801</v>
      </c>
      <c r="I1432" s="17">
        <v>9.4979999999999995E-3</v>
      </c>
      <c r="J1432" s="19">
        <v>3.7569149999999998</v>
      </c>
      <c r="K1432" s="17">
        <v>6.4089999999999998E-3</v>
      </c>
      <c r="L1432" s="19">
        <v>3.7548629999999998</v>
      </c>
      <c r="M1432" s="17">
        <v>5.7019999999999996E-3</v>
      </c>
      <c r="N1432" s="19">
        <v>3.7541009999999999</v>
      </c>
      <c r="O1432" s="17">
        <v>9.8239999999999994E-3</v>
      </c>
    </row>
    <row r="1433" spans="3:15" x14ac:dyDescent="0.2">
      <c r="C1433" s="30"/>
      <c r="D1433" s="30"/>
      <c r="E1433" s="30"/>
      <c r="F1433" s="30"/>
      <c r="G1433" s="14" t="s">
        <v>280</v>
      </c>
      <c r="H1433" s="19">
        <v>3.6703329999999998</v>
      </c>
      <c r="I1433" s="17">
        <v>-9.4359999999999999E-3</v>
      </c>
      <c r="J1433" s="19">
        <v>3.6622479999999999</v>
      </c>
      <c r="K1433" s="17">
        <v>-3.7907000000000003E-2</v>
      </c>
      <c r="L1433" s="19">
        <v>3.641629</v>
      </c>
      <c r="M1433" s="17">
        <v>-4.3115000000000001E-2</v>
      </c>
      <c r="N1433" s="19">
        <v>3.6610100000000001</v>
      </c>
      <c r="O1433" s="17">
        <v>-3.0661999999999998E-2</v>
      </c>
    </row>
    <row r="1434" spans="3:15" x14ac:dyDescent="0.2">
      <c r="C1434" s="30"/>
      <c r="D1434" s="30"/>
      <c r="E1434" s="30"/>
      <c r="F1434" s="30"/>
      <c r="G1434" s="14" t="s">
        <v>281</v>
      </c>
      <c r="H1434" s="19">
        <v>3.6861459999999999</v>
      </c>
      <c r="I1434" s="17">
        <v>9.1109999999999993E-3</v>
      </c>
      <c r="J1434" s="19">
        <v>3.6852429999999998</v>
      </c>
      <c r="K1434" s="17">
        <v>1.2534999999999999E-2</v>
      </c>
      <c r="L1434" s="19">
        <v>3.6695820000000001</v>
      </c>
      <c r="M1434" s="17">
        <v>8.881E-3</v>
      </c>
      <c r="N1434" s="19">
        <v>3.6666850000000002</v>
      </c>
      <c r="O1434" s="17">
        <v>1.0396000000000001E-2</v>
      </c>
    </row>
    <row r="1435" spans="3:15" x14ac:dyDescent="0.2">
      <c r="C1435" s="30"/>
      <c r="D1435" s="30"/>
      <c r="E1435" s="30"/>
      <c r="F1435" s="30"/>
      <c r="G1435" s="14" t="s">
        <v>282</v>
      </c>
      <c r="H1435" s="19">
        <v>3.4563000000000001</v>
      </c>
      <c r="I1435" s="17">
        <v>1.2649000000000001E-2</v>
      </c>
      <c r="J1435" s="19">
        <v>3.390479</v>
      </c>
      <c r="K1435" s="17">
        <v>-2.3774E-2</v>
      </c>
      <c r="L1435" s="19">
        <v>3.399438</v>
      </c>
      <c r="M1435" s="17">
        <v>-2.5378000000000001E-2</v>
      </c>
      <c r="N1435" s="19">
        <v>3.4209969999999998</v>
      </c>
      <c r="O1435" s="17">
        <v>-1.5484E-2</v>
      </c>
    </row>
    <row r="1436" spans="3:15" x14ac:dyDescent="0.2">
      <c r="C1436" s="30"/>
      <c r="D1436" s="30"/>
      <c r="E1436" s="30"/>
      <c r="F1436" s="30"/>
      <c r="G1436" s="14" t="s">
        <v>283</v>
      </c>
      <c r="H1436" s="19">
        <v>3.3676439999999999</v>
      </c>
      <c r="I1436" s="17">
        <v>-7.8163999999999997E-2</v>
      </c>
      <c r="J1436" s="19">
        <v>3.505563</v>
      </c>
      <c r="K1436" s="17">
        <v>-4.5922999999999999E-2</v>
      </c>
      <c r="L1436" s="19">
        <v>3.5506329999999999</v>
      </c>
      <c r="M1436" s="17">
        <v>-2.5426000000000001E-2</v>
      </c>
      <c r="N1436" s="19">
        <v>3.5679409999999998</v>
      </c>
      <c r="O1436" s="17">
        <v>-2.1321E-2</v>
      </c>
    </row>
    <row r="1437" spans="3:15" x14ac:dyDescent="0.2">
      <c r="C1437" s="30"/>
      <c r="D1437" s="30"/>
      <c r="E1437" s="30"/>
      <c r="F1437" s="30"/>
      <c r="G1437" s="14" t="s">
        <v>284</v>
      </c>
      <c r="H1437" s="19">
        <v>3.5119349999999998</v>
      </c>
      <c r="I1437" s="17">
        <v>-1.7205999999999999E-2</v>
      </c>
      <c r="J1437" s="19">
        <v>3.490802</v>
      </c>
      <c r="K1437" s="17">
        <v>-2.2202E-2</v>
      </c>
      <c r="L1437" s="19">
        <v>3.482891</v>
      </c>
      <c r="M1437" s="17">
        <v>-2.4015999999999999E-2</v>
      </c>
      <c r="N1437" s="19">
        <v>3.460934</v>
      </c>
      <c r="O1437" s="17">
        <v>-2.9363E-2</v>
      </c>
    </row>
    <row r="1438" spans="3:15" x14ac:dyDescent="0.2">
      <c r="C1438" s="30"/>
      <c r="D1438" s="30"/>
      <c r="E1438" s="30"/>
      <c r="F1438" s="30"/>
      <c r="G1438" s="14" t="s">
        <v>285</v>
      </c>
      <c r="H1438" s="19">
        <v>3.5777549999999998</v>
      </c>
      <c r="I1438" s="17">
        <v>2.2499999999999998E-3</v>
      </c>
      <c r="J1438" s="19">
        <v>3.5935109999999999</v>
      </c>
      <c r="K1438" s="17">
        <v>5.0070000000000002E-3</v>
      </c>
      <c r="L1438" s="19">
        <v>3.5884209999999999</v>
      </c>
      <c r="M1438" s="17">
        <v>1.5278E-2</v>
      </c>
      <c r="N1438" s="19">
        <v>3.5680360000000002</v>
      </c>
      <c r="O1438" s="17">
        <v>9.2619999999999994E-3</v>
      </c>
    </row>
    <row r="1439" spans="3:15" x14ac:dyDescent="0.2">
      <c r="C1439" s="30"/>
      <c r="D1439" s="30"/>
      <c r="E1439" s="30"/>
      <c r="F1439" s="30"/>
      <c r="G1439" s="14" t="s">
        <v>286</v>
      </c>
      <c r="H1439" s="19">
        <v>3.6358190000000001</v>
      </c>
      <c r="I1439" s="17">
        <v>3.6172000000000003E-2</v>
      </c>
      <c r="J1439" s="19">
        <v>3.634077</v>
      </c>
      <c r="K1439" s="17">
        <v>2.5845E-2</v>
      </c>
      <c r="L1439" s="19">
        <v>3.5070649999999999</v>
      </c>
      <c r="M1439" s="17">
        <v>-7.4539999999999997E-3</v>
      </c>
      <c r="N1439" s="19">
        <v>3.5126590000000002</v>
      </c>
      <c r="O1439" s="17">
        <v>-4.5739999999999999E-3</v>
      </c>
    </row>
    <row r="1440" spans="3:15" x14ac:dyDescent="0.2">
      <c r="C1440" s="30"/>
      <c r="D1440" s="30"/>
      <c r="E1440" s="30"/>
      <c r="F1440" s="30"/>
      <c r="G1440" s="14" t="s">
        <v>287</v>
      </c>
      <c r="H1440" s="19">
        <v>4.3774030000000002</v>
      </c>
      <c r="I1440" s="17">
        <v>4.3442000000000001E-2</v>
      </c>
      <c r="J1440" s="19">
        <v>4.1105809999999998</v>
      </c>
      <c r="K1440" s="17">
        <v>3.6767000000000001E-2</v>
      </c>
      <c r="L1440" s="19">
        <v>4.1684979999999996</v>
      </c>
      <c r="M1440" s="17">
        <v>7.3034000000000002E-2</v>
      </c>
      <c r="N1440" s="19">
        <v>3.8582619999999999</v>
      </c>
      <c r="O1440" s="17">
        <v>7.3667999999999997E-2</v>
      </c>
    </row>
    <row r="1441" spans="3:15" x14ac:dyDescent="0.2">
      <c r="C1441" s="30"/>
      <c r="D1441" s="30"/>
      <c r="E1441" s="30"/>
      <c r="F1441" s="30"/>
      <c r="G1441" s="14" t="s">
        <v>288</v>
      </c>
      <c r="H1441" s="19">
        <v>3.8460000000000001</v>
      </c>
      <c r="I1441" s="17">
        <v>3.6638999999999998E-2</v>
      </c>
      <c r="J1441" s="19">
        <v>3.769317</v>
      </c>
      <c r="K1441" s="17">
        <v>2.5385000000000001E-2</v>
      </c>
      <c r="L1441" s="19">
        <v>3.755198</v>
      </c>
      <c r="M1441" s="17">
        <v>3.3248E-2</v>
      </c>
      <c r="N1441" s="19">
        <v>3.7025809999999999</v>
      </c>
      <c r="O1441" s="17">
        <v>4.2098999999999998E-2</v>
      </c>
    </row>
    <row r="1442" spans="3:15" x14ac:dyDescent="0.2">
      <c r="C1442" s="30"/>
      <c r="D1442" s="30"/>
      <c r="E1442" s="30"/>
      <c r="F1442" s="30"/>
      <c r="G1442" s="14" t="s">
        <v>289</v>
      </c>
      <c r="H1442" s="19">
        <v>3.692952</v>
      </c>
      <c r="I1442" s="17">
        <v>2.7477000000000001E-2</v>
      </c>
      <c r="J1442" s="19">
        <v>3.6799789999999999</v>
      </c>
      <c r="K1442" s="17">
        <v>6.051E-3</v>
      </c>
      <c r="L1442" s="19">
        <v>3.6805189999999999</v>
      </c>
      <c r="M1442" s="17">
        <v>4.4580000000000002E-3</v>
      </c>
      <c r="N1442" s="19">
        <v>3.7037979999999999</v>
      </c>
      <c r="O1442" s="17">
        <v>2.1305999999999999E-2</v>
      </c>
    </row>
    <row r="1443" spans="3:15" x14ac:dyDescent="0.2">
      <c r="C1443" s="30"/>
      <c r="D1443" s="30"/>
      <c r="E1443" s="30"/>
      <c r="F1443" s="30"/>
      <c r="G1443" s="14" t="s">
        <v>290</v>
      </c>
      <c r="H1443" s="19">
        <v>3.652031</v>
      </c>
      <c r="I1443" s="17">
        <v>-6.6141000000000005E-2</v>
      </c>
      <c r="J1443" s="19">
        <v>3.638118</v>
      </c>
      <c r="K1443" s="17">
        <v>-4.2681999999999998E-2</v>
      </c>
      <c r="L1443" s="19">
        <v>3.6434989999999998</v>
      </c>
      <c r="M1443" s="17">
        <v>-2.1957000000000001E-2</v>
      </c>
      <c r="N1443" s="19">
        <v>3.7124229999999998</v>
      </c>
      <c r="O1443" s="17">
        <v>8.6610000000000003E-3</v>
      </c>
    </row>
    <row r="1444" spans="3:15" x14ac:dyDescent="0.2">
      <c r="C1444" s="30"/>
      <c r="D1444" s="30"/>
      <c r="E1444" s="30"/>
      <c r="F1444" s="30"/>
      <c r="G1444" s="14" t="s">
        <v>291</v>
      </c>
      <c r="H1444" s="19">
        <v>3.7882739999999999</v>
      </c>
      <c r="I1444" s="17">
        <v>5.0063000000000003E-2</v>
      </c>
      <c r="J1444" s="19">
        <v>3.768268</v>
      </c>
      <c r="K1444" s="17">
        <v>3.005E-2</v>
      </c>
      <c r="L1444" s="19">
        <v>3.6999930000000001</v>
      </c>
      <c r="M1444" s="17">
        <v>1.3004E-2</v>
      </c>
      <c r="N1444" s="19">
        <v>3.6579570000000001</v>
      </c>
      <c r="O1444" s="17">
        <v>6.0029999999999997E-3</v>
      </c>
    </row>
    <row r="1445" spans="3:15" x14ac:dyDescent="0.2">
      <c r="C1445" s="30"/>
      <c r="D1445" s="30"/>
      <c r="E1445" s="30"/>
      <c r="F1445" s="30"/>
      <c r="G1445" s="14" t="s">
        <v>292</v>
      </c>
      <c r="H1445" s="19">
        <v>3.4038750000000002</v>
      </c>
      <c r="I1445" s="17">
        <v>5.1159999999999999E-3</v>
      </c>
      <c r="J1445" s="19">
        <v>3.6321400000000001</v>
      </c>
      <c r="K1445" s="17">
        <v>2.0611000000000001E-2</v>
      </c>
      <c r="L1445" s="19">
        <v>3.495355</v>
      </c>
      <c r="M1445" s="17">
        <v>-9.4669999999999997E-3</v>
      </c>
      <c r="N1445" s="19">
        <v>3.4326140000000001</v>
      </c>
      <c r="O1445" s="17">
        <v>-1.5677E-2</v>
      </c>
    </row>
    <row r="1446" spans="3:15" x14ac:dyDescent="0.2">
      <c r="C1446" s="30"/>
      <c r="D1446" s="30"/>
      <c r="E1446" s="30"/>
      <c r="F1446" s="30"/>
      <c r="G1446" s="14" t="s">
        <v>293</v>
      </c>
      <c r="H1446" s="19">
        <v>3.5846680000000002</v>
      </c>
      <c r="I1446" s="17">
        <v>2.6499000000000002E-2</v>
      </c>
      <c r="J1446" s="19">
        <v>3.5618539999999999</v>
      </c>
      <c r="K1446" s="17">
        <v>6.6020000000000002E-3</v>
      </c>
      <c r="L1446" s="19">
        <v>3.591742</v>
      </c>
      <c r="M1446" s="17">
        <v>-1.1050000000000001E-3</v>
      </c>
      <c r="N1446" s="19">
        <v>3.6126269999999998</v>
      </c>
      <c r="O1446" s="17">
        <v>2.4689999999999998E-3</v>
      </c>
    </row>
    <row r="1447" spans="3:15" x14ac:dyDescent="0.2">
      <c r="C1447" s="30"/>
      <c r="D1447" s="30"/>
      <c r="E1447" s="30"/>
      <c r="F1447" s="30"/>
      <c r="G1447" s="14" t="s">
        <v>294</v>
      </c>
      <c r="H1447" s="19">
        <v>3.6664050000000001</v>
      </c>
      <c r="I1447" s="17">
        <v>5.4670000000000003E-2</v>
      </c>
      <c r="J1447" s="19">
        <v>3.5580569999999998</v>
      </c>
      <c r="K1447" s="17">
        <v>-2.0698000000000001E-2</v>
      </c>
      <c r="L1447" s="19">
        <v>3.5306419999999998</v>
      </c>
      <c r="M1447" s="17">
        <v>-2.5798999999999999E-2</v>
      </c>
      <c r="N1447" s="19">
        <v>3.5480999999999998</v>
      </c>
      <c r="O1447" s="17">
        <v>-2.1391E-2</v>
      </c>
    </row>
    <row r="1448" spans="3:15" x14ac:dyDescent="0.2">
      <c r="C1448" s="30"/>
      <c r="D1448" s="30"/>
      <c r="E1448" s="30"/>
      <c r="F1448" s="30"/>
      <c r="G1448" s="14" t="s">
        <v>295</v>
      </c>
      <c r="H1448" s="19">
        <v>3.5544530000000001</v>
      </c>
      <c r="I1448" s="17">
        <v>1.0002E-2</v>
      </c>
      <c r="J1448" s="19">
        <v>3.5230649999999999</v>
      </c>
      <c r="K1448" s="17">
        <v>-2.9420000000000002E-3</v>
      </c>
      <c r="L1448" s="19">
        <v>3.520804</v>
      </c>
      <c r="M1448" s="17">
        <v>6.6600000000000003E-4</v>
      </c>
      <c r="N1448" s="19">
        <v>3.5428839999999999</v>
      </c>
      <c r="O1448" s="17">
        <v>7.404E-3</v>
      </c>
    </row>
    <row r="1449" spans="3:15" x14ac:dyDescent="0.2">
      <c r="C1449" s="30"/>
      <c r="D1449" s="30"/>
      <c r="E1449" s="30"/>
      <c r="F1449" s="30"/>
      <c r="G1449" s="14" t="s">
        <v>296</v>
      </c>
      <c r="H1449" s="19">
        <v>3.730658</v>
      </c>
      <c r="I1449" s="17">
        <v>3.9659999999999999E-3</v>
      </c>
      <c r="J1449" s="19">
        <v>3.7102900000000001</v>
      </c>
      <c r="K1449" s="17">
        <v>5.1019999999999998E-3</v>
      </c>
      <c r="L1449" s="19">
        <v>3.695754</v>
      </c>
      <c r="M1449" s="17">
        <v>8.6700000000000006E-3</v>
      </c>
      <c r="N1449" s="19">
        <v>3.6812309999999999</v>
      </c>
      <c r="O1449" s="17">
        <v>2.2317E-2</v>
      </c>
    </row>
    <row r="1450" spans="3:15" x14ac:dyDescent="0.2">
      <c r="C1450" s="30"/>
      <c r="D1450" s="30"/>
      <c r="E1450" s="30"/>
      <c r="F1450" s="30"/>
      <c r="G1450" s="14" t="s">
        <v>297</v>
      </c>
      <c r="H1450" s="19">
        <v>3.5944419999999999</v>
      </c>
      <c r="I1450" s="17">
        <v>5.9249999999999997E-3</v>
      </c>
      <c r="J1450" s="19">
        <v>3.5966589999999998</v>
      </c>
      <c r="K1450" s="17">
        <v>9.6539999999999994E-3</v>
      </c>
      <c r="L1450" s="19">
        <v>3.5710030000000001</v>
      </c>
      <c r="M1450" s="17">
        <v>3.075E-3</v>
      </c>
      <c r="N1450" s="19">
        <v>3.572587</v>
      </c>
      <c r="O1450" s="17">
        <v>-5.8299999999999997E-4</v>
      </c>
    </row>
    <row r="1451" spans="3:15" x14ac:dyDescent="0.2">
      <c r="C1451" s="30"/>
      <c r="D1451" s="30"/>
      <c r="E1451" s="30"/>
      <c r="F1451" s="30"/>
      <c r="G1451" s="14" t="s">
        <v>298</v>
      </c>
      <c r="H1451" s="19">
        <v>3.7903030000000002</v>
      </c>
      <c r="I1451" s="17">
        <v>4.3489999999999996E-3</v>
      </c>
      <c r="J1451" s="19">
        <v>3.826781</v>
      </c>
      <c r="K1451" s="17">
        <v>2.7900000000000001E-2</v>
      </c>
      <c r="L1451" s="19">
        <v>3.8161200000000002</v>
      </c>
      <c r="M1451" s="17">
        <v>1.7600000000000001E-2</v>
      </c>
      <c r="N1451" s="19">
        <v>3.828884</v>
      </c>
      <c r="O1451" s="17">
        <v>1.2763999999999999E-2</v>
      </c>
    </row>
    <row r="1452" spans="3:15" x14ac:dyDescent="0.2">
      <c r="C1452" s="30"/>
      <c r="D1452" s="30"/>
      <c r="E1452" s="30"/>
      <c r="F1452" s="30"/>
      <c r="G1452" s="14" t="s">
        <v>299</v>
      </c>
      <c r="H1452" s="19">
        <v>3.929281</v>
      </c>
      <c r="I1452" s="17">
        <v>-1.0448000000000001E-2</v>
      </c>
      <c r="J1452" s="19">
        <v>3.9328889999999999</v>
      </c>
      <c r="K1452" s="17">
        <v>-3.4828999999999999E-2</v>
      </c>
      <c r="L1452" s="19">
        <v>3.9207369999999999</v>
      </c>
      <c r="M1452" s="17">
        <v>-5.8532000000000001E-2</v>
      </c>
      <c r="N1452" s="19">
        <v>3.9680330000000001</v>
      </c>
      <c r="O1452" s="17">
        <v>-7.3648000000000005E-2</v>
      </c>
    </row>
    <row r="1453" spans="3:15" x14ac:dyDescent="0.2">
      <c r="C1453" s="30"/>
      <c r="D1453" s="30"/>
      <c r="E1453" s="30"/>
      <c r="F1453" s="30"/>
      <c r="G1453" s="14" t="s">
        <v>300</v>
      </c>
      <c r="H1453" s="19">
        <v>3.6941830000000002</v>
      </c>
      <c r="I1453" s="17">
        <v>3.9861000000000001E-2</v>
      </c>
      <c r="J1453" s="19">
        <v>3.6376650000000001</v>
      </c>
      <c r="K1453" s="17">
        <v>2.6879999999999999E-3</v>
      </c>
      <c r="L1453" s="19">
        <v>3.6114060000000001</v>
      </c>
      <c r="M1453" s="17">
        <v>-9.77E-4</v>
      </c>
      <c r="N1453" s="19">
        <v>3.6110530000000001</v>
      </c>
      <c r="O1453" s="17">
        <v>8.4659999999999996E-3</v>
      </c>
    </row>
    <row r="1454" spans="3:15" x14ac:dyDescent="0.2">
      <c r="C1454" s="30"/>
      <c r="D1454" s="30"/>
      <c r="E1454" s="30"/>
      <c r="F1454" s="30"/>
      <c r="G1454" s="14" t="s">
        <v>301</v>
      </c>
      <c r="H1454" s="19">
        <v>3.6373150000000001</v>
      </c>
      <c r="I1454" s="17">
        <v>7.2820000000000003E-3</v>
      </c>
      <c r="J1454" s="19">
        <v>3.6699929999999998</v>
      </c>
      <c r="K1454" s="17">
        <v>5.4349999999999997E-3</v>
      </c>
      <c r="L1454" s="19">
        <v>3.638862</v>
      </c>
      <c r="M1454" s="17">
        <v>-1.1709999999999999E-3</v>
      </c>
      <c r="N1454" s="19">
        <v>3.6473680000000002</v>
      </c>
      <c r="O1454" s="17">
        <v>1.877E-3</v>
      </c>
    </row>
    <row r="1455" spans="3:15" x14ac:dyDescent="0.2">
      <c r="C1455" s="30"/>
      <c r="D1455" s="30"/>
      <c r="E1455" s="30"/>
      <c r="F1455" s="30"/>
      <c r="G1455" s="14" t="s">
        <v>302</v>
      </c>
      <c r="H1455" s="19">
        <v>2.9877630000000002</v>
      </c>
      <c r="I1455" s="17">
        <v>9.1462000000000002E-2</v>
      </c>
      <c r="J1455" s="19">
        <v>2.98963</v>
      </c>
      <c r="K1455" s="17">
        <v>2.3082999999999999E-2</v>
      </c>
      <c r="L1455" s="19">
        <v>2.9791379999999998</v>
      </c>
      <c r="M1455" s="17">
        <v>-1.2442999999999999E-2</v>
      </c>
      <c r="N1455" s="19">
        <v>3.0331679999999999</v>
      </c>
      <c r="O1455" s="17">
        <v>-2.7022999999999998E-2</v>
      </c>
    </row>
    <row r="1456" spans="3:15" x14ac:dyDescent="0.2">
      <c r="C1456" s="30"/>
      <c r="D1456" s="30"/>
      <c r="E1456" s="30"/>
      <c r="F1456" s="30"/>
      <c r="G1456" s="14" t="s">
        <v>303</v>
      </c>
      <c r="H1456" s="19">
        <v>3.1710449999999999</v>
      </c>
      <c r="I1456" s="17">
        <v>7.1136000000000005E-2</v>
      </c>
      <c r="J1456" s="19">
        <v>3.1734930000000001</v>
      </c>
      <c r="K1456" s="17">
        <v>2.7036999999999999E-2</v>
      </c>
      <c r="L1456" s="19">
        <v>3.1024759999999998</v>
      </c>
      <c r="M1456" s="17">
        <v>-1.6760000000000001E-2</v>
      </c>
      <c r="N1456" s="19">
        <v>3.1522990000000002</v>
      </c>
      <c r="O1456" s="17">
        <v>-4.9306999999999997E-2</v>
      </c>
    </row>
    <row r="1457" spans="3:15" x14ac:dyDescent="0.2">
      <c r="C1457" s="30"/>
      <c r="D1457" s="30"/>
      <c r="E1457" s="30"/>
      <c r="F1457" s="30"/>
      <c r="G1457" s="14" t="s">
        <v>304</v>
      </c>
      <c r="H1457" s="19">
        <v>3.588273</v>
      </c>
      <c r="I1457" s="17">
        <v>-3.3419999999999999E-3</v>
      </c>
      <c r="J1457" s="19">
        <v>3.5891769999999998</v>
      </c>
      <c r="K1457" s="17">
        <v>-1.3944E-2</v>
      </c>
      <c r="L1457" s="19">
        <v>3.5954809999999999</v>
      </c>
      <c r="M1457" s="17">
        <v>-1.4477E-2</v>
      </c>
      <c r="N1457" s="19">
        <v>3.6043189999999998</v>
      </c>
      <c r="O1457" s="17">
        <v>-4.4799999999999996E-3</v>
      </c>
    </row>
    <row r="1458" spans="3:15" x14ac:dyDescent="0.2">
      <c r="C1458" s="30"/>
      <c r="D1458" s="30"/>
      <c r="E1458" s="30"/>
      <c r="F1458" s="30"/>
      <c r="G1458" s="14" t="s">
        <v>305</v>
      </c>
      <c r="H1458" s="19">
        <v>3.6981809999999999</v>
      </c>
      <c r="I1458" s="17">
        <v>9.2569999999999996E-3</v>
      </c>
      <c r="J1458" s="19">
        <v>3.6160899999999998</v>
      </c>
      <c r="K1458" s="17">
        <v>7.0000000000000001E-3</v>
      </c>
      <c r="L1458" s="19">
        <v>3.5608819999999999</v>
      </c>
      <c r="M1458" s="17">
        <v>-3.967E-3</v>
      </c>
      <c r="N1458" s="19">
        <v>3.5823779999999998</v>
      </c>
      <c r="O1458" s="17">
        <v>2.7499999999999998E-3</v>
      </c>
    </row>
    <row r="1459" spans="3:15" x14ac:dyDescent="0.2">
      <c r="C1459" s="30"/>
      <c r="D1459" s="30"/>
      <c r="E1459" s="30"/>
      <c r="F1459" s="30"/>
      <c r="G1459" s="14" t="s">
        <v>306</v>
      </c>
      <c r="H1459" s="19">
        <v>3.454774</v>
      </c>
      <c r="I1459" s="17">
        <v>-0.107548</v>
      </c>
      <c r="J1459" s="19">
        <v>3.4720780000000002</v>
      </c>
      <c r="K1459" s="17">
        <v>-0.123046</v>
      </c>
      <c r="L1459" s="19">
        <v>3.4456829999999998</v>
      </c>
      <c r="M1459" s="17">
        <v>-8.4720000000000004E-2</v>
      </c>
      <c r="N1459" s="19">
        <v>3.519431</v>
      </c>
      <c r="O1459" s="17">
        <v>-1.9713999999999999E-2</v>
      </c>
    </row>
    <row r="1460" spans="3:15" x14ac:dyDescent="0.2">
      <c r="C1460" s="30"/>
      <c r="D1460" s="30"/>
      <c r="E1460" s="30"/>
      <c r="F1460" s="30"/>
      <c r="G1460" s="14" t="s">
        <v>307</v>
      </c>
      <c r="H1460" s="19">
        <v>3.710404</v>
      </c>
      <c r="I1460" s="17">
        <v>1.9574999999999999E-2</v>
      </c>
      <c r="J1460" s="19">
        <v>3.602455</v>
      </c>
      <c r="K1460" s="17">
        <v>-6.7780000000000002E-3</v>
      </c>
      <c r="L1460" s="19">
        <v>3.6167379999999998</v>
      </c>
      <c r="M1460" s="17">
        <v>2.836E-3</v>
      </c>
      <c r="N1460" s="19">
        <v>3.590023</v>
      </c>
      <c r="O1460" s="17">
        <v>4.2700000000000004E-3</v>
      </c>
    </row>
    <row r="1461" spans="3:15" x14ac:dyDescent="0.2">
      <c r="C1461" s="30"/>
      <c r="D1461" s="30"/>
      <c r="E1461" s="30"/>
      <c r="F1461" s="30"/>
      <c r="G1461" s="14" t="s">
        <v>308</v>
      </c>
      <c r="H1461" s="19">
        <v>3.686366</v>
      </c>
      <c r="I1461" s="17">
        <v>-8.4670000000000006E-3</v>
      </c>
      <c r="J1461" s="19">
        <v>3.7123189999999999</v>
      </c>
      <c r="K1461" s="17">
        <v>5.6439999999999997E-3</v>
      </c>
      <c r="L1461" s="19">
        <v>3.728167</v>
      </c>
      <c r="M1461" s="17">
        <v>8.8590000000000006E-3</v>
      </c>
      <c r="N1461" s="19">
        <v>3.7202790000000001</v>
      </c>
      <c r="O1461" s="17">
        <v>4.7809999999999997E-3</v>
      </c>
    </row>
    <row r="1462" spans="3:15" x14ac:dyDescent="0.2">
      <c r="C1462" s="30"/>
      <c r="D1462" s="30"/>
      <c r="E1462" s="30"/>
      <c r="F1462" s="30"/>
      <c r="G1462" s="14" t="s">
        <v>309</v>
      </c>
      <c r="H1462" s="19">
        <v>3.5681579999999999</v>
      </c>
      <c r="I1462" s="17">
        <v>1.1901999999999999E-2</v>
      </c>
      <c r="J1462" s="19">
        <v>3.575339</v>
      </c>
      <c r="K1462" s="17">
        <v>1.2848999999999999E-2</v>
      </c>
      <c r="L1462" s="19">
        <v>3.5512009999999998</v>
      </c>
      <c r="M1462" s="17">
        <v>8.9849999999999999E-3</v>
      </c>
      <c r="N1462" s="19">
        <v>3.5486770000000001</v>
      </c>
      <c r="O1462" s="17">
        <v>6.8129999999999996E-3</v>
      </c>
    </row>
    <row r="1463" spans="3:15" x14ac:dyDescent="0.2">
      <c r="C1463" s="30"/>
      <c r="D1463" s="30"/>
      <c r="E1463" s="30"/>
      <c r="F1463" s="30"/>
      <c r="G1463" s="14" t="s">
        <v>310</v>
      </c>
      <c r="H1463" s="19">
        <v>3.583307</v>
      </c>
      <c r="I1463" s="17">
        <v>-6.1580000000000003E-3</v>
      </c>
      <c r="J1463" s="19">
        <v>3.5951879999999998</v>
      </c>
      <c r="K1463" s="17">
        <v>1.1754000000000001E-2</v>
      </c>
      <c r="L1463" s="19">
        <v>3.5630570000000001</v>
      </c>
      <c r="M1463" s="17">
        <v>1.9392E-2</v>
      </c>
      <c r="N1463" s="19">
        <v>3.5382669999999998</v>
      </c>
      <c r="O1463" s="17">
        <v>2.0601999999999999E-2</v>
      </c>
    </row>
    <row r="1464" spans="3:15" x14ac:dyDescent="0.2">
      <c r="C1464" s="30"/>
      <c r="D1464" s="30"/>
      <c r="E1464" s="30"/>
      <c r="F1464" s="30"/>
      <c r="G1464" s="14" t="s">
        <v>311</v>
      </c>
      <c r="H1464" s="19">
        <v>3.5618449999999999</v>
      </c>
      <c r="I1464" s="17">
        <v>-3.9370000000000002E-2</v>
      </c>
      <c r="J1464" s="19">
        <v>3.5373459999999999</v>
      </c>
      <c r="K1464" s="17">
        <v>-5.3057E-2</v>
      </c>
      <c r="L1464" s="19">
        <v>3.5501119999999999</v>
      </c>
      <c r="M1464" s="17">
        <v>-3.7435999999999997E-2</v>
      </c>
      <c r="N1464" s="19">
        <v>3.6072470000000001</v>
      </c>
      <c r="O1464" s="17">
        <v>-1.1802E-2</v>
      </c>
    </row>
    <row r="1465" spans="3:15" x14ac:dyDescent="0.2">
      <c r="C1465" s="30"/>
      <c r="D1465" s="30"/>
      <c r="E1465" s="30"/>
      <c r="F1465" s="30"/>
      <c r="G1465" s="14" t="s">
        <v>312</v>
      </c>
      <c r="H1465" s="19">
        <v>3.989935</v>
      </c>
      <c r="I1465" s="17">
        <v>1.8926999999999999E-2</v>
      </c>
      <c r="J1465" s="19">
        <v>3.9449529999999999</v>
      </c>
      <c r="K1465" s="17">
        <v>3.3760000000000001E-3</v>
      </c>
      <c r="L1465" s="19">
        <v>3.9086639999999999</v>
      </c>
      <c r="M1465" s="17">
        <v>9.0930000000000004E-3</v>
      </c>
      <c r="N1465" s="19">
        <v>3.9025789999999998</v>
      </c>
      <c r="O1465" s="17">
        <v>5.4809999999999998E-2</v>
      </c>
    </row>
    <row r="1466" spans="3:15" x14ac:dyDescent="0.2">
      <c r="C1466" s="30"/>
      <c r="D1466" s="30"/>
      <c r="E1466" s="30"/>
      <c r="F1466" s="30"/>
      <c r="G1466" s="14" t="s">
        <v>313</v>
      </c>
      <c r="H1466" s="19">
        <v>4.1394659999999996</v>
      </c>
      <c r="I1466" s="17">
        <v>3.5084999999999998E-2</v>
      </c>
      <c r="J1466" s="19">
        <v>3.9118629999999999</v>
      </c>
      <c r="K1466" s="17">
        <v>3.1713999999999999E-2</v>
      </c>
      <c r="L1466" s="19">
        <v>3.9353989999999999</v>
      </c>
      <c r="M1466" s="17">
        <v>5.2116999999999997E-2</v>
      </c>
      <c r="N1466" s="19">
        <v>3.6921460000000002</v>
      </c>
      <c r="O1466" s="17">
        <v>2.3522000000000001E-2</v>
      </c>
    </row>
    <row r="1467" spans="3:15" x14ac:dyDescent="0.2">
      <c r="C1467" s="30"/>
      <c r="D1467" s="30"/>
      <c r="E1467" s="30"/>
      <c r="F1467" s="30"/>
      <c r="G1467" s="14" t="s">
        <v>314</v>
      </c>
      <c r="H1467" s="19">
        <v>3.46428</v>
      </c>
      <c r="I1467" s="17">
        <v>-2.7191E-2</v>
      </c>
      <c r="J1467" s="19">
        <v>3.460934</v>
      </c>
      <c r="K1467" s="17">
        <v>-4.4900000000000002E-2</v>
      </c>
      <c r="L1467" s="19">
        <v>3.4674839999999998</v>
      </c>
      <c r="M1467" s="17">
        <v>-5.5010000000000003E-2</v>
      </c>
      <c r="N1467" s="19">
        <v>3.4877440000000002</v>
      </c>
      <c r="O1467" s="17">
        <v>-3.8228999999999999E-2</v>
      </c>
    </row>
    <row r="1468" spans="3:15" x14ac:dyDescent="0.2">
      <c r="C1468" s="30"/>
      <c r="D1468" s="30"/>
      <c r="E1468" s="30"/>
      <c r="F1468" s="30"/>
      <c r="G1468" s="14" t="s">
        <v>315</v>
      </c>
      <c r="H1468" s="19">
        <v>3.5648</v>
      </c>
      <c r="I1468" s="17">
        <v>-1.4071E-2</v>
      </c>
      <c r="J1468" s="19">
        <v>3.5516190000000001</v>
      </c>
      <c r="K1468" s="17">
        <v>-1.4716999999999999E-2</v>
      </c>
      <c r="L1468" s="19">
        <v>3.5517639999999999</v>
      </c>
      <c r="M1468" s="17">
        <v>-1.3674E-2</v>
      </c>
      <c r="N1468" s="19">
        <v>3.5175269999999998</v>
      </c>
      <c r="O1468" s="17">
        <v>-2.5249000000000001E-2</v>
      </c>
    </row>
    <row r="1469" spans="3:15" x14ac:dyDescent="0.2">
      <c r="C1469" s="30"/>
      <c r="D1469" s="30"/>
      <c r="E1469" s="30"/>
      <c r="F1469" s="30"/>
      <c r="G1469" s="14" t="s">
        <v>316</v>
      </c>
      <c r="H1469" s="19">
        <v>3.696224</v>
      </c>
      <c r="I1469" s="17">
        <v>1.1096999999999999E-2</v>
      </c>
      <c r="J1469" s="19">
        <v>3.6824180000000002</v>
      </c>
      <c r="K1469" s="17">
        <v>5.6239999999999997E-3</v>
      </c>
      <c r="L1469" s="19">
        <v>3.6680510000000002</v>
      </c>
      <c r="M1469" s="17">
        <v>-4.248E-3</v>
      </c>
      <c r="N1469" s="19">
        <v>3.661953</v>
      </c>
      <c r="O1469" s="17">
        <v>-1.1795E-2</v>
      </c>
    </row>
    <row r="1470" spans="3:15" x14ac:dyDescent="0.2">
      <c r="C1470" s="30"/>
      <c r="D1470" s="30"/>
      <c r="E1470" s="30"/>
      <c r="F1470" s="30"/>
      <c r="G1470" s="14" t="s">
        <v>317</v>
      </c>
      <c r="H1470" s="19">
        <v>3.77183</v>
      </c>
      <c r="I1470" s="17">
        <v>-7.0280000000000004E-3</v>
      </c>
      <c r="J1470" s="19">
        <v>3.7774429999999999</v>
      </c>
      <c r="K1470" s="17">
        <v>9.8340000000000007E-3</v>
      </c>
      <c r="L1470" s="19">
        <v>3.7581760000000002</v>
      </c>
      <c r="M1470" s="17">
        <v>2.7650000000000001E-3</v>
      </c>
      <c r="N1470" s="19">
        <v>3.7172839999999998</v>
      </c>
      <c r="O1470" s="17">
        <v>-7.2960000000000004E-3</v>
      </c>
    </row>
    <row r="1471" spans="3:15" x14ac:dyDescent="0.2">
      <c r="C1471" s="30"/>
      <c r="D1471" s="30"/>
      <c r="E1471" s="30"/>
      <c r="F1471" s="30"/>
      <c r="G1471" s="14" t="s">
        <v>318</v>
      </c>
      <c r="H1471" s="19">
        <v>3.019018</v>
      </c>
      <c r="I1471" s="17">
        <v>3.5157000000000001E-2</v>
      </c>
      <c r="J1471" s="19">
        <v>3.0176530000000001</v>
      </c>
      <c r="K1471" s="17">
        <v>2.2290000000000001E-2</v>
      </c>
      <c r="L1471" s="19">
        <v>3.018338</v>
      </c>
      <c r="M1471" s="17">
        <v>3.8788999999999997E-2</v>
      </c>
      <c r="N1471" s="19">
        <v>2.955257</v>
      </c>
      <c r="O1471" s="17">
        <v>2.2506000000000002E-2</v>
      </c>
    </row>
    <row r="1472" spans="3:15" x14ac:dyDescent="0.2">
      <c r="C1472" s="30"/>
      <c r="D1472" s="30"/>
      <c r="E1472" s="30"/>
      <c r="F1472" s="30"/>
      <c r="G1472" s="14" t="s">
        <v>319</v>
      </c>
      <c r="H1472" s="19">
        <v>3.6069059999999999</v>
      </c>
      <c r="I1472" s="17">
        <v>8.0940000000000005E-3</v>
      </c>
      <c r="J1472" s="19">
        <v>3.5822530000000001</v>
      </c>
      <c r="K1472" s="17">
        <v>7.9319999999999998E-3</v>
      </c>
      <c r="L1472" s="19">
        <v>3.5915339999999998</v>
      </c>
      <c r="M1472" s="17">
        <v>1.0196999999999999E-2</v>
      </c>
      <c r="N1472" s="19">
        <v>3.6175709999999999</v>
      </c>
      <c r="O1472" s="17">
        <v>-4.4419999999999998E-3</v>
      </c>
    </row>
    <row r="1473" spans="3:15" x14ac:dyDescent="0.2">
      <c r="C1473" s="30"/>
      <c r="D1473" s="30"/>
      <c r="E1473" s="30"/>
      <c r="F1473" s="30"/>
      <c r="G1473" s="14" t="s">
        <v>320</v>
      </c>
      <c r="H1473" s="19">
        <v>3.9305840000000001</v>
      </c>
      <c r="I1473" s="17">
        <v>-2.0923000000000001E-2</v>
      </c>
      <c r="J1473" s="19">
        <v>3.9298090000000001</v>
      </c>
      <c r="K1473" s="17">
        <v>-5.4378000000000003E-2</v>
      </c>
      <c r="L1473" s="19">
        <v>3.9179219999999999</v>
      </c>
      <c r="M1473" s="17">
        <v>-7.4270000000000003E-2</v>
      </c>
      <c r="N1473" s="19">
        <v>3.9640849999999999</v>
      </c>
      <c r="O1473" s="17">
        <v>-9.5829999999999999E-2</v>
      </c>
    </row>
    <row r="1474" spans="3:15" x14ac:dyDescent="0.2">
      <c r="C1474" s="30"/>
      <c r="D1474" s="30"/>
      <c r="E1474" s="30"/>
      <c r="F1474" s="30"/>
      <c r="G1474" s="14" t="s">
        <v>321</v>
      </c>
      <c r="H1474" s="19">
        <v>4.1497419999999998</v>
      </c>
      <c r="I1474" s="17">
        <v>1.6562E-2</v>
      </c>
      <c r="J1474" s="19">
        <v>4.1274110000000004</v>
      </c>
      <c r="K1474" s="17">
        <v>-1.596E-3</v>
      </c>
      <c r="L1474" s="19">
        <v>4.1637360000000001</v>
      </c>
      <c r="M1474" s="17">
        <v>2.8598999999999999E-2</v>
      </c>
      <c r="N1474" s="19">
        <v>4.1106600000000002</v>
      </c>
      <c r="O1474" s="17">
        <v>-1.2489999999999999E-3</v>
      </c>
    </row>
    <row r="1475" spans="3:15" x14ac:dyDescent="0.2">
      <c r="C1475" s="30"/>
      <c r="D1475" s="30"/>
      <c r="E1475" s="30"/>
      <c r="F1475" s="30"/>
      <c r="G1475" s="14" t="s">
        <v>322</v>
      </c>
      <c r="H1475" s="19">
        <v>3.5591430000000002</v>
      </c>
      <c r="I1475" s="17">
        <v>-4.0340000000000001E-2</v>
      </c>
      <c r="J1475" s="19">
        <v>3.5073110000000001</v>
      </c>
      <c r="K1475" s="17">
        <v>-0.11250499999999999</v>
      </c>
      <c r="L1475" s="19">
        <v>3.5834579999999998</v>
      </c>
      <c r="M1475" s="17">
        <v>-0.121545</v>
      </c>
      <c r="N1475" s="19">
        <v>3.6472190000000002</v>
      </c>
      <c r="O1475" s="17">
        <v>-0.117016</v>
      </c>
    </row>
    <row r="1476" spans="3:15" x14ac:dyDescent="0.2">
      <c r="C1476" s="30"/>
      <c r="D1476" s="30"/>
      <c r="E1476" s="30"/>
      <c r="F1476" s="30"/>
      <c r="G1476" s="14" t="s">
        <v>323</v>
      </c>
      <c r="H1476" s="19">
        <v>3.6883759999999999</v>
      </c>
      <c r="I1476" s="17">
        <v>-5.62E-3</v>
      </c>
      <c r="J1476" s="19">
        <v>3.6707900000000002</v>
      </c>
      <c r="K1476" s="17">
        <v>-1.123E-2</v>
      </c>
      <c r="L1476" s="19">
        <v>3.66405</v>
      </c>
      <c r="M1476" s="17">
        <v>-6.6509999999999998E-3</v>
      </c>
      <c r="N1476" s="19">
        <v>3.675122</v>
      </c>
      <c r="O1476" s="17">
        <v>-3.4650000000000002E-3</v>
      </c>
    </row>
    <row r="1477" spans="3:15" x14ac:dyDescent="0.2">
      <c r="C1477" s="30"/>
      <c r="D1477" s="30"/>
      <c r="E1477" s="30"/>
      <c r="F1477" s="30"/>
      <c r="G1477" s="14" t="s">
        <v>324</v>
      </c>
      <c r="H1477" s="19">
        <v>3.361313</v>
      </c>
      <c r="I1477" s="17">
        <v>-4.6754999999999998E-2</v>
      </c>
      <c r="J1477" s="19">
        <v>3.4394809999999998</v>
      </c>
      <c r="K1477" s="17">
        <v>1.8051000000000001E-2</v>
      </c>
      <c r="L1477" s="19">
        <v>3.399864</v>
      </c>
      <c r="M1477" s="17">
        <v>3.9331999999999999E-2</v>
      </c>
      <c r="N1477" s="19">
        <v>3.3790650000000002</v>
      </c>
      <c r="O1477" s="17">
        <v>2.3380999999999999E-2</v>
      </c>
    </row>
    <row r="1478" spans="3:15" x14ac:dyDescent="0.2">
      <c r="C1478" s="138"/>
      <c r="D1478" s="138"/>
      <c r="E1478" s="138"/>
      <c r="F1478" s="30"/>
      <c r="G1478" s="14" t="s">
        <v>325</v>
      </c>
      <c r="H1478" s="19">
        <v>3.5208200000000001</v>
      </c>
      <c r="I1478" s="17">
        <v>-6.071E-3</v>
      </c>
      <c r="J1478" s="19">
        <v>3.5526230000000001</v>
      </c>
      <c r="K1478" s="17">
        <v>-8.6300000000000005E-4</v>
      </c>
      <c r="L1478" s="19">
        <v>3.5342579999999999</v>
      </c>
      <c r="M1478" s="17">
        <v>-2.0899999999999998E-3</v>
      </c>
      <c r="N1478" s="19">
        <v>3.5346630000000001</v>
      </c>
      <c r="O1478" s="17">
        <v>-2.5820000000000001E-3</v>
      </c>
    </row>
    <row r="1479" spans="3:15" x14ac:dyDescent="0.2">
      <c r="C1479" s="30"/>
      <c r="D1479" s="30"/>
      <c r="E1479" s="30"/>
      <c r="F1479" s="30"/>
      <c r="G1479" s="14" t="s">
        <v>351</v>
      </c>
      <c r="H1479" s="19">
        <v>3.7410269999999999</v>
      </c>
      <c r="I1479" s="17">
        <v>5.0423999999999997E-2</v>
      </c>
      <c r="J1479" s="19">
        <v>3.703468</v>
      </c>
      <c r="K1479" s="17">
        <v>2.8066000000000001E-2</v>
      </c>
      <c r="L1479" s="19">
        <v>3.6548189999999998</v>
      </c>
      <c r="M1479" s="17">
        <v>1.8148999999999998E-2</v>
      </c>
      <c r="N1479" s="19">
        <v>3.6510060000000002</v>
      </c>
      <c r="O1479" s="17">
        <v>2.9170000000000001E-2</v>
      </c>
    </row>
    <row r="1480" spans="3:15" x14ac:dyDescent="0.2">
      <c r="C1480" s="30"/>
      <c r="D1480" s="30"/>
      <c r="E1480" s="30"/>
      <c r="F1480" s="30"/>
      <c r="G1480" s="14" t="s">
        <v>352</v>
      </c>
      <c r="H1480" s="19">
        <v>3.8692950000000002</v>
      </c>
      <c r="I1480" s="17">
        <v>1.4090999999999999E-2</v>
      </c>
      <c r="J1480" s="19">
        <v>3.8189099999999998</v>
      </c>
      <c r="K1480" s="17">
        <v>-1.3297E-2</v>
      </c>
      <c r="L1480" s="19">
        <v>3.8001870000000002</v>
      </c>
      <c r="M1480" s="17">
        <v>5.7869999999999996E-3</v>
      </c>
      <c r="N1480" s="19">
        <v>3.829987</v>
      </c>
      <c r="O1480" s="17">
        <v>0.12435300000000001</v>
      </c>
    </row>
    <row r="1481" spans="3:15" x14ac:dyDescent="0.2">
      <c r="C1481" s="29" t="s">
        <v>19</v>
      </c>
      <c r="D1481" s="29" t="s">
        <v>12</v>
      </c>
      <c r="E1481" s="29" t="s">
        <v>10</v>
      </c>
      <c r="F1481" s="29" t="s">
        <v>85</v>
      </c>
      <c r="G1481" s="14" t="s">
        <v>326</v>
      </c>
      <c r="H1481" s="19">
        <v>3.7867000000000002</v>
      </c>
      <c r="I1481" s="17">
        <v>7.4980000000000003E-3</v>
      </c>
      <c r="J1481" s="19">
        <v>3.778019</v>
      </c>
      <c r="K1481" s="17">
        <v>-1.4449E-2</v>
      </c>
      <c r="L1481" s="19">
        <v>3.7797299999999998</v>
      </c>
      <c r="M1481" s="17">
        <v>-1.2692999999999999E-2</v>
      </c>
      <c r="N1481" s="19">
        <v>3.773336</v>
      </c>
      <c r="O1481" s="17">
        <v>-3.1620000000000002E-2</v>
      </c>
    </row>
    <row r="1482" spans="3:15" x14ac:dyDescent="0.2">
      <c r="C1482" s="30"/>
      <c r="D1482" s="30"/>
      <c r="E1482" s="30"/>
      <c r="F1482" s="30"/>
      <c r="G1482" s="14" t="s">
        <v>327</v>
      </c>
      <c r="H1482" s="19">
        <v>3.6157729999999999</v>
      </c>
      <c r="I1482" s="17">
        <v>3.0289E-2</v>
      </c>
      <c r="J1482" s="19">
        <v>3.6102820000000002</v>
      </c>
      <c r="K1482" s="17">
        <v>1.5067000000000001E-2</v>
      </c>
      <c r="L1482" s="19">
        <v>3.569591</v>
      </c>
      <c r="M1482" s="17">
        <v>8.7189999999999993E-3</v>
      </c>
      <c r="N1482" s="19">
        <v>3.532025</v>
      </c>
      <c r="O1482" s="17">
        <v>9.195E-3</v>
      </c>
    </row>
    <row r="1483" spans="3:15" x14ac:dyDescent="0.2">
      <c r="C1483" s="30"/>
      <c r="D1483" s="30"/>
      <c r="E1483" s="30"/>
      <c r="F1483" s="30"/>
      <c r="G1483" s="14" t="s">
        <v>328</v>
      </c>
      <c r="H1483" s="19">
        <v>3.6384500000000002</v>
      </c>
      <c r="I1483" s="17">
        <v>-1.2145E-2</v>
      </c>
      <c r="J1483" s="19">
        <v>3.630957</v>
      </c>
      <c r="K1483" s="17">
        <v>-1.934E-2</v>
      </c>
      <c r="L1483" s="19">
        <v>3.6206610000000001</v>
      </c>
      <c r="M1483" s="17">
        <v>-2.0797E-2</v>
      </c>
      <c r="N1483" s="19">
        <v>3.6249349999999998</v>
      </c>
      <c r="O1483" s="17">
        <v>-1.8096999999999999E-2</v>
      </c>
    </row>
    <row r="1484" spans="3:15" x14ac:dyDescent="0.2">
      <c r="C1484" s="30"/>
      <c r="D1484" s="30"/>
      <c r="E1484" s="30"/>
      <c r="F1484" s="30"/>
      <c r="G1484" s="14" t="s">
        <v>329</v>
      </c>
      <c r="H1484" s="19">
        <v>3.619313</v>
      </c>
      <c r="I1484" s="17">
        <v>-1.5103999999999999E-2</v>
      </c>
      <c r="J1484" s="19">
        <v>3.5701429999999998</v>
      </c>
      <c r="K1484" s="17">
        <v>-4.2058999999999999E-2</v>
      </c>
      <c r="L1484" s="19">
        <v>3.5660319999999999</v>
      </c>
      <c r="M1484" s="17">
        <v>-3.0766000000000002E-2</v>
      </c>
      <c r="N1484" s="19">
        <v>3.5773429999999999</v>
      </c>
      <c r="O1484" s="17">
        <v>-9.5379999999999996E-3</v>
      </c>
    </row>
    <row r="1485" spans="3:15" x14ac:dyDescent="0.2">
      <c r="C1485" s="30"/>
      <c r="D1485" s="30"/>
      <c r="E1485" s="30"/>
      <c r="F1485" s="30"/>
      <c r="G1485" s="14" t="s">
        <v>330</v>
      </c>
      <c r="H1485" s="19">
        <v>3.4150779999999998</v>
      </c>
      <c r="I1485" s="17">
        <v>1.5457E-2</v>
      </c>
      <c r="J1485" s="19">
        <v>3.4408669999999999</v>
      </c>
      <c r="K1485" s="17">
        <v>1.5639E-2</v>
      </c>
      <c r="L1485" s="19">
        <v>3.3974129999999998</v>
      </c>
      <c r="M1485" s="17">
        <v>2.5110000000000002E-3</v>
      </c>
      <c r="N1485" s="19">
        <v>3.4126249999999998</v>
      </c>
      <c r="O1485" s="17">
        <v>-1.1988E-2</v>
      </c>
    </row>
    <row r="1486" spans="3:15" x14ac:dyDescent="0.2">
      <c r="C1486" s="30"/>
      <c r="D1486" s="30"/>
      <c r="E1486" s="30"/>
      <c r="F1486" s="30"/>
      <c r="G1486" s="14" t="s">
        <v>331</v>
      </c>
      <c r="H1486" s="19">
        <v>3.7051530000000001</v>
      </c>
      <c r="I1486" s="17">
        <v>1.9380999999999999E-2</v>
      </c>
      <c r="J1486" s="19">
        <v>3.6664530000000002</v>
      </c>
      <c r="K1486" s="17">
        <v>3.1210000000000001E-3</v>
      </c>
      <c r="L1486" s="19">
        <v>3.6556790000000001</v>
      </c>
      <c r="M1486" s="17">
        <v>4.8120000000000003E-3</v>
      </c>
      <c r="N1486" s="19">
        <v>3.6759539999999999</v>
      </c>
      <c r="O1486" s="17">
        <v>1.8273999999999999E-2</v>
      </c>
    </row>
    <row r="1487" spans="3:15" x14ac:dyDescent="0.2">
      <c r="C1487" s="30"/>
      <c r="D1487" s="30"/>
      <c r="E1487" s="30"/>
      <c r="F1487" s="30"/>
      <c r="G1487" s="14" t="s">
        <v>332</v>
      </c>
      <c r="H1487" s="19">
        <v>3.6243970000000001</v>
      </c>
      <c r="I1487" s="17">
        <v>4.1029999999999999E-3</v>
      </c>
      <c r="J1487" s="19">
        <v>3.6377969999999999</v>
      </c>
      <c r="K1487" s="17">
        <v>3.9220000000000001E-3</v>
      </c>
      <c r="L1487" s="19">
        <v>3.618884</v>
      </c>
      <c r="M1487" s="17">
        <v>1.4400000000000001E-3</v>
      </c>
      <c r="N1487" s="19">
        <v>3.6217009999999998</v>
      </c>
      <c r="O1487" s="17">
        <v>2.382E-3</v>
      </c>
    </row>
    <row r="1488" spans="3:15" x14ac:dyDescent="0.2">
      <c r="C1488" s="30"/>
      <c r="D1488" s="30"/>
      <c r="E1488" s="30"/>
      <c r="F1488" s="30"/>
      <c r="G1488" s="14" t="s">
        <v>333</v>
      </c>
      <c r="H1488" s="19">
        <v>3.7290510000000001</v>
      </c>
      <c r="I1488" s="17">
        <v>-1.9358E-2</v>
      </c>
      <c r="J1488" s="19">
        <v>3.6996410000000002</v>
      </c>
      <c r="K1488" s="17">
        <v>-3.6485999999999998E-2</v>
      </c>
      <c r="L1488" s="19">
        <v>3.7114950000000002</v>
      </c>
      <c r="M1488" s="17">
        <v>-3.5172000000000002E-2</v>
      </c>
      <c r="N1488" s="19">
        <v>3.7421540000000002</v>
      </c>
      <c r="O1488" s="17">
        <v>-1.7096E-2</v>
      </c>
    </row>
    <row r="1489" spans="3:15" x14ac:dyDescent="0.2">
      <c r="C1489" s="30"/>
      <c r="D1489" s="30"/>
      <c r="E1489" s="31"/>
      <c r="F1489" s="30"/>
      <c r="G1489" s="14" t="s">
        <v>334</v>
      </c>
      <c r="H1489" s="19">
        <v>3.6490770000000001</v>
      </c>
      <c r="I1489" s="17">
        <v>2.1329999999999999E-3</v>
      </c>
      <c r="J1489" s="19">
        <v>3.6322770000000002</v>
      </c>
      <c r="K1489" s="17">
        <v>-1.3013E-2</v>
      </c>
      <c r="L1489" s="19">
        <v>3.6195249999999999</v>
      </c>
      <c r="M1489" s="17">
        <v>-1.2517E-2</v>
      </c>
      <c r="N1489" s="19">
        <v>3.6233849999999999</v>
      </c>
      <c r="O1489" s="17">
        <v>-7.4099999999999999E-3</v>
      </c>
    </row>
    <row r="1490" spans="3:15" x14ac:dyDescent="0.2">
      <c r="C1490" s="29" t="s">
        <v>19</v>
      </c>
      <c r="D1490" s="29" t="s">
        <v>12</v>
      </c>
      <c r="E1490" s="29" t="s">
        <v>26</v>
      </c>
      <c r="F1490" s="29" t="s">
        <v>84</v>
      </c>
      <c r="G1490" s="14" t="s">
        <v>278</v>
      </c>
      <c r="H1490" s="19">
        <v>2.6160929999999998</v>
      </c>
      <c r="I1490" s="17">
        <v>0.12098</v>
      </c>
      <c r="J1490" s="19">
        <v>2.4369670000000001</v>
      </c>
      <c r="K1490" s="17">
        <v>-6.9329999999999999E-3</v>
      </c>
      <c r="L1490" s="19">
        <v>2.4434469999999999</v>
      </c>
      <c r="M1490" s="17">
        <v>-1.0647999999999999E-2</v>
      </c>
      <c r="N1490" s="19">
        <v>2.479949</v>
      </c>
      <c r="O1490" s="17">
        <v>8.9379999999999998E-3</v>
      </c>
    </row>
    <row r="1491" spans="3:15" x14ac:dyDescent="0.2">
      <c r="C1491" s="30"/>
      <c r="D1491" s="30"/>
      <c r="E1491" s="30"/>
      <c r="F1491" s="30"/>
      <c r="G1491" s="14" t="s">
        <v>279</v>
      </c>
      <c r="H1491" s="19">
        <v>2.335359</v>
      </c>
      <c r="I1491" s="17">
        <v>5.3350000000000002E-2</v>
      </c>
      <c r="J1491" s="19">
        <v>2.306098</v>
      </c>
      <c r="K1491" s="17">
        <v>3.1557000000000002E-2</v>
      </c>
      <c r="L1491" s="19">
        <v>2.2761520000000002</v>
      </c>
      <c r="M1491" s="17">
        <v>2.0809999999999999E-2</v>
      </c>
      <c r="N1491" s="19">
        <v>2.2869860000000002</v>
      </c>
      <c r="O1491" s="17">
        <v>2.8799999999999999E-2</v>
      </c>
    </row>
    <row r="1492" spans="3:15" x14ac:dyDescent="0.2">
      <c r="C1492" s="30"/>
      <c r="D1492" s="30"/>
      <c r="E1492" s="30"/>
      <c r="F1492" s="30"/>
      <c r="G1492" s="14" t="s">
        <v>280</v>
      </c>
      <c r="H1492" s="19">
        <v>2.0837150000000002</v>
      </c>
      <c r="I1492" s="17">
        <v>1.312E-2</v>
      </c>
      <c r="J1492" s="19">
        <v>2.081172</v>
      </c>
      <c r="K1492" s="17">
        <v>-1.2924E-2</v>
      </c>
      <c r="L1492" s="19">
        <v>2.0727220000000002</v>
      </c>
      <c r="M1492" s="17">
        <v>-2.0142E-2</v>
      </c>
      <c r="N1492" s="19">
        <v>2.0752959999999998</v>
      </c>
      <c r="O1492" s="17">
        <v>-9.2010000000000008E-3</v>
      </c>
    </row>
    <row r="1493" spans="3:15" x14ac:dyDescent="0.2">
      <c r="C1493" s="30"/>
      <c r="D1493" s="30"/>
      <c r="E1493" s="30"/>
      <c r="F1493" s="30"/>
      <c r="G1493" s="14" t="s">
        <v>281</v>
      </c>
      <c r="H1493" s="19">
        <v>2.3523909999999999</v>
      </c>
      <c r="I1493" s="17">
        <v>3.0335000000000001E-2</v>
      </c>
      <c r="J1493" s="19">
        <v>2.3036140000000001</v>
      </c>
      <c r="K1493" s="17">
        <v>2.4499E-2</v>
      </c>
      <c r="L1493" s="19">
        <v>2.2700119999999999</v>
      </c>
      <c r="M1493" s="17">
        <v>1.5786000000000001E-2</v>
      </c>
      <c r="N1493" s="19">
        <v>2.2721589999999998</v>
      </c>
      <c r="O1493" s="17">
        <v>1.8907E-2</v>
      </c>
    </row>
    <row r="1494" spans="3:15" x14ac:dyDescent="0.2">
      <c r="C1494" s="30"/>
      <c r="D1494" s="30"/>
      <c r="E1494" s="30"/>
      <c r="F1494" s="30"/>
      <c r="G1494" s="14" t="s">
        <v>282</v>
      </c>
      <c r="H1494" s="19">
        <v>2.1035949999999999</v>
      </c>
      <c r="I1494" s="17">
        <v>2.2161E-2</v>
      </c>
      <c r="J1494" s="19">
        <v>2.0553279999999998</v>
      </c>
      <c r="K1494" s="17">
        <v>-2.2759999999999999E-2</v>
      </c>
      <c r="L1494" s="19">
        <v>2.0847630000000001</v>
      </c>
      <c r="M1494" s="17">
        <v>-2.2151000000000001E-2</v>
      </c>
      <c r="N1494" s="19">
        <v>2.114106</v>
      </c>
      <c r="O1494" s="17">
        <v>-1.0801E-2</v>
      </c>
    </row>
    <row r="1495" spans="3:15" x14ac:dyDescent="0.2">
      <c r="C1495" s="30"/>
      <c r="D1495" s="30"/>
      <c r="E1495" s="30"/>
      <c r="F1495" s="30"/>
      <c r="G1495" s="14" t="s">
        <v>283</v>
      </c>
      <c r="H1495" s="19">
        <v>2.1636510000000002</v>
      </c>
      <c r="I1495" s="17">
        <v>-8.9145000000000002E-2</v>
      </c>
      <c r="J1495" s="19">
        <v>2.2743989999999998</v>
      </c>
      <c r="K1495" s="17">
        <v>-5.0591999999999998E-2</v>
      </c>
      <c r="L1495" s="19">
        <v>2.2993009999999998</v>
      </c>
      <c r="M1495" s="17">
        <v>-1.5729E-2</v>
      </c>
      <c r="N1495" s="19">
        <v>2.3416450000000002</v>
      </c>
      <c r="O1495" s="17">
        <v>-2.3730000000000001E-3</v>
      </c>
    </row>
    <row r="1496" spans="3:15" x14ac:dyDescent="0.2">
      <c r="C1496" s="30"/>
      <c r="D1496" s="30"/>
      <c r="E1496" s="30"/>
      <c r="F1496" s="30"/>
      <c r="G1496" s="14" t="s">
        <v>284</v>
      </c>
      <c r="H1496" s="19">
        <v>2.097353</v>
      </c>
      <c r="I1496" s="17">
        <v>1.6544E-2</v>
      </c>
      <c r="J1496" s="19">
        <v>2.0860089999999998</v>
      </c>
      <c r="K1496" s="17">
        <v>-4.0390000000000001E-3</v>
      </c>
      <c r="L1496" s="19">
        <v>2.0712000000000002</v>
      </c>
      <c r="M1496" s="17">
        <v>-1.3401E-2</v>
      </c>
      <c r="N1496" s="19">
        <v>2.0323609999999999</v>
      </c>
      <c r="O1496" s="17">
        <v>-3.4044999999999999E-2</v>
      </c>
    </row>
    <row r="1497" spans="3:15" x14ac:dyDescent="0.2">
      <c r="C1497" s="30"/>
      <c r="D1497" s="30"/>
      <c r="E1497" s="30"/>
      <c r="F1497" s="30"/>
      <c r="G1497" s="14" t="s">
        <v>285</v>
      </c>
      <c r="H1497" s="19">
        <v>2.247001</v>
      </c>
      <c r="I1497" s="17">
        <v>2.2341E-2</v>
      </c>
      <c r="J1497" s="19">
        <v>2.2409460000000001</v>
      </c>
      <c r="K1497" s="17">
        <v>7.4110000000000001E-3</v>
      </c>
      <c r="L1497" s="19">
        <v>2.1891240000000001</v>
      </c>
      <c r="M1497" s="17">
        <v>4.0460000000000001E-3</v>
      </c>
      <c r="N1497" s="19">
        <v>2.19374</v>
      </c>
      <c r="O1497" s="17">
        <v>-2.8300000000000001E-3</v>
      </c>
    </row>
    <row r="1498" spans="3:15" x14ac:dyDescent="0.2">
      <c r="C1498" s="30"/>
      <c r="D1498" s="30"/>
      <c r="E1498" s="30"/>
      <c r="F1498" s="30"/>
      <c r="G1498" s="14" t="s">
        <v>286</v>
      </c>
      <c r="H1498" s="19">
        <v>2.3122310000000001</v>
      </c>
      <c r="I1498" s="17">
        <v>0.12354</v>
      </c>
      <c r="J1498" s="19">
        <v>2.291725</v>
      </c>
      <c r="K1498" s="17">
        <v>9.5867999999999995E-2</v>
      </c>
      <c r="L1498" s="19">
        <v>2.2128619999999999</v>
      </c>
      <c r="M1498" s="17">
        <v>6.2761999999999998E-2</v>
      </c>
      <c r="N1498" s="19">
        <v>2.2228159999999999</v>
      </c>
      <c r="O1498" s="17">
        <v>7.0025000000000004E-2</v>
      </c>
    </row>
    <row r="1499" spans="3:15" x14ac:dyDescent="0.2">
      <c r="C1499" s="30"/>
      <c r="D1499" s="30"/>
      <c r="E1499" s="30"/>
      <c r="F1499" s="30"/>
      <c r="G1499" s="14" t="s">
        <v>287</v>
      </c>
      <c r="H1499" s="19">
        <v>2.4356270000000002</v>
      </c>
      <c r="I1499" s="17">
        <v>4.3270999999999997E-2</v>
      </c>
      <c r="J1499" s="19">
        <v>2.3380809999999999</v>
      </c>
      <c r="K1499" s="17">
        <v>3.9669000000000003E-2</v>
      </c>
      <c r="L1499" s="19">
        <v>2.3549929999999999</v>
      </c>
      <c r="M1499" s="17">
        <v>8.2705000000000001E-2</v>
      </c>
      <c r="N1499" s="19">
        <v>2.1516350000000002</v>
      </c>
      <c r="O1499" s="17">
        <v>6.4328999999999997E-2</v>
      </c>
    </row>
    <row r="1500" spans="3:15" x14ac:dyDescent="0.2">
      <c r="C1500" s="30"/>
      <c r="D1500" s="30"/>
      <c r="E1500" s="30"/>
      <c r="F1500" s="30"/>
      <c r="G1500" s="14" t="s">
        <v>288</v>
      </c>
      <c r="H1500" s="19">
        <v>2.2970860000000002</v>
      </c>
      <c r="I1500" s="17">
        <v>6.9852999999999998E-2</v>
      </c>
      <c r="J1500" s="19">
        <v>2.2624460000000002</v>
      </c>
      <c r="K1500" s="17">
        <v>5.8335999999999999E-2</v>
      </c>
      <c r="L1500" s="19">
        <v>2.2248619999999999</v>
      </c>
      <c r="M1500" s="17">
        <v>5.9316000000000001E-2</v>
      </c>
      <c r="N1500" s="19">
        <v>2.1652900000000002</v>
      </c>
      <c r="O1500" s="17">
        <v>5.3435000000000003E-2</v>
      </c>
    </row>
    <row r="1501" spans="3:15" x14ac:dyDescent="0.2">
      <c r="C1501" s="30"/>
      <c r="D1501" s="30"/>
      <c r="E1501" s="30"/>
      <c r="F1501" s="30"/>
      <c r="G1501" s="14" t="s">
        <v>289</v>
      </c>
      <c r="H1501" s="19">
        <v>2.2321939999999998</v>
      </c>
      <c r="I1501" s="17">
        <v>2.0327000000000001E-2</v>
      </c>
      <c r="J1501" s="19">
        <v>2.2383540000000002</v>
      </c>
      <c r="K1501" s="17">
        <v>-1.836E-3</v>
      </c>
      <c r="L1501" s="19">
        <v>2.237765</v>
      </c>
      <c r="M1501" s="17">
        <v>-1.1960999999999999E-2</v>
      </c>
      <c r="N1501" s="19">
        <v>2.2651940000000002</v>
      </c>
      <c r="O1501" s="17">
        <v>4.2090000000000001E-3</v>
      </c>
    </row>
    <row r="1502" spans="3:15" x14ac:dyDescent="0.2">
      <c r="C1502" s="30"/>
      <c r="D1502" s="30"/>
      <c r="E1502" s="30"/>
      <c r="F1502" s="30"/>
      <c r="G1502" s="14" t="s">
        <v>290</v>
      </c>
      <c r="H1502" s="19">
        <v>2.2214269999999998</v>
      </c>
      <c r="I1502" s="17">
        <v>-2.0438000000000001E-2</v>
      </c>
      <c r="J1502" s="19">
        <v>2.1941139999999999</v>
      </c>
      <c r="K1502" s="17">
        <v>2.1100000000000001E-4</v>
      </c>
      <c r="L1502" s="19">
        <v>2.153359</v>
      </c>
      <c r="M1502" s="17">
        <v>4.1229999999999999E-3</v>
      </c>
      <c r="N1502" s="19">
        <v>2.1593149999999999</v>
      </c>
      <c r="O1502" s="17">
        <v>3.7889999999999998E-3</v>
      </c>
    </row>
    <row r="1503" spans="3:15" x14ac:dyDescent="0.2">
      <c r="C1503" s="30"/>
      <c r="D1503" s="30"/>
      <c r="E1503" s="30"/>
      <c r="F1503" s="30"/>
      <c r="G1503" s="14" t="s">
        <v>291</v>
      </c>
      <c r="H1503" s="19">
        <v>2.2495509999999999</v>
      </c>
      <c r="I1503" s="17">
        <v>7.2025000000000006E-2</v>
      </c>
      <c r="J1503" s="19">
        <v>2.2548270000000001</v>
      </c>
      <c r="K1503" s="17">
        <v>5.9241000000000002E-2</v>
      </c>
      <c r="L1503" s="19">
        <v>2.1689509999999999</v>
      </c>
      <c r="M1503" s="17">
        <v>2.7307999999999999E-2</v>
      </c>
      <c r="N1503" s="19">
        <v>2.126322</v>
      </c>
      <c r="O1503" s="17">
        <v>1.2232E-2</v>
      </c>
    </row>
    <row r="1504" spans="3:15" x14ac:dyDescent="0.2">
      <c r="C1504" s="30"/>
      <c r="D1504" s="30"/>
      <c r="E1504" s="30"/>
      <c r="F1504" s="30"/>
      <c r="G1504" s="14" t="s">
        <v>292</v>
      </c>
      <c r="H1504" s="19">
        <v>1.868781</v>
      </c>
      <c r="I1504" s="17">
        <v>9.0720000000000002E-3</v>
      </c>
      <c r="J1504" s="19">
        <v>2.043987</v>
      </c>
      <c r="K1504" s="17">
        <v>4.9676999999999999E-2</v>
      </c>
      <c r="L1504" s="19">
        <v>1.9232659999999999</v>
      </c>
      <c r="M1504" s="17">
        <v>7.2459999999999998E-3</v>
      </c>
      <c r="N1504" s="19">
        <v>1.8484210000000001</v>
      </c>
      <c r="O1504" s="17">
        <v>-1.0952999999999999E-2</v>
      </c>
    </row>
    <row r="1505" spans="3:15" x14ac:dyDescent="0.2">
      <c r="C1505" s="30"/>
      <c r="D1505" s="30"/>
      <c r="E1505" s="30"/>
      <c r="F1505" s="30"/>
      <c r="G1505" s="14" t="s">
        <v>293</v>
      </c>
      <c r="H1505" s="19">
        <v>2.1454170000000001</v>
      </c>
      <c r="I1505" s="17">
        <v>4.7080999999999998E-2</v>
      </c>
      <c r="J1505" s="19">
        <v>2.1200429999999999</v>
      </c>
      <c r="K1505" s="17">
        <v>2.051E-2</v>
      </c>
      <c r="L1505" s="19">
        <v>2.161127</v>
      </c>
      <c r="M1505" s="17">
        <v>8.5059999999999997E-3</v>
      </c>
      <c r="N1505" s="19">
        <v>2.1917870000000002</v>
      </c>
      <c r="O1505" s="17">
        <v>5.31E-4</v>
      </c>
    </row>
    <row r="1506" spans="3:15" x14ac:dyDescent="0.2">
      <c r="C1506" s="30"/>
      <c r="D1506" s="30"/>
      <c r="E1506" s="30"/>
      <c r="F1506" s="30"/>
      <c r="G1506" s="14" t="s">
        <v>294</v>
      </c>
      <c r="H1506" s="19">
        <v>2.1120040000000002</v>
      </c>
      <c r="I1506" s="17">
        <v>5.3196E-2</v>
      </c>
      <c r="J1506" s="19">
        <v>2.0386470000000001</v>
      </c>
      <c r="K1506" s="17">
        <v>-2.3621E-2</v>
      </c>
      <c r="L1506" s="19">
        <v>2.0684450000000001</v>
      </c>
      <c r="M1506" s="17">
        <v>-1.9376999999999998E-2</v>
      </c>
      <c r="N1506" s="19">
        <v>2.1077460000000001</v>
      </c>
      <c r="O1506" s="17">
        <v>-1.0463999999999999E-2</v>
      </c>
    </row>
    <row r="1507" spans="3:15" x14ac:dyDescent="0.2">
      <c r="C1507" s="30"/>
      <c r="D1507" s="30"/>
      <c r="E1507" s="30"/>
      <c r="F1507" s="30"/>
      <c r="G1507" s="14" t="s">
        <v>295</v>
      </c>
      <c r="H1507" s="19">
        <v>2.207103</v>
      </c>
      <c r="I1507" s="17">
        <v>-1.2326999999999999E-2</v>
      </c>
      <c r="J1507" s="19">
        <v>2.2196790000000002</v>
      </c>
      <c r="K1507" s="17">
        <v>-2.069E-2</v>
      </c>
      <c r="L1507" s="19">
        <v>2.2386010000000001</v>
      </c>
      <c r="M1507" s="17">
        <v>-1.2451E-2</v>
      </c>
      <c r="N1507" s="19">
        <v>2.2663540000000002</v>
      </c>
      <c r="O1507" s="17">
        <v>-1.6900000000000001E-3</v>
      </c>
    </row>
    <row r="1508" spans="3:15" x14ac:dyDescent="0.2">
      <c r="C1508" s="30"/>
      <c r="D1508" s="30"/>
      <c r="E1508" s="30"/>
      <c r="F1508" s="30"/>
      <c r="G1508" s="14" t="s">
        <v>296</v>
      </c>
      <c r="H1508" s="19">
        <v>2.3308740000000001</v>
      </c>
      <c r="I1508" s="17">
        <v>8.3241999999999997E-2</v>
      </c>
      <c r="J1508" s="19">
        <v>2.3062990000000001</v>
      </c>
      <c r="K1508" s="17">
        <v>7.1341000000000002E-2</v>
      </c>
      <c r="L1508" s="19">
        <v>2.2645439999999999</v>
      </c>
      <c r="M1508" s="17">
        <v>6.5533999999999995E-2</v>
      </c>
      <c r="N1508" s="19">
        <v>2.2317710000000002</v>
      </c>
      <c r="O1508" s="17">
        <v>6.7185999999999996E-2</v>
      </c>
    </row>
    <row r="1509" spans="3:15" x14ac:dyDescent="0.2">
      <c r="C1509" s="30"/>
      <c r="D1509" s="30"/>
      <c r="E1509" s="30"/>
      <c r="F1509" s="30"/>
      <c r="G1509" s="14" t="s">
        <v>297</v>
      </c>
      <c r="H1509" s="19">
        <v>2.3600050000000001</v>
      </c>
      <c r="I1509" s="17">
        <v>1.7904E-2</v>
      </c>
      <c r="J1509" s="19">
        <v>2.279347</v>
      </c>
      <c r="K1509" s="17">
        <v>1.6917999999999999E-2</v>
      </c>
      <c r="L1509" s="19">
        <v>2.236526</v>
      </c>
      <c r="M1509" s="17">
        <v>3.2699999999999998E-4</v>
      </c>
      <c r="N1509" s="19">
        <v>2.2422409999999999</v>
      </c>
      <c r="O1509" s="17">
        <v>1.0763999999999999E-2</v>
      </c>
    </row>
    <row r="1510" spans="3:15" x14ac:dyDescent="0.2">
      <c r="C1510" s="30"/>
      <c r="D1510" s="30"/>
      <c r="E1510" s="30"/>
      <c r="F1510" s="30"/>
      <c r="G1510" s="14" t="s">
        <v>298</v>
      </c>
      <c r="H1510" s="19">
        <v>2.2240359999999999</v>
      </c>
      <c r="I1510" s="17">
        <v>-2.14E-3</v>
      </c>
      <c r="J1510" s="19">
        <v>2.2860309999999999</v>
      </c>
      <c r="K1510" s="17">
        <v>6.1198000000000002E-2</v>
      </c>
      <c r="L1510" s="19">
        <v>2.2514750000000001</v>
      </c>
      <c r="M1510" s="17">
        <v>4.6482000000000002E-2</v>
      </c>
      <c r="N1510" s="19">
        <v>2.225536</v>
      </c>
      <c r="O1510" s="17">
        <v>2.9915000000000001E-2</v>
      </c>
    </row>
    <row r="1511" spans="3:15" x14ac:dyDescent="0.2">
      <c r="C1511" s="30"/>
      <c r="D1511" s="30"/>
      <c r="E1511" s="30"/>
      <c r="F1511" s="30"/>
      <c r="G1511" s="14" t="s">
        <v>299</v>
      </c>
      <c r="H1511" s="19">
        <v>2.1446540000000001</v>
      </c>
      <c r="I1511" s="17">
        <v>-8.2640000000000005E-3</v>
      </c>
      <c r="J1511" s="19">
        <v>2.1557680000000001</v>
      </c>
      <c r="K1511" s="17">
        <v>-2.9909000000000002E-2</v>
      </c>
      <c r="L1511" s="19">
        <v>2.1404420000000002</v>
      </c>
      <c r="M1511" s="17">
        <v>-5.9228000000000003E-2</v>
      </c>
      <c r="N1511" s="19">
        <v>2.1653549999999999</v>
      </c>
      <c r="O1511" s="17">
        <v>-8.1813999999999998E-2</v>
      </c>
    </row>
    <row r="1512" spans="3:15" x14ac:dyDescent="0.2">
      <c r="C1512" s="30"/>
      <c r="D1512" s="30"/>
      <c r="E1512" s="30"/>
      <c r="F1512" s="30"/>
      <c r="G1512" s="14" t="s">
        <v>300</v>
      </c>
      <c r="H1512" s="19">
        <v>2.442628</v>
      </c>
      <c r="I1512" s="17">
        <v>0.12056500000000001</v>
      </c>
      <c r="J1512" s="19">
        <v>2.3691589999999998</v>
      </c>
      <c r="K1512" s="17">
        <v>5.4501000000000001E-2</v>
      </c>
      <c r="L1512" s="19">
        <v>2.318673</v>
      </c>
      <c r="M1512" s="17">
        <v>5.1305000000000003E-2</v>
      </c>
      <c r="N1512" s="19">
        <v>2.3210540000000002</v>
      </c>
      <c r="O1512" s="17">
        <v>5.8826000000000003E-2</v>
      </c>
    </row>
    <row r="1513" spans="3:15" x14ac:dyDescent="0.2">
      <c r="C1513" s="30"/>
      <c r="D1513" s="30"/>
      <c r="E1513" s="30"/>
      <c r="F1513" s="30"/>
      <c r="G1513" s="14" t="s">
        <v>301</v>
      </c>
      <c r="H1513" s="19">
        <v>2.4168569999999998</v>
      </c>
      <c r="I1513" s="17">
        <v>6.9899999999999997E-3</v>
      </c>
      <c r="J1513" s="19">
        <v>2.351048</v>
      </c>
      <c r="K1513" s="17">
        <v>5.3220000000000003E-3</v>
      </c>
      <c r="L1513" s="19">
        <v>2.3050769999999998</v>
      </c>
      <c r="M1513" s="17">
        <v>-5.5310000000000003E-3</v>
      </c>
      <c r="N1513" s="19">
        <v>2.3244600000000002</v>
      </c>
      <c r="O1513" s="17">
        <v>9.4219999999999998E-3</v>
      </c>
    </row>
    <row r="1514" spans="3:15" x14ac:dyDescent="0.2">
      <c r="C1514" s="30"/>
      <c r="D1514" s="30"/>
      <c r="E1514" s="30"/>
      <c r="F1514" s="30"/>
      <c r="G1514" s="14" t="s">
        <v>302</v>
      </c>
      <c r="H1514" s="19">
        <v>1.742594</v>
      </c>
      <c r="I1514" s="17">
        <v>0.12507099999999999</v>
      </c>
      <c r="J1514" s="19">
        <v>1.8103210000000001</v>
      </c>
      <c r="K1514" s="17">
        <v>8.5195999999999994E-2</v>
      </c>
      <c r="L1514" s="19">
        <v>1.7852699999999999</v>
      </c>
      <c r="M1514" s="17">
        <v>2.2520999999999999E-2</v>
      </c>
      <c r="N1514" s="19">
        <v>1.807993</v>
      </c>
      <c r="O1514" s="17">
        <v>-1.7604000000000002E-2</v>
      </c>
    </row>
    <row r="1515" spans="3:15" x14ac:dyDescent="0.2">
      <c r="C1515" s="30"/>
      <c r="D1515" s="30"/>
      <c r="E1515" s="30"/>
      <c r="F1515" s="30"/>
      <c r="G1515" s="14" t="s">
        <v>303</v>
      </c>
      <c r="H1515" s="19">
        <v>1.7708900000000001</v>
      </c>
      <c r="I1515" s="17">
        <v>8.6850999999999998E-2</v>
      </c>
      <c r="J1515" s="19">
        <v>1.801933</v>
      </c>
      <c r="K1515" s="17">
        <v>5.6292000000000002E-2</v>
      </c>
      <c r="L1515" s="19">
        <v>1.7384470000000001</v>
      </c>
      <c r="M1515" s="17">
        <v>-3.519E-3</v>
      </c>
      <c r="N1515" s="19">
        <v>1.758813</v>
      </c>
      <c r="O1515" s="17">
        <v>-4.6989999999999997E-2</v>
      </c>
    </row>
    <row r="1516" spans="3:15" x14ac:dyDescent="0.2">
      <c r="C1516" s="30"/>
      <c r="D1516" s="30"/>
      <c r="E1516" s="30"/>
      <c r="F1516" s="30"/>
      <c r="G1516" s="14" t="s">
        <v>304</v>
      </c>
      <c r="H1516" s="19">
        <v>2.379375</v>
      </c>
      <c r="I1516" s="17">
        <v>4.1711999999999999E-2</v>
      </c>
      <c r="J1516" s="19">
        <v>2.34537</v>
      </c>
      <c r="K1516" s="17">
        <v>1.6178999999999999E-2</v>
      </c>
      <c r="L1516" s="19">
        <v>2.3249610000000001</v>
      </c>
      <c r="M1516" s="17">
        <v>1.7545000000000002E-2</v>
      </c>
      <c r="N1516" s="19">
        <v>2.3344809999999998</v>
      </c>
      <c r="O1516" s="17">
        <v>2.7522999999999999E-2</v>
      </c>
    </row>
    <row r="1517" spans="3:15" x14ac:dyDescent="0.2">
      <c r="C1517" s="30"/>
      <c r="D1517" s="30"/>
      <c r="E1517" s="30"/>
      <c r="F1517" s="30"/>
      <c r="G1517" s="14" t="s">
        <v>305</v>
      </c>
      <c r="H1517" s="19">
        <v>2.4699840000000002</v>
      </c>
      <c r="I1517" s="17">
        <v>4.9180000000000001E-2</v>
      </c>
      <c r="J1517" s="19">
        <v>2.4042729999999999</v>
      </c>
      <c r="K1517" s="17">
        <v>3.0182E-2</v>
      </c>
      <c r="L1517" s="19">
        <v>2.3691460000000002</v>
      </c>
      <c r="M1517" s="17">
        <v>2.6450000000000001E-2</v>
      </c>
      <c r="N1517" s="19">
        <v>2.3370039999999999</v>
      </c>
      <c r="O1517" s="17">
        <v>2.5454000000000001E-2</v>
      </c>
    </row>
    <row r="1518" spans="3:15" x14ac:dyDescent="0.2">
      <c r="C1518" s="30"/>
      <c r="D1518" s="30"/>
      <c r="E1518" s="30"/>
      <c r="F1518" s="30"/>
      <c r="G1518" s="14" t="s">
        <v>306</v>
      </c>
      <c r="H1518" s="19">
        <v>2.2897120000000002</v>
      </c>
      <c r="I1518" s="17">
        <v>-2.2680000000000001E-3</v>
      </c>
      <c r="J1518" s="19">
        <v>2.313733</v>
      </c>
      <c r="K1518" s="17">
        <v>-1.0681E-2</v>
      </c>
      <c r="L1518" s="19">
        <v>2.379759</v>
      </c>
      <c r="M1518" s="17">
        <v>-2.513E-3</v>
      </c>
      <c r="N1518" s="19">
        <v>2.454987</v>
      </c>
      <c r="O1518" s="17">
        <v>8.5660000000000007E-3</v>
      </c>
    </row>
    <row r="1519" spans="3:15" x14ac:dyDescent="0.2">
      <c r="C1519" s="30"/>
      <c r="D1519" s="30"/>
      <c r="E1519" s="30"/>
      <c r="F1519" s="30"/>
      <c r="G1519" s="14" t="s">
        <v>307</v>
      </c>
      <c r="H1519" s="19">
        <v>2.2547109999999999</v>
      </c>
      <c r="I1519" s="17">
        <v>2.2078E-2</v>
      </c>
      <c r="J1519" s="19">
        <v>2.1844239999999999</v>
      </c>
      <c r="K1519" s="17">
        <v>-7.5729999999999999E-3</v>
      </c>
      <c r="L1519" s="19">
        <v>2.2027359999999998</v>
      </c>
      <c r="M1519" s="17">
        <v>3.558E-3</v>
      </c>
      <c r="N1519" s="19">
        <v>2.1994950000000002</v>
      </c>
      <c r="O1519" s="17">
        <v>4.1130000000000003E-3</v>
      </c>
    </row>
    <row r="1520" spans="3:15" x14ac:dyDescent="0.2">
      <c r="C1520" s="30"/>
      <c r="D1520" s="30"/>
      <c r="E1520" s="30"/>
      <c r="F1520" s="30"/>
      <c r="G1520" s="14" t="s">
        <v>308</v>
      </c>
      <c r="H1520" s="19">
        <v>2.3233299999999999</v>
      </c>
      <c r="I1520" s="17">
        <v>3.3556000000000002E-2</v>
      </c>
      <c r="J1520" s="19">
        <v>2.3376250000000001</v>
      </c>
      <c r="K1520" s="17">
        <v>3.3907E-2</v>
      </c>
      <c r="L1520" s="19">
        <v>2.340862</v>
      </c>
      <c r="M1520" s="17">
        <v>3.2555000000000001E-2</v>
      </c>
      <c r="N1520" s="19">
        <v>2.3400400000000001</v>
      </c>
      <c r="O1520" s="17">
        <v>3.1593000000000003E-2</v>
      </c>
    </row>
    <row r="1521" spans="3:15" x14ac:dyDescent="0.2">
      <c r="C1521" s="30"/>
      <c r="D1521" s="30"/>
      <c r="E1521" s="30"/>
      <c r="F1521" s="30"/>
      <c r="G1521" s="14" t="s">
        <v>309</v>
      </c>
      <c r="H1521" s="19">
        <v>2.3804889999999999</v>
      </c>
      <c r="I1521" s="17">
        <v>1.9213999999999998E-2</v>
      </c>
      <c r="J1521" s="19">
        <v>2.3160069999999999</v>
      </c>
      <c r="K1521" s="17">
        <v>1.5761000000000001E-2</v>
      </c>
      <c r="L1521" s="19">
        <v>2.2767940000000002</v>
      </c>
      <c r="M1521" s="17">
        <v>7.9430000000000004E-3</v>
      </c>
      <c r="N1521" s="19">
        <v>2.283919</v>
      </c>
      <c r="O1521" s="17">
        <v>2.1184000000000001E-2</v>
      </c>
    </row>
    <row r="1522" spans="3:15" x14ac:dyDescent="0.2">
      <c r="C1522" s="30"/>
      <c r="D1522" s="30"/>
      <c r="E1522" s="30"/>
      <c r="F1522" s="30"/>
      <c r="G1522" s="14" t="s">
        <v>310</v>
      </c>
      <c r="H1522" s="19">
        <v>2.4473099999999999</v>
      </c>
      <c r="I1522" s="17">
        <v>6.2673999999999994E-2</v>
      </c>
      <c r="J1522" s="19">
        <v>2.448394</v>
      </c>
      <c r="K1522" s="17">
        <v>7.8649999999999998E-2</v>
      </c>
      <c r="L1522" s="19">
        <v>2.4108399999999999</v>
      </c>
      <c r="M1522" s="17">
        <v>8.1142000000000006E-2</v>
      </c>
      <c r="N1522" s="19">
        <v>2.3597329999999999</v>
      </c>
      <c r="O1522" s="17">
        <v>6.7532999999999996E-2</v>
      </c>
    </row>
    <row r="1523" spans="3:15" x14ac:dyDescent="0.2">
      <c r="C1523" s="30"/>
      <c r="D1523" s="30"/>
      <c r="E1523" s="30"/>
      <c r="F1523" s="30"/>
      <c r="G1523" s="14" t="s">
        <v>311</v>
      </c>
      <c r="H1523" s="19">
        <v>2.1493899999999999</v>
      </c>
      <c r="I1523" s="17">
        <v>9.0340000000000004E-3</v>
      </c>
      <c r="J1523" s="19">
        <v>2.1362190000000001</v>
      </c>
      <c r="K1523" s="17">
        <v>5.385E-3</v>
      </c>
      <c r="L1523" s="19">
        <v>2.1672419999999999</v>
      </c>
      <c r="M1523" s="17">
        <v>4.346E-3</v>
      </c>
      <c r="N1523" s="19">
        <v>2.1944870000000001</v>
      </c>
      <c r="O1523" s="17">
        <v>8.5620000000000002E-3</v>
      </c>
    </row>
    <row r="1524" spans="3:15" x14ac:dyDescent="0.2">
      <c r="C1524" s="30"/>
      <c r="D1524" s="30"/>
      <c r="E1524" s="30"/>
      <c r="F1524" s="30"/>
      <c r="G1524" s="14" t="s">
        <v>312</v>
      </c>
      <c r="H1524" s="19">
        <v>2.180917</v>
      </c>
      <c r="I1524" s="17">
        <v>3.4526000000000001E-2</v>
      </c>
      <c r="J1524" s="19">
        <v>2.1548850000000002</v>
      </c>
      <c r="K1524" s="17">
        <v>2.138E-2</v>
      </c>
      <c r="L1524" s="19">
        <v>2.124689</v>
      </c>
      <c r="M1524" s="17">
        <v>1.4775999999999999E-2</v>
      </c>
      <c r="N1524" s="19">
        <v>2.1102530000000002</v>
      </c>
      <c r="O1524" s="17">
        <v>1.1613E-2</v>
      </c>
    </row>
    <row r="1525" spans="3:15" x14ac:dyDescent="0.2">
      <c r="C1525" s="30"/>
      <c r="D1525" s="30"/>
      <c r="E1525" s="30"/>
      <c r="F1525" s="30"/>
      <c r="G1525" s="14" t="s">
        <v>313</v>
      </c>
      <c r="H1525" s="19">
        <v>2.4359639999999998</v>
      </c>
      <c r="I1525" s="17">
        <v>4.9070999999999997E-2</v>
      </c>
      <c r="J1525" s="19">
        <v>2.3365619999999998</v>
      </c>
      <c r="K1525" s="17">
        <v>4.9558999999999999E-2</v>
      </c>
      <c r="L1525" s="19">
        <v>2.3284009999999999</v>
      </c>
      <c r="M1525" s="17">
        <v>7.4711E-2</v>
      </c>
      <c r="N1525" s="19">
        <v>2.1405699999999999</v>
      </c>
      <c r="O1525" s="17">
        <v>1.3087E-2</v>
      </c>
    </row>
    <row r="1526" spans="3:15" x14ac:dyDescent="0.2">
      <c r="C1526" s="30"/>
      <c r="D1526" s="30"/>
      <c r="E1526" s="30"/>
      <c r="F1526" s="30"/>
      <c r="G1526" s="14" t="s">
        <v>314</v>
      </c>
      <c r="H1526" s="19">
        <v>1.8710599999999999</v>
      </c>
      <c r="I1526" s="17">
        <v>1.439E-3</v>
      </c>
      <c r="J1526" s="19">
        <v>1.882061</v>
      </c>
      <c r="K1526" s="17">
        <v>-1.3155E-2</v>
      </c>
      <c r="L1526" s="19">
        <v>1.865086</v>
      </c>
      <c r="M1526" s="17">
        <v>-3.0112E-2</v>
      </c>
      <c r="N1526" s="19">
        <v>1.855707</v>
      </c>
      <c r="O1526" s="17">
        <v>-2.1852E-2</v>
      </c>
    </row>
    <row r="1527" spans="3:15" x14ac:dyDescent="0.2">
      <c r="C1527" s="30"/>
      <c r="D1527" s="30"/>
      <c r="E1527" s="30"/>
      <c r="F1527" s="30"/>
      <c r="G1527" s="14" t="s">
        <v>315</v>
      </c>
      <c r="H1527" s="19">
        <v>2.0902620000000001</v>
      </c>
      <c r="I1527" s="17">
        <v>6.3670000000000003E-3</v>
      </c>
      <c r="J1527" s="19">
        <v>2.0931660000000001</v>
      </c>
      <c r="K1527" s="17">
        <v>3.2070000000000002E-3</v>
      </c>
      <c r="L1527" s="19">
        <v>2.0890780000000002</v>
      </c>
      <c r="M1527" s="17">
        <v>-2.2390000000000001E-3</v>
      </c>
      <c r="N1527" s="19">
        <v>2.0602290000000001</v>
      </c>
      <c r="O1527" s="17">
        <v>-2.2384000000000001E-2</v>
      </c>
    </row>
    <row r="1528" spans="3:15" x14ac:dyDescent="0.2">
      <c r="C1528" s="30"/>
      <c r="D1528" s="30"/>
      <c r="E1528" s="30"/>
      <c r="F1528" s="30"/>
      <c r="G1528" s="14" t="s">
        <v>316</v>
      </c>
      <c r="H1528" s="19">
        <v>2.0889820000000001</v>
      </c>
      <c r="I1528" s="17">
        <v>2.9968999999999999E-2</v>
      </c>
      <c r="J1528" s="19">
        <v>2.093445</v>
      </c>
      <c r="K1528" s="17">
        <v>2.9277999999999998E-2</v>
      </c>
      <c r="L1528" s="19">
        <v>2.0754049999999999</v>
      </c>
      <c r="M1528" s="17">
        <v>1.4305999999999999E-2</v>
      </c>
      <c r="N1528" s="19">
        <v>2.0517180000000002</v>
      </c>
      <c r="O1528" s="17">
        <v>-5.7999999999999996E-3</v>
      </c>
    </row>
    <row r="1529" spans="3:15" x14ac:dyDescent="0.2">
      <c r="C1529" s="30"/>
      <c r="D1529" s="30"/>
      <c r="E1529" s="30"/>
      <c r="F1529" s="30"/>
      <c r="G1529" s="14" t="s">
        <v>317</v>
      </c>
      <c r="H1529" s="19">
        <v>2.1760709999999999</v>
      </c>
      <c r="I1529" s="17">
        <v>1.4265999999999999E-2</v>
      </c>
      <c r="J1529" s="19">
        <v>2.1959379999999999</v>
      </c>
      <c r="K1529" s="17">
        <v>4.4281000000000001E-2</v>
      </c>
      <c r="L1529" s="19">
        <v>2.1699850000000001</v>
      </c>
      <c r="M1529" s="17">
        <v>3.1847E-2</v>
      </c>
      <c r="N1529" s="19">
        <v>2.1280350000000001</v>
      </c>
      <c r="O1529" s="17">
        <v>4.3299999999999996E-3</v>
      </c>
    </row>
    <row r="1530" spans="3:15" x14ac:dyDescent="0.2">
      <c r="C1530" s="30"/>
      <c r="D1530" s="30"/>
      <c r="E1530" s="30"/>
      <c r="F1530" s="30"/>
      <c r="G1530" s="14" t="s">
        <v>318</v>
      </c>
      <c r="H1530" s="19">
        <v>2.6561089999999998</v>
      </c>
      <c r="I1530" s="17">
        <v>2.7307999999999999E-2</v>
      </c>
      <c r="J1530" s="19">
        <v>2.6532390000000001</v>
      </c>
      <c r="K1530" s="17">
        <v>1.5821999999999999E-2</v>
      </c>
      <c r="L1530" s="19">
        <v>2.6357529999999998</v>
      </c>
      <c r="M1530" s="17">
        <v>2.8302000000000001E-2</v>
      </c>
      <c r="N1530" s="19">
        <v>2.5980470000000002</v>
      </c>
      <c r="O1530" s="17">
        <v>1.3842E-2</v>
      </c>
    </row>
    <row r="1531" spans="3:15" x14ac:dyDescent="0.2">
      <c r="C1531" s="30"/>
      <c r="D1531" s="30"/>
      <c r="E1531" s="30"/>
      <c r="F1531" s="30"/>
      <c r="G1531" s="14" t="s">
        <v>319</v>
      </c>
      <c r="H1531" s="19">
        <v>2.2667809999999999</v>
      </c>
      <c r="I1531" s="17">
        <v>9.5324999999999993E-2</v>
      </c>
      <c r="J1531" s="19">
        <v>2.2276030000000002</v>
      </c>
      <c r="K1531" s="17">
        <v>8.0097000000000002E-2</v>
      </c>
      <c r="L1531" s="19">
        <v>2.2157260000000001</v>
      </c>
      <c r="M1531" s="17">
        <v>8.3982000000000001E-2</v>
      </c>
      <c r="N1531" s="19">
        <v>2.1848700000000001</v>
      </c>
      <c r="O1531" s="17">
        <v>6.0655000000000001E-2</v>
      </c>
    </row>
    <row r="1532" spans="3:15" x14ac:dyDescent="0.2">
      <c r="C1532" s="30"/>
      <c r="D1532" s="30"/>
      <c r="E1532" s="30"/>
      <c r="F1532" s="30"/>
      <c r="G1532" s="14" t="s">
        <v>320</v>
      </c>
      <c r="H1532" s="19">
        <v>2.1105700000000001</v>
      </c>
      <c r="I1532" s="17">
        <v>-2.9892999999999999E-2</v>
      </c>
      <c r="J1532" s="19">
        <v>2.1218050000000002</v>
      </c>
      <c r="K1532" s="17">
        <v>-5.8413E-2</v>
      </c>
      <c r="L1532" s="19">
        <v>2.1083470000000002</v>
      </c>
      <c r="M1532" s="17">
        <v>-8.2542000000000004E-2</v>
      </c>
      <c r="N1532" s="19">
        <v>2.1361349999999999</v>
      </c>
      <c r="O1532" s="17">
        <v>-0.107528</v>
      </c>
    </row>
    <row r="1533" spans="3:15" x14ac:dyDescent="0.2">
      <c r="C1533" s="30"/>
      <c r="D1533" s="30"/>
      <c r="E1533" s="30"/>
      <c r="F1533" s="30"/>
      <c r="G1533" s="14" t="s">
        <v>321</v>
      </c>
      <c r="H1533" s="19">
        <v>2.593953</v>
      </c>
      <c r="I1533" s="17">
        <v>4.1524999999999999E-2</v>
      </c>
      <c r="J1533" s="19">
        <v>2.5653790000000001</v>
      </c>
      <c r="K1533" s="17">
        <v>1.5958E-2</v>
      </c>
      <c r="L1533" s="19">
        <v>2.5705770000000001</v>
      </c>
      <c r="M1533" s="17">
        <v>4.0264000000000001E-2</v>
      </c>
      <c r="N1533" s="19">
        <v>2.5302009999999999</v>
      </c>
      <c r="O1533" s="17">
        <v>3.4259999999999998E-3</v>
      </c>
    </row>
    <row r="1534" spans="3:15" x14ac:dyDescent="0.2">
      <c r="C1534" s="30"/>
      <c r="D1534" s="30"/>
      <c r="E1534" s="30"/>
      <c r="F1534" s="30"/>
      <c r="G1534" s="14" t="s">
        <v>322</v>
      </c>
      <c r="H1534" s="19">
        <v>1.9732909999999999</v>
      </c>
      <c r="I1534" s="17">
        <v>-9.7000000000000005E-4</v>
      </c>
      <c r="J1534" s="19">
        <v>1.9574450000000001</v>
      </c>
      <c r="K1534" s="17">
        <v>-6.8026000000000003E-2</v>
      </c>
      <c r="L1534" s="19">
        <v>1.971428</v>
      </c>
      <c r="M1534" s="17">
        <v>-8.7045999999999998E-2</v>
      </c>
      <c r="N1534" s="19">
        <v>1.9800580000000001</v>
      </c>
      <c r="O1534" s="17">
        <v>-9.2862E-2</v>
      </c>
    </row>
    <row r="1535" spans="3:15" x14ac:dyDescent="0.2">
      <c r="C1535" s="30"/>
      <c r="D1535" s="30"/>
      <c r="E1535" s="30"/>
      <c r="F1535" s="30"/>
      <c r="G1535" s="14" t="s">
        <v>323</v>
      </c>
      <c r="H1535" s="19">
        <v>2.297139</v>
      </c>
      <c r="I1535" s="17">
        <v>5.2423999999999998E-2</v>
      </c>
      <c r="J1535" s="19">
        <v>2.245743</v>
      </c>
      <c r="K1535" s="17">
        <v>2.9312000000000001E-2</v>
      </c>
      <c r="L1535" s="19">
        <v>2.2156319999999998</v>
      </c>
      <c r="M1535" s="17">
        <v>2.3040000000000001E-2</v>
      </c>
      <c r="N1535" s="19">
        <v>2.1941329999999999</v>
      </c>
      <c r="O1535" s="17">
        <v>7.8359999999999992E-3</v>
      </c>
    </row>
    <row r="1536" spans="3:15" x14ac:dyDescent="0.2">
      <c r="C1536" s="30"/>
      <c r="D1536" s="30"/>
      <c r="E1536" s="30"/>
      <c r="F1536" s="30"/>
      <c r="G1536" s="14" t="s">
        <v>324</v>
      </c>
      <c r="H1536" s="19">
        <v>2.3578999999999999</v>
      </c>
      <c r="I1536" s="17">
        <v>-2.5285999999999999E-2</v>
      </c>
      <c r="J1536" s="19">
        <v>2.428283</v>
      </c>
      <c r="K1536" s="17">
        <v>6.4435000000000006E-2</v>
      </c>
      <c r="L1536" s="19">
        <v>2.3734860000000002</v>
      </c>
      <c r="M1536" s="17">
        <v>7.1923000000000001E-2</v>
      </c>
      <c r="N1536" s="19">
        <v>2.3274940000000002</v>
      </c>
      <c r="O1536" s="17">
        <v>3.3031999999999999E-2</v>
      </c>
    </row>
    <row r="1537" spans="1:15" x14ac:dyDescent="0.2">
      <c r="C1537" s="138"/>
      <c r="D1537" s="138"/>
      <c r="E1537" s="138"/>
      <c r="F1537" s="30"/>
      <c r="G1537" s="14" t="s">
        <v>325</v>
      </c>
      <c r="H1537" s="19">
        <v>2.3156940000000001</v>
      </c>
      <c r="I1537" s="17">
        <v>4.8199999999999996E-3</v>
      </c>
      <c r="J1537" s="19">
        <v>2.2780459999999998</v>
      </c>
      <c r="K1537" s="17">
        <v>1.0118E-2</v>
      </c>
      <c r="L1537" s="19">
        <v>2.2432270000000001</v>
      </c>
      <c r="M1537" s="17">
        <v>2.7820000000000002E-3</v>
      </c>
      <c r="N1537" s="19">
        <v>2.2481800000000001</v>
      </c>
      <c r="O1537" s="17">
        <v>1.2205000000000001E-2</v>
      </c>
    </row>
    <row r="1538" spans="1:15" x14ac:dyDescent="0.2">
      <c r="C1538" s="30"/>
      <c r="D1538" s="30"/>
      <c r="E1538" s="30"/>
      <c r="F1538" s="30"/>
      <c r="G1538" s="14" t="s">
        <v>351</v>
      </c>
      <c r="H1538" s="19">
        <v>2.260758</v>
      </c>
      <c r="I1538" s="17">
        <v>0.107638</v>
      </c>
      <c r="J1538" s="19">
        <v>2.2385190000000001</v>
      </c>
      <c r="K1538" s="17">
        <v>8.2979999999999998E-2</v>
      </c>
      <c r="L1538" s="19">
        <v>2.158201</v>
      </c>
      <c r="M1538" s="17">
        <v>5.3103999999999998E-2</v>
      </c>
      <c r="N1538" s="19">
        <v>2.1285189999999998</v>
      </c>
      <c r="O1538" s="17">
        <v>5.0991000000000002E-2</v>
      </c>
    </row>
    <row r="1539" spans="1:15" x14ac:dyDescent="0.2">
      <c r="C1539" s="30"/>
      <c r="D1539" s="30"/>
      <c r="E1539" s="30"/>
      <c r="F1539" s="30"/>
      <c r="G1539" s="14" t="s">
        <v>352</v>
      </c>
      <c r="H1539" s="19">
        <v>2.2881900000000002</v>
      </c>
      <c r="I1539" s="17">
        <v>2.1628999999999999E-2</v>
      </c>
      <c r="J1539" s="19">
        <v>2.2644920000000002</v>
      </c>
      <c r="K1539" s="17">
        <v>-2.5119999999999999E-3</v>
      </c>
      <c r="L1539" s="19">
        <v>2.2437149999999999</v>
      </c>
      <c r="M1539" s="17">
        <v>-4.0559999999999997E-3</v>
      </c>
      <c r="N1539" s="19">
        <v>2.25508</v>
      </c>
      <c r="O1539" s="17">
        <v>-7.2370000000000004E-3</v>
      </c>
    </row>
    <row r="1540" spans="1:15" x14ac:dyDescent="0.2">
      <c r="C1540" s="29" t="s">
        <v>19</v>
      </c>
      <c r="D1540" s="29" t="s">
        <v>12</v>
      </c>
      <c r="E1540" s="29" t="s">
        <v>26</v>
      </c>
      <c r="F1540" s="29" t="s">
        <v>85</v>
      </c>
      <c r="G1540" s="14" t="s">
        <v>326</v>
      </c>
      <c r="H1540" s="19">
        <v>2.3562020000000001</v>
      </c>
      <c r="I1540" s="17">
        <v>1.3674E-2</v>
      </c>
      <c r="J1540" s="19">
        <v>2.3524729999999998</v>
      </c>
      <c r="K1540" s="17">
        <v>-8.0590000000000002E-3</v>
      </c>
      <c r="L1540" s="19">
        <v>2.3445830000000001</v>
      </c>
      <c r="M1540" s="17">
        <v>-1.2607999999999999E-2</v>
      </c>
      <c r="N1540" s="19">
        <v>2.3412359999999999</v>
      </c>
      <c r="O1540" s="17">
        <v>-3.6822000000000001E-2</v>
      </c>
    </row>
    <row r="1541" spans="1:15" x14ac:dyDescent="0.2">
      <c r="C1541" s="30"/>
      <c r="D1541" s="30"/>
      <c r="E1541" s="30"/>
      <c r="F1541" s="30"/>
      <c r="G1541" s="14" t="s">
        <v>327</v>
      </c>
      <c r="H1541" s="19">
        <v>2.1977869999999999</v>
      </c>
      <c r="I1541" s="17">
        <v>6.8163000000000001E-2</v>
      </c>
      <c r="J1541" s="19">
        <v>2.2110370000000001</v>
      </c>
      <c r="K1541" s="17">
        <v>5.373E-2</v>
      </c>
      <c r="L1541" s="19">
        <v>2.1529120000000002</v>
      </c>
      <c r="M1541" s="17">
        <v>3.5903999999999998E-2</v>
      </c>
      <c r="N1541" s="19">
        <v>2.110239</v>
      </c>
      <c r="O1541" s="17">
        <v>2.3511000000000001E-2</v>
      </c>
    </row>
    <row r="1542" spans="1:15" x14ac:dyDescent="0.2">
      <c r="C1542" s="30"/>
      <c r="D1542" s="30"/>
      <c r="E1542" s="30"/>
      <c r="F1542" s="30"/>
      <c r="G1542" s="14" t="s">
        <v>328</v>
      </c>
      <c r="H1542" s="19">
        <v>2.1636739999999999</v>
      </c>
      <c r="I1542" s="17">
        <v>2.8742E-2</v>
      </c>
      <c r="J1542" s="19">
        <v>2.1580339999999998</v>
      </c>
      <c r="K1542" s="17">
        <v>1.7843999999999999E-2</v>
      </c>
      <c r="L1542" s="19">
        <v>2.1417619999999999</v>
      </c>
      <c r="M1542" s="17">
        <v>1.1054E-2</v>
      </c>
      <c r="N1542" s="19">
        <v>2.123996</v>
      </c>
      <c r="O1542" s="17">
        <v>6.2799999999999998E-4</v>
      </c>
    </row>
    <row r="1543" spans="1:15" x14ac:dyDescent="0.2">
      <c r="C1543" s="30"/>
      <c r="D1543" s="30"/>
      <c r="E1543" s="30"/>
      <c r="F1543" s="30"/>
      <c r="G1543" s="14" t="s">
        <v>329</v>
      </c>
      <c r="H1543" s="19">
        <v>2.234245</v>
      </c>
      <c r="I1543" s="17">
        <v>1.6500000000000001E-2</v>
      </c>
      <c r="J1543" s="19">
        <v>2.204825</v>
      </c>
      <c r="K1543" s="17">
        <v>-9.6970000000000008E-3</v>
      </c>
      <c r="L1543" s="19">
        <v>2.2375400000000001</v>
      </c>
      <c r="M1543" s="17">
        <v>-3.006E-3</v>
      </c>
      <c r="N1543" s="19">
        <v>2.2625359999999999</v>
      </c>
      <c r="O1543" s="17">
        <v>1.7229999999999999E-3</v>
      </c>
    </row>
    <row r="1544" spans="1:15" x14ac:dyDescent="0.2">
      <c r="C1544" s="30"/>
      <c r="D1544" s="30"/>
      <c r="E1544" s="30"/>
      <c r="F1544" s="30"/>
      <c r="G1544" s="14" t="s">
        <v>330</v>
      </c>
      <c r="H1544" s="19">
        <v>2.0772590000000002</v>
      </c>
      <c r="I1544" s="17">
        <v>4.0756000000000001E-2</v>
      </c>
      <c r="J1544" s="19">
        <v>2.1117699999999999</v>
      </c>
      <c r="K1544" s="17">
        <v>4.8313000000000002E-2</v>
      </c>
      <c r="L1544" s="19">
        <v>2.0667520000000001</v>
      </c>
      <c r="M1544" s="17">
        <v>2.4289999999999999E-2</v>
      </c>
      <c r="N1544" s="19">
        <v>2.066398</v>
      </c>
      <c r="O1544" s="17">
        <v>2.1870000000000001E-3</v>
      </c>
    </row>
    <row r="1545" spans="1:15" x14ac:dyDescent="0.2">
      <c r="C1545" s="30"/>
      <c r="D1545" s="30"/>
      <c r="E1545" s="30"/>
      <c r="F1545" s="30"/>
      <c r="G1545" s="14" t="s">
        <v>331</v>
      </c>
      <c r="H1545" s="19">
        <v>2.2906819999999999</v>
      </c>
      <c r="I1545" s="17">
        <v>1.4793000000000001E-2</v>
      </c>
      <c r="J1545" s="19">
        <v>2.2859970000000001</v>
      </c>
      <c r="K1545" s="17">
        <v>-6.6600000000000003E-4</v>
      </c>
      <c r="L1545" s="19">
        <v>2.2863760000000002</v>
      </c>
      <c r="M1545" s="17">
        <v>5.7700000000000004E-4</v>
      </c>
      <c r="N1545" s="19">
        <v>2.3015780000000001</v>
      </c>
      <c r="O1545" s="17">
        <v>1.2371999999999999E-2</v>
      </c>
    </row>
    <row r="1546" spans="1:15" x14ac:dyDescent="0.2">
      <c r="C1546" s="30"/>
      <c r="D1546" s="30"/>
      <c r="E1546" s="30"/>
      <c r="F1546" s="30"/>
      <c r="G1546" s="14" t="s">
        <v>332</v>
      </c>
      <c r="H1546" s="19">
        <v>2.3538860000000001</v>
      </c>
      <c r="I1546" s="17">
        <v>2.7694E-2</v>
      </c>
      <c r="J1546" s="19">
        <v>2.3032970000000001</v>
      </c>
      <c r="K1546" s="17">
        <v>2.0156E-2</v>
      </c>
      <c r="L1546" s="19">
        <v>2.2682609999999999</v>
      </c>
      <c r="M1546" s="17">
        <v>1.1603E-2</v>
      </c>
      <c r="N1546" s="19">
        <v>2.2705609999999998</v>
      </c>
      <c r="O1546" s="17">
        <v>1.7566999999999999E-2</v>
      </c>
    </row>
    <row r="1547" spans="1:15" x14ac:dyDescent="0.2">
      <c r="C1547" s="30"/>
      <c r="D1547" s="30"/>
      <c r="E1547" s="30"/>
      <c r="F1547" s="30"/>
      <c r="G1547" s="14" t="s">
        <v>333</v>
      </c>
      <c r="H1547" s="19">
        <v>2.171964</v>
      </c>
      <c r="I1547" s="17">
        <v>8.5249999999999996E-3</v>
      </c>
      <c r="J1547" s="19">
        <v>2.1572589999999998</v>
      </c>
      <c r="K1547" s="17">
        <v>-6.0089999999999996E-3</v>
      </c>
      <c r="L1547" s="19">
        <v>2.139348</v>
      </c>
      <c r="M1547" s="17">
        <v>-1.2081E-2</v>
      </c>
      <c r="N1547" s="19">
        <v>2.1369910000000001</v>
      </c>
      <c r="O1547" s="17">
        <v>-1.3349E-2</v>
      </c>
    </row>
    <row r="1548" spans="1:15" x14ac:dyDescent="0.2">
      <c r="C1548" s="31"/>
      <c r="D1548" s="31"/>
      <c r="E1548" s="31"/>
      <c r="F1548" s="31"/>
      <c r="G1548" s="14" t="s">
        <v>334</v>
      </c>
      <c r="H1548" s="19">
        <v>2.234801</v>
      </c>
      <c r="I1548" s="17">
        <v>2.7570999999999998E-2</v>
      </c>
      <c r="J1548" s="19">
        <v>2.2237130000000001</v>
      </c>
      <c r="K1548" s="17">
        <v>1.2461E-2</v>
      </c>
      <c r="L1548" s="19">
        <v>2.208863</v>
      </c>
      <c r="M1548" s="17">
        <v>6.2069999999999998E-3</v>
      </c>
      <c r="N1548" s="19">
        <v>2.2062330000000001</v>
      </c>
      <c r="O1548" s="17">
        <v>1.165E-3</v>
      </c>
    </row>
    <row r="1550" spans="1:15" s="28" customFormat="1" x14ac:dyDescent="0.2">
      <c r="A1550" s="27" t="s">
        <v>116</v>
      </c>
      <c r="G1550" s="32">
        <v>1</v>
      </c>
      <c r="H1550" s="32">
        <v>2</v>
      </c>
      <c r="I1550" s="32">
        <v>3</v>
      </c>
      <c r="J1550" s="32">
        <v>4</v>
      </c>
      <c r="K1550" s="32">
        <v>5</v>
      </c>
      <c r="L1550" s="32">
        <v>6</v>
      </c>
      <c r="M1550" s="32">
        <v>7</v>
      </c>
      <c r="N1550" s="32">
        <v>8</v>
      </c>
      <c r="O1550" s="32">
        <v>9</v>
      </c>
    </row>
    <row r="1551" spans="1:15" x14ac:dyDescent="0.2">
      <c r="B1551" s="5" t="s">
        <v>110</v>
      </c>
      <c r="C1551" s="6"/>
      <c r="D1551" s="6"/>
      <c r="E1551" s="6"/>
      <c r="F1551" s="6"/>
      <c r="G1551" s="7"/>
      <c r="H1551" s="8" t="s">
        <v>70</v>
      </c>
      <c r="I1551" s="9"/>
      <c r="J1551" s="8" t="s">
        <v>71</v>
      </c>
      <c r="K1551" s="9"/>
      <c r="L1551" s="8" t="s">
        <v>72</v>
      </c>
      <c r="M1551" s="9"/>
      <c r="N1551" s="8" t="s">
        <v>73</v>
      </c>
      <c r="O1551" s="9"/>
    </row>
    <row r="1552" spans="1:15" x14ac:dyDescent="0.2">
      <c r="B1552" s="10"/>
      <c r="C1552" s="11"/>
      <c r="D1552" s="11"/>
      <c r="E1552" s="11"/>
      <c r="F1552" s="11"/>
      <c r="G1552" s="12"/>
      <c r="H1552" s="13" t="s">
        <v>75</v>
      </c>
      <c r="I1552" s="13" t="s">
        <v>111</v>
      </c>
      <c r="J1552" s="13" t="s">
        <v>77</v>
      </c>
      <c r="K1552" s="13" t="s">
        <v>112</v>
      </c>
      <c r="L1552" s="13" t="s">
        <v>79</v>
      </c>
      <c r="M1552" s="13" t="s">
        <v>113</v>
      </c>
      <c r="N1552" s="13" t="s">
        <v>81</v>
      </c>
      <c r="O1552" s="13" t="s">
        <v>114</v>
      </c>
    </row>
    <row r="1553" spans="2:15" x14ac:dyDescent="0.2">
      <c r="B1553" s="29" t="s">
        <v>19</v>
      </c>
      <c r="C1553" s="29" t="s">
        <v>11</v>
      </c>
      <c r="D1553" s="29" t="s">
        <v>23</v>
      </c>
      <c r="E1553" s="29" t="s">
        <v>0</v>
      </c>
      <c r="F1553" s="29" t="s">
        <v>84</v>
      </c>
      <c r="G1553" s="14" t="s">
        <v>278</v>
      </c>
      <c r="H1553" s="16">
        <v>58901.919999999998</v>
      </c>
      <c r="I1553" s="17">
        <v>-7.1467000000000003E-2</v>
      </c>
      <c r="J1553" s="16">
        <v>215985.46</v>
      </c>
      <c r="K1553" s="17">
        <v>-0.115985</v>
      </c>
      <c r="L1553" s="16">
        <v>425892.49</v>
      </c>
      <c r="M1553" s="17">
        <v>-9.8027000000000003E-2</v>
      </c>
      <c r="N1553" s="16">
        <v>839900.43</v>
      </c>
      <c r="O1553" s="17">
        <v>-4.1954999999999999E-2</v>
      </c>
    </row>
    <row r="1554" spans="2:15" x14ac:dyDescent="0.2">
      <c r="B1554" s="30"/>
      <c r="C1554" s="30"/>
      <c r="D1554" s="30"/>
      <c r="E1554" s="30"/>
      <c r="F1554" s="30"/>
      <c r="G1554" s="14" t="s">
        <v>279</v>
      </c>
      <c r="H1554" s="16">
        <v>250930.33</v>
      </c>
      <c r="I1554" s="17">
        <v>5.3962000000000003E-2</v>
      </c>
      <c r="J1554" s="16">
        <v>824308.72</v>
      </c>
      <c r="K1554" s="17">
        <v>8.8135000000000005E-2</v>
      </c>
      <c r="L1554" s="16">
        <v>1736348.33</v>
      </c>
      <c r="M1554" s="17">
        <v>0.16046099999999999</v>
      </c>
      <c r="N1554" s="16">
        <v>3338741.71</v>
      </c>
      <c r="O1554" s="17">
        <v>0.14799300000000001</v>
      </c>
    </row>
    <row r="1555" spans="2:15" x14ac:dyDescent="0.2">
      <c r="B1555" s="30"/>
      <c r="C1555" s="30"/>
      <c r="D1555" s="30"/>
      <c r="E1555" s="30"/>
      <c r="F1555" s="30"/>
      <c r="G1555" s="14" t="s">
        <v>280</v>
      </c>
      <c r="H1555" s="16">
        <v>348539.62</v>
      </c>
      <c r="I1555" s="17">
        <v>7.6296000000000003E-2</v>
      </c>
      <c r="J1555" s="16">
        <v>1148195.93</v>
      </c>
      <c r="K1555" s="17">
        <v>5.0560000000000001E-2</v>
      </c>
      <c r="L1555" s="16">
        <v>2439963.16</v>
      </c>
      <c r="M1555" s="17">
        <v>5.4663000000000003E-2</v>
      </c>
      <c r="N1555" s="16">
        <v>4770766.43</v>
      </c>
      <c r="O1555" s="17">
        <v>1.0573000000000001E-2</v>
      </c>
    </row>
    <row r="1556" spans="2:15" x14ac:dyDescent="0.2">
      <c r="B1556" s="30"/>
      <c r="C1556" s="30"/>
      <c r="D1556" s="30"/>
      <c r="E1556" s="30"/>
      <c r="F1556" s="30"/>
      <c r="G1556" s="14" t="s">
        <v>281</v>
      </c>
      <c r="H1556" s="16">
        <v>165036.13</v>
      </c>
      <c r="I1556" s="17">
        <v>5.9579E-2</v>
      </c>
      <c r="J1556" s="16">
        <v>537063.54</v>
      </c>
      <c r="K1556" s="17">
        <v>6.8497000000000002E-2</v>
      </c>
      <c r="L1556" s="16">
        <v>1135498.81</v>
      </c>
      <c r="M1556" s="17">
        <v>0.163129</v>
      </c>
      <c r="N1556" s="16">
        <v>2169558.37</v>
      </c>
      <c r="O1556" s="17">
        <v>0.17420099999999999</v>
      </c>
    </row>
    <row r="1557" spans="2:15" x14ac:dyDescent="0.2">
      <c r="B1557" s="30"/>
      <c r="C1557" s="30"/>
      <c r="D1557" s="30"/>
      <c r="E1557" s="30"/>
      <c r="F1557" s="30"/>
      <c r="G1557" s="14" t="s">
        <v>282</v>
      </c>
      <c r="H1557" s="16">
        <v>281292.52</v>
      </c>
      <c r="I1557" s="17">
        <v>9.4255000000000005E-2</v>
      </c>
      <c r="J1557" s="16">
        <v>937583.77</v>
      </c>
      <c r="K1557" s="17">
        <v>8.1560999999999995E-2</v>
      </c>
      <c r="L1557" s="16">
        <v>1986126.12</v>
      </c>
      <c r="M1557" s="17">
        <v>8.7734000000000006E-2</v>
      </c>
      <c r="N1557" s="16">
        <v>3967013.58</v>
      </c>
      <c r="O1557" s="17">
        <v>9.5518000000000006E-2</v>
      </c>
    </row>
    <row r="1558" spans="2:15" x14ac:dyDescent="0.2">
      <c r="B1558" s="30"/>
      <c r="C1558" s="30"/>
      <c r="D1558" s="30"/>
      <c r="E1558" s="30"/>
      <c r="F1558" s="30"/>
      <c r="G1558" s="14" t="s">
        <v>283</v>
      </c>
      <c r="H1558" s="16">
        <v>136272.5</v>
      </c>
      <c r="I1558" s="17">
        <v>-0.14785799999999999</v>
      </c>
      <c r="J1558" s="16">
        <v>474468.54</v>
      </c>
      <c r="K1558" s="17">
        <v>-0.12656999999999999</v>
      </c>
      <c r="L1558" s="16">
        <v>1025908.35</v>
      </c>
      <c r="M1558" s="17">
        <v>-0.118731</v>
      </c>
      <c r="N1558" s="16">
        <v>2145881.9300000002</v>
      </c>
      <c r="O1558" s="17">
        <v>-7.1840000000000001E-2</v>
      </c>
    </row>
    <row r="1559" spans="2:15" x14ac:dyDescent="0.2">
      <c r="B1559" s="30"/>
      <c r="C1559" s="30"/>
      <c r="D1559" s="30"/>
      <c r="E1559" s="30"/>
      <c r="F1559" s="30"/>
      <c r="G1559" s="14" t="s">
        <v>284</v>
      </c>
      <c r="H1559" s="16">
        <v>79399.520000000004</v>
      </c>
      <c r="I1559" s="17">
        <v>-5.8037999999999999E-2</v>
      </c>
      <c r="J1559" s="16">
        <v>260322.49</v>
      </c>
      <c r="K1559" s="17">
        <v>-0.102546</v>
      </c>
      <c r="L1559" s="16">
        <v>598667.36</v>
      </c>
      <c r="M1559" s="17">
        <v>-1.7083000000000001E-2</v>
      </c>
      <c r="N1559" s="16">
        <v>1177180.28</v>
      </c>
      <c r="O1559" s="17">
        <v>-2.3567000000000001E-2</v>
      </c>
    </row>
    <row r="1560" spans="2:15" x14ac:dyDescent="0.2">
      <c r="B1560" s="30"/>
      <c r="C1560" s="30"/>
      <c r="D1560" s="30"/>
      <c r="E1560" s="30"/>
      <c r="F1560" s="30"/>
      <c r="G1560" s="14" t="s">
        <v>285</v>
      </c>
      <c r="H1560" s="16">
        <v>176023.34</v>
      </c>
      <c r="I1560" s="17">
        <v>0.15901599999999999</v>
      </c>
      <c r="J1560" s="16">
        <v>587296.98</v>
      </c>
      <c r="K1560" s="17">
        <v>0.112613</v>
      </c>
      <c r="L1560" s="16">
        <v>1254533.03</v>
      </c>
      <c r="M1560" s="17">
        <v>0.16989000000000001</v>
      </c>
      <c r="N1560" s="16">
        <v>2477802.2200000002</v>
      </c>
      <c r="O1560" s="17">
        <v>0.207595</v>
      </c>
    </row>
    <row r="1561" spans="2:15" x14ac:dyDescent="0.2">
      <c r="B1561" s="30"/>
      <c r="C1561" s="30"/>
      <c r="D1561" s="30"/>
      <c r="E1561" s="30"/>
      <c r="F1561" s="30"/>
      <c r="G1561" s="14" t="s">
        <v>286</v>
      </c>
      <c r="H1561" s="16">
        <v>94122.8</v>
      </c>
      <c r="I1561" s="17">
        <v>0.165242</v>
      </c>
      <c r="J1561" s="16">
        <v>315020.57</v>
      </c>
      <c r="K1561" s="17">
        <v>0.13677600000000001</v>
      </c>
      <c r="L1561" s="16">
        <v>634965.56999999995</v>
      </c>
      <c r="M1561" s="17">
        <v>9.7600999999999993E-2</v>
      </c>
      <c r="N1561" s="16">
        <v>1219906.6200000001</v>
      </c>
      <c r="O1561" s="17">
        <v>9.7869999999999999E-2</v>
      </c>
    </row>
    <row r="1562" spans="2:15" x14ac:dyDescent="0.2">
      <c r="B1562" s="30"/>
      <c r="C1562" s="30"/>
      <c r="D1562" s="30"/>
      <c r="E1562" s="30"/>
      <c r="F1562" s="30"/>
      <c r="G1562" s="14" t="s">
        <v>287</v>
      </c>
      <c r="H1562" s="16">
        <v>93305.52</v>
      </c>
      <c r="I1562" s="17">
        <v>0.12618099999999999</v>
      </c>
      <c r="J1562" s="16">
        <v>301465.92</v>
      </c>
      <c r="K1562" s="17">
        <v>0.15323000000000001</v>
      </c>
      <c r="L1562" s="16">
        <v>605885.86</v>
      </c>
      <c r="M1562" s="17">
        <v>0.164299</v>
      </c>
      <c r="N1562" s="16">
        <v>1171925.99</v>
      </c>
      <c r="O1562" s="17">
        <v>0.12045</v>
      </c>
    </row>
    <row r="1563" spans="2:15" x14ac:dyDescent="0.2">
      <c r="B1563" s="30"/>
      <c r="C1563" s="30"/>
      <c r="D1563" s="30"/>
      <c r="E1563" s="30"/>
      <c r="F1563" s="30"/>
      <c r="G1563" s="14" t="s">
        <v>288</v>
      </c>
      <c r="H1563" s="16">
        <v>83882.179999999993</v>
      </c>
      <c r="I1563" s="17">
        <v>0.18651300000000001</v>
      </c>
      <c r="J1563" s="16">
        <v>272295.99</v>
      </c>
      <c r="K1563" s="17">
        <v>0.16093499999999999</v>
      </c>
      <c r="L1563" s="16">
        <v>557207.49</v>
      </c>
      <c r="M1563" s="17">
        <v>0.133303</v>
      </c>
      <c r="N1563" s="16">
        <v>1083904.1000000001</v>
      </c>
      <c r="O1563" s="17">
        <v>0.16603399999999999</v>
      </c>
    </row>
    <row r="1564" spans="2:15" x14ac:dyDescent="0.2">
      <c r="B1564" s="30"/>
      <c r="C1564" s="30"/>
      <c r="D1564" s="30"/>
      <c r="E1564" s="30"/>
      <c r="F1564" s="30"/>
      <c r="G1564" s="14" t="s">
        <v>289</v>
      </c>
      <c r="H1564" s="16">
        <v>187651.11</v>
      </c>
      <c r="I1564" s="17">
        <v>0.197907</v>
      </c>
      <c r="J1564" s="16">
        <v>604113.72</v>
      </c>
      <c r="K1564" s="17">
        <v>0.160745</v>
      </c>
      <c r="L1564" s="16">
        <v>1265572.8500000001</v>
      </c>
      <c r="M1564" s="17">
        <v>0.19350200000000001</v>
      </c>
      <c r="N1564" s="16">
        <v>2444620.4300000002</v>
      </c>
      <c r="O1564" s="17">
        <v>0.15009600000000001</v>
      </c>
    </row>
    <row r="1565" spans="2:15" x14ac:dyDescent="0.2">
      <c r="B1565" s="30"/>
      <c r="C1565" s="30"/>
      <c r="D1565" s="30"/>
      <c r="E1565" s="30"/>
      <c r="F1565" s="30"/>
      <c r="G1565" s="14" t="s">
        <v>290</v>
      </c>
      <c r="H1565" s="16">
        <v>108331.05</v>
      </c>
      <c r="I1565" s="17">
        <v>0.502888</v>
      </c>
      <c r="J1565" s="16">
        <v>353150.3</v>
      </c>
      <c r="K1565" s="17">
        <v>0.52956700000000001</v>
      </c>
      <c r="L1565" s="16">
        <v>713216.97</v>
      </c>
      <c r="M1565" s="17">
        <v>0.57687900000000003</v>
      </c>
      <c r="N1565" s="16">
        <v>1351673.78</v>
      </c>
      <c r="O1565" s="17">
        <v>0.50431300000000001</v>
      </c>
    </row>
    <row r="1566" spans="2:15" x14ac:dyDescent="0.2">
      <c r="B1566" s="30"/>
      <c r="C1566" s="30"/>
      <c r="D1566" s="30"/>
      <c r="E1566" s="30"/>
      <c r="F1566" s="30"/>
      <c r="G1566" s="14" t="s">
        <v>291</v>
      </c>
      <c r="H1566" s="16">
        <v>122965.93</v>
      </c>
      <c r="I1566" s="17">
        <v>7.0864999999999997E-2</v>
      </c>
      <c r="J1566" s="16">
        <v>394685.41</v>
      </c>
      <c r="K1566" s="17">
        <v>8.8070000000000006E-3</v>
      </c>
      <c r="L1566" s="16">
        <v>811310.24</v>
      </c>
      <c r="M1566" s="17">
        <v>-4.7454000000000003E-2</v>
      </c>
      <c r="N1566" s="16">
        <v>1637043.15</v>
      </c>
      <c r="O1566" s="17">
        <v>-1.0406E-2</v>
      </c>
    </row>
    <row r="1567" spans="2:15" x14ac:dyDescent="0.2">
      <c r="B1567" s="30"/>
      <c r="C1567" s="30"/>
      <c r="D1567" s="30"/>
      <c r="E1567" s="30"/>
      <c r="F1567" s="30"/>
      <c r="G1567" s="14" t="s">
        <v>292</v>
      </c>
      <c r="H1567" s="16">
        <v>77155.25</v>
      </c>
      <c r="I1567" s="17">
        <v>8.8172E-2</v>
      </c>
      <c r="J1567" s="16">
        <v>244723.68</v>
      </c>
      <c r="K1567" s="17">
        <v>1.3036000000000001E-2</v>
      </c>
      <c r="L1567" s="16">
        <v>496970.17</v>
      </c>
      <c r="M1567" s="17">
        <v>-7.5635999999999995E-2</v>
      </c>
      <c r="N1567" s="16">
        <v>1013862.43</v>
      </c>
      <c r="O1567" s="17">
        <v>-4.0249E-2</v>
      </c>
    </row>
    <row r="1568" spans="2:15" x14ac:dyDescent="0.2">
      <c r="B1568" s="30"/>
      <c r="C1568" s="30"/>
      <c r="D1568" s="30"/>
      <c r="E1568" s="30"/>
      <c r="F1568" s="30"/>
      <c r="G1568" s="14" t="s">
        <v>293</v>
      </c>
      <c r="H1568" s="16">
        <v>208374.14</v>
      </c>
      <c r="I1568" s="17">
        <v>3.0338E-2</v>
      </c>
      <c r="J1568" s="16">
        <v>683451.99</v>
      </c>
      <c r="K1568" s="17">
        <v>1.4456E-2</v>
      </c>
      <c r="L1568" s="16">
        <v>1439388.67</v>
      </c>
      <c r="M1568" s="17">
        <v>3.7257999999999999E-2</v>
      </c>
      <c r="N1568" s="16">
        <v>2721548.95</v>
      </c>
      <c r="O1568" s="17">
        <v>-8.1700000000000002E-3</v>
      </c>
    </row>
    <row r="1569" spans="2:15" x14ac:dyDescent="0.2">
      <c r="B1569" s="30"/>
      <c r="C1569" s="30"/>
      <c r="D1569" s="30"/>
      <c r="E1569" s="30"/>
      <c r="F1569" s="30"/>
      <c r="G1569" s="14" t="s">
        <v>294</v>
      </c>
      <c r="H1569" s="16">
        <v>163678.23000000001</v>
      </c>
      <c r="I1569" s="17">
        <v>-9.8576999999999998E-2</v>
      </c>
      <c r="J1569" s="16">
        <v>672287.22</v>
      </c>
      <c r="K1569" s="17">
        <v>9.8080000000000001E-2</v>
      </c>
      <c r="L1569" s="16">
        <v>1374654.7</v>
      </c>
      <c r="M1569" s="17">
        <v>6.4837000000000006E-2</v>
      </c>
      <c r="N1569" s="16">
        <v>2610983.0299999998</v>
      </c>
      <c r="O1569" s="17">
        <v>4.1397000000000003E-2</v>
      </c>
    </row>
    <row r="1570" spans="2:15" x14ac:dyDescent="0.2">
      <c r="B1570" s="30"/>
      <c r="C1570" s="30"/>
      <c r="D1570" s="30"/>
      <c r="E1570" s="30"/>
      <c r="F1570" s="30"/>
      <c r="G1570" s="14" t="s">
        <v>295</v>
      </c>
      <c r="H1570" s="16">
        <v>118173.02</v>
      </c>
      <c r="I1570" s="17">
        <v>6.8836999999999995E-2</v>
      </c>
      <c r="J1570" s="16">
        <v>375237.56</v>
      </c>
      <c r="K1570" s="17">
        <v>4.3234000000000002E-2</v>
      </c>
      <c r="L1570" s="16">
        <v>793250.54</v>
      </c>
      <c r="M1570" s="17">
        <v>7.9505999999999993E-2</v>
      </c>
      <c r="N1570" s="16">
        <v>1570111.11</v>
      </c>
      <c r="O1570" s="17">
        <v>3.2826000000000001E-2</v>
      </c>
    </row>
    <row r="1571" spans="2:15" x14ac:dyDescent="0.2">
      <c r="B1571" s="30"/>
      <c r="C1571" s="30"/>
      <c r="D1571" s="30"/>
      <c r="E1571" s="30"/>
      <c r="F1571" s="30"/>
      <c r="G1571" s="14" t="s">
        <v>296</v>
      </c>
      <c r="H1571" s="16">
        <v>73436.960000000006</v>
      </c>
      <c r="I1571" s="17">
        <v>-3.1053000000000001E-2</v>
      </c>
      <c r="J1571" s="16">
        <v>252843.02</v>
      </c>
      <c r="K1571" s="17">
        <v>-6.1642000000000002E-2</v>
      </c>
      <c r="L1571" s="16">
        <v>521862.23</v>
      </c>
      <c r="M1571" s="17">
        <v>-6.9509000000000001E-2</v>
      </c>
      <c r="N1571" s="16">
        <v>1047839.73</v>
      </c>
      <c r="O1571" s="17">
        <v>-2.47E-3</v>
      </c>
    </row>
    <row r="1572" spans="2:15" x14ac:dyDescent="0.2">
      <c r="B1572" s="30"/>
      <c r="C1572" s="30"/>
      <c r="D1572" s="30"/>
      <c r="E1572" s="30"/>
      <c r="F1572" s="30"/>
      <c r="G1572" s="14" t="s">
        <v>297</v>
      </c>
      <c r="H1572" s="16">
        <v>110957.34</v>
      </c>
      <c r="I1572" s="17">
        <v>8.2252000000000006E-2</v>
      </c>
      <c r="J1572" s="16">
        <v>357506.1</v>
      </c>
      <c r="K1572" s="17">
        <v>5.2045000000000001E-2</v>
      </c>
      <c r="L1572" s="16">
        <v>769598.77</v>
      </c>
      <c r="M1572" s="17">
        <v>0.14124500000000001</v>
      </c>
      <c r="N1572" s="16">
        <v>1508449.46</v>
      </c>
      <c r="O1572" s="17">
        <v>0.146234</v>
      </c>
    </row>
    <row r="1573" spans="2:15" x14ac:dyDescent="0.2">
      <c r="B1573" s="30"/>
      <c r="C1573" s="30"/>
      <c r="D1573" s="30"/>
      <c r="E1573" s="30"/>
      <c r="F1573" s="30"/>
      <c r="G1573" s="14" t="s">
        <v>298</v>
      </c>
      <c r="H1573" s="16">
        <v>24371.43</v>
      </c>
      <c r="I1573" s="17">
        <v>-0.58542000000000005</v>
      </c>
      <c r="J1573" s="16">
        <v>77095.56</v>
      </c>
      <c r="K1573" s="17">
        <v>-0.60643599999999998</v>
      </c>
      <c r="L1573" s="16">
        <v>157224.99</v>
      </c>
      <c r="M1573" s="17">
        <v>-0.61163199999999995</v>
      </c>
      <c r="N1573" s="16">
        <v>337237.4</v>
      </c>
      <c r="O1573" s="17">
        <v>-0.567828</v>
      </c>
    </row>
    <row r="1574" spans="2:15" x14ac:dyDescent="0.2">
      <c r="B1574" s="30"/>
      <c r="C1574" s="30"/>
      <c r="D1574" s="30"/>
      <c r="E1574" s="30"/>
      <c r="F1574" s="30"/>
      <c r="G1574" s="14" t="s">
        <v>299</v>
      </c>
      <c r="H1574" s="16">
        <v>367239.23</v>
      </c>
      <c r="I1574" s="17">
        <v>4.0281999999999998E-2</v>
      </c>
      <c r="J1574" s="16">
        <v>1175254.8999999999</v>
      </c>
      <c r="K1574" s="17">
        <v>-1.115E-2</v>
      </c>
      <c r="L1574" s="16">
        <v>2410344.84</v>
      </c>
      <c r="M1574" s="17">
        <v>-2.0400000000000001E-3</v>
      </c>
      <c r="N1574" s="16">
        <v>5012492.16</v>
      </c>
      <c r="O1574" s="17">
        <v>-6.5259999999999997E-3</v>
      </c>
    </row>
    <row r="1575" spans="2:15" x14ac:dyDescent="0.2">
      <c r="B1575" s="30"/>
      <c r="C1575" s="30"/>
      <c r="D1575" s="30"/>
      <c r="E1575" s="30"/>
      <c r="F1575" s="30"/>
      <c r="G1575" s="14" t="s">
        <v>300</v>
      </c>
      <c r="H1575" s="16">
        <v>35359.040000000001</v>
      </c>
      <c r="I1575" s="17">
        <v>1.8235000000000001E-2</v>
      </c>
      <c r="J1575" s="16">
        <v>117414.01</v>
      </c>
      <c r="K1575" s="17">
        <v>4.81E-3</v>
      </c>
      <c r="L1575" s="16">
        <v>251679.89</v>
      </c>
      <c r="M1575" s="17">
        <v>0.10763399999999999</v>
      </c>
      <c r="N1575" s="16">
        <v>500275.23</v>
      </c>
      <c r="O1575" s="17">
        <v>0.20168900000000001</v>
      </c>
    </row>
    <row r="1576" spans="2:15" x14ac:dyDescent="0.2">
      <c r="B1576" s="30"/>
      <c r="C1576" s="30"/>
      <c r="D1576" s="30"/>
      <c r="E1576" s="30"/>
      <c r="F1576" s="30"/>
      <c r="G1576" s="14" t="s">
        <v>301</v>
      </c>
      <c r="H1576" s="16">
        <v>333919.56</v>
      </c>
      <c r="I1576" s="17">
        <v>0.116157</v>
      </c>
      <c r="J1576" s="16">
        <v>1076376.54</v>
      </c>
      <c r="K1576" s="17">
        <v>0.117215</v>
      </c>
      <c r="L1576" s="16">
        <v>2220804.2999999998</v>
      </c>
      <c r="M1576" s="17">
        <v>0.18118200000000001</v>
      </c>
      <c r="N1576" s="16">
        <v>4360819.25</v>
      </c>
      <c r="O1576" s="17">
        <v>0.153727</v>
      </c>
    </row>
    <row r="1577" spans="2:15" x14ac:dyDescent="0.2">
      <c r="B1577" s="30"/>
      <c r="C1577" s="30"/>
      <c r="D1577" s="30"/>
      <c r="E1577" s="30"/>
      <c r="F1577" s="30"/>
      <c r="G1577" s="14" t="s">
        <v>302</v>
      </c>
      <c r="H1577" s="16">
        <v>16381.65</v>
      </c>
      <c r="I1577" s="17">
        <v>0.17474899999999999</v>
      </c>
      <c r="J1577" s="16">
        <v>51633.42</v>
      </c>
      <c r="K1577" s="17">
        <v>-0.32563700000000001</v>
      </c>
      <c r="L1577" s="16">
        <v>112517.62</v>
      </c>
      <c r="M1577" s="17">
        <v>-0.65056599999999998</v>
      </c>
      <c r="N1577" s="16">
        <v>225135.44</v>
      </c>
      <c r="O1577" s="17">
        <v>-0.74306300000000003</v>
      </c>
    </row>
    <row r="1578" spans="2:15" x14ac:dyDescent="0.2">
      <c r="B1578" s="30"/>
      <c r="C1578" s="30"/>
      <c r="D1578" s="30"/>
      <c r="E1578" s="30"/>
      <c r="F1578" s="30"/>
      <c r="G1578" s="14" t="s">
        <v>303</v>
      </c>
      <c r="H1578" s="16">
        <v>34770.39</v>
      </c>
      <c r="I1578" s="17">
        <v>-0.52257799999999999</v>
      </c>
      <c r="J1578" s="16">
        <v>112773.31</v>
      </c>
      <c r="K1578" s="17">
        <v>-0.56885200000000002</v>
      </c>
      <c r="L1578" s="16">
        <v>346089.55</v>
      </c>
      <c r="M1578" s="17">
        <v>-0.46327099999999999</v>
      </c>
      <c r="N1578" s="16">
        <v>957604</v>
      </c>
      <c r="O1578" s="17">
        <v>-0.29150300000000001</v>
      </c>
    </row>
    <row r="1579" spans="2:15" x14ac:dyDescent="0.2">
      <c r="B1579" s="30"/>
      <c r="C1579" s="30"/>
      <c r="D1579" s="30"/>
      <c r="E1579" s="30"/>
      <c r="F1579" s="30"/>
      <c r="G1579" s="14" t="s">
        <v>304</v>
      </c>
      <c r="H1579" s="16">
        <v>70257.88</v>
      </c>
      <c r="I1579" s="17">
        <v>-8.4410000000000006E-3</v>
      </c>
      <c r="J1579" s="16">
        <v>228098.14</v>
      </c>
      <c r="K1579" s="17">
        <v>2.04E-4</v>
      </c>
      <c r="L1579" s="16">
        <v>496686.66</v>
      </c>
      <c r="M1579" s="17">
        <v>0.10389</v>
      </c>
      <c r="N1579" s="16">
        <v>980336.92</v>
      </c>
      <c r="O1579" s="17">
        <v>0.16777700000000001</v>
      </c>
    </row>
    <row r="1580" spans="2:15" x14ac:dyDescent="0.2">
      <c r="B1580" s="30"/>
      <c r="C1580" s="30"/>
      <c r="D1580" s="30"/>
      <c r="E1580" s="30"/>
      <c r="F1580" s="30"/>
      <c r="G1580" s="14" t="s">
        <v>305</v>
      </c>
      <c r="H1580" s="16">
        <v>104538.32</v>
      </c>
      <c r="I1580" s="17">
        <v>0.12659699999999999</v>
      </c>
      <c r="J1580" s="16">
        <v>328910.82</v>
      </c>
      <c r="K1580" s="17">
        <v>9.9524000000000001E-2</v>
      </c>
      <c r="L1580" s="16">
        <v>709435.62</v>
      </c>
      <c r="M1580" s="17">
        <v>0.239893</v>
      </c>
      <c r="N1580" s="16">
        <v>1351520.02</v>
      </c>
      <c r="O1580" s="17">
        <v>0.28123300000000001</v>
      </c>
    </row>
    <row r="1581" spans="2:15" x14ac:dyDescent="0.2">
      <c r="B1581" s="30"/>
      <c r="C1581" s="30"/>
      <c r="D1581" s="30"/>
      <c r="E1581" s="30"/>
      <c r="F1581" s="30"/>
      <c r="G1581" s="14" t="s">
        <v>306</v>
      </c>
      <c r="H1581" s="16">
        <v>445664.09</v>
      </c>
      <c r="I1581" s="17">
        <v>4.8069000000000001E-2</v>
      </c>
      <c r="J1581" s="16">
        <v>1531587.63</v>
      </c>
      <c r="K1581" s="17">
        <v>4.8200000000000001E-4</v>
      </c>
      <c r="L1581" s="16">
        <v>3149651.05</v>
      </c>
      <c r="M1581" s="17">
        <v>9.6819999999999996E-3</v>
      </c>
      <c r="N1581" s="16">
        <v>5901787.8399999999</v>
      </c>
      <c r="O1581" s="17">
        <v>-5.8455E-2</v>
      </c>
    </row>
    <row r="1582" spans="2:15" x14ac:dyDescent="0.2">
      <c r="B1582" s="30"/>
      <c r="C1582" s="30"/>
      <c r="D1582" s="30"/>
      <c r="E1582" s="30"/>
      <c r="F1582" s="30"/>
      <c r="G1582" s="14" t="s">
        <v>307</v>
      </c>
      <c r="H1582" s="16">
        <v>214040.44</v>
      </c>
      <c r="I1582" s="17">
        <v>2.9378000000000001E-2</v>
      </c>
      <c r="J1582" s="16">
        <v>700169.72</v>
      </c>
      <c r="K1582" s="17">
        <v>1.3110999999999999E-2</v>
      </c>
      <c r="L1582" s="16">
        <v>1459514.49</v>
      </c>
      <c r="M1582" s="17">
        <v>5.6609E-2</v>
      </c>
      <c r="N1582" s="16">
        <v>2896991.09</v>
      </c>
      <c r="O1582" s="17">
        <v>9.0789999999999996E-2</v>
      </c>
    </row>
    <row r="1583" spans="2:15" x14ac:dyDescent="0.2">
      <c r="B1583" s="30"/>
      <c r="C1583" s="30"/>
      <c r="D1583" s="30"/>
      <c r="E1583" s="30"/>
      <c r="F1583" s="30"/>
      <c r="G1583" s="14" t="s">
        <v>308</v>
      </c>
      <c r="H1583" s="16">
        <v>32983.89</v>
      </c>
      <c r="I1583" s="17">
        <v>0.43361300000000003</v>
      </c>
      <c r="J1583" s="16">
        <v>100714.12</v>
      </c>
      <c r="K1583" s="17">
        <v>0.193465</v>
      </c>
      <c r="L1583" s="16">
        <v>215879.94</v>
      </c>
      <c r="M1583" s="17">
        <v>0.25729400000000002</v>
      </c>
      <c r="N1583" s="16">
        <v>408237.13</v>
      </c>
      <c r="O1583" s="17">
        <v>0.246418</v>
      </c>
    </row>
    <row r="1584" spans="2:15" x14ac:dyDescent="0.2">
      <c r="B1584" s="30"/>
      <c r="C1584" s="30"/>
      <c r="D1584" s="30"/>
      <c r="E1584" s="30"/>
      <c r="F1584" s="30"/>
      <c r="G1584" s="14" t="s">
        <v>309</v>
      </c>
      <c r="H1584" s="16">
        <v>211101.47</v>
      </c>
      <c r="I1584" s="17">
        <v>7.1207999999999994E-2</v>
      </c>
      <c r="J1584" s="16">
        <v>670279.39</v>
      </c>
      <c r="K1584" s="17">
        <v>7.0240999999999998E-2</v>
      </c>
      <c r="L1584" s="16">
        <v>1393564.11</v>
      </c>
      <c r="M1584" s="17">
        <v>0.17294599999999999</v>
      </c>
      <c r="N1584" s="16">
        <v>2729231.45</v>
      </c>
      <c r="O1584" s="17">
        <v>0.16939599999999999</v>
      </c>
    </row>
    <row r="1585" spans="2:15" x14ac:dyDescent="0.2">
      <c r="B1585" s="30"/>
      <c r="C1585" s="30"/>
      <c r="D1585" s="30"/>
      <c r="E1585" s="30"/>
      <c r="F1585" s="30"/>
      <c r="G1585" s="14" t="s">
        <v>310</v>
      </c>
      <c r="H1585" s="16">
        <v>50185.02</v>
      </c>
      <c r="I1585" s="17">
        <v>3.5816000000000001E-2</v>
      </c>
      <c r="J1585" s="16">
        <v>180771.39</v>
      </c>
      <c r="K1585" s="17">
        <v>1.5904000000000001E-2</v>
      </c>
      <c r="L1585" s="16">
        <v>386407.35</v>
      </c>
      <c r="M1585" s="17">
        <v>7.2400999999999993E-2</v>
      </c>
      <c r="N1585" s="16">
        <v>745178.61</v>
      </c>
      <c r="O1585" s="17">
        <v>0.131078</v>
      </c>
    </row>
    <row r="1586" spans="2:15" x14ac:dyDescent="0.2">
      <c r="B1586" s="30"/>
      <c r="C1586" s="30"/>
      <c r="D1586" s="30"/>
      <c r="E1586" s="30"/>
      <c r="F1586" s="30"/>
      <c r="G1586" s="14" t="s">
        <v>311</v>
      </c>
      <c r="H1586" s="16">
        <v>237580.85</v>
      </c>
      <c r="I1586" s="17">
        <v>7.0816000000000004E-2</v>
      </c>
      <c r="J1586" s="16">
        <v>793556.65</v>
      </c>
      <c r="K1586" s="17">
        <v>4.9312000000000002E-2</v>
      </c>
      <c r="L1586" s="16">
        <v>1672103.75</v>
      </c>
      <c r="M1586" s="17">
        <v>7.6111999999999999E-2</v>
      </c>
      <c r="N1586" s="16">
        <v>3175760.59</v>
      </c>
      <c r="O1586" s="17">
        <v>1.6896000000000001E-2</v>
      </c>
    </row>
    <row r="1587" spans="2:15" x14ac:dyDescent="0.2">
      <c r="B1587" s="30"/>
      <c r="C1587" s="30"/>
      <c r="D1587" s="30"/>
      <c r="E1587" s="30"/>
      <c r="F1587" s="30"/>
      <c r="G1587" s="14" t="s">
        <v>312</v>
      </c>
      <c r="H1587" s="16">
        <v>122636.96</v>
      </c>
      <c r="I1587" s="17">
        <v>5.6757000000000002E-2</v>
      </c>
      <c r="J1587" s="16">
        <v>376433.36</v>
      </c>
      <c r="K1587" s="17">
        <v>-2.0197E-2</v>
      </c>
      <c r="L1587" s="16">
        <v>817719.8</v>
      </c>
      <c r="M1587" s="17">
        <v>5.2270999999999998E-2</v>
      </c>
      <c r="N1587" s="16">
        <v>1732707.96</v>
      </c>
      <c r="O1587" s="17">
        <v>0.14024300000000001</v>
      </c>
    </row>
    <row r="1588" spans="2:15" x14ac:dyDescent="0.2">
      <c r="B1588" s="30"/>
      <c r="C1588" s="30"/>
      <c r="D1588" s="30"/>
      <c r="E1588" s="30"/>
      <c r="F1588" s="30"/>
      <c r="G1588" s="14" t="s">
        <v>313</v>
      </c>
      <c r="H1588" s="16">
        <v>141793.4</v>
      </c>
      <c r="I1588" s="17">
        <v>8.8675000000000004E-2</v>
      </c>
      <c r="J1588" s="16">
        <v>475741.36</v>
      </c>
      <c r="K1588" s="17">
        <v>0.109324</v>
      </c>
      <c r="L1588" s="16">
        <v>1011606.57</v>
      </c>
      <c r="M1588" s="17">
        <v>0.102781</v>
      </c>
      <c r="N1588" s="16">
        <v>1951477.46</v>
      </c>
      <c r="O1588" s="17">
        <v>5.1142E-2</v>
      </c>
    </row>
    <row r="1589" spans="2:15" x14ac:dyDescent="0.2">
      <c r="B1589" s="30"/>
      <c r="C1589" s="30"/>
      <c r="D1589" s="30"/>
      <c r="E1589" s="30"/>
      <c r="F1589" s="30"/>
      <c r="G1589" s="14" t="s">
        <v>314</v>
      </c>
      <c r="H1589" s="16">
        <v>98832.19</v>
      </c>
      <c r="I1589" s="17">
        <v>0.116205</v>
      </c>
      <c r="J1589" s="16">
        <v>342112.75</v>
      </c>
      <c r="K1589" s="17">
        <v>-1.8755000000000001E-2</v>
      </c>
      <c r="L1589" s="16">
        <v>694757.11</v>
      </c>
      <c r="M1589" s="17">
        <v>-7.7896000000000007E-2</v>
      </c>
      <c r="N1589" s="16">
        <v>1369627.3</v>
      </c>
      <c r="O1589" s="17">
        <v>-5.8134999999999999E-2</v>
      </c>
    </row>
    <row r="1590" spans="2:15" x14ac:dyDescent="0.2">
      <c r="B1590" s="30"/>
      <c r="C1590" s="30"/>
      <c r="D1590" s="30"/>
      <c r="E1590" s="30"/>
      <c r="F1590" s="30"/>
      <c r="G1590" s="14" t="s">
        <v>315</v>
      </c>
      <c r="H1590" s="16">
        <v>120564.94</v>
      </c>
      <c r="I1590" s="17">
        <v>0.11344</v>
      </c>
      <c r="J1590" s="16">
        <v>380662.63</v>
      </c>
      <c r="K1590" s="17">
        <v>4.8965000000000002E-2</v>
      </c>
      <c r="L1590" s="16">
        <v>830788.37</v>
      </c>
      <c r="M1590" s="17">
        <v>2.7452000000000001E-2</v>
      </c>
      <c r="N1590" s="16">
        <v>1682365.65</v>
      </c>
      <c r="O1590" s="17">
        <v>1.4840000000000001E-2</v>
      </c>
    </row>
    <row r="1591" spans="2:15" x14ac:dyDescent="0.2">
      <c r="B1591" s="30"/>
      <c r="C1591" s="30"/>
      <c r="D1591" s="30"/>
      <c r="E1591" s="30"/>
      <c r="F1591" s="30"/>
      <c r="G1591" s="14" t="s">
        <v>316</v>
      </c>
      <c r="H1591" s="16">
        <v>90220.79</v>
      </c>
      <c r="I1591" s="17">
        <v>-4.4588000000000003E-2</v>
      </c>
      <c r="J1591" s="16">
        <v>298438.43</v>
      </c>
      <c r="K1591" s="17">
        <v>-1.6225E-2</v>
      </c>
      <c r="L1591" s="16">
        <v>643121.74</v>
      </c>
      <c r="M1591" s="17">
        <v>5.0239999999999998E-3</v>
      </c>
      <c r="N1591" s="16">
        <v>1266352.81</v>
      </c>
      <c r="O1591" s="17">
        <v>-2.2891000000000002E-2</v>
      </c>
    </row>
    <row r="1592" spans="2:15" x14ac:dyDescent="0.2">
      <c r="B1592" s="30"/>
      <c r="C1592" s="30"/>
      <c r="D1592" s="30"/>
      <c r="E1592" s="30"/>
      <c r="F1592" s="30"/>
      <c r="G1592" s="14" t="s">
        <v>317</v>
      </c>
      <c r="H1592" s="16">
        <v>51905.68</v>
      </c>
      <c r="I1592" s="17">
        <v>1.5604E-2</v>
      </c>
      <c r="J1592" s="16">
        <v>181554.44</v>
      </c>
      <c r="K1592" s="17">
        <v>6.6583000000000003E-2</v>
      </c>
      <c r="L1592" s="16">
        <v>379017.5</v>
      </c>
      <c r="M1592" s="17">
        <v>7.4797000000000002E-2</v>
      </c>
      <c r="N1592" s="16">
        <v>713282</v>
      </c>
      <c r="O1592" s="17">
        <v>5.9089999999999997E-2</v>
      </c>
    </row>
    <row r="1593" spans="2:15" x14ac:dyDescent="0.2">
      <c r="B1593" s="30"/>
      <c r="C1593" s="30"/>
      <c r="D1593" s="30"/>
      <c r="E1593" s="30"/>
      <c r="F1593" s="30"/>
      <c r="G1593" s="14" t="s">
        <v>318</v>
      </c>
      <c r="H1593" s="16">
        <v>140582.26</v>
      </c>
      <c r="I1593" s="17">
        <v>0.15559500000000001</v>
      </c>
      <c r="J1593" s="16">
        <v>447892.93</v>
      </c>
      <c r="K1593" s="17">
        <v>0.12969900000000001</v>
      </c>
      <c r="L1593" s="16">
        <v>940266.55</v>
      </c>
      <c r="M1593" s="17">
        <v>0.15503400000000001</v>
      </c>
      <c r="N1593" s="16">
        <v>1887566.87</v>
      </c>
      <c r="O1593" s="17">
        <v>0.14919399999999999</v>
      </c>
    </row>
    <row r="1594" spans="2:15" x14ac:dyDescent="0.2">
      <c r="B1594" s="30"/>
      <c r="C1594" s="30"/>
      <c r="D1594" s="30"/>
      <c r="E1594" s="30"/>
      <c r="F1594" s="30"/>
      <c r="G1594" s="14" t="s">
        <v>319</v>
      </c>
      <c r="H1594" s="16">
        <v>33216.910000000003</v>
      </c>
      <c r="I1594" s="17">
        <v>0.52210800000000002</v>
      </c>
      <c r="J1594" s="16">
        <v>104065.98</v>
      </c>
      <c r="K1594" s="17">
        <v>0.37650099999999997</v>
      </c>
      <c r="L1594" s="16">
        <v>217103.09</v>
      </c>
      <c r="M1594" s="17">
        <v>0.49442599999999998</v>
      </c>
      <c r="N1594" s="16">
        <v>405282.8</v>
      </c>
      <c r="O1594" s="17">
        <v>0.37287100000000001</v>
      </c>
    </row>
    <row r="1595" spans="2:15" x14ac:dyDescent="0.2">
      <c r="B1595" s="30"/>
      <c r="C1595" s="30"/>
      <c r="D1595" s="30"/>
      <c r="E1595" s="30"/>
      <c r="F1595" s="30"/>
      <c r="G1595" s="14" t="s">
        <v>320</v>
      </c>
      <c r="H1595" s="16">
        <v>104536.15</v>
      </c>
      <c r="I1595" s="17">
        <v>-1.856E-2</v>
      </c>
      <c r="J1595" s="16">
        <v>329517.75</v>
      </c>
      <c r="K1595" s="17">
        <v>-6.6867999999999997E-2</v>
      </c>
      <c r="L1595" s="16">
        <v>675322.14</v>
      </c>
      <c r="M1595" s="17">
        <v>-4.9127999999999998E-2</v>
      </c>
      <c r="N1595" s="16">
        <v>1418058.86</v>
      </c>
      <c r="O1595" s="17">
        <v>-2.6960000000000001E-2</v>
      </c>
    </row>
    <row r="1596" spans="2:15" x14ac:dyDescent="0.2">
      <c r="B1596" s="30"/>
      <c r="C1596" s="30"/>
      <c r="D1596" s="30"/>
      <c r="E1596" s="30"/>
      <c r="F1596" s="30"/>
      <c r="G1596" s="14" t="s">
        <v>321</v>
      </c>
      <c r="H1596" s="16">
        <v>282348.59999999998</v>
      </c>
      <c r="I1596" s="17">
        <v>0.180366</v>
      </c>
      <c r="J1596" s="16">
        <v>902757.67</v>
      </c>
      <c r="K1596" s="17">
        <v>0.13348599999999999</v>
      </c>
      <c r="L1596" s="16">
        <v>1844206.08</v>
      </c>
      <c r="M1596" s="17">
        <v>0.12443800000000001</v>
      </c>
      <c r="N1596" s="16">
        <v>3648384.17</v>
      </c>
      <c r="O1596" s="17">
        <v>0.112077</v>
      </c>
    </row>
    <row r="1597" spans="2:15" x14ac:dyDescent="0.2">
      <c r="B1597" s="30"/>
      <c r="C1597" s="30"/>
      <c r="D1597" s="30"/>
      <c r="E1597" s="30"/>
      <c r="F1597" s="30"/>
      <c r="G1597" s="14" t="s">
        <v>322</v>
      </c>
      <c r="H1597" s="16">
        <v>123445.29</v>
      </c>
      <c r="I1597" s="17">
        <v>0.18654299999999999</v>
      </c>
      <c r="J1597" s="16">
        <v>429480.24</v>
      </c>
      <c r="K1597" s="17">
        <v>0.154172</v>
      </c>
      <c r="L1597" s="16">
        <v>916118.06</v>
      </c>
      <c r="M1597" s="17">
        <v>0.131025</v>
      </c>
      <c r="N1597" s="16">
        <v>1776781.19</v>
      </c>
      <c r="O1597" s="17">
        <v>6.6063999999999998E-2</v>
      </c>
    </row>
    <row r="1598" spans="2:15" x14ac:dyDescent="0.2">
      <c r="B1598" s="30"/>
      <c r="C1598" s="30"/>
      <c r="D1598" s="30"/>
      <c r="E1598" s="30"/>
      <c r="F1598" s="30"/>
      <c r="G1598" s="14" t="s">
        <v>323</v>
      </c>
      <c r="H1598" s="16">
        <v>207986.62</v>
      </c>
      <c r="I1598" s="17">
        <v>7.7475000000000002E-2</v>
      </c>
      <c r="J1598" s="16">
        <v>681504.69</v>
      </c>
      <c r="K1598" s="17">
        <v>8.5167999999999994E-2</v>
      </c>
      <c r="L1598" s="16">
        <v>1479727.13</v>
      </c>
      <c r="M1598" s="17">
        <v>0.17208300000000001</v>
      </c>
      <c r="N1598" s="16">
        <v>2743746.5600000001</v>
      </c>
      <c r="O1598" s="17">
        <v>0.138294</v>
      </c>
    </row>
    <row r="1599" spans="2:15" x14ac:dyDescent="0.2">
      <c r="B1599" s="30"/>
      <c r="C1599" s="30"/>
      <c r="D1599" s="30"/>
      <c r="E1599" s="30"/>
      <c r="F1599" s="30"/>
      <c r="G1599" s="14" t="s">
        <v>324</v>
      </c>
      <c r="H1599" s="16">
        <v>98260.95</v>
      </c>
      <c r="I1599" s="17">
        <v>0.172761</v>
      </c>
      <c r="J1599" s="16">
        <v>343270.74</v>
      </c>
      <c r="K1599" s="17">
        <v>0.16419</v>
      </c>
      <c r="L1599" s="16">
        <v>705756.76</v>
      </c>
      <c r="M1599" s="17">
        <v>0.23485800000000001</v>
      </c>
      <c r="N1599" s="16">
        <v>1387101.95</v>
      </c>
      <c r="O1599" s="17">
        <v>0.23047799999999999</v>
      </c>
    </row>
    <row r="1600" spans="2:15" x14ac:dyDescent="0.2">
      <c r="B1600" s="138"/>
      <c r="C1600" s="138"/>
      <c r="D1600" s="138"/>
      <c r="E1600" s="138"/>
      <c r="F1600" s="30"/>
      <c r="G1600" s="14" t="s">
        <v>325</v>
      </c>
      <c r="H1600" s="16">
        <v>262822.58</v>
      </c>
      <c r="I1600" s="17">
        <v>-3.9610000000000001E-3</v>
      </c>
      <c r="J1600" s="16">
        <v>846978.61</v>
      </c>
      <c r="K1600" s="17">
        <v>2.6804000000000001E-2</v>
      </c>
      <c r="L1600" s="16">
        <v>1788309.17</v>
      </c>
      <c r="M1600" s="17">
        <v>0.13703099999999999</v>
      </c>
      <c r="N1600" s="16">
        <v>3537805.77</v>
      </c>
      <c r="O1600" s="17">
        <v>0.13028100000000001</v>
      </c>
    </row>
    <row r="1601" spans="2:15" x14ac:dyDescent="0.2">
      <c r="C1601" s="30"/>
      <c r="D1601" s="30"/>
      <c r="E1601" s="30"/>
      <c r="F1601" s="30"/>
      <c r="G1601" s="14" t="s">
        <v>351</v>
      </c>
      <c r="H1601" s="16">
        <v>47016.06</v>
      </c>
      <c r="I1601" s="17">
        <v>0.115837</v>
      </c>
      <c r="J1601" s="19">
        <v>155039.32</v>
      </c>
      <c r="K1601" s="17">
        <v>7.5620999999999994E-2</v>
      </c>
      <c r="L1601" s="19">
        <v>310372.47999999998</v>
      </c>
      <c r="M1601" s="17">
        <v>2.3101E-2</v>
      </c>
      <c r="N1601" s="19">
        <v>606769.67000000004</v>
      </c>
      <c r="O1601" s="17">
        <v>6.2748999999999999E-2</v>
      </c>
    </row>
    <row r="1602" spans="2:15" x14ac:dyDescent="0.2">
      <c r="C1602" s="30"/>
      <c r="D1602" s="30"/>
      <c r="E1602" s="30"/>
      <c r="F1602" s="30"/>
      <c r="G1602" s="14" t="s">
        <v>352</v>
      </c>
      <c r="H1602" s="16">
        <v>81179.490000000005</v>
      </c>
      <c r="I1602" s="17">
        <v>-0.15209900000000001</v>
      </c>
      <c r="J1602" s="19">
        <v>268209.65999999997</v>
      </c>
      <c r="K1602" s="17">
        <v>-0.18324599999999999</v>
      </c>
      <c r="L1602" s="19">
        <v>594468.93000000005</v>
      </c>
      <c r="M1602" s="17">
        <v>-8.2177E-2</v>
      </c>
      <c r="N1602" s="19">
        <v>1239941</v>
      </c>
      <c r="O1602" s="17">
        <v>-1.384E-3</v>
      </c>
    </row>
    <row r="1603" spans="2:15" x14ac:dyDescent="0.2">
      <c r="B1603" s="29" t="s">
        <v>19</v>
      </c>
      <c r="C1603" s="29" t="s">
        <v>11</v>
      </c>
      <c r="D1603" s="29" t="s">
        <v>23</v>
      </c>
      <c r="E1603" s="29" t="s">
        <v>0</v>
      </c>
      <c r="F1603" s="29" t="s">
        <v>85</v>
      </c>
      <c r="G1603" s="14" t="s">
        <v>326</v>
      </c>
      <c r="H1603" s="16">
        <v>1205451.31</v>
      </c>
      <c r="I1603" s="17">
        <v>8.7859999999999994E-2</v>
      </c>
      <c r="J1603" s="16">
        <v>3855763.22</v>
      </c>
      <c r="K1603" s="17">
        <v>4.5325999999999998E-2</v>
      </c>
      <c r="L1603" s="16">
        <v>7960198.8399999999</v>
      </c>
      <c r="M1603" s="17">
        <v>5.4614999999999997E-2</v>
      </c>
      <c r="N1603" s="16">
        <v>16168840.15</v>
      </c>
      <c r="O1603" s="17">
        <v>5.1838000000000002E-2</v>
      </c>
    </row>
    <row r="1604" spans="2:15" x14ac:dyDescent="0.2">
      <c r="B1604" s="30"/>
      <c r="C1604" s="30"/>
      <c r="D1604" s="30"/>
      <c r="E1604" s="30"/>
      <c r="F1604" s="30"/>
      <c r="G1604" s="14" t="s">
        <v>327</v>
      </c>
      <c r="H1604" s="16">
        <v>1281483.78</v>
      </c>
      <c r="I1604" s="17">
        <v>0.101727</v>
      </c>
      <c r="J1604" s="16">
        <v>4214174.6100000003</v>
      </c>
      <c r="K1604" s="17">
        <v>4.7676000000000003E-2</v>
      </c>
      <c r="L1604" s="16">
        <v>8690407.6600000001</v>
      </c>
      <c r="M1604" s="17">
        <v>1.7245E-2</v>
      </c>
      <c r="N1604" s="16">
        <v>17101033.879999999</v>
      </c>
      <c r="O1604" s="17">
        <v>2.7873999999999999E-2</v>
      </c>
    </row>
    <row r="1605" spans="2:15" x14ac:dyDescent="0.2">
      <c r="B1605" s="30"/>
      <c r="C1605" s="30"/>
      <c r="D1605" s="30"/>
      <c r="E1605" s="30"/>
      <c r="F1605" s="30"/>
      <c r="G1605" s="14" t="s">
        <v>328</v>
      </c>
      <c r="H1605" s="16">
        <v>1246019.6299999999</v>
      </c>
      <c r="I1605" s="17">
        <v>3.1681000000000001E-2</v>
      </c>
      <c r="J1605" s="16">
        <v>4132274.16</v>
      </c>
      <c r="K1605" s="17">
        <v>2.3925999999999999E-2</v>
      </c>
      <c r="L1605" s="16">
        <v>8899586.9900000002</v>
      </c>
      <c r="M1605" s="17">
        <v>6.0519000000000003E-2</v>
      </c>
      <c r="N1605" s="16">
        <v>17336453.300000001</v>
      </c>
      <c r="O1605" s="17">
        <v>5.0391999999999999E-2</v>
      </c>
    </row>
    <row r="1606" spans="2:15" x14ac:dyDescent="0.2">
      <c r="B1606" s="30"/>
      <c r="C1606" s="30"/>
      <c r="D1606" s="30"/>
      <c r="E1606" s="30"/>
      <c r="F1606" s="30"/>
      <c r="G1606" s="14" t="s">
        <v>329</v>
      </c>
      <c r="H1606" s="16">
        <v>2262441.7400000002</v>
      </c>
      <c r="I1606" s="17">
        <v>2.0152E-2</v>
      </c>
      <c r="J1606" s="16">
        <v>7756647.3899999997</v>
      </c>
      <c r="K1606" s="17">
        <v>1.5157E-2</v>
      </c>
      <c r="L1606" s="16">
        <v>16105364.060000001</v>
      </c>
      <c r="M1606" s="17">
        <v>2.3061999999999999E-2</v>
      </c>
      <c r="N1606" s="16">
        <v>31144922.48</v>
      </c>
      <c r="O1606" s="17">
        <v>6.437E-3</v>
      </c>
    </row>
    <row r="1607" spans="2:15" x14ac:dyDescent="0.2">
      <c r="B1607" s="30"/>
      <c r="C1607" s="30"/>
      <c r="D1607" s="30"/>
      <c r="E1607" s="30"/>
      <c r="F1607" s="30"/>
      <c r="G1607" s="14" t="s">
        <v>330</v>
      </c>
      <c r="H1607" s="16">
        <v>512898.36</v>
      </c>
      <c r="I1607" s="17">
        <v>-9.4839999999999994E-2</v>
      </c>
      <c r="J1607" s="16">
        <v>1711377.71</v>
      </c>
      <c r="K1607" s="17">
        <v>-0.14519699999999999</v>
      </c>
      <c r="L1607" s="16">
        <v>3831961.89</v>
      </c>
      <c r="M1607" s="17">
        <v>-8.3123000000000002E-2</v>
      </c>
      <c r="N1607" s="16">
        <v>8157829.3799999999</v>
      </c>
      <c r="O1607" s="17">
        <v>-1.2899999999999999E-3</v>
      </c>
    </row>
    <row r="1608" spans="2:15" x14ac:dyDescent="0.2">
      <c r="B1608" s="30"/>
      <c r="C1608" s="30"/>
      <c r="D1608" s="30"/>
      <c r="E1608" s="30"/>
      <c r="F1608" s="30"/>
      <c r="G1608" s="14" t="s">
        <v>331</v>
      </c>
      <c r="H1608" s="16">
        <v>826867.19999999995</v>
      </c>
      <c r="I1608" s="17">
        <v>3.7673999999999999E-2</v>
      </c>
      <c r="J1608" s="16">
        <v>2681002.7999999998</v>
      </c>
      <c r="K1608" s="17">
        <v>2.9350999999999999E-2</v>
      </c>
      <c r="L1608" s="16">
        <v>5733892.3499999996</v>
      </c>
      <c r="M1608" s="17">
        <v>0.114581</v>
      </c>
      <c r="N1608" s="16">
        <v>11212426.039999999</v>
      </c>
      <c r="O1608" s="17">
        <v>0.11345</v>
      </c>
    </row>
    <row r="1609" spans="2:15" x14ac:dyDescent="0.2">
      <c r="B1609" s="30"/>
      <c r="C1609" s="30"/>
      <c r="D1609" s="30"/>
      <c r="E1609" s="30"/>
      <c r="F1609" s="30"/>
      <c r="G1609" s="14" t="s">
        <v>332</v>
      </c>
      <c r="H1609" s="16">
        <v>2170129.25</v>
      </c>
      <c r="I1609" s="17">
        <v>7.1578000000000003E-2</v>
      </c>
      <c r="J1609" s="16">
        <v>6995360.4299999997</v>
      </c>
      <c r="K1609" s="17">
        <v>7.9646999999999996E-2</v>
      </c>
      <c r="L1609" s="16">
        <v>14749548.15</v>
      </c>
      <c r="M1609" s="17">
        <v>0.17216000000000001</v>
      </c>
      <c r="N1609" s="16">
        <v>28506637.879999999</v>
      </c>
      <c r="O1609" s="17">
        <v>0.161246</v>
      </c>
    </row>
    <row r="1610" spans="2:15" x14ac:dyDescent="0.2">
      <c r="B1610" s="30"/>
      <c r="C1610" s="30"/>
      <c r="D1610" s="30"/>
      <c r="E1610" s="30"/>
      <c r="F1610" s="30"/>
      <c r="G1610" s="14" t="s">
        <v>333</v>
      </c>
      <c r="H1610" s="16">
        <v>931833.84</v>
      </c>
      <c r="I1610" s="17">
        <v>0.115829</v>
      </c>
      <c r="J1610" s="16">
        <v>3054754.37</v>
      </c>
      <c r="K1610" s="17">
        <v>6.6483E-2</v>
      </c>
      <c r="L1610" s="16">
        <v>6439630.5099999998</v>
      </c>
      <c r="M1610" s="17">
        <v>0.104933</v>
      </c>
      <c r="N1610" s="16">
        <v>12886794.470000001</v>
      </c>
      <c r="O1610" s="17">
        <v>0.12723899999999999</v>
      </c>
    </row>
    <row r="1611" spans="2:15" x14ac:dyDescent="0.2">
      <c r="B1611" s="30"/>
      <c r="C1611" s="30"/>
      <c r="D1611" s="30"/>
      <c r="E1611" s="31"/>
      <c r="F1611" s="30"/>
      <c r="G1611" s="14" t="s">
        <v>334</v>
      </c>
      <c r="H1611" s="16">
        <v>10437125.01</v>
      </c>
      <c r="I1611" s="17">
        <v>5.2074000000000002E-2</v>
      </c>
      <c r="J1611" s="16">
        <v>34401354.719999999</v>
      </c>
      <c r="K1611" s="17">
        <v>3.1903000000000001E-2</v>
      </c>
      <c r="L1611" s="16">
        <v>72410590.549999997</v>
      </c>
      <c r="M1611" s="17">
        <v>6.5486000000000003E-2</v>
      </c>
      <c r="N1611" s="16">
        <v>142514937.53</v>
      </c>
      <c r="O1611" s="17">
        <v>6.6100999999999993E-2</v>
      </c>
    </row>
    <row r="1612" spans="2:15" x14ac:dyDescent="0.2">
      <c r="B1612" s="29" t="s">
        <v>19</v>
      </c>
      <c r="C1612" s="29" t="s">
        <v>11</v>
      </c>
      <c r="D1612" s="29" t="s">
        <v>23</v>
      </c>
      <c r="E1612" s="29" t="s">
        <v>9</v>
      </c>
      <c r="F1612" s="29" t="s">
        <v>84</v>
      </c>
      <c r="G1612" s="14" t="s">
        <v>278</v>
      </c>
      <c r="H1612" s="18">
        <v>10943.69</v>
      </c>
      <c r="I1612" s="17">
        <v>-0.10356600000000001</v>
      </c>
      <c r="J1612" s="18">
        <v>43902.48</v>
      </c>
      <c r="K1612" s="17">
        <v>-9.4553999999999999E-2</v>
      </c>
      <c r="L1612" s="18">
        <v>86021.04</v>
      </c>
      <c r="M1612" s="17">
        <v>-8.0807000000000004E-2</v>
      </c>
      <c r="N1612" s="18">
        <v>167798.02</v>
      </c>
      <c r="O1612" s="17">
        <v>-3.1175000000000001E-2</v>
      </c>
    </row>
    <row r="1613" spans="2:15" x14ac:dyDescent="0.2">
      <c r="B1613" s="30"/>
      <c r="C1613" s="30"/>
      <c r="D1613" s="30"/>
      <c r="E1613" s="30"/>
      <c r="F1613" s="30"/>
      <c r="G1613" s="14" t="s">
        <v>279</v>
      </c>
      <c r="H1613" s="18">
        <v>54145.98</v>
      </c>
      <c r="I1613" s="17">
        <v>3.1406999999999997E-2</v>
      </c>
      <c r="J1613" s="18">
        <v>181295.95</v>
      </c>
      <c r="K1613" s="17">
        <v>8.7808999999999998E-2</v>
      </c>
      <c r="L1613" s="18">
        <v>379711.4</v>
      </c>
      <c r="M1613" s="17">
        <v>0.161331</v>
      </c>
      <c r="N1613" s="18">
        <v>734970.05</v>
      </c>
      <c r="O1613" s="17">
        <v>0.15792400000000001</v>
      </c>
    </row>
    <row r="1614" spans="2:15" x14ac:dyDescent="0.2">
      <c r="B1614" s="30"/>
      <c r="C1614" s="30"/>
      <c r="D1614" s="30"/>
      <c r="E1614" s="30"/>
      <c r="F1614" s="30"/>
      <c r="G1614" s="14" t="s">
        <v>280</v>
      </c>
      <c r="H1614" s="18">
        <v>77246.47</v>
      </c>
      <c r="I1614" s="17">
        <v>6.4659999999999995E-2</v>
      </c>
      <c r="J1614" s="18">
        <v>246092.85</v>
      </c>
      <c r="K1614" s="17">
        <v>4.4344000000000001E-2</v>
      </c>
      <c r="L1614" s="18">
        <v>525907.96</v>
      </c>
      <c r="M1614" s="17">
        <v>4.4729999999999999E-2</v>
      </c>
      <c r="N1614" s="18">
        <v>1031337.28</v>
      </c>
      <c r="O1614" s="17">
        <v>-7.3220000000000004E-3</v>
      </c>
    </row>
    <row r="1615" spans="2:15" x14ac:dyDescent="0.2">
      <c r="B1615" s="30"/>
      <c r="C1615" s="30"/>
      <c r="D1615" s="30"/>
      <c r="E1615" s="30"/>
      <c r="F1615" s="30"/>
      <c r="G1615" s="14" t="s">
        <v>281</v>
      </c>
      <c r="H1615" s="18">
        <v>35638.160000000003</v>
      </c>
      <c r="I1615" s="17">
        <v>5.0758999999999999E-2</v>
      </c>
      <c r="J1615" s="18">
        <v>117825.17</v>
      </c>
      <c r="K1615" s="17">
        <v>7.7253000000000002E-2</v>
      </c>
      <c r="L1615" s="18">
        <v>248007.99</v>
      </c>
      <c r="M1615" s="17">
        <v>0.17637700000000001</v>
      </c>
      <c r="N1615" s="18">
        <v>477199.46</v>
      </c>
      <c r="O1615" s="17">
        <v>0.202352</v>
      </c>
    </row>
    <row r="1616" spans="2:15" x14ac:dyDescent="0.2">
      <c r="B1616" s="30"/>
      <c r="C1616" s="30"/>
      <c r="D1616" s="30"/>
      <c r="E1616" s="30"/>
      <c r="F1616" s="30"/>
      <c r="G1616" s="14" t="s">
        <v>282</v>
      </c>
      <c r="H1616" s="18">
        <v>71897.149999999994</v>
      </c>
      <c r="I1616" s="17">
        <v>0.14695900000000001</v>
      </c>
      <c r="J1616" s="18">
        <v>231189.24</v>
      </c>
      <c r="K1616" s="17">
        <v>0.121431</v>
      </c>
      <c r="L1616" s="18">
        <v>492250.98</v>
      </c>
      <c r="M1616" s="17">
        <v>0.123766</v>
      </c>
      <c r="N1616" s="18">
        <v>981479.26</v>
      </c>
      <c r="O1616" s="17">
        <v>0.121161</v>
      </c>
    </row>
    <row r="1617" spans="2:15" x14ac:dyDescent="0.2">
      <c r="B1617" s="30"/>
      <c r="C1617" s="30"/>
      <c r="D1617" s="30"/>
      <c r="E1617" s="30"/>
      <c r="F1617" s="30"/>
      <c r="G1617" s="14" t="s">
        <v>283</v>
      </c>
      <c r="H1617" s="18">
        <v>31737.02</v>
      </c>
      <c r="I1617" s="17">
        <v>-0.16847599999999999</v>
      </c>
      <c r="J1617" s="18">
        <v>110489.42</v>
      </c>
      <c r="K1617" s="17">
        <v>-0.14394199999999999</v>
      </c>
      <c r="L1617" s="18">
        <v>239980.2</v>
      </c>
      <c r="M1617" s="17">
        <v>-0.14163899999999999</v>
      </c>
      <c r="N1617" s="18">
        <v>507150.46</v>
      </c>
      <c r="O1617" s="17">
        <v>-9.0581999999999996E-2</v>
      </c>
    </row>
    <row r="1618" spans="2:15" x14ac:dyDescent="0.2">
      <c r="B1618" s="30"/>
      <c r="C1618" s="30"/>
      <c r="D1618" s="30"/>
      <c r="E1618" s="30"/>
      <c r="F1618" s="30"/>
      <c r="G1618" s="14" t="s">
        <v>284</v>
      </c>
      <c r="H1618" s="18">
        <v>15867.16</v>
      </c>
      <c r="I1618" s="17">
        <v>-2.1453E-2</v>
      </c>
      <c r="J1618" s="18">
        <v>49881.97</v>
      </c>
      <c r="K1618" s="17">
        <v>-6.0989000000000002E-2</v>
      </c>
      <c r="L1618" s="18">
        <v>114897.2</v>
      </c>
      <c r="M1618" s="17">
        <v>2.2744E-2</v>
      </c>
      <c r="N1618" s="18">
        <v>225064.79</v>
      </c>
      <c r="O1618" s="17">
        <v>1.2777999999999999E-2</v>
      </c>
    </row>
    <row r="1619" spans="2:15" x14ac:dyDescent="0.2">
      <c r="B1619" s="30"/>
      <c r="C1619" s="30"/>
      <c r="D1619" s="30"/>
      <c r="E1619" s="30"/>
      <c r="F1619" s="30"/>
      <c r="G1619" s="14" t="s">
        <v>285</v>
      </c>
      <c r="H1619" s="18">
        <v>35057.9</v>
      </c>
      <c r="I1619" s="17">
        <v>9.9068000000000003E-2</v>
      </c>
      <c r="J1619" s="18">
        <v>113409.43</v>
      </c>
      <c r="K1619" s="17">
        <v>7.0650000000000004E-2</v>
      </c>
      <c r="L1619" s="18">
        <v>246837.14</v>
      </c>
      <c r="M1619" s="17">
        <v>0.14293600000000001</v>
      </c>
      <c r="N1619" s="18">
        <v>498093.38</v>
      </c>
      <c r="O1619" s="17">
        <v>0.19392999999999999</v>
      </c>
    </row>
    <row r="1620" spans="2:15" x14ac:dyDescent="0.2">
      <c r="B1620" s="30"/>
      <c r="C1620" s="30"/>
      <c r="D1620" s="30"/>
      <c r="E1620" s="30"/>
      <c r="F1620" s="30"/>
      <c r="G1620" s="14" t="s">
        <v>286</v>
      </c>
      <c r="H1620" s="18">
        <v>20529.759999999998</v>
      </c>
      <c r="I1620" s="17">
        <v>0.184781</v>
      </c>
      <c r="J1620" s="18">
        <v>67860.2</v>
      </c>
      <c r="K1620" s="17">
        <v>0.16574800000000001</v>
      </c>
      <c r="L1620" s="18">
        <v>144240.32000000001</v>
      </c>
      <c r="M1620" s="17">
        <v>0.169322</v>
      </c>
      <c r="N1620" s="18">
        <v>273808.71000000002</v>
      </c>
      <c r="O1620" s="17">
        <v>0.138654</v>
      </c>
    </row>
    <row r="1621" spans="2:15" x14ac:dyDescent="0.2">
      <c r="B1621" s="30"/>
      <c r="C1621" s="30"/>
      <c r="D1621" s="30"/>
      <c r="E1621" s="30"/>
      <c r="F1621" s="30"/>
      <c r="G1621" s="14" t="s">
        <v>287</v>
      </c>
      <c r="H1621" s="18">
        <v>16297.48</v>
      </c>
      <c r="I1621" s="17">
        <v>0.150889</v>
      </c>
      <c r="J1621" s="18">
        <v>49966.97</v>
      </c>
      <c r="K1621" s="17">
        <v>0.17666799999999999</v>
      </c>
      <c r="L1621" s="18">
        <v>102906.61</v>
      </c>
      <c r="M1621" s="17">
        <v>0.15581300000000001</v>
      </c>
      <c r="N1621" s="18">
        <v>199220.39</v>
      </c>
      <c r="O1621" s="17">
        <v>6.1323000000000003E-2</v>
      </c>
    </row>
    <row r="1622" spans="2:15" x14ac:dyDescent="0.2">
      <c r="B1622" s="30"/>
      <c r="C1622" s="30"/>
      <c r="D1622" s="30"/>
      <c r="E1622" s="30"/>
      <c r="F1622" s="30"/>
      <c r="G1622" s="14" t="s">
        <v>288</v>
      </c>
      <c r="H1622" s="18">
        <v>15234.28</v>
      </c>
      <c r="I1622" s="17">
        <v>9.5020999999999994E-2</v>
      </c>
      <c r="J1622" s="18">
        <v>49737.16</v>
      </c>
      <c r="K1622" s="17">
        <v>0.108185</v>
      </c>
      <c r="L1622" s="18">
        <v>103861.05</v>
      </c>
      <c r="M1622" s="17">
        <v>6.5928E-2</v>
      </c>
      <c r="N1622" s="18">
        <v>206959.4</v>
      </c>
      <c r="O1622" s="17">
        <v>7.8486E-2</v>
      </c>
    </row>
    <row r="1623" spans="2:15" x14ac:dyDescent="0.2">
      <c r="B1623" s="30"/>
      <c r="C1623" s="30"/>
      <c r="D1623" s="30"/>
      <c r="E1623" s="30"/>
      <c r="F1623" s="30"/>
      <c r="G1623" s="14" t="s">
        <v>289</v>
      </c>
      <c r="H1623" s="18">
        <v>36613.46</v>
      </c>
      <c r="I1623" s="17">
        <v>0.18379799999999999</v>
      </c>
      <c r="J1623" s="18">
        <v>117254.7</v>
      </c>
      <c r="K1623" s="17">
        <v>0.1593</v>
      </c>
      <c r="L1623" s="18">
        <v>248053.81</v>
      </c>
      <c r="M1623" s="17">
        <v>0.22809299999999999</v>
      </c>
      <c r="N1623" s="18">
        <v>481129.86</v>
      </c>
      <c r="O1623" s="17">
        <v>0.18506900000000001</v>
      </c>
    </row>
    <row r="1624" spans="2:15" x14ac:dyDescent="0.2">
      <c r="B1624" s="30"/>
      <c r="C1624" s="30"/>
      <c r="D1624" s="30"/>
      <c r="E1624" s="30"/>
      <c r="F1624" s="30"/>
      <c r="G1624" s="14" t="s">
        <v>290</v>
      </c>
      <c r="H1624" s="18">
        <v>20447.66</v>
      </c>
      <c r="I1624" s="17">
        <v>0.49751899999999999</v>
      </c>
      <c r="J1624" s="18">
        <v>66787.62</v>
      </c>
      <c r="K1624" s="17">
        <v>0.53961899999999996</v>
      </c>
      <c r="L1624" s="18">
        <v>137215.07</v>
      </c>
      <c r="M1624" s="17">
        <v>0.63650300000000004</v>
      </c>
      <c r="N1624" s="18">
        <v>259688.44</v>
      </c>
      <c r="O1624" s="17">
        <v>0.55410700000000002</v>
      </c>
    </row>
    <row r="1625" spans="2:15" x14ac:dyDescent="0.2">
      <c r="B1625" s="30"/>
      <c r="C1625" s="30"/>
      <c r="D1625" s="30"/>
      <c r="E1625" s="30"/>
      <c r="F1625" s="30"/>
      <c r="G1625" s="14" t="s">
        <v>291</v>
      </c>
      <c r="H1625" s="18">
        <v>23831.29</v>
      </c>
      <c r="I1625" s="17">
        <v>-4.0127000000000003E-2</v>
      </c>
      <c r="J1625" s="18">
        <v>77042.080000000002</v>
      </c>
      <c r="K1625" s="17">
        <v>-5.8864E-2</v>
      </c>
      <c r="L1625" s="18">
        <v>160846.39999999999</v>
      </c>
      <c r="M1625" s="17">
        <v>-0.11841500000000001</v>
      </c>
      <c r="N1625" s="18">
        <v>343158.14</v>
      </c>
      <c r="O1625" s="17">
        <v>-6.0075999999999997E-2</v>
      </c>
    </row>
    <row r="1626" spans="2:15" x14ac:dyDescent="0.2">
      <c r="B1626" s="30"/>
      <c r="C1626" s="30"/>
      <c r="D1626" s="30"/>
      <c r="E1626" s="30"/>
      <c r="F1626" s="30"/>
      <c r="G1626" s="14" t="s">
        <v>292</v>
      </c>
      <c r="H1626" s="18">
        <v>21972.23</v>
      </c>
      <c r="I1626" s="17">
        <v>0.177734</v>
      </c>
      <c r="J1626" s="18">
        <v>61060.74</v>
      </c>
      <c r="K1626" s="17">
        <v>-1.0897E-2</v>
      </c>
      <c r="L1626" s="18">
        <v>118246.44</v>
      </c>
      <c r="M1626" s="17">
        <v>-0.15526400000000001</v>
      </c>
      <c r="N1626" s="18">
        <v>249546.72</v>
      </c>
      <c r="O1626" s="17">
        <v>-0.119687</v>
      </c>
    </row>
    <row r="1627" spans="2:15" x14ac:dyDescent="0.2">
      <c r="B1627" s="30"/>
      <c r="C1627" s="30"/>
      <c r="D1627" s="30"/>
      <c r="E1627" s="30"/>
      <c r="F1627" s="30"/>
      <c r="G1627" s="14" t="s">
        <v>293</v>
      </c>
      <c r="H1627" s="18">
        <v>51147.12</v>
      </c>
      <c r="I1627" s="17">
        <v>7.5326000000000004E-2</v>
      </c>
      <c r="J1627" s="18">
        <v>161951.34</v>
      </c>
      <c r="K1627" s="17">
        <v>4.6049E-2</v>
      </c>
      <c r="L1627" s="18">
        <v>344864.55</v>
      </c>
      <c r="M1627" s="17">
        <v>5.7835999999999999E-2</v>
      </c>
      <c r="N1627" s="18">
        <v>649052.68000000005</v>
      </c>
      <c r="O1627" s="17">
        <v>-1.4906000000000001E-2</v>
      </c>
    </row>
    <row r="1628" spans="2:15" x14ac:dyDescent="0.2">
      <c r="B1628" s="30"/>
      <c r="C1628" s="30"/>
      <c r="D1628" s="30"/>
      <c r="E1628" s="30"/>
      <c r="F1628" s="30"/>
      <c r="G1628" s="14" t="s">
        <v>294</v>
      </c>
      <c r="H1628" s="18">
        <v>38359.19</v>
      </c>
      <c r="I1628" s="17">
        <v>-2.4417999999999999E-2</v>
      </c>
      <c r="J1628" s="18">
        <v>146987.1</v>
      </c>
      <c r="K1628" s="17">
        <v>0.126749</v>
      </c>
      <c r="L1628" s="18">
        <v>307024.65999999997</v>
      </c>
      <c r="M1628" s="17">
        <v>8.8095999999999994E-2</v>
      </c>
      <c r="N1628" s="18">
        <v>581466.85</v>
      </c>
      <c r="O1628" s="17">
        <v>3.3749000000000001E-2</v>
      </c>
    </row>
    <row r="1629" spans="2:15" x14ac:dyDescent="0.2">
      <c r="B1629" s="30"/>
      <c r="C1629" s="30"/>
      <c r="D1629" s="30"/>
      <c r="E1629" s="30"/>
      <c r="F1629" s="30"/>
      <c r="G1629" s="14" t="s">
        <v>295</v>
      </c>
      <c r="H1629" s="18">
        <v>22923.67</v>
      </c>
      <c r="I1629" s="17">
        <v>3.8302999999999997E-2</v>
      </c>
      <c r="J1629" s="18">
        <v>73231.710000000006</v>
      </c>
      <c r="K1629" s="17">
        <v>4.0473000000000002E-2</v>
      </c>
      <c r="L1629" s="18">
        <v>157257.03</v>
      </c>
      <c r="M1629" s="17">
        <v>0.10620499999999999</v>
      </c>
      <c r="N1629" s="18">
        <v>310794.90000000002</v>
      </c>
      <c r="O1629" s="17">
        <v>4.4436000000000003E-2</v>
      </c>
    </row>
    <row r="1630" spans="2:15" x14ac:dyDescent="0.2">
      <c r="B1630" s="30"/>
      <c r="C1630" s="30"/>
      <c r="D1630" s="30"/>
      <c r="E1630" s="30"/>
      <c r="F1630" s="30"/>
      <c r="G1630" s="14" t="s">
        <v>296</v>
      </c>
      <c r="H1630" s="18">
        <v>14437.82</v>
      </c>
      <c r="I1630" s="17">
        <v>-7.8459000000000001E-2</v>
      </c>
      <c r="J1630" s="18">
        <v>49042.58</v>
      </c>
      <c r="K1630" s="17">
        <v>-9.6425999999999998E-2</v>
      </c>
      <c r="L1630" s="18">
        <v>103037.95</v>
      </c>
      <c r="M1630" s="17">
        <v>-9.7699999999999995E-2</v>
      </c>
      <c r="N1630" s="18">
        <v>214027.91</v>
      </c>
      <c r="O1630" s="17">
        <v>-1.2439E-2</v>
      </c>
    </row>
    <row r="1631" spans="2:15" x14ac:dyDescent="0.2">
      <c r="B1631" s="30"/>
      <c r="C1631" s="30"/>
      <c r="D1631" s="30"/>
      <c r="E1631" s="30"/>
      <c r="F1631" s="30"/>
      <c r="G1631" s="14" t="s">
        <v>297</v>
      </c>
      <c r="H1631" s="18">
        <v>24417.75</v>
      </c>
      <c r="I1631" s="17">
        <v>7.0650000000000004E-2</v>
      </c>
      <c r="J1631" s="18">
        <v>80425.5</v>
      </c>
      <c r="K1631" s="17">
        <v>5.5309999999999998E-2</v>
      </c>
      <c r="L1631" s="18">
        <v>171174.37</v>
      </c>
      <c r="M1631" s="17">
        <v>0.13364100000000001</v>
      </c>
      <c r="N1631" s="18">
        <v>339136.74</v>
      </c>
      <c r="O1631" s="17">
        <v>0.153256</v>
      </c>
    </row>
    <row r="1632" spans="2:15" x14ac:dyDescent="0.2">
      <c r="B1632" s="30"/>
      <c r="C1632" s="30"/>
      <c r="D1632" s="30"/>
      <c r="E1632" s="30"/>
      <c r="F1632" s="30"/>
      <c r="G1632" s="14" t="s">
        <v>298</v>
      </c>
      <c r="H1632" s="18">
        <v>4605.3</v>
      </c>
      <c r="I1632" s="17">
        <v>-0.53931799999999996</v>
      </c>
      <c r="J1632" s="18">
        <v>14410.52</v>
      </c>
      <c r="K1632" s="17">
        <v>-0.55664100000000005</v>
      </c>
      <c r="L1632" s="18">
        <v>30284.62</v>
      </c>
      <c r="M1632" s="17">
        <v>-0.54865699999999995</v>
      </c>
      <c r="N1632" s="18">
        <v>64407.49</v>
      </c>
      <c r="O1632" s="17">
        <v>-0.50565899999999997</v>
      </c>
    </row>
    <row r="1633" spans="2:15" x14ac:dyDescent="0.2">
      <c r="B1633" s="30"/>
      <c r="C1633" s="30"/>
      <c r="D1633" s="30"/>
      <c r="E1633" s="30"/>
      <c r="F1633" s="30"/>
      <c r="G1633" s="14" t="s">
        <v>299</v>
      </c>
      <c r="H1633" s="18">
        <v>68058.22</v>
      </c>
      <c r="I1633" s="17">
        <v>3.7560000000000003E-2</v>
      </c>
      <c r="J1633" s="18">
        <v>218503.63</v>
      </c>
      <c r="K1633" s="17">
        <v>8.0870000000000004E-3</v>
      </c>
      <c r="L1633" s="18">
        <v>453865.04</v>
      </c>
      <c r="M1633" s="17">
        <v>5.0743999999999997E-2</v>
      </c>
      <c r="N1633" s="18">
        <v>933691.73</v>
      </c>
      <c r="O1633" s="17">
        <v>2.6079999999999999E-2</v>
      </c>
    </row>
    <row r="1634" spans="2:15" x14ac:dyDescent="0.2">
      <c r="B1634" s="30"/>
      <c r="C1634" s="30"/>
      <c r="D1634" s="30"/>
      <c r="E1634" s="30"/>
      <c r="F1634" s="30"/>
      <c r="G1634" s="14" t="s">
        <v>300</v>
      </c>
      <c r="H1634" s="18">
        <v>7309.98</v>
      </c>
      <c r="I1634" s="17">
        <v>-2.1887E-2</v>
      </c>
      <c r="J1634" s="18">
        <v>22583.85</v>
      </c>
      <c r="K1634" s="17">
        <v>-6.6042000000000003E-2</v>
      </c>
      <c r="L1634" s="18">
        <v>46042.07</v>
      </c>
      <c r="M1634" s="17">
        <v>-2.0122000000000001E-2</v>
      </c>
      <c r="N1634" s="18">
        <v>89252.99</v>
      </c>
      <c r="O1634" s="17">
        <v>3.7441000000000002E-2</v>
      </c>
    </row>
    <row r="1635" spans="2:15" x14ac:dyDescent="0.2">
      <c r="B1635" s="30"/>
      <c r="C1635" s="30"/>
      <c r="D1635" s="30"/>
      <c r="E1635" s="30"/>
      <c r="F1635" s="30"/>
      <c r="G1635" s="14" t="s">
        <v>301</v>
      </c>
      <c r="H1635" s="18">
        <v>70876.070000000007</v>
      </c>
      <c r="I1635" s="17">
        <v>9.7300999999999999E-2</v>
      </c>
      <c r="J1635" s="18">
        <v>236062.8</v>
      </c>
      <c r="K1635" s="17">
        <v>0.124101</v>
      </c>
      <c r="L1635" s="18">
        <v>479832.64</v>
      </c>
      <c r="M1635" s="17">
        <v>0.17342099999999999</v>
      </c>
      <c r="N1635" s="18">
        <v>949689.34</v>
      </c>
      <c r="O1635" s="17">
        <v>0.15748799999999999</v>
      </c>
    </row>
    <row r="1636" spans="2:15" x14ac:dyDescent="0.2">
      <c r="B1636" s="30"/>
      <c r="C1636" s="30"/>
      <c r="D1636" s="30"/>
      <c r="E1636" s="30"/>
      <c r="F1636" s="30"/>
      <c r="G1636" s="14" t="s">
        <v>302</v>
      </c>
      <c r="H1636" s="18">
        <v>3742.48</v>
      </c>
      <c r="I1636" s="17">
        <v>0.152252</v>
      </c>
      <c r="J1636" s="18">
        <v>11721.36</v>
      </c>
      <c r="K1636" s="17">
        <v>-0.21785299999999999</v>
      </c>
      <c r="L1636" s="18">
        <v>26041.46</v>
      </c>
      <c r="M1636" s="17">
        <v>-0.63914599999999999</v>
      </c>
      <c r="N1636" s="18">
        <v>53085.59</v>
      </c>
      <c r="O1636" s="17">
        <v>-0.73239799999999999</v>
      </c>
    </row>
    <row r="1637" spans="2:15" x14ac:dyDescent="0.2">
      <c r="B1637" s="30"/>
      <c r="C1637" s="30"/>
      <c r="D1637" s="30"/>
      <c r="E1637" s="30"/>
      <c r="F1637" s="30"/>
      <c r="G1637" s="14" t="s">
        <v>303</v>
      </c>
      <c r="H1637" s="18">
        <v>7412.53</v>
      </c>
      <c r="I1637" s="17">
        <v>-0.54946499999999998</v>
      </c>
      <c r="J1637" s="18">
        <v>23836.65</v>
      </c>
      <c r="K1637" s="17">
        <v>-0.59892000000000001</v>
      </c>
      <c r="L1637" s="18">
        <v>75706.52</v>
      </c>
      <c r="M1637" s="17">
        <v>-0.49627100000000002</v>
      </c>
      <c r="N1637" s="18">
        <v>212915.09</v>
      </c>
      <c r="O1637" s="17">
        <v>-0.29402400000000001</v>
      </c>
    </row>
    <row r="1638" spans="2:15" x14ac:dyDescent="0.2">
      <c r="B1638" s="30"/>
      <c r="C1638" s="30"/>
      <c r="D1638" s="30"/>
      <c r="E1638" s="30"/>
      <c r="F1638" s="30"/>
      <c r="G1638" s="14" t="s">
        <v>304</v>
      </c>
      <c r="H1638" s="18">
        <v>14961.53</v>
      </c>
      <c r="I1638" s="17">
        <v>-1.132E-2</v>
      </c>
      <c r="J1638" s="18">
        <v>47476.38</v>
      </c>
      <c r="K1638" s="17">
        <v>-1.0632000000000001E-2</v>
      </c>
      <c r="L1638" s="18">
        <v>99135.96</v>
      </c>
      <c r="M1638" s="17">
        <v>5.3773000000000001E-2</v>
      </c>
      <c r="N1638" s="18">
        <v>191708.08</v>
      </c>
      <c r="O1638" s="17">
        <v>0.100439</v>
      </c>
    </row>
    <row r="1639" spans="2:15" x14ac:dyDescent="0.2">
      <c r="B1639" s="30"/>
      <c r="C1639" s="30"/>
      <c r="D1639" s="30"/>
      <c r="E1639" s="30"/>
      <c r="F1639" s="30"/>
      <c r="G1639" s="14" t="s">
        <v>305</v>
      </c>
      <c r="H1639" s="18">
        <v>21230.65</v>
      </c>
      <c r="I1639" s="17">
        <v>0.13330500000000001</v>
      </c>
      <c r="J1639" s="18">
        <v>65955.58</v>
      </c>
      <c r="K1639" s="17">
        <v>0.10857</v>
      </c>
      <c r="L1639" s="18">
        <v>143002.10999999999</v>
      </c>
      <c r="M1639" s="17">
        <v>0.286111</v>
      </c>
      <c r="N1639" s="18">
        <v>274129.53999999998</v>
      </c>
      <c r="O1639" s="17">
        <v>0.35428300000000001</v>
      </c>
    </row>
    <row r="1640" spans="2:15" x14ac:dyDescent="0.2">
      <c r="B1640" s="30"/>
      <c r="C1640" s="30"/>
      <c r="D1640" s="30"/>
      <c r="E1640" s="30"/>
      <c r="F1640" s="30"/>
      <c r="G1640" s="14" t="s">
        <v>306</v>
      </c>
      <c r="H1640" s="18">
        <v>102238.84</v>
      </c>
      <c r="I1640" s="17">
        <v>0.276503</v>
      </c>
      <c r="J1640" s="18">
        <v>338200.36</v>
      </c>
      <c r="K1640" s="17">
        <v>0.17799699999999999</v>
      </c>
      <c r="L1640" s="18">
        <v>703370.48</v>
      </c>
      <c r="M1640" s="17">
        <v>0.124718</v>
      </c>
      <c r="N1640" s="18">
        <v>1238603</v>
      </c>
      <c r="O1640" s="17">
        <v>-5.9361999999999998E-2</v>
      </c>
    </row>
    <row r="1641" spans="2:15" x14ac:dyDescent="0.2">
      <c r="B1641" s="30"/>
      <c r="C1641" s="30"/>
      <c r="D1641" s="30"/>
      <c r="E1641" s="30"/>
      <c r="F1641" s="30"/>
      <c r="G1641" s="14" t="s">
        <v>307</v>
      </c>
      <c r="H1641" s="18">
        <v>48222.23</v>
      </c>
      <c r="I1641" s="17">
        <v>1.3571E-2</v>
      </c>
      <c r="J1641" s="18">
        <v>162275.74</v>
      </c>
      <c r="K1641" s="17">
        <v>2.4303000000000002E-2</v>
      </c>
      <c r="L1641" s="18">
        <v>333055.40999999997</v>
      </c>
      <c r="M1641" s="17">
        <v>4.9074E-2</v>
      </c>
      <c r="N1641" s="18">
        <v>665539.39</v>
      </c>
      <c r="O1641" s="17">
        <v>9.2975000000000002E-2</v>
      </c>
    </row>
    <row r="1642" spans="2:15" x14ac:dyDescent="0.2">
      <c r="B1642" s="30"/>
      <c r="C1642" s="30"/>
      <c r="D1642" s="30"/>
      <c r="E1642" s="30"/>
      <c r="F1642" s="30"/>
      <c r="G1642" s="14" t="s">
        <v>308</v>
      </c>
      <c r="H1642" s="18">
        <v>6223</v>
      </c>
      <c r="I1642" s="17">
        <v>0.392073</v>
      </c>
      <c r="J1642" s="18">
        <v>18600.23</v>
      </c>
      <c r="K1642" s="17">
        <v>0.12286900000000001</v>
      </c>
      <c r="L1642" s="18">
        <v>40083.11</v>
      </c>
      <c r="M1642" s="17">
        <v>0.20568800000000001</v>
      </c>
      <c r="N1642" s="18">
        <v>76354.289999999994</v>
      </c>
      <c r="O1642" s="17">
        <v>0.22000700000000001</v>
      </c>
    </row>
    <row r="1643" spans="2:15" x14ac:dyDescent="0.2">
      <c r="B1643" s="30"/>
      <c r="C1643" s="30"/>
      <c r="D1643" s="30"/>
      <c r="E1643" s="30"/>
      <c r="F1643" s="30"/>
      <c r="G1643" s="14" t="s">
        <v>309</v>
      </c>
      <c r="H1643" s="18">
        <v>46209.09</v>
      </c>
      <c r="I1643" s="17">
        <v>6.1989000000000002E-2</v>
      </c>
      <c r="J1643" s="18">
        <v>150489.19</v>
      </c>
      <c r="K1643" s="17">
        <v>7.6997999999999997E-2</v>
      </c>
      <c r="L1643" s="18">
        <v>309474.09000000003</v>
      </c>
      <c r="M1643" s="17">
        <v>0.17035900000000001</v>
      </c>
      <c r="N1643" s="18">
        <v>612959.44999999995</v>
      </c>
      <c r="O1643" s="17">
        <v>0.18205099999999999</v>
      </c>
    </row>
    <row r="1644" spans="2:15" x14ac:dyDescent="0.2">
      <c r="B1644" s="30"/>
      <c r="C1644" s="30"/>
      <c r="D1644" s="30"/>
      <c r="E1644" s="30"/>
      <c r="F1644" s="30"/>
      <c r="G1644" s="14" t="s">
        <v>310</v>
      </c>
      <c r="H1644" s="18">
        <v>9939.32</v>
      </c>
      <c r="I1644" s="17">
        <v>-5.104E-3</v>
      </c>
      <c r="J1644" s="18">
        <v>35211</v>
      </c>
      <c r="K1644" s="17">
        <v>-2.9477E-2</v>
      </c>
      <c r="L1644" s="18">
        <v>76793.919999999998</v>
      </c>
      <c r="M1644" s="17">
        <v>4.4024000000000001E-2</v>
      </c>
      <c r="N1644" s="18">
        <v>152357.84</v>
      </c>
      <c r="O1644" s="17">
        <v>0.11987299999999999</v>
      </c>
    </row>
    <row r="1645" spans="2:15" x14ac:dyDescent="0.2">
      <c r="B1645" s="30"/>
      <c r="C1645" s="30"/>
      <c r="D1645" s="30"/>
      <c r="E1645" s="30"/>
      <c r="F1645" s="30"/>
      <c r="G1645" s="14" t="s">
        <v>311</v>
      </c>
      <c r="H1645" s="18">
        <v>54259.78</v>
      </c>
      <c r="I1645" s="17">
        <v>0.16417200000000001</v>
      </c>
      <c r="J1645" s="18">
        <v>176036.7</v>
      </c>
      <c r="K1645" s="17">
        <v>0.150953</v>
      </c>
      <c r="L1645" s="18">
        <v>376497.29</v>
      </c>
      <c r="M1645" s="17">
        <v>0.164189</v>
      </c>
      <c r="N1645" s="18">
        <v>701634.96</v>
      </c>
      <c r="O1645" s="17">
        <v>5.7825000000000001E-2</v>
      </c>
    </row>
    <row r="1646" spans="2:15" x14ac:dyDescent="0.2">
      <c r="B1646" s="30"/>
      <c r="C1646" s="30"/>
      <c r="D1646" s="30"/>
      <c r="E1646" s="30"/>
      <c r="F1646" s="30"/>
      <c r="G1646" s="14" t="s">
        <v>312</v>
      </c>
      <c r="H1646" s="18">
        <v>22966.42</v>
      </c>
      <c r="I1646" s="17">
        <v>3.2862000000000002E-2</v>
      </c>
      <c r="J1646" s="18">
        <v>71388.05</v>
      </c>
      <c r="K1646" s="17">
        <v>-3.0325000000000001E-2</v>
      </c>
      <c r="L1646" s="18">
        <v>158294.54999999999</v>
      </c>
      <c r="M1646" s="17">
        <v>7.8413999999999998E-2</v>
      </c>
      <c r="N1646" s="18">
        <v>325900.94</v>
      </c>
      <c r="O1646" s="17">
        <v>0.146511</v>
      </c>
    </row>
    <row r="1647" spans="2:15" x14ac:dyDescent="0.2">
      <c r="B1647" s="30"/>
      <c r="C1647" s="30"/>
      <c r="D1647" s="30"/>
      <c r="E1647" s="30"/>
      <c r="F1647" s="30"/>
      <c r="G1647" s="14" t="s">
        <v>313</v>
      </c>
      <c r="H1647" s="18">
        <v>25371.86</v>
      </c>
      <c r="I1647" s="17">
        <v>0.115825</v>
      </c>
      <c r="J1647" s="18">
        <v>80525.279999999999</v>
      </c>
      <c r="K1647" s="17">
        <v>0.14052899999999999</v>
      </c>
      <c r="L1647" s="18">
        <v>175328.84</v>
      </c>
      <c r="M1647" s="17">
        <v>0.105015</v>
      </c>
      <c r="N1647" s="18">
        <v>338620.13</v>
      </c>
      <c r="O1647" s="17">
        <v>8.3049999999999999E-3</v>
      </c>
    </row>
    <row r="1648" spans="2:15" x14ac:dyDescent="0.2">
      <c r="B1648" s="30"/>
      <c r="C1648" s="30"/>
      <c r="D1648" s="30"/>
      <c r="E1648" s="30"/>
      <c r="F1648" s="30"/>
      <c r="G1648" s="14" t="s">
        <v>314</v>
      </c>
      <c r="H1648" s="18">
        <v>23331.66</v>
      </c>
      <c r="I1648" s="17">
        <v>0.18738299999999999</v>
      </c>
      <c r="J1648" s="18">
        <v>80009.95</v>
      </c>
      <c r="K1648" s="17">
        <v>6.1890000000000001E-3</v>
      </c>
      <c r="L1648" s="18">
        <v>160671.14000000001</v>
      </c>
      <c r="M1648" s="17">
        <v>-6.7660999999999999E-2</v>
      </c>
      <c r="N1648" s="18">
        <v>312355.07</v>
      </c>
      <c r="O1648" s="17">
        <v>-6.0734999999999997E-2</v>
      </c>
    </row>
    <row r="1649" spans="2:15" x14ac:dyDescent="0.2">
      <c r="B1649" s="30"/>
      <c r="C1649" s="30"/>
      <c r="D1649" s="30"/>
      <c r="E1649" s="30"/>
      <c r="F1649" s="30"/>
      <c r="G1649" s="14" t="s">
        <v>315</v>
      </c>
      <c r="H1649" s="18">
        <v>23912.73</v>
      </c>
      <c r="I1649" s="17">
        <v>0.19049099999999999</v>
      </c>
      <c r="J1649" s="18">
        <v>72063.66</v>
      </c>
      <c r="K1649" s="17">
        <v>0.114866</v>
      </c>
      <c r="L1649" s="18">
        <v>155899.64000000001</v>
      </c>
      <c r="M1649" s="17">
        <v>6.8998000000000004E-2</v>
      </c>
      <c r="N1649" s="18">
        <v>311408.68</v>
      </c>
      <c r="O1649" s="17">
        <v>3.8420999999999997E-2</v>
      </c>
    </row>
    <row r="1650" spans="2:15" x14ac:dyDescent="0.2">
      <c r="B1650" s="30"/>
      <c r="C1650" s="30"/>
      <c r="D1650" s="30"/>
      <c r="E1650" s="30"/>
      <c r="F1650" s="30"/>
      <c r="G1650" s="14" t="s">
        <v>316</v>
      </c>
      <c r="H1650" s="18">
        <v>17445.009999999998</v>
      </c>
      <c r="I1650" s="17">
        <v>-6.6850999999999994E-2</v>
      </c>
      <c r="J1650" s="18">
        <v>55730.05</v>
      </c>
      <c r="K1650" s="17">
        <v>-4.2004E-2</v>
      </c>
      <c r="L1650" s="18">
        <v>120248.35</v>
      </c>
      <c r="M1650" s="17">
        <v>-1.487E-2</v>
      </c>
      <c r="N1650" s="18">
        <v>238993.89</v>
      </c>
      <c r="O1650" s="17">
        <v>-1.2933999999999999E-2</v>
      </c>
    </row>
    <row r="1651" spans="2:15" x14ac:dyDescent="0.2">
      <c r="B1651" s="30"/>
      <c r="C1651" s="30"/>
      <c r="D1651" s="30"/>
      <c r="E1651" s="30"/>
      <c r="F1651" s="30"/>
      <c r="G1651" s="14" t="s">
        <v>317</v>
      </c>
      <c r="H1651" s="18">
        <v>8944.41</v>
      </c>
      <c r="I1651" s="17">
        <v>2.6960000000000001E-2</v>
      </c>
      <c r="J1651" s="18">
        <v>30879.25</v>
      </c>
      <c r="K1651" s="17">
        <v>8.2789000000000001E-2</v>
      </c>
      <c r="L1651" s="18">
        <v>64325.120000000003</v>
      </c>
      <c r="M1651" s="17">
        <v>9.6615000000000006E-2</v>
      </c>
      <c r="N1651" s="18">
        <v>120498.65</v>
      </c>
      <c r="O1651" s="17">
        <v>6.7347000000000004E-2</v>
      </c>
    </row>
    <row r="1652" spans="2:15" x14ac:dyDescent="0.2">
      <c r="B1652" s="30"/>
      <c r="C1652" s="30"/>
      <c r="D1652" s="30"/>
      <c r="E1652" s="30"/>
      <c r="F1652" s="30"/>
      <c r="G1652" s="14" t="s">
        <v>318</v>
      </c>
      <c r="H1652" s="18">
        <v>27061.62</v>
      </c>
      <c r="I1652" s="17">
        <v>0.16192200000000001</v>
      </c>
      <c r="J1652" s="18">
        <v>85598.98</v>
      </c>
      <c r="K1652" s="17">
        <v>0.10631599999999999</v>
      </c>
      <c r="L1652" s="18">
        <v>179199.38</v>
      </c>
      <c r="M1652" s="17">
        <v>0.118294</v>
      </c>
      <c r="N1652" s="18">
        <v>365267.84</v>
      </c>
      <c r="O1652" s="17">
        <v>0.10233299999999999</v>
      </c>
    </row>
    <row r="1653" spans="2:15" x14ac:dyDescent="0.2">
      <c r="B1653" s="30"/>
      <c r="C1653" s="30"/>
      <c r="D1653" s="30"/>
      <c r="E1653" s="30"/>
      <c r="F1653" s="30"/>
      <c r="G1653" s="14" t="s">
        <v>319</v>
      </c>
      <c r="H1653" s="18">
        <v>7015.16</v>
      </c>
      <c r="I1653" s="17">
        <v>0.63766299999999998</v>
      </c>
      <c r="J1653" s="18">
        <v>21567.279999999999</v>
      </c>
      <c r="K1653" s="17">
        <v>0.45622000000000001</v>
      </c>
      <c r="L1653" s="18">
        <v>45226.61</v>
      </c>
      <c r="M1653" s="17">
        <v>0.67439700000000002</v>
      </c>
      <c r="N1653" s="18">
        <v>84248.62</v>
      </c>
      <c r="O1653" s="17">
        <v>0.62519599999999997</v>
      </c>
    </row>
    <row r="1654" spans="2:15" x14ac:dyDescent="0.2">
      <c r="B1654" s="30"/>
      <c r="C1654" s="30"/>
      <c r="D1654" s="30"/>
      <c r="E1654" s="30"/>
      <c r="F1654" s="30"/>
      <c r="G1654" s="14" t="s">
        <v>320</v>
      </c>
      <c r="H1654" s="18">
        <v>20407.48</v>
      </c>
      <c r="I1654" s="17">
        <v>3.7169999999999998E-3</v>
      </c>
      <c r="J1654" s="18">
        <v>64324.68</v>
      </c>
      <c r="K1654" s="17">
        <v>-3.3349999999999998E-2</v>
      </c>
      <c r="L1654" s="18">
        <v>133783.72</v>
      </c>
      <c r="M1654" s="17">
        <v>1.6476999999999999E-2</v>
      </c>
      <c r="N1654" s="18">
        <v>275606.90000000002</v>
      </c>
      <c r="O1654" s="17">
        <v>1.4141000000000001E-2</v>
      </c>
    </row>
    <row r="1655" spans="2:15" x14ac:dyDescent="0.2">
      <c r="B1655" s="30"/>
      <c r="C1655" s="30"/>
      <c r="D1655" s="30"/>
      <c r="E1655" s="30"/>
      <c r="F1655" s="30"/>
      <c r="G1655" s="14" t="s">
        <v>321</v>
      </c>
      <c r="H1655" s="18">
        <v>51703.69</v>
      </c>
      <c r="I1655" s="17">
        <v>0.161495</v>
      </c>
      <c r="J1655" s="18">
        <v>163540.24</v>
      </c>
      <c r="K1655" s="17">
        <v>0.10157099999999999</v>
      </c>
      <c r="L1655" s="18">
        <v>328508.17</v>
      </c>
      <c r="M1655" s="17">
        <v>7.8366000000000005E-2</v>
      </c>
      <c r="N1655" s="18">
        <v>654697.15</v>
      </c>
      <c r="O1655" s="17">
        <v>4.9993999999999997E-2</v>
      </c>
    </row>
    <row r="1656" spans="2:15" x14ac:dyDescent="0.2">
      <c r="B1656" s="30"/>
      <c r="C1656" s="30"/>
      <c r="D1656" s="30"/>
      <c r="E1656" s="30"/>
      <c r="F1656" s="30"/>
      <c r="G1656" s="14" t="s">
        <v>322</v>
      </c>
      <c r="H1656" s="18">
        <v>24511.56</v>
      </c>
      <c r="I1656" s="17">
        <v>0.23610200000000001</v>
      </c>
      <c r="J1656" s="18">
        <v>85592.01</v>
      </c>
      <c r="K1656" s="17">
        <v>0.237594</v>
      </c>
      <c r="L1656" s="18">
        <v>179045.66</v>
      </c>
      <c r="M1656" s="17">
        <v>0.21917900000000001</v>
      </c>
      <c r="N1656" s="18">
        <v>346209.45</v>
      </c>
      <c r="O1656" s="17">
        <v>0.13161600000000001</v>
      </c>
    </row>
    <row r="1657" spans="2:15" x14ac:dyDescent="0.2">
      <c r="B1657" s="30"/>
      <c r="C1657" s="30"/>
      <c r="D1657" s="30"/>
      <c r="E1657" s="30"/>
      <c r="F1657" s="30"/>
      <c r="G1657" s="14" t="s">
        <v>323</v>
      </c>
      <c r="H1657" s="18">
        <v>42972.800000000003</v>
      </c>
      <c r="I1657" s="17">
        <v>9.0343000000000007E-2</v>
      </c>
      <c r="J1657" s="18">
        <v>141508.54999999999</v>
      </c>
      <c r="K1657" s="17">
        <v>0.115425</v>
      </c>
      <c r="L1657" s="18">
        <v>305471.89</v>
      </c>
      <c r="M1657" s="17">
        <v>0.20261999999999999</v>
      </c>
      <c r="N1657" s="18">
        <v>571565.54</v>
      </c>
      <c r="O1657" s="17">
        <v>0.18149499999999999</v>
      </c>
    </row>
    <row r="1658" spans="2:15" x14ac:dyDescent="0.2">
      <c r="B1658" s="30"/>
      <c r="C1658" s="30"/>
      <c r="D1658" s="30"/>
      <c r="E1658" s="30"/>
      <c r="F1658" s="30"/>
      <c r="G1658" s="14" t="s">
        <v>324</v>
      </c>
      <c r="H1658" s="18">
        <v>16473.62</v>
      </c>
      <c r="I1658" s="17">
        <v>3.1706999999999999E-2</v>
      </c>
      <c r="J1658" s="18">
        <v>59253.41</v>
      </c>
      <c r="K1658" s="17">
        <v>6.5632999999999997E-2</v>
      </c>
      <c r="L1658" s="18">
        <v>124255.36</v>
      </c>
      <c r="M1658" s="17">
        <v>0.17528099999999999</v>
      </c>
      <c r="N1658" s="18">
        <v>240560.43</v>
      </c>
      <c r="O1658" s="17">
        <v>0.156337</v>
      </c>
    </row>
    <row r="1659" spans="2:15" x14ac:dyDescent="0.2">
      <c r="B1659" s="138"/>
      <c r="C1659" s="138"/>
      <c r="D1659" s="138"/>
      <c r="E1659" s="138"/>
      <c r="F1659" s="30"/>
      <c r="G1659" s="14" t="s">
        <v>325</v>
      </c>
      <c r="H1659" s="18">
        <v>57282.04</v>
      </c>
      <c r="I1659" s="17">
        <v>-2.8933E-2</v>
      </c>
      <c r="J1659" s="18">
        <v>190291.26</v>
      </c>
      <c r="K1659" s="17">
        <v>2.3744000000000001E-2</v>
      </c>
      <c r="L1659" s="18">
        <v>396689.4</v>
      </c>
      <c r="M1659" s="17">
        <v>0.122974</v>
      </c>
      <c r="N1659" s="18">
        <v>793836.24</v>
      </c>
      <c r="O1659" s="17">
        <v>0.13306999999999999</v>
      </c>
    </row>
    <row r="1660" spans="2:15" x14ac:dyDescent="0.2">
      <c r="C1660" s="30"/>
      <c r="D1660" s="30"/>
      <c r="E1660" s="30"/>
      <c r="F1660" s="30"/>
      <c r="G1660" s="14" t="s">
        <v>351</v>
      </c>
      <c r="H1660" s="19">
        <v>8922.52</v>
      </c>
      <c r="I1660" s="17">
        <v>-1.0532E-2</v>
      </c>
      <c r="J1660" s="19">
        <v>30295.66</v>
      </c>
      <c r="K1660" s="17">
        <v>1.9366999999999999E-2</v>
      </c>
      <c r="L1660" s="19">
        <v>61507.13</v>
      </c>
      <c r="M1660" s="17">
        <v>-4.2705E-2</v>
      </c>
      <c r="N1660" s="19">
        <v>125425.24</v>
      </c>
      <c r="O1660" s="17">
        <v>-1.2750000000000001E-3</v>
      </c>
    </row>
    <row r="1661" spans="2:15" x14ac:dyDescent="0.2">
      <c r="C1661" s="30"/>
      <c r="D1661" s="30"/>
      <c r="E1661" s="30"/>
      <c r="F1661" s="30"/>
      <c r="G1661" s="14" t="s">
        <v>352</v>
      </c>
      <c r="H1661" s="19">
        <v>15753.49</v>
      </c>
      <c r="I1661" s="17">
        <v>-0.215368</v>
      </c>
      <c r="J1661" s="19">
        <v>53568.26</v>
      </c>
      <c r="K1661" s="17">
        <v>-0.20188500000000001</v>
      </c>
      <c r="L1661" s="19">
        <v>122931.71</v>
      </c>
      <c r="M1661" s="17">
        <v>-6.2709000000000001E-2</v>
      </c>
      <c r="N1661" s="19">
        <v>258628.09</v>
      </c>
      <c r="O1661" s="17">
        <v>2.9517999999999999E-2</v>
      </c>
    </row>
    <row r="1662" spans="2:15" x14ac:dyDescent="0.2">
      <c r="B1662" s="29" t="s">
        <v>19</v>
      </c>
      <c r="C1662" s="29" t="s">
        <v>11</v>
      </c>
      <c r="D1662" s="29" t="s">
        <v>23</v>
      </c>
      <c r="E1662" s="29" t="s">
        <v>9</v>
      </c>
      <c r="F1662" s="29" t="s">
        <v>85</v>
      </c>
      <c r="G1662" s="14" t="s">
        <v>326</v>
      </c>
      <c r="H1662" s="18">
        <v>226883.85</v>
      </c>
      <c r="I1662" s="17">
        <v>8.5837999999999998E-2</v>
      </c>
      <c r="J1662" s="18">
        <v>722608.2</v>
      </c>
      <c r="K1662" s="17">
        <v>4.1814999999999998E-2</v>
      </c>
      <c r="L1662" s="18">
        <v>1492886.32</v>
      </c>
      <c r="M1662" s="17">
        <v>5.8886000000000001E-2</v>
      </c>
      <c r="N1662" s="18">
        <v>3031604.31</v>
      </c>
      <c r="O1662" s="17">
        <v>3.9858999999999999E-2</v>
      </c>
    </row>
    <row r="1663" spans="2:15" x14ac:dyDescent="0.2">
      <c r="B1663" s="30"/>
      <c r="C1663" s="30"/>
      <c r="D1663" s="30"/>
      <c r="E1663" s="30"/>
      <c r="F1663" s="30"/>
      <c r="G1663" s="14" t="s">
        <v>327</v>
      </c>
      <c r="H1663" s="18">
        <v>263103.59000000003</v>
      </c>
      <c r="I1663" s="17">
        <v>6.4578999999999998E-2</v>
      </c>
      <c r="J1663" s="18">
        <v>839633.04</v>
      </c>
      <c r="K1663" s="17">
        <v>1.5219999999999999E-2</v>
      </c>
      <c r="L1663" s="18">
        <v>1751589.02</v>
      </c>
      <c r="M1663" s="17">
        <v>-2.5285999999999999E-2</v>
      </c>
      <c r="N1663" s="18">
        <v>3537017.07</v>
      </c>
      <c r="O1663" s="17">
        <v>-1.2422000000000001E-2</v>
      </c>
    </row>
    <row r="1664" spans="2:15" x14ac:dyDescent="0.2">
      <c r="B1664" s="30"/>
      <c r="C1664" s="30"/>
      <c r="D1664" s="30"/>
      <c r="E1664" s="30"/>
      <c r="F1664" s="30"/>
      <c r="G1664" s="14" t="s">
        <v>328</v>
      </c>
      <c r="H1664" s="18">
        <v>257256.29</v>
      </c>
      <c r="I1664" s="17">
        <v>4.9085999999999998E-2</v>
      </c>
      <c r="J1664" s="18">
        <v>824384.12</v>
      </c>
      <c r="K1664" s="17">
        <v>3.9231000000000002E-2</v>
      </c>
      <c r="L1664" s="18">
        <v>1768248.3200000001</v>
      </c>
      <c r="M1664" s="17">
        <v>6.8453E-2</v>
      </c>
      <c r="N1664" s="18">
        <v>3421151.31</v>
      </c>
      <c r="O1664" s="17">
        <v>4.6959000000000001E-2</v>
      </c>
    </row>
    <row r="1665" spans="2:15" x14ac:dyDescent="0.2">
      <c r="B1665" s="30"/>
      <c r="C1665" s="30"/>
      <c r="D1665" s="30"/>
      <c r="E1665" s="30"/>
      <c r="F1665" s="30"/>
      <c r="G1665" s="14" t="s">
        <v>329</v>
      </c>
      <c r="H1665" s="18">
        <v>518678.98</v>
      </c>
      <c r="I1665" s="17">
        <v>8.2005999999999996E-2</v>
      </c>
      <c r="J1665" s="18">
        <v>1737537.1</v>
      </c>
      <c r="K1665" s="17">
        <v>6.9746000000000002E-2</v>
      </c>
      <c r="L1665" s="18">
        <v>3641298.99</v>
      </c>
      <c r="M1665" s="17">
        <v>5.9761000000000002E-2</v>
      </c>
      <c r="N1665" s="18">
        <v>6961609.0899999999</v>
      </c>
      <c r="O1665" s="17">
        <v>1.0911000000000001E-2</v>
      </c>
    </row>
    <row r="1666" spans="2:15" x14ac:dyDescent="0.2">
      <c r="B1666" s="30"/>
      <c r="C1666" s="30"/>
      <c r="D1666" s="30"/>
      <c r="E1666" s="30"/>
      <c r="F1666" s="30"/>
      <c r="G1666" s="14" t="s">
        <v>330</v>
      </c>
      <c r="H1666" s="18">
        <v>94778.31</v>
      </c>
      <c r="I1666" s="17">
        <v>-0.17505799999999999</v>
      </c>
      <c r="J1666" s="18">
        <v>316777.59999999998</v>
      </c>
      <c r="K1666" s="17">
        <v>-0.22084400000000001</v>
      </c>
      <c r="L1666" s="18">
        <v>733061.63</v>
      </c>
      <c r="M1666" s="17">
        <v>-0.140096</v>
      </c>
      <c r="N1666" s="18">
        <v>1588344.98</v>
      </c>
      <c r="O1666" s="17">
        <v>-2.8698000000000001E-2</v>
      </c>
    </row>
    <row r="1667" spans="2:15" x14ac:dyDescent="0.2">
      <c r="B1667" s="30"/>
      <c r="C1667" s="30"/>
      <c r="D1667" s="30"/>
      <c r="E1667" s="30"/>
      <c r="F1667" s="30"/>
      <c r="G1667" s="14" t="s">
        <v>331</v>
      </c>
      <c r="H1667" s="18">
        <v>160167.41</v>
      </c>
      <c r="I1667" s="17">
        <v>1.2571000000000001E-2</v>
      </c>
      <c r="J1667" s="18">
        <v>518367.94</v>
      </c>
      <c r="K1667" s="17">
        <v>2.3226E-2</v>
      </c>
      <c r="L1667" s="18">
        <v>1125854.3</v>
      </c>
      <c r="M1667" s="17">
        <v>0.154415</v>
      </c>
      <c r="N1667" s="18">
        <v>2205789.9500000002</v>
      </c>
      <c r="O1667" s="17">
        <v>0.155167</v>
      </c>
    </row>
    <row r="1668" spans="2:15" x14ac:dyDescent="0.2">
      <c r="B1668" s="30"/>
      <c r="C1668" s="30"/>
      <c r="D1668" s="30"/>
      <c r="E1668" s="30"/>
      <c r="F1668" s="30"/>
      <c r="G1668" s="14" t="s">
        <v>332</v>
      </c>
      <c r="H1668" s="18">
        <v>467141.02</v>
      </c>
      <c r="I1668" s="17">
        <v>6.0198000000000002E-2</v>
      </c>
      <c r="J1668" s="18">
        <v>1538915.03</v>
      </c>
      <c r="K1668" s="17">
        <v>8.8891999999999999E-2</v>
      </c>
      <c r="L1668" s="18">
        <v>3213010.89</v>
      </c>
      <c r="M1668" s="17">
        <v>0.176874</v>
      </c>
      <c r="N1668" s="18">
        <v>6257297.8099999996</v>
      </c>
      <c r="O1668" s="17">
        <v>0.17807300000000001</v>
      </c>
    </row>
    <row r="1669" spans="2:15" x14ac:dyDescent="0.2">
      <c r="B1669" s="30"/>
      <c r="C1669" s="30"/>
      <c r="D1669" s="30"/>
      <c r="E1669" s="30"/>
      <c r="F1669" s="30"/>
      <c r="G1669" s="14" t="s">
        <v>333</v>
      </c>
      <c r="H1669" s="18">
        <v>185973.14</v>
      </c>
      <c r="I1669" s="17">
        <v>0.140983</v>
      </c>
      <c r="J1669" s="18">
        <v>611382.44999999995</v>
      </c>
      <c r="K1669" s="17">
        <v>9.4765000000000002E-2</v>
      </c>
      <c r="L1669" s="18">
        <v>1294322.26</v>
      </c>
      <c r="M1669" s="17">
        <v>0.15204799999999999</v>
      </c>
      <c r="N1669" s="18">
        <v>2571114.21</v>
      </c>
      <c r="O1669" s="17">
        <v>0.170181</v>
      </c>
    </row>
    <row r="1670" spans="2:15" x14ac:dyDescent="0.2">
      <c r="B1670" s="30"/>
      <c r="C1670" s="30"/>
      <c r="D1670" s="30"/>
      <c r="E1670" s="31"/>
      <c r="F1670" s="30"/>
      <c r="G1670" s="14" t="s">
        <v>334</v>
      </c>
      <c r="H1670" s="18">
        <v>2173982.5699999998</v>
      </c>
      <c r="I1670" s="17">
        <v>5.6686E-2</v>
      </c>
      <c r="J1670" s="18">
        <v>7109605.25</v>
      </c>
      <c r="K1670" s="17">
        <v>4.1993999999999997E-2</v>
      </c>
      <c r="L1670" s="18">
        <v>15020271.119999999</v>
      </c>
      <c r="M1670" s="17">
        <v>7.4473999999999999E-2</v>
      </c>
      <c r="N1670" s="18">
        <v>29573927.93</v>
      </c>
      <c r="O1670" s="17">
        <v>6.7476999999999995E-2</v>
      </c>
    </row>
    <row r="1671" spans="2:15" x14ac:dyDescent="0.2">
      <c r="B1671" s="29" t="s">
        <v>19</v>
      </c>
      <c r="C1671" s="29" t="s">
        <v>11</v>
      </c>
      <c r="D1671" s="29" t="s">
        <v>23</v>
      </c>
      <c r="E1671" s="29" t="s">
        <v>25</v>
      </c>
      <c r="F1671" s="29" t="s">
        <v>84</v>
      </c>
      <c r="G1671" s="14" t="s">
        <v>278</v>
      </c>
      <c r="H1671" s="18">
        <v>19933.29</v>
      </c>
      <c r="I1671" s="17">
        <v>-7.7421000000000004E-2</v>
      </c>
      <c r="J1671" s="18">
        <v>77514.09</v>
      </c>
      <c r="K1671" s="17">
        <v>-7.9272999999999996E-2</v>
      </c>
      <c r="L1671" s="18">
        <v>158749.66</v>
      </c>
      <c r="M1671" s="17">
        <v>-5.6741E-2</v>
      </c>
      <c r="N1671" s="18">
        <v>317511.44</v>
      </c>
      <c r="O1671" s="17">
        <v>-1.6546000000000002E-2</v>
      </c>
    </row>
    <row r="1672" spans="2:15" x14ac:dyDescent="0.2">
      <c r="B1672" s="30"/>
      <c r="C1672" s="30"/>
      <c r="D1672" s="30"/>
      <c r="E1672" s="30"/>
      <c r="F1672" s="30"/>
      <c r="G1672" s="14" t="s">
        <v>279</v>
      </c>
      <c r="H1672" s="18">
        <v>106399.32</v>
      </c>
      <c r="I1672" s="17">
        <v>2.0889000000000001E-2</v>
      </c>
      <c r="J1672" s="18">
        <v>357288.13</v>
      </c>
      <c r="K1672" s="17">
        <v>7.6536000000000007E-2</v>
      </c>
      <c r="L1672" s="18">
        <v>744804.82</v>
      </c>
      <c r="M1672" s="17">
        <v>0.12926599999999999</v>
      </c>
      <c r="N1672" s="18">
        <v>1443890.03</v>
      </c>
      <c r="O1672" s="17">
        <v>0.120461</v>
      </c>
    </row>
    <row r="1673" spans="2:15" x14ac:dyDescent="0.2">
      <c r="B1673" s="30"/>
      <c r="C1673" s="30"/>
      <c r="D1673" s="30"/>
      <c r="E1673" s="30"/>
      <c r="F1673" s="30"/>
      <c r="G1673" s="14" t="s">
        <v>280</v>
      </c>
      <c r="H1673" s="18">
        <v>157443.84</v>
      </c>
      <c r="I1673" s="17">
        <v>7.8172000000000005E-2</v>
      </c>
      <c r="J1673" s="18">
        <v>503945.08</v>
      </c>
      <c r="K1673" s="17">
        <v>5.1209999999999999E-2</v>
      </c>
      <c r="L1673" s="18">
        <v>1077472.18</v>
      </c>
      <c r="M1673" s="17">
        <v>4.7743000000000001E-2</v>
      </c>
      <c r="N1673" s="18">
        <v>2107481.0499999998</v>
      </c>
      <c r="O1673" s="17">
        <v>-8.3540000000000003E-3</v>
      </c>
    </row>
    <row r="1674" spans="2:15" x14ac:dyDescent="0.2">
      <c r="B1674" s="30"/>
      <c r="C1674" s="30"/>
      <c r="D1674" s="30"/>
      <c r="E1674" s="30"/>
      <c r="F1674" s="30"/>
      <c r="G1674" s="14" t="s">
        <v>281</v>
      </c>
      <c r="H1674" s="18">
        <v>68181.83</v>
      </c>
      <c r="I1674" s="17">
        <v>4.7079000000000003E-2</v>
      </c>
      <c r="J1674" s="18">
        <v>225662.28</v>
      </c>
      <c r="K1674" s="17">
        <v>7.1282999999999999E-2</v>
      </c>
      <c r="L1674" s="18">
        <v>472452.34</v>
      </c>
      <c r="M1674" s="17">
        <v>0.13259199999999999</v>
      </c>
      <c r="N1674" s="18">
        <v>911428.74</v>
      </c>
      <c r="O1674" s="17">
        <v>0.144569</v>
      </c>
    </row>
    <row r="1675" spans="2:15" x14ac:dyDescent="0.2">
      <c r="B1675" s="30"/>
      <c r="C1675" s="30"/>
      <c r="D1675" s="30"/>
      <c r="E1675" s="30"/>
      <c r="F1675" s="30"/>
      <c r="G1675" s="14" t="s">
        <v>282</v>
      </c>
      <c r="H1675" s="18">
        <v>122059.9</v>
      </c>
      <c r="I1675" s="17">
        <v>0.151507</v>
      </c>
      <c r="J1675" s="18">
        <v>393413.85</v>
      </c>
      <c r="K1675" s="17">
        <v>0.111397</v>
      </c>
      <c r="L1675" s="18">
        <v>834637.55</v>
      </c>
      <c r="M1675" s="17">
        <v>0.10280400000000001</v>
      </c>
      <c r="N1675" s="18">
        <v>1663091.42</v>
      </c>
      <c r="O1675" s="17">
        <v>8.6136000000000004E-2</v>
      </c>
    </row>
    <row r="1676" spans="2:15" x14ac:dyDescent="0.2">
      <c r="B1676" s="30"/>
      <c r="C1676" s="30"/>
      <c r="D1676" s="30"/>
      <c r="E1676" s="30"/>
      <c r="F1676" s="30"/>
      <c r="G1676" s="14" t="s">
        <v>283</v>
      </c>
      <c r="H1676" s="18">
        <v>64323.199999999997</v>
      </c>
      <c r="I1676" s="17">
        <v>-9.9106E-2</v>
      </c>
      <c r="J1676" s="18">
        <v>224267.71</v>
      </c>
      <c r="K1676" s="17">
        <v>-7.7576000000000006E-2</v>
      </c>
      <c r="L1676" s="18">
        <v>485881.29</v>
      </c>
      <c r="M1676" s="17">
        <v>-7.5606000000000007E-2</v>
      </c>
      <c r="N1676" s="18">
        <v>1012322.34</v>
      </c>
      <c r="O1676" s="17">
        <v>-3.6888999999999998E-2</v>
      </c>
    </row>
    <row r="1677" spans="2:15" x14ac:dyDescent="0.2">
      <c r="B1677" s="30"/>
      <c r="C1677" s="30"/>
      <c r="D1677" s="30"/>
      <c r="E1677" s="30"/>
      <c r="F1677" s="30"/>
      <c r="G1677" s="14" t="s">
        <v>284</v>
      </c>
      <c r="H1677" s="18">
        <v>33530.019999999997</v>
      </c>
      <c r="I1677" s="17">
        <v>-3.6759E-2</v>
      </c>
      <c r="J1677" s="18">
        <v>106403.73</v>
      </c>
      <c r="K1677" s="17">
        <v>-6.4677999999999999E-2</v>
      </c>
      <c r="L1677" s="18">
        <v>243330.56</v>
      </c>
      <c r="M1677" s="17">
        <v>1.4803999999999999E-2</v>
      </c>
      <c r="N1677" s="18">
        <v>469879.03999999998</v>
      </c>
      <c r="O1677" s="17">
        <v>-5.4999999999999997E-3</v>
      </c>
    </row>
    <row r="1678" spans="2:15" x14ac:dyDescent="0.2">
      <c r="B1678" s="30"/>
      <c r="C1678" s="30"/>
      <c r="D1678" s="30"/>
      <c r="E1678" s="30"/>
      <c r="F1678" s="30"/>
      <c r="G1678" s="14" t="s">
        <v>285</v>
      </c>
      <c r="H1678" s="18">
        <v>68939.210000000006</v>
      </c>
      <c r="I1678" s="17">
        <v>5.8997000000000001E-2</v>
      </c>
      <c r="J1678" s="18">
        <v>224773.32</v>
      </c>
      <c r="K1678" s="17">
        <v>4.5942999999999998E-2</v>
      </c>
      <c r="L1678" s="18">
        <v>488776.77</v>
      </c>
      <c r="M1678" s="17">
        <v>0.11669599999999999</v>
      </c>
      <c r="N1678" s="18">
        <v>985549.45</v>
      </c>
      <c r="O1678" s="17">
        <v>0.18369099999999999</v>
      </c>
    </row>
    <row r="1679" spans="2:15" x14ac:dyDescent="0.2">
      <c r="B1679" s="30"/>
      <c r="C1679" s="30"/>
      <c r="D1679" s="30"/>
      <c r="E1679" s="30"/>
      <c r="F1679" s="30"/>
      <c r="G1679" s="14" t="s">
        <v>286</v>
      </c>
      <c r="H1679" s="18">
        <v>41043.56</v>
      </c>
      <c r="I1679" s="17">
        <v>0.15442500000000001</v>
      </c>
      <c r="J1679" s="18">
        <v>135665.39000000001</v>
      </c>
      <c r="K1679" s="17">
        <v>0.130021</v>
      </c>
      <c r="L1679" s="18">
        <v>288422.89</v>
      </c>
      <c r="M1679" s="17">
        <v>0.13717199999999999</v>
      </c>
      <c r="N1679" s="18">
        <v>549303.5</v>
      </c>
      <c r="O1679" s="17">
        <v>0.114901</v>
      </c>
    </row>
    <row r="1680" spans="2:15" x14ac:dyDescent="0.2">
      <c r="B1680" s="30"/>
      <c r="C1680" s="30"/>
      <c r="D1680" s="30"/>
      <c r="E1680" s="30"/>
      <c r="F1680" s="30"/>
      <c r="G1680" s="14" t="s">
        <v>287</v>
      </c>
      <c r="H1680" s="18">
        <v>33219.81</v>
      </c>
      <c r="I1680" s="17">
        <v>0.13591800000000001</v>
      </c>
      <c r="J1680" s="18">
        <v>103120.27</v>
      </c>
      <c r="K1680" s="17">
        <v>0.159244</v>
      </c>
      <c r="L1680" s="18">
        <v>211900.38</v>
      </c>
      <c r="M1680" s="17">
        <v>0.14733399999999999</v>
      </c>
      <c r="N1680" s="18">
        <v>409308.69</v>
      </c>
      <c r="O1680" s="17">
        <v>5.9478999999999997E-2</v>
      </c>
    </row>
    <row r="1681" spans="2:15" x14ac:dyDescent="0.2">
      <c r="B1681" s="30"/>
      <c r="C1681" s="30"/>
      <c r="D1681" s="30"/>
      <c r="E1681" s="30"/>
      <c r="F1681" s="30"/>
      <c r="G1681" s="14" t="s">
        <v>288</v>
      </c>
      <c r="H1681" s="18">
        <v>30789.93</v>
      </c>
      <c r="I1681" s="17">
        <v>7.3792999999999997E-2</v>
      </c>
      <c r="J1681" s="18">
        <v>100837.96</v>
      </c>
      <c r="K1681" s="17">
        <v>8.2521999999999998E-2</v>
      </c>
      <c r="L1681" s="18">
        <v>211156.8</v>
      </c>
      <c r="M1681" s="17">
        <v>4.9294999999999999E-2</v>
      </c>
      <c r="N1681" s="18">
        <v>421702.91</v>
      </c>
      <c r="O1681" s="17">
        <v>6.8051E-2</v>
      </c>
    </row>
    <row r="1682" spans="2:15" x14ac:dyDescent="0.2">
      <c r="B1682" s="30"/>
      <c r="C1682" s="30"/>
      <c r="D1682" s="30"/>
      <c r="E1682" s="30"/>
      <c r="F1682" s="30"/>
      <c r="G1682" s="14" t="s">
        <v>289</v>
      </c>
      <c r="H1682" s="18">
        <v>66441.75</v>
      </c>
      <c r="I1682" s="17">
        <v>0.16434799999999999</v>
      </c>
      <c r="J1682" s="18">
        <v>212132.58</v>
      </c>
      <c r="K1682" s="17">
        <v>0.14665900000000001</v>
      </c>
      <c r="L1682" s="18">
        <v>446753.28000000003</v>
      </c>
      <c r="M1682" s="17">
        <v>0.187222</v>
      </c>
      <c r="N1682" s="18">
        <v>869825.47</v>
      </c>
      <c r="O1682" s="17">
        <v>0.14063600000000001</v>
      </c>
    </row>
    <row r="1683" spans="2:15" x14ac:dyDescent="0.2">
      <c r="B1683" s="30"/>
      <c r="C1683" s="30"/>
      <c r="D1683" s="30"/>
      <c r="E1683" s="30"/>
      <c r="F1683" s="30"/>
      <c r="G1683" s="14" t="s">
        <v>290</v>
      </c>
      <c r="H1683" s="18">
        <v>39036.230000000003</v>
      </c>
      <c r="I1683" s="17">
        <v>0.484093</v>
      </c>
      <c r="J1683" s="18">
        <v>127539.08</v>
      </c>
      <c r="K1683" s="17">
        <v>0.49989099999999997</v>
      </c>
      <c r="L1683" s="18">
        <v>260087.77</v>
      </c>
      <c r="M1683" s="17">
        <v>0.530918</v>
      </c>
      <c r="N1683" s="18">
        <v>489947.36</v>
      </c>
      <c r="O1683" s="17">
        <v>0.44842300000000002</v>
      </c>
    </row>
    <row r="1684" spans="2:15" x14ac:dyDescent="0.2">
      <c r="B1684" s="30"/>
      <c r="C1684" s="30"/>
      <c r="D1684" s="30"/>
      <c r="E1684" s="30"/>
      <c r="F1684" s="30"/>
      <c r="G1684" s="14" t="s">
        <v>291</v>
      </c>
      <c r="H1684" s="18">
        <v>47880.73</v>
      </c>
      <c r="I1684" s="17">
        <v>-6.2698000000000004E-2</v>
      </c>
      <c r="J1684" s="18">
        <v>154834.6</v>
      </c>
      <c r="K1684" s="17">
        <v>-8.6199999999999999E-2</v>
      </c>
      <c r="L1684" s="18">
        <v>324476.52</v>
      </c>
      <c r="M1684" s="17">
        <v>-0.137018</v>
      </c>
      <c r="N1684" s="18">
        <v>690757.44</v>
      </c>
      <c r="O1684" s="17">
        <v>-8.0195000000000002E-2</v>
      </c>
    </row>
    <row r="1685" spans="2:15" x14ac:dyDescent="0.2">
      <c r="B1685" s="30"/>
      <c r="C1685" s="30"/>
      <c r="D1685" s="30"/>
      <c r="E1685" s="30"/>
      <c r="F1685" s="30"/>
      <c r="G1685" s="14" t="s">
        <v>292</v>
      </c>
      <c r="H1685" s="18">
        <v>43949.94</v>
      </c>
      <c r="I1685" s="17">
        <v>0.174426</v>
      </c>
      <c r="J1685" s="18">
        <v>122131.72</v>
      </c>
      <c r="K1685" s="17">
        <v>-1.4798E-2</v>
      </c>
      <c r="L1685" s="18">
        <v>235982.59</v>
      </c>
      <c r="M1685" s="17">
        <v>-0.160052</v>
      </c>
      <c r="N1685" s="18">
        <v>495629.09</v>
      </c>
      <c r="O1685" s="17">
        <v>-0.128388</v>
      </c>
    </row>
    <row r="1686" spans="2:15" x14ac:dyDescent="0.2">
      <c r="B1686" s="30"/>
      <c r="C1686" s="30"/>
      <c r="D1686" s="30"/>
      <c r="E1686" s="30"/>
      <c r="F1686" s="30"/>
      <c r="G1686" s="14" t="s">
        <v>293</v>
      </c>
      <c r="H1686" s="18">
        <v>102483.38</v>
      </c>
      <c r="I1686" s="17">
        <v>8.9376999999999998E-2</v>
      </c>
      <c r="J1686" s="18">
        <v>324201.07</v>
      </c>
      <c r="K1686" s="17">
        <v>5.8099999999999999E-2</v>
      </c>
      <c r="L1686" s="18">
        <v>691770.82</v>
      </c>
      <c r="M1686" s="17">
        <v>6.9531999999999997E-2</v>
      </c>
      <c r="N1686" s="18">
        <v>1301223.8</v>
      </c>
      <c r="O1686" s="17">
        <v>-6.1999999999999998E-3</v>
      </c>
    </row>
    <row r="1687" spans="2:15" x14ac:dyDescent="0.2">
      <c r="B1687" s="30"/>
      <c r="C1687" s="30"/>
      <c r="D1687" s="30"/>
      <c r="E1687" s="30"/>
      <c r="F1687" s="30"/>
      <c r="G1687" s="14" t="s">
        <v>294</v>
      </c>
      <c r="H1687" s="18">
        <v>77689.210000000006</v>
      </c>
      <c r="I1687" s="17">
        <v>-2.3154000000000001E-2</v>
      </c>
      <c r="J1687" s="18">
        <v>297717.36</v>
      </c>
      <c r="K1687" s="17">
        <v>0.12545200000000001</v>
      </c>
      <c r="L1687" s="18">
        <v>621739.93999999994</v>
      </c>
      <c r="M1687" s="17">
        <v>8.7452000000000002E-2</v>
      </c>
      <c r="N1687" s="18">
        <v>1178781.05</v>
      </c>
      <c r="O1687" s="17">
        <v>3.3551999999999998E-2</v>
      </c>
    </row>
    <row r="1688" spans="2:15" x14ac:dyDescent="0.2">
      <c r="B1688" s="30"/>
      <c r="C1688" s="30"/>
      <c r="D1688" s="30"/>
      <c r="E1688" s="30"/>
      <c r="F1688" s="30"/>
      <c r="G1688" s="14" t="s">
        <v>295</v>
      </c>
      <c r="H1688" s="18">
        <v>42648.01</v>
      </c>
      <c r="I1688" s="17">
        <v>3.2979000000000001E-2</v>
      </c>
      <c r="J1688" s="18">
        <v>134488.21</v>
      </c>
      <c r="K1688" s="17">
        <v>5.6589E-2</v>
      </c>
      <c r="L1688" s="18">
        <v>286938.43</v>
      </c>
      <c r="M1688" s="17">
        <v>0.11797199999999999</v>
      </c>
      <c r="N1688" s="18">
        <v>569617.92000000004</v>
      </c>
      <c r="O1688" s="17">
        <v>6.2459000000000001E-2</v>
      </c>
    </row>
    <row r="1689" spans="2:15" x14ac:dyDescent="0.2">
      <c r="B1689" s="30"/>
      <c r="C1689" s="30"/>
      <c r="D1689" s="30"/>
      <c r="E1689" s="30"/>
      <c r="F1689" s="30"/>
      <c r="G1689" s="14" t="s">
        <v>296</v>
      </c>
      <c r="H1689" s="18">
        <v>28892.32</v>
      </c>
      <c r="I1689" s="17">
        <v>-0.106931</v>
      </c>
      <c r="J1689" s="18">
        <v>98243.199999999997</v>
      </c>
      <c r="K1689" s="17">
        <v>-0.13117999999999999</v>
      </c>
      <c r="L1689" s="18">
        <v>206960.76</v>
      </c>
      <c r="M1689" s="17">
        <v>-0.128497</v>
      </c>
      <c r="N1689" s="18">
        <v>432685.96</v>
      </c>
      <c r="O1689" s="17">
        <v>-3.6725000000000001E-2</v>
      </c>
    </row>
    <row r="1690" spans="2:15" x14ac:dyDescent="0.2">
      <c r="B1690" s="30"/>
      <c r="C1690" s="30"/>
      <c r="D1690" s="30"/>
      <c r="E1690" s="30"/>
      <c r="F1690" s="30"/>
      <c r="G1690" s="14" t="s">
        <v>297</v>
      </c>
      <c r="H1690" s="18">
        <v>47909.77</v>
      </c>
      <c r="I1690" s="17">
        <v>5.7111000000000002E-2</v>
      </c>
      <c r="J1690" s="18">
        <v>158315.69</v>
      </c>
      <c r="K1690" s="17">
        <v>4.4693999999999998E-2</v>
      </c>
      <c r="L1690" s="18">
        <v>336470.19</v>
      </c>
      <c r="M1690" s="17">
        <v>0.10929899999999999</v>
      </c>
      <c r="N1690" s="18">
        <v>667253.61</v>
      </c>
      <c r="O1690" s="17">
        <v>0.12209399999999999</v>
      </c>
    </row>
    <row r="1691" spans="2:15" x14ac:dyDescent="0.2">
      <c r="B1691" s="30"/>
      <c r="C1691" s="30"/>
      <c r="D1691" s="30"/>
      <c r="E1691" s="30"/>
      <c r="F1691" s="30"/>
      <c r="G1691" s="14" t="s">
        <v>298</v>
      </c>
      <c r="H1691" s="18">
        <v>8370.7900000000009</v>
      </c>
      <c r="I1691" s="17">
        <v>-0.56204200000000004</v>
      </c>
      <c r="J1691" s="18">
        <v>26346.63</v>
      </c>
      <c r="K1691" s="17">
        <v>-0.58451799999999998</v>
      </c>
      <c r="L1691" s="18">
        <v>54000.37</v>
      </c>
      <c r="M1691" s="17">
        <v>-0.59748800000000002</v>
      </c>
      <c r="N1691" s="18">
        <v>114838.04</v>
      </c>
      <c r="O1691" s="17">
        <v>-0.56367699999999998</v>
      </c>
    </row>
    <row r="1692" spans="2:15" x14ac:dyDescent="0.2">
      <c r="B1692" s="30"/>
      <c r="C1692" s="30"/>
      <c r="D1692" s="30"/>
      <c r="E1692" s="30"/>
      <c r="F1692" s="30"/>
      <c r="G1692" s="14" t="s">
        <v>299</v>
      </c>
      <c r="H1692" s="18">
        <v>133439.26999999999</v>
      </c>
      <c r="I1692" s="17">
        <v>2.7644999999999999E-2</v>
      </c>
      <c r="J1692" s="18">
        <v>430507.72</v>
      </c>
      <c r="K1692" s="17">
        <v>-1.9699999999999999E-4</v>
      </c>
      <c r="L1692" s="18">
        <v>894069</v>
      </c>
      <c r="M1692" s="17">
        <v>4.3518000000000001E-2</v>
      </c>
      <c r="N1692" s="18">
        <v>1850975.14</v>
      </c>
      <c r="O1692" s="17">
        <v>3.0700000000000002E-2</v>
      </c>
    </row>
    <row r="1693" spans="2:15" x14ac:dyDescent="0.2">
      <c r="B1693" s="30"/>
      <c r="C1693" s="30"/>
      <c r="D1693" s="30"/>
      <c r="E1693" s="30"/>
      <c r="F1693" s="30"/>
      <c r="G1693" s="14" t="s">
        <v>300</v>
      </c>
      <c r="H1693" s="18">
        <v>13883.7</v>
      </c>
      <c r="I1693" s="17">
        <v>-3.7121000000000001E-2</v>
      </c>
      <c r="J1693" s="18">
        <v>42724.89</v>
      </c>
      <c r="K1693" s="17">
        <v>-9.3325000000000005E-2</v>
      </c>
      <c r="L1693" s="18">
        <v>86670.79</v>
      </c>
      <c r="M1693" s="17">
        <v>-7.8E-2</v>
      </c>
      <c r="N1693" s="18">
        <v>168896.39</v>
      </c>
      <c r="O1693" s="17">
        <v>-3.1444E-2</v>
      </c>
    </row>
    <row r="1694" spans="2:15" x14ac:dyDescent="0.2">
      <c r="B1694" s="30"/>
      <c r="C1694" s="30"/>
      <c r="D1694" s="30"/>
      <c r="E1694" s="30"/>
      <c r="F1694" s="30"/>
      <c r="G1694" s="14" t="s">
        <v>301</v>
      </c>
      <c r="H1694" s="18">
        <v>141152.95999999999</v>
      </c>
      <c r="I1694" s="17">
        <v>8.4251000000000006E-2</v>
      </c>
      <c r="J1694" s="18">
        <v>471832.9</v>
      </c>
      <c r="K1694" s="17">
        <v>0.11332299999999999</v>
      </c>
      <c r="L1694" s="18">
        <v>957223.69</v>
      </c>
      <c r="M1694" s="17">
        <v>0.15051100000000001</v>
      </c>
      <c r="N1694" s="18">
        <v>1896602.39</v>
      </c>
      <c r="O1694" s="17">
        <v>0.129992</v>
      </c>
    </row>
    <row r="1695" spans="2:15" x14ac:dyDescent="0.2">
      <c r="B1695" s="30"/>
      <c r="C1695" s="30"/>
      <c r="D1695" s="30"/>
      <c r="E1695" s="30"/>
      <c r="F1695" s="30"/>
      <c r="G1695" s="14" t="s">
        <v>302</v>
      </c>
      <c r="H1695" s="18">
        <v>6074.35</v>
      </c>
      <c r="I1695" s="17">
        <v>-6.6620000000000004E-3</v>
      </c>
      <c r="J1695" s="18">
        <v>19295.400000000001</v>
      </c>
      <c r="K1695" s="17">
        <v>-0.34494799999999998</v>
      </c>
      <c r="L1695" s="18">
        <v>42059.7</v>
      </c>
      <c r="M1695" s="17">
        <v>-0.71499400000000002</v>
      </c>
      <c r="N1695" s="18">
        <v>85915.13</v>
      </c>
      <c r="O1695" s="17">
        <v>-0.787852</v>
      </c>
    </row>
    <row r="1696" spans="2:15" x14ac:dyDescent="0.2">
      <c r="B1696" s="30"/>
      <c r="C1696" s="30"/>
      <c r="D1696" s="30"/>
      <c r="E1696" s="30"/>
      <c r="F1696" s="30"/>
      <c r="G1696" s="14" t="s">
        <v>303</v>
      </c>
      <c r="H1696" s="18">
        <v>14083.05</v>
      </c>
      <c r="I1696" s="17">
        <v>-0.57016</v>
      </c>
      <c r="J1696" s="18">
        <v>45644.67</v>
      </c>
      <c r="K1696" s="17">
        <v>-0.61552799999999996</v>
      </c>
      <c r="L1696" s="18">
        <v>146072.35999999999</v>
      </c>
      <c r="M1696" s="17">
        <v>-0.51839500000000005</v>
      </c>
      <c r="N1696" s="18">
        <v>414728.6</v>
      </c>
      <c r="O1696" s="17">
        <v>-0.31975999999999999</v>
      </c>
    </row>
    <row r="1697" spans="2:15" x14ac:dyDescent="0.2">
      <c r="B1697" s="30"/>
      <c r="C1697" s="30"/>
      <c r="D1697" s="30"/>
      <c r="E1697" s="30"/>
      <c r="F1697" s="30"/>
      <c r="G1697" s="14" t="s">
        <v>304</v>
      </c>
      <c r="H1697" s="18">
        <v>28884.18</v>
      </c>
      <c r="I1697" s="17">
        <v>-2.4011999999999999E-2</v>
      </c>
      <c r="J1697" s="18">
        <v>91557.16</v>
      </c>
      <c r="K1697" s="17">
        <v>-2.7268000000000001E-2</v>
      </c>
      <c r="L1697" s="18">
        <v>190221.22</v>
      </c>
      <c r="M1697" s="17">
        <v>8.4930000000000005E-3</v>
      </c>
      <c r="N1697" s="18">
        <v>369044.99</v>
      </c>
      <c r="O1697" s="17">
        <v>4.4613E-2</v>
      </c>
    </row>
    <row r="1698" spans="2:15" x14ac:dyDescent="0.2">
      <c r="B1698" s="30"/>
      <c r="C1698" s="30"/>
      <c r="D1698" s="30"/>
      <c r="E1698" s="30"/>
      <c r="F1698" s="30"/>
      <c r="G1698" s="14" t="s">
        <v>305</v>
      </c>
      <c r="H1698" s="18">
        <v>40461.760000000002</v>
      </c>
      <c r="I1698" s="17">
        <v>0.166855</v>
      </c>
      <c r="J1698" s="18">
        <v>124597.19</v>
      </c>
      <c r="K1698" s="17">
        <v>0.122116</v>
      </c>
      <c r="L1698" s="18">
        <v>266410.15999999997</v>
      </c>
      <c r="M1698" s="17">
        <v>0.232373</v>
      </c>
      <c r="N1698" s="18">
        <v>507391.04</v>
      </c>
      <c r="O1698" s="17">
        <v>0.26155899999999999</v>
      </c>
    </row>
    <row r="1699" spans="2:15" x14ac:dyDescent="0.2">
      <c r="B1699" s="30"/>
      <c r="C1699" s="30"/>
      <c r="D1699" s="30"/>
      <c r="E1699" s="30"/>
      <c r="F1699" s="30"/>
      <c r="G1699" s="14" t="s">
        <v>306</v>
      </c>
      <c r="H1699" s="18">
        <v>187838.84</v>
      </c>
      <c r="I1699" s="17">
        <v>0.121096</v>
      </c>
      <c r="J1699" s="18">
        <v>622008.69999999995</v>
      </c>
      <c r="K1699" s="17">
        <v>4.9501999999999997E-2</v>
      </c>
      <c r="L1699" s="18">
        <v>1299179.07</v>
      </c>
      <c r="M1699" s="17">
        <v>5.987E-2</v>
      </c>
      <c r="N1699" s="18">
        <v>2394142.62</v>
      </c>
      <c r="O1699" s="17">
        <v>-4.768E-2</v>
      </c>
    </row>
    <row r="1700" spans="2:15" x14ac:dyDescent="0.2">
      <c r="B1700" s="30"/>
      <c r="C1700" s="30"/>
      <c r="D1700" s="30"/>
      <c r="E1700" s="30"/>
      <c r="F1700" s="30"/>
      <c r="G1700" s="14" t="s">
        <v>307</v>
      </c>
      <c r="H1700" s="18">
        <v>80570.740000000005</v>
      </c>
      <c r="I1700" s="17">
        <v>8.2209999999999991E-3</v>
      </c>
      <c r="J1700" s="18">
        <v>272000.17</v>
      </c>
      <c r="K1700" s="17">
        <v>1.3566E-2</v>
      </c>
      <c r="L1700" s="18">
        <v>559215.06999999995</v>
      </c>
      <c r="M1700" s="17">
        <v>3.1817999999999999E-2</v>
      </c>
      <c r="N1700" s="18">
        <v>1123030.3600000001</v>
      </c>
      <c r="O1700" s="17">
        <v>6.0893999999999997E-2</v>
      </c>
    </row>
    <row r="1701" spans="2:15" x14ac:dyDescent="0.2">
      <c r="B1701" s="30"/>
      <c r="C1701" s="30"/>
      <c r="D1701" s="30"/>
      <c r="E1701" s="30"/>
      <c r="F1701" s="30"/>
      <c r="G1701" s="14" t="s">
        <v>308</v>
      </c>
      <c r="H1701" s="18">
        <v>11739.96</v>
      </c>
      <c r="I1701" s="17">
        <v>0.33530599999999999</v>
      </c>
      <c r="J1701" s="18">
        <v>35222.370000000003</v>
      </c>
      <c r="K1701" s="17">
        <v>8.9213000000000001E-2</v>
      </c>
      <c r="L1701" s="18">
        <v>75719.56</v>
      </c>
      <c r="M1701" s="17">
        <v>0.14157600000000001</v>
      </c>
      <c r="N1701" s="18">
        <v>144661.81</v>
      </c>
      <c r="O1701" s="17">
        <v>0.14647299999999999</v>
      </c>
    </row>
    <row r="1702" spans="2:15" x14ac:dyDescent="0.2">
      <c r="B1702" s="30"/>
      <c r="C1702" s="30"/>
      <c r="D1702" s="30"/>
      <c r="E1702" s="30"/>
      <c r="F1702" s="30"/>
      <c r="G1702" s="14" t="s">
        <v>309</v>
      </c>
      <c r="H1702" s="18">
        <v>90077.14</v>
      </c>
      <c r="I1702" s="17">
        <v>4.725E-2</v>
      </c>
      <c r="J1702" s="18">
        <v>294822.55</v>
      </c>
      <c r="K1702" s="17">
        <v>6.7438999999999999E-2</v>
      </c>
      <c r="L1702" s="18">
        <v>604466.03</v>
      </c>
      <c r="M1702" s="17">
        <v>0.139654</v>
      </c>
      <c r="N1702" s="18">
        <v>1196325.1399999999</v>
      </c>
      <c r="O1702" s="17">
        <v>0.14006399999999999</v>
      </c>
    </row>
    <row r="1703" spans="2:15" x14ac:dyDescent="0.2">
      <c r="B1703" s="30"/>
      <c r="C1703" s="30"/>
      <c r="D1703" s="30"/>
      <c r="E1703" s="30"/>
      <c r="F1703" s="30"/>
      <c r="G1703" s="14" t="s">
        <v>310</v>
      </c>
      <c r="H1703" s="18">
        <v>18518.71</v>
      </c>
      <c r="I1703" s="17">
        <v>-2.5654E-2</v>
      </c>
      <c r="J1703" s="18">
        <v>65840.320000000007</v>
      </c>
      <c r="K1703" s="17">
        <v>-4.0980999999999997E-2</v>
      </c>
      <c r="L1703" s="18">
        <v>142995.09</v>
      </c>
      <c r="M1703" s="17">
        <v>-2.7560000000000002E-3</v>
      </c>
      <c r="N1703" s="18">
        <v>285001.62</v>
      </c>
      <c r="O1703" s="17">
        <v>6.6417000000000004E-2</v>
      </c>
    </row>
    <row r="1704" spans="2:15" x14ac:dyDescent="0.2">
      <c r="B1704" s="30"/>
      <c r="C1704" s="30"/>
      <c r="D1704" s="30"/>
      <c r="E1704" s="30"/>
      <c r="F1704" s="30"/>
      <c r="G1704" s="14" t="s">
        <v>311</v>
      </c>
      <c r="H1704" s="18">
        <v>107686.79</v>
      </c>
      <c r="I1704" s="17">
        <v>0.14197599999999999</v>
      </c>
      <c r="J1704" s="18">
        <v>350673.16</v>
      </c>
      <c r="K1704" s="17">
        <v>0.12650400000000001</v>
      </c>
      <c r="L1704" s="18">
        <v>749657.59999999998</v>
      </c>
      <c r="M1704" s="17">
        <v>0.15540200000000001</v>
      </c>
      <c r="N1704" s="18">
        <v>1409177.02</v>
      </c>
      <c r="O1704" s="17">
        <v>6.5787999999999999E-2</v>
      </c>
    </row>
    <row r="1705" spans="2:15" x14ac:dyDescent="0.2">
      <c r="B1705" s="30"/>
      <c r="C1705" s="30"/>
      <c r="D1705" s="30"/>
      <c r="E1705" s="30"/>
      <c r="F1705" s="30"/>
      <c r="G1705" s="14" t="s">
        <v>312</v>
      </c>
      <c r="H1705" s="18">
        <v>43581.23</v>
      </c>
      <c r="I1705" s="17">
        <v>-1.3306E-2</v>
      </c>
      <c r="J1705" s="18">
        <v>135937.79999999999</v>
      </c>
      <c r="K1705" s="17">
        <v>-5.8451999999999997E-2</v>
      </c>
      <c r="L1705" s="18">
        <v>298436.58</v>
      </c>
      <c r="M1705" s="17">
        <v>6.5399999999999996E-4</v>
      </c>
      <c r="N1705" s="18">
        <v>619130.43999999994</v>
      </c>
      <c r="O1705" s="17">
        <v>5.5397000000000002E-2</v>
      </c>
    </row>
    <row r="1706" spans="2:15" x14ac:dyDescent="0.2">
      <c r="B1706" s="30"/>
      <c r="C1706" s="30"/>
      <c r="D1706" s="30"/>
      <c r="E1706" s="30"/>
      <c r="F1706" s="30"/>
      <c r="G1706" s="14" t="s">
        <v>313</v>
      </c>
      <c r="H1706" s="18">
        <v>51411.46</v>
      </c>
      <c r="I1706" s="17">
        <v>9.5563999999999996E-2</v>
      </c>
      <c r="J1706" s="18">
        <v>165362.32</v>
      </c>
      <c r="K1706" s="17">
        <v>0.119001</v>
      </c>
      <c r="L1706" s="18">
        <v>360179.02</v>
      </c>
      <c r="M1706" s="17">
        <v>9.5037999999999997E-2</v>
      </c>
      <c r="N1706" s="18">
        <v>694376.92</v>
      </c>
      <c r="O1706" s="17">
        <v>4.4749999999999998E-3</v>
      </c>
    </row>
    <row r="1707" spans="2:15" x14ac:dyDescent="0.2">
      <c r="B1707" s="30"/>
      <c r="C1707" s="30"/>
      <c r="D1707" s="30"/>
      <c r="E1707" s="30"/>
      <c r="F1707" s="30"/>
      <c r="G1707" s="14" t="s">
        <v>314</v>
      </c>
      <c r="H1707" s="18">
        <v>45919.72</v>
      </c>
      <c r="I1707" s="17">
        <v>0.159526</v>
      </c>
      <c r="J1707" s="18">
        <v>157631.29</v>
      </c>
      <c r="K1707" s="17">
        <v>-1.4054000000000001E-2</v>
      </c>
      <c r="L1707" s="18">
        <v>318452.19</v>
      </c>
      <c r="M1707" s="17">
        <v>-8.4542000000000006E-2</v>
      </c>
      <c r="N1707" s="18">
        <v>623568.91</v>
      </c>
      <c r="O1707" s="17">
        <v>-7.3380000000000001E-2</v>
      </c>
    </row>
    <row r="1708" spans="2:15" x14ac:dyDescent="0.2">
      <c r="B1708" s="30"/>
      <c r="C1708" s="30"/>
      <c r="D1708" s="30"/>
      <c r="E1708" s="30"/>
      <c r="F1708" s="30"/>
      <c r="G1708" s="14" t="s">
        <v>315</v>
      </c>
      <c r="H1708" s="18">
        <v>50216.79</v>
      </c>
      <c r="I1708" s="17">
        <v>0.156856</v>
      </c>
      <c r="J1708" s="18">
        <v>153081.79999999999</v>
      </c>
      <c r="K1708" s="17">
        <v>9.7186999999999996E-2</v>
      </c>
      <c r="L1708" s="18">
        <v>332103.36</v>
      </c>
      <c r="M1708" s="17">
        <v>5.9651000000000003E-2</v>
      </c>
      <c r="N1708" s="18">
        <v>661871.56000000006</v>
      </c>
      <c r="O1708" s="17">
        <v>3.2252000000000003E-2</v>
      </c>
    </row>
    <row r="1709" spans="2:15" x14ac:dyDescent="0.2">
      <c r="B1709" s="30"/>
      <c r="C1709" s="30"/>
      <c r="D1709" s="30"/>
      <c r="E1709" s="30"/>
      <c r="F1709" s="30"/>
      <c r="G1709" s="14" t="s">
        <v>316</v>
      </c>
      <c r="H1709" s="18">
        <v>37182.239999999998</v>
      </c>
      <c r="I1709" s="17">
        <v>-8.2420999999999994E-2</v>
      </c>
      <c r="J1709" s="18">
        <v>119966.16</v>
      </c>
      <c r="K1709" s="17">
        <v>-5.0032E-2</v>
      </c>
      <c r="L1709" s="18">
        <v>261355.13</v>
      </c>
      <c r="M1709" s="17">
        <v>-1.4945999999999999E-2</v>
      </c>
      <c r="N1709" s="18">
        <v>520404.29</v>
      </c>
      <c r="O1709" s="17">
        <v>-1.1387E-2</v>
      </c>
    </row>
    <row r="1710" spans="2:15" x14ac:dyDescent="0.2">
      <c r="B1710" s="30"/>
      <c r="C1710" s="30"/>
      <c r="D1710" s="30"/>
      <c r="E1710" s="30"/>
      <c r="F1710" s="30"/>
      <c r="G1710" s="14" t="s">
        <v>317</v>
      </c>
      <c r="H1710" s="18">
        <v>18384.14</v>
      </c>
      <c r="I1710" s="17">
        <v>-9.9839999999999998E-3</v>
      </c>
      <c r="J1710" s="18">
        <v>63832.13</v>
      </c>
      <c r="K1710" s="17">
        <v>4.2269000000000001E-2</v>
      </c>
      <c r="L1710" s="18">
        <v>133951.54999999999</v>
      </c>
      <c r="M1710" s="17">
        <v>5.0557999999999999E-2</v>
      </c>
      <c r="N1710" s="18">
        <v>252160.3</v>
      </c>
      <c r="O1710" s="17">
        <v>2.4976000000000002E-2</v>
      </c>
    </row>
    <row r="1711" spans="2:15" x14ac:dyDescent="0.2">
      <c r="B1711" s="30"/>
      <c r="C1711" s="30"/>
      <c r="D1711" s="30"/>
      <c r="E1711" s="30"/>
      <c r="F1711" s="30"/>
      <c r="G1711" s="14" t="s">
        <v>318</v>
      </c>
      <c r="H1711" s="18">
        <v>48716.7</v>
      </c>
      <c r="I1711" s="17">
        <v>0.17541699999999999</v>
      </c>
      <c r="J1711" s="18">
        <v>153445.39000000001</v>
      </c>
      <c r="K1711" s="17">
        <v>9.8422999999999997E-2</v>
      </c>
      <c r="L1711" s="18">
        <v>321176.09999999998</v>
      </c>
      <c r="M1711" s="17">
        <v>0.10824499999999999</v>
      </c>
      <c r="N1711" s="18">
        <v>655284.38</v>
      </c>
      <c r="O1711" s="17">
        <v>8.7930999999999995E-2</v>
      </c>
    </row>
    <row r="1712" spans="2:15" x14ac:dyDescent="0.2">
      <c r="B1712" s="30"/>
      <c r="C1712" s="30"/>
      <c r="D1712" s="30"/>
      <c r="E1712" s="30"/>
      <c r="F1712" s="30"/>
      <c r="G1712" s="14" t="s">
        <v>319</v>
      </c>
      <c r="H1712" s="18">
        <v>12436.31</v>
      </c>
      <c r="I1712" s="17">
        <v>0.745058</v>
      </c>
      <c r="J1712" s="18">
        <v>38165.61</v>
      </c>
      <c r="K1712" s="17">
        <v>0.55126200000000003</v>
      </c>
      <c r="L1712" s="18">
        <v>79045.19</v>
      </c>
      <c r="M1712" s="17">
        <v>0.61790699999999998</v>
      </c>
      <c r="N1712" s="18">
        <v>142693.35999999999</v>
      </c>
      <c r="O1712" s="17">
        <v>0.42427300000000001</v>
      </c>
    </row>
    <row r="1713" spans="2:15" x14ac:dyDescent="0.2">
      <c r="B1713" s="30"/>
      <c r="C1713" s="30"/>
      <c r="D1713" s="30"/>
      <c r="E1713" s="30"/>
      <c r="F1713" s="30"/>
      <c r="G1713" s="14" t="s">
        <v>320</v>
      </c>
      <c r="H1713" s="18">
        <v>38119.14</v>
      </c>
      <c r="I1713" s="17">
        <v>-4.8820000000000001E-3</v>
      </c>
      <c r="J1713" s="18">
        <v>120579.05</v>
      </c>
      <c r="K1713" s="17">
        <v>-3.9312E-2</v>
      </c>
      <c r="L1713" s="18">
        <v>250761.16</v>
      </c>
      <c r="M1713" s="17">
        <v>1.5698E-2</v>
      </c>
      <c r="N1713" s="18">
        <v>519739.17</v>
      </c>
      <c r="O1713" s="17">
        <v>2.2006000000000001E-2</v>
      </c>
    </row>
    <row r="1714" spans="2:15" x14ac:dyDescent="0.2">
      <c r="B1714" s="30"/>
      <c r="C1714" s="30"/>
      <c r="D1714" s="30"/>
      <c r="E1714" s="30"/>
      <c r="F1714" s="30"/>
      <c r="G1714" s="14" t="s">
        <v>321</v>
      </c>
      <c r="H1714" s="18">
        <v>91855.19</v>
      </c>
      <c r="I1714" s="17">
        <v>0.18388699999999999</v>
      </c>
      <c r="J1714" s="18">
        <v>289400.15000000002</v>
      </c>
      <c r="K1714" s="17">
        <v>0.105735</v>
      </c>
      <c r="L1714" s="18">
        <v>582135.42000000004</v>
      </c>
      <c r="M1714" s="17">
        <v>8.4565000000000001E-2</v>
      </c>
      <c r="N1714" s="18">
        <v>1154900.46</v>
      </c>
      <c r="O1714" s="17">
        <v>5.1103999999999997E-2</v>
      </c>
    </row>
    <row r="1715" spans="2:15" x14ac:dyDescent="0.2">
      <c r="B1715" s="30"/>
      <c r="C1715" s="30"/>
      <c r="D1715" s="30"/>
      <c r="E1715" s="30"/>
      <c r="F1715" s="30"/>
      <c r="G1715" s="14" t="s">
        <v>322</v>
      </c>
      <c r="H1715" s="18">
        <v>48398.47</v>
      </c>
      <c r="I1715" s="17">
        <v>0.21581</v>
      </c>
      <c r="J1715" s="18">
        <v>169070.45</v>
      </c>
      <c r="K1715" s="17">
        <v>0.20822099999999999</v>
      </c>
      <c r="L1715" s="18">
        <v>353802.08</v>
      </c>
      <c r="M1715" s="17">
        <v>0.18523400000000001</v>
      </c>
      <c r="N1715" s="18">
        <v>687070.51</v>
      </c>
      <c r="O1715" s="17">
        <v>0.10263799999999999</v>
      </c>
    </row>
    <row r="1716" spans="2:15" x14ac:dyDescent="0.2">
      <c r="B1716" s="30"/>
      <c r="C1716" s="30"/>
      <c r="D1716" s="30"/>
      <c r="E1716" s="30"/>
      <c r="F1716" s="30"/>
      <c r="G1716" s="14" t="s">
        <v>323</v>
      </c>
      <c r="H1716" s="18">
        <v>87201.51</v>
      </c>
      <c r="I1716" s="17">
        <v>7.7710000000000001E-2</v>
      </c>
      <c r="J1716" s="18">
        <v>288188.49</v>
      </c>
      <c r="K1716" s="17">
        <v>0.100434</v>
      </c>
      <c r="L1716" s="18">
        <v>619594.63</v>
      </c>
      <c r="M1716" s="17">
        <v>0.169012</v>
      </c>
      <c r="N1716" s="18">
        <v>1148826.06</v>
      </c>
      <c r="O1716" s="17">
        <v>0.133323</v>
      </c>
    </row>
    <row r="1717" spans="2:15" x14ac:dyDescent="0.2">
      <c r="B1717" s="30"/>
      <c r="C1717" s="30"/>
      <c r="D1717" s="30"/>
      <c r="E1717" s="30"/>
      <c r="F1717" s="30"/>
      <c r="G1717" s="14" t="s">
        <v>324</v>
      </c>
      <c r="H1717" s="18">
        <v>30782.68</v>
      </c>
      <c r="I1717" s="17">
        <v>-2.4372999999999999E-2</v>
      </c>
      <c r="J1717" s="18">
        <v>115385.48</v>
      </c>
      <c r="K1717" s="17">
        <v>8.0914E-2</v>
      </c>
      <c r="L1717" s="18">
        <v>237723.64</v>
      </c>
      <c r="M1717" s="17">
        <v>0.13769300000000001</v>
      </c>
      <c r="N1717" s="18">
        <v>464722.99</v>
      </c>
      <c r="O1717" s="17">
        <v>0.108486</v>
      </c>
    </row>
    <row r="1718" spans="2:15" x14ac:dyDescent="0.2">
      <c r="B1718" s="138"/>
      <c r="C1718" s="138"/>
      <c r="D1718" s="138"/>
      <c r="E1718" s="138"/>
      <c r="F1718" s="30"/>
      <c r="G1718" s="14" t="s">
        <v>325</v>
      </c>
      <c r="H1718" s="18">
        <v>112965.97</v>
      </c>
      <c r="I1718" s="17">
        <v>-4.0925999999999997E-2</v>
      </c>
      <c r="J1718" s="18">
        <v>376606.24</v>
      </c>
      <c r="K1718" s="17">
        <v>1.4864E-2</v>
      </c>
      <c r="L1718" s="18">
        <v>783331.78</v>
      </c>
      <c r="M1718" s="17">
        <v>9.8847000000000004E-2</v>
      </c>
      <c r="N1718" s="18">
        <v>1568007.01</v>
      </c>
      <c r="O1718" s="17">
        <v>0.10229199999999999</v>
      </c>
    </row>
    <row r="1719" spans="2:15" x14ac:dyDescent="0.2">
      <c r="C1719" s="30"/>
      <c r="D1719" s="30"/>
      <c r="E1719" s="30"/>
      <c r="F1719" s="30"/>
      <c r="G1719" s="14" t="s">
        <v>351</v>
      </c>
      <c r="H1719" s="16">
        <v>17753.830000000002</v>
      </c>
      <c r="I1719" s="17">
        <v>-4.7730000000000002E-2</v>
      </c>
      <c r="J1719" s="19">
        <v>60256.65</v>
      </c>
      <c r="K1719" s="17">
        <v>-2.6131000000000001E-2</v>
      </c>
      <c r="L1719" s="19">
        <v>122983.46</v>
      </c>
      <c r="M1719" s="17">
        <v>-7.6264999999999999E-2</v>
      </c>
      <c r="N1719" s="19">
        <v>250414.63</v>
      </c>
      <c r="O1719" s="17">
        <v>-3.4141999999999999E-2</v>
      </c>
    </row>
    <row r="1720" spans="2:15" x14ac:dyDescent="0.2">
      <c r="C1720" s="30"/>
      <c r="D1720" s="30"/>
      <c r="E1720" s="30"/>
      <c r="F1720" s="30"/>
      <c r="G1720" s="14" t="s">
        <v>352</v>
      </c>
      <c r="H1720" s="16">
        <v>30436.61</v>
      </c>
      <c r="I1720" s="17">
        <v>-0.1535</v>
      </c>
      <c r="J1720" s="19">
        <v>101685.96</v>
      </c>
      <c r="K1720" s="17">
        <v>-0.174424</v>
      </c>
      <c r="L1720" s="19">
        <v>227721.7</v>
      </c>
      <c r="M1720" s="17">
        <v>-9.2288999999999996E-2</v>
      </c>
      <c r="N1720" s="19">
        <v>470571.81</v>
      </c>
      <c r="O1720" s="17">
        <v>-4.0223000000000002E-2</v>
      </c>
    </row>
    <row r="1721" spans="2:15" x14ac:dyDescent="0.2">
      <c r="B1721" s="29" t="s">
        <v>19</v>
      </c>
      <c r="C1721" s="29" t="s">
        <v>11</v>
      </c>
      <c r="D1721" s="29" t="s">
        <v>23</v>
      </c>
      <c r="E1721" s="29" t="s">
        <v>25</v>
      </c>
      <c r="F1721" s="29" t="s">
        <v>85</v>
      </c>
      <c r="G1721" s="14" t="s">
        <v>326</v>
      </c>
      <c r="H1721" s="18">
        <v>418256.62</v>
      </c>
      <c r="I1721" s="17">
        <v>8.8644000000000001E-2</v>
      </c>
      <c r="J1721" s="18">
        <v>1331891.58</v>
      </c>
      <c r="K1721" s="17">
        <v>3.5876999999999999E-2</v>
      </c>
      <c r="L1721" s="18">
        <v>2752771.07</v>
      </c>
      <c r="M1721" s="17">
        <v>5.5037000000000003E-2</v>
      </c>
      <c r="N1721" s="18">
        <v>5601459.1699999999</v>
      </c>
      <c r="O1721" s="17">
        <v>3.8341E-2</v>
      </c>
    </row>
    <row r="1722" spans="2:15" x14ac:dyDescent="0.2">
      <c r="B1722" s="30"/>
      <c r="C1722" s="30"/>
      <c r="D1722" s="30"/>
      <c r="E1722" s="30"/>
      <c r="F1722" s="30"/>
      <c r="G1722" s="14" t="s">
        <v>327</v>
      </c>
      <c r="H1722" s="18">
        <v>518454.22</v>
      </c>
      <c r="I1722" s="17">
        <v>3.6961000000000001E-2</v>
      </c>
      <c r="J1722" s="18">
        <v>1660425.61</v>
      </c>
      <c r="K1722" s="17">
        <v>-8.7580000000000002E-3</v>
      </c>
      <c r="L1722" s="18">
        <v>3461164.25</v>
      </c>
      <c r="M1722" s="17">
        <v>-5.3566999999999997E-2</v>
      </c>
      <c r="N1722" s="18">
        <v>6987792.0099999998</v>
      </c>
      <c r="O1722" s="17">
        <v>-3.9531999999999998E-2</v>
      </c>
    </row>
    <row r="1723" spans="2:15" x14ac:dyDescent="0.2">
      <c r="B1723" s="30"/>
      <c r="C1723" s="30"/>
      <c r="D1723" s="30"/>
      <c r="E1723" s="30"/>
      <c r="F1723" s="30"/>
      <c r="G1723" s="14" t="s">
        <v>328</v>
      </c>
      <c r="H1723" s="18">
        <v>523863.36</v>
      </c>
      <c r="I1723" s="17">
        <v>3.8524999999999997E-2</v>
      </c>
      <c r="J1723" s="18">
        <v>1687816.89</v>
      </c>
      <c r="K1723" s="17">
        <v>2.7892E-2</v>
      </c>
      <c r="L1723" s="18">
        <v>3625095.84</v>
      </c>
      <c r="M1723" s="17">
        <v>4.8522999999999997E-2</v>
      </c>
      <c r="N1723" s="18">
        <v>7013765.5700000003</v>
      </c>
      <c r="O1723" s="17">
        <v>2.4885999999999998E-2</v>
      </c>
    </row>
    <row r="1724" spans="2:15" x14ac:dyDescent="0.2">
      <c r="B1724" s="30"/>
      <c r="C1724" s="30"/>
      <c r="D1724" s="30"/>
      <c r="E1724" s="30"/>
      <c r="F1724" s="30"/>
      <c r="G1724" s="14" t="s">
        <v>329</v>
      </c>
      <c r="H1724" s="18">
        <v>977317.39</v>
      </c>
      <c r="I1724" s="17">
        <v>6.7016999999999993E-2</v>
      </c>
      <c r="J1724" s="18">
        <v>3277312.37</v>
      </c>
      <c r="K1724" s="17">
        <v>5.3015E-2</v>
      </c>
      <c r="L1724" s="18">
        <v>6890452.21</v>
      </c>
      <c r="M1724" s="17">
        <v>5.3240000000000003E-2</v>
      </c>
      <c r="N1724" s="18">
        <v>13275714.199999999</v>
      </c>
      <c r="O1724" s="17">
        <v>1.1767E-2</v>
      </c>
    </row>
    <row r="1725" spans="2:15" x14ac:dyDescent="0.2">
      <c r="B1725" s="30"/>
      <c r="C1725" s="30"/>
      <c r="D1725" s="30"/>
      <c r="E1725" s="30"/>
      <c r="F1725" s="30"/>
      <c r="G1725" s="14" t="s">
        <v>330</v>
      </c>
      <c r="H1725" s="18">
        <v>174162.3</v>
      </c>
      <c r="I1725" s="17">
        <v>-0.21637999999999999</v>
      </c>
      <c r="J1725" s="18">
        <v>593961.34</v>
      </c>
      <c r="K1725" s="17">
        <v>-0.24215500000000001</v>
      </c>
      <c r="L1725" s="18">
        <v>1363694.63</v>
      </c>
      <c r="M1725" s="17">
        <v>-0.19402900000000001</v>
      </c>
      <c r="N1725" s="18">
        <v>2982382.25</v>
      </c>
      <c r="O1725" s="17">
        <v>-9.2934000000000003E-2</v>
      </c>
    </row>
    <row r="1726" spans="2:15" x14ac:dyDescent="0.2">
      <c r="B1726" s="30"/>
      <c r="C1726" s="30"/>
      <c r="D1726" s="30"/>
      <c r="E1726" s="30"/>
      <c r="F1726" s="30"/>
      <c r="G1726" s="14" t="s">
        <v>331</v>
      </c>
      <c r="H1726" s="18">
        <v>295594.78000000003</v>
      </c>
      <c r="I1726" s="17">
        <v>3.3820999999999997E-2</v>
      </c>
      <c r="J1726" s="18">
        <v>945478.86</v>
      </c>
      <c r="K1726" s="17">
        <v>3.4291000000000002E-2</v>
      </c>
      <c r="L1726" s="18">
        <v>2029646.04</v>
      </c>
      <c r="M1726" s="17">
        <v>0.11956600000000001</v>
      </c>
      <c r="N1726" s="18">
        <v>3972044.69</v>
      </c>
      <c r="O1726" s="17">
        <v>0.105772</v>
      </c>
    </row>
    <row r="1727" spans="2:15" x14ac:dyDescent="0.2">
      <c r="B1727" s="30"/>
      <c r="C1727" s="30"/>
      <c r="D1727" s="30"/>
      <c r="E1727" s="30"/>
      <c r="F1727" s="30"/>
      <c r="G1727" s="14" t="s">
        <v>332</v>
      </c>
      <c r="H1727" s="18">
        <v>917054.25</v>
      </c>
      <c r="I1727" s="17">
        <v>5.0119999999999998E-2</v>
      </c>
      <c r="J1727" s="18">
        <v>3028743.27</v>
      </c>
      <c r="K1727" s="17">
        <v>7.8569E-2</v>
      </c>
      <c r="L1727" s="18">
        <v>6300925.5300000003</v>
      </c>
      <c r="M1727" s="17">
        <v>0.143785</v>
      </c>
      <c r="N1727" s="18">
        <v>12271118.279999999</v>
      </c>
      <c r="O1727" s="17">
        <v>0.135494</v>
      </c>
    </row>
    <row r="1728" spans="2:15" x14ac:dyDescent="0.2">
      <c r="B1728" s="30"/>
      <c r="C1728" s="30"/>
      <c r="D1728" s="30"/>
      <c r="E1728" s="30"/>
      <c r="F1728" s="30"/>
      <c r="G1728" s="14" t="s">
        <v>333</v>
      </c>
      <c r="H1728" s="18">
        <v>350149.72</v>
      </c>
      <c r="I1728" s="17">
        <v>0.119473</v>
      </c>
      <c r="J1728" s="18">
        <v>1153555.25</v>
      </c>
      <c r="K1728" s="17">
        <v>6.9557999999999995E-2</v>
      </c>
      <c r="L1728" s="18">
        <v>2424794.14</v>
      </c>
      <c r="M1728" s="17">
        <v>8.6071999999999996E-2</v>
      </c>
      <c r="N1728" s="18">
        <v>4819668.0199999996</v>
      </c>
      <c r="O1728" s="17">
        <v>8.8699E-2</v>
      </c>
    </row>
    <row r="1729" spans="2:15" x14ac:dyDescent="0.2">
      <c r="B1729" s="30"/>
      <c r="C1729" s="30"/>
      <c r="D1729" s="30"/>
      <c r="E1729" s="31"/>
      <c r="F1729" s="30"/>
      <c r="G1729" s="14" t="s">
        <v>334</v>
      </c>
      <c r="H1729" s="18">
        <v>4174852.74</v>
      </c>
      <c r="I1729" s="17">
        <v>4.4031000000000001E-2</v>
      </c>
      <c r="J1729" s="18">
        <v>13679185.189999999</v>
      </c>
      <c r="K1729" s="17">
        <v>2.8531999999999998E-2</v>
      </c>
      <c r="L1729" s="18">
        <v>28848543.640000001</v>
      </c>
      <c r="M1729" s="17">
        <v>4.8578000000000003E-2</v>
      </c>
      <c r="N1729" s="18">
        <v>56923943.82</v>
      </c>
      <c r="O1729" s="17">
        <v>3.9731000000000002E-2</v>
      </c>
    </row>
    <row r="1730" spans="2:15" x14ac:dyDescent="0.2">
      <c r="B1730" s="29" t="s">
        <v>19</v>
      </c>
      <c r="C1730" s="29" t="s">
        <v>11</v>
      </c>
      <c r="D1730" s="29" t="s">
        <v>23</v>
      </c>
      <c r="E1730" s="29" t="s">
        <v>10</v>
      </c>
      <c r="F1730" s="29" t="s">
        <v>84</v>
      </c>
      <c r="G1730" s="14" t="s">
        <v>278</v>
      </c>
      <c r="H1730" s="19">
        <v>5.3822720000000004</v>
      </c>
      <c r="I1730" s="17">
        <v>3.5806999999999999E-2</v>
      </c>
      <c r="J1730" s="19">
        <v>4.919664</v>
      </c>
      <c r="K1730" s="17">
        <v>-2.3668999999999999E-2</v>
      </c>
      <c r="L1730" s="19">
        <v>4.9510269999999998</v>
      </c>
      <c r="M1730" s="17">
        <v>-1.8733E-2</v>
      </c>
      <c r="N1730" s="19">
        <v>5.0054249999999998</v>
      </c>
      <c r="O1730" s="17">
        <v>-1.1127E-2</v>
      </c>
    </row>
    <row r="1731" spans="2:15" x14ac:dyDescent="0.2">
      <c r="B1731" s="30"/>
      <c r="C1731" s="30"/>
      <c r="D1731" s="30"/>
      <c r="E1731" s="30"/>
      <c r="F1731" s="30"/>
      <c r="G1731" s="14" t="s">
        <v>279</v>
      </c>
      <c r="H1731" s="19">
        <v>4.6343300000000003</v>
      </c>
      <c r="I1731" s="17">
        <v>2.1867999999999999E-2</v>
      </c>
      <c r="J1731" s="19">
        <v>4.5467570000000004</v>
      </c>
      <c r="K1731" s="17">
        <v>2.99E-4</v>
      </c>
      <c r="L1731" s="19">
        <v>4.5728109999999997</v>
      </c>
      <c r="M1731" s="17">
        <v>-7.4899999999999999E-4</v>
      </c>
      <c r="N1731" s="19">
        <v>4.5426909999999996</v>
      </c>
      <c r="O1731" s="17">
        <v>-8.5760000000000003E-3</v>
      </c>
    </row>
    <row r="1732" spans="2:15" x14ac:dyDescent="0.2">
      <c r="B1732" s="30"/>
      <c r="C1732" s="30"/>
      <c r="D1732" s="30"/>
      <c r="E1732" s="30"/>
      <c r="F1732" s="30"/>
      <c r="G1732" s="14" t="s">
        <v>280</v>
      </c>
      <c r="H1732" s="19">
        <v>4.5120459999999998</v>
      </c>
      <c r="I1732" s="17">
        <v>1.0928999999999999E-2</v>
      </c>
      <c r="J1732" s="19">
        <v>4.6657019999999996</v>
      </c>
      <c r="K1732" s="17">
        <v>5.9519999999999998E-3</v>
      </c>
      <c r="L1732" s="19">
        <v>4.6395249999999999</v>
      </c>
      <c r="M1732" s="17">
        <v>9.5080000000000008E-3</v>
      </c>
      <c r="N1732" s="19">
        <v>4.6258059999999999</v>
      </c>
      <c r="O1732" s="17">
        <v>1.8027000000000001E-2</v>
      </c>
    </row>
    <row r="1733" spans="2:15" x14ac:dyDescent="0.2">
      <c r="B1733" s="30"/>
      <c r="C1733" s="30"/>
      <c r="D1733" s="30"/>
      <c r="E1733" s="30"/>
      <c r="F1733" s="30"/>
      <c r="G1733" s="14" t="s">
        <v>281</v>
      </c>
      <c r="H1733" s="19">
        <v>4.6308819999999997</v>
      </c>
      <c r="I1733" s="17">
        <v>8.3940000000000004E-3</v>
      </c>
      <c r="J1733" s="19">
        <v>4.5581389999999997</v>
      </c>
      <c r="K1733" s="17">
        <v>-8.1279999999999998E-3</v>
      </c>
      <c r="L1733" s="19">
        <v>4.5784770000000004</v>
      </c>
      <c r="M1733" s="17">
        <v>-1.1261999999999999E-2</v>
      </c>
      <c r="N1733" s="19">
        <v>4.5464390000000003</v>
      </c>
      <c r="O1733" s="17">
        <v>-2.3414000000000001E-2</v>
      </c>
    </row>
    <row r="1734" spans="2:15" x14ac:dyDescent="0.2">
      <c r="B1734" s="30"/>
      <c r="C1734" s="30"/>
      <c r="D1734" s="30"/>
      <c r="E1734" s="30"/>
      <c r="F1734" s="30"/>
      <c r="G1734" s="14" t="s">
        <v>282</v>
      </c>
      <c r="H1734" s="19">
        <v>3.9124289999999999</v>
      </c>
      <c r="I1734" s="17">
        <v>-4.5950999999999999E-2</v>
      </c>
      <c r="J1734" s="19">
        <v>4.0554819999999996</v>
      </c>
      <c r="K1734" s="17">
        <v>-3.5553000000000001E-2</v>
      </c>
      <c r="L1734" s="19">
        <v>4.034783</v>
      </c>
      <c r="M1734" s="17">
        <v>-3.2064000000000002E-2</v>
      </c>
      <c r="N1734" s="19">
        <v>4.0418719999999997</v>
      </c>
      <c r="O1734" s="17">
        <v>-2.2872E-2</v>
      </c>
    </row>
    <row r="1735" spans="2:15" x14ac:dyDescent="0.2">
      <c r="B1735" s="30"/>
      <c r="C1735" s="30"/>
      <c r="D1735" s="30"/>
      <c r="E1735" s="30"/>
      <c r="F1735" s="30"/>
      <c r="G1735" s="14" t="s">
        <v>283</v>
      </c>
      <c r="H1735" s="19">
        <v>4.2938029999999996</v>
      </c>
      <c r="I1735" s="17">
        <v>2.4795000000000001E-2</v>
      </c>
      <c r="J1735" s="19">
        <v>4.294244</v>
      </c>
      <c r="K1735" s="17">
        <v>2.0292000000000001E-2</v>
      </c>
      <c r="L1735" s="19">
        <v>4.2749709999999999</v>
      </c>
      <c r="M1735" s="17">
        <v>2.6688E-2</v>
      </c>
      <c r="N1735" s="19">
        <v>4.2312529999999997</v>
      </c>
      <c r="O1735" s="17">
        <v>2.061E-2</v>
      </c>
    </row>
    <row r="1736" spans="2:15" x14ac:dyDescent="0.2">
      <c r="B1736" s="30"/>
      <c r="C1736" s="30"/>
      <c r="D1736" s="30"/>
      <c r="E1736" s="30"/>
      <c r="F1736" s="30"/>
      <c r="G1736" s="14" t="s">
        <v>284</v>
      </c>
      <c r="H1736" s="19">
        <v>5.004016</v>
      </c>
      <c r="I1736" s="17">
        <v>-3.7386999999999997E-2</v>
      </c>
      <c r="J1736" s="19">
        <v>5.218769</v>
      </c>
      <c r="K1736" s="17">
        <v>-4.4255999999999997E-2</v>
      </c>
      <c r="L1736" s="19">
        <v>5.2104609999999996</v>
      </c>
      <c r="M1736" s="17">
        <v>-3.8941999999999997E-2</v>
      </c>
      <c r="N1736" s="19">
        <v>5.2304060000000003</v>
      </c>
      <c r="O1736" s="17">
        <v>-3.5886000000000001E-2</v>
      </c>
    </row>
    <row r="1737" spans="2:15" x14ac:dyDescent="0.2">
      <c r="B1737" s="30"/>
      <c r="C1737" s="30"/>
      <c r="D1737" s="30"/>
      <c r="E1737" s="30"/>
      <c r="F1737" s="30"/>
      <c r="G1737" s="14" t="s">
        <v>285</v>
      </c>
      <c r="H1737" s="19">
        <v>5.0209320000000002</v>
      </c>
      <c r="I1737" s="17">
        <v>5.4545000000000003E-2</v>
      </c>
      <c r="J1737" s="19">
        <v>5.1785550000000002</v>
      </c>
      <c r="K1737" s="17">
        <v>3.9194E-2</v>
      </c>
      <c r="L1737" s="19">
        <v>5.0824319999999998</v>
      </c>
      <c r="M1737" s="17">
        <v>2.3584000000000001E-2</v>
      </c>
      <c r="N1737" s="19">
        <v>4.9745739999999996</v>
      </c>
      <c r="O1737" s="17">
        <v>1.1445E-2</v>
      </c>
    </row>
    <row r="1738" spans="2:15" x14ac:dyDescent="0.2">
      <c r="B1738" s="30"/>
      <c r="C1738" s="30"/>
      <c r="D1738" s="30"/>
      <c r="E1738" s="30"/>
      <c r="F1738" s="30"/>
      <c r="G1738" s="14" t="s">
        <v>286</v>
      </c>
      <c r="H1738" s="19">
        <v>4.5846999999999998</v>
      </c>
      <c r="I1738" s="17">
        <v>-1.6492E-2</v>
      </c>
      <c r="J1738" s="19">
        <v>4.6421989999999997</v>
      </c>
      <c r="K1738" s="17">
        <v>-2.4853E-2</v>
      </c>
      <c r="L1738" s="19">
        <v>4.4021359999999996</v>
      </c>
      <c r="M1738" s="17">
        <v>-6.1336000000000002E-2</v>
      </c>
      <c r="N1738" s="19">
        <v>4.4553240000000001</v>
      </c>
      <c r="O1738" s="17">
        <v>-3.5817000000000002E-2</v>
      </c>
    </row>
    <row r="1739" spans="2:15" x14ac:dyDescent="0.2">
      <c r="B1739" s="30"/>
      <c r="C1739" s="30"/>
      <c r="D1739" s="30"/>
      <c r="E1739" s="30"/>
      <c r="F1739" s="30"/>
      <c r="G1739" s="14" t="s">
        <v>287</v>
      </c>
      <c r="H1739" s="19">
        <v>5.7251500000000002</v>
      </c>
      <c r="I1739" s="17">
        <v>-2.1468000000000001E-2</v>
      </c>
      <c r="J1739" s="19">
        <v>6.0333040000000002</v>
      </c>
      <c r="K1739" s="17">
        <v>-1.9918999999999999E-2</v>
      </c>
      <c r="L1739" s="19">
        <v>5.8877249999999997</v>
      </c>
      <c r="M1739" s="17">
        <v>7.3419999999999996E-3</v>
      </c>
      <c r="N1739" s="19">
        <v>5.8825599999999998</v>
      </c>
      <c r="O1739" s="17">
        <v>5.5710000000000003E-2</v>
      </c>
    </row>
    <row r="1740" spans="2:15" x14ac:dyDescent="0.2">
      <c r="B1740" s="30"/>
      <c r="C1740" s="30"/>
      <c r="D1740" s="30"/>
      <c r="E1740" s="30"/>
      <c r="F1740" s="30"/>
      <c r="G1740" s="14" t="s">
        <v>288</v>
      </c>
      <c r="H1740" s="19">
        <v>5.5061470000000003</v>
      </c>
      <c r="I1740" s="17">
        <v>8.3553000000000002E-2</v>
      </c>
      <c r="J1740" s="19">
        <v>5.4746990000000002</v>
      </c>
      <c r="K1740" s="17">
        <v>4.7599000000000002E-2</v>
      </c>
      <c r="L1740" s="19">
        <v>5.3649319999999996</v>
      </c>
      <c r="M1740" s="17">
        <v>6.3206999999999999E-2</v>
      </c>
      <c r="N1740" s="19">
        <v>5.237279</v>
      </c>
      <c r="O1740" s="17">
        <v>8.1178E-2</v>
      </c>
    </row>
    <row r="1741" spans="2:15" x14ac:dyDescent="0.2">
      <c r="B1741" s="30"/>
      <c r="C1741" s="30"/>
      <c r="D1741" s="30"/>
      <c r="E1741" s="30"/>
      <c r="F1741" s="30"/>
      <c r="G1741" s="14" t="s">
        <v>289</v>
      </c>
      <c r="H1741" s="19">
        <v>5.1251949999999997</v>
      </c>
      <c r="I1741" s="17">
        <v>1.1918E-2</v>
      </c>
      <c r="J1741" s="19">
        <v>5.1521489999999996</v>
      </c>
      <c r="K1741" s="17">
        <v>1.2470000000000001E-3</v>
      </c>
      <c r="L1741" s="19">
        <v>5.1020089999999998</v>
      </c>
      <c r="M1741" s="17">
        <v>-2.8167000000000001E-2</v>
      </c>
      <c r="N1741" s="19">
        <v>5.0809990000000003</v>
      </c>
      <c r="O1741" s="17">
        <v>-2.9512E-2</v>
      </c>
    </row>
    <row r="1742" spans="2:15" x14ac:dyDescent="0.2">
      <c r="B1742" s="30"/>
      <c r="C1742" s="30"/>
      <c r="D1742" s="30"/>
      <c r="E1742" s="30"/>
      <c r="F1742" s="30"/>
      <c r="G1742" s="14" t="s">
        <v>290</v>
      </c>
      <c r="H1742" s="19">
        <v>5.297968</v>
      </c>
      <c r="I1742" s="17">
        <v>3.5850000000000001E-3</v>
      </c>
      <c r="J1742" s="19">
        <v>5.2876609999999999</v>
      </c>
      <c r="K1742" s="17">
        <v>-6.5279999999999999E-3</v>
      </c>
      <c r="L1742" s="19">
        <v>5.1978030000000004</v>
      </c>
      <c r="M1742" s="17">
        <v>-3.6434000000000001E-2</v>
      </c>
      <c r="N1742" s="19">
        <v>5.2049820000000002</v>
      </c>
      <c r="O1742" s="17">
        <v>-3.2039999999999999E-2</v>
      </c>
    </row>
    <row r="1743" spans="2:15" x14ac:dyDescent="0.2">
      <c r="B1743" s="30"/>
      <c r="C1743" s="30"/>
      <c r="D1743" s="30"/>
      <c r="E1743" s="30"/>
      <c r="F1743" s="30"/>
      <c r="G1743" s="14" t="s">
        <v>291</v>
      </c>
      <c r="H1743" s="19">
        <v>5.1598519999999999</v>
      </c>
      <c r="I1743" s="17">
        <v>0.115633</v>
      </c>
      <c r="J1743" s="19">
        <v>5.1229849999999999</v>
      </c>
      <c r="K1743" s="17">
        <v>7.1903999999999996E-2</v>
      </c>
      <c r="L1743" s="19">
        <v>5.0440060000000004</v>
      </c>
      <c r="M1743" s="17">
        <v>8.0491999999999994E-2</v>
      </c>
      <c r="N1743" s="19">
        <v>4.7705209999999996</v>
      </c>
      <c r="O1743" s="17">
        <v>5.2845000000000003E-2</v>
      </c>
    </row>
    <row r="1744" spans="2:15" x14ac:dyDescent="0.2">
      <c r="B1744" s="30"/>
      <c r="C1744" s="30"/>
      <c r="D1744" s="30"/>
      <c r="E1744" s="30"/>
      <c r="F1744" s="30"/>
      <c r="G1744" s="14" t="s">
        <v>292</v>
      </c>
      <c r="H1744" s="19">
        <v>3.5114890000000001</v>
      </c>
      <c r="I1744" s="17">
        <v>-7.6046000000000002E-2</v>
      </c>
      <c r="J1744" s="19">
        <v>4.007873</v>
      </c>
      <c r="K1744" s="17">
        <v>2.4195999999999999E-2</v>
      </c>
      <c r="L1744" s="19">
        <v>4.2028340000000002</v>
      </c>
      <c r="M1744" s="17">
        <v>9.4264000000000001E-2</v>
      </c>
      <c r="N1744" s="19">
        <v>4.0628159999999998</v>
      </c>
      <c r="O1744" s="17">
        <v>9.0237999999999999E-2</v>
      </c>
    </row>
    <row r="1745" spans="2:15" x14ac:dyDescent="0.2">
      <c r="B1745" s="30"/>
      <c r="C1745" s="30"/>
      <c r="D1745" s="30"/>
      <c r="E1745" s="30"/>
      <c r="F1745" s="30"/>
      <c r="G1745" s="14" t="s">
        <v>293</v>
      </c>
      <c r="H1745" s="19">
        <v>4.0740150000000002</v>
      </c>
      <c r="I1745" s="17">
        <v>-4.1836999999999999E-2</v>
      </c>
      <c r="J1745" s="19">
        <v>4.2201069999999996</v>
      </c>
      <c r="K1745" s="17">
        <v>-3.0202E-2</v>
      </c>
      <c r="L1745" s="19">
        <v>4.1737799999999998</v>
      </c>
      <c r="M1745" s="17">
        <v>-1.9453000000000002E-2</v>
      </c>
      <c r="N1745" s="19">
        <v>4.1931089999999998</v>
      </c>
      <c r="O1745" s="17">
        <v>6.8380000000000003E-3</v>
      </c>
    </row>
    <row r="1746" spans="2:15" x14ac:dyDescent="0.2">
      <c r="B1746" s="30"/>
      <c r="C1746" s="30"/>
      <c r="D1746" s="30"/>
      <c r="E1746" s="30"/>
      <c r="F1746" s="30"/>
      <c r="G1746" s="14" t="s">
        <v>294</v>
      </c>
      <c r="H1746" s="19">
        <v>4.2669889999999997</v>
      </c>
      <c r="I1746" s="17">
        <v>-7.6014999999999999E-2</v>
      </c>
      <c r="J1746" s="19">
        <v>4.5737839999999998</v>
      </c>
      <c r="K1746" s="17">
        <v>-2.5443E-2</v>
      </c>
      <c r="L1746" s="19">
        <v>4.4773430000000003</v>
      </c>
      <c r="M1746" s="17">
        <v>-2.1375000000000002E-2</v>
      </c>
      <c r="N1746" s="19">
        <v>4.4903389999999996</v>
      </c>
      <c r="O1746" s="17">
        <v>7.3980000000000001E-3</v>
      </c>
    </row>
    <row r="1747" spans="2:15" x14ac:dyDescent="0.2">
      <c r="B1747" s="30"/>
      <c r="C1747" s="30"/>
      <c r="D1747" s="30"/>
      <c r="E1747" s="30"/>
      <c r="F1747" s="30"/>
      <c r="G1747" s="14" t="s">
        <v>295</v>
      </c>
      <c r="H1747" s="19">
        <v>5.1550649999999996</v>
      </c>
      <c r="I1747" s="17">
        <v>2.9406999999999999E-2</v>
      </c>
      <c r="J1747" s="19">
        <v>5.1239759999999999</v>
      </c>
      <c r="K1747" s="17">
        <v>2.653E-3</v>
      </c>
      <c r="L1747" s="19">
        <v>5.0442929999999997</v>
      </c>
      <c r="M1747" s="17">
        <v>-2.4135E-2</v>
      </c>
      <c r="N1747" s="19">
        <v>5.05192</v>
      </c>
      <c r="O1747" s="17">
        <v>-1.1115999999999999E-2</v>
      </c>
    </row>
    <row r="1748" spans="2:15" x14ac:dyDescent="0.2">
      <c r="B1748" s="30"/>
      <c r="C1748" s="30"/>
      <c r="D1748" s="30"/>
      <c r="E1748" s="30"/>
      <c r="F1748" s="30"/>
      <c r="G1748" s="14" t="s">
        <v>296</v>
      </c>
      <c r="H1748" s="19">
        <v>5.08643</v>
      </c>
      <c r="I1748" s="17">
        <v>5.1442000000000002E-2</v>
      </c>
      <c r="J1748" s="19">
        <v>5.1555819999999999</v>
      </c>
      <c r="K1748" s="17">
        <v>3.8496000000000002E-2</v>
      </c>
      <c r="L1748" s="19">
        <v>5.0647570000000002</v>
      </c>
      <c r="M1748" s="17">
        <v>3.1243E-2</v>
      </c>
      <c r="N1748" s="19">
        <v>4.8958089999999999</v>
      </c>
      <c r="O1748" s="17">
        <v>1.0095E-2</v>
      </c>
    </row>
    <row r="1749" spans="2:15" x14ac:dyDescent="0.2">
      <c r="B1749" s="30"/>
      <c r="C1749" s="30"/>
      <c r="D1749" s="30"/>
      <c r="E1749" s="30"/>
      <c r="F1749" s="30"/>
      <c r="G1749" s="14" t="s">
        <v>297</v>
      </c>
      <c r="H1749" s="19">
        <v>4.5441260000000003</v>
      </c>
      <c r="I1749" s="17">
        <v>1.0836E-2</v>
      </c>
      <c r="J1749" s="19">
        <v>4.4451830000000001</v>
      </c>
      <c r="K1749" s="17">
        <v>-3.0929999999999998E-3</v>
      </c>
      <c r="L1749" s="19">
        <v>4.4959930000000004</v>
      </c>
      <c r="M1749" s="17">
        <v>6.7070000000000003E-3</v>
      </c>
      <c r="N1749" s="19">
        <v>4.4479090000000001</v>
      </c>
      <c r="O1749" s="17">
        <v>-6.0889999999999998E-3</v>
      </c>
    </row>
    <row r="1750" spans="2:15" x14ac:dyDescent="0.2">
      <c r="B1750" s="30"/>
      <c r="C1750" s="30"/>
      <c r="D1750" s="30"/>
      <c r="E1750" s="30"/>
      <c r="F1750" s="30"/>
      <c r="G1750" s="14" t="s">
        <v>298</v>
      </c>
      <c r="H1750" s="19">
        <v>5.2920400000000001</v>
      </c>
      <c r="I1750" s="17">
        <v>-0.10007199999999999</v>
      </c>
      <c r="J1750" s="19">
        <v>5.3499499999999998</v>
      </c>
      <c r="K1750" s="17">
        <v>-0.112314</v>
      </c>
      <c r="L1750" s="19">
        <v>5.1915789999999999</v>
      </c>
      <c r="M1750" s="17">
        <v>-0.13952800000000001</v>
      </c>
      <c r="N1750" s="19">
        <v>5.2359970000000002</v>
      </c>
      <c r="O1750" s="17">
        <v>-0.12576200000000001</v>
      </c>
    </row>
    <row r="1751" spans="2:15" x14ac:dyDescent="0.2">
      <c r="B1751" s="30"/>
      <c r="C1751" s="30"/>
      <c r="D1751" s="30"/>
      <c r="E1751" s="30"/>
      <c r="F1751" s="30"/>
      <c r="G1751" s="14" t="s">
        <v>299</v>
      </c>
      <c r="H1751" s="19">
        <v>5.3959570000000001</v>
      </c>
      <c r="I1751" s="17">
        <v>2.624E-3</v>
      </c>
      <c r="J1751" s="19">
        <v>5.3786519999999998</v>
      </c>
      <c r="K1751" s="17">
        <v>-1.9082999999999999E-2</v>
      </c>
      <c r="L1751" s="19">
        <v>5.310708</v>
      </c>
      <c r="M1751" s="17">
        <v>-5.0236000000000003E-2</v>
      </c>
      <c r="N1751" s="19">
        <v>5.3684659999999997</v>
      </c>
      <c r="O1751" s="17">
        <v>-3.1777E-2</v>
      </c>
    </row>
    <row r="1752" spans="2:15" x14ac:dyDescent="0.2">
      <c r="B1752" s="30"/>
      <c r="C1752" s="30"/>
      <c r="D1752" s="30"/>
      <c r="E1752" s="30"/>
      <c r="F1752" s="30"/>
      <c r="G1752" s="14" t="s">
        <v>300</v>
      </c>
      <c r="H1752" s="19">
        <v>4.837091</v>
      </c>
      <c r="I1752" s="17">
        <v>4.1019E-2</v>
      </c>
      <c r="J1752" s="19">
        <v>5.1990249999999998</v>
      </c>
      <c r="K1752" s="17">
        <v>7.5861999999999999E-2</v>
      </c>
      <c r="L1752" s="19">
        <v>5.4663029999999999</v>
      </c>
      <c r="M1752" s="17">
        <v>0.13038</v>
      </c>
      <c r="N1752" s="19">
        <v>5.605137</v>
      </c>
      <c r="O1752" s="17">
        <v>0.15831999999999999</v>
      </c>
    </row>
    <row r="1753" spans="2:15" x14ac:dyDescent="0.2">
      <c r="B1753" s="30"/>
      <c r="C1753" s="30"/>
      <c r="D1753" s="30"/>
      <c r="E1753" s="30"/>
      <c r="F1753" s="30"/>
      <c r="G1753" s="14" t="s">
        <v>301</v>
      </c>
      <c r="H1753" s="19">
        <v>4.7113160000000001</v>
      </c>
      <c r="I1753" s="17">
        <v>1.7184000000000001E-2</v>
      </c>
      <c r="J1753" s="19">
        <v>4.559704</v>
      </c>
      <c r="K1753" s="17">
        <v>-6.1260000000000004E-3</v>
      </c>
      <c r="L1753" s="19">
        <v>4.6282889999999997</v>
      </c>
      <c r="M1753" s="17">
        <v>6.6140000000000001E-3</v>
      </c>
      <c r="N1753" s="19">
        <v>4.5918380000000001</v>
      </c>
      <c r="O1753" s="17">
        <v>-3.2490000000000002E-3</v>
      </c>
    </row>
    <row r="1754" spans="2:15" x14ac:dyDescent="0.2">
      <c r="B1754" s="30"/>
      <c r="C1754" s="30"/>
      <c r="D1754" s="30"/>
      <c r="E1754" s="30"/>
      <c r="F1754" s="30"/>
      <c r="G1754" s="14" t="s">
        <v>302</v>
      </c>
      <c r="H1754" s="19">
        <v>4.3772180000000001</v>
      </c>
      <c r="I1754" s="17">
        <v>1.9524E-2</v>
      </c>
      <c r="J1754" s="19">
        <v>4.4050710000000004</v>
      </c>
      <c r="K1754" s="17">
        <v>-0.13780500000000001</v>
      </c>
      <c r="L1754" s="19">
        <v>4.3207110000000002</v>
      </c>
      <c r="M1754" s="17">
        <v>-3.1647000000000002E-2</v>
      </c>
      <c r="N1754" s="19">
        <v>4.24099</v>
      </c>
      <c r="O1754" s="17">
        <v>-3.9853E-2</v>
      </c>
    </row>
    <row r="1755" spans="2:15" x14ac:dyDescent="0.2">
      <c r="B1755" s="30"/>
      <c r="C1755" s="30"/>
      <c r="D1755" s="30"/>
      <c r="E1755" s="30"/>
      <c r="F1755" s="30"/>
      <c r="G1755" s="14" t="s">
        <v>303</v>
      </c>
      <c r="H1755" s="19">
        <v>4.6907589999999999</v>
      </c>
      <c r="I1755" s="17">
        <v>5.9678000000000002E-2</v>
      </c>
      <c r="J1755" s="19">
        <v>4.7310889999999999</v>
      </c>
      <c r="K1755" s="17">
        <v>7.4966000000000005E-2</v>
      </c>
      <c r="L1755" s="19">
        <v>4.5714629999999996</v>
      </c>
      <c r="M1755" s="17">
        <v>6.5511E-2</v>
      </c>
      <c r="N1755" s="19">
        <v>4.4975860000000001</v>
      </c>
      <c r="O1755" s="17">
        <v>3.571E-3</v>
      </c>
    </row>
    <row r="1756" spans="2:15" x14ac:dyDescent="0.2">
      <c r="B1756" s="30"/>
      <c r="C1756" s="30"/>
      <c r="D1756" s="30"/>
      <c r="E1756" s="30"/>
      <c r="F1756" s="30"/>
      <c r="G1756" s="14" t="s">
        <v>304</v>
      </c>
      <c r="H1756" s="19">
        <v>4.6959020000000002</v>
      </c>
      <c r="I1756" s="17">
        <v>2.9120000000000001E-3</v>
      </c>
      <c r="J1756" s="19">
        <v>4.8044549999999999</v>
      </c>
      <c r="K1756" s="17">
        <v>1.0952E-2</v>
      </c>
      <c r="L1756" s="19">
        <v>5.0101560000000003</v>
      </c>
      <c r="M1756" s="17">
        <v>4.7558999999999997E-2</v>
      </c>
      <c r="N1756" s="19">
        <v>5.113696</v>
      </c>
      <c r="O1756" s="17">
        <v>6.1191000000000002E-2</v>
      </c>
    </row>
    <row r="1757" spans="2:15" x14ac:dyDescent="0.2">
      <c r="B1757" s="30"/>
      <c r="C1757" s="30"/>
      <c r="D1757" s="30"/>
      <c r="E1757" s="30"/>
      <c r="F1757" s="30"/>
      <c r="G1757" s="14" t="s">
        <v>305</v>
      </c>
      <c r="H1757" s="19">
        <v>4.923934</v>
      </c>
      <c r="I1757" s="17">
        <v>-5.9189999999999998E-3</v>
      </c>
      <c r="J1757" s="19">
        <v>4.9868540000000001</v>
      </c>
      <c r="K1757" s="17">
        <v>-8.1600000000000006E-3</v>
      </c>
      <c r="L1757" s="19">
        <v>4.9610149999999997</v>
      </c>
      <c r="M1757" s="17">
        <v>-3.5936000000000003E-2</v>
      </c>
      <c r="N1757" s="19">
        <v>4.9302239999999999</v>
      </c>
      <c r="O1757" s="17">
        <v>-5.3940000000000002E-2</v>
      </c>
    </row>
    <row r="1758" spans="2:15" x14ac:dyDescent="0.2">
      <c r="B1758" s="30"/>
      <c r="C1758" s="30"/>
      <c r="D1758" s="30"/>
      <c r="E1758" s="30"/>
      <c r="F1758" s="30"/>
      <c r="G1758" s="14" t="s">
        <v>306</v>
      </c>
      <c r="H1758" s="19">
        <v>4.3590489999999997</v>
      </c>
      <c r="I1758" s="17">
        <v>-0.178953</v>
      </c>
      <c r="J1758" s="19">
        <v>4.5286400000000002</v>
      </c>
      <c r="K1758" s="17">
        <v>-0.15069199999999999</v>
      </c>
      <c r="L1758" s="19">
        <v>4.4779400000000003</v>
      </c>
      <c r="M1758" s="17">
        <v>-0.10227899999999999</v>
      </c>
      <c r="N1758" s="19">
        <v>4.7648739999999998</v>
      </c>
      <c r="O1758" s="17">
        <v>9.6400000000000001E-4</v>
      </c>
    </row>
    <row r="1759" spans="2:15" x14ac:dyDescent="0.2">
      <c r="B1759" s="30"/>
      <c r="C1759" s="30"/>
      <c r="D1759" s="30"/>
      <c r="E1759" s="30"/>
      <c r="F1759" s="30"/>
      <c r="G1759" s="14" t="s">
        <v>307</v>
      </c>
      <c r="H1759" s="19">
        <v>4.4386260000000002</v>
      </c>
      <c r="I1759" s="17">
        <v>1.5596E-2</v>
      </c>
      <c r="J1759" s="19">
        <v>4.3146909999999998</v>
      </c>
      <c r="K1759" s="17">
        <v>-1.0926999999999999E-2</v>
      </c>
      <c r="L1759" s="19">
        <v>4.3821969999999997</v>
      </c>
      <c r="M1759" s="17">
        <v>7.182E-3</v>
      </c>
      <c r="N1759" s="19">
        <v>4.3528469999999997</v>
      </c>
      <c r="O1759" s="17">
        <v>-1.9989999999999999E-3</v>
      </c>
    </row>
    <row r="1760" spans="2:15" x14ac:dyDescent="0.2">
      <c r="B1760" s="30"/>
      <c r="C1760" s="30"/>
      <c r="D1760" s="30"/>
      <c r="E1760" s="30"/>
      <c r="F1760" s="30"/>
      <c r="G1760" s="14" t="s">
        <v>308</v>
      </c>
      <c r="H1760" s="19">
        <v>5.3003200000000001</v>
      </c>
      <c r="I1760" s="17">
        <v>2.9839999999999998E-2</v>
      </c>
      <c r="J1760" s="19">
        <v>5.4146710000000002</v>
      </c>
      <c r="K1760" s="17">
        <v>6.2869999999999995E-2</v>
      </c>
      <c r="L1760" s="19">
        <v>5.3858079999999999</v>
      </c>
      <c r="M1760" s="17">
        <v>4.2802E-2</v>
      </c>
      <c r="N1760" s="19">
        <v>5.3466170000000002</v>
      </c>
      <c r="O1760" s="17">
        <v>2.1649000000000002E-2</v>
      </c>
    </row>
    <row r="1761" spans="2:15" x14ac:dyDescent="0.2">
      <c r="B1761" s="30"/>
      <c r="C1761" s="30"/>
      <c r="D1761" s="30"/>
      <c r="E1761" s="30"/>
      <c r="F1761" s="30"/>
      <c r="G1761" s="14" t="s">
        <v>309</v>
      </c>
      <c r="H1761" s="19">
        <v>4.568397</v>
      </c>
      <c r="I1761" s="17">
        <v>8.6800000000000002E-3</v>
      </c>
      <c r="J1761" s="19">
        <v>4.4540040000000003</v>
      </c>
      <c r="K1761" s="17">
        <v>-6.2740000000000001E-3</v>
      </c>
      <c r="L1761" s="19">
        <v>4.5030070000000002</v>
      </c>
      <c r="M1761" s="17">
        <v>2.2100000000000002E-3</v>
      </c>
      <c r="N1761" s="19">
        <v>4.4525480000000002</v>
      </c>
      <c r="O1761" s="17">
        <v>-1.0706E-2</v>
      </c>
    </row>
    <row r="1762" spans="2:15" x14ac:dyDescent="0.2">
      <c r="B1762" s="30"/>
      <c r="C1762" s="30"/>
      <c r="D1762" s="30"/>
      <c r="E1762" s="30"/>
      <c r="F1762" s="30"/>
      <c r="G1762" s="14" t="s">
        <v>310</v>
      </c>
      <c r="H1762" s="19">
        <v>5.0491400000000004</v>
      </c>
      <c r="I1762" s="17">
        <v>4.113E-2</v>
      </c>
      <c r="J1762" s="19">
        <v>5.1339459999999999</v>
      </c>
      <c r="K1762" s="17">
        <v>4.6759000000000002E-2</v>
      </c>
      <c r="L1762" s="19">
        <v>5.0317439999999998</v>
      </c>
      <c r="M1762" s="17">
        <v>2.7181E-2</v>
      </c>
      <c r="N1762" s="19">
        <v>4.8909760000000002</v>
      </c>
      <c r="O1762" s="17">
        <v>1.0005999999999999E-2</v>
      </c>
    </row>
    <row r="1763" spans="2:15" x14ac:dyDescent="0.2">
      <c r="B1763" s="30"/>
      <c r="C1763" s="30"/>
      <c r="D1763" s="30"/>
      <c r="E1763" s="30"/>
      <c r="F1763" s="30"/>
      <c r="G1763" s="14" t="s">
        <v>311</v>
      </c>
      <c r="H1763" s="19">
        <v>4.3785809999999996</v>
      </c>
      <c r="I1763" s="17">
        <v>-8.0190999999999998E-2</v>
      </c>
      <c r="J1763" s="19">
        <v>4.5079050000000001</v>
      </c>
      <c r="K1763" s="17">
        <v>-8.831E-2</v>
      </c>
      <c r="L1763" s="19">
        <v>4.441211</v>
      </c>
      <c r="M1763" s="17">
        <v>-7.5656000000000001E-2</v>
      </c>
      <c r="N1763" s="19">
        <v>4.5262289999999998</v>
      </c>
      <c r="O1763" s="17">
        <v>-3.8691000000000003E-2</v>
      </c>
    </row>
    <row r="1764" spans="2:15" x14ac:dyDescent="0.2">
      <c r="B1764" s="30"/>
      <c r="C1764" s="30"/>
      <c r="D1764" s="30"/>
      <c r="E1764" s="30"/>
      <c r="F1764" s="30"/>
      <c r="G1764" s="14" t="s">
        <v>312</v>
      </c>
      <c r="H1764" s="19">
        <v>5.3398380000000003</v>
      </c>
      <c r="I1764" s="17">
        <v>2.3134999999999999E-2</v>
      </c>
      <c r="J1764" s="19">
        <v>5.2730579999999998</v>
      </c>
      <c r="K1764" s="17">
        <v>1.0444999999999999E-2</v>
      </c>
      <c r="L1764" s="19">
        <v>5.1658109999999997</v>
      </c>
      <c r="M1764" s="17">
        <v>-2.4242E-2</v>
      </c>
      <c r="N1764" s="19">
        <v>5.3166710000000004</v>
      </c>
      <c r="O1764" s="17">
        <v>-5.4679999999999998E-3</v>
      </c>
    </row>
    <row r="1765" spans="2:15" x14ac:dyDescent="0.2">
      <c r="B1765" s="30"/>
      <c r="C1765" s="30"/>
      <c r="D1765" s="30"/>
      <c r="E1765" s="30"/>
      <c r="F1765" s="30"/>
      <c r="G1765" s="14" t="s">
        <v>313</v>
      </c>
      <c r="H1765" s="19">
        <v>5.5886089999999999</v>
      </c>
      <c r="I1765" s="17">
        <v>-2.4331999999999999E-2</v>
      </c>
      <c r="J1765" s="19">
        <v>5.9079750000000004</v>
      </c>
      <c r="K1765" s="17">
        <v>-2.7359999999999999E-2</v>
      </c>
      <c r="L1765" s="19">
        <v>5.7697669999999999</v>
      </c>
      <c r="M1765" s="17">
        <v>-2.0219999999999999E-3</v>
      </c>
      <c r="N1765" s="19">
        <v>5.7630290000000004</v>
      </c>
      <c r="O1765" s="17">
        <v>4.2484000000000001E-2</v>
      </c>
    </row>
    <row r="1766" spans="2:15" x14ac:dyDescent="0.2">
      <c r="B1766" s="30"/>
      <c r="C1766" s="30"/>
      <c r="D1766" s="30"/>
      <c r="E1766" s="30"/>
      <c r="F1766" s="30"/>
      <c r="G1766" s="14" t="s">
        <v>314</v>
      </c>
      <c r="H1766" s="19">
        <v>4.2359689999999999</v>
      </c>
      <c r="I1766" s="17">
        <v>-5.9944999999999998E-2</v>
      </c>
      <c r="J1766" s="19">
        <v>4.2758779999999996</v>
      </c>
      <c r="K1766" s="17">
        <v>-2.4791000000000001E-2</v>
      </c>
      <c r="L1766" s="19">
        <v>4.3240939999999997</v>
      </c>
      <c r="M1766" s="17">
        <v>-1.0978E-2</v>
      </c>
      <c r="N1766" s="19">
        <v>4.3848409999999998</v>
      </c>
      <c r="O1766" s="17">
        <v>2.7680000000000001E-3</v>
      </c>
    </row>
    <row r="1767" spans="2:15" x14ac:dyDescent="0.2">
      <c r="B1767" s="30"/>
      <c r="C1767" s="30"/>
      <c r="D1767" s="30"/>
      <c r="E1767" s="30"/>
      <c r="F1767" s="30"/>
      <c r="G1767" s="14" t="s">
        <v>315</v>
      </c>
      <c r="H1767" s="19">
        <v>5.0418729999999998</v>
      </c>
      <c r="I1767" s="17">
        <v>-6.4722000000000002E-2</v>
      </c>
      <c r="J1767" s="19">
        <v>5.282311</v>
      </c>
      <c r="K1767" s="17">
        <v>-5.9110999999999997E-2</v>
      </c>
      <c r="L1767" s="19">
        <v>5.3289949999999999</v>
      </c>
      <c r="M1767" s="17">
        <v>-3.8864000000000003E-2</v>
      </c>
      <c r="N1767" s="19">
        <v>5.4024369999999999</v>
      </c>
      <c r="O1767" s="17">
        <v>-2.2709E-2</v>
      </c>
    </row>
    <row r="1768" spans="2:15" x14ac:dyDescent="0.2">
      <c r="B1768" s="30"/>
      <c r="C1768" s="30"/>
      <c r="D1768" s="30"/>
      <c r="E1768" s="30"/>
      <c r="F1768" s="30"/>
      <c r="G1768" s="14" t="s">
        <v>316</v>
      </c>
      <c r="H1768" s="19">
        <v>5.1717250000000003</v>
      </c>
      <c r="I1768" s="17">
        <v>2.3858000000000001E-2</v>
      </c>
      <c r="J1768" s="19">
        <v>5.3550719999999998</v>
      </c>
      <c r="K1768" s="17">
        <v>2.691E-2</v>
      </c>
      <c r="L1768" s="19">
        <v>5.3482789999999998</v>
      </c>
      <c r="M1768" s="17">
        <v>2.0194E-2</v>
      </c>
      <c r="N1768" s="19">
        <v>5.2986829999999996</v>
      </c>
      <c r="O1768" s="17">
        <v>-1.0088E-2</v>
      </c>
    </row>
    <row r="1769" spans="2:15" x14ac:dyDescent="0.2">
      <c r="B1769" s="30"/>
      <c r="C1769" s="30"/>
      <c r="D1769" s="30"/>
      <c r="E1769" s="30"/>
      <c r="F1769" s="30"/>
      <c r="G1769" s="14" t="s">
        <v>317</v>
      </c>
      <c r="H1769" s="19">
        <v>5.8031420000000002</v>
      </c>
      <c r="I1769" s="17">
        <v>-1.1057000000000001E-2</v>
      </c>
      <c r="J1769" s="19">
        <v>5.8794959999999996</v>
      </c>
      <c r="K1769" s="17">
        <v>-1.4966999999999999E-2</v>
      </c>
      <c r="L1769" s="19">
        <v>5.8922160000000003</v>
      </c>
      <c r="M1769" s="17">
        <v>-1.9894999999999999E-2</v>
      </c>
      <c r="N1769" s="19">
        <v>5.9194190000000004</v>
      </c>
      <c r="O1769" s="17">
        <v>-7.7359999999999998E-3</v>
      </c>
    </row>
    <row r="1770" spans="2:15" x14ac:dyDescent="0.2">
      <c r="B1770" s="30"/>
      <c r="C1770" s="30"/>
      <c r="D1770" s="30"/>
      <c r="E1770" s="30"/>
      <c r="F1770" s="30"/>
      <c r="G1770" s="14" t="s">
        <v>318</v>
      </c>
      <c r="H1770" s="19">
        <v>5.1948939999999997</v>
      </c>
      <c r="I1770" s="17">
        <v>-5.4450000000000002E-3</v>
      </c>
      <c r="J1770" s="19">
        <v>5.232456</v>
      </c>
      <c r="K1770" s="17">
        <v>2.1135999999999999E-2</v>
      </c>
      <c r="L1770" s="19">
        <v>5.2470410000000003</v>
      </c>
      <c r="M1770" s="17">
        <v>3.2854000000000001E-2</v>
      </c>
      <c r="N1770" s="19">
        <v>5.167624</v>
      </c>
      <c r="O1770" s="17">
        <v>4.2511E-2</v>
      </c>
    </row>
    <row r="1771" spans="2:15" x14ac:dyDescent="0.2">
      <c r="B1771" s="30"/>
      <c r="C1771" s="30"/>
      <c r="D1771" s="30"/>
      <c r="E1771" s="30"/>
      <c r="F1771" s="30"/>
      <c r="G1771" s="14" t="s">
        <v>319</v>
      </c>
      <c r="H1771" s="19">
        <v>4.7350180000000002</v>
      </c>
      <c r="I1771" s="17">
        <v>-7.0560999999999999E-2</v>
      </c>
      <c r="J1771" s="19">
        <v>4.8251790000000003</v>
      </c>
      <c r="K1771" s="17">
        <v>-5.4744000000000001E-2</v>
      </c>
      <c r="L1771" s="19">
        <v>4.8003400000000003</v>
      </c>
      <c r="M1771" s="17">
        <v>-0.107484</v>
      </c>
      <c r="N1771" s="19">
        <v>4.8105570000000002</v>
      </c>
      <c r="O1771" s="17">
        <v>-0.15525800000000001</v>
      </c>
    </row>
    <row r="1772" spans="2:15" x14ac:dyDescent="0.2">
      <c r="B1772" s="30"/>
      <c r="C1772" s="30"/>
      <c r="D1772" s="30"/>
      <c r="E1772" s="30"/>
      <c r="F1772" s="30"/>
      <c r="G1772" s="14" t="s">
        <v>320</v>
      </c>
      <c r="H1772" s="19">
        <v>5.1224429999999996</v>
      </c>
      <c r="I1772" s="17">
        <v>-2.2193999999999998E-2</v>
      </c>
      <c r="J1772" s="19">
        <v>5.1227270000000003</v>
      </c>
      <c r="K1772" s="17">
        <v>-3.4673000000000002E-2</v>
      </c>
      <c r="L1772" s="19">
        <v>5.0478649999999998</v>
      </c>
      <c r="M1772" s="17">
        <v>-6.4541000000000001E-2</v>
      </c>
      <c r="N1772" s="19">
        <v>5.1452229999999997</v>
      </c>
      <c r="O1772" s="17">
        <v>-4.0529000000000003E-2</v>
      </c>
    </row>
    <row r="1773" spans="2:15" x14ac:dyDescent="0.2">
      <c r="B1773" s="30"/>
      <c r="C1773" s="30"/>
      <c r="D1773" s="30"/>
      <c r="E1773" s="30"/>
      <c r="F1773" s="30"/>
      <c r="G1773" s="14" t="s">
        <v>321</v>
      </c>
      <c r="H1773" s="19">
        <v>5.4608980000000003</v>
      </c>
      <c r="I1773" s="17">
        <v>1.6247000000000001E-2</v>
      </c>
      <c r="J1773" s="19">
        <v>5.5200950000000004</v>
      </c>
      <c r="K1773" s="17">
        <v>2.8972000000000001E-2</v>
      </c>
      <c r="L1773" s="19">
        <v>5.6138820000000003</v>
      </c>
      <c r="M1773" s="17">
        <v>4.2723999999999998E-2</v>
      </c>
      <c r="N1773" s="19">
        <v>5.5726290000000001</v>
      </c>
      <c r="O1773" s="17">
        <v>5.9128E-2</v>
      </c>
    </row>
    <row r="1774" spans="2:15" x14ac:dyDescent="0.2">
      <c r="B1774" s="30"/>
      <c r="C1774" s="30"/>
      <c r="D1774" s="30"/>
      <c r="E1774" s="30"/>
      <c r="F1774" s="30"/>
      <c r="G1774" s="14" t="s">
        <v>322</v>
      </c>
      <c r="H1774" s="19">
        <v>5.0362070000000001</v>
      </c>
      <c r="I1774" s="17">
        <v>-4.0092000000000003E-2</v>
      </c>
      <c r="J1774" s="19">
        <v>5.0177610000000001</v>
      </c>
      <c r="K1774" s="17">
        <v>-6.7406999999999995E-2</v>
      </c>
      <c r="L1774" s="19">
        <v>5.1166729999999996</v>
      </c>
      <c r="M1774" s="17">
        <v>-7.2305999999999995E-2</v>
      </c>
      <c r="N1774" s="19">
        <v>5.1320990000000002</v>
      </c>
      <c r="O1774" s="17">
        <v>-5.7926999999999999E-2</v>
      </c>
    </row>
    <row r="1775" spans="2:15" x14ac:dyDescent="0.2">
      <c r="B1775" s="30"/>
      <c r="C1775" s="30"/>
      <c r="D1775" s="30"/>
      <c r="E1775" s="30"/>
      <c r="F1775" s="30"/>
      <c r="G1775" s="14" t="s">
        <v>323</v>
      </c>
      <c r="H1775" s="19">
        <v>4.8399599999999996</v>
      </c>
      <c r="I1775" s="17">
        <v>-1.1802E-2</v>
      </c>
      <c r="J1775" s="19">
        <v>4.8159970000000003</v>
      </c>
      <c r="K1775" s="17">
        <v>-2.7125E-2</v>
      </c>
      <c r="L1775" s="19">
        <v>4.8440700000000003</v>
      </c>
      <c r="M1775" s="17">
        <v>-2.5392000000000001E-2</v>
      </c>
      <c r="N1775" s="19">
        <v>4.8004059999999997</v>
      </c>
      <c r="O1775" s="17">
        <v>-3.6565E-2</v>
      </c>
    </row>
    <row r="1776" spans="2:15" x14ac:dyDescent="0.2">
      <c r="B1776" s="30"/>
      <c r="C1776" s="30"/>
      <c r="D1776" s="30"/>
      <c r="E1776" s="30"/>
      <c r="F1776" s="30"/>
      <c r="G1776" s="14" t="s">
        <v>324</v>
      </c>
      <c r="H1776" s="19">
        <v>5.9647449999999997</v>
      </c>
      <c r="I1776" s="17">
        <v>0.13672000000000001</v>
      </c>
      <c r="J1776" s="19">
        <v>5.793266</v>
      </c>
      <c r="K1776" s="17">
        <v>9.2487E-2</v>
      </c>
      <c r="L1776" s="19">
        <v>5.6798900000000003</v>
      </c>
      <c r="M1776" s="17">
        <v>5.0691E-2</v>
      </c>
      <c r="N1776" s="19">
        <v>5.766127</v>
      </c>
      <c r="O1776" s="17">
        <v>6.4116999999999993E-2</v>
      </c>
    </row>
    <row r="1777" spans="2:15" x14ac:dyDescent="0.2">
      <c r="B1777" s="138"/>
      <c r="C1777" s="138"/>
      <c r="D1777" s="138"/>
      <c r="E1777" s="138"/>
      <c r="F1777" s="30"/>
      <c r="G1777" s="14" t="s">
        <v>325</v>
      </c>
      <c r="H1777" s="19">
        <v>4.5882199999999997</v>
      </c>
      <c r="I1777" s="17">
        <v>2.5715999999999999E-2</v>
      </c>
      <c r="J1777" s="19">
        <v>4.4509590000000001</v>
      </c>
      <c r="K1777" s="17">
        <v>2.9889999999999999E-3</v>
      </c>
      <c r="L1777" s="19">
        <v>4.5080840000000002</v>
      </c>
      <c r="M1777" s="17">
        <v>1.2517E-2</v>
      </c>
      <c r="N1777" s="19">
        <v>4.4565939999999999</v>
      </c>
      <c r="O1777" s="17">
        <v>-2.4620000000000002E-3</v>
      </c>
    </row>
    <row r="1778" spans="2:15" x14ac:dyDescent="0.2">
      <c r="C1778" s="30"/>
      <c r="D1778" s="30"/>
      <c r="E1778" s="30"/>
      <c r="F1778" s="30"/>
      <c r="G1778" s="14" t="s">
        <v>351</v>
      </c>
      <c r="H1778" s="19">
        <v>5.2693700000000003</v>
      </c>
      <c r="I1778" s="17">
        <v>0.12771399999999999</v>
      </c>
      <c r="J1778" s="19">
        <v>5.1175420000000003</v>
      </c>
      <c r="K1778" s="17">
        <v>5.5184999999999998E-2</v>
      </c>
      <c r="L1778" s="19">
        <v>5.0461220000000004</v>
      </c>
      <c r="M1778" s="17">
        <v>6.8741999999999998E-2</v>
      </c>
      <c r="N1778" s="19">
        <v>4.8376999999999999</v>
      </c>
      <c r="O1778" s="17">
        <v>6.4104999999999995E-2</v>
      </c>
    </row>
    <row r="1779" spans="2:15" x14ac:dyDescent="0.2">
      <c r="C1779" s="30"/>
      <c r="D1779" s="30"/>
      <c r="E1779" s="30"/>
      <c r="F1779" s="30"/>
      <c r="G1779" s="14" t="s">
        <v>352</v>
      </c>
      <c r="H1779" s="19">
        <v>5.153111</v>
      </c>
      <c r="I1779" s="17">
        <v>8.0634999999999998E-2</v>
      </c>
      <c r="J1779" s="19">
        <v>5.0068760000000001</v>
      </c>
      <c r="K1779" s="17">
        <v>2.3354E-2</v>
      </c>
      <c r="L1779" s="19">
        <v>4.8357659999999996</v>
      </c>
      <c r="M1779" s="17">
        <v>-2.0771000000000001E-2</v>
      </c>
      <c r="N1779" s="19">
        <v>4.7943009999999999</v>
      </c>
      <c r="O1779" s="17">
        <v>-3.0016000000000001E-2</v>
      </c>
    </row>
    <row r="1780" spans="2:15" x14ac:dyDescent="0.2">
      <c r="B1780" s="29" t="s">
        <v>19</v>
      </c>
      <c r="C1780" s="29" t="s">
        <v>11</v>
      </c>
      <c r="D1780" s="29" t="s">
        <v>23</v>
      </c>
      <c r="E1780" s="29" t="s">
        <v>10</v>
      </c>
      <c r="F1780" s="29" t="s">
        <v>85</v>
      </c>
      <c r="G1780" s="14" t="s">
        <v>326</v>
      </c>
      <c r="H1780" s="19">
        <v>5.3130769999999998</v>
      </c>
      <c r="I1780" s="17">
        <v>1.8619999999999999E-3</v>
      </c>
      <c r="J1780" s="19">
        <v>5.3358970000000001</v>
      </c>
      <c r="K1780" s="17">
        <v>3.3700000000000002E-3</v>
      </c>
      <c r="L1780" s="19">
        <v>5.3320860000000003</v>
      </c>
      <c r="M1780" s="17">
        <v>-4.0330000000000001E-3</v>
      </c>
      <c r="N1780" s="19">
        <v>5.3334270000000004</v>
      </c>
      <c r="O1780" s="17">
        <v>1.1520000000000001E-2</v>
      </c>
    </row>
    <row r="1781" spans="2:15" x14ac:dyDescent="0.2">
      <c r="B1781" s="30"/>
      <c r="C1781" s="30"/>
      <c r="D1781" s="30"/>
      <c r="E1781" s="30"/>
      <c r="F1781" s="30"/>
      <c r="G1781" s="14" t="s">
        <v>327</v>
      </c>
      <c r="H1781" s="19">
        <v>4.8706430000000003</v>
      </c>
      <c r="I1781" s="17">
        <v>3.4894000000000001E-2</v>
      </c>
      <c r="J1781" s="19">
        <v>5.0190669999999997</v>
      </c>
      <c r="K1781" s="17">
        <v>3.1968999999999997E-2</v>
      </c>
      <c r="L1781" s="19">
        <v>4.9614419999999999</v>
      </c>
      <c r="M1781" s="17">
        <v>4.3633999999999999E-2</v>
      </c>
      <c r="N1781" s="19">
        <v>4.8348750000000003</v>
      </c>
      <c r="O1781" s="17">
        <v>4.0802999999999999E-2</v>
      </c>
    </row>
    <row r="1782" spans="2:15" x14ac:dyDescent="0.2">
      <c r="B1782" s="30"/>
      <c r="C1782" s="30"/>
      <c r="D1782" s="30"/>
      <c r="E1782" s="30"/>
      <c r="F1782" s="30"/>
      <c r="G1782" s="14" t="s">
        <v>328</v>
      </c>
      <c r="H1782" s="19">
        <v>4.8434949999999999</v>
      </c>
      <c r="I1782" s="17">
        <v>-1.6590000000000001E-2</v>
      </c>
      <c r="J1782" s="19">
        <v>5.0125590000000004</v>
      </c>
      <c r="K1782" s="17">
        <v>-1.4727000000000001E-2</v>
      </c>
      <c r="L1782" s="19">
        <v>5.0329959999999998</v>
      </c>
      <c r="M1782" s="17">
        <v>-7.4260000000000003E-3</v>
      </c>
      <c r="N1782" s="19">
        <v>5.0674320000000002</v>
      </c>
      <c r="O1782" s="17">
        <v>3.2789999999999998E-3</v>
      </c>
    </row>
    <row r="1783" spans="2:15" x14ac:dyDescent="0.2">
      <c r="B1783" s="30"/>
      <c r="C1783" s="30"/>
      <c r="D1783" s="30"/>
      <c r="E1783" s="30"/>
      <c r="F1783" s="30"/>
      <c r="G1783" s="14" t="s">
        <v>329</v>
      </c>
      <c r="H1783" s="19">
        <v>4.3619310000000002</v>
      </c>
      <c r="I1783" s="17">
        <v>-5.7166000000000002E-2</v>
      </c>
      <c r="J1783" s="19">
        <v>4.464162</v>
      </c>
      <c r="K1783" s="17">
        <v>-5.1029999999999999E-2</v>
      </c>
      <c r="L1783" s="19">
        <v>4.4229719999999997</v>
      </c>
      <c r="M1783" s="17">
        <v>-3.4629E-2</v>
      </c>
      <c r="N1783" s="19">
        <v>4.4738110000000004</v>
      </c>
      <c r="O1783" s="17">
        <v>-4.4250000000000001E-3</v>
      </c>
    </row>
    <row r="1784" spans="2:15" x14ac:dyDescent="0.2">
      <c r="B1784" s="30"/>
      <c r="C1784" s="30"/>
      <c r="D1784" s="30"/>
      <c r="E1784" s="30"/>
      <c r="F1784" s="30"/>
      <c r="G1784" s="14" t="s">
        <v>330</v>
      </c>
      <c r="H1784" s="19">
        <v>5.4115580000000003</v>
      </c>
      <c r="I1784" s="17">
        <v>9.7240999999999994E-2</v>
      </c>
      <c r="J1784" s="19">
        <v>5.4024580000000002</v>
      </c>
      <c r="K1784" s="17">
        <v>9.7087999999999994E-2</v>
      </c>
      <c r="L1784" s="19">
        <v>5.2273389999999997</v>
      </c>
      <c r="M1784" s="17">
        <v>6.6254999999999994E-2</v>
      </c>
      <c r="N1784" s="19">
        <v>5.136056</v>
      </c>
      <c r="O1784" s="17">
        <v>2.8218E-2</v>
      </c>
    </row>
    <row r="1785" spans="2:15" x14ac:dyDescent="0.2">
      <c r="B1785" s="30"/>
      <c r="C1785" s="30"/>
      <c r="D1785" s="30"/>
      <c r="E1785" s="30"/>
      <c r="F1785" s="30"/>
      <c r="G1785" s="14" t="s">
        <v>331</v>
      </c>
      <c r="H1785" s="19">
        <v>5.1625180000000004</v>
      </c>
      <c r="I1785" s="17">
        <v>2.4791000000000001E-2</v>
      </c>
      <c r="J1785" s="19">
        <v>5.1720069999999998</v>
      </c>
      <c r="K1785" s="17">
        <v>5.986E-3</v>
      </c>
      <c r="L1785" s="19">
        <v>5.0929260000000003</v>
      </c>
      <c r="M1785" s="17">
        <v>-3.4506000000000002E-2</v>
      </c>
      <c r="N1785" s="19">
        <v>5.0831790000000003</v>
      </c>
      <c r="O1785" s="17">
        <v>-3.6112999999999999E-2</v>
      </c>
    </row>
    <row r="1786" spans="2:15" x14ac:dyDescent="0.2">
      <c r="B1786" s="30"/>
      <c r="C1786" s="30"/>
      <c r="D1786" s="30"/>
      <c r="E1786" s="30"/>
      <c r="F1786" s="30"/>
      <c r="G1786" s="14" t="s">
        <v>332</v>
      </c>
      <c r="H1786" s="19">
        <v>4.6455549999999999</v>
      </c>
      <c r="I1786" s="17">
        <v>1.0734E-2</v>
      </c>
      <c r="J1786" s="19">
        <v>4.5456440000000002</v>
      </c>
      <c r="K1786" s="17">
        <v>-8.4910000000000003E-3</v>
      </c>
      <c r="L1786" s="19">
        <v>4.5905690000000003</v>
      </c>
      <c r="M1786" s="17">
        <v>-4.0049999999999999E-3</v>
      </c>
      <c r="N1786" s="19">
        <v>4.5557429999999997</v>
      </c>
      <c r="O1786" s="17">
        <v>-1.4284E-2</v>
      </c>
    </row>
    <row r="1787" spans="2:15" x14ac:dyDescent="0.2">
      <c r="B1787" s="30"/>
      <c r="C1787" s="30"/>
      <c r="D1787" s="30"/>
      <c r="E1787" s="30"/>
      <c r="F1787" s="30"/>
      <c r="G1787" s="14" t="s">
        <v>333</v>
      </c>
      <c r="H1787" s="19">
        <v>5.0105829999999996</v>
      </c>
      <c r="I1787" s="17">
        <v>-2.2046E-2</v>
      </c>
      <c r="J1787" s="19">
        <v>4.9964700000000004</v>
      </c>
      <c r="K1787" s="17">
        <v>-2.5833999999999999E-2</v>
      </c>
      <c r="L1787" s="19">
        <v>4.9752910000000004</v>
      </c>
      <c r="M1787" s="17">
        <v>-4.0896000000000002E-2</v>
      </c>
      <c r="N1787" s="19">
        <v>5.0121440000000002</v>
      </c>
      <c r="O1787" s="17">
        <v>-3.6697E-2</v>
      </c>
    </row>
    <row r="1788" spans="2:15" x14ac:dyDescent="0.2">
      <c r="B1788" s="30"/>
      <c r="C1788" s="30"/>
      <c r="D1788" s="30"/>
      <c r="E1788" s="31"/>
      <c r="F1788" s="30"/>
      <c r="G1788" s="14" t="s">
        <v>334</v>
      </c>
      <c r="H1788" s="19">
        <v>4.8009240000000002</v>
      </c>
      <c r="I1788" s="17">
        <v>-4.3639999999999998E-3</v>
      </c>
      <c r="J1788" s="19">
        <v>4.8387149999999997</v>
      </c>
      <c r="K1788" s="17">
        <v>-9.6849999999999992E-3</v>
      </c>
      <c r="L1788" s="19">
        <v>4.8208580000000003</v>
      </c>
      <c r="M1788" s="17">
        <v>-8.3649999999999992E-3</v>
      </c>
      <c r="N1788" s="19">
        <v>4.8189380000000002</v>
      </c>
      <c r="O1788" s="17">
        <v>-1.2880000000000001E-3</v>
      </c>
    </row>
    <row r="1789" spans="2:15" x14ac:dyDescent="0.2">
      <c r="B1789" s="29" t="s">
        <v>19</v>
      </c>
      <c r="C1789" s="29" t="s">
        <v>11</v>
      </c>
      <c r="D1789" s="29" t="s">
        <v>23</v>
      </c>
      <c r="E1789" s="29" t="s">
        <v>26</v>
      </c>
      <c r="F1789" s="29" t="s">
        <v>84</v>
      </c>
      <c r="G1789" s="14" t="s">
        <v>278</v>
      </c>
      <c r="H1789" s="19">
        <v>2.954952</v>
      </c>
      <c r="I1789" s="17">
        <v>6.4539999999999997E-3</v>
      </c>
      <c r="J1789" s="19">
        <v>2.786403</v>
      </c>
      <c r="K1789" s="17">
        <v>-3.9872999999999999E-2</v>
      </c>
      <c r="L1789" s="19">
        <v>2.6827930000000002</v>
      </c>
      <c r="M1789" s="17">
        <v>-4.3769000000000002E-2</v>
      </c>
      <c r="N1789" s="19">
        <v>2.6452599999999999</v>
      </c>
      <c r="O1789" s="17">
        <v>-2.5836999999999999E-2</v>
      </c>
    </row>
    <row r="1790" spans="2:15" x14ac:dyDescent="0.2">
      <c r="B1790" s="30"/>
      <c r="C1790" s="30"/>
      <c r="D1790" s="30"/>
      <c r="E1790" s="30"/>
      <c r="F1790" s="30"/>
      <c r="G1790" s="14" t="s">
        <v>279</v>
      </c>
      <c r="H1790" s="19">
        <v>2.3583829999999999</v>
      </c>
      <c r="I1790" s="17">
        <v>3.2397000000000002E-2</v>
      </c>
      <c r="J1790" s="19">
        <v>2.3071259999999998</v>
      </c>
      <c r="K1790" s="17">
        <v>1.0774000000000001E-2</v>
      </c>
      <c r="L1790" s="19">
        <v>2.33128</v>
      </c>
      <c r="M1790" s="17">
        <v>2.7623999999999999E-2</v>
      </c>
      <c r="N1790" s="19">
        <v>2.3123239999999998</v>
      </c>
      <c r="O1790" s="17">
        <v>2.4570999999999999E-2</v>
      </c>
    </row>
    <row r="1791" spans="2:15" x14ac:dyDescent="0.2">
      <c r="B1791" s="30"/>
      <c r="C1791" s="30"/>
      <c r="D1791" s="30"/>
      <c r="E1791" s="30"/>
      <c r="F1791" s="30"/>
      <c r="G1791" s="14" t="s">
        <v>280</v>
      </c>
      <c r="H1791" s="19">
        <v>2.2137389999999999</v>
      </c>
      <c r="I1791" s="17">
        <v>-1.74E-3</v>
      </c>
      <c r="J1791" s="19">
        <v>2.2784149999999999</v>
      </c>
      <c r="K1791" s="17">
        <v>-6.1899999999999998E-4</v>
      </c>
      <c r="L1791" s="19">
        <v>2.2645249999999999</v>
      </c>
      <c r="M1791" s="17">
        <v>6.6039999999999996E-3</v>
      </c>
      <c r="N1791" s="19">
        <v>2.2637290000000001</v>
      </c>
      <c r="O1791" s="17">
        <v>1.9085999999999999E-2</v>
      </c>
    </row>
    <row r="1792" spans="2:15" x14ac:dyDescent="0.2">
      <c r="B1792" s="30"/>
      <c r="C1792" s="30"/>
      <c r="D1792" s="30"/>
      <c r="E1792" s="30"/>
      <c r="F1792" s="30"/>
      <c r="G1792" s="14" t="s">
        <v>281</v>
      </c>
      <c r="H1792" s="19">
        <v>2.4205290000000002</v>
      </c>
      <c r="I1792" s="17">
        <v>1.1937E-2</v>
      </c>
      <c r="J1792" s="19">
        <v>2.3799440000000001</v>
      </c>
      <c r="K1792" s="17">
        <v>-2.601E-3</v>
      </c>
      <c r="L1792" s="19">
        <v>2.4034149999999999</v>
      </c>
      <c r="M1792" s="17">
        <v>2.6962E-2</v>
      </c>
      <c r="N1792" s="19">
        <v>2.3803930000000002</v>
      </c>
      <c r="O1792" s="17">
        <v>2.5888999999999999E-2</v>
      </c>
    </row>
    <row r="1793" spans="2:15" x14ac:dyDescent="0.2">
      <c r="B1793" s="30"/>
      <c r="C1793" s="30"/>
      <c r="D1793" s="30"/>
      <c r="E1793" s="30"/>
      <c r="F1793" s="30"/>
      <c r="G1793" s="14" t="s">
        <v>282</v>
      </c>
      <c r="H1793" s="19">
        <v>2.3045450000000001</v>
      </c>
      <c r="I1793" s="17">
        <v>-4.9718999999999999E-2</v>
      </c>
      <c r="J1793" s="19">
        <v>2.3832</v>
      </c>
      <c r="K1793" s="17">
        <v>-2.6845999999999998E-2</v>
      </c>
      <c r="L1793" s="19">
        <v>2.3796270000000002</v>
      </c>
      <c r="M1793" s="17">
        <v>-1.3665E-2</v>
      </c>
      <c r="N1793" s="19">
        <v>2.3853249999999999</v>
      </c>
      <c r="O1793" s="17">
        <v>8.6370000000000006E-3</v>
      </c>
    </row>
    <row r="1794" spans="2:15" x14ac:dyDescent="0.2">
      <c r="B1794" s="30"/>
      <c r="C1794" s="30"/>
      <c r="D1794" s="30"/>
      <c r="E1794" s="30"/>
      <c r="F1794" s="30"/>
      <c r="G1794" s="14" t="s">
        <v>283</v>
      </c>
      <c r="H1794" s="19">
        <v>2.1185589999999999</v>
      </c>
      <c r="I1794" s="17">
        <v>-5.4115000000000003E-2</v>
      </c>
      <c r="J1794" s="19">
        <v>2.1156350000000002</v>
      </c>
      <c r="K1794" s="17">
        <v>-5.3115000000000002E-2</v>
      </c>
      <c r="L1794" s="19">
        <v>2.1114380000000001</v>
      </c>
      <c r="M1794" s="17">
        <v>-4.6653E-2</v>
      </c>
      <c r="N1794" s="19">
        <v>2.1197620000000001</v>
      </c>
      <c r="O1794" s="17">
        <v>-3.6290000000000003E-2</v>
      </c>
    </row>
    <row r="1795" spans="2:15" x14ac:dyDescent="0.2">
      <c r="B1795" s="30"/>
      <c r="C1795" s="30"/>
      <c r="D1795" s="30"/>
      <c r="E1795" s="30"/>
      <c r="F1795" s="30"/>
      <c r="G1795" s="14" t="s">
        <v>284</v>
      </c>
      <c r="H1795" s="19">
        <v>2.3680129999999999</v>
      </c>
      <c r="I1795" s="17">
        <v>-2.2089999999999999E-2</v>
      </c>
      <c r="J1795" s="19">
        <v>2.4465539999999999</v>
      </c>
      <c r="K1795" s="17">
        <v>-4.0487000000000002E-2</v>
      </c>
      <c r="L1795" s="19">
        <v>2.460305</v>
      </c>
      <c r="M1795" s="17">
        <v>-3.1421999999999999E-2</v>
      </c>
      <c r="N1795" s="19">
        <v>2.5052840000000001</v>
      </c>
      <c r="O1795" s="17">
        <v>-1.8166000000000002E-2</v>
      </c>
    </row>
    <row r="1796" spans="2:15" x14ac:dyDescent="0.2">
      <c r="B1796" s="30"/>
      <c r="C1796" s="30"/>
      <c r="D1796" s="30"/>
      <c r="E1796" s="30"/>
      <c r="F1796" s="30"/>
      <c r="G1796" s="14" t="s">
        <v>285</v>
      </c>
      <c r="H1796" s="19">
        <v>2.553312</v>
      </c>
      <c r="I1796" s="17">
        <v>9.4447000000000003E-2</v>
      </c>
      <c r="J1796" s="19">
        <v>2.612841</v>
      </c>
      <c r="K1796" s="17">
        <v>6.3741000000000006E-2</v>
      </c>
      <c r="L1796" s="19">
        <v>2.5666790000000002</v>
      </c>
      <c r="M1796" s="17">
        <v>4.7634999999999997E-2</v>
      </c>
      <c r="N1796" s="19">
        <v>2.5141330000000002</v>
      </c>
      <c r="O1796" s="17">
        <v>2.0194E-2</v>
      </c>
    </row>
    <row r="1797" spans="2:15" x14ac:dyDescent="0.2">
      <c r="B1797" s="30"/>
      <c r="C1797" s="30"/>
      <c r="D1797" s="30"/>
      <c r="E1797" s="30"/>
      <c r="F1797" s="30"/>
      <c r="G1797" s="14" t="s">
        <v>286</v>
      </c>
      <c r="H1797" s="19">
        <v>2.2932419999999998</v>
      </c>
      <c r="I1797" s="17">
        <v>9.3699999999999999E-3</v>
      </c>
      <c r="J1797" s="19">
        <v>2.322041</v>
      </c>
      <c r="K1797" s="17">
        <v>5.9779999999999998E-3</v>
      </c>
      <c r="L1797" s="19">
        <v>2.2015090000000002</v>
      </c>
      <c r="M1797" s="17">
        <v>-3.4798000000000003E-2</v>
      </c>
      <c r="N1797" s="19">
        <v>2.2208239999999999</v>
      </c>
      <c r="O1797" s="17">
        <v>-1.5276E-2</v>
      </c>
    </row>
    <row r="1798" spans="2:15" x14ac:dyDescent="0.2">
      <c r="B1798" s="30"/>
      <c r="C1798" s="30"/>
      <c r="D1798" s="30"/>
      <c r="E1798" s="30"/>
      <c r="F1798" s="30"/>
      <c r="G1798" s="14" t="s">
        <v>287</v>
      </c>
      <c r="H1798" s="19">
        <v>2.8087309999999999</v>
      </c>
      <c r="I1798" s="17">
        <v>-8.5719999999999998E-3</v>
      </c>
      <c r="J1798" s="19">
        <v>2.9234399999999998</v>
      </c>
      <c r="K1798" s="17">
        <v>-5.1879999999999999E-3</v>
      </c>
      <c r="L1798" s="19">
        <v>2.8592960000000001</v>
      </c>
      <c r="M1798" s="17">
        <v>1.4787E-2</v>
      </c>
      <c r="N1798" s="19">
        <v>2.863184</v>
      </c>
      <c r="O1798" s="17">
        <v>5.7548000000000002E-2</v>
      </c>
    </row>
    <row r="1799" spans="2:15" x14ac:dyDescent="0.2">
      <c r="B1799" s="30"/>
      <c r="C1799" s="30"/>
      <c r="D1799" s="30"/>
      <c r="E1799" s="30"/>
      <c r="F1799" s="30"/>
      <c r="G1799" s="14" t="s">
        <v>288</v>
      </c>
      <c r="H1799" s="19">
        <v>2.7243379999999999</v>
      </c>
      <c r="I1799" s="17">
        <v>0.104974</v>
      </c>
      <c r="J1799" s="19">
        <v>2.700332</v>
      </c>
      <c r="K1799" s="17">
        <v>7.2434999999999999E-2</v>
      </c>
      <c r="L1799" s="19">
        <v>2.638833</v>
      </c>
      <c r="M1799" s="17">
        <v>8.0060999999999993E-2</v>
      </c>
      <c r="N1799" s="19">
        <v>2.570303</v>
      </c>
      <c r="O1799" s="17">
        <v>9.1740000000000002E-2</v>
      </c>
    </row>
    <row r="1800" spans="2:15" x14ac:dyDescent="0.2">
      <c r="B1800" s="30"/>
      <c r="C1800" s="30"/>
      <c r="D1800" s="30"/>
      <c r="E1800" s="30"/>
      <c r="F1800" s="30"/>
      <c r="G1800" s="14" t="s">
        <v>289</v>
      </c>
      <c r="H1800" s="19">
        <v>2.8242950000000002</v>
      </c>
      <c r="I1800" s="17">
        <v>2.8822E-2</v>
      </c>
      <c r="J1800" s="19">
        <v>2.8478119999999998</v>
      </c>
      <c r="K1800" s="17">
        <v>1.2285000000000001E-2</v>
      </c>
      <c r="L1800" s="19">
        <v>2.8328229999999999</v>
      </c>
      <c r="M1800" s="17">
        <v>5.2900000000000004E-3</v>
      </c>
      <c r="N1800" s="19">
        <v>2.8104719999999999</v>
      </c>
      <c r="O1800" s="17">
        <v>8.293E-3</v>
      </c>
    </row>
    <row r="1801" spans="2:15" x14ac:dyDescent="0.2">
      <c r="B1801" s="30"/>
      <c r="C1801" s="30"/>
      <c r="D1801" s="30"/>
      <c r="E1801" s="30"/>
      <c r="F1801" s="30"/>
      <c r="G1801" s="14" t="s">
        <v>290</v>
      </c>
      <c r="H1801" s="19">
        <v>2.7751410000000001</v>
      </c>
      <c r="I1801" s="17">
        <v>1.2664E-2</v>
      </c>
      <c r="J1801" s="19">
        <v>2.768958</v>
      </c>
      <c r="K1801" s="17">
        <v>1.9786000000000002E-2</v>
      </c>
      <c r="L1801" s="19">
        <v>2.742216</v>
      </c>
      <c r="M1801" s="17">
        <v>3.0022E-2</v>
      </c>
      <c r="N1801" s="19">
        <v>2.7588140000000001</v>
      </c>
      <c r="O1801" s="17">
        <v>3.8587000000000003E-2</v>
      </c>
    </row>
    <row r="1802" spans="2:15" x14ac:dyDescent="0.2">
      <c r="B1802" s="30"/>
      <c r="C1802" s="30"/>
      <c r="D1802" s="30"/>
      <c r="E1802" s="30"/>
      <c r="F1802" s="30"/>
      <c r="G1802" s="14" t="s">
        <v>291</v>
      </c>
      <c r="H1802" s="19">
        <v>2.5681720000000001</v>
      </c>
      <c r="I1802" s="17">
        <v>0.14249800000000001</v>
      </c>
      <c r="J1802" s="19">
        <v>2.5490780000000002</v>
      </c>
      <c r="K1802" s="17">
        <v>0.10396900000000001</v>
      </c>
      <c r="L1802" s="19">
        <v>2.5003669999999998</v>
      </c>
      <c r="M1802" s="17">
        <v>0.103784</v>
      </c>
      <c r="N1802" s="19">
        <v>2.3699249999999998</v>
      </c>
      <c r="O1802" s="17">
        <v>7.5873999999999997E-2</v>
      </c>
    </row>
    <row r="1803" spans="2:15" x14ac:dyDescent="0.2">
      <c r="B1803" s="30"/>
      <c r="C1803" s="30"/>
      <c r="D1803" s="30"/>
      <c r="E1803" s="30"/>
      <c r="F1803" s="30"/>
      <c r="G1803" s="14" t="s">
        <v>292</v>
      </c>
      <c r="H1803" s="19">
        <v>1.7555259999999999</v>
      </c>
      <c r="I1803" s="17">
        <v>-7.3442999999999994E-2</v>
      </c>
      <c r="J1803" s="19">
        <v>2.003768</v>
      </c>
      <c r="K1803" s="17">
        <v>2.8251999999999999E-2</v>
      </c>
      <c r="L1803" s="19">
        <v>2.1059610000000002</v>
      </c>
      <c r="M1803" s="17">
        <v>0.10050099999999999</v>
      </c>
      <c r="N1803" s="19">
        <v>2.045607</v>
      </c>
      <c r="O1803" s="17">
        <v>0.101122</v>
      </c>
    </row>
    <row r="1804" spans="2:15" x14ac:dyDescent="0.2">
      <c r="B1804" s="30"/>
      <c r="C1804" s="30"/>
      <c r="D1804" s="30"/>
      <c r="E1804" s="30"/>
      <c r="F1804" s="30"/>
      <c r="G1804" s="14" t="s">
        <v>293</v>
      </c>
      <c r="H1804" s="19">
        <v>2.0332479999999999</v>
      </c>
      <c r="I1804" s="17">
        <v>-5.4195E-2</v>
      </c>
      <c r="J1804" s="19">
        <v>2.1081110000000001</v>
      </c>
      <c r="K1804" s="17">
        <v>-4.1246999999999999E-2</v>
      </c>
      <c r="L1804" s="19">
        <v>2.0807310000000001</v>
      </c>
      <c r="M1804" s="17">
        <v>-3.0176000000000001E-2</v>
      </c>
      <c r="N1804" s="19">
        <v>2.0915300000000001</v>
      </c>
      <c r="O1804" s="17">
        <v>-1.983E-3</v>
      </c>
    </row>
    <row r="1805" spans="2:15" x14ac:dyDescent="0.2">
      <c r="B1805" s="30"/>
      <c r="C1805" s="30"/>
      <c r="D1805" s="30"/>
      <c r="E1805" s="30"/>
      <c r="F1805" s="30"/>
      <c r="G1805" s="14" t="s">
        <v>294</v>
      </c>
      <c r="H1805" s="19">
        <v>2.106833</v>
      </c>
      <c r="I1805" s="17">
        <v>-7.7211000000000002E-2</v>
      </c>
      <c r="J1805" s="19">
        <v>2.2581389999999999</v>
      </c>
      <c r="K1805" s="17">
        <v>-2.4320999999999999E-2</v>
      </c>
      <c r="L1805" s="19">
        <v>2.2109800000000002</v>
      </c>
      <c r="M1805" s="17">
        <v>-2.0795999999999999E-2</v>
      </c>
      <c r="N1805" s="19">
        <v>2.2149860000000001</v>
      </c>
      <c r="O1805" s="17">
        <v>7.5900000000000004E-3</v>
      </c>
    </row>
    <row r="1806" spans="2:15" x14ac:dyDescent="0.2">
      <c r="B1806" s="30"/>
      <c r="C1806" s="30"/>
      <c r="D1806" s="30"/>
      <c r="E1806" s="30"/>
      <c r="F1806" s="30"/>
      <c r="G1806" s="14" t="s">
        <v>295</v>
      </c>
      <c r="H1806" s="19">
        <v>2.7708919999999999</v>
      </c>
      <c r="I1806" s="17">
        <v>3.4712E-2</v>
      </c>
      <c r="J1806" s="19">
        <v>2.7901150000000001</v>
      </c>
      <c r="K1806" s="17">
        <v>-1.2638999999999999E-2</v>
      </c>
      <c r="L1806" s="19">
        <v>2.764532</v>
      </c>
      <c r="M1806" s="17">
        <v>-3.4407E-2</v>
      </c>
      <c r="N1806" s="19">
        <v>2.7564289999999998</v>
      </c>
      <c r="O1806" s="17">
        <v>-2.7890999999999999E-2</v>
      </c>
    </row>
    <row r="1807" spans="2:15" x14ac:dyDescent="0.2">
      <c r="B1807" s="30"/>
      <c r="C1807" s="30"/>
      <c r="D1807" s="30"/>
      <c r="E1807" s="30"/>
      <c r="F1807" s="30"/>
      <c r="G1807" s="14" t="s">
        <v>296</v>
      </c>
      <c r="H1807" s="19">
        <v>2.541747</v>
      </c>
      <c r="I1807" s="17">
        <v>8.4962999999999997E-2</v>
      </c>
      <c r="J1807" s="19">
        <v>2.5736439999999998</v>
      </c>
      <c r="K1807" s="17">
        <v>8.0037999999999998E-2</v>
      </c>
      <c r="L1807" s="19">
        <v>2.5215519999999998</v>
      </c>
      <c r="M1807" s="17">
        <v>6.7684999999999995E-2</v>
      </c>
      <c r="N1807" s="19">
        <v>2.42171</v>
      </c>
      <c r="O1807" s="17">
        <v>3.5561000000000002E-2</v>
      </c>
    </row>
    <row r="1808" spans="2:15" x14ac:dyDescent="0.2">
      <c r="B1808" s="30"/>
      <c r="C1808" s="30"/>
      <c r="D1808" s="30"/>
      <c r="E1808" s="30"/>
      <c r="F1808" s="30"/>
      <c r="G1808" s="14" t="s">
        <v>297</v>
      </c>
      <c r="H1808" s="19">
        <v>2.3159649999999998</v>
      </c>
      <c r="I1808" s="17">
        <v>2.3782000000000001E-2</v>
      </c>
      <c r="J1808" s="19">
        <v>2.2581850000000001</v>
      </c>
      <c r="K1808" s="17">
        <v>7.0369999999999999E-3</v>
      </c>
      <c r="L1808" s="19">
        <v>2.2872720000000002</v>
      </c>
      <c r="M1808" s="17">
        <v>2.8798000000000001E-2</v>
      </c>
      <c r="N1808" s="19">
        <v>2.2606839999999999</v>
      </c>
      <c r="O1808" s="17">
        <v>2.1513000000000001E-2</v>
      </c>
    </row>
    <row r="1809" spans="2:15" x14ac:dyDescent="0.2">
      <c r="B1809" s="30"/>
      <c r="C1809" s="30"/>
      <c r="D1809" s="30"/>
      <c r="E1809" s="30"/>
      <c r="F1809" s="30"/>
      <c r="G1809" s="14" t="s">
        <v>298</v>
      </c>
      <c r="H1809" s="19">
        <v>2.9114849999999999</v>
      </c>
      <c r="I1809" s="17">
        <v>-5.3378000000000002E-2</v>
      </c>
      <c r="J1809" s="19">
        <v>2.926202</v>
      </c>
      <c r="K1809" s="17">
        <v>-5.2754000000000002E-2</v>
      </c>
      <c r="L1809" s="19">
        <v>2.9115540000000002</v>
      </c>
      <c r="M1809" s="17">
        <v>-3.5138999999999997E-2</v>
      </c>
      <c r="N1809" s="19">
        <v>2.9366349999999999</v>
      </c>
      <c r="O1809" s="17">
        <v>-9.5139999999999999E-3</v>
      </c>
    </row>
    <row r="1810" spans="2:15" x14ac:dyDescent="0.2">
      <c r="B1810" s="30"/>
      <c r="C1810" s="30"/>
      <c r="D1810" s="30"/>
      <c r="E1810" s="30"/>
      <c r="F1810" s="30"/>
      <c r="G1810" s="14" t="s">
        <v>299</v>
      </c>
      <c r="H1810" s="19">
        <v>2.7521080000000002</v>
      </c>
      <c r="I1810" s="17">
        <v>1.2297000000000001E-2</v>
      </c>
      <c r="J1810" s="19">
        <v>2.7299280000000001</v>
      </c>
      <c r="K1810" s="17">
        <v>-1.0956E-2</v>
      </c>
      <c r="L1810" s="19">
        <v>2.6959270000000002</v>
      </c>
      <c r="M1810" s="17">
        <v>-4.3659000000000003E-2</v>
      </c>
      <c r="N1810" s="19">
        <v>2.7080280000000001</v>
      </c>
      <c r="O1810" s="17">
        <v>-3.6117000000000003E-2</v>
      </c>
    </row>
    <row r="1811" spans="2:15" x14ac:dyDescent="0.2">
      <c r="B1811" s="30"/>
      <c r="C1811" s="30"/>
      <c r="D1811" s="30"/>
      <c r="E1811" s="30"/>
      <c r="F1811" s="30"/>
      <c r="G1811" s="14" t="s">
        <v>300</v>
      </c>
      <c r="H1811" s="19">
        <v>2.546802</v>
      </c>
      <c r="I1811" s="17">
        <v>5.7489999999999999E-2</v>
      </c>
      <c r="J1811" s="19">
        <v>2.7481409999999999</v>
      </c>
      <c r="K1811" s="17">
        <v>0.108236</v>
      </c>
      <c r="L1811" s="19">
        <v>2.903861</v>
      </c>
      <c r="M1811" s="17">
        <v>0.20133799999999999</v>
      </c>
      <c r="N1811" s="19">
        <v>2.962024</v>
      </c>
      <c r="O1811" s="17">
        <v>0.240701</v>
      </c>
    </row>
    <row r="1812" spans="2:15" x14ac:dyDescent="0.2">
      <c r="B1812" s="30"/>
      <c r="C1812" s="30"/>
      <c r="D1812" s="30"/>
      <c r="E1812" s="30"/>
      <c r="F1812" s="30"/>
      <c r="G1812" s="14" t="s">
        <v>301</v>
      </c>
      <c r="H1812" s="19">
        <v>2.3656579999999998</v>
      </c>
      <c r="I1812" s="17">
        <v>2.9426000000000001E-2</v>
      </c>
      <c r="J1812" s="19">
        <v>2.281266</v>
      </c>
      <c r="K1812" s="17">
        <v>3.496E-3</v>
      </c>
      <c r="L1812" s="19">
        <v>2.3200470000000002</v>
      </c>
      <c r="M1812" s="17">
        <v>2.6658000000000001E-2</v>
      </c>
      <c r="N1812" s="19">
        <v>2.29928</v>
      </c>
      <c r="O1812" s="17">
        <v>2.1004999999999999E-2</v>
      </c>
    </row>
    <row r="1813" spans="2:15" x14ac:dyDescent="0.2">
      <c r="B1813" s="30"/>
      <c r="C1813" s="30"/>
      <c r="D1813" s="30"/>
      <c r="E1813" s="30"/>
      <c r="F1813" s="30"/>
      <c r="G1813" s="14" t="s">
        <v>302</v>
      </c>
      <c r="H1813" s="19">
        <v>2.6968559999999999</v>
      </c>
      <c r="I1813" s="17">
        <v>0.18262800000000001</v>
      </c>
      <c r="J1813" s="19">
        <v>2.675945</v>
      </c>
      <c r="K1813" s="17">
        <v>2.9479000000000002E-2</v>
      </c>
      <c r="L1813" s="19">
        <v>2.6751879999999999</v>
      </c>
      <c r="M1813" s="17">
        <v>0.22605900000000001</v>
      </c>
      <c r="N1813" s="19">
        <v>2.6204399999999999</v>
      </c>
      <c r="O1813" s="17">
        <v>0.21112300000000001</v>
      </c>
    </row>
    <row r="1814" spans="2:15" x14ac:dyDescent="0.2">
      <c r="B1814" s="30"/>
      <c r="C1814" s="30"/>
      <c r="D1814" s="30"/>
      <c r="E1814" s="30"/>
      <c r="F1814" s="30"/>
      <c r="G1814" s="14" t="s">
        <v>303</v>
      </c>
      <c r="H1814" s="19">
        <v>2.468953</v>
      </c>
      <c r="I1814" s="17">
        <v>0.110698</v>
      </c>
      <c r="J1814" s="19">
        <v>2.4706790000000001</v>
      </c>
      <c r="K1814" s="17">
        <v>0.121403</v>
      </c>
      <c r="L1814" s="19">
        <v>2.3693019999999998</v>
      </c>
      <c r="M1814" s="17">
        <v>0.11445900000000001</v>
      </c>
      <c r="N1814" s="19">
        <v>2.3089900000000001</v>
      </c>
      <c r="O1814" s="17">
        <v>4.1539E-2</v>
      </c>
    </row>
    <row r="1815" spans="2:15" x14ac:dyDescent="0.2">
      <c r="B1815" s="30"/>
      <c r="C1815" s="30"/>
      <c r="D1815" s="30"/>
      <c r="E1815" s="30"/>
      <c r="F1815" s="30"/>
      <c r="G1815" s="14" t="s">
        <v>304</v>
      </c>
      <c r="H1815" s="19">
        <v>2.4323999999999999</v>
      </c>
      <c r="I1815" s="17">
        <v>1.5955E-2</v>
      </c>
      <c r="J1815" s="19">
        <v>2.49132</v>
      </c>
      <c r="K1815" s="17">
        <v>2.8242E-2</v>
      </c>
      <c r="L1815" s="19">
        <v>2.6111</v>
      </c>
      <c r="M1815" s="17">
        <v>9.4592999999999997E-2</v>
      </c>
      <c r="N1815" s="19">
        <v>2.6564160000000001</v>
      </c>
      <c r="O1815" s="17">
        <v>0.11790399999999999</v>
      </c>
    </row>
    <row r="1816" spans="2:15" x14ac:dyDescent="0.2">
      <c r="B1816" s="30"/>
      <c r="C1816" s="30"/>
      <c r="D1816" s="30"/>
      <c r="E1816" s="30"/>
      <c r="F1816" s="30"/>
      <c r="G1816" s="14" t="s">
        <v>305</v>
      </c>
      <c r="H1816" s="19">
        <v>2.5836329999999998</v>
      </c>
      <c r="I1816" s="17">
        <v>-3.4500999999999997E-2</v>
      </c>
      <c r="J1816" s="19">
        <v>2.6397930000000001</v>
      </c>
      <c r="K1816" s="17">
        <v>-2.0133000000000002E-2</v>
      </c>
      <c r="L1816" s="19">
        <v>2.6629450000000001</v>
      </c>
      <c r="M1816" s="17">
        <v>6.1019999999999998E-3</v>
      </c>
      <c r="N1816" s="19">
        <v>2.6636660000000001</v>
      </c>
      <c r="O1816" s="17">
        <v>1.5594999999999999E-2</v>
      </c>
    </row>
    <row r="1817" spans="2:15" x14ac:dyDescent="0.2">
      <c r="B1817" s="30"/>
      <c r="C1817" s="30"/>
      <c r="D1817" s="30"/>
      <c r="E1817" s="30"/>
      <c r="F1817" s="30"/>
      <c r="G1817" s="14" t="s">
        <v>306</v>
      </c>
      <c r="H1817" s="19">
        <v>2.3725879999999999</v>
      </c>
      <c r="I1817" s="17">
        <v>-6.5139000000000002E-2</v>
      </c>
      <c r="J1817" s="19">
        <v>2.4623249999999999</v>
      </c>
      <c r="K1817" s="17">
        <v>-4.6706999999999999E-2</v>
      </c>
      <c r="L1817" s="19">
        <v>2.4243389999999998</v>
      </c>
      <c r="M1817" s="17">
        <v>-4.7352999999999999E-2</v>
      </c>
      <c r="N1817" s="19">
        <v>2.4650949999999998</v>
      </c>
      <c r="O1817" s="17">
        <v>-1.1315E-2</v>
      </c>
    </row>
    <row r="1818" spans="2:15" x14ac:dyDescent="0.2">
      <c r="B1818" s="30"/>
      <c r="C1818" s="30"/>
      <c r="D1818" s="30"/>
      <c r="E1818" s="30"/>
      <c r="F1818" s="30"/>
      <c r="G1818" s="14" t="s">
        <v>307</v>
      </c>
      <c r="H1818" s="19">
        <v>2.6565530000000002</v>
      </c>
      <c r="I1818" s="17">
        <v>2.0983999999999999E-2</v>
      </c>
      <c r="J1818" s="19">
        <v>2.5741520000000002</v>
      </c>
      <c r="K1818" s="17">
        <v>-4.4999999999999999E-4</v>
      </c>
      <c r="L1818" s="19">
        <v>2.609934</v>
      </c>
      <c r="M1818" s="17">
        <v>2.4025999999999999E-2</v>
      </c>
      <c r="N1818" s="19">
        <v>2.5796199999999998</v>
      </c>
      <c r="O1818" s="17">
        <v>2.8181000000000001E-2</v>
      </c>
    </row>
    <row r="1819" spans="2:15" x14ac:dyDescent="0.2">
      <c r="B1819" s="30"/>
      <c r="C1819" s="30"/>
      <c r="D1819" s="30"/>
      <c r="E1819" s="30"/>
      <c r="F1819" s="30"/>
      <c r="G1819" s="14" t="s">
        <v>308</v>
      </c>
      <c r="H1819" s="19">
        <v>2.8095400000000001</v>
      </c>
      <c r="I1819" s="17">
        <v>7.3621000000000006E-2</v>
      </c>
      <c r="J1819" s="19">
        <v>2.8593790000000001</v>
      </c>
      <c r="K1819" s="17">
        <v>9.5713000000000006E-2</v>
      </c>
      <c r="L1819" s="19">
        <v>2.8510460000000002</v>
      </c>
      <c r="M1819" s="17">
        <v>0.101366</v>
      </c>
      <c r="N1819" s="19">
        <v>2.8220100000000001</v>
      </c>
      <c r="O1819" s="17">
        <v>8.7176000000000003E-2</v>
      </c>
    </row>
    <row r="1820" spans="2:15" x14ac:dyDescent="0.2">
      <c r="B1820" s="30"/>
      <c r="C1820" s="30"/>
      <c r="D1820" s="30"/>
      <c r="E1820" s="30"/>
      <c r="F1820" s="30"/>
      <c r="G1820" s="14" t="s">
        <v>309</v>
      </c>
      <c r="H1820" s="19">
        <v>2.3435630000000001</v>
      </c>
      <c r="I1820" s="17">
        <v>2.2876000000000001E-2</v>
      </c>
      <c r="J1820" s="19">
        <v>2.273501</v>
      </c>
      <c r="K1820" s="17">
        <v>2.6250000000000002E-3</v>
      </c>
      <c r="L1820" s="19">
        <v>2.305447</v>
      </c>
      <c r="M1820" s="17">
        <v>2.9212999999999999E-2</v>
      </c>
      <c r="N1820" s="19">
        <v>2.2813460000000001</v>
      </c>
      <c r="O1820" s="17">
        <v>2.5728999999999998E-2</v>
      </c>
    </row>
    <row r="1821" spans="2:15" x14ac:dyDescent="0.2">
      <c r="B1821" s="30"/>
      <c r="C1821" s="30"/>
      <c r="D1821" s="30"/>
      <c r="E1821" s="30"/>
      <c r="F1821" s="30"/>
      <c r="G1821" s="14" t="s">
        <v>310</v>
      </c>
      <c r="H1821" s="19">
        <v>2.7099630000000001</v>
      </c>
      <c r="I1821" s="17">
        <v>6.3088000000000005E-2</v>
      </c>
      <c r="J1821" s="19">
        <v>2.745603</v>
      </c>
      <c r="K1821" s="17">
        <v>5.9316000000000001E-2</v>
      </c>
      <c r="L1821" s="19">
        <v>2.702242</v>
      </c>
      <c r="M1821" s="17">
        <v>7.5365000000000001E-2</v>
      </c>
      <c r="N1821" s="19">
        <v>2.6146470000000002</v>
      </c>
      <c r="O1821" s="17">
        <v>6.0634E-2</v>
      </c>
    </row>
    <row r="1822" spans="2:15" x14ac:dyDescent="0.2">
      <c r="B1822" s="30"/>
      <c r="C1822" s="30"/>
      <c r="D1822" s="30"/>
      <c r="E1822" s="30"/>
      <c r="F1822" s="30"/>
      <c r="G1822" s="14" t="s">
        <v>311</v>
      </c>
      <c r="H1822" s="19">
        <v>2.2062210000000002</v>
      </c>
      <c r="I1822" s="17">
        <v>-6.2313E-2</v>
      </c>
      <c r="J1822" s="19">
        <v>2.2629519999999999</v>
      </c>
      <c r="K1822" s="17">
        <v>-6.8523000000000001E-2</v>
      </c>
      <c r="L1822" s="19">
        <v>2.2304900000000001</v>
      </c>
      <c r="M1822" s="17">
        <v>-6.8625000000000005E-2</v>
      </c>
      <c r="N1822" s="19">
        <v>2.253628</v>
      </c>
      <c r="O1822" s="17">
        <v>-4.5873999999999998E-2</v>
      </c>
    </row>
    <row r="1823" spans="2:15" x14ac:dyDescent="0.2">
      <c r="B1823" s="30"/>
      <c r="C1823" s="30"/>
      <c r="D1823" s="30"/>
      <c r="E1823" s="30"/>
      <c r="F1823" s="30"/>
      <c r="G1823" s="14" t="s">
        <v>312</v>
      </c>
      <c r="H1823" s="19">
        <v>2.8139859999999999</v>
      </c>
      <c r="I1823" s="17">
        <v>7.1008000000000002E-2</v>
      </c>
      <c r="J1823" s="19">
        <v>2.7691590000000001</v>
      </c>
      <c r="K1823" s="17">
        <v>4.0629999999999999E-2</v>
      </c>
      <c r="L1823" s="19">
        <v>2.7400120000000001</v>
      </c>
      <c r="M1823" s="17">
        <v>5.1583999999999998E-2</v>
      </c>
      <c r="N1823" s="19">
        <v>2.7986149999999999</v>
      </c>
      <c r="O1823" s="17">
        <v>8.0393000000000006E-2</v>
      </c>
    </row>
    <row r="1824" spans="2:15" x14ac:dyDescent="0.2">
      <c r="B1824" s="30"/>
      <c r="C1824" s="30"/>
      <c r="D1824" s="30"/>
      <c r="E1824" s="30"/>
      <c r="F1824" s="30"/>
      <c r="G1824" s="14" t="s">
        <v>313</v>
      </c>
      <c r="H1824" s="19">
        <v>2.7580119999999999</v>
      </c>
      <c r="I1824" s="17">
        <v>-6.2880000000000002E-3</v>
      </c>
      <c r="J1824" s="19">
        <v>2.8769640000000001</v>
      </c>
      <c r="K1824" s="17">
        <v>-8.6479999999999994E-3</v>
      </c>
      <c r="L1824" s="19">
        <v>2.8086220000000002</v>
      </c>
      <c r="M1824" s="17">
        <v>7.071E-3</v>
      </c>
      <c r="N1824" s="19">
        <v>2.8104010000000001</v>
      </c>
      <c r="O1824" s="17">
        <v>4.6459E-2</v>
      </c>
    </row>
    <row r="1825" spans="2:15" x14ac:dyDescent="0.2">
      <c r="B1825" s="30"/>
      <c r="C1825" s="30"/>
      <c r="D1825" s="30"/>
      <c r="E1825" s="30"/>
      <c r="F1825" s="30"/>
      <c r="G1825" s="14" t="s">
        <v>314</v>
      </c>
      <c r="H1825" s="19">
        <v>2.152282</v>
      </c>
      <c r="I1825" s="17">
        <v>-3.7360999999999998E-2</v>
      </c>
      <c r="J1825" s="19">
        <v>2.1703350000000001</v>
      </c>
      <c r="K1825" s="17">
        <v>-4.7689999999999998E-3</v>
      </c>
      <c r="L1825" s="19">
        <v>2.1816680000000002</v>
      </c>
      <c r="M1825" s="17">
        <v>7.26E-3</v>
      </c>
      <c r="N1825" s="19">
        <v>2.1964329999999999</v>
      </c>
      <c r="O1825" s="17">
        <v>1.6452000000000001E-2</v>
      </c>
    </row>
    <row r="1826" spans="2:15" x14ac:dyDescent="0.2">
      <c r="B1826" s="30"/>
      <c r="C1826" s="30"/>
      <c r="D1826" s="30"/>
      <c r="E1826" s="30"/>
      <c r="F1826" s="30"/>
      <c r="G1826" s="14" t="s">
        <v>315</v>
      </c>
      <c r="H1826" s="19">
        <v>2.4008889999999998</v>
      </c>
      <c r="I1826" s="17">
        <v>-3.7529E-2</v>
      </c>
      <c r="J1826" s="19">
        <v>2.4866619999999999</v>
      </c>
      <c r="K1826" s="17">
        <v>-4.3950999999999997E-2</v>
      </c>
      <c r="L1826" s="19">
        <v>2.5015960000000002</v>
      </c>
      <c r="M1826" s="17">
        <v>-3.0386E-2</v>
      </c>
      <c r="N1826" s="19">
        <v>2.5418310000000002</v>
      </c>
      <c r="O1826" s="17">
        <v>-1.6868000000000001E-2</v>
      </c>
    </row>
    <row r="1827" spans="2:15" x14ac:dyDescent="0.2">
      <c r="B1827" s="30"/>
      <c r="C1827" s="30"/>
      <c r="D1827" s="30"/>
      <c r="E1827" s="30"/>
      <c r="F1827" s="30"/>
      <c r="G1827" s="14" t="s">
        <v>316</v>
      </c>
      <c r="H1827" s="19">
        <v>2.4264480000000002</v>
      </c>
      <c r="I1827" s="17">
        <v>4.1230999999999997E-2</v>
      </c>
      <c r="J1827" s="19">
        <v>2.4876879999999999</v>
      </c>
      <c r="K1827" s="17">
        <v>3.5588000000000002E-2</v>
      </c>
      <c r="L1827" s="19">
        <v>2.4607199999999998</v>
      </c>
      <c r="M1827" s="17">
        <v>2.0272999999999999E-2</v>
      </c>
      <c r="N1827" s="19">
        <v>2.4334020000000001</v>
      </c>
      <c r="O1827" s="17">
        <v>-1.1637E-2</v>
      </c>
    </row>
    <row r="1828" spans="2:15" x14ac:dyDescent="0.2">
      <c r="B1828" s="30"/>
      <c r="C1828" s="30"/>
      <c r="D1828" s="30"/>
      <c r="E1828" s="30"/>
      <c r="F1828" s="30"/>
      <c r="G1828" s="14" t="s">
        <v>317</v>
      </c>
      <c r="H1828" s="19">
        <v>2.8233950000000001</v>
      </c>
      <c r="I1828" s="17">
        <v>2.5846999999999998E-2</v>
      </c>
      <c r="J1828" s="19">
        <v>2.8442479999999999</v>
      </c>
      <c r="K1828" s="17">
        <v>2.3328000000000002E-2</v>
      </c>
      <c r="L1828" s="19">
        <v>2.8295119999999998</v>
      </c>
      <c r="M1828" s="17">
        <v>2.3073E-2</v>
      </c>
      <c r="N1828" s="19">
        <v>2.8286850000000001</v>
      </c>
      <c r="O1828" s="17">
        <v>3.3283E-2</v>
      </c>
    </row>
    <row r="1829" spans="2:15" x14ac:dyDescent="0.2">
      <c r="B1829" s="30"/>
      <c r="C1829" s="30"/>
      <c r="D1829" s="30"/>
      <c r="E1829" s="30"/>
      <c r="F1829" s="30"/>
      <c r="G1829" s="14" t="s">
        <v>318</v>
      </c>
      <c r="H1829" s="19">
        <v>2.88571</v>
      </c>
      <c r="I1829" s="17">
        <v>-1.6864000000000001E-2</v>
      </c>
      <c r="J1829" s="19">
        <v>2.9189080000000001</v>
      </c>
      <c r="K1829" s="17">
        <v>2.8473999999999999E-2</v>
      </c>
      <c r="L1829" s="19">
        <v>2.9275730000000002</v>
      </c>
      <c r="M1829" s="17">
        <v>4.2219E-2</v>
      </c>
      <c r="N1829" s="19">
        <v>2.880531</v>
      </c>
      <c r="O1829" s="17">
        <v>5.6311E-2</v>
      </c>
    </row>
    <row r="1830" spans="2:15" x14ac:dyDescent="0.2">
      <c r="B1830" s="30"/>
      <c r="C1830" s="30"/>
      <c r="D1830" s="30"/>
      <c r="E1830" s="30"/>
      <c r="F1830" s="30"/>
      <c r="G1830" s="14" t="s">
        <v>319</v>
      </c>
      <c r="H1830" s="19">
        <v>2.6709619999999998</v>
      </c>
      <c r="I1830" s="17">
        <v>-0.12776100000000001</v>
      </c>
      <c r="J1830" s="19">
        <v>2.7266949999999999</v>
      </c>
      <c r="K1830" s="17">
        <v>-0.11265699999999999</v>
      </c>
      <c r="L1830" s="19">
        <v>2.746569</v>
      </c>
      <c r="M1830" s="17">
        <v>-7.6322000000000001E-2</v>
      </c>
      <c r="N1830" s="19">
        <v>2.840236</v>
      </c>
      <c r="O1830" s="17">
        <v>-3.6089999999999997E-2</v>
      </c>
    </row>
    <row r="1831" spans="2:15" x14ac:dyDescent="0.2">
      <c r="B1831" s="30"/>
      <c r="C1831" s="30"/>
      <c r="D1831" s="30"/>
      <c r="E1831" s="30"/>
      <c r="F1831" s="30"/>
      <c r="G1831" s="14" t="s">
        <v>320</v>
      </c>
      <c r="H1831" s="19">
        <v>2.742353</v>
      </c>
      <c r="I1831" s="17">
        <v>-1.3745E-2</v>
      </c>
      <c r="J1831" s="19">
        <v>2.7327940000000002</v>
      </c>
      <c r="K1831" s="17">
        <v>-2.8683E-2</v>
      </c>
      <c r="L1831" s="19">
        <v>2.6930890000000001</v>
      </c>
      <c r="M1831" s="17">
        <v>-6.3823000000000005E-2</v>
      </c>
      <c r="N1831" s="19">
        <v>2.728405</v>
      </c>
      <c r="O1831" s="17">
        <v>-4.7912000000000003E-2</v>
      </c>
    </row>
    <row r="1832" spans="2:15" x14ac:dyDescent="0.2">
      <c r="B1832" s="30"/>
      <c r="C1832" s="30"/>
      <c r="D1832" s="30"/>
      <c r="E1832" s="30"/>
      <c r="F1832" s="30"/>
      <c r="G1832" s="14" t="s">
        <v>321</v>
      </c>
      <c r="H1832" s="19">
        <v>3.0738449999999999</v>
      </c>
      <c r="I1832" s="17">
        <v>-2.9740000000000001E-3</v>
      </c>
      <c r="J1832" s="19">
        <v>3.1194099999999998</v>
      </c>
      <c r="K1832" s="17">
        <v>2.5097999999999999E-2</v>
      </c>
      <c r="L1832" s="19">
        <v>3.168002</v>
      </c>
      <c r="M1832" s="17">
        <v>3.6763999999999998E-2</v>
      </c>
      <c r="N1832" s="19">
        <v>3.159046</v>
      </c>
      <c r="O1832" s="17">
        <v>5.8007999999999997E-2</v>
      </c>
    </row>
    <row r="1833" spans="2:15" x14ac:dyDescent="0.2">
      <c r="B1833" s="30"/>
      <c r="C1833" s="30"/>
      <c r="D1833" s="30"/>
      <c r="E1833" s="30"/>
      <c r="F1833" s="30"/>
      <c r="G1833" s="14" t="s">
        <v>322</v>
      </c>
      <c r="H1833" s="19">
        <v>2.5506030000000002</v>
      </c>
      <c r="I1833" s="17">
        <v>-2.4070999999999999E-2</v>
      </c>
      <c r="J1833" s="19">
        <v>2.5402439999999999</v>
      </c>
      <c r="K1833" s="17">
        <v>-4.4734000000000003E-2</v>
      </c>
      <c r="L1833" s="19">
        <v>2.5893519999999999</v>
      </c>
      <c r="M1833" s="17">
        <v>-4.5737E-2</v>
      </c>
      <c r="N1833" s="19">
        <v>2.5860249999999998</v>
      </c>
      <c r="O1833" s="17">
        <v>-3.3169999999999998E-2</v>
      </c>
    </row>
    <row r="1834" spans="2:15" x14ac:dyDescent="0.2">
      <c r="B1834" s="30"/>
      <c r="C1834" s="30"/>
      <c r="D1834" s="30"/>
      <c r="E1834" s="30"/>
      <c r="F1834" s="30"/>
      <c r="G1834" s="14" t="s">
        <v>323</v>
      </c>
      <c r="H1834" s="19">
        <v>2.3851260000000001</v>
      </c>
      <c r="I1834" s="17">
        <v>-2.1800000000000001E-4</v>
      </c>
      <c r="J1834" s="19">
        <v>2.3647879999999999</v>
      </c>
      <c r="K1834" s="17">
        <v>-1.3872000000000001E-2</v>
      </c>
      <c r="L1834" s="19">
        <v>2.3882180000000002</v>
      </c>
      <c r="M1834" s="17">
        <v>2.627E-3</v>
      </c>
      <c r="N1834" s="19">
        <v>2.3883049999999999</v>
      </c>
      <c r="O1834" s="17">
        <v>4.3860000000000001E-3</v>
      </c>
    </row>
    <row r="1835" spans="2:15" x14ac:dyDescent="0.2">
      <c r="B1835" s="30"/>
      <c r="C1835" s="30"/>
      <c r="D1835" s="30"/>
      <c r="E1835" s="30"/>
      <c r="F1835" s="30"/>
      <c r="G1835" s="14" t="s">
        <v>324</v>
      </c>
      <c r="H1835" s="19">
        <v>3.1920860000000002</v>
      </c>
      <c r="I1835" s="17">
        <v>0.20205899999999999</v>
      </c>
      <c r="J1835" s="19">
        <v>2.9749910000000002</v>
      </c>
      <c r="K1835" s="17">
        <v>7.7041999999999999E-2</v>
      </c>
      <c r="L1835" s="19">
        <v>2.9688119999999998</v>
      </c>
      <c r="M1835" s="17">
        <v>8.5404999999999995E-2</v>
      </c>
      <c r="N1835" s="19">
        <v>2.9847929999999998</v>
      </c>
      <c r="O1835" s="17">
        <v>0.110053</v>
      </c>
    </row>
    <row r="1836" spans="2:15" x14ac:dyDescent="0.2">
      <c r="B1836" s="138"/>
      <c r="C1836" s="138"/>
      <c r="D1836" s="138"/>
      <c r="E1836" s="138"/>
      <c r="F1836" s="30"/>
      <c r="G1836" s="14" t="s">
        <v>325</v>
      </c>
      <c r="H1836" s="19">
        <v>2.3265639999999999</v>
      </c>
      <c r="I1836" s="17">
        <v>3.8543000000000001E-2</v>
      </c>
      <c r="J1836" s="19">
        <v>2.248977</v>
      </c>
      <c r="K1836" s="17">
        <v>1.1764999999999999E-2</v>
      </c>
      <c r="L1836" s="19">
        <v>2.2829519999999999</v>
      </c>
      <c r="M1836" s="17">
        <v>3.4749000000000002E-2</v>
      </c>
      <c r="N1836" s="19">
        <v>2.2562440000000001</v>
      </c>
      <c r="O1836" s="17">
        <v>2.5391E-2</v>
      </c>
    </row>
    <row r="1837" spans="2:15" x14ac:dyDescent="0.2">
      <c r="C1837" s="30"/>
      <c r="D1837" s="30"/>
      <c r="E1837" s="30"/>
      <c r="F1837" s="30"/>
      <c r="G1837" s="14" t="s">
        <v>351</v>
      </c>
      <c r="H1837" s="19">
        <v>2.6482209999999999</v>
      </c>
      <c r="I1837" s="17">
        <v>0.171765</v>
      </c>
      <c r="J1837" s="19">
        <v>2.5729829999999998</v>
      </c>
      <c r="K1837" s="17">
        <v>0.10448200000000001</v>
      </c>
      <c r="L1837" s="19">
        <v>2.5236930000000002</v>
      </c>
      <c r="M1837" s="17">
        <v>0.10757</v>
      </c>
      <c r="N1837" s="19">
        <v>2.42306</v>
      </c>
      <c r="O1837" s="17">
        <v>0.100316</v>
      </c>
    </row>
    <row r="1838" spans="2:15" x14ac:dyDescent="0.2">
      <c r="C1838" s="30"/>
      <c r="D1838" s="30"/>
      <c r="E1838" s="30"/>
      <c r="F1838" s="30"/>
      <c r="G1838" s="14" t="s">
        <v>352</v>
      </c>
      <c r="H1838" s="19">
        <v>2.6671659999999999</v>
      </c>
      <c r="I1838" s="17">
        <v>1.6540000000000001E-3</v>
      </c>
      <c r="J1838" s="19">
        <v>2.6376270000000002</v>
      </c>
      <c r="K1838" s="17">
        <v>-1.0685999999999999E-2</v>
      </c>
      <c r="L1838" s="19">
        <v>2.610506</v>
      </c>
      <c r="M1838" s="17">
        <v>1.1140000000000001E-2</v>
      </c>
      <c r="N1838" s="19">
        <v>2.6349670000000001</v>
      </c>
      <c r="O1838" s="17">
        <v>4.0466000000000002E-2</v>
      </c>
    </row>
    <row r="1839" spans="2:15" x14ac:dyDescent="0.2">
      <c r="B1839" s="29" t="s">
        <v>19</v>
      </c>
      <c r="C1839" s="29" t="s">
        <v>11</v>
      </c>
      <c r="D1839" s="29" t="s">
        <v>23</v>
      </c>
      <c r="E1839" s="29" t="s">
        <v>26</v>
      </c>
      <c r="F1839" s="29" t="s">
        <v>85</v>
      </c>
      <c r="G1839" s="14" t="s">
        <v>326</v>
      </c>
      <c r="H1839" s="19">
        <v>2.882085</v>
      </c>
      <c r="I1839" s="17">
        <v>-7.2000000000000005E-4</v>
      </c>
      <c r="J1839" s="19">
        <v>2.8949530000000001</v>
      </c>
      <c r="K1839" s="17">
        <v>9.1210000000000006E-3</v>
      </c>
      <c r="L1839" s="19">
        <v>2.8917039999999998</v>
      </c>
      <c r="M1839" s="17">
        <v>-3.9899999999999999E-4</v>
      </c>
      <c r="N1839" s="19">
        <v>2.8865409999999998</v>
      </c>
      <c r="O1839" s="17">
        <v>1.2997999999999999E-2</v>
      </c>
    </row>
    <row r="1840" spans="2:15" x14ac:dyDescent="0.2">
      <c r="B1840" s="30"/>
      <c r="C1840" s="30"/>
      <c r="D1840" s="30"/>
      <c r="E1840" s="30"/>
      <c r="F1840" s="30"/>
      <c r="G1840" s="14" t="s">
        <v>327</v>
      </c>
      <c r="H1840" s="19">
        <v>2.47174</v>
      </c>
      <c r="I1840" s="17">
        <v>6.2458E-2</v>
      </c>
      <c r="J1840" s="19">
        <v>2.5380090000000002</v>
      </c>
      <c r="K1840" s="17">
        <v>5.6932000000000003E-2</v>
      </c>
      <c r="L1840" s="19">
        <v>2.510834</v>
      </c>
      <c r="M1840" s="17">
        <v>7.4819999999999998E-2</v>
      </c>
      <c r="N1840" s="19">
        <v>2.447273</v>
      </c>
      <c r="O1840" s="17">
        <v>7.0180999999999993E-2</v>
      </c>
    </row>
    <row r="1841" spans="2:15" x14ac:dyDescent="0.2">
      <c r="B1841" s="30"/>
      <c r="C1841" s="30"/>
      <c r="D1841" s="30"/>
      <c r="E1841" s="30"/>
      <c r="F1841" s="30"/>
      <c r="G1841" s="14" t="s">
        <v>328</v>
      </c>
      <c r="H1841" s="19">
        <v>2.37852</v>
      </c>
      <c r="I1841" s="17">
        <v>-6.5900000000000004E-3</v>
      </c>
      <c r="J1841" s="19">
        <v>2.4482949999999999</v>
      </c>
      <c r="K1841" s="17">
        <v>-3.859E-3</v>
      </c>
      <c r="L1841" s="19">
        <v>2.4549940000000001</v>
      </c>
      <c r="M1841" s="17">
        <v>1.1441E-2</v>
      </c>
      <c r="N1841" s="19">
        <v>2.4717750000000001</v>
      </c>
      <c r="O1841" s="17">
        <v>2.4885999999999998E-2</v>
      </c>
    </row>
    <row r="1842" spans="2:15" x14ac:dyDescent="0.2">
      <c r="B1842" s="30"/>
      <c r="C1842" s="30"/>
      <c r="D1842" s="30"/>
      <c r="E1842" s="30"/>
      <c r="F1842" s="30"/>
      <c r="G1842" s="14" t="s">
        <v>329</v>
      </c>
      <c r="H1842" s="19">
        <v>2.3149510000000002</v>
      </c>
      <c r="I1842" s="17">
        <v>-4.3921000000000002E-2</v>
      </c>
      <c r="J1842" s="19">
        <v>2.366771</v>
      </c>
      <c r="K1842" s="17">
        <v>-3.5951999999999998E-2</v>
      </c>
      <c r="L1842" s="19">
        <v>2.337345</v>
      </c>
      <c r="M1842" s="17">
        <v>-2.8652E-2</v>
      </c>
      <c r="N1842" s="19">
        <v>2.3460070000000002</v>
      </c>
      <c r="O1842" s="17">
        <v>-5.2680000000000001E-3</v>
      </c>
    </row>
    <row r="1843" spans="2:15" x14ac:dyDescent="0.2">
      <c r="B1843" s="30"/>
      <c r="C1843" s="30"/>
      <c r="D1843" s="30"/>
      <c r="E1843" s="30"/>
      <c r="F1843" s="30"/>
      <c r="G1843" s="14" t="s">
        <v>330</v>
      </c>
      <c r="H1843" s="19">
        <v>2.9449450000000001</v>
      </c>
      <c r="I1843" s="17">
        <v>0.15510099999999999</v>
      </c>
      <c r="J1843" s="19">
        <v>2.8812950000000002</v>
      </c>
      <c r="K1843" s="17">
        <v>0.127939</v>
      </c>
      <c r="L1843" s="19">
        <v>2.8099850000000002</v>
      </c>
      <c r="M1843" s="17">
        <v>0.13760600000000001</v>
      </c>
      <c r="N1843" s="19">
        <v>2.7353399999999999</v>
      </c>
      <c r="O1843" s="17">
        <v>0.101033</v>
      </c>
    </row>
    <row r="1844" spans="2:15" x14ac:dyDescent="0.2">
      <c r="B1844" s="30"/>
      <c r="C1844" s="30"/>
      <c r="D1844" s="30"/>
      <c r="E1844" s="30"/>
      <c r="F1844" s="30"/>
      <c r="G1844" s="14" t="s">
        <v>331</v>
      </c>
      <c r="H1844" s="19">
        <v>2.7972999999999999</v>
      </c>
      <c r="I1844" s="17">
        <v>3.7269999999999998E-3</v>
      </c>
      <c r="J1844" s="19">
        <v>2.8356029999999999</v>
      </c>
      <c r="K1844" s="17">
        <v>-4.7759999999999999E-3</v>
      </c>
      <c r="L1844" s="19">
        <v>2.8250700000000002</v>
      </c>
      <c r="M1844" s="17">
        <v>-4.4530000000000004E-3</v>
      </c>
      <c r="N1844" s="19">
        <v>2.822835</v>
      </c>
      <c r="O1844" s="17">
        <v>6.9439999999999997E-3</v>
      </c>
    </row>
    <row r="1845" spans="2:15" x14ac:dyDescent="0.2">
      <c r="B1845" s="30"/>
      <c r="C1845" s="30"/>
      <c r="D1845" s="30"/>
      <c r="E1845" s="30"/>
      <c r="F1845" s="30"/>
      <c r="G1845" s="14" t="s">
        <v>332</v>
      </c>
      <c r="H1845" s="19">
        <v>2.3664130000000001</v>
      </c>
      <c r="I1845" s="17">
        <v>2.0434000000000001E-2</v>
      </c>
      <c r="J1845" s="19">
        <v>2.3096580000000002</v>
      </c>
      <c r="K1845" s="17">
        <v>9.990000000000001E-4</v>
      </c>
      <c r="L1845" s="19">
        <v>2.3408540000000002</v>
      </c>
      <c r="M1845" s="17">
        <v>2.4808E-2</v>
      </c>
      <c r="N1845" s="19">
        <v>2.3230680000000001</v>
      </c>
      <c r="O1845" s="17">
        <v>2.2679000000000001E-2</v>
      </c>
    </row>
    <row r="1846" spans="2:15" x14ac:dyDescent="0.2">
      <c r="B1846" s="30"/>
      <c r="C1846" s="30"/>
      <c r="D1846" s="30"/>
      <c r="E1846" s="30"/>
      <c r="F1846" s="30"/>
      <c r="G1846" s="14" t="s">
        <v>333</v>
      </c>
      <c r="H1846" s="19">
        <v>2.6612439999999999</v>
      </c>
      <c r="I1846" s="17">
        <v>-3.2560000000000002E-3</v>
      </c>
      <c r="J1846" s="19">
        <v>2.6481210000000002</v>
      </c>
      <c r="K1846" s="17">
        <v>-2.875E-3</v>
      </c>
      <c r="L1846" s="19">
        <v>2.6557430000000002</v>
      </c>
      <c r="M1846" s="17">
        <v>1.7367E-2</v>
      </c>
      <c r="N1846" s="19">
        <v>2.6737929999999999</v>
      </c>
      <c r="O1846" s="17">
        <v>3.5400000000000001E-2</v>
      </c>
    </row>
    <row r="1847" spans="2:15" x14ac:dyDescent="0.2">
      <c r="B1847" s="30"/>
      <c r="C1847" s="30"/>
      <c r="D1847" s="31"/>
      <c r="E1847" s="31"/>
      <c r="F1847" s="30"/>
      <c r="G1847" s="14" t="s">
        <v>334</v>
      </c>
      <c r="H1847" s="19">
        <v>2.4999980000000002</v>
      </c>
      <c r="I1847" s="17">
        <v>7.7039999999999999E-3</v>
      </c>
      <c r="J1847" s="19">
        <v>2.514869</v>
      </c>
      <c r="K1847" s="17">
        <v>3.277E-3</v>
      </c>
      <c r="L1847" s="19">
        <v>2.5100259999999999</v>
      </c>
      <c r="M1847" s="17">
        <v>1.6123999999999999E-2</v>
      </c>
      <c r="N1847" s="19">
        <v>2.503603</v>
      </c>
      <c r="O1847" s="17">
        <v>2.5361999999999999E-2</v>
      </c>
    </row>
    <row r="1848" spans="2:15" x14ac:dyDescent="0.2">
      <c r="B1848" s="29" t="s">
        <v>19</v>
      </c>
      <c r="C1848" s="29" t="s">
        <v>11</v>
      </c>
      <c r="D1848" s="29" t="s">
        <v>24</v>
      </c>
      <c r="E1848" s="29" t="s">
        <v>0</v>
      </c>
      <c r="F1848" s="29" t="s">
        <v>84</v>
      </c>
      <c r="G1848" s="14" t="s">
        <v>278</v>
      </c>
      <c r="H1848" s="16">
        <v>80208.990000000005</v>
      </c>
      <c r="I1848" s="17">
        <v>0.42379299999999998</v>
      </c>
      <c r="J1848" s="16">
        <v>257158.15</v>
      </c>
      <c r="K1848" s="17">
        <v>0.22672</v>
      </c>
      <c r="L1848" s="16">
        <v>513686.88</v>
      </c>
      <c r="M1848" s="17">
        <v>0.19869899999999999</v>
      </c>
      <c r="N1848" s="16">
        <v>964042.96</v>
      </c>
      <c r="O1848" s="17">
        <v>0.18534300000000001</v>
      </c>
    </row>
    <row r="1849" spans="2:15" x14ac:dyDescent="0.2">
      <c r="B1849" s="30"/>
      <c r="C1849" s="30"/>
      <c r="D1849" s="30"/>
      <c r="E1849" s="30"/>
      <c r="F1849" s="30"/>
      <c r="G1849" s="14" t="s">
        <v>279</v>
      </c>
      <c r="H1849" s="16">
        <v>177012.49</v>
      </c>
      <c r="I1849" s="17">
        <v>0.21903400000000001</v>
      </c>
      <c r="J1849" s="16">
        <v>593040.74</v>
      </c>
      <c r="K1849" s="17">
        <v>0.190638</v>
      </c>
      <c r="L1849" s="16">
        <v>1170405.7</v>
      </c>
      <c r="M1849" s="17">
        <v>0.21674099999999999</v>
      </c>
      <c r="N1849" s="16">
        <v>2153579.66</v>
      </c>
      <c r="O1849" s="17">
        <v>0.178735</v>
      </c>
    </row>
    <row r="1850" spans="2:15" x14ac:dyDescent="0.2">
      <c r="B1850" s="30"/>
      <c r="C1850" s="30"/>
      <c r="D1850" s="30"/>
      <c r="E1850" s="30"/>
      <c r="F1850" s="30"/>
      <c r="G1850" s="14" t="s">
        <v>280</v>
      </c>
      <c r="H1850" s="16">
        <v>313818.11</v>
      </c>
      <c r="I1850" s="17">
        <v>2.0531000000000001E-2</v>
      </c>
      <c r="J1850" s="16">
        <v>1059553.44</v>
      </c>
      <c r="K1850" s="17">
        <v>-4.5918E-2</v>
      </c>
      <c r="L1850" s="16">
        <v>2096423.52</v>
      </c>
      <c r="M1850" s="17">
        <v>-5.2519999999999997E-2</v>
      </c>
      <c r="N1850" s="16">
        <v>4392905.95</v>
      </c>
      <c r="O1850" s="17">
        <v>3.3390999999999997E-2</v>
      </c>
    </row>
    <row r="1851" spans="2:15" x14ac:dyDescent="0.2">
      <c r="B1851" s="30"/>
      <c r="C1851" s="30"/>
      <c r="D1851" s="30"/>
      <c r="E1851" s="30"/>
      <c r="F1851" s="30"/>
      <c r="G1851" s="14" t="s">
        <v>281</v>
      </c>
      <c r="H1851" s="16">
        <v>120382.39</v>
      </c>
      <c r="I1851" s="17">
        <v>0.187584</v>
      </c>
      <c r="J1851" s="16">
        <v>417222.37</v>
      </c>
      <c r="K1851" s="17">
        <v>0.17031199999999999</v>
      </c>
      <c r="L1851" s="16">
        <v>840384.17</v>
      </c>
      <c r="M1851" s="17">
        <v>0.21759000000000001</v>
      </c>
      <c r="N1851" s="16">
        <v>1542366.83</v>
      </c>
      <c r="O1851" s="17">
        <v>0.195023</v>
      </c>
    </row>
    <row r="1852" spans="2:15" x14ac:dyDescent="0.2">
      <c r="B1852" s="30"/>
      <c r="C1852" s="30"/>
      <c r="D1852" s="30"/>
      <c r="E1852" s="30"/>
      <c r="F1852" s="30"/>
      <c r="G1852" s="14" t="s">
        <v>282</v>
      </c>
      <c r="H1852" s="16">
        <v>312353.62</v>
      </c>
      <c r="I1852" s="17">
        <v>-6.7311999999999997E-2</v>
      </c>
      <c r="J1852" s="16">
        <v>1065133.67</v>
      </c>
      <c r="K1852" s="17">
        <v>-8.3493999999999999E-2</v>
      </c>
      <c r="L1852" s="16">
        <v>2021841.71</v>
      </c>
      <c r="M1852" s="17">
        <v>-6.7082000000000003E-2</v>
      </c>
      <c r="N1852" s="16">
        <v>4255406.55</v>
      </c>
      <c r="O1852" s="17">
        <v>5.7764999999999997E-2</v>
      </c>
    </row>
    <row r="1853" spans="2:15" x14ac:dyDescent="0.2">
      <c r="B1853" s="30"/>
      <c r="C1853" s="30"/>
      <c r="D1853" s="30"/>
      <c r="E1853" s="30"/>
      <c r="F1853" s="30"/>
      <c r="G1853" s="14" t="s">
        <v>283</v>
      </c>
      <c r="H1853" s="16">
        <v>168491.09</v>
      </c>
      <c r="I1853" s="17">
        <v>-2.5786E-2</v>
      </c>
      <c r="J1853" s="16">
        <v>598478.79</v>
      </c>
      <c r="K1853" s="17">
        <v>-5.7511E-2</v>
      </c>
      <c r="L1853" s="16">
        <v>1126784.56</v>
      </c>
      <c r="M1853" s="17">
        <v>2.9929000000000001E-2</v>
      </c>
      <c r="N1853" s="16">
        <v>2127298.42</v>
      </c>
      <c r="O1853" s="17">
        <v>0.112968</v>
      </c>
    </row>
    <row r="1854" spans="2:15" x14ac:dyDescent="0.2">
      <c r="B1854" s="30"/>
      <c r="C1854" s="30"/>
      <c r="D1854" s="30"/>
      <c r="E1854" s="30"/>
      <c r="F1854" s="30"/>
      <c r="G1854" s="14" t="s">
        <v>284</v>
      </c>
      <c r="H1854" s="16">
        <v>78110.350000000006</v>
      </c>
      <c r="I1854" s="17">
        <v>8.2403000000000004E-2</v>
      </c>
      <c r="J1854" s="16">
        <v>261824.78</v>
      </c>
      <c r="K1854" s="17">
        <v>5.6146000000000001E-2</v>
      </c>
      <c r="L1854" s="16">
        <v>525951.72</v>
      </c>
      <c r="M1854" s="17">
        <v>0.168819</v>
      </c>
      <c r="N1854" s="16">
        <v>1017224.17</v>
      </c>
      <c r="O1854" s="17">
        <v>0.26366600000000001</v>
      </c>
    </row>
    <row r="1855" spans="2:15" x14ac:dyDescent="0.2">
      <c r="B1855" s="30"/>
      <c r="C1855" s="30"/>
      <c r="D1855" s="30"/>
      <c r="E1855" s="30"/>
      <c r="F1855" s="30"/>
      <c r="G1855" s="14" t="s">
        <v>285</v>
      </c>
      <c r="H1855" s="16">
        <v>233796.72</v>
      </c>
      <c r="I1855" s="17">
        <v>8.5143999999999997E-2</v>
      </c>
      <c r="J1855" s="16">
        <v>833868.25</v>
      </c>
      <c r="K1855" s="17">
        <v>6.8885000000000002E-2</v>
      </c>
      <c r="L1855" s="16">
        <v>1725110.51</v>
      </c>
      <c r="M1855" s="17">
        <v>0.14222799999999999</v>
      </c>
      <c r="N1855" s="16">
        <v>3340937.32</v>
      </c>
      <c r="O1855" s="17">
        <v>0.14027100000000001</v>
      </c>
    </row>
    <row r="1856" spans="2:15" x14ac:dyDescent="0.2">
      <c r="B1856" s="30"/>
      <c r="C1856" s="30"/>
      <c r="D1856" s="30"/>
      <c r="E1856" s="30"/>
      <c r="F1856" s="30"/>
      <c r="G1856" s="14" t="s">
        <v>286</v>
      </c>
      <c r="H1856" s="16">
        <v>153324.99</v>
      </c>
      <c r="I1856" s="17">
        <v>0.68752000000000002</v>
      </c>
      <c r="J1856" s="16">
        <v>523310.74</v>
      </c>
      <c r="K1856" s="17">
        <v>0.65267600000000003</v>
      </c>
      <c r="L1856" s="16">
        <v>1007237.83</v>
      </c>
      <c r="M1856" s="17">
        <v>0.59414599999999995</v>
      </c>
      <c r="N1856" s="16">
        <v>1755552.52</v>
      </c>
      <c r="O1856" s="17">
        <v>0.50596099999999999</v>
      </c>
    </row>
    <row r="1857" spans="2:15" x14ac:dyDescent="0.2">
      <c r="B1857" s="30"/>
      <c r="C1857" s="30"/>
      <c r="D1857" s="30"/>
      <c r="E1857" s="30"/>
      <c r="F1857" s="30"/>
      <c r="G1857" s="14" t="s">
        <v>287</v>
      </c>
      <c r="H1857" s="16">
        <v>74311.39</v>
      </c>
      <c r="I1857" s="17">
        <v>0.25440499999999999</v>
      </c>
      <c r="J1857" s="16">
        <v>299334.81</v>
      </c>
      <c r="K1857" s="17">
        <v>0.23173099999999999</v>
      </c>
      <c r="L1857" s="16">
        <v>540206.86</v>
      </c>
      <c r="M1857" s="17">
        <v>0.23782400000000001</v>
      </c>
      <c r="N1857" s="16">
        <v>981722.27</v>
      </c>
      <c r="O1857" s="17">
        <v>0.293238</v>
      </c>
    </row>
    <row r="1858" spans="2:15" x14ac:dyDescent="0.2">
      <c r="B1858" s="30"/>
      <c r="C1858" s="30"/>
      <c r="D1858" s="30"/>
      <c r="E1858" s="30"/>
      <c r="F1858" s="30"/>
      <c r="G1858" s="14" t="s">
        <v>288</v>
      </c>
      <c r="H1858" s="16">
        <v>94781.75</v>
      </c>
      <c r="I1858" s="17">
        <v>0.332922</v>
      </c>
      <c r="J1858" s="16">
        <v>347588.14</v>
      </c>
      <c r="K1858" s="17">
        <v>0.34822199999999998</v>
      </c>
      <c r="L1858" s="16">
        <v>677369.53</v>
      </c>
      <c r="M1858" s="17">
        <v>0.357514</v>
      </c>
      <c r="N1858" s="16">
        <v>1211835.25</v>
      </c>
      <c r="O1858" s="17">
        <v>0.33990700000000001</v>
      </c>
    </row>
    <row r="1859" spans="2:15" x14ac:dyDescent="0.2">
      <c r="B1859" s="30"/>
      <c r="C1859" s="30"/>
      <c r="D1859" s="30"/>
      <c r="E1859" s="30"/>
      <c r="F1859" s="30"/>
      <c r="G1859" s="14" t="s">
        <v>289</v>
      </c>
      <c r="H1859" s="16">
        <v>219976.95999999999</v>
      </c>
      <c r="I1859" s="17">
        <v>0.346196</v>
      </c>
      <c r="J1859" s="16">
        <v>752531.99</v>
      </c>
      <c r="K1859" s="17">
        <v>0.35754999999999998</v>
      </c>
      <c r="L1859" s="16">
        <v>1527638.52</v>
      </c>
      <c r="M1859" s="17">
        <v>0.40049699999999999</v>
      </c>
      <c r="N1859" s="16">
        <v>2773189.53</v>
      </c>
      <c r="O1859" s="17">
        <v>0.35314400000000001</v>
      </c>
    </row>
    <row r="1860" spans="2:15" x14ac:dyDescent="0.2">
      <c r="B1860" s="30"/>
      <c r="C1860" s="30"/>
      <c r="D1860" s="30"/>
      <c r="E1860" s="30"/>
      <c r="F1860" s="30"/>
      <c r="G1860" s="14" t="s">
        <v>290</v>
      </c>
      <c r="H1860" s="16">
        <v>242251.34</v>
      </c>
      <c r="I1860" s="17">
        <v>0.34431600000000001</v>
      </c>
      <c r="J1860" s="16">
        <v>811493.87</v>
      </c>
      <c r="K1860" s="17">
        <v>0.32508599999999999</v>
      </c>
      <c r="L1860" s="16">
        <v>1582707.89</v>
      </c>
      <c r="M1860" s="17">
        <v>0.27562300000000001</v>
      </c>
      <c r="N1860" s="16">
        <v>2851328.17</v>
      </c>
      <c r="O1860" s="17">
        <v>0.23147300000000001</v>
      </c>
    </row>
    <row r="1861" spans="2:15" x14ac:dyDescent="0.2">
      <c r="B1861" s="30"/>
      <c r="C1861" s="30"/>
      <c r="D1861" s="30"/>
      <c r="E1861" s="30"/>
      <c r="F1861" s="30"/>
      <c r="G1861" s="14" t="s">
        <v>291</v>
      </c>
      <c r="H1861" s="16">
        <v>180933.64</v>
      </c>
      <c r="I1861" s="17">
        <v>0.32815</v>
      </c>
      <c r="J1861" s="16">
        <v>633109.79</v>
      </c>
      <c r="K1861" s="17">
        <v>0.36281000000000002</v>
      </c>
      <c r="L1861" s="16">
        <v>1265032.1299999999</v>
      </c>
      <c r="M1861" s="17">
        <v>0.33865699999999999</v>
      </c>
      <c r="N1861" s="16">
        <v>2297673.83</v>
      </c>
      <c r="O1861" s="17">
        <v>0.28804999999999997</v>
      </c>
    </row>
    <row r="1862" spans="2:15" x14ac:dyDescent="0.2">
      <c r="B1862" s="30"/>
      <c r="C1862" s="30"/>
      <c r="D1862" s="30"/>
      <c r="E1862" s="30"/>
      <c r="F1862" s="30"/>
      <c r="G1862" s="14" t="s">
        <v>292</v>
      </c>
      <c r="H1862" s="16">
        <v>96916.64</v>
      </c>
      <c r="I1862" s="17">
        <v>9.6717999999999998E-2</v>
      </c>
      <c r="J1862" s="16">
        <v>341781.6</v>
      </c>
      <c r="K1862" s="17">
        <v>0.18512000000000001</v>
      </c>
      <c r="L1862" s="16">
        <v>665073.28</v>
      </c>
      <c r="M1862" s="17">
        <v>0.15640499999999999</v>
      </c>
      <c r="N1862" s="16">
        <v>1213862.94</v>
      </c>
      <c r="O1862" s="17">
        <v>0.133351</v>
      </c>
    </row>
    <row r="1863" spans="2:15" x14ac:dyDescent="0.2">
      <c r="B1863" s="30"/>
      <c r="C1863" s="30"/>
      <c r="D1863" s="30"/>
      <c r="E1863" s="30"/>
      <c r="F1863" s="30"/>
      <c r="G1863" s="14" t="s">
        <v>293</v>
      </c>
      <c r="H1863" s="16">
        <v>175980.65</v>
      </c>
      <c r="I1863" s="17">
        <v>-0.16317400000000001</v>
      </c>
      <c r="J1863" s="16">
        <v>618189.92000000004</v>
      </c>
      <c r="K1863" s="17">
        <v>-0.18560699999999999</v>
      </c>
      <c r="L1863" s="16">
        <v>1164923.77</v>
      </c>
      <c r="M1863" s="17">
        <v>-0.152866</v>
      </c>
      <c r="N1863" s="16">
        <v>2481252.31</v>
      </c>
      <c r="O1863" s="17">
        <v>-2.8670000000000002E-3</v>
      </c>
    </row>
    <row r="1864" spans="2:15" x14ac:dyDescent="0.2">
      <c r="B1864" s="30"/>
      <c r="C1864" s="30"/>
      <c r="D1864" s="30"/>
      <c r="E1864" s="30"/>
      <c r="F1864" s="30"/>
      <c r="G1864" s="14" t="s">
        <v>294</v>
      </c>
      <c r="H1864" s="16">
        <v>212072.39</v>
      </c>
      <c r="I1864" s="17">
        <v>-9.7334000000000004E-2</v>
      </c>
      <c r="J1864" s="16">
        <v>688735.68</v>
      </c>
      <c r="K1864" s="17">
        <v>-0.201261</v>
      </c>
      <c r="L1864" s="16">
        <v>1284912.72</v>
      </c>
      <c r="M1864" s="17">
        <v>-0.20494599999999999</v>
      </c>
      <c r="N1864" s="16">
        <v>2723403.42</v>
      </c>
      <c r="O1864" s="17">
        <v>-7.1342000000000003E-2</v>
      </c>
    </row>
    <row r="1865" spans="2:15" x14ac:dyDescent="0.2">
      <c r="B1865" s="30"/>
      <c r="C1865" s="30"/>
      <c r="D1865" s="30"/>
      <c r="E1865" s="30"/>
      <c r="F1865" s="30"/>
      <c r="G1865" s="14" t="s">
        <v>295</v>
      </c>
      <c r="H1865" s="16">
        <v>183437.63</v>
      </c>
      <c r="I1865" s="17">
        <v>0.51926899999999998</v>
      </c>
      <c r="J1865" s="16">
        <v>625734.1</v>
      </c>
      <c r="K1865" s="17">
        <v>0.558423</v>
      </c>
      <c r="L1865" s="16">
        <v>1278056.74</v>
      </c>
      <c r="M1865" s="17">
        <v>0.51707199999999998</v>
      </c>
      <c r="N1865" s="16">
        <v>2229323.9500000002</v>
      </c>
      <c r="O1865" s="17">
        <v>0.37454700000000002</v>
      </c>
    </row>
    <row r="1866" spans="2:15" x14ac:dyDescent="0.2">
      <c r="B1866" s="30"/>
      <c r="C1866" s="30"/>
      <c r="D1866" s="30"/>
      <c r="E1866" s="30"/>
      <c r="F1866" s="30"/>
      <c r="G1866" s="14" t="s">
        <v>296</v>
      </c>
      <c r="H1866" s="16">
        <v>96219.29</v>
      </c>
      <c r="I1866" s="17">
        <v>0.41701199999999999</v>
      </c>
      <c r="J1866" s="16">
        <v>338619.91</v>
      </c>
      <c r="K1866" s="17">
        <v>0.41309000000000001</v>
      </c>
      <c r="L1866" s="16">
        <v>682731.69</v>
      </c>
      <c r="M1866" s="17">
        <v>0.47183599999999998</v>
      </c>
      <c r="N1866" s="16">
        <v>1208120.1200000001</v>
      </c>
      <c r="O1866" s="17">
        <v>0.39451799999999998</v>
      </c>
    </row>
    <row r="1867" spans="2:15" x14ac:dyDescent="0.2">
      <c r="B1867" s="30"/>
      <c r="C1867" s="30"/>
      <c r="D1867" s="30"/>
      <c r="E1867" s="30"/>
      <c r="F1867" s="30"/>
      <c r="G1867" s="14" t="s">
        <v>297</v>
      </c>
      <c r="H1867" s="16">
        <v>79954.28</v>
      </c>
      <c r="I1867" s="17">
        <v>8.6444999999999994E-2</v>
      </c>
      <c r="J1867" s="16">
        <v>275216.61</v>
      </c>
      <c r="K1867" s="17">
        <v>0.110531</v>
      </c>
      <c r="L1867" s="16">
        <v>566184.6</v>
      </c>
      <c r="M1867" s="17">
        <v>0.160165</v>
      </c>
      <c r="N1867" s="16">
        <v>1092737.5</v>
      </c>
      <c r="O1867" s="17">
        <v>0.16611100000000001</v>
      </c>
    </row>
    <row r="1868" spans="2:15" x14ac:dyDescent="0.2">
      <c r="B1868" s="30"/>
      <c r="C1868" s="30"/>
      <c r="D1868" s="30"/>
      <c r="E1868" s="30"/>
      <c r="F1868" s="30"/>
      <c r="G1868" s="14" t="s">
        <v>298</v>
      </c>
      <c r="H1868" s="16">
        <v>134270.47</v>
      </c>
      <c r="I1868" s="17">
        <v>1.2030609999999999</v>
      </c>
      <c r="J1868" s="16">
        <v>472844.31</v>
      </c>
      <c r="K1868" s="17">
        <v>1.19333</v>
      </c>
      <c r="L1868" s="16">
        <v>918770.36</v>
      </c>
      <c r="M1868" s="17">
        <v>1.004785</v>
      </c>
      <c r="N1868" s="16">
        <v>1716348.92</v>
      </c>
      <c r="O1868" s="17">
        <v>0.91468799999999995</v>
      </c>
    </row>
    <row r="1869" spans="2:15" x14ac:dyDescent="0.2">
      <c r="B1869" s="30"/>
      <c r="C1869" s="30"/>
      <c r="D1869" s="30"/>
      <c r="E1869" s="30"/>
      <c r="F1869" s="30"/>
      <c r="G1869" s="14" t="s">
        <v>299</v>
      </c>
      <c r="H1869" s="16">
        <v>474795.45</v>
      </c>
      <c r="I1869" s="17">
        <v>0.158445</v>
      </c>
      <c r="J1869" s="16">
        <v>1593098.97</v>
      </c>
      <c r="K1869" s="17">
        <v>0.120572</v>
      </c>
      <c r="L1869" s="16">
        <v>3344001.32</v>
      </c>
      <c r="M1869" s="17">
        <v>0.15989100000000001</v>
      </c>
      <c r="N1869" s="16">
        <v>6581140</v>
      </c>
      <c r="O1869" s="17">
        <v>0.14954300000000001</v>
      </c>
    </row>
    <row r="1870" spans="2:15" x14ac:dyDescent="0.2">
      <c r="B1870" s="30"/>
      <c r="C1870" s="30"/>
      <c r="D1870" s="30"/>
      <c r="E1870" s="30"/>
      <c r="F1870" s="30"/>
      <c r="G1870" s="14" t="s">
        <v>300</v>
      </c>
      <c r="H1870" s="16">
        <v>46104.01</v>
      </c>
      <c r="I1870" s="17">
        <v>0.46772799999999998</v>
      </c>
      <c r="J1870" s="16">
        <v>157190.60999999999</v>
      </c>
      <c r="K1870" s="17">
        <v>0.46129199999999998</v>
      </c>
      <c r="L1870" s="16">
        <v>323170.45</v>
      </c>
      <c r="M1870" s="17">
        <v>0.45135599999999998</v>
      </c>
      <c r="N1870" s="16">
        <v>550801.88</v>
      </c>
      <c r="O1870" s="17">
        <v>0.29545300000000002</v>
      </c>
    </row>
    <row r="1871" spans="2:15" x14ac:dyDescent="0.2">
      <c r="B1871" s="30"/>
      <c r="C1871" s="30"/>
      <c r="D1871" s="30"/>
      <c r="E1871" s="30"/>
      <c r="F1871" s="30"/>
      <c r="G1871" s="14" t="s">
        <v>301</v>
      </c>
      <c r="H1871" s="16">
        <v>262148.42</v>
      </c>
      <c r="I1871" s="17">
        <v>0.104557</v>
      </c>
      <c r="J1871" s="16">
        <v>871408.5</v>
      </c>
      <c r="K1871" s="17">
        <v>0.123151</v>
      </c>
      <c r="L1871" s="16">
        <v>1779584.86</v>
      </c>
      <c r="M1871" s="17">
        <v>0.168575</v>
      </c>
      <c r="N1871" s="16">
        <v>3525860.1</v>
      </c>
      <c r="O1871" s="17">
        <v>0.15732199999999999</v>
      </c>
    </row>
    <row r="1872" spans="2:15" x14ac:dyDescent="0.2">
      <c r="B1872" s="30"/>
      <c r="C1872" s="30"/>
      <c r="D1872" s="30"/>
      <c r="E1872" s="30"/>
      <c r="F1872" s="30"/>
      <c r="G1872" s="14" t="s">
        <v>302</v>
      </c>
      <c r="H1872" s="16">
        <v>194878.74</v>
      </c>
      <c r="I1872" s="17">
        <v>0.43720999999999999</v>
      </c>
      <c r="J1872" s="16">
        <v>634041.48</v>
      </c>
      <c r="K1872" s="17">
        <v>0.48097099999999998</v>
      </c>
      <c r="L1872" s="16">
        <v>1303997.49</v>
      </c>
      <c r="M1872" s="17">
        <v>0.83274499999999996</v>
      </c>
      <c r="N1872" s="16">
        <v>2530785.3199999998</v>
      </c>
      <c r="O1872" s="17">
        <v>0.98189000000000004</v>
      </c>
    </row>
    <row r="1873" spans="2:15" x14ac:dyDescent="0.2">
      <c r="B1873" s="30"/>
      <c r="C1873" s="30"/>
      <c r="D1873" s="30"/>
      <c r="E1873" s="30"/>
      <c r="F1873" s="30"/>
      <c r="G1873" s="14" t="s">
        <v>303</v>
      </c>
      <c r="H1873" s="16">
        <v>206579.88</v>
      </c>
      <c r="I1873" s="17">
        <v>0.257185</v>
      </c>
      <c r="J1873" s="16">
        <v>713295.39</v>
      </c>
      <c r="K1873" s="17">
        <v>0.51495199999999997</v>
      </c>
      <c r="L1873" s="16">
        <v>1347673.06</v>
      </c>
      <c r="M1873" s="17">
        <v>0.51561500000000005</v>
      </c>
      <c r="N1873" s="16">
        <v>2534412.04</v>
      </c>
      <c r="O1873" s="17">
        <v>0.57377400000000001</v>
      </c>
    </row>
    <row r="1874" spans="2:15" x14ac:dyDescent="0.2">
      <c r="B1874" s="30"/>
      <c r="C1874" s="30"/>
      <c r="D1874" s="30"/>
      <c r="E1874" s="30"/>
      <c r="F1874" s="30"/>
      <c r="G1874" s="14" t="s">
        <v>304</v>
      </c>
      <c r="H1874" s="16">
        <v>67513.919999999998</v>
      </c>
      <c r="I1874" s="17">
        <v>0.38748899999999997</v>
      </c>
      <c r="J1874" s="16">
        <v>227799.38</v>
      </c>
      <c r="K1874" s="17">
        <v>0.36153600000000002</v>
      </c>
      <c r="L1874" s="16">
        <v>450268.99</v>
      </c>
      <c r="M1874" s="17">
        <v>0.33740799999999999</v>
      </c>
      <c r="N1874" s="16">
        <v>789892.55</v>
      </c>
      <c r="O1874" s="17">
        <v>0.240707</v>
      </c>
    </row>
    <row r="1875" spans="2:15" x14ac:dyDescent="0.2">
      <c r="B1875" s="30"/>
      <c r="C1875" s="30"/>
      <c r="D1875" s="30"/>
      <c r="E1875" s="30"/>
      <c r="F1875" s="30"/>
      <c r="G1875" s="14" t="s">
        <v>305</v>
      </c>
      <c r="H1875" s="16">
        <v>103095.12</v>
      </c>
      <c r="I1875" s="17">
        <v>0.10161000000000001</v>
      </c>
      <c r="J1875" s="16">
        <v>351865.48</v>
      </c>
      <c r="K1875" s="17">
        <v>9.4722000000000001E-2</v>
      </c>
      <c r="L1875" s="16">
        <v>798616.88</v>
      </c>
      <c r="M1875" s="17">
        <v>0.21668399999999999</v>
      </c>
      <c r="N1875" s="16">
        <v>1484398.33</v>
      </c>
      <c r="O1875" s="17">
        <v>0.26893400000000001</v>
      </c>
    </row>
    <row r="1876" spans="2:15" x14ac:dyDescent="0.2">
      <c r="B1876" s="30"/>
      <c r="C1876" s="30"/>
      <c r="D1876" s="30"/>
      <c r="E1876" s="30"/>
      <c r="F1876" s="30"/>
      <c r="G1876" s="14" t="s">
        <v>306</v>
      </c>
      <c r="H1876" s="16">
        <v>807931.05</v>
      </c>
      <c r="I1876" s="17">
        <v>-7.6995999999999995E-2</v>
      </c>
      <c r="J1876" s="16">
        <v>2800524.38</v>
      </c>
      <c r="K1876" s="17">
        <v>-6.7724000000000006E-2</v>
      </c>
      <c r="L1876" s="16">
        <v>5352520.71</v>
      </c>
      <c r="M1876" s="17">
        <v>-2.0424000000000001E-2</v>
      </c>
      <c r="N1876" s="16">
        <v>10991707.029999999</v>
      </c>
      <c r="O1876" s="17">
        <v>0.102133</v>
      </c>
    </row>
    <row r="1877" spans="2:15" x14ac:dyDescent="0.2">
      <c r="B1877" s="30"/>
      <c r="C1877" s="30"/>
      <c r="D1877" s="30"/>
      <c r="E1877" s="30"/>
      <c r="F1877" s="30"/>
      <c r="G1877" s="14" t="s">
        <v>307</v>
      </c>
      <c r="H1877" s="16">
        <v>256514.76</v>
      </c>
      <c r="I1877" s="17">
        <v>9.0602000000000002E-2</v>
      </c>
      <c r="J1877" s="16">
        <v>871926.48</v>
      </c>
      <c r="K1877" s="17">
        <v>8.7031999999999998E-2</v>
      </c>
      <c r="L1877" s="16">
        <v>1665670.72</v>
      </c>
      <c r="M1877" s="17">
        <v>0.127336</v>
      </c>
      <c r="N1877" s="16">
        <v>3079209.14</v>
      </c>
      <c r="O1877" s="17">
        <v>0.177393</v>
      </c>
    </row>
    <row r="1878" spans="2:15" x14ac:dyDescent="0.2">
      <c r="B1878" s="30"/>
      <c r="C1878" s="30"/>
      <c r="D1878" s="30"/>
      <c r="E1878" s="30"/>
      <c r="F1878" s="30"/>
      <c r="G1878" s="14" t="s">
        <v>308</v>
      </c>
      <c r="H1878" s="16">
        <v>40372.660000000003</v>
      </c>
      <c r="I1878" s="17">
        <v>0.52960700000000005</v>
      </c>
      <c r="J1878" s="16">
        <v>142324.97</v>
      </c>
      <c r="K1878" s="17">
        <v>0.39636100000000002</v>
      </c>
      <c r="L1878" s="16">
        <v>280476.86</v>
      </c>
      <c r="M1878" s="17">
        <v>0.405914</v>
      </c>
      <c r="N1878" s="16">
        <v>481240.91</v>
      </c>
      <c r="O1878" s="17">
        <v>0.29911900000000002</v>
      </c>
    </row>
    <row r="1879" spans="2:15" x14ac:dyDescent="0.2">
      <c r="B1879" s="30"/>
      <c r="C1879" s="30"/>
      <c r="D1879" s="30"/>
      <c r="E1879" s="30"/>
      <c r="F1879" s="30"/>
      <c r="G1879" s="14" t="s">
        <v>309</v>
      </c>
      <c r="H1879" s="16">
        <v>163464.57</v>
      </c>
      <c r="I1879" s="17">
        <v>0.133571</v>
      </c>
      <c r="J1879" s="16">
        <v>547427.64</v>
      </c>
      <c r="K1879" s="17">
        <v>0.122609</v>
      </c>
      <c r="L1879" s="16">
        <v>1099987.8899999999</v>
      </c>
      <c r="M1879" s="17">
        <v>0.16264799999999999</v>
      </c>
      <c r="N1879" s="16">
        <v>2138638.2000000002</v>
      </c>
      <c r="O1879" s="17">
        <v>0.152973</v>
      </c>
    </row>
    <row r="1880" spans="2:15" x14ac:dyDescent="0.2">
      <c r="B1880" s="30"/>
      <c r="C1880" s="30"/>
      <c r="D1880" s="30"/>
      <c r="E1880" s="30"/>
      <c r="F1880" s="30"/>
      <c r="G1880" s="14" t="s">
        <v>310</v>
      </c>
      <c r="H1880" s="16">
        <v>83802.350000000006</v>
      </c>
      <c r="I1880" s="17">
        <v>0.35064299999999998</v>
      </c>
      <c r="J1880" s="16">
        <v>294807.93</v>
      </c>
      <c r="K1880" s="17">
        <v>0.35383599999999998</v>
      </c>
      <c r="L1880" s="16">
        <v>611448.46</v>
      </c>
      <c r="M1880" s="17">
        <v>0.35633900000000002</v>
      </c>
      <c r="N1880" s="16">
        <v>1103569.3400000001</v>
      </c>
      <c r="O1880" s="17">
        <v>0.33573500000000001</v>
      </c>
    </row>
    <row r="1881" spans="2:15" x14ac:dyDescent="0.2">
      <c r="B1881" s="30"/>
      <c r="C1881" s="30"/>
      <c r="D1881" s="30"/>
      <c r="E1881" s="30"/>
      <c r="F1881" s="30"/>
      <c r="G1881" s="14" t="s">
        <v>311</v>
      </c>
      <c r="H1881" s="16">
        <v>249711.37</v>
      </c>
      <c r="I1881" s="17">
        <v>-0.11272</v>
      </c>
      <c r="J1881" s="16">
        <v>864009.99</v>
      </c>
      <c r="K1881" s="17">
        <v>-0.12535299999999999</v>
      </c>
      <c r="L1881" s="16">
        <v>1711186.55</v>
      </c>
      <c r="M1881" s="17">
        <v>-5.5038999999999998E-2</v>
      </c>
      <c r="N1881" s="16">
        <v>3611555.91</v>
      </c>
      <c r="O1881" s="17">
        <v>0.103131</v>
      </c>
    </row>
    <row r="1882" spans="2:15" x14ac:dyDescent="0.2">
      <c r="B1882" s="30"/>
      <c r="C1882" s="30"/>
      <c r="D1882" s="30"/>
      <c r="E1882" s="30"/>
      <c r="F1882" s="30"/>
      <c r="G1882" s="14" t="s">
        <v>312</v>
      </c>
      <c r="H1882" s="16">
        <v>142572.32</v>
      </c>
      <c r="I1882" s="17">
        <v>4.0829999999999998E-2</v>
      </c>
      <c r="J1882" s="16">
        <v>477582.47</v>
      </c>
      <c r="K1882" s="17">
        <v>8.7079000000000004E-2</v>
      </c>
      <c r="L1882" s="16">
        <v>1053906.99</v>
      </c>
      <c r="M1882" s="17">
        <v>0.168629</v>
      </c>
      <c r="N1882" s="16">
        <v>2167421.9500000002</v>
      </c>
      <c r="O1882" s="17">
        <v>0.224576</v>
      </c>
    </row>
    <row r="1883" spans="2:15" x14ac:dyDescent="0.2">
      <c r="B1883" s="30"/>
      <c r="C1883" s="30"/>
      <c r="D1883" s="30"/>
      <c r="E1883" s="30"/>
      <c r="F1883" s="30"/>
      <c r="G1883" s="14" t="s">
        <v>313</v>
      </c>
      <c r="H1883" s="16">
        <v>135607.44</v>
      </c>
      <c r="I1883" s="17">
        <v>0.149335</v>
      </c>
      <c r="J1883" s="16">
        <v>549179.04</v>
      </c>
      <c r="K1883" s="17">
        <v>0.16025300000000001</v>
      </c>
      <c r="L1883" s="16">
        <v>1023237.5</v>
      </c>
      <c r="M1883" s="17">
        <v>0.17846100000000001</v>
      </c>
      <c r="N1883" s="16">
        <v>1872489.23</v>
      </c>
      <c r="O1883" s="17">
        <v>0.194601</v>
      </c>
    </row>
    <row r="1884" spans="2:15" x14ac:dyDescent="0.2">
      <c r="B1884" s="30"/>
      <c r="C1884" s="30"/>
      <c r="D1884" s="30"/>
      <c r="E1884" s="30"/>
      <c r="F1884" s="30"/>
      <c r="G1884" s="14" t="s">
        <v>314</v>
      </c>
      <c r="H1884" s="16">
        <v>246462.27</v>
      </c>
      <c r="I1884" s="17">
        <v>0.22677800000000001</v>
      </c>
      <c r="J1884" s="16">
        <v>837234.16</v>
      </c>
      <c r="K1884" s="17">
        <v>0.17680799999999999</v>
      </c>
      <c r="L1884" s="16">
        <v>1652278.32</v>
      </c>
      <c r="M1884" s="17">
        <v>0.13655500000000001</v>
      </c>
      <c r="N1884" s="16">
        <v>3070434.73</v>
      </c>
      <c r="O1884" s="17">
        <v>0.11770799999999999</v>
      </c>
    </row>
    <row r="1885" spans="2:15" x14ac:dyDescent="0.2">
      <c r="B1885" s="30"/>
      <c r="C1885" s="30"/>
      <c r="D1885" s="30"/>
      <c r="E1885" s="30"/>
      <c r="F1885" s="30"/>
      <c r="G1885" s="14" t="s">
        <v>315</v>
      </c>
      <c r="H1885" s="16">
        <v>106581.16</v>
      </c>
      <c r="I1885" s="17">
        <v>8.2052E-2</v>
      </c>
      <c r="J1885" s="16">
        <v>364281.06</v>
      </c>
      <c r="K1885" s="17">
        <v>7.2835999999999998E-2</v>
      </c>
      <c r="L1885" s="16">
        <v>749794.3</v>
      </c>
      <c r="M1885" s="17">
        <v>0.17388999999999999</v>
      </c>
      <c r="N1885" s="16">
        <v>1449508.01</v>
      </c>
      <c r="O1885" s="17">
        <v>0.24043100000000001</v>
      </c>
    </row>
    <row r="1886" spans="2:15" x14ac:dyDescent="0.2">
      <c r="B1886" s="30"/>
      <c r="C1886" s="30"/>
      <c r="D1886" s="30"/>
      <c r="E1886" s="30"/>
      <c r="F1886" s="30"/>
      <c r="G1886" s="14" t="s">
        <v>316</v>
      </c>
      <c r="H1886" s="16">
        <v>124426.93</v>
      </c>
      <c r="I1886" s="17">
        <v>0.25025199999999997</v>
      </c>
      <c r="J1886" s="16">
        <v>421645.94</v>
      </c>
      <c r="K1886" s="17">
        <v>0.21563099999999999</v>
      </c>
      <c r="L1886" s="16">
        <v>857154.41</v>
      </c>
      <c r="M1886" s="17">
        <v>0.29924299999999998</v>
      </c>
      <c r="N1886" s="16">
        <v>1631100.98</v>
      </c>
      <c r="O1886" s="17">
        <v>0.335316</v>
      </c>
    </row>
    <row r="1887" spans="2:15" x14ac:dyDescent="0.2">
      <c r="B1887" s="30"/>
      <c r="C1887" s="30"/>
      <c r="D1887" s="30"/>
      <c r="E1887" s="30"/>
      <c r="F1887" s="30"/>
      <c r="G1887" s="14" t="s">
        <v>317</v>
      </c>
      <c r="H1887" s="16">
        <v>73327.06</v>
      </c>
      <c r="I1887" s="17">
        <v>0.12407600000000001</v>
      </c>
      <c r="J1887" s="16">
        <v>262504.15999999997</v>
      </c>
      <c r="K1887" s="17">
        <v>0.13564499999999999</v>
      </c>
      <c r="L1887" s="16">
        <v>525154.5</v>
      </c>
      <c r="M1887" s="17">
        <v>0.19123599999999999</v>
      </c>
      <c r="N1887" s="16">
        <v>990529.47</v>
      </c>
      <c r="O1887" s="17">
        <v>0.22053500000000001</v>
      </c>
    </row>
    <row r="1888" spans="2:15" x14ac:dyDescent="0.2">
      <c r="B1888" s="30"/>
      <c r="C1888" s="30"/>
      <c r="D1888" s="30"/>
      <c r="E1888" s="30"/>
      <c r="F1888" s="30"/>
      <c r="G1888" s="14" t="s">
        <v>318</v>
      </c>
      <c r="H1888" s="16">
        <v>130699.82</v>
      </c>
      <c r="I1888" s="17">
        <v>-9.1156000000000001E-2</v>
      </c>
      <c r="J1888" s="16">
        <v>435492.12</v>
      </c>
      <c r="K1888" s="17">
        <v>-0.12537699999999999</v>
      </c>
      <c r="L1888" s="16">
        <v>903529.74</v>
      </c>
      <c r="M1888" s="17">
        <v>-8.6555999999999994E-2</v>
      </c>
      <c r="N1888" s="16">
        <v>1865802.14</v>
      </c>
      <c r="O1888" s="17">
        <v>-2.1090000000000001E-2</v>
      </c>
    </row>
    <row r="1889" spans="2:15" x14ac:dyDescent="0.2">
      <c r="B1889" s="30"/>
      <c r="C1889" s="30"/>
      <c r="D1889" s="30"/>
      <c r="E1889" s="30"/>
      <c r="F1889" s="30"/>
      <c r="G1889" s="14" t="s">
        <v>319</v>
      </c>
      <c r="H1889" s="16">
        <v>60474.85</v>
      </c>
      <c r="I1889" s="17">
        <v>0.30690800000000001</v>
      </c>
      <c r="J1889" s="16">
        <v>214820.07</v>
      </c>
      <c r="K1889" s="17">
        <v>0.28360400000000002</v>
      </c>
      <c r="L1889" s="16">
        <v>435304.26</v>
      </c>
      <c r="M1889" s="17">
        <v>0.31366500000000003</v>
      </c>
      <c r="N1889" s="16">
        <v>796833.63</v>
      </c>
      <c r="O1889" s="17">
        <v>0.32753700000000002</v>
      </c>
    </row>
    <row r="1890" spans="2:15" x14ac:dyDescent="0.2">
      <c r="B1890" s="30"/>
      <c r="C1890" s="30"/>
      <c r="D1890" s="30"/>
      <c r="E1890" s="30"/>
      <c r="F1890" s="30"/>
      <c r="G1890" s="14" t="s">
        <v>320</v>
      </c>
      <c r="H1890" s="16">
        <v>135004.64000000001</v>
      </c>
      <c r="I1890" s="17">
        <v>4.6816999999999998E-2</v>
      </c>
      <c r="J1890" s="16">
        <v>454917.32</v>
      </c>
      <c r="K1890" s="17">
        <v>3.2287999999999997E-2</v>
      </c>
      <c r="L1890" s="16">
        <v>936586.98</v>
      </c>
      <c r="M1890" s="17">
        <v>7.5804999999999997E-2</v>
      </c>
      <c r="N1890" s="16">
        <v>1842247.27</v>
      </c>
      <c r="O1890" s="17">
        <v>8.0187999999999995E-2</v>
      </c>
    </row>
    <row r="1891" spans="2:15" x14ac:dyDescent="0.2">
      <c r="B1891" s="30"/>
      <c r="C1891" s="30"/>
      <c r="D1891" s="30"/>
      <c r="E1891" s="30"/>
      <c r="F1891" s="30"/>
      <c r="G1891" s="14" t="s">
        <v>321</v>
      </c>
      <c r="H1891" s="16">
        <v>258730.05</v>
      </c>
      <c r="I1891" s="17">
        <v>-0.23963400000000001</v>
      </c>
      <c r="J1891" s="16">
        <v>914093.1</v>
      </c>
      <c r="K1891" s="17">
        <v>-0.22602700000000001</v>
      </c>
      <c r="L1891" s="16">
        <v>1877684.43</v>
      </c>
      <c r="M1891" s="17">
        <v>-0.20572299999999999</v>
      </c>
      <c r="N1891" s="16">
        <v>4000441.47</v>
      </c>
      <c r="O1891" s="17">
        <v>-0.14150399999999999</v>
      </c>
    </row>
    <row r="1892" spans="2:15" x14ac:dyDescent="0.2">
      <c r="B1892" s="30"/>
      <c r="C1892" s="30"/>
      <c r="D1892" s="30"/>
      <c r="E1892" s="30"/>
      <c r="F1892" s="30"/>
      <c r="G1892" s="14" t="s">
        <v>322</v>
      </c>
      <c r="H1892" s="16">
        <v>285575.09999999998</v>
      </c>
      <c r="I1892" s="17">
        <v>0.20643300000000001</v>
      </c>
      <c r="J1892" s="16">
        <v>963414.39</v>
      </c>
      <c r="K1892" s="17">
        <v>0.17263600000000001</v>
      </c>
      <c r="L1892" s="16">
        <v>1937134.69</v>
      </c>
      <c r="M1892" s="17">
        <v>0.15471599999999999</v>
      </c>
      <c r="N1892" s="16">
        <v>3683105.19</v>
      </c>
      <c r="O1892" s="17">
        <v>0.12989300000000001</v>
      </c>
    </row>
    <row r="1893" spans="2:15" x14ac:dyDescent="0.2">
      <c r="B1893" s="30"/>
      <c r="C1893" s="30"/>
      <c r="D1893" s="30"/>
      <c r="E1893" s="30"/>
      <c r="F1893" s="30"/>
      <c r="G1893" s="14" t="s">
        <v>323</v>
      </c>
      <c r="H1893" s="16">
        <v>176272.3</v>
      </c>
      <c r="I1893" s="17">
        <v>0.108974</v>
      </c>
      <c r="J1893" s="16">
        <v>598555.62</v>
      </c>
      <c r="K1893" s="17">
        <v>0.119962</v>
      </c>
      <c r="L1893" s="16">
        <v>1221004.08</v>
      </c>
      <c r="M1893" s="17">
        <v>0.19873499999999999</v>
      </c>
      <c r="N1893" s="16">
        <v>2287933.2799999998</v>
      </c>
      <c r="O1893" s="17">
        <v>0.20577000000000001</v>
      </c>
    </row>
    <row r="1894" spans="2:15" x14ac:dyDescent="0.2">
      <c r="B1894" s="30"/>
      <c r="C1894" s="30"/>
      <c r="D1894" s="30"/>
      <c r="E1894" s="30"/>
      <c r="F1894" s="30"/>
      <c r="G1894" s="14" t="s">
        <v>324</v>
      </c>
      <c r="H1894" s="16">
        <v>107713.46</v>
      </c>
      <c r="I1894" s="17">
        <v>0.13867199999999999</v>
      </c>
      <c r="J1894" s="16">
        <v>358174.31</v>
      </c>
      <c r="K1894" s="17">
        <v>3.2757000000000001E-2</v>
      </c>
      <c r="L1894" s="16">
        <v>730482.49</v>
      </c>
      <c r="M1894" s="17">
        <v>4.1417000000000002E-2</v>
      </c>
      <c r="N1894" s="16">
        <v>1402735.34</v>
      </c>
      <c r="O1894" s="17">
        <v>0.108028</v>
      </c>
    </row>
    <row r="1895" spans="2:15" x14ac:dyDescent="0.2">
      <c r="B1895" s="138"/>
      <c r="C1895" s="138"/>
      <c r="D1895" s="138"/>
      <c r="E1895" s="138"/>
      <c r="F1895" s="30"/>
      <c r="G1895" s="14" t="s">
        <v>325</v>
      </c>
      <c r="H1895" s="16">
        <v>195962.46</v>
      </c>
      <c r="I1895" s="17">
        <v>6.0641E-2</v>
      </c>
      <c r="J1895" s="16">
        <v>657076.06999999995</v>
      </c>
      <c r="K1895" s="17">
        <v>8.5623000000000005E-2</v>
      </c>
      <c r="L1895" s="16">
        <v>1358411.48</v>
      </c>
      <c r="M1895" s="17">
        <v>0.138511</v>
      </c>
      <c r="N1895" s="16">
        <v>2675570.92</v>
      </c>
      <c r="O1895" s="17">
        <v>0.12726799999999999</v>
      </c>
    </row>
    <row r="1896" spans="2:15" x14ac:dyDescent="0.2">
      <c r="C1896" s="30"/>
      <c r="D1896" s="30"/>
      <c r="E1896" s="30"/>
      <c r="F1896" s="30"/>
      <c r="G1896" s="14" t="s">
        <v>351</v>
      </c>
      <c r="H1896" s="16">
        <v>73931.710000000006</v>
      </c>
      <c r="I1896" s="17">
        <v>0.30538199999999999</v>
      </c>
      <c r="J1896" s="19">
        <v>266518.56</v>
      </c>
      <c r="K1896" s="17">
        <v>0.374666</v>
      </c>
      <c r="L1896" s="19">
        <v>520966.46</v>
      </c>
      <c r="M1896" s="17">
        <v>0.42501899999999998</v>
      </c>
      <c r="N1896" s="19">
        <v>911275.34</v>
      </c>
      <c r="O1896" s="17">
        <v>0.39666499999999999</v>
      </c>
    </row>
    <row r="1897" spans="2:15" x14ac:dyDescent="0.2">
      <c r="C1897" s="30"/>
      <c r="D1897" s="30"/>
      <c r="E1897" s="30"/>
      <c r="F1897" s="30"/>
      <c r="G1897" s="14" t="s">
        <v>352</v>
      </c>
      <c r="H1897" s="16">
        <v>163738.44</v>
      </c>
      <c r="I1897" s="17">
        <v>0.35869499999999999</v>
      </c>
      <c r="J1897" s="19">
        <v>553841.51</v>
      </c>
      <c r="K1897" s="17">
        <v>0.36255100000000001</v>
      </c>
      <c r="L1897" s="19">
        <v>1129252.81</v>
      </c>
      <c r="M1897" s="17">
        <v>0.38903599999999999</v>
      </c>
      <c r="N1897" s="19">
        <v>2142193.0099999998</v>
      </c>
      <c r="O1897" s="17">
        <v>0.365199</v>
      </c>
    </row>
    <row r="1898" spans="2:15" x14ac:dyDescent="0.2">
      <c r="B1898" s="29" t="s">
        <v>19</v>
      </c>
      <c r="C1898" s="29" t="s">
        <v>11</v>
      </c>
      <c r="D1898" s="29" t="s">
        <v>24</v>
      </c>
      <c r="E1898" s="29" t="s">
        <v>0</v>
      </c>
      <c r="F1898" s="29" t="s">
        <v>85</v>
      </c>
      <c r="G1898" s="14" t="s">
        <v>326</v>
      </c>
      <c r="H1898" s="16">
        <v>1354557.02</v>
      </c>
      <c r="I1898" s="17">
        <v>-5.8328999999999999E-2</v>
      </c>
      <c r="J1898" s="16">
        <v>4624442.55</v>
      </c>
      <c r="K1898" s="17">
        <v>-7.0332000000000006E-2</v>
      </c>
      <c r="L1898" s="16">
        <v>9598242.2699999996</v>
      </c>
      <c r="M1898" s="17">
        <v>-3.5742999999999997E-2</v>
      </c>
      <c r="N1898" s="16">
        <v>19491239.82</v>
      </c>
      <c r="O1898" s="17">
        <v>-1.707E-3</v>
      </c>
    </row>
    <row r="1899" spans="2:15" x14ac:dyDescent="0.2">
      <c r="B1899" s="30"/>
      <c r="C1899" s="30"/>
      <c r="D1899" s="30"/>
      <c r="E1899" s="30"/>
      <c r="F1899" s="30"/>
      <c r="G1899" s="14" t="s">
        <v>327</v>
      </c>
      <c r="H1899" s="16">
        <v>1897013.55</v>
      </c>
      <c r="I1899" s="17">
        <v>0.29187800000000003</v>
      </c>
      <c r="J1899" s="16">
        <v>6696870.4100000001</v>
      </c>
      <c r="K1899" s="17">
        <v>0.31126999999999999</v>
      </c>
      <c r="L1899" s="16">
        <v>13314863.890000001</v>
      </c>
      <c r="M1899" s="17">
        <v>0.36372300000000002</v>
      </c>
      <c r="N1899" s="16">
        <v>24303638.079999998</v>
      </c>
      <c r="O1899" s="17">
        <v>0.35090399999999999</v>
      </c>
    </row>
    <row r="1900" spans="2:15" x14ac:dyDescent="0.2">
      <c r="B1900" s="30"/>
      <c r="C1900" s="30"/>
      <c r="D1900" s="30"/>
      <c r="E1900" s="30"/>
      <c r="F1900" s="30"/>
      <c r="G1900" s="14" t="s">
        <v>328</v>
      </c>
      <c r="H1900" s="16">
        <v>1325733.29</v>
      </c>
      <c r="I1900" s="17">
        <v>0.12313300000000001</v>
      </c>
      <c r="J1900" s="16">
        <v>4528275.79</v>
      </c>
      <c r="K1900" s="17">
        <v>9.2738000000000001E-2</v>
      </c>
      <c r="L1900" s="16">
        <v>9036004.2899999991</v>
      </c>
      <c r="M1900" s="17">
        <v>0.131353</v>
      </c>
      <c r="N1900" s="16">
        <v>17430186.699999999</v>
      </c>
      <c r="O1900" s="17">
        <v>0.166905</v>
      </c>
    </row>
    <row r="1901" spans="2:15" x14ac:dyDescent="0.2">
      <c r="B1901" s="30"/>
      <c r="C1901" s="30"/>
      <c r="D1901" s="30"/>
      <c r="E1901" s="30"/>
      <c r="F1901" s="30"/>
      <c r="G1901" s="14" t="s">
        <v>329</v>
      </c>
      <c r="H1901" s="16">
        <v>2874628.87</v>
      </c>
      <c r="I1901" s="17">
        <v>-4.2542999999999997E-2</v>
      </c>
      <c r="J1901" s="16">
        <v>9901932.1400000006</v>
      </c>
      <c r="K1901" s="17">
        <v>-6.4557000000000003E-2</v>
      </c>
      <c r="L1901" s="16">
        <v>18866400.989999998</v>
      </c>
      <c r="M1901" s="17">
        <v>-2.8365000000000001E-2</v>
      </c>
      <c r="N1901" s="16">
        <v>38031502.810000002</v>
      </c>
      <c r="O1901" s="17">
        <v>8.0732999999999999E-2</v>
      </c>
    </row>
    <row r="1902" spans="2:15" x14ac:dyDescent="0.2">
      <c r="B1902" s="30"/>
      <c r="C1902" s="30"/>
      <c r="D1902" s="30"/>
      <c r="E1902" s="30"/>
      <c r="F1902" s="30"/>
      <c r="G1902" s="14" t="s">
        <v>330</v>
      </c>
      <c r="H1902" s="16">
        <v>1075421.32</v>
      </c>
      <c r="I1902" s="17">
        <v>0.36533500000000002</v>
      </c>
      <c r="J1902" s="16">
        <v>3656080.7</v>
      </c>
      <c r="K1902" s="17">
        <v>0.394376</v>
      </c>
      <c r="L1902" s="16">
        <v>7011159.0899999999</v>
      </c>
      <c r="M1902" s="17">
        <v>0.36541000000000001</v>
      </c>
      <c r="N1902" s="16">
        <v>12885944.73</v>
      </c>
      <c r="O1902" s="17">
        <v>0.38005499999999998</v>
      </c>
    </row>
    <row r="1903" spans="2:15" x14ac:dyDescent="0.2">
      <c r="B1903" s="30"/>
      <c r="C1903" s="30"/>
      <c r="D1903" s="30"/>
      <c r="E1903" s="30"/>
      <c r="F1903" s="30"/>
      <c r="G1903" s="14" t="s">
        <v>331</v>
      </c>
      <c r="H1903" s="16">
        <v>1084439.73</v>
      </c>
      <c r="I1903" s="17">
        <v>0.33496599999999999</v>
      </c>
      <c r="J1903" s="16">
        <v>3705560.85</v>
      </c>
      <c r="K1903" s="17">
        <v>0.32416499999999998</v>
      </c>
      <c r="L1903" s="16">
        <v>7726720.9699999997</v>
      </c>
      <c r="M1903" s="17">
        <v>0.33897100000000002</v>
      </c>
      <c r="N1903" s="16">
        <v>13951410.529999999</v>
      </c>
      <c r="O1903" s="17">
        <v>0.28099200000000002</v>
      </c>
    </row>
    <row r="1904" spans="2:15" x14ac:dyDescent="0.2">
      <c r="B1904" s="30"/>
      <c r="C1904" s="30"/>
      <c r="D1904" s="30"/>
      <c r="E1904" s="30"/>
      <c r="F1904" s="30"/>
      <c r="G1904" s="14" t="s">
        <v>332</v>
      </c>
      <c r="H1904" s="16">
        <v>1669586.27</v>
      </c>
      <c r="I1904" s="17">
        <v>0.13408600000000001</v>
      </c>
      <c r="J1904" s="16">
        <v>5594087.6900000004</v>
      </c>
      <c r="K1904" s="17">
        <v>0.136347</v>
      </c>
      <c r="L1904" s="16">
        <v>11413484.890000001</v>
      </c>
      <c r="M1904" s="17">
        <v>0.18676699999999999</v>
      </c>
      <c r="N1904" s="16">
        <v>21878536.969999999</v>
      </c>
      <c r="O1904" s="17">
        <v>0.170955</v>
      </c>
    </row>
    <row r="1905" spans="2:15" x14ac:dyDescent="0.2">
      <c r="B1905" s="30"/>
      <c r="C1905" s="30"/>
      <c r="D1905" s="30"/>
      <c r="E1905" s="30"/>
      <c r="F1905" s="30"/>
      <c r="G1905" s="14" t="s">
        <v>333</v>
      </c>
      <c r="H1905" s="16">
        <v>1830902.39</v>
      </c>
      <c r="I1905" s="17">
        <v>0.194246</v>
      </c>
      <c r="J1905" s="16">
        <v>6129170.4800000004</v>
      </c>
      <c r="K1905" s="17">
        <v>0.18370700000000001</v>
      </c>
      <c r="L1905" s="16">
        <v>12364134.460000001</v>
      </c>
      <c r="M1905" s="17">
        <v>0.19168099999999999</v>
      </c>
      <c r="N1905" s="16">
        <v>23407115.5</v>
      </c>
      <c r="O1905" s="17">
        <v>0.19763800000000001</v>
      </c>
    </row>
    <row r="1906" spans="2:15" x14ac:dyDescent="0.2">
      <c r="B1906" s="30"/>
      <c r="C1906" s="30"/>
      <c r="D1906" s="30"/>
      <c r="E1906" s="31"/>
      <c r="F1906" s="30"/>
      <c r="G1906" s="14" t="s">
        <v>334</v>
      </c>
      <c r="H1906" s="16">
        <v>13112282.619999999</v>
      </c>
      <c r="I1906" s="17">
        <v>0.121196</v>
      </c>
      <c r="J1906" s="16">
        <v>44836420.859999999</v>
      </c>
      <c r="K1906" s="17">
        <v>0.11168500000000001</v>
      </c>
      <c r="L1906" s="16">
        <v>89331011.370000005</v>
      </c>
      <c r="M1906" s="17">
        <v>0.144978</v>
      </c>
      <c r="N1906" s="16">
        <v>171379575.55000001</v>
      </c>
      <c r="O1906" s="17">
        <v>0.17302999999999999</v>
      </c>
    </row>
    <row r="1907" spans="2:15" x14ac:dyDescent="0.2">
      <c r="B1907" s="29" t="s">
        <v>19</v>
      </c>
      <c r="C1907" s="29" t="s">
        <v>11</v>
      </c>
      <c r="D1907" s="29" t="s">
        <v>24</v>
      </c>
      <c r="E1907" s="29" t="s">
        <v>9</v>
      </c>
      <c r="F1907" s="29" t="s">
        <v>84</v>
      </c>
      <c r="G1907" s="14" t="s">
        <v>278</v>
      </c>
      <c r="H1907" s="18">
        <v>17632.53</v>
      </c>
      <c r="I1907" s="17">
        <v>0.50810999999999995</v>
      </c>
      <c r="J1907" s="18">
        <v>60712.01</v>
      </c>
      <c r="K1907" s="17">
        <v>0.330266</v>
      </c>
      <c r="L1907" s="18">
        <v>118802.58</v>
      </c>
      <c r="M1907" s="17">
        <v>0.26006099999999999</v>
      </c>
      <c r="N1907" s="18">
        <v>219791.65</v>
      </c>
      <c r="O1907" s="17">
        <v>0.26632299999999998</v>
      </c>
    </row>
    <row r="1908" spans="2:15" x14ac:dyDescent="0.2">
      <c r="B1908" s="30"/>
      <c r="C1908" s="30"/>
      <c r="D1908" s="30"/>
      <c r="E1908" s="30"/>
      <c r="F1908" s="30"/>
      <c r="G1908" s="14" t="s">
        <v>279</v>
      </c>
      <c r="H1908" s="18">
        <v>33341.379999999997</v>
      </c>
      <c r="I1908" s="17">
        <v>0.16936599999999999</v>
      </c>
      <c r="J1908" s="18">
        <v>112733.85</v>
      </c>
      <c r="K1908" s="17">
        <v>0.16841700000000001</v>
      </c>
      <c r="L1908" s="18">
        <v>221251.05</v>
      </c>
      <c r="M1908" s="17">
        <v>0.19684399999999999</v>
      </c>
      <c r="N1908" s="18">
        <v>411664.67</v>
      </c>
      <c r="O1908" s="17">
        <v>0.16448299999999999</v>
      </c>
    </row>
    <row r="1909" spans="2:15" x14ac:dyDescent="0.2">
      <c r="B1909" s="30"/>
      <c r="C1909" s="30"/>
      <c r="D1909" s="30"/>
      <c r="E1909" s="30"/>
      <c r="F1909" s="30"/>
      <c r="G1909" s="14" t="s">
        <v>280</v>
      </c>
      <c r="H1909" s="18">
        <v>66960.7</v>
      </c>
      <c r="I1909" s="17">
        <v>-5.5279000000000002E-2</v>
      </c>
      <c r="J1909" s="18">
        <v>225418.47</v>
      </c>
      <c r="K1909" s="17">
        <v>-0.10800800000000001</v>
      </c>
      <c r="L1909" s="18">
        <v>452031.1</v>
      </c>
      <c r="M1909" s="17">
        <v>-9.0115000000000001E-2</v>
      </c>
      <c r="N1909" s="18">
        <v>988776.81</v>
      </c>
      <c r="O1909" s="17">
        <v>3.5630000000000002E-2</v>
      </c>
    </row>
    <row r="1910" spans="2:15" x14ac:dyDescent="0.2">
      <c r="B1910" s="30"/>
      <c r="C1910" s="30"/>
      <c r="D1910" s="30"/>
      <c r="E1910" s="30"/>
      <c r="F1910" s="30"/>
      <c r="G1910" s="14" t="s">
        <v>281</v>
      </c>
      <c r="H1910" s="18">
        <v>26476.06</v>
      </c>
      <c r="I1910" s="17">
        <v>0.31282300000000002</v>
      </c>
      <c r="J1910" s="18">
        <v>91620.21</v>
      </c>
      <c r="K1910" s="17">
        <v>0.30801699999999999</v>
      </c>
      <c r="L1910" s="18">
        <v>183951.29</v>
      </c>
      <c r="M1910" s="17">
        <v>0.38189299999999998</v>
      </c>
      <c r="N1910" s="18">
        <v>329067.09999999998</v>
      </c>
      <c r="O1910" s="17">
        <v>0.327766</v>
      </c>
    </row>
    <row r="1911" spans="2:15" x14ac:dyDescent="0.2">
      <c r="B1911" s="30"/>
      <c r="C1911" s="30"/>
      <c r="D1911" s="30"/>
      <c r="E1911" s="30"/>
      <c r="F1911" s="30"/>
      <c r="G1911" s="14" t="s">
        <v>282</v>
      </c>
      <c r="H1911" s="18">
        <v>71517.789999999994</v>
      </c>
      <c r="I1911" s="17">
        <v>-6.5118999999999996E-2</v>
      </c>
      <c r="J1911" s="18">
        <v>245119.03</v>
      </c>
      <c r="K1911" s="17">
        <v>-8.0964999999999995E-2</v>
      </c>
      <c r="L1911" s="18">
        <v>474845.12</v>
      </c>
      <c r="M1911" s="17">
        <v>-4.5211000000000001E-2</v>
      </c>
      <c r="N1911" s="18">
        <v>1024975.96</v>
      </c>
      <c r="O1911" s="17">
        <v>0.106887</v>
      </c>
    </row>
    <row r="1912" spans="2:15" x14ac:dyDescent="0.2">
      <c r="B1912" s="30"/>
      <c r="C1912" s="30"/>
      <c r="D1912" s="30"/>
      <c r="E1912" s="30"/>
      <c r="F1912" s="30"/>
      <c r="G1912" s="14" t="s">
        <v>283</v>
      </c>
      <c r="H1912" s="18">
        <v>35392.36</v>
      </c>
      <c r="I1912" s="17">
        <v>-2.3584000000000001E-2</v>
      </c>
      <c r="J1912" s="18">
        <v>126422.53</v>
      </c>
      <c r="K1912" s="17">
        <v>-7.7029E-2</v>
      </c>
      <c r="L1912" s="18">
        <v>242602.98</v>
      </c>
      <c r="M1912" s="17">
        <v>9.1459999999999996E-3</v>
      </c>
      <c r="N1912" s="18">
        <v>467626.03</v>
      </c>
      <c r="O1912" s="17">
        <v>0.103509</v>
      </c>
    </row>
    <row r="1913" spans="2:15" x14ac:dyDescent="0.2">
      <c r="B1913" s="30"/>
      <c r="C1913" s="30"/>
      <c r="D1913" s="30"/>
      <c r="E1913" s="30"/>
      <c r="F1913" s="30"/>
      <c r="G1913" s="14" t="s">
        <v>284</v>
      </c>
      <c r="H1913" s="18">
        <v>16152.4</v>
      </c>
      <c r="I1913" s="17">
        <v>0.15779199999999999</v>
      </c>
      <c r="J1913" s="18">
        <v>52711.45</v>
      </c>
      <c r="K1913" s="17">
        <v>0.10695300000000001</v>
      </c>
      <c r="L1913" s="18">
        <v>107191.47</v>
      </c>
      <c r="M1913" s="17">
        <v>0.22295499999999999</v>
      </c>
      <c r="N1913" s="18">
        <v>206910</v>
      </c>
      <c r="O1913" s="17">
        <v>0.350412</v>
      </c>
    </row>
    <row r="1914" spans="2:15" x14ac:dyDescent="0.2">
      <c r="B1914" s="30"/>
      <c r="C1914" s="30"/>
      <c r="D1914" s="30"/>
      <c r="E1914" s="30"/>
      <c r="F1914" s="30"/>
      <c r="G1914" s="14" t="s">
        <v>285</v>
      </c>
      <c r="H1914" s="18">
        <v>46605.47</v>
      </c>
      <c r="I1914" s="17">
        <v>-1.9910000000000001E-2</v>
      </c>
      <c r="J1914" s="18">
        <v>164155.32999999999</v>
      </c>
      <c r="K1914" s="17">
        <v>6.1000000000000004E-3</v>
      </c>
      <c r="L1914" s="18">
        <v>361140.64</v>
      </c>
      <c r="M1914" s="17">
        <v>0.11060300000000001</v>
      </c>
      <c r="N1914" s="18">
        <v>714418.83</v>
      </c>
      <c r="O1914" s="17">
        <v>9.6333000000000002E-2</v>
      </c>
    </row>
    <row r="1915" spans="2:15" x14ac:dyDescent="0.2">
      <c r="B1915" s="30"/>
      <c r="C1915" s="30"/>
      <c r="D1915" s="30"/>
      <c r="E1915" s="30"/>
      <c r="F1915" s="30"/>
      <c r="G1915" s="14" t="s">
        <v>286</v>
      </c>
      <c r="H1915" s="18">
        <v>32667.06</v>
      </c>
      <c r="I1915" s="17">
        <v>0.17874599999999999</v>
      </c>
      <c r="J1915" s="18">
        <v>112901.28</v>
      </c>
      <c r="K1915" s="17">
        <v>0.24366099999999999</v>
      </c>
      <c r="L1915" s="18">
        <v>239941.25</v>
      </c>
      <c r="M1915" s="17">
        <v>0.30029899999999998</v>
      </c>
      <c r="N1915" s="18">
        <v>437554</v>
      </c>
      <c r="O1915" s="17">
        <v>0.27522999999999997</v>
      </c>
    </row>
    <row r="1916" spans="2:15" x14ac:dyDescent="0.2">
      <c r="B1916" s="30"/>
      <c r="C1916" s="30"/>
      <c r="D1916" s="30"/>
      <c r="E1916" s="30"/>
      <c r="F1916" s="30"/>
      <c r="G1916" s="14" t="s">
        <v>287</v>
      </c>
      <c r="H1916" s="18">
        <v>13448.38</v>
      </c>
      <c r="I1916" s="17">
        <v>0.28886299999999998</v>
      </c>
      <c r="J1916" s="18">
        <v>56583.63</v>
      </c>
      <c r="K1916" s="17">
        <v>0.30470999999999998</v>
      </c>
      <c r="L1916" s="18">
        <v>104052.47</v>
      </c>
      <c r="M1916" s="17">
        <v>0.340169</v>
      </c>
      <c r="N1916" s="18">
        <v>192948.92</v>
      </c>
      <c r="O1916" s="17">
        <v>0.36018899999999998</v>
      </c>
    </row>
    <row r="1917" spans="2:15" x14ac:dyDescent="0.2">
      <c r="B1917" s="30"/>
      <c r="C1917" s="30"/>
      <c r="D1917" s="30"/>
      <c r="E1917" s="30"/>
      <c r="F1917" s="30"/>
      <c r="G1917" s="14" t="s">
        <v>288</v>
      </c>
      <c r="H1917" s="18">
        <v>20130.23</v>
      </c>
      <c r="I1917" s="17">
        <v>4.1321999999999998E-2</v>
      </c>
      <c r="J1917" s="18">
        <v>76033.259999999995</v>
      </c>
      <c r="K1917" s="17">
        <v>0.17250299999999999</v>
      </c>
      <c r="L1917" s="18">
        <v>162045.57999999999</v>
      </c>
      <c r="M1917" s="17">
        <v>0.25940099999999999</v>
      </c>
      <c r="N1917" s="18">
        <v>300562.58</v>
      </c>
      <c r="O1917" s="17">
        <v>0.27137299999999998</v>
      </c>
    </row>
    <row r="1918" spans="2:15" x14ac:dyDescent="0.2">
      <c r="B1918" s="30"/>
      <c r="C1918" s="30"/>
      <c r="D1918" s="30"/>
      <c r="E1918" s="30"/>
      <c r="F1918" s="30"/>
      <c r="G1918" s="14" t="s">
        <v>289</v>
      </c>
      <c r="H1918" s="18">
        <v>46868.19</v>
      </c>
      <c r="I1918" s="17">
        <v>0.51369299999999996</v>
      </c>
      <c r="J1918" s="18">
        <v>157350.69</v>
      </c>
      <c r="K1918" s="17">
        <v>0.505027</v>
      </c>
      <c r="L1918" s="18">
        <v>318126.46000000002</v>
      </c>
      <c r="M1918" s="17">
        <v>0.53488599999999997</v>
      </c>
      <c r="N1918" s="18">
        <v>574957.13</v>
      </c>
      <c r="O1918" s="17">
        <v>0.47932200000000003</v>
      </c>
    </row>
    <row r="1919" spans="2:15" x14ac:dyDescent="0.2">
      <c r="B1919" s="30"/>
      <c r="C1919" s="30"/>
      <c r="D1919" s="30"/>
      <c r="E1919" s="30"/>
      <c r="F1919" s="30"/>
      <c r="G1919" s="14" t="s">
        <v>290</v>
      </c>
      <c r="H1919" s="18">
        <v>54459.040000000001</v>
      </c>
      <c r="I1919" s="17">
        <v>0.248557</v>
      </c>
      <c r="J1919" s="18">
        <v>183362.09</v>
      </c>
      <c r="K1919" s="17">
        <v>0.22112000000000001</v>
      </c>
      <c r="L1919" s="18">
        <v>361553.34</v>
      </c>
      <c r="M1919" s="17">
        <v>0.18847900000000001</v>
      </c>
      <c r="N1919" s="18">
        <v>665276.5</v>
      </c>
      <c r="O1919" s="17">
        <v>0.26330300000000001</v>
      </c>
    </row>
    <row r="1920" spans="2:15" x14ac:dyDescent="0.2">
      <c r="B1920" s="30"/>
      <c r="C1920" s="30"/>
      <c r="D1920" s="30"/>
      <c r="E1920" s="30"/>
      <c r="F1920" s="30"/>
      <c r="G1920" s="14" t="s">
        <v>291</v>
      </c>
      <c r="H1920" s="18">
        <v>42836.69</v>
      </c>
      <c r="I1920" s="17">
        <v>-0.106908</v>
      </c>
      <c r="J1920" s="18">
        <v>154979.99</v>
      </c>
      <c r="K1920" s="17">
        <v>4.9507000000000002E-2</v>
      </c>
      <c r="L1920" s="18">
        <v>350972.77</v>
      </c>
      <c r="M1920" s="17">
        <v>0.13239500000000001</v>
      </c>
      <c r="N1920" s="18">
        <v>658524.16000000003</v>
      </c>
      <c r="O1920" s="17">
        <v>0.124802</v>
      </c>
    </row>
    <row r="1921" spans="2:15" x14ac:dyDescent="0.2">
      <c r="B1921" s="30"/>
      <c r="C1921" s="30"/>
      <c r="D1921" s="30"/>
      <c r="E1921" s="30"/>
      <c r="F1921" s="30"/>
      <c r="G1921" s="14" t="s">
        <v>292</v>
      </c>
      <c r="H1921" s="18">
        <v>32997.75</v>
      </c>
      <c r="I1921" s="17">
        <v>-0.10277699999999999</v>
      </c>
      <c r="J1921" s="18">
        <v>108697.52</v>
      </c>
      <c r="K1921" s="17">
        <v>1.6070000000000001E-2</v>
      </c>
      <c r="L1921" s="18">
        <v>230256.78</v>
      </c>
      <c r="M1921" s="17">
        <v>5.2479999999999999E-2</v>
      </c>
      <c r="N1921" s="18">
        <v>422782.33</v>
      </c>
      <c r="O1921" s="17">
        <v>3.3620999999999998E-2</v>
      </c>
    </row>
    <row r="1922" spans="2:15" x14ac:dyDescent="0.2">
      <c r="B1922" s="30"/>
      <c r="C1922" s="30"/>
      <c r="D1922" s="30"/>
      <c r="E1922" s="30"/>
      <c r="F1922" s="30"/>
      <c r="G1922" s="14" t="s">
        <v>293</v>
      </c>
      <c r="H1922" s="18">
        <v>39486.379999999997</v>
      </c>
      <c r="I1922" s="17">
        <v>-0.15812200000000001</v>
      </c>
      <c r="J1922" s="18">
        <v>139112.82</v>
      </c>
      <c r="K1922" s="17">
        <v>-0.20735600000000001</v>
      </c>
      <c r="L1922" s="18">
        <v>266927.03000000003</v>
      </c>
      <c r="M1922" s="17">
        <v>-0.170964</v>
      </c>
      <c r="N1922" s="18">
        <v>586837.24</v>
      </c>
      <c r="O1922" s="17">
        <v>-1.836E-3</v>
      </c>
    </row>
    <row r="1923" spans="2:15" x14ac:dyDescent="0.2">
      <c r="B1923" s="30"/>
      <c r="C1923" s="30"/>
      <c r="D1923" s="30"/>
      <c r="E1923" s="30"/>
      <c r="F1923" s="30"/>
      <c r="G1923" s="14" t="s">
        <v>294</v>
      </c>
      <c r="H1923" s="18">
        <v>48880.84</v>
      </c>
      <c r="I1923" s="17">
        <v>-0.13064300000000001</v>
      </c>
      <c r="J1923" s="18">
        <v>162306.23999999999</v>
      </c>
      <c r="K1923" s="17">
        <v>-0.25700099999999998</v>
      </c>
      <c r="L1923" s="18">
        <v>310946.96000000002</v>
      </c>
      <c r="M1923" s="17">
        <v>-0.237845</v>
      </c>
      <c r="N1923" s="18">
        <v>674186.01</v>
      </c>
      <c r="O1923" s="17">
        <v>-9.6338999999999994E-2</v>
      </c>
    </row>
    <row r="1924" spans="2:15" x14ac:dyDescent="0.2">
      <c r="B1924" s="30"/>
      <c r="C1924" s="30"/>
      <c r="D1924" s="30"/>
      <c r="E1924" s="30"/>
      <c r="F1924" s="30"/>
      <c r="G1924" s="14" t="s">
        <v>295</v>
      </c>
      <c r="H1924" s="18">
        <v>36545.11</v>
      </c>
      <c r="I1924" s="17">
        <v>0.61493200000000003</v>
      </c>
      <c r="J1924" s="18">
        <v>122506.68</v>
      </c>
      <c r="K1924" s="17">
        <v>0.61570599999999998</v>
      </c>
      <c r="L1924" s="18">
        <v>250377.42</v>
      </c>
      <c r="M1924" s="17">
        <v>0.49452299999999999</v>
      </c>
      <c r="N1924" s="18">
        <v>438756.92</v>
      </c>
      <c r="O1924" s="17">
        <v>0.33967999999999998</v>
      </c>
    </row>
    <row r="1925" spans="2:15" x14ac:dyDescent="0.2">
      <c r="B1925" s="30"/>
      <c r="C1925" s="30"/>
      <c r="D1925" s="30"/>
      <c r="E1925" s="30"/>
      <c r="F1925" s="30"/>
      <c r="G1925" s="14" t="s">
        <v>296</v>
      </c>
      <c r="H1925" s="18">
        <v>22615.57</v>
      </c>
      <c r="I1925" s="17">
        <v>0.138571</v>
      </c>
      <c r="J1925" s="18">
        <v>79092.009999999995</v>
      </c>
      <c r="K1925" s="17">
        <v>0.17977399999999999</v>
      </c>
      <c r="L1925" s="18">
        <v>170182.72</v>
      </c>
      <c r="M1925" s="17">
        <v>0.291854</v>
      </c>
      <c r="N1925" s="18">
        <v>314951.61</v>
      </c>
      <c r="O1925" s="17">
        <v>0.29491400000000001</v>
      </c>
    </row>
    <row r="1926" spans="2:15" x14ac:dyDescent="0.2">
      <c r="B1926" s="30"/>
      <c r="C1926" s="30"/>
      <c r="D1926" s="30"/>
      <c r="E1926" s="30"/>
      <c r="F1926" s="30"/>
      <c r="G1926" s="14" t="s">
        <v>297</v>
      </c>
      <c r="H1926" s="18">
        <v>17176.240000000002</v>
      </c>
      <c r="I1926" s="17">
        <v>0.16486100000000001</v>
      </c>
      <c r="J1926" s="18">
        <v>60265.89</v>
      </c>
      <c r="K1926" s="17">
        <v>0.22631000000000001</v>
      </c>
      <c r="L1926" s="18">
        <v>124809.8</v>
      </c>
      <c r="M1926" s="17">
        <v>0.29888599999999999</v>
      </c>
      <c r="N1926" s="18">
        <v>237635.34</v>
      </c>
      <c r="O1926" s="17">
        <v>0.28025899999999998</v>
      </c>
    </row>
    <row r="1927" spans="2:15" x14ac:dyDescent="0.2">
      <c r="B1927" s="30"/>
      <c r="C1927" s="30"/>
      <c r="D1927" s="30"/>
      <c r="E1927" s="30"/>
      <c r="F1927" s="30"/>
      <c r="G1927" s="14" t="s">
        <v>298</v>
      </c>
      <c r="H1927" s="18">
        <v>23613.279999999999</v>
      </c>
      <c r="I1927" s="17">
        <v>1.044114</v>
      </c>
      <c r="J1927" s="18">
        <v>84686.15</v>
      </c>
      <c r="K1927" s="17">
        <v>1.1255809999999999</v>
      </c>
      <c r="L1927" s="18">
        <v>169173.59</v>
      </c>
      <c r="M1927" s="17">
        <v>0.90841300000000003</v>
      </c>
      <c r="N1927" s="18">
        <v>311984.93</v>
      </c>
      <c r="O1927" s="17">
        <v>0.75728899999999999</v>
      </c>
    </row>
    <row r="1928" spans="2:15" x14ac:dyDescent="0.2">
      <c r="B1928" s="30"/>
      <c r="C1928" s="30"/>
      <c r="D1928" s="30"/>
      <c r="E1928" s="30"/>
      <c r="F1928" s="30"/>
      <c r="G1928" s="14" t="s">
        <v>299</v>
      </c>
      <c r="H1928" s="18">
        <v>92960.53</v>
      </c>
      <c r="I1928" s="17">
        <v>0.16050500000000001</v>
      </c>
      <c r="J1928" s="18">
        <v>307832.33</v>
      </c>
      <c r="K1928" s="17">
        <v>0.121737</v>
      </c>
      <c r="L1928" s="18">
        <v>652492.18000000005</v>
      </c>
      <c r="M1928" s="17">
        <v>0.170677</v>
      </c>
      <c r="N1928" s="18">
        <v>1282417.02</v>
      </c>
      <c r="O1928" s="17">
        <v>0.16381399999999999</v>
      </c>
    </row>
    <row r="1929" spans="2:15" x14ac:dyDescent="0.2">
      <c r="B1929" s="30"/>
      <c r="C1929" s="30"/>
      <c r="D1929" s="30"/>
      <c r="E1929" s="30"/>
      <c r="F1929" s="30"/>
      <c r="G1929" s="14" t="s">
        <v>300</v>
      </c>
      <c r="H1929" s="18">
        <v>9873.3700000000008</v>
      </c>
      <c r="I1929" s="17">
        <v>0.15931000000000001</v>
      </c>
      <c r="J1929" s="18">
        <v>33207.93</v>
      </c>
      <c r="K1929" s="17">
        <v>0.222883</v>
      </c>
      <c r="L1929" s="18">
        <v>71578.63</v>
      </c>
      <c r="M1929" s="17">
        <v>0.23730299999999999</v>
      </c>
      <c r="N1929" s="18">
        <v>124002.76</v>
      </c>
      <c r="O1929" s="17">
        <v>0.14723700000000001</v>
      </c>
    </row>
    <row r="1930" spans="2:15" x14ac:dyDescent="0.2">
      <c r="B1930" s="30"/>
      <c r="C1930" s="30"/>
      <c r="D1930" s="30"/>
      <c r="E1930" s="30"/>
      <c r="F1930" s="30"/>
      <c r="G1930" s="14" t="s">
        <v>301</v>
      </c>
      <c r="H1930" s="18">
        <v>52912.03</v>
      </c>
      <c r="I1930" s="17">
        <v>0.12115099999999999</v>
      </c>
      <c r="J1930" s="18">
        <v>180344.02</v>
      </c>
      <c r="K1930" s="17">
        <v>0.17548</v>
      </c>
      <c r="L1930" s="18">
        <v>364051.92</v>
      </c>
      <c r="M1930" s="17">
        <v>0.213481</v>
      </c>
      <c r="N1930" s="18">
        <v>722504.83</v>
      </c>
      <c r="O1930" s="17">
        <v>0.202602</v>
      </c>
    </row>
    <row r="1931" spans="2:15" x14ac:dyDescent="0.2">
      <c r="B1931" s="30"/>
      <c r="C1931" s="30"/>
      <c r="D1931" s="30"/>
      <c r="E1931" s="30"/>
      <c r="F1931" s="30"/>
      <c r="G1931" s="14" t="s">
        <v>302</v>
      </c>
      <c r="H1931" s="18">
        <v>49069.25</v>
      </c>
      <c r="I1931" s="17">
        <v>0.57882999999999996</v>
      </c>
      <c r="J1931" s="18">
        <v>150215.13</v>
      </c>
      <c r="K1931" s="17">
        <v>0.434307</v>
      </c>
      <c r="L1931" s="18">
        <v>314676.51</v>
      </c>
      <c r="M1931" s="17">
        <v>0.84670400000000001</v>
      </c>
      <c r="N1931" s="18">
        <v>623560.06000000006</v>
      </c>
      <c r="O1931" s="17">
        <v>1.076209</v>
      </c>
    </row>
    <row r="1932" spans="2:15" x14ac:dyDescent="0.2">
      <c r="B1932" s="30"/>
      <c r="C1932" s="30"/>
      <c r="D1932" s="30"/>
      <c r="E1932" s="30"/>
      <c r="F1932" s="30"/>
      <c r="G1932" s="14" t="s">
        <v>303</v>
      </c>
      <c r="H1932" s="18">
        <v>47973.42</v>
      </c>
      <c r="I1932" s="17">
        <v>0.17182800000000001</v>
      </c>
      <c r="J1932" s="18">
        <v>164154.04999999999</v>
      </c>
      <c r="K1932" s="17">
        <v>0.46296100000000001</v>
      </c>
      <c r="L1932" s="18">
        <v>318339.48</v>
      </c>
      <c r="M1932" s="17">
        <v>0.50610900000000003</v>
      </c>
      <c r="N1932" s="18">
        <v>626392.89</v>
      </c>
      <c r="O1932" s="17">
        <v>0.69214600000000004</v>
      </c>
    </row>
    <row r="1933" spans="2:15" x14ac:dyDescent="0.2">
      <c r="B1933" s="30"/>
      <c r="C1933" s="30"/>
      <c r="D1933" s="30"/>
      <c r="E1933" s="30"/>
      <c r="F1933" s="30"/>
      <c r="G1933" s="14" t="s">
        <v>304</v>
      </c>
      <c r="H1933" s="18">
        <v>13364.12</v>
      </c>
      <c r="I1933" s="17">
        <v>0.366564</v>
      </c>
      <c r="J1933" s="18">
        <v>44548.01</v>
      </c>
      <c r="K1933" s="17">
        <v>0.326123</v>
      </c>
      <c r="L1933" s="18">
        <v>87253.71</v>
      </c>
      <c r="M1933" s="17">
        <v>0.26249600000000001</v>
      </c>
      <c r="N1933" s="18">
        <v>153401.79</v>
      </c>
      <c r="O1933" s="17">
        <v>0.18923100000000001</v>
      </c>
    </row>
    <row r="1934" spans="2:15" x14ac:dyDescent="0.2">
      <c r="B1934" s="30"/>
      <c r="C1934" s="30"/>
      <c r="D1934" s="30"/>
      <c r="E1934" s="30"/>
      <c r="F1934" s="30"/>
      <c r="G1934" s="14" t="s">
        <v>305</v>
      </c>
      <c r="H1934" s="18">
        <v>23656.74</v>
      </c>
      <c r="I1934" s="17">
        <v>0.323264</v>
      </c>
      <c r="J1934" s="18">
        <v>79681.11</v>
      </c>
      <c r="K1934" s="17">
        <v>0.32412800000000003</v>
      </c>
      <c r="L1934" s="18">
        <v>184534.54</v>
      </c>
      <c r="M1934" s="17">
        <v>0.49234600000000001</v>
      </c>
      <c r="N1934" s="18">
        <v>333472.21000000002</v>
      </c>
      <c r="O1934" s="17">
        <v>0.49584499999999998</v>
      </c>
    </row>
    <row r="1935" spans="2:15" x14ac:dyDescent="0.2">
      <c r="B1935" s="30"/>
      <c r="C1935" s="30"/>
      <c r="D1935" s="30"/>
      <c r="E1935" s="30"/>
      <c r="F1935" s="30"/>
      <c r="G1935" s="14" t="s">
        <v>306</v>
      </c>
      <c r="H1935" s="18">
        <v>255853.05</v>
      </c>
      <c r="I1935" s="17">
        <v>4.4568999999999998E-2</v>
      </c>
      <c r="J1935" s="18">
        <v>911501.82</v>
      </c>
      <c r="K1935" s="17">
        <v>8.5079000000000002E-2</v>
      </c>
      <c r="L1935" s="18">
        <v>1707965.91</v>
      </c>
      <c r="M1935" s="17">
        <v>0.100609</v>
      </c>
      <c r="N1935" s="18">
        <v>3221223.28</v>
      </c>
      <c r="O1935" s="17">
        <v>0.14618100000000001</v>
      </c>
    </row>
    <row r="1936" spans="2:15" x14ac:dyDescent="0.2">
      <c r="B1936" s="30"/>
      <c r="C1936" s="30"/>
      <c r="D1936" s="30"/>
      <c r="E1936" s="30"/>
      <c r="F1936" s="30"/>
      <c r="G1936" s="14" t="s">
        <v>307</v>
      </c>
      <c r="H1936" s="18">
        <v>55871.49</v>
      </c>
      <c r="I1936" s="17">
        <v>0.13358</v>
      </c>
      <c r="J1936" s="18">
        <v>194627.98</v>
      </c>
      <c r="K1936" s="17">
        <v>0.15288299999999999</v>
      </c>
      <c r="L1936" s="18">
        <v>376101.99</v>
      </c>
      <c r="M1936" s="17">
        <v>0.19469500000000001</v>
      </c>
      <c r="N1936" s="18">
        <v>698806.39</v>
      </c>
      <c r="O1936" s="17">
        <v>0.27046399999999998</v>
      </c>
    </row>
    <row r="1937" spans="2:15" x14ac:dyDescent="0.2">
      <c r="B1937" s="30"/>
      <c r="C1937" s="30"/>
      <c r="D1937" s="30"/>
      <c r="E1937" s="30"/>
      <c r="F1937" s="30"/>
      <c r="G1937" s="14" t="s">
        <v>308</v>
      </c>
      <c r="H1937" s="18">
        <v>7232.23</v>
      </c>
      <c r="I1937" s="17">
        <v>0.43325399999999997</v>
      </c>
      <c r="J1937" s="18">
        <v>25251.41</v>
      </c>
      <c r="K1937" s="17">
        <v>0.260604</v>
      </c>
      <c r="L1937" s="18">
        <v>53456.43</v>
      </c>
      <c r="M1937" s="17">
        <v>0.32837100000000002</v>
      </c>
      <c r="N1937" s="18">
        <v>95595.67</v>
      </c>
      <c r="O1937" s="17">
        <v>0.27729300000000001</v>
      </c>
    </row>
    <row r="1938" spans="2:15" x14ac:dyDescent="0.2">
      <c r="B1938" s="30"/>
      <c r="C1938" s="30"/>
      <c r="D1938" s="30"/>
      <c r="E1938" s="30"/>
      <c r="F1938" s="30"/>
      <c r="G1938" s="14" t="s">
        <v>309</v>
      </c>
      <c r="H1938" s="18">
        <v>34380.49</v>
      </c>
      <c r="I1938" s="17">
        <v>0.217473</v>
      </c>
      <c r="J1938" s="18">
        <v>116862.27</v>
      </c>
      <c r="K1938" s="17">
        <v>0.23374900000000001</v>
      </c>
      <c r="L1938" s="18">
        <v>232700.59</v>
      </c>
      <c r="M1938" s="17">
        <v>0.27254800000000001</v>
      </c>
      <c r="N1938" s="18">
        <v>450999.57</v>
      </c>
      <c r="O1938" s="17">
        <v>0.23921799999999999</v>
      </c>
    </row>
    <row r="1939" spans="2:15" x14ac:dyDescent="0.2">
      <c r="B1939" s="30"/>
      <c r="C1939" s="30"/>
      <c r="D1939" s="30"/>
      <c r="E1939" s="30"/>
      <c r="F1939" s="30"/>
      <c r="G1939" s="14" t="s">
        <v>310</v>
      </c>
      <c r="H1939" s="18">
        <v>19035.150000000001</v>
      </c>
      <c r="I1939" s="17">
        <v>0.10607</v>
      </c>
      <c r="J1939" s="18">
        <v>66870.36</v>
      </c>
      <c r="K1939" s="17">
        <v>0.18488399999999999</v>
      </c>
      <c r="L1939" s="18">
        <v>149264.47</v>
      </c>
      <c r="M1939" s="17">
        <v>0.22898499999999999</v>
      </c>
      <c r="N1939" s="18">
        <v>277842.83</v>
      </c>
      <c r="O1939" s="17">
        <v>0.229578</v>
      </c>
    </row>
    <row r="1940" spans="2:15" x14ac:dyDescent="0.2">
      <c r="B1940" s="30"/>
      <c r="C1940" s="30"/>
      <c r="D1940" s="30"/>
      <c r="E1940" s="30"/>
      <c r="F1940" s="30"/>
      <c r="G1940" s="14" t="s">
        <v>311</v>
      </c>
      <c r="H1940" s="18">
        <v>66013.33</v>
      </c>
      <c r="I1940" s="17">
        <v>-3.2966000000000002E-2</v>
      </c>
      <c r="J1940" s="18">
        <v>231021.74</v>
      </c>
      <c r="K1940" s="17">
        <v>-8.1156000000000006E-2</v>
      </c>
      <c r="L1940" s="18">
        <v>466201.99</v>
      </c>
      <c r="M1940" s="17">
        <v>-7.0039999999999998E-3</v>
      </c>
      <c r="N1940" s="18">
        <v>963329.13</v>
      </c>
      <c r="O1940" s="17">
        <v>0.134634</v>
      </c>
    </row>
    <row r="1941" spans="2:15" x14ac:dyDescent="0.2">
      <c r="B1941" s="30"/>
      <c r="C1941" s="30"/>
      <c r="D1941" s="30"/>
      <c r="E1941" s="30"/>
      <c r="F1941" s="30"/>
      <c r="G1941" s="14" t="s">
        <v>312</v>
      </c>
      <c r="H1941" s="18">
        <v>40003.599999999999</v>
      </c>
      <c r="I1941" s="17">
        <v>3.8033999999999998E-2</v>
      </c>
      <c r="J1941" s="18">
        <v>136854.67000000001</v>
      </c>
      <c r="K1941" s="17">
        <v>0.116704</v>
      </c>
      <c r="L1941" s="18">
        <v>303073.34999999998</v>
      </c>
      <c r="M1941" s="17">
        <v>0.21954499999999999</v>
      </c>
      <c r="N1941" s="18">
        <v>607237.56000000006</v>
      </c>
      <c r="O1941" s="17">
        <v>0.47398299999999999</v>
      </c>
    </row>
    <row r="1942" spans="2:15" x14ac:dyDescent="0.2">
      <c r="B1942" s="30"/>
      <c r="C1942" s="30"/>
      <c r="D1942" s="30"/>
      <c r="E1942" s="30"/>
      <c r="F1942" s="30"/>
      <c r="G1942" s="14" t="s">
        <v>313</v>
      </c>
      <c r="H1942" s="18">
        <v>25794.799999999999</v>
      </c>
      <c r="I1942" s="17">
        <v>0.18593799999999999</v>
      </c>
      <c r="J1942" s="18">
        <v>107230.1</v>
      </c>
      <c r="K1942" s="17">
        <v>0.195049</v>
      </c>
      <c r="L1942" s="18">
        <v>200347.35</v>
      </c>
      <c r="M1942" s="17">
        <v>0.23332700000000001</v>
      </c>
      <c r="N1942" s="18">
        <v>370950.55</v>
      </c>
      <c r="O1942" s="17">
        <v>0.236569</v>
      </c>
    </row>
    <row r="1943" spans="2:15" x14ac:dyDescent="0.2">
      <c r="B1943" s="30"/>
      <c r="C1943" s="30"/>
      <c r="D1943" s="30"/>
      <c r="E1943" s="30"/>
      <c r="F1943" s="30"/>
      <c r="G1943" s="14" t="s">
        <v>314</v>
      </c>
      <c r="H1943" s="18">
        <v>64068.55</v>
      </c>
      <c r="I1943" s="17">
        <v>0.28370299999999998</v>
      </c>
      <c r="J1943" s="18">
        <v>218753.25</v>
      </c>
      <c r="K1943" s="17">
        <v>0.390899</v>
      </c>
      <c r="L1943" s="18">
        <v>432579.36</v>
      </c>
      <c r="M1943" s="17">
        <v>0.38524900000000001</v>
      </c>
      <c r="N1943" s="18">
        <v>815141.67</v>
      </c>
      <c r="O1943" s="17">
        <v>0.39979700000000001</v>
      </c>
    </row>
    <row r="1944" spans="2:15" x14ac:dyDescent="0.2">
      <c r="B1944" s="30"/>
      <c r="C1944" s="30"/>
      <c r="D1944" s="30"/>
      <c r="E1944" s="30"/>
      <c r="F1944" s="30"/>
      <c r="G1944" s="14" t="s">
        <v>315</v>
      </c>
      <c r="H1944" s="18">
        <v>21440.71</v>
      </c>
      <c r="I1944" s="17">
        <v>9.1229000000000005E-2</v>
      </c>
      <c r="J1944" s="18">
        <v>72357.62</v>
      </c>
      <c r="K1944" s="17">
        <v>7.5921000000000002E-2</v>
      </c>
      <c r="L1944" s="18">
        <v>152613.37</v>
      </c>
      <c r="M1944" s="17">
        <v>0.18909200000000001</v>
      </c>
      <c r="N1944" s="18">
        <v>302798.5</v>
      </c>
      <c r="O1944" s="17">
        <v>0.32657599999999998</v>
      </c>
    </row>
    <row r="1945" spans="2:15" x14ac:dyDescent="0.2">
      <c r="B1945" s="30"/>
      <c r="C1945" s="30"/>
      <c r="D1945" s="30"/>
      <c r="E1945" s="30"/>
      <c r="F1945" s="30"/>
      <c r="G1945" s="14" t="s">
        <v>316</v>
      </c>
      <c r="H1945" s="18">
        <v>24948.55</v>
      </c>
      <c r="I1945" s="17">
        <v>0.230099</v>
      </c>
      <c r="J1945" s="18">
        <v>83884.38</v>
      </c>
      <c r="K1945" s="17">
        <v>0.187807</v>
      </c>
      <c r="L1945" s="18">
        <v>177203.37</v>
      </c>
      <c r="M1945" s="17">
        <v>0.32290999999999997</v>
      </c>
      <c r="N1945" s="18">
        <v>349717.22</v>
      </c>
      <c r="O1945" s="17">
        <v>0.44530799999999998</v>
      </c>
    </row>
    <row r="1946" spans="2:15" x14ac:dyDescent="0.2">
      <c r="B1946" s="30"/>
      <c r="C1946" s="30"/>
      <c r="D1946" s="30"/>
      <c r="E1946" s="30"/>
      <c r="F1946" s="30"/>
      <c r="G1946" s="14" t="s">
        <v>317</v>
      </c>
      <c r="H1946" s="18">
        <v>13237.88</v>
      </c>
      <c r="I1946" s="17">
        <v>4.1902000000000002E-2</v>
      </c>
      <c r="J1946" s="18">
        <v>47405.49</v>
      </c>
      <c r="K1946" s="17">
        <v>4.1082E-2</v>
      </c>
      <c r="L1946" s="18">
        <v>99933.51</v>
      </c>
      <c r="M1946" s="17">
        <v>0.155165</v>
      </c>
      <c r="N1946" s="18">
        <v>196833.1</v>
      </c>
      <c r="O1946" s="17">
        <v>0.27964</v>
      </c>
    </row>
    <row r="1947" spans="2:15" x14ac:dyDescent="0.2">
      <c r="B1947" s="30"/>
      <c r="C1947" s="30"/>
      <c r="D1947" s="30"/>
      <c r="E1947" s="30"/>
      <c r="F1947" s="30"/>
      <c r="G1947" s="14" t="s">
        <v>318</v>
      </c>
      <c r="H1947" s="18">
        <v>24604.06</v>
      </c>
      <c r="I1947" s="17">
        <v>-0.16336000000000001</v>
      </c>
      <c r="J1947" s="18">
        <v>80944.929999999993</v>
      </c>
      <c r="K1947" s="17">
        <v>-0.221639</v>
      </c>
      <c r="L1947" s="18">
        <v>171542.86</v>
      </c>
      <c r="M1947" s="17">
        <v>-0.18807699999999999</v>
      </c>
      <c r="N1947" s="18">
        <v>370460.97</v>
      </c>
      <c r="O1947" s="17">
        <v>-9.7292000000000003E-2</v>
      </c>
    </row>
    <row r="1948" spans="2:15" x14ac:dyDescent="0.2">
      <c r="B1948" s="30"/>
      <c r="C1948" s="30"/>
      <c r="D1948" s="30"/>
      <c r="E1948" s="30"/>
      <c r="F1948" s="30"/>
      <c r="G1948" s="14" t="s">
        <v>319</v>
      </c>
      <c r="H1948" s="18">
        <v>12129.1</v>
      </c>
      <c r="I1948" s="17">
        <v>0.246699</v>
      </c>
      <c r="J1948" s="18">
        <v>42654.45</v>
      </c>
      <c r="K1948" s="17">
        <v>0.22312299999999999</v>
      </c>
      <c r="L1948" s="18">
        <v>88095.09</v>
      </c>
      <c r="M1948" s="17">
        <v>0.26577200000000001</v>
      </c>
      <c r="N1948" s="18">
        <v>165417.81</v>
      </c>
      <c r="O1948" s="17">
        <v>0.30396000000000001</v>
      </c>
    </row>
    <row r="1949" spans="2:15" x14ac:dyDescent="0.2">
      <c r="B1949" s="30"/>
      <c r="C1949" s="30"/>
      <c r="D1949" s="30"/>
      <c r="E1949" s="30"/>
      <c r="F1949" s="30"/>
      <c r="G1949" s="14" t="s">
        <v>320</v>
      </c>
      <c r="H1949" s="18">
        <v>28635.67</v>
      </c>
      <c r="I1949" s="17">
        <v>8.2530999999999993E-2</v>
      </c>
      <c r="J1949" s="18">
        <v>94930.27</v>
      </c>
      <c r="K1949" s="17">
        <v>6.0464999999999998E-2</v>
      </c>
      <c r="L1949" s="18">
        <v>194348.61</v>
      </c>
      <c r="M1949" s="17">
        <v>0.111538</v>
      </c>
      <c r="N1949" s="18">
        <v>377189.54</v>
      </c>
      <c r="O1949" s="17">
        <v>0.108899</v>
      </c>
    </row>
    <row r="1950" spans="2:15" x14ac:dyDescent="0.2">
      <c r="B1950" s="30"/>
      <c r="C1950" s="30"/>
      <c r="D1950" s="30"/>
      <c r="E1950" s="30"/>
      <c r="F1950" s="30"/>
      <c r="G1950" s="14" t="s">
        <v>321</v>
      </c>
      <c r="H1950" s="18">
        <v>42813.51</v>
      </c>
      <c r="I1950" s="17">
        <v>-0.36524699999999999</v>
      </c>
      <c r="J1950" s="18">
        <v>145366.72</v>
      </c>
      <c r="K1950" s="17">
        <v>-0.36626199999999998</v>
      </c>
      <c r="L1950" s="18">
        <v>298624.65000000002</v>
      </c>
      <c r="M1950" s="17">
        <v>-0.34895399999999999</v>
      </c>
      <c r="N1950" s="18">
        <v>686081.61</v>
      </c>
      <c r="O1950" s="17">
        <v>-0.250554</v>
      </c>
    </row>
    <row r="1951" spans="2:15" x14ac:dyDescent="0.2">
      <c r="B1951" s="30"/>
      <c r="C1951" s="30"/>
      <c r="D1951" s="30"/>
      <c r="E1951" s="30"/>
      <c r="F1951" s="30"/>
      <c r="G1951" s="14" t="s">
        <v>322</v>
      </c>
      <c r="H1951" s="18">
        <v>66583.759999999995</v>
      </c>
      <c r="I1951" s="17">
        <v>0.199321</v>
      </c>
      <c r="J1951" s="18">
        <v>226435.56</v>
      </c>
      <c r="K1951" s="17">
        <v>0.19758999999999999</v>
      </c>
      <c r="L1951" s="18">
        <v>457351.03</v>
      </c>
      <c r="M1951" s="17">
        <v>0.186367</v>
      </c>
      <c r="N1951" s="18">
        <v>884753.43</v>
      </c>
      <c r="O1951" s="17">
        <v>0.17957100000000001</v>
      </c>
    </row>
    <row r="1952" spans="2:15" x14ac:dyDescent="0.2">
      <c r="B1952" s="30"/>
      <c r="C1952" s="30"/>
      <c r="D1952" s="30"/>
      <c r="E1952" s="30"/>
      <c r="F1952" s="30"/>
      <c r="G1952" s="14" t="s">
        <v>323</v>
      </c>
      <c r="H1952" s="18">
        <v>34584.269999999997</v>
      </c>
      <c r="I1952" s="17">
        <v>0.13503000000000001</v>
      </c>
      <c r="J1952" s="18">
        <v>118577.72</v>
      </c>
      <c r="K1952" s="17">
        <v>0.16680200000000001</v>
      </c>
      <c r="L1952" s="18">
        <v>243821.19</v>
      </c>
      <c r="M1952" s="17">
        <v>0.27486100000000002</v>
      </c>
      <c r="N1952" s="18">
        <v>457181.01</v>
      </c>
      <c r="O1952" s="17">
        <v>0.28557900000000003</v>
      </c>
    </row>
    <row r="1953" spans="2:15" x14ac:dyDescent="0.2">
      <c r="B1953" s="30"/>
      <c r="C1953" s="30"/>
      <c r="D1953" s="30"/>
      <c r="E1953" s="30"/>
      <c r="F1953" s="30"/>
      <c r="G1953" s="14" t="s">
        <v>324</v>
      </c>
      <c r="H1953" s="18">
        <v>22217.63</v>
      </c>
      <c r="I1953" s="17">
        <v>0.24971299999999999</v>
      </c>
      <c r="J1953" s="18">
        <v>69198.14</v>
      </c>
      <c r="K1953" s="17">
        <v>3.2777000000000001E-2</v>
      </c>
      <c r="L1953" s="18">
        <v>151433.16</v>
      </c>
      <c r="M1953" s="17">
        <v>7.0649000000000003E-2</v>
      </c>
      <c r="N1953" s="18">
        <v>289065.61</v>
      </c>
      <c r="O1953" s="17">
        <v>8.9284000000000002E-2</v>
      </c>
    </row>
    <row r="1954" spans="2:15" x14ac:dyDescent="0.2">
      <c r="B1954" s="138"/>
      <c r="C1954" s="138"/>
      <c r="D1954" s="138"/>
      <c r="E1954" s="138"/>
      <c r="F1954" s="30"/>
      <c r="G1954" s="14" t="s">
        <v>325</v>
      </c>
      <c r="H1954" s="18">
        <v>39297.440000000002</v>
      </c>
      <c r="I1954" s="17">
        <v>9.4259999999999997E-2</v>
      </c>
      <c r="J1954" s="18">
        <v>136570.38</v>
      </c>
      <c r="K1954" s="17">
        <v>0.16339999999999999</v>
      </c>
      <c r="L1954" s="18">
        <v>283759.88</v>
      </c>
      <c r="M1954" s="17">
        <v>0.22925899999999999</v>
      </c>
      <c r="N1954" s="18">
        <v>562693.35</v>
      </c>
      <c r="O1954" s="17">
        <v>0.21259900000000001</v>
      </c>
    </row>
    <row r="1955" spans="2:15" x14ac:dyDescent="0.2">
      <c r="C1955" s="30"/>
      <c r="D1955" s="30"/>
      <c r="E1955" s="30"/>
      <c r="F1955" s="30"/>
      <c r="G1955" s="14" t="s">
        <v>351</v>
      </c>
      <c r="H1955" s="19">
        <v>17747.28</v>
      </c>
      <c r="I1955" s="17">
        <v>-4.2207000000000001E-2</v>
      </c>
      <c r="J1955" s="19">
        <v>65759.87</v>
      </c>
      <c r="K1955" s="17">
        <v>0.135877</v>
      </c>
      <c r="L1955" s="19">
        <v>142459.4</v>
      </c>
      <c r="M1955" s="17">
        <v>0.26154899999999998</v>
      </c>
      <c r="N1955" s="19">
        <v>257078.78</v>
      </c>
      <c r="O1955" s="17">
        <v>0.26462599999999997</v>
      </c>
    </row>
    <row r="1956" spans="2:15" x14ac:dyDescent="0.2">
      <c r="C1956" s="30"/>
      <c r="D1956" s="30"/>
      <c r="E1956" s="30"/>
      <c r="F1956" s="30"/>
      <c r="G1956" s="14" t="s">
        <v>352</v>
      </c>
      <c r="H1956" s="19">
        <v>85798.74</v>
      </c>
      <c r="I1956" s="17">
        <v>9.4330999999999998E-2</v>
      </c>
      <c r="J1956" s="19">
        <v>317412.11</v>
      </c>
      <c r="K1956" s="17">
        <v>0.258996</v>
      </c>
      <c r="L1956" s="19">
        <v>651160.14</v>
      </c>
      <c r="M1956" s="17">
        <v>0.36597299999999999</v>
      </c>
      <c r="N1956" s="19">
        <v>1237894.97</v>
      </c>
      <c r="O1956" s="17">
        <v>0.93611299999999997</v>
      </c>
    </row>
    <row r="1957" spans="2:15" x14ac:dyDescent="0.2">
      <c r="B1957" s="29" t="s">
        <v>19</v>
      </c>
      <c r="C1957" s="29" t="s">
        <v>11</v>
      </c>
      <c r="D1957" s="29" t="s">
        <v>24</v>
      </c>
      <c r="E1957" s="29" t="s">
        <v>9</v>
      </c>
      <c r="F1957" s="29" t="s">
        <v>85</v>
      </c>
      <c r="G1957" s="14" t="s">
        <v>326</v>
      </c>
      <c r="H1957" s="18">
        <v>257189.25</v>
      </c>
      <c r="I1957" s="17">
        <v>-0.112778</v>
      </c>
      <c r="J1957" s="18">
        <v>860197.06</v>
      </c>
      <c r="K1957" s="17">
        <v>-0.135795</v>
      </c>
      <c r="L1957" s="18">
        <v>1797035.44</v>
      </c>
      <c r="M1957" s="17">
        <v>-9.9555000000000005E-2</v>
      </c>
      <c r="N1957" s="18">
        <v>3733715.99</v>
      </c>
      <c r="O1957" s="17">
        <v>-4.7477999999999999E-2</v>
      </c>
    </row>
    <row r="1958" spans="2:15" x14ac:dyDescent="0.2">
      <c r="B1958" s="30"/>
      <c r="C1958" s="30"/>
      <c r="D1958" s="30"/>
      <c r="E1958" s="30"/>
      <c r="F1958" s="30"/>
      <c r="G1958" s="14" t="s">
        <v>327</v>
      </c>
      <c r="H1958" s="18">
        <v>446074.91</v>
      </c>
      <c r="I1958" s="17">
        <v>6.4756999999999995E-2</v>
      </c>
      <c r="J1958" s="18">
        <v>1561120.03</v>
      </c>
      <c r="K1958" s="17">
        <v>0.146837</v>
      </c>
      <c r="L1958" s="18">
        <v>3344259.36</v>
      </c>
      <c r="M1958" s="17">
        <v>0.25255899999999998</v>
      </c>
      <c r="N1958" s="18">
        <v>6250947.1299999999</v>
      </c>
      <c r="O1958" s="17">
        <v>0.25926700000000003</v>
      </c>
    </row>
    <row r="1959" spans="2:15" x14ac:dyDescent="0.2">
      <c r="B1959" s="30"/>
      <c r="C1959" s="30"/>
      <c r="D1959" s="30"/>
      <c r="E1959" s="30"/>
      <c r="F1959" s="30"/>
      <c r="G1959" s="14" t="s">
        <v>328</v>
      </c>
      <c r="H1959" s="18">
        <v>270478.37</v>
      </c>
      <c r="I1959" s="17">
        <v>8.0401E-2</v>
      </c>
      <c r="J1959" s="18">
        <v>918014.64</v>
      </c>
      <c r="K1959" s="17">
        <v>5.1774000000000001E-2</v>
      </c>
      <c r="L1959" s="18">
        <v>1872286.65</v>
      </c>
      <c r="M1959" s="17">
        <v>0.112331</v>
      </c>
      <c r="N1959" s="18">
        <v>3709033.8</v>
      </c>
      <c r="O1959" s="17">
        <v>0.18887999999999999</v>
      </c>
    </row>
    <row r="1960" spans="2:15" x14ac:dyDescent="0.2">
      <c r="B1960" s="30"/>
      <c r="C1960" s="30"/>
      <c r="D1960" s="30"/>
      <c r="E1960" s="30"/>
      <c r="F1960" s="30"/>
      <c r="G1960" s="14" t="s">
        <v>329</v>
      </c>
      <c r="H1960" s="18">
        <v>728008.45</v>
      </c>
      <c r="I1960" s="17">
        <v>-5.3439999999999998E-3</v>
      </c>
      <c r="J1960" s="18">
        <v>2558531.58</v>
      </c>
      <c r="K1960" s="17">
        <v>-2.4060000000000002E-2</v>
      </c>
      <c r="L1960" s="18">
        <v>4888231.47</v>
      </c>
      <c r="M1960" s="17">
        <v>7.8729999999999998E-3</v>
      </c>
      <c r="N1960" s="18">
        <v>9681368.9800000004</v>
      </c>
      <c r="O1960" s="17">
        <v>0.105755</v>
      </c>
    </row>
    <row r="1961" spans="2:15" x14ac:dyDescent="0.2">
      <c r="B1961" s="30"/>
      <c r="C1961" s="30"/>
      <c r="D1961" s="30"/>
      <c r="E1961" s="30"/>
      <c r="F1961" s="30"/>
      <c r="G1961" s="14" t="s">
        <v>330</v>
      </c>
      <c r="H1961" s="18">
        <v>223559.7</v>
      </c>
      <c r="I1961" s="17">
        <v>0.31980500000000001</v>
      </c>
      <c r="J1961" s="18">
        <v>745301.85</v>
      </c>
      <c r="K1961" s="17">
        <v>0.353937</v>
      </c>
      <c r="L1961" s="18">
        <v>1476583.33</v>
      </c>
      <c r="M1961" s="17">
        <v>0.35913400000000001</v>
      </c>
      <c r="N1961" s="18">
        <v>2792689.18</v>
      </c>
      <c r="O1961" s="17">
        <v>0.41847200000000001</v>
      </c>
    </row>
    <row r="1962" spans="2:15" x14ac:dyDescent="0.2">
      <c r="B1962" s="30"/>
      <c r="C1962" s="30"/>
      <c r="D1962" s="30"/>
      <c r="E1962" s="30"/>
      <c r="F1962" s="30"/>
      <c r="G1962" s="14" t="s">
        <v>331</v>
      </c>
      <c r="H1962" s="18">
        <v>236472.14</v>
      </c>
      <c r="I1962" s="17">
        <v>0.42986200000000002</v>
      </c>
      <c r="J1962" s="18">
        <v>803519.56</v>
      </c>
      <c r="K1962" s="17">
        <v>0.415906</v>
      </c>
      <c r="L1962" s="18">
        <v>1687316.49</v>
      </c>
      <c r="M1962" s="17">
        <v>0.416931</v>
      </c>
      <c r="N1962" s="18">
        <v>3050165.75</v>
      </c>
      <c r="O1962" s="17">
        <v>0.391044</v>
      </c>
    </row>
    <row r="1963" spans="2:15" x14ac:dyDescent="0.2">
      <c r="B1963" s="30"/>
      <c r="C1963" s="30"/>
      <c r="D1963" s="30"/>
      <c r="E1963" s="30"/>
      <c r="F1963" s="30"/>
      <c r="G1963" s="14" t="s">
        <v>332</v>
      </c>
      <c r="H1963" s="18">
        <v>339409.25</v>
      </c>
      <c r="I1963" s="17">
        <v>0.17541499999999999</v>
      </c>
      <c r="J1963" s="18">
        <v>1155899.19</v>
      </c>
      <c r="K1963" s="17">
        <v>0.20724600000000001</v>
      </c>
      <c r="L1963" s="18">
        <v>2352766.92</v>
      </c>
      <c r="M1963" s="17">
        <v>0.26728400000000002</v>
      </c>
      <c r="N1963" s="18">
        <v>4503329.8600000003</v>
      </c>
      <c r="O1963" s="17">
        <v>0.24169299999999999</v>
      </c>
    </row>
    <row r="1964" spans="2:15" x14ac:dyDescent="0.2">
      <c r="B1964" s="30"/>
      <c r="C1964" s="30"/>
      <c r="D1964" s="30"/>
      <c r="E1964" s="30"/>
      <c r="F1964" s="30"/>
      <c r="G1964" s="14" t="s">
        <v>333</v>
      </c>
      <c r="H1964" s="18">
        <v>447232.78</v>
      </c>
      <c r="I1964" s="17">
        <v>0.17109199999999999</v>
      </c>
      <c r="J1964" s="18">
        <v>1516722.86</v>
      </c>
      <c r="K1964" s="17">
        <v>0.20896100000000001</v>
      </c>
      <c r="L1964" s="18">
        <v>3085783.4</v>
      </c>
      <c r="M1964" s="17">
        <v>0.241954</v>
      </c>
      <c r="N1964" s="18">
        <v>5909514.1100000003</v>
      </c>
      <c r="O1964" s="17">
        <v>0.34221600000000002</v>
      </c>
    </row>
    <row r="1965" spans="2:15" x14ac:dyDescent="0.2">
      <c r="B1965" s="30"/>
      <c r="C1965" s="30"/>
      <c r="D1965" s="30"/>
      <c r="E1965" s="31"/>
      <c r="F1965" s="30"/>
      <c r="G1965" s="14" t="s">
        <v>334</v>
      </c>
      <c r="H1965" s="18">
        <v>2948424.69</v>
      </c>
      <c r="I1965" s="17">
        <v>9.3420000000000003E-2</v>
      </c>
      <c r="J1965" s="18">
        <v>10119306.390000001</v>
      </c>
      <c r="K1965" s="17">
        <v>0.102197</v>
      </c>
      <c r="L1965" s="18">
        <v>20504262.600000001</v>
      </c>
      <c r="M1965" s="17">
        <v>0.15080499999999999</v>
      </c>
      <c r="N1965" s="18">
        <v>39630763.210000001</v>
      </c>
      <c r="O1965" s="17">
        <v>0.20275199999999999</v>
      </c>
    </row>
    <row r="1966" spans="2:15" x14ac:dyDescent="0.2">
      <c r="B1966" s="29" t="s">
        <v>19</v>
      </c>
      <c r="C1966" s="29" t="s">
        <v>11</v>
      </c>
      <c r="D1966" s="29" t="s">
        <v>24</v>
      </c>
      <c r="E1966" s="29" t="s">
        <v>25</v>
      </c>
      <c r="F1966" s="29" t="s">
        <v>84</v>
      </c>
      <c r="G1966" s="14" t="s">
        <v>278</v>
      </c>
      <c r="H1966" s="18">
        <v>25992.39</v>
      </c>
      <c r="I1966" s="17">
        <v>0.42603400000000002</v>
      </c>
      <c r="J1966" s="18">
        <v>89129.13</v>
      </c>
      <c r="K1966" s="17">
        <v>0.28320000000000001</v>
      </c>
      <c r="L1966" s="18">
        <v>175785.39</v>
      </c>
      <c r="M1966" s="17">
        <v>0.17005600000000001</v>
      </c>
      <c r="N1966" s="18">
        <v>326865.23</v>
      </c>
      <c r="O1966" s="17">
        <v>0.14511099999999999</v>
      </c>
    </row>
    <row r="1967" spans="2:15" x14ac:dyDescent="0.2">
      <c r="B1967" s="30"/>
      <c r="C1967" s="30"/>
      <c r="D1967" s="30"/>
      <c r="E1967" s="30"/>
      <c r="F1967" s="30"/>
      <c r="G1967" s="14" t="s">
        <v>279</v>
      </c>
      <c r="H1967" s="18">
        <v>66231.75</v>
      </c>
      <c r="I1967" s="17">
        <v>0.150561</v>
      </c>
      <c r="J1967" s="18">
        <v>224539.86</v>
      </c>
      <c r="K1967" s="17">
        <v>0.150561</v>
      </c>
      <c r="L1967" s="18">
        <v>440250.74</v>
      </c>
      <c r="M1967" s="17">
        <v>0.16342799999999999</v>
      </c>
      <c r="N1967" s="18">
        <v>819090.52</v>
      </c>
      <c r="O1967" s="17">
        <v>0.12559999999999999</v>
      </c>
    </row>
    <row r="1968" spans="2:15" x14ac:dyDescent="0.2">
      <c r="B1968" s="30"/>
      <c r="C1968" s="30"/>
      <c r="D1968" s="30"/>
      <c r="E1968" s="30"/>
      <c r="F1968" s="30"/>
      <c r="G1968" s="14" t="s">
        <v>280</v>
      </c>
      <c r="H1968" s="18">
        <v>117784.47</v>
      </c>
      <c r="I1968" s="17">
        <v>-7.9527E-2</v>
      </c>
      <c r="J1968" s="18">
        <v>398033.86</v>
      </c>
      <c r="K1968" s="17">
        <v>-0.14416999999999999</v>
      </c>
      <c r="L1968" s="18">
        <v>794985.45</v>
      </c>
      <c r="M1968" s="17">
        <v>-0.150227</v>
      </c>
      <c r="N1968" s="18">
        <v>1773174.24</v>
      </c>
      <c r="O1968" s="17">
        <v>-3.1697999999999997E-2</v>
      </c>
    </row>
    <row r="1969" spans="2:15" x14ac:dyDescent="0.2">
      <c r="B1969" s="30"/>
      <c r="C1969" s="30"/>
      <c r="D1969" s="30"/>
      <c r="E1969" s="30"/>
      <c r="F1969" s="30"/>
      <c r="G1969" s="14" t="s">
        <v>281</v>
      </c>
      <c r="H1969" s="18">
        <v>44745.37</v>
      </c>
      <c r="I1969" s="17">
        <v>0.13756199999999999</v>
      </c>
      <c r="J1969" s="18">
        <v>156836.31</v>
      </c>
      <c r="K1969" s="17">
        <v>0.14075099999999999</v>
      </c>
      <c r="L1969" s="18">
        <v>312396.23</v>
      </c>
      <c r="M1969" s="17">
        <v>0.16086</v>
      </c>
      <c r="N1969" s="18">
        <v>583298.96</v>
      </c>
      <c r="O1969" s="17">
        <v>0.14901300000000001</v>
      </c>
    </row>
    <row r="1970" spans="2:15" x14ac:dyDescent="0.2">
      <c r="B1970" s="30"/>
      <c r="C1970" s="30"/>
      <c r="D1970" s="30"/>
      <c r="E1970" s="30"/>
      <c r="F1970" s="30"/>
      <c r="G1970" s="14" t="s">
        <v>282</v>
      </c>
      <c r="H1970" s="18">
        <v>106686.9</v>
      </c>
      <c r="I1970" s="17">
        <v>-0.120072</v>
      </c>
      <c r="J1970" s="18">
        <v>364418.6</v>
      </c>
      <c r="K1970" s="17">
        <v>-0.15893399999999999</v>
      </c>
      <c r="L1970" s="18">
        <v>695880.19</v>
      </c>
      <c r="M1970" s="17">
        <v>-0.15106900000000001</v>
      </c>
      <c r="N1970" s="18">
        <v>1560558.35</v>
      </c>
      <c r="O1970" s="17">
        <v>4.1859999999999996E-3</v>
      </c>
    </row>
    <row r="1971" spans="2:15" x14ac:dyDescent="0.2">
      <c r="B1971" s="30"/>
      <c r="C1971" s="30"/>
      <c r="D1971" s="30"/>
      <c r="E1971" s="30"/>
      <c r="F1971" s="30"/>
      <c r="G1971" s="14" t="s">
        <v>283</v>
      </c>
      <c r="H1971" s="18">
        <v>62617.75</v>
      </c>
      <c r="I1971" s="17">
        <v>-3.6963999999999997E-2</v>
      </c>
      <c r="J1971" s="18">
        <v>222366.36</v>
      </c>
      <c r="K1971" s="17">
        <v>-7.8242999999999993E-2</v>
      </c>
      <c r="L1971" s="18">
        <v>425525.39</v>
      </c>
      <c r="M1971" s="17">
        <v>-1.7343000000000001E-2</v>
      </c>
      <c r="N1971" s="18">
        <v>820156.67</v>
      </c>
      <c r="O1971" s="17">
        <v>5.1063999999999998E-2</v>
      </c>
    </row>
    <row r="1972" spans="2:15" x14ac:dyDescent="0.2">
      <c r="B1972" s="30"/>
      <c r="C1972" s="30"/>
      <c r="D1972" s="30"/>
      <c r="E1972" s="30"/>
      <c r="F1972" s="30"/>
      <c r="G1972" s="14" t="s">
        <v>284</v>
      </c>
      <c r="H1972" s="18">
        <v>29005.08</v>
      </c>
      <c r="I1972" s="17">
        <v>0.20735300000000001</v>
      </c>
      <c r="J1972" s="18">
        <v>93321.47</v>
      </c>
      <c r="K1972" s="17">
        <v>0.16350200000000001</v>
      </c>
      <c r="L1972" s="18">
        <v>181532.39</v>
      </c>
      <c r="M1972" s="17">
        <v>0.22184599999999999</v>
      </c>
      <c r="N1972" s="18">
        <v>352057.65</v>
      </c>
      <c r="O1972" s="17">
        <v>0.29602699999999998</v>
      </c>
    </row>
    <row r="1973" spans="2:15" x14ac:dyDescent="0.2">
      <c r="B1973" s="30"/>
      <c r="C1973" s="30"/>
      <c r="D1973" s="30"/>
      <c r="E1973" s="30"/>
      <c r="F1973" s="30"/>
      <c r="G1973" s="14" t="s">
        <v>285</v>
      </c>
      <c r="H1973" s="18">
        <v>88190.35</v>
      </c>
      <c r="I1973" s="17">
        <v>-4.0800000000000003E-2</v>
      </c>
      <c r="J1973" s="18">
        <v>312448.92</v>
      </c>
      <c r="K1973" s="17">
        <v>1.1686E-2</v>
      </c>
      <c r="L1973" s="18">
        <v>653013.85</v>
      </c>
      <c r="M1973" s="17">
        <v>9.1546000000000002E-2</v>
      </c>
      <c r="N1973" s="18">
        <v>1278630.08</v>
      </c>
      <c r="O1973" s="17">
        <v>6.4972000000000002E-2</v>
      </c>
    </row>
    <row r="1974" spans="2:15" x14ac:dyDescent="0.2">
      <c r="B1974" s="30"/>
      <c r="C1974" s="30"/>
      <c r="D1974" s="30"/>
      <c r="E1974" s="30"/>
      <c r="F1974" s="30"/>
      <c r="G1974" s="14" t="s">
        <v>286</v>
      </c>
      <c r="H1974" s="18">
        <v>55062.39</v>
      </c>
      <c r="I1974" s="17">
        <v>0.177178</v>
      </c>
      <c r="J1974" s="18">
        <v>188318.89</v>
      </c>
      <c r="K1974" s="17">
        <v>0.24118700000000001</v>
      </c>
      <c r="L1974" s="18">
        <v>391621.88</v>
      </c>
      <c r="M1974" s="17">
        <v>0.278202</v>
      </c>
      <c r="N1974" s="18">
        <v>704865.1</v>
      </c>
      <c r="O1974" s="17">
        <v>0.22781299999999999</v>
      </c>
    </row>
    <row r="1975" spans="2:15" x14ac:dyDescent="0.2">
      <c r="B1975" s="30"/>
      <c r="C1975" s="30"/>
      <c r="D1975" s="30"/>
      <c r="E1975" s="30"/>
      <c r="F1975" s="30"/>
      <c r="G1975" s="14" t="s">
        <v>287</v>
      </c>
      <c r="H1975" s="18">
        <v>24200.59</v>
      </c>
      <c r="I1975" s="17">
        <v>0.23141300000000001</v>
      </c>
      <c r="J1975" s="18">
        <v>99608.02</v>
      </c>
      <c r="K1975" s="17">
        <v>0.19473199999999999</v>
      </c>
      <c r="L1975" s="18">
        <v>179897.66</v>
      </c>
      <c r="M1975" s="17">
        <v>0.196959</v>
      </c>
      <c r="N1975" s="18">
        <v>331556.57</v>
      </c>
      <c r="O1975" s="17">
        <v>0.22634099999999999</v>
      </c>
    </row>
    <row r="1976" spans="2:15" x14ac:dyDescent="0.2">
      <c r="B1976" s="30"/>
      <c r="C1976" s="30"/>
      <c r="D1976" s="30"/>
      <c r="E1976" s="30"/>
      <c r="F1976" s="30"/>
      <c r="G1976" s="14" t="s">
        <v>288</v>
      </c>
      <c r="H1976" s="18">
        <v>37102.18</v>
      </c>
      <c r="I1976" s="17">
        <v>8.4564E-2</v>
      </c>
      <c r="J1976" s="18">
        <v>138854.29999999999</v>
      </c>
      <c r="K1976" s="17">
        <v>0.206591</v>
      </c>
      <c r="L1976" s="18">
        <v>284851.55</v>
      </c>
      <c r="M1976" s="17">
        <v>0.25297599999999998</v>
      </c>
      <c r="N1976" s="18">
        <v>520598.5</v>
      </c>
      <c r="O1976" s="17">
        <v>0.23675099999999999</v>
      </c>
    </row>
    <row r="1977" spans="2:15" x14ac:dyDescent="0.2">
      <c r="B1977" s="30"/>
      <c r="C1977" s="30"/>
      <c r="D1977" s="30"/>
      <c r="E1977" s="30"/>
      <c r="F1977" s="30"/>
      <c r="G1977" s="14" t="s">
        <v>289</v>
      </c>
      <c r="H1977" s="18">
        <v>71979.539999999994</v>
      </c>
      <c r="I1977" s="17">
        <v>0.19068299999999999</v>
      </c>
      <c r="J1977" s="18">
        <v>244240.66</v>
      </c>
      <c r="K1977" s="17">
        <v>0.219891</v>
      </c>
      <c r="L1977" s="18">
        <v>498182.01</v>
      </c>
      <c r="M1977" s="17">
        <v>0.26154500000000003</v>
      </c>
      <c r="N1977" s="18">
        <v>927931.7</v>
      </c>
      <c r="O1977" s="17">
        <v>0.237423</v>
      </c>
    </row>
    <row r="1978" spans="2:15" x14ac:dyDescent="0.2">
      <c r="B1978" s="30"/>
      <c r="C1978" s="30"/>
      <c r="D1978" s="30"/>
      <c r="E1978" s="30"/>
      <c r="F1978" s="30"/>
      <c r="G1978" s="14" t="s">
        <v>290</v>
      </c>
      <c r="H1978" s="18">
        <v>84905.34</v>
      </c>
      <c r="I1978" s="17">
        <v>0.25798900000000002</v>
      </c>
      <c r="J1978" s="18">
        <v>286688.96999999997</v>
      </c>
      <c r="K1978" s="17">
        <v>0.25456699999999999</v>
      </c>
      <c r="L1978" s="18">
        <v>571724.57999999996</v>
      </c>
      <c r="M1978" s="17">
        <v>0.22750200000000001</v>
      </c>
      <c r="N1978" s="18">
        <v>1053876.6499999999</v>
      </c>
      <c r="O1978" s="17">
        <v>0.19670699999999999</v>
      </c>
    </row>
    <row r="1979" spans="2:15" x14ac:dyDescent="0.2">
      <c r="B1979" s="30"/>
      <c r="C1979" s="30"/>
      <c r="D1979" s="30"/>
      <c r="E1979" s="30"/>
      <c r="F1979" s="30"/>
      <c r="G1979" s="14" t="s">
        <v>291</v>
      </c>
      <c r="H1979" s="18">
        <v>74922.47</v>
      </c>
      <c r="I1979" s="17">
        <v>-6.2507999999999994E-2</v>
      </c>
      <c r="J1979" s="18">
        <v>267256.38</v>
      </c>
      <c r="K1979" s="17">
        <v>9.2669000000000001E-2</v>
      </c>
      <c r="L1979" s="18">
        <v>582604.19999999995</v>
      </c>
      <c r="M1979" s="17">
        <v>0.15129300000000001</v>
      </c>
      <c r="N1979" s="18">
        <v>1081347.49</v>
      </c>
      <c r="O1979" s="17">
        <v>0.12599199999999999</v>
      </c>
    </row>
    <row r="1980" spans="2:15" x14ac:dyDescent="0.2">
      <c r="B1980" s="30"/>
      <c r="C1980" s="30"/>
      <c r="D1980" s="30"/>
      <c r="E1980" s="30"/>
      <c r="F1980" s="30"/>
      <c r="G1980" s="14" t="s">
        <v>292</v>
      </c>
      <c r="H1980" s="18">
        <v>54683.74</v>
      </c>
      <c r="I1980" s="17">
        <v>-9.9588999999999997E-2</v>
      </c>
      <c r="J1980" s="18">
        <v>178065.24</v>
      </c>
      <c r="K1980" s="17">
        <v>1.3013E-2</v>
      </c>
      <c r="L1980" s="18">
        <v>372120.58</v>
      </c>
      <c r="M1980" s="17">
        <v>3.9045999999999997E-2</v>
      </c>
      <c r="N1980" s="18">
        <v>684414.55</v>
      </c>
      <c r="O1980" s="17">
        <v>1.6018999999999999E-2</v>
      </c>
    </row>
    <row r="1981" spans="2:15" x14ac:dyDescent="0.2">
      <c r="B1981" s="30"/>
      <c r="C1981" s="30"/>
      <c r="D1981" s="30"/>
      <c r="E1981" s="30"/>
      <c r="F1981" s="30"/>
      <c r="G1981" s="14" t="s">
        <v>293</v>
      </c>
      <c r="H1981" s="18">
        <v>60630.02</v>
      </c>
      <c r="I1981" s="17">
        <v>-0.23647399999999999</v>
      </c>
      <c r="J1981" s="18">
        <v>213156.58</v>
      </c>
      <c r="K1981" s="17">
        <v>-0.28000000000000003</v>
      </c>
      <c r="L1981" s="18">
        <v>407403.98</v>
      </c>
      <c r="M1981" s="17">
        <v>-0.259432</v>
      </c>
      <c r="N1981" s="18">
        <v>937342.99</v>
      </c>
      <c r="O1981" s="17">
        <v>-8.7404999999999997E-2</v>
      </c>
    </row>
    <row r="1982" spans="2:15" x14ac:dyDescent="0.2">
      <c r="B1982" s="30"/>
      <c r="C1982" s="30"/>
      <c r="D1982" s="30"/>
      <c r="E1982" s="30"/>
      <c r="F1982" s="30"/>
      <c r="G1982" s="14" t="s">
        <v>294</v>
      </c>
      <c r="H1982" s="18">
        <v>71098.42</v>
      </c>
      <c r="I1982" s="17">
        <v>-0.233654</v>
      </c>
      <c r="J1982" s="18">
        <v>236039.92</v>
      </c>
      <c r="K1982" s="17">
        <v>-0.34123599999999998</v>
      </c>
      <c r="L1982" s="18">
        <v>448982.9</v>
      </c>
      <c r="M1982" s="17">
        <v>-0.32858999999999999</v>
      </c>
      <c r="N1982" s="18">
        <v>1047300.01</v>
      </c>
      <c r="O1982" s="17">
        <v>-0.15463099999999999</v>
      </c>
    </row>
    <row r="1983" spans="2:15" x14ac:dyDescent="0.2">
      <c r="B1983" s="30"/>
      <c r="C1983" s="30"/>
      <c r="D1983" s="30"/>
      <c r="E1983" s="30"/>
      <c r="F1983" s="30"/>
      <c r="G1983" s="14" t="s">
        <v>295</v>
      </c>
      <c r="H1983" s="18">
        <v>59675.09</v>
      </c>
      <c r="I1983" s="17">
        <v>0.33892</v>
      </c>
      <c r="J1983" s="18">
        <v>201650.07</v>
      </c>
      <c r="K1983" s="17">
        <v>0.40988999999999998</v>
      </c>
      <c r="L1983" s="18">
        <v>413923.74</v>
      </c>
      <c r="M1983" s="17">
        <v>0.38307600000000003</v>
      </c>
      <c r="N1983" s="18">
        <v>744115.55</v>
      </c>
      <c r="O1983" s="17">
        <v>0.27482200000000001</v>
      </c>
    </row>
    <row r="1984" spans="2:15" x14ac:dyDescent="0.2">
      <c r="B1984" s="30"/>
      <c r="C1984" s="30"/>
      <c r="D1984" s="30"/>
      <c r="E1984" s="30"/>
      <c r="F1984" s="30"/>
      <c r="G1984" s="14" t="s">
        <v>296</v>
      </c>
      <c r="H1984" s="18">
        <v>36256.839999999997</v>
      </c>
      <c r="I1984" s="17">
        <v>0.120134</v>
      </c>
      <c r="J1984" s="18">
        <v>127934.04</v>
      </c>
      <c r="K1984" s="17">
        <v>0.187803</v>
      </c>
      <c r="L1984" s="18">
        <v>267269.08</v>
      </c>
      <c r="M1984" s="17">
        <v>0.26263700000000001</v>
      </c>
      <c r="N1984" s="18">
        <v>484631.25</v>
      </c>
      <c r="O1984" s="17">
        <v>0.226497</v>
      </c>
    </row>
    <row r="1985" spans="2:15" x14ac:dyDescent="0.2">
      <c r="B1985" s="30"/>
      <c r="C1985" s="30"/>
      <c r="D1985" s="30"/>
      <c r="E1985" s="30"/>
      <c r="F1985" s="30"/>
      <c r="G1985" s="14" t="s">
        <v>297</v>
      </c>
      <c r="H1985" s="18">
        <v>30178.73</v>
      </c>
      <c r="I1985" s="17">
        <v>3.0351E-2</v>
      </c>
      <c r="J1985" s="18">
        <v>106910.06</v>
      </c>
      <c r="K1985" s="17">
        <v>9.0591000000000005E-2</v>
      </c>
      <c r="L1985" s="18">
        <v>216781.79</v>
      </c>
      <c r="M1985" s="17">
        <v>0.11609899999999999</v>
      </c>
      <c r="N1985" s="18">
        <v>426169.71</v>
      </c>
      <c r="O1985" s="17">
        <v>0.13129099999999999</v>
      </c>
    </row>
    <row r="1986" spans="2:15" x14ac:dyDescent="0.2">
      <c r="B1986" s="30"/>
      <c r="C1986" s="30"/>
      <c r="D1986" s="30"/>
      <c r="E1986" s="30"/>
      <c r="F1986" s="30"/>
      <c r="G1986" s="14" t="s">
        <v>298</v>
      </c>
      <c r="H1986" s="18">
        <v>48898.080000000002</v>
      </c>
      <c r="I1986" s="17">
        <v>1.1731529999999999</v>
      </c>
      <c r="J1986" s="18">
        <v>172570.59</v>
      </c>
      <c r="K1986" s="17">
        <v>1.246426</v>
      </c>
      <c r="L1986" s="18">
        <v>332645.51</v>
      </c>
      <c r="M1986" s="17">
        <v>1.0453669999999999</v>
      </c>
      <c r="N1986" s="18">
        <v>606534.49</v>
      </c>
      <c r="O1986" s="17">
        <v>0.89163800000000004</v>
      </c>
    </row>
    <row r="1987" spans="2:15" x14ac:dyDescent="0.2">
      <c r="B1987" s="30"/>
      <c r="C1987" s="30"/>
      <c r="D1987" s="30"/>
      <c r="E1987" s="30"/>
      <c r="F1987" s="30"/>
      <c r="G1987" s="14" t="s">
        <v>299</v>
      </c>
      <c r="H1987" s="18">
        <v>194668.56</v>
      </c>
      <c r="I1987" s="17">
        <v>0.16622799999999999</v>
      </c>
      <c r="J1987" s="18">
        <v>645291.68999999994</v>
      </c>
      <c r="K1987" s="17">
        <v>0.13319500000000001</v>
      </c>
      <c r="L1987" s="18">
        <v>1336539.5900000001</v>
      </c>
      <c r="M1987" s="17">
        <v>0.17274800000000001</v>
      </c>
      <c r="N1987" s="18">
        <v>2608321.7400000002</v>
      </c>
      <c r="O1987" s="17">
        <v>0.14840300000000001</v>
      </c>
    </row>
    <row r="1988" spans="2:15" x14ac:dyDescent="0.2">
      <c r="B1988" s="30"/>
      <c r="C1988" s="30"/>
      <c r="D1988" s="30"/>
      <c r="E1988" s="30"/>
      <c r="F1988" s="30"/>
      <c r="G1988" s="14" t="s">
        <v>300</v>
      </c>
      <c r="H1988" s="18">
        <v>16901.509999999998</v>
      </c>
      <c r="I1988" s="17">
        <v>9.5723000000000003E-2</v>
      </c>
      <c r="J1988" s="18">
        <v>56715.59</v>
      </c>
      <c r="K1988" s="17">
        <v>0.161721</v>
      </c>
      <c r="L1988" s="18">
        <v>117246.55</v>
      </c>
      <c r="M1988" s="17">
        <v>0.16642399999999999</v>
      </c>
      <c r="N1988" s="18">
        <v>202832.71</v>
      </c>
      <c r="O1988" s="17">
        <v>6.2524999999999997E-2</v>
      </c>
    </row>
    <row r="1989" spans="2:15" x14ac:dyDescent="0.2">
      <c r="B1989" s="30"/>
      <c r="C1989" s="30"/>
      <c r="D1989" s="30"/>
      <c r="E1989" s="30"/>
      <c r="F1989" s="30"/>
      <c r="G1989" s="14" t="s">
        <v>301</v>
      </c>
      <c r="H1989" s="18">
        <v>99406.78</v>
      </c>
      <c r="I1989" s="17">
        <v>6.6944000000000004E-2</v>
      </c>
      <c r="J1989" s="18">
        <v>340662.66</v>
      </c>
      <c r="K1989" s="17">
        <v>0.12277399999999999</v>
      </c>
      <c r="L1989" s="18">
        <v>683120.63</v>
      </c>
      <c r="M1989" s="17">
        <v>0.142899</v>
      </c>
      <c r="N1989" s="18">
        <v>1369065.67</v>
      </c>
      <c r="O1989" s="17">
        <v>0.13214300000000001</v>
      </c>
    </row>
    <row r="1990" spans="2:15" x14ac:dyDescent="0.2">
      <c r="B1990" s="30"/>
      <c r="C1990" s="30"/>
      <c r="D1990" s="30"/>
      <c r="E1990" s="30"/>
      <c r="F1990" s="30"/>
      <c r="G1990" s="14" t="s">
        <v>302</v>
      </c>
      <c r="H1990" s="18">
        <v>98322.61</v>
      </c>
      <c r="I1990" s="17">
        <v>0.56687299999999996</v>
      </c>
      <c r="J1990" s="18">
        <v>301932.17</v>
      </c>
      <c r="K1990" s="17">
        <v>0.44042700000000001</v>
      </c>
      <c r="L1990" s="18">
        <v>623258.43000000005</v>
      </c>
      <c r="M1990" s="17">
        <v>0.85874600000000001</v>
      </c>
      <c r="N1990" s="18">
        <v>1229209.47</v>
      </c>
      <c r="O1990" s="17">
        <v>1.0631569999999999</v>
      </c>
    </row>
    <row r="1991" spans="2:15" x14ac:dyDescent="0.2">
      <c r="B1991" s="30"/>
      <c r="C1991" s="30"/>
      <c r="D1991" s="30"/>
      <c r="E1991" s="30"/>
      <c r="F1991" s="30"/>
      <c r="G1991" s="14" t="s">
        <v>303</v>
      </c>
      <c r="H1991" s="18">
        <v>92922.57</v>
      </c>
      <c r="I1991" s="17">
        <v>0.13384599999999999</v>
      </c>
      <c r="J1991" s="18">
        <v>319190.61</v>
      </c>
      <c r="K1991" s="17">
        <v>0.45434400000000003</v>
      </c>
      <c r="L1991" s="18">
        <v>595398.41</v>
      </c>
      <c r="M1991" s="17">
        <v>0.51187899999999997</v>
      </c>
      <c r="N1991" s="18">
        <v>1163191.49</v>
      </c>
      <c r="O1991" s="17">
        <v>0.67543699999999995</v>
      </c>
    </row>
    <row r="1992" spans="2:15" x14ac:dyDescent="0.2">
      <c r="B1992" s="30"/>
      <c r="C1992" s="30"/>
      <c r="D1992" s="30"/>
      <c r="E1992" s="30"/>
      <c r="F1992" s="30"/>
      <c r="G1992" s="14" t="s">
        <v>304</v>
      </c>
      <c r="H1992" s="18">
        <v>24447.4</v>
      </c>
      <c r="I1992" s="17">
        <v>0.264102</v>
      </c>
      <c r="J1992" s="18">
        <v>82017.77</v>
      </c>
      <c r="K1992" s="17">
        <v>0.25890200000000002</v>
      </c>
      <c r="L1992" s="18">
        <v>154408.13</v>
      </c>
      <c r="M1992" s="17">
        <v>0.19101499999999999</v>
      </c>
      <c r="N1992" s="18">
        <v>272522.05</v>
      </c>
      <c r="O1992" s="17">
        <v>0.10574600000000001</v>
      </c>
    </row>
    <row r="1993" spans="2:15" x14ac:dyDescent="0.2">
      <c r="B1993" s="30"/>
      <c r="C1993" s="30"/>
      <c r="D1993" s="30"/>
      <c r="E1993" s="30"/>
      <c r="F1993" s="30"/>
      <c r="G1993" s="14" t="s">
        <v>305</v>
      </c>
      <c r="H1993" s="18">
        <v>36812.559999999998</v>
      </c>
      <c r="I1993" s="17">
        <v>0.10249</v>
      </c>
      <c r="J1993" s="18">
        <v>124143.58</v>
      </c>
      <c r="K1993" s="17">
        <v>9.2043E-2</v>
      </c>
      <c r="L1993" s="18">
        <v>274039.78999999998</v>
      </c>
      <c r="M1993" s="17">
        <v>0.183727</v>
      </c>
      <c r="N1993" s="18">
        <v>509014.23</v>
      </c>
      <c r="O1993" s="17">
        <v>0.21345900000000001</v>
      </c>
    </row>
    <row r="1994" spans="2:15" x14ac:dyDescent="0.2">
      <c r="B1994" s="30"/>
      <c r="C1994" s="30"/>
      <c r="D1994" s="30"/>
      <c r="E1994" s="30"/>
      <c r="F1994" s="30"/>
      <c r="G1994" s="14" t="s">
        <v>306</v>
      </c>
      <c r="H1994" s="18">
        <v>259517.13</v>
      </c>
      <c r="I1994" s="17">
        <v>-0.17680999999999999</v>
      </c>
      <c r="J1994" s="18">
        <v>909831.31</v>
      </c>
      <c r="K1994" s="17">
        <v>-0.160057</v>
      </c>
      <c r="L1994" s="18">
        <v>1763963.97</v>
      </c>
      <c r="M1994" s="17">
        <v>-0.121166</v>
      </c>
      <c r="N1994" s="18">
        <v>3806622.88</v>
      </c>
      <c r="O1994" s="17">
        <v>3.4951999999999997E-2</v>
      </c>
    </row>
    <row r="1995" spans="2:15" x14ac:dyDescent="0.2">
      <c r="B1995" s="30"/>
      <c r="C1995" s="30"/>
      <c r="D1995" s="30"/>
      <c r="E1995" s="30"/>
      <c r="F1995" s="30"/>
      <c r="G1995" s="14" t="s">
        <v>307</v>
      </c>
      <c r="H1995" s="18">
        <v>88423.29</v>
      </c>
      <c r="I1995" s="17">
        <v>0.15841</v>
      </c>
      <c r="J1995" s="18">
        <v>304960.05</v>
      </c>
      <c r="K1995" s="17">
        <v>0.15190699999999999</v>
      </c>
      <c r="L1995" s="18">
        <v>578889.29</v>
      </c>
      <c r="M1995" s="17">
        <v>0.14946100000000001</v>
      </c>
      <c r="N1995" s="18">
        <v>1067996.32</v>
      </c>
      <c r="O1995" s="17">
        <v>0.188746</v>
      </c>
    </row>
    <row r="1996" spans="2:15" x14ac:dyDescent="0.2">
      <c r="B1996" s="30"/>
      <c r="C1996" s="30"/>
      <c r="D1996" s="30"/>
      <c r="E1996" s="30"/>
      <c r="F1996" s="30"/>
      <c r="G1996" s="14" t="s">
        <v>308</v>
      </c>
      <c r="H1996" s="18">
        <v>13932.31</v>
      </c>
      <c r="I1996" s="17">
        <v>0.50995500000000005</v>
      </c>
      <c r="J1996" s="18">
        <v>48554.03</v>
      </c>
      <c r="K1996" s="17">
        <v>0.39438600000000001</v>
      </c>
      <c r="L1996" s="18">
        <v>94856.58</v>
      </c>
      <c r="M1996" s="17">
        <v>0.41683199999999998</v>
      </c>
      <c r="N1996" s="18">
        <v>163548.16</v>
      </c>
      <c r="O1996" s="17">
        <v>0.33871699999999999</v>
      </c>
    </row>
    <row r="1997" spans="2:15" x14ac:dyDescent="0.2">
      <c r="B1997" s="30"/>
      <c r="C1997" s="30"/>
      <c r="D1997" s="30"/>
      <c r="E1997" s="30"/>
      <c r="F1997" s="30"/>
      <c r="G1997" s="14" t="s">
        <v>309</v>
      </c>
      <c r="H1997" s="18">
        <v>60755.1</v>
      </c>
      <c r="I1997" s="17">
        <v>9.8871000000000001E-2</v>
      </c>
      <c r="J1997" s="18">
        <v>207759.1</v>
      </c>
      <c r="K1997" s="17">
        <v>0.118987</v>
      </c>
      <c r="L1997" s="18">
        <v>411728.22</v>
      </c>
      <c r="M1997" s="17">
        <v>0.130081</v>
      </c>
      <c r="N1997" s="18">
        <v>811297.37</v>
      </c>
      <c r="O1997" s="17">
        <v>0.11219</v>
      </c>
    </row>
    <row r="1998" spans="2:15" x14ac:dyDescent="0.2">
      <c r="B1998" s="30"/>
      <c r="C1998" s="30"/>
      <c r="D1998" s="30"/>
      <c r="E1998" s="30"/>
      <c r="F1998" s="30"/>
      <c r="G1998" s="14" t="s">
        <v>310</v>
      </c>
      <c r="H1998" s="18">
        <v>31068.58</v>
      </c>
      <c r="I1998" s="17">
        <v>7.7875E-2</v>
      </c>
      <c r="J1998" s="18">
        <v>109868.38</v>
      </c>
      <c r="K1998" s="17">
        <v>0.16880100000000001</v>
      </c>
      <c r="L1998" s="18">
        <v>236640.64000000001</v>
      </c>
      <c r="M1998" s="17">
        <v>0.19201499999999999</v>
      </c>
      <c r="N1998" s="18">
        <v>435082.05</v>
      </c>
      <c r="O1998" s="17">
        <v>0.16012499999999999</v>
      </c>
    </row>
    <row r="1999" spans="2:15" x14ac:dyDescent="0.2">
      <c r="B1999" s="30"/>
      <c r="C1999" s="30"/>
      <c r="D1999" s="30"/>
      <c r="E1999" s="30"/>
      <c r="F1999" s="30"/>
      <c r="G1999" s="14" t="s">
        <v>311</v>
      </c>
      <c r="H1999" s="18">
        <v>83115.02</v>
      </c>
      <c r="I1999" s="17">
        <v>-0.196994</v>
      </c>
      <c r="J1999" s="18">
        <v>287717.95</v>
      </c>
      <c r="K1999" s="17">
        <v>-0.208985</v>
      </c>
      <c r="L1999" s="18">
        <v>580977.59</v>
      </c>
      <c r="M1999" s="17">
        <v>-0.145205</v>
      </c>
      <c r="N1999" s="18">
        <v>1304065.5900000001</v>
      </c>
      <c r="O1999" s="17">
        <v>4.5238E-2</v>
      </c>
    </row>
    <row r="2000" spans="2:15" x14ac:dyDescent="0.2">
      <c r="B2000" s="30"/>
      <c r="C2000" s="30"/>
      <c r="D2000" s="30"/>
      <c r="E2000" s="30"/>
      <c r="F2000" s="30"/>
      <c r="G2000" s="14" t="s">
        <v>312</v>
      </c>
      <c r="H2000" s="18">
        <v>49554.99</v>
      </c>
      <c r="I2000" s="17">
        <v>-2.9611999999999999E-2</v>
      </c>
      <c r="J2000" s="18">
        <v>166181.87</v>
      </c>
      <c r="K2000" s="17">
        <v>3.2440999999999998E-2</v>
      </c>
      <c r="L2000" s="18">
        <v>366048.86</v>
      </c>
      <c r="M2000" s="17">
        <v>8.7611999999999995E-2</v>
      </c>
      <c r="N2000" s="18">
        <v>748414.8</v>
      </c>
      <c r="O2000" s="17">
        <v>0.109344</v>
      </c>
    </row>
    <row r="2001" spans="2:15" x14ac:dyDescent="0.2">
      <c r="B2001" s="30"/>
      <c r="C2001" s="30"/>
      <c r="D2001" s="30"/>
      <c r="E2001" s="30"/>
      <c r="F2001" s="30"/>
      <c r="G2001" s="14" t="s">
        <v>313</v>
      </c>
      <c r="H2001" s="18">
        <v>42975.68</v>
      </c>
      <c r="I2001" s="17">
        <v>0.13683000000000001</v>
      </c>
      <c r="J2001" s="18">
        <v>180854.48</v>
      </c>
      <c r="K2001" s="17">
        <v>0.1472</v>
      </c>
      <c r="L2001" s="18">
        <v>338869.11</v>
      </c>
      <c r="M2001" s="17">
        <v>0.15540300000000001</v>
      </c>
      <c r="N2001" s="18">
        <v>628027.31000000006</v>
      </c>
      <c r="O2001" s="17">
        <v>0.15181900000000001</v>
      </c>
    </row>
    <row r="2002" spans="2:15" x14ac:dyDescent="0.2">
      <c r="B2002" s="30"/>
      <c r="C2002" s="30"/>
      <c r="D2002" s="30"/>
      <c r="E2002" s="30"/>
      <c r="F2002" s="30"/>
      <c r="G2002" s="14" t="s">
        <v>314</v>
      </c>
      <c r="H2002" s="18">
        <v>135751.63</v>
      </c>
      <c r="I2002" s="17">
        <v>0.29574099999999998</v>
      </c>
      <c r="J2002" s="18">
        <v>462375.1</v>
      </c>
      <c r="K2002" s="17">
        <v>0.46955200000000002</v>
      </c>
      <c r="L2002" s="18">
        <v>919751.41</v>
      </c>
      <c r="M2002" s="17">
        <v>0.487568</v>
      </c>
      <c r="N2002" s="18">
        <v>1742641.09</v>
      </c>
      <c r="O2002" s="17">
        <v>0.51231000000000004</v>
      </c>
    </row>
    <row r="2003" spans="2:15" x14ac:dyDescent="0.2">
      <c r="B2003" s="30"/>
      <c r="C2003" s="30"/>
      <c r="D2003" s="30"/>
      <c r="E2003" s="30"/>
      <c r="F2003" s="30"/>
      <c r="G2003" s="14" t="s">
        <v>315</v>
      </c>
      <c r="H2003" s="18">
        <v>34640.1</v>
      </c>
      <c r="I2003" s="17">
        <v>5.8042000000000003E-2</v>
      </c>
      <c r="J2003" s="18">
        <v>117898.7</v>
      </c>
      <c r="K2003" s="17">
        <v>5.8040000000000001E-2</v>
      </c>
      <c r="L2003" s="18">
        <v>245290.18</v>
      </c>
      <c r="M2003" s="17">
        <v>0.134631</v>
      </c>
      <c r="N2003" s="18">
        <v>480281.91</v>
      </c>
      <c r="O2003" s="17">
        <v>0.19066</v>
      </c>
    </row>
    <row r="2004" spans="2:15" x14ac:dyDescent="0.2">
      <c r="B2004" s="30"/>
      <c r="C2004" s="30"/>
      <c r="D2004" s="30"/>
      <c r="E2004" s="30"/>
      <c r="F2004" s="30"/>
      <c r="G2004" s="14" t="s">
        <v>316</v>
      </c>
      <c r="H2004" s="18">
        <v>44068.53</v>
      </c>
      <c r="I2004" s="17">
        <v>0.23086300000000001</v>
      </c>
      <c r="J2004" s="18">
        <v>148999.26</v>
      </c>
      <c r="K2004" s="17">
        <v>0.20106399999999999</v>
      </c>
      <c r="L2004" s="18">
        <v>308450.55</v>
      </c>
      <c r="M2004" s="17">
        <v>0.28661300000000001</v>
      </c>
      <c r="N2004" s="18">
        <v>599804.16000000003</v>
      </c>
      <c r="O2004" s="17">
        <v>0.32725399999999999</v>
      </c>
    </row>
    <row r="2005" spans="2:15" x14ac:dyDescent="0.2">
      <c r="B2005" s="30"/>
      <c r="C2005" s="30"/>
      <c r="D2005" s="30"/>
      <c r="E2005" s="30"/>
      <c r="F2005" s="30"/>
      <c r="G2005" s="14" t="s">
        <v>317</v>
      </c>
      <c r="H2005" s="18">
        <v>22302.41</v>
      </c>
      <c r="I2005" s="17">
        <v>3.2162999999999997E-2</v>
      </c>
      <c r="J2005" s="18">
        <v>80836.45</v>
      </c>
      <c r="K2005" s="17">
        <v>5.3753000000000002E-2</v>
      </c>
      <c r="L2005" s="18">
        <v>163055.91</v>
      </c>
      <c r="M2005" s="17">
        <v>9.9803000000000003E-2</v>
      </c>
      <c r="N2005" s="18">
        <v>314640.09999999998</v>
      </c>
      <c r="O2005" s="17">
        <v>0.13202800000000001</v>
      </c>
    </row>
    <row r="2006" spans="2:15" x14ac:dyDescent="0.2">
      <c r="B2006" s="30"/>
      <c r="C2006" s="30"/>
      <c r="D2006" s="30"/>
      <c r="E2006" s="30"/>
      <c r="F2006" s="30"/>
      <c r="G2006" s="14" t="s">
        <v>318</v>
      </c>
      <c r="H2006" s="18">
        <v>50013.07</v>
      </c>
      <c r="I2006" s="17">
        <v>-0.14297499999999999</v>
      </c>
      <c r="J2006" s="18">
        <v>165859.82999999999</v>
      </c>
      <c r="K2006" s="17">
        <v>-0.19136700000000001</v>
      </c>
      <c r="L2006" s="18">
        <v>343728.8</v>
      </c>
      <c r="M2006" s="17">
        <v>-0.16764000000000001</v>
      </c>
      <c r="N2006" s="18">
        <v>732108.11</v>
      </c>
      <c r="O2006" s="17">
        <v>-9.6054E-2</v>
      </c>
    </row>
    <row r="2007" spans="2:15" x14ac:dyDescent="0.2">
      <c r="B2007" s="30"/>
      <c r="C2007" s="30"/>
      <c r="D2007" s="30"/>
      <c r="E2007" s="30"/>
      <c r="F2007" s="30"/>
      <c r="G2007" s="14" t="s">
        <v>319</v>
      </c>
      <c r="H2007" s="18">
        <v>22016.3</v>
      </c>
      <c r="I2007" s="17">
        <v>0.21931700000000001</v>
      </c>
      <c r="J2007" s="18">
        <v>76024.25</v>
      </c>
      <c r="K2007" s="17">
        <v>0.19675300000000001</v>
      </c>
      <c r="L2007" s="18">
        <v>153891.65</v>
      </c>
      <c r="M2007" s="17">
        <v>0.22106200000000001</v>
      </c>
      <c r="N2007" s="18">
        <v>288662.98</v>
      </c>
      <c r="O2007" s="17">
        <v>0.22799900000000001</v>
      </c>
    </row>
    <row r="2008" spans="2:15" x14ac:dyDescent="0.2">
      <c r="B2008" s="30"/>
      <c r="C2008" s="30"/>
      <c r="D2008" s="30"/>
      <c r="E2008" s="30"/>
      <c r="F2008" s="30"/>
      <c r="G2008" s="14" t="s">
        <v>320</v>
      </c>
      <c r="H2008" s="18">
        <v>58523.19</v>
      </c>
      <c r="I2008" s="17">
        <v>8.2496E-2</v>
      </c>
      <c r="J2008" s="18">
        <v>194544.41</v>
      </c>
      <c r="K2008" s="17">
        <v>5.9610999999999997E-2</v>
      </c>
      <c r="L2008" s="18">
        <v>397261.22</v>
      </c>
      <c r="M2008" s="17">
        <v>0.105865</v>
      </c>
      <c r="N2008" s="18">
        <v>769192.92</v>
      </c>
      <c r="O2008" s="17">
        <v>9.4940999999999998E-2</v>
      </c>
    </row>
    <row r="2009" spans="2:15" x14ac:dyDescent="0.2">
      <c r="B2009" s="30"/>
      <c r="C2009" s="30"/>
      <c r="D2009" s="30"/>
      <c r="E2009" s="30"/>
      <c r="F2009" s="30"/>
      <c r="G2009" s="14" t="s">
        <v>321</v>
      </c>
      <c r="H2009" s="18">
        <v>86608.91</v>
      </c>
      <c r="I2009" s="17">
        <v>-0.33119399999999999</v>
      </c>
      <c r="J2009" s="18">
        <v>297362.84999999998</v>
      </c>
      <c r="K2009" s="17">
        <v>-0.32914599999999999</v>
      </c>
      <c r="L2009" s="18">
        <v>610371.42000000004</v>
      </c>
      <c r="M2009" s="17">
        <v>-0.31151099999999998</v>
      </c>
      <c r="N2009" s="18">
        <v>1366104.83</v>
      </c>
      <c r="O2009" s="17">
        <v>-0.22550000000000001</v>
      </c>
    </row>
    <row r="2010" spans="2:15" x14ac:dyDescent="0.2">
      <c r="B2010" s="30"/>
      <c r="C2010" s="30"/>
      <c r="D2010" s="30"/>
      <c r="E2010" s="30"/>
      <c r="F2010" s="30"/>
      <c r="G2010" s="14" t="s">
        <v>322</v>
      </c>
      <c r="H2010" s="18">
        <v>138505.96</v>
      </c>
      <c r="I2010" s="17">
        <v>0.197938</v>
      </c>
      <c r="J2010" s="18">
        <v>468141.65</v>
      </c>
      <c r="K2010" s="17">
        <v>0.17791499999999999</v>
      </c>
      <c r="L2010" s="18">
        <v>942008.31</v>
      </c>
      <c r="M2010" s="17">
        <v>0.168765</v>
      </c>
      <c r="N2010" s="18">
        <v>1823824.57</v>
      </c>
      <c r="O2010" s="17">
        <v>0.161907</v>
      </c>
    </row>
    <row r="2011" spans="2:15" x14ac:dyDescent="0.2">
      <c r="B2011" s="30"/>
      <c r="C2011" s="30"/>
      <c r="D2011" s="30"/>
      <c r="E2011" s="30"/>
      <c r="F2011" s="30"/>
      <c r="G2011" s="14" t="s">
        <v>323</v>
      </c>
      <c r="H2011" s="18">
        <v>65784.990000000005</v>
      </c>
      <c r="I2011" s="17">
        <v>0.117599</v>
      </c>
      <c r="J2011" s="18">
        <v>223925.58</v>
      </c>
      <c r="K2011" s="17">
        <v>0.13409199999999999</v>
      </c>
      <c r="L2011" s="18">
        <v>455666.16</v>
      </c>
      <c r="M2011" s="17">
        <v>0.18632699999999999</v>
      </c>
      <c r="N2011" s="18">
        <v>864081.51</v>
      </c>
      <c r="O2011" s="17">
        <v>0.19171299999999999</v>
      </c>
    </row>
    <row r="2012" spans="2:15" x14ac:dyDescent="0.2">
      <c r="B2012" s="30"/>
      <c r="C2012" s="30"/>
      <c r="D2012" s="30"/>
      <c r="E2012" s="30"/>
      <c r="F2012" s="30"/>
      <c r="G2012" s="14" t="s">
        <v>324</v>
      </c>
      <c r="H2012" s="18">
        <v>37590.65</v>
      </c>
      <c r="I2012" s="17">
        <v>0.19936000000000001</v>
      </c>
      <c r="J2012" s="18">
        <v>120019.92</v>
      </c>
      <c r="K2012" s="17">
        <v>3.1519999999999999E-2</v>
      </c>
      <c r="L2012" s="18">
        <v>245237.9</v>
      </c>
      <c r="M2012" s="17">
        <v>3.6824999999999997E-2</v>
      </c>
      <c r="N2012" s="18">
        <v>466258.87</v>
      </c>
      <c r="O2012" s="17">
        <v>2.4339E-2</v>
      </c>
    </row>
    <row r="2013" spans="2:15" x14ac:dyDescent="0.2">
      <c r="B2013" s="138"/>
      <c r="C2013" s="138"/>
      <c r="D2013" s="138"/>
      <c r="E2013" s="138"/>
      <c r="F2013" s="30"/>
      <c r="G2013" s="14" t="s">
        <v>325</v>
      </c>
      <c r="H2013" s="18">
        <v>73943.67</v>
      </c>
      <c r="I2013" s="17">
        <v>1.8648999999999999E-2</v>
      </c>
      <c r="J2013" s="18">
        <v>254096.35</v>
      </c>
      <c r="K2013" s="17">
        <v>7.1325E-2</v>
      </c>
      <c r="L2013" s="18">
        <v>518989.09</v>
      </c>
      <c r="M2013" s="17">
        <v>0.100255</v>
      </c>
      <c r="N2013" s="18">
        <v>1041292.78</v>
      </c>
      <c r="O2013" s="17">
        <v>9.6848000000000004E-2</v>
      </c>
    </row>
    <row r="2014" spans="2:15" x14ac:dyDescent="0.2">
      <c r="C2014" s="30"/>
      <c r="D2014" s="30"/>
      <c r="E2014" s="30"/>
      <c r="F2014" s="30"/>
      <c r="G2014" s="14" t="s">
        <v>351</v>
      </c>
      <c r="H2014" s="19">
        <v>29084.45</v>
      </c>
      <c r="I2014" s="17">
        <v>-4.0548000000000001E-2</v>
      </c>
      <c r="J2014" s="19">
        <v>107738.08</v>
      </c>
      <c r="K2014" s="17">
        <v>0.141179</v>
      </c>
      <c r="L2014" s="19">
        <v>228397.02</v>
      </c>
      <c r="M2014" s="17">
        <v>0.22276799999999999</v>
      </c>
      <c r="N2014" s="19">
        <v>409492.11</v>
      </c>
      <c r="O2014" s="17">
        <v>0.20547299999999999</v>
      </c>
    </row>
    <row r="2015" spans="2:15" x14ac:dyDescent="0.2">
      <c r="C2015" s="30"/>
      <c r="D2015" s="30"/>
      <c r="E2015" s="30"/>
      <c r="F2015" s="30"/>
      <c r="G2015" s="14" t="s">
        <v>352</v>
      </c>
      <c r="H2015" s="19">
        <v>56972.47</v>
      </c>
      <c r="I2015" s="17">
        <v>9.8668000000000006E-2</v>
      </c>
      <c r="J2015" s="19">
        <v>199894.94</v>
      </c>
      <c r="K2015" s="17">
        <v>0.169909</v>
      </c>
      <c r="L2015" s="19">
        <v>411445.5</v>
      </c>
      <c r="M2015" s="17">
        <v>0.179734</v>
      </c>
      <c r="N2015" s="19">
        <v>792869.15</v>
      </c>
      <c r="O2015" s="17">
        <v>0.15301899999999999</v>
      </c>
    </row>
    <row r="2016" spans="2:15" x14ac:dyDescent="0.2">
      <c r="B2016" s="29" t="s">
        <v>19</v>
      </c>
      <c r="C2016" s="29" t="s">
        <v>11</v>
      </c>
      <c r="D2016" s="29" t="s">
        <v>24</v>
      </c>
      <c r="E2016" s="29" t="s">
        <v>25</v>
      </c>
      <c r="F2016" s="29" t="s">
        <v>85</v>
      </c>
      <c r="G2016" s="14" t="s">
        <v>326</v>
      </c>
      <c r="H2016" s="18">
        <v>527591.4</v>
      </c>
      <c r="I2016" s="17">
        <v>-8.4449999999999997E-2</v>
      </c>
      <c r="J2016" s="18">
        <v>1773479.5</v>
      </c>
      <c r="K2016" s="17">
        <v>-0.104688</v>
      </c>
      <c r="L2016" s="18">
        <v>3661333.03</v>
      </c>
      <c r="M2016" s="17">
        <v>-7.4497999999999995E-2</v>
      </c>
      <c r="N2016" s="18">
        <v>7504299.1200000001</v>
      </c>
      <c r="O2016" s="17">
        <v>-3.7828000000000001E-2</v>
      </c>
    </row>
    <row r="2017" spans="2:15" x14ac:dyDescent="0.2">
      <c r="B2017" s="30"/>
      <c r="C2017" s="30"/>
      <c r="D2017" s="30"/>
      <c r="E2017" s="30"/>
      <c r="F2017" s="30"/>
      <c r="G2017" s="14" t="s">
        <v>327</v>
      </c>
      <c r="H2017" s="18">
        <v>777934.88</v>
      </c>
      <c r="I2017" s="17">
        <v>6.9263000000000005E-2</v>
      </c>
      <c r="J2017" s="18">
        <v>2706651.15</v>
      </c>
      <c r="K2017" s="17">
        <v>0.14758199999999999</v>
      </c>
      <c r="L2017" s="18">
        <v>5637932.7599999998</v>
      </c>
      <c r="M2017" s="17">
        <v>0.23134399999999999</v>
      </c>
      <c r="N2017" s="18">
        <v>10480928.609999999</v>
      </c>
      <c r="O2017" s="17">
        <v>0.221577</v>
      </c>
    </row>
    <row r="2018" spans="2:15" x14ac:dyDescent="0.2">
      <c r="B2018" s="30"/>
      <c r="C2018" s="30"/>
      <c r="D2018" s="30"/>
      <c r="E2018" s="30"/>
      <c r="F2018" s="30"/>
      <c r="G2018" s="14" t="s">
        <v>328</v>
      </c>
      <c r="H2018" s="18">
        <v>468475.9</v>
      </c>
      <c r="I2018" s="17">
        <v>4.9992000000000002E-2</v>
      </c>
      <c r="J2018" s="18">
        <v>1589290.76</v>
      </c>
      <c r="K2018" s="17">
        <v>2.0025999999999999E-2</v>
      </c>
      <c r="L2018" s="18">
        <v>3178409.3</v>
      </c>
      <c r="M2018" s="17">
        <v>4.0702000000000002E-2</v>
      </c>
      <c r="N2018" s="18">
        <v>6331239.7300000004</v>
      </c>
      <c r="O2018" s="17">
        <v>8.6664000000000005E-2</v>
      </c>
    </row>
    <row r="2019" spans="2:15" x14ac:dyDescent="0.2">
      <c r="B2019" s="30"/>
      <c r="C2019" s="30"/>
      <c r="D2019" s="30"/>
      <c r="E2019" s="30"/>
      <c r="F2019" s="30"/>
      <c r="G2019" s="14" t="s">
        <v>329</v>
      </c>
      <c r="H2019" s="18">
        <v>965289.21</v>
      </c>
      <c r="I2019" s="17">
        <v>-0.11071</v>
      </c>
      <c r="J2019" s="18">
        <v>3367955.85</v>
      </c>
      <c r="K2019" s="17">
        <v>-0.137458</v>
      </c>
      <c r="L2019" s="18">
        <v>6475623.8200000003</v>
      </c>
      <c r="M2019" s="17">
        <v>-0.11379499999999999</v>
      </c>
      <c r="N2019" s="18">
        <v>13671311.66</v>
      </c>
      <c r="O2019" s="17">
        <v>1.6517E-2</v>
      </c>
    </row>
    <row r="2020" spans="2:15" x14ac:dyDescent="0.2">
      <c r="B2020" s="30"/>
      <c r="C2020" s="30"/>
      <c r="D2020" s="30"/>
      <c r="E2020" s="30"/>
      <c r="F2020" s="30"/>
      <c r="G2020" s="14" t="s">
        <v>330</v>
      </c>
      <c r="H2020" s="18">
        <v>426499.17</v>
      </c>
      <c r="I2020" s="17">
        <v>0.320185</v>
      </c>
      <c r="J2020" s="18">
        <v>1429843.39</v>
      </c>
      <c r="K2020" s="17">
        <v>0.40102300000000002</v>
      </c>
      <c r="L2020" s="18">
        <v>2710802.79</v>
      </c>
      <c r="M2020" s="17">
        <v>0.38974900000000001</v>
      </c>
      <c r="N2020" s="18">
        <v>5077547.3899999997</v>
      </c>
      <c r="O2020" s="17">
        <v>0.428537</v>
      </c>
    </row>
    <row r="2021" spans="2:15" x14ac:dyDescent="0.2">
      <c r="B2021" s="30"/>
      <c r="C2021" s="30"/>
      <c r="D2021" s="30"/>
      <c r="E2021" s="30"/>
      <c r="F2021" s="30"/>
      <c r="G2021" s="14" t="s">
        <v>331</v>
      </c>
      <c r="H2021" s="18">
        <v>360418.38</v>
      </c>
      <c r="I2021" s="17">
        <v>0.22356000000000001</v>
      </c>
      <c r="J2021" s="18">
        <v>1219634.19</v>
      </c>
      <c r="K2021" s="17">
        <v>0.23455899999999999</v>
      </c>
      <c r="L2021" s="18">
        <v>2536071.2000000002</v>
      </c>
      <c r="M2021" s="17">
        <v>0.24337</v>
      </c>
      <c r="N2021" s="18">
        <v>4662389.96</v>
      </c>
      <c r="O2021" s="17">
        <v>0.194938</v>
      </c>
    </row>
    <row r="2022" spans="2:15" x14ac:dyDescent="0.2">
      <c r="B2022" s="30"/>
      <c r="C2022" s="30"/>
      <c r="D2022" s="30"/>
      <c r="E2022" s="30"/>
      <c r="F2022" s="30"/>
      <c r="G2022" s="14" t="s">
        <v>332</v>
      </c>
      <c r="H2022" s="18">
        <v>625980.5</v>
      </c>
      <c r="I2022" s="17">
        <v>9.6674999999999997E-2</v>
      </c>
      <c r="J2022" s="18">
        <v>2136978.4300000002</v>
      </c>
      <c r="K2022" s="17">
        <v>0.126168</v>
      </c>
      <c r="L2022" s="18">
        <v>4306235.79</v>
      </c>
      <c r="M2022" s="17">
        <v>0.151477</v>
      </c>
      <c r="N2022" s="18">
        <v>8362088.0700000003</v>
      </c>
      <c r="O2022" s="17">
        <v>0.135935</v>
      </c>
    </row>
    <row r="2023" spans="2:15" x14ac:dyDescent="0.2">
      <c r="B2023" s="30"/>
      <c r="C2023" s="30"/>
      <c r="D2023" s="30"/>
      <c r="E2023" s="30"/>
      <c r="F2023" s="30"/>
      <c r="G2023" s="14" t="s">
        <v>333</v>
      </c>
      <c r="H2023" s="18">
        <v>774624.21</v>
      </c>
      <c r="I2023" s="17">
        <v>0.18069499999999999</v>
      </c>
      <c r="J2023" s="18">
        <v>2602297.19</v>
      </c>
      <c r="K2023" s="17">
        <v>0.22048100000000001</v>
      </c>
      <c r="L2023" s="18">
        <v>5254220.55</v>
      </c>
      <c r="M2023" s="17">
        <v>0.23275199999999999</v>
      </c>
      <c r="N2023" s="18">
        <v>10074911.18</v>
      </c>
      <c r="O2023" s="17">
        <v>0.243174</v>
      </c>
    </row>
    <row r="2024" spans="2:15" x14ac:dyDescent="0.2">
      <c r="B2024" s="30"/>
      <c r="C2024" s="30"/>
      <c r="D2024" s="30"/>
      <c r="E2024" s="31"/>
      <c r="F2024" s="30"/>
      <c r="G2024" s="14" t="s">
        <v>334</v>
      </c>
      <c r="H2024" s="18">
        <v>4926813.76</v>
      </c>
      <c r="I2024" s="17">
        <v>5.2754000000000002E-2</v>
      </c>
      <c r="J2024" s="18">
        <v>16826130.59</v>
      </c>
      <c r="K2024" s="17">
        <v>6.2226999999999998E-2</v>
      </c>
      <c r="L2024" s="18">
        <v>33760629.350000001</v>
      </c>
      <c r="M2024" s="17">
        <v>9.2995999999999995E-2</v>
      </c>
      <c r="N2024" s="18">
        <v>66164716.020000003</v>
      </c>
      <c r="O2024" s="17">
        <v>0.12954599999999999</v>
      </c>
    </row>
    <row r="2025" spans="2:15" x14ac:dyDescent="0.2">
      <c r="B2025" s="29" t="s">
        <v>19</v>
      </c>
      <c r="C2025" s="29" t="s">
        <v>11</v>
      </c>
      <c r="D2025" s="29" t="s">
        <v>24</v>
      </c>
      <c r="E2025" s="29" t="s">
        <v>10</v>
      </c>
      <c r="F2025" s="29" t="s">
        <v>84</v>
      </c>
      <c r="G2025" s="14" t="s">
        <v>278</v>
      </c>
      <c r="H2025" s="19">
        <v>4.548921</v>
      </c>
      <c r="I2025" s="17">
        <v>-5.5907999999999999E-2</v>
      </c>
      <c r="J2025" s="19">
        <v>4.2357050000000003</v>
      </c>
      <c r="K2025" s="17">
        <v>-7.7838000000000004E-2</v>
      </c>
      <c r="L2025" s="19">
        <v>4.3238700000000003</v>
      </c>
      <c r="M2025" s="17">
        <v>-4.8697999999999998E-2</v>
      </c>
      <c r="N2025" s="19">
        <v>4.3861670000000004</v>
      </c>
      <c r="O2025" s="17">
        <v>-6.3949000000000006E-2</v>
      </c>
    </row>
    <row r="2026" spans="2:15" x14ac:dyDescent="0.2">
      <c r="B2026" s="30"/>
      <c r="C2026" s="30"/>
      <c r="D2026" s="30"/>
      <c r="E2026" s="30"/>
      <c r="F2026" s="30"/>
      <c r="G2026" s="14" t="s">
        <v>279</v>
      </c>
      <c r="H2026" s="19">
        <v>5.3090929999999998</v>
      </c>
      <c r="I2026" s="17">
        <v>4.2473999999999998E-2</v>
      </c>
      <c r="J2026" s="19">
        <v>5.2605380000000004</v>
      </c>
      <c r="K2026" s="17">
        <v>1.9016999999999999E-2</v>
      </c>
      <c r="L2026" s="19">
        <v>5.2899440000000002</v>
      </c>
      <c r="M2026" s="17">
        <v>1.6625000000000001E-2</v>
      </c>
      <c r="N2026" s="19">
        <v>5.2313929999999997</v>
      </c>
      <c r="O2026" s="17">
        <v>1.2239E-2</v>
      </c>
    </row>
    <row r="2027" spans="2:15" x14ac:dyDescent="0.2">
      <c r="B2027" s="30"/>
      <c r="C2027" s="30"/>
      <c r="D2027" s="30"/>
      <c r="E2027" s="30"/>
      <c r="F2027" s="30"/>
      <c r="G2027" s="14" t="s">
        <v>280</v>
      </c>
      <c r="H2027" s="19">
        <v>4.6866009999999996</v>
      </c>
      <c r="I2027" s="17">
        <v>8.0245999999999998E-2</v>
      </c>
      <c r="J2027" s="19">
        <v>4.7003839999999997</v>
      </c>
      <c r="K2027" s="17">
        <v>6.9608000000000003E-2</v>
      </c>
      <c r="L2027" s="19">
        <v>4.6377860000000002</v>
      </c>
      <c r="M2027" s="17">
        <v>4.1318000000000001E-2</v>
      </c>
      <c r="N2027" s="19">
        <v>4.4427680000000001</v>
      </c>
      <c r="O2027" s="17">
        <v>-2.1619999999999999E-3</v>
      </c>
    </row>
    <row r="2028" spans="2:15" x14ac:dyDescent="0.2">
      <c r="B2028" s="30"/>
      <c r="C2028" s="30"/>
      <c r="D2028" s="30"/>
      <c r="E2028" s="30"/>
      <c r="F2028" s="30"/>
      <c r="G2028" s="14" t="s">
        <v>281</v>
      </c>
      <c r="H2028" s="19">
        <v>4.5468390000000003</v>
      </c>
      <c r="I2028" s="17">
        <v>-9.5396999999999996E-2</v>
      </c>
      <c r="J2028" s="19">
        <v>4.5538249999999998</v>
      </c>
      <c r="K2028" s="17">
        <v>-0.105278</v>
      </c>
      <c r="L2028" s="19">
        <v>4.5685149999999997</v>
      </c>
      <c r="M2028" s="17">
        <v>-0.118897</v>
      </c>
      <c r="N2028" s="19">
        <v>4.6870890000000003</v>
      </c>
      <c r="O2028" s="17">
        <v>-9.9973999999999993E-2</v>
      </c>
    </row>
    <row r="2029" spans="2:15" x14ac:dyDescent="0.2">
      <c r="B2029" s="30"/>
      <c r="C2029" s="30"/>
      <c r="D2029" s="30"/>
      <c r="E2029" s="30"/>
      <c r="F2029" s="30"/>
      <c r="G2029" s="14" t="s">
        <v>282</v>
      </c>
      <c r="H2029" s="19">
        <v>4.3674949999999999</v>
      </c>
      <c r="I2029" s="17">
        <v>-2.346E-3</v>
      </c>
      <c r="J2029" s="19">
        <v>4.3453730000000004</v>
      </c>
      <c r="K2029" s="17">
        <v>-2.7520000000000001E-3</v>
      </c>
      <c r="L2029" s="19">
        <v>4.2578969999999998</v>
      </c>
      <c r="M2029" s="17">
        <v>-2.2907E-2</v>
      </c>
      <c r="N2029" s="19">
        <v>4.1517140000000001</v>
      </c>
      <c r="O2029" s="17">
        <v>-4.4379000000000002E-2</v>
      </c>
    </row>
    <row r="2030" spans="2:15" x14ac:dyDescent="0.2">
      <c r="B2030" s="30"/>
      <c r="C2030" s="30"/>
      <c r="D2030" s="30"/>
      <c r="E2030" s="30"/>
      <c r="F2030" s="30"/>
      <c r="G2030" s="14" t="s">
        <v>283</v>
      </c>
      <c r="H2030" s="19">
        <v>4.7606630000000001</v>
      </c>
      <c r="I2030" s="17">
        <v>-2.2550000000000001E-3</v>
      </c>
      <c r="J2030" s="19">
        <v>4.7339570000000002</v>
      </c>
      <c r="K2030" s="17">
        <v>2.1146999999999999E-2</v>
      </c>
      <c r="L2030" s="19">
        <v>4.6445619999999996</v>
      </c>
      <c r="M2030" s="17">
        <v>2.0594000000000001E-2</v>
      </c>
      <c r="N2030" s="19">
        <v>4.5491450000000002</v>
      </c>
      <c r="O2030" s="17">
        <v>8.5719999999999998E-3</v>
      </c>
    </row>
    <row r="2031" spans="2:15" x14ac:dyDescent="0.2">
      <c r="B2031" s="30"/>
      <c r="C2031" s="30"/>
      <c r="D2031" s="30"/>
      <c r="E2031" s="30"/>
      <c r="F2031" s="30"/>
      <c r="G2031" s="14" t="s">
        <v>284</v>
      </c>
      <c r="H2031" s="19">
        <v>4.8358359999999996</v>
      </c>
      <c r="I2031" s="17">
        <v>-6.5115000000000006E-2</v>
      </c>
      <c r="J2031" s="19">
        <v>4.9671329999999996</v>
      </c>
      <c r="K2031" s="17">
        <v>-4.5898000000000001E-2</v>
      </c>
      <c r="L2031" s="19">
        <v>4.9066559999999999</v>
      </c>
      <c r="M2031" s="17">
        <v>-4.4267000000000001E-2</v>
      </c>
      <c r="N2031" s="19">
        <v>4.916264</v>
      </c>
      <c r="O2031" s="17">
        <v>-6.4237000000000002E-2</v>
      </c>
    </row>
    <row r="2032" spans="2:15" x14ac:dyDescent="0.2">
      <c r="B2032" s="30"/>
      <c r="C2032" s="30"/>
      <c r="D2032" s="30"/>
      <c r="E2032" s="30"/>
      <c r="F2032" s="30"/>
      <c r="G2032" s="14" t="s">
        <v>285</v>
      </c>
      <c r="H2032" s="19">
        <v>5.016508</v>
      </c>
      <c r="I2032" s="17">
        <v>0.10718800000000001</v>
      </c>
      <c r="J2032" s="19">
        <v>5.0797509999999999</v>
      </c>
      <c r="K2032" s="17">
        <v>6.2404000000000001E-2</v>
      </c>
      <c r="L2032" s="19">
        <v>4.7768379999999997</v>
      </c>
      <c r="M2032" s="17">
        <v>2.8475E-2</v>
      </c>
      <c r="N2032" s="19">
        <v>4.6764409999999996</v>
      </c>
      <c r="O2032" s="17">
        <v>4.0077000000000002E-2</v>
      </c>
    </row>
    <row r="2033" spans="2:15" x14ac:dyDescent="0.2">
      <c r="B2033" s="30"/>
      <c r="C2033" s="30"/>
      <c r="D2033" s="30"/>
      <c r="E2033" s="30"/>
      <c r="F2033" s="30"/>
      <c r="G2033" s="14" t="s">
        <v>286</v>
      </c>
      <c r="H2033" s="19">
        <v>4.6935659999999997</v>
      </c>
      <c r="I2033" s="17">
        <v>0.43162400000000001</v>
      </c>
      <c r="J2033" s="19">
        <v>4.6351180000000003</v>
      </c>
      <c r="K2033" s="17">
        <v>0.32888000000000001</v>
      </c>
      <c r="L2033" s="19">
        <v>4.1978520000000001</v>
      </c>
      <c r="M2033" s="17">
        <v>0.22598499999999999</v>
      </c>
      <c r="N2033" s="19">
        <v>4.0121960000000003</v>
      </c>
      <c r="O2033" s="17">
        <v>0.18093300000000001</v>
      </c>
    </row>
    <row r="2034" spans="2:15" x14ac:dyDescent="0.2">
      <c r="B2034" s="30"/>
      <c r="C2034" s="30"/>
      <c r="D2034" s="30"/>
      <c r="E2034" s="30"/>
      <c r="F2034" s="30"/>
      <c r="G2034" s="14" t="s">
        <v>287</v>
      </c>
      <c r="H2034" s="19">
        <v>5.5256759999999998</v>
      </c>
      <c r="I2034" s="17">
        <v>-2.6734999999999998E-2</v>
      </c>
      <c r="J2034" s="19">
        <v>5.2901309999999997</v>
      </c>
      <c r="K2034" s="17">
        <v>-5.5934999999999999E-2</v>
      </c>
      <c r="L2034" s="19">
        <v>5.1916770000000003</v>
      </c>
      <c r="M2034" s="17">
        <v>-7.6368000000000005E-2</v>
      </c>
      <c r="N2034" s="19">
        <v>5.0879899999999996</v>
      </c>
      <c r="O2034" s="17">
        <v>-4.9222000000000002E-2</v>
      </c>
    </row>
    <row r="2035" spans="2:15" x14ac:dyDescent="0.2">
      <c r="B2035" s="30"/>
      <c r="C2035" s="30"/>
      <c r="D2035" s="30"/>
      <c r="E2035" s="30"/>
      <c r="F2035" s="30"/>
      <c r="G2035" s="14" t="s">
        <v>288</v>
      </c>
      <c r="H2035" s="19">
        <v>4.7084289999999998</v>
      </c>
      <c r="I2035" s="17">
        <v>0.280028</v>
      </c>
      <c r="J2035" s="19">
        <v>4.5715279999999998</v>
      </c>
      <c r="K2035" s="17">
        <v>0.149867</v>
      </c>
      <c r="L2035" s="19">
        <v>4.1801170000000001</v>
      </c>
      <c r="M2035" s="17">
        <v>7.7905000000000002E-2</v>
      </c>
      <c r="N2035" s="19">
        <v>4.0318899999999998</v>
      </c>
      <c r="O2035" s="17">
        <v>5.3905000000000002E-2</v>
      </c>
    </row>
    <row r="2036" spans="2:15" x14ac:dyDescent="0.2">
      <c r="B2036" s="30"/>
      <c r="C2036" s="30"/>
      <c r="D2036" s="30"/>
      <c r="E2036" s="30"/>
      <c r="F2036" s="30"/>
      <c r="G2036" s="14" t="s">
        <v>289</v>
      </c>
      <c r="H2036" s="19">
        <v>4.693524</v>
      </c>
      <c r="I2036" s="17">
        <v>-0.110654</v>
      </c>
      <c r="J2036" s="19">
        <v>4.7825150000000001</v>
      </c>
      <c r="K2036" s="17">
        <v>-9.7989999999999994E-2</v>
      </c>
      <c r="L2036" s="19">
        <v>4.8019850000000002</v>
      </c>
      <c r="M2036" s="17">
        <v>-8.7555999999999995E-2</v>
      </c>
      <c r="N2036" s="19">
        <v>4.8232980000000003</v>
      </c>
      <c r="O2036" s="17">
        <v>-8.5294999999999996E-2</v>
      </c>
    </row>
    <row r="2037" spans="2:15" x14ac:dyDescent="0.2">
      <c r="B2037" s="30"/>
      <c r="C2037" s="30"/>
      <c r="D2037" s="30"/>
      <c r="E2037" s="30"/>
      <c r="F2037" s="30"/>
      <c r="G2037" s="14" t="s">
        <v>290</v>
      </c>
      <c r="H2037" s="19">
        <v>4.4483220000000001</v>
      </c>
      <c r="I2037" s="17">
        <v>7.6696E-2</v>
      </c>
      <c r="J2037" s="19">
        <v>4.4256359999999999</v>
      </c>
      <c r="K2037" s="17">
        <v>8.5139999999999993E-2</v>
      </c>
      <c r="L2037" s="19">
        <v>4.3775230000000001</v>
      </c>
      <c r="M2037" s="17">
        <v>7.3322999999999999E-2</v>
      </c>
      <c r="N2037" s="19">
        <v>4.2859290000000003</v>
      </c>
      <c r="O2037" s="17">
        <v>-2.5196E-2</v>
      </c>
    </row>
    <row r="2038" spans="2:15" x14ac:dyDescent="0.2">
      <c r="B2038" s="30"/>
      <c r="C2038" s="30"/>
      <c r="D2038" s="30"/>
      <c r="E2038" s="30"/>
      <c r="F2038" s="30"/>
      <c r="G2038" s="14" t="s">
        <v>291</v>
      </c>
      <c r="H2038" s="19">
        <v>4.2238009999999999</v>
      </c>
      <c r="I2038" s="17">
        <v>0.48713699999999999</v>
      </c>
      <c r="J2038" s="19">
        <v>4.0851069999999998</v>
      </c>
      <c r="K2038" s="17">
        <v>0.29852400000000001</v>
      </c>
      <c r="L2038" s="19">
        <v>3.6043599999999998</v>
      </c>
      <c r="M2038" s="17">
        <v>0.182147</v>
      </c>
      <c r="N2038" s="19">
        <v>3.4891260000000002</v>
      </c>
      <c r="O2038" s="17">
        <v>0.14513599999999999</v>
      </c>
    </row>
    <row r="2039" spans="2:15" x14ac:dyDescent="0.2">
      <c r="B2039" s="30"/>
      <c r="C2039" s="30"/>
      <c r="D2039" s="30"/>
      <c r="E2039" s="30"/>
      <c r="F2039" s="30"/>
      <c r="G2039" s="14" t="s">
        <v>292</v>
      </c>
      <c r="H2039" s="19">
        <v>2.937068</v>
      </c>
      <c r="I2039" s="17">
        <v>0.22234599999999999</v>
      </c>
      <c r="J2039" s="19">
        <v>3.1443370000000002</v>
      </c>
      <c r="K2039" s="17">
        <v>0.166377</v>
      </c>
      <c r="L2039" s="19">
        <v>2.888398</v>
      </c>
      <c r="M2039" s="17">
        <v>9.8742999999999997E-2</v>
      </c>
      <c r="N2039" s="19">
        <v>2.87113</v>
      </c>
      <c r="O2039" s="17">
        <v>9.6486000000000002E-2</v>
      </c>
    </row>
    <row r="2040" spans="2:15" x14ac:dyDescent="0.2">
      <c r="B2040" s="30"/>
      <c r="C2040" s="30"/>
      <c r="D2040" s="30"/>
      <c r="E2040" s="30"/>
      <c r="F2040" s="30"/>
      <c r="G2040" s="14" t="s">
        <v>293</v>
      </c>
      <c r="H2040" s="19">
        <v>4.4567430000000003</v>
      </c>
      <c r="I2040" s="17">
        <v>-6.0000000000000001E-3</v>
      </c>
      <c r="J2040" s="19">
        <v>4.4438029999999999</v>
      </c>
      <c r="K2040" s="17">
        <v>2.7439000000000002E-2</v>
      </c>
      <c r="L2040" s="19">
        <v>4.3642029999999998</v>
      </c>
      <c r="M2040" s="17">
        <v>2.1829999999999999E-2</v>
      </c>
      <c r="N2040" s="19">
        <v>4.2281779999999998</v>
      </c>
      <c r="O2040" s="17">
        <v>-1.0319999999999999E-3</v>
      </c>
    </row>
    <row r="2041" spans="2:15" x14ac:dyDescent="0.2">
      <c r="B2041" s="30"/>
      <c r="C2041" s="30"/>
      <c r="D2041" s="30"/>
      <c r="E2041" s="30"/>
      <c r="F2041" s="30"/>
      <c r="G2041" s="14" t="s">
        <v>294</v>
      </c>
      <c r="H2041" s="19">
        <v>4.3385590000000001</v>
      </c>
      <c r="I2041" s="17">
        <v>3.8315000000000002E-2</v>
      </c>
      <c r="J2041" s="19">
        <v>4.2434329999999996</v>
      </c>
      <c r="K2041" s="17">
        <v>7.5020000000000003E-2</v>
      </c>
      <c r="L2041" s="19">
        <v>4.1322570000000001</v>
      </c>
      <c r="M2041" s="17">
        <v>4.3166999999999997E-2</v>
      </c>
      <c r="N2041" s="19">
        <v>4.0395430000000001</v>
      </c>
      <c r="O2041" s="17">
        <v>2.7663E-2</v>
      </c>
    </row>
    <row r="2042" spans="2:15" x14ac:dyDescent="0.2">
      <c r="B2042" s="30"/>
      <c r="C2042" s="30"/>
      <c r="D2042" s="30"/>
      <c r="E2042" s="30"/>
      <c r="F2042" s="30"/>
      <c r="G2042" s="14" t="s">
        <v>295</v>
      </c>
      <c r="H2042" s="19">
        <v>5.0194850000000004</v>
      </c>
      <c r="I2042" s="17">
        <v>-5.9235999999999997E-2</v>
      </c>
      <c r="J2042" s="19">
        <v>5.107755</v>
      </c>
      <c r="K2042" s="17">
        <v>-3.5453999999999999E-2</v>
      </c>
      <c r="L2042" s="19">
        <v>5.1045210000000001</v>
      </c>
      <c r="M2042" s="17">
        <v>1.5088000000000001E-2</v>
      </c>
      <c r="N2042" s="19">
        <v>5.0810000000000004</v>
      </c>
      <c r="O2042" s="17">
        <v>2.6026000000000001E-2</v>
      </c>
    </row>
    <row r="2043" spans="2:15" x14ac:dyDescent="0.2">
      <c r="B2043" s="30"/>
      <c r="C2043" s="30"/>
      <c r="D2043" s="30"/>
      <c r="E2043" s="30"/>
      <c r="F2043" s="30"/>
      <c r="G2043" s="14" t="s">
        <v>296</v>
      </c>
      <c r="H2043" s="19">
        <v>4.2545599999999997</v>
      </c>
      <c r="I2043" s="17">
        <v>0.24455299999999999</v>
      </c>
      <c r="J2043" s="19">
        <v>4.2813420000000004</v>
      </c>
      <c r="K2043" s="17">
        <v>0.197764</v>
      </c>
      <c r="L2043" s="19">
        <v>4.0117570000000002</v>
      </c>
      <c r="M2043" s="17">
        <v>0.13932</v>
      </c>
      <c r="N2043" s="19">
        <v>3.8358910000000002</v>
      </c>
      <c r="O2043" s="17">
        <v>7.6919000000000001E-2</v>
      </c>
    </row>
    <row r="2044" spans="2:15" x14ac:dyDescent="0.2">
      <c r="B2044" s="30"/>
      <c r="C2044" s="30"/>
      <c r="D2044" s="30"/>
      <c r="E2044" s="30"/>
      <c r="F2044" s="30"/>
      <c r="G2044" s="14" t="s">
        <v>297</v>
      </c>
      <c r="H2044" s="19">
        <v>4.654935</v>
      </c>
      <c r="I2044" s="17">
        <v>-6.7318000000000003E-2</v>
      </c>
      <c r="J2044" s="19">
        <v>4.5667059999999999</v>
      </c>
      <c r="K2044" s="17">
        <v>-9.4411999999999996E-2</v>
      </c>
      <c r="L2044" s="19">
        <v>4.5363790000000002</v>
      </c>
      <c r="M2044" s="17">
        <v>-0.10680000000000001</v>
      </c>
      <c r="N2044" s="19">
        <v>4.5983799999999997</v>
      </c>
      <c r="O2044" s="17">
        <v>-8.9160000000000003E-2</v>
      </c>
    </row>
    <row r="2045" spans="2:15" x14ac:dyDescent="0.2">
      <c r="B2045" s="30"/>
      <c r="C2045" s="30"/>
      <c r="D2045" s="30"/>
      <c r="E2045" s="30"/>
      <c r="F2045" s="30"/>
      <c r="G2045" s="14" t="s">
        <v>298</v>
      </c>
      <c r="H2045" s="19">
        <v>5.6862269999999997</v>
      </c>
      <c r="I2045" s="17">
        <v>7.7757999999999994E-2</v>
      </c>
      <c r="J2045" s="19">
        <v>5.5834900000000003</v>
      </c>
      <c r="K2045" s="17">
        <v>3.1872999999999999E-2</v>
      </c>
      <c r="L2045" s="19">
        <v>5.4309329999999996</v>
      </c>
      <c r="M2045" s="17">
        <v>5.0499000000000002E-2</v>
      </c>
      <c r="N2045" s="19">
        <v>5.5013839999999998</v>
      </c>
      <c r="O2045" s="17">
        <v>8.9569999999999997E-2</v>
      </c>
    </row>
    <row r="2046" spans="2:15" x14ac:dyDescent="0.2">
      <c r="B2046" s="30"/>
      <c r="C2046" s="30"/>
      <c r="D2046" s="30"/>
      <c r="E2046" s="30"/>
      <c r="F2046" s="30"/>
      <c r="G2046" s="14" t="s">
        <v>299</v>
      </c>
      <c r="H2046" s="19">
        <v>5.1074950000000001</v>
      </c>
      <c r="I2046" s="17">
        <v>-1.7750000000000001E-3</v>
      </c>
      <c r="J2046" s="19">
        <v>5.175217</v>
      </c>
      <c r="K2046" s="17">
        <v>-1.0380000000000001E-3</v>
      </c>
      <c r="L2046" s="19">
        <v>5.124968</v>
      </c>
      <c r="M2046" s="17">
        <v>-9.214E-3</v>
      </c>
      <c r="N2046" s="19">
        <v>5.1318250000000001</v>
      </c>
      <c r="O2046" s="17">
        <v>-1.2262E-2</v>
      </c>
    </row>
    <row r="2047" spans="2:15" x14ac:dyDescent="0.2">
      <c r="B2047" s="30"/>
      <c r="C2047" s="30"/>
      <c r="D2047" s="30"/>
      <c r="E2047" s="30"/>
      <c r="F2047" s="30"/>
      <c r="G2047" s="14" t="s">
        <v>300</v>
      </c>
      <c r="H2047" s="19">
        <v>4.6695310000000001</v>
      </c>
      <c r="I2047" s="17">
        <v>0.26603500000000002</v>
      </c>
      <c r="J2047" s="19">
        <v>4.7335260000000003</v>
      </c>
      <c r="K2047" s="17">
        <v>0.19495699999999999</v>
      </c>
      <c r="L2047" s="19">
        <v>4.5149010000000001</v>
      </c>
      <c r="M2047" s="17">
        <v>0.17299900000000001</v>
      </c>
      <c r="N2047" s="19">
        <v>4.4418519999999999</v>
      </c>
      <c r="O2047" s="17">
        <v>0.129194</v>
      </c>
    </row>
    <row r="2048" spans="2:15" x14ac:dyDescent="0.2">
      <c r="B2048" s="30"/>
      <c r="C2048" s="30"/>
      <c r="D2048" s="30"/>
      <c r="E2048" s="30"/>
      <c r="F2048" s="30"/>
      <c r="G2048" s="14" t="s">
        <v>301</v>
      </c>
      <c r="H2048" s="19">
        <v>4.9544199999999998</v>
      </c>
      <c r="I2048" s="17">
        <v>-1.4801E-2</v>
      </c>
      <c r="J2048" s="19">
        <v>4.8319229999999997</v>
      </c>
      <c r="K2048" s="17">
        <v>-4.4517000000000001E-2</v>
      </c>
      <c r="L2048" s="19">
        <v>4.8882719999999997</v>
      </c>
      <c r="M2048" s="17">
        <v>-3.7005999999999997E-2</v>
      </c>
      <c r="N2048" s="19">
        <v>4.8800509999999999</v>
      </c>
      <c r="O2048" s="17">
        <v>-3.7650999999999997E-2</v>
      </c>
    </row>
    <row r="2049" spans="2:15" x14ac:dyDescent="0.2">
      <c r="B2049" s="30"/>
      <c r="C2049" s="30"/>
      <c r="D2049" s="30"/>
      <c r="E2049" s="30"/>
      <c r="F2049" s="30"/>
      <c r="G2049" s="14" t="s">
        <v>302</v>
      </c>
      <c r="H2049" s="19">
        <v>3.9715039999999999</v>
      </c>
      <c r="I2049" s="17">
        <v>-8.9699000000000001E-2</v>
      </c>
      <c r="J2049" s="19">
        <v>4.2208899999999998</v>
      </c>
      <c r="K2049" s="17">
        <v>3.2534E-2</v>
      </c>
      <c r="L2049" s="19">
        <v>4.1439300000000001</v>
      </c>
      <c r="M2049" s="17">
        <v>-7.5589999999999997E-3</v>
      </c>
      <c r="N2049" s="19">
        <v>4.0586070000000003</v>
      </c>
      <c r="O2049" s="17">
        <v>-4.5428999999999997E-2</v>
      </c>
    </row>
    <row r="2050" spans="2:15" x14ac:dyDescent="0.2">
      <c r="B2050" s="30"/>
      <c r="C2050" s="30"/>
      <c r="D2050" s="30"/>
      <c r="E2050" s="30"/>
      <c r="F2050" s="30"/>
      <c r="G2050" s="14" t="s">
        <v>303</v>
      </c>
      <c r="H2050" s="19">
        <v>4.3061319999999998</v>
      </c>
      <c r="I2050" s="17">
        <v>7.2840000000000002E-2</v>
      </c>
      <c r="J2050" s="19">
        <v>4.3452799999999998</v>
      </c>
      <c r="K2050" s="17">
        <v>3.5538E-2</v>
      </c>
      <c r="L2050" s="19">
        <v>4.2334459999999998</v>
      </c>
      <c r="M2050" s="17">
        <v>6.3119999999999999E-3</v>
      </c>
      <c r="N2050" s="19">
        <v>4.0460419999999999</v>
      </c>
      <c r="O2050" s="17">
        <v>-6.9954000000000002E-2</v>
      </c>
    </row>
    <row r="2051" spans="2:15" x14ac:dyDescent="0.2">
      <c r="B2051" s="30"/>
      <c r="C2051" s="30"/>
      <c r="D2051" s="30"/>
      <c r="E2051" s="30"/>
      <c r="F2051" s="30"/>
      <c r="G2051" s="14" t="s">
        <v>304</v>
      </c>
      <c r="H2051" s="19">
        <v>5.0518789999999996</v>
      </c>
      <c r="I2051" s="17">
        <v>1.5311999999999999E-2</v>
      </c>
      <c r="J2051" s="19">
        <v>5.1135700000000002</v>
      </c>
      <c r="K2051" s="17">
        <v>2.6703999999999999E-2</v>
      </c>
      <c r="L2051" s="19">
        <v>5.1604570000000001</v>
      </c>
      <c r="M2051" s="17">
        <v>5.9337000000000001E-2</v>
      </c>
      <c r="N2051" s="19">
        <v>5.1491740000000004</v>
      </c>
      <c r="O2051" s="17">
        <v>4.3284999999999997E-2</v>
      </c>
    </row>
    <row r="2052" spans="2:15" x14ac:dyDescent="0.2">
      <c r="B2052" s="30"/>
      <c r="C2052" s="30"/>
      <c r="D2052" s="30"/>
      <c r="E2052" s="30"/>
      <c r="F2052" s="30"/>
      <c r="G2052" s="14" t="s">
        <v>305</v>
      </c>
      <c r="H2052" s="19">
        <v>4.3579600000000003</v>
      </c>
      <c r="I2052" s="17">
        <v>-0.16750599999999999</v>
      </c>
      <c r="J2052" s="19">
        <v>4.415921</v>
      </c>
      <c r="K2052" s="17">
        <v>-0.17324999999999999</v>
      </c>
      <c r="L2052" s="19">
        <v>4.3277369999999999</v>
      </c>
      <c r="M2052" s="17">
        <v>-0.18471699999999999</v>
      </c>
      <c r="N2052" s="19">
        <v>4.4513400000000001</v>
      </c>
      <c r="O2052" s="17">
        <v>-0.151694</v>
      </c>
    </row>
    <row r="2053" spans="2:15" x14ac:dyDescent="0.2">
      <c r="B2053" s="30"/>
      <c r="C2053" s="30"/>
      <c r="D2053" s="30"/>
      <c r="E2053" s="30"/>
      <c r="F2053" s="30"/>
      <c r="G2053" s="14" t="s">
        <v>306</v>
      </c>
      <c r="H2053" s="19">
        <v>3.1577929999999999</v>
      </c>
      <c r="I2053" s="17">
        <v>-0.116379</v>
      </c>
      <c r="J2053" s="19">
        <v>3.0724290000000001</v>
      </c>
      <c r="K2053" s="17">
        <v>-0.140822</v>
      </c>
      <c r="L2053" s="19">
        <v>3.1338569999999999</v>
      </c>
      <c r="M2053" s="17">
        <v>-0.10997</v>
      </c>
      <c r="N2053" s="19">
        <v>3.412277</v>
      </c>
      <c r="O2053" s="17">
        <v>-3.8431E-2</v>
      </c>
    </row>
    <row r="2054" spans="2:15" x14ac:dyDescent="0.2">
      <c r="B2054" s="30"/>
      <c r="C2054" s="30"/>
      <c r="D2054" s="30"/>
      <c r="E2054" s="30"/>
      <c r="F2054" s="30"/>
      <c r="G2054" s="14" t="s">
        <v>307</v>
      </c>
      <c r="H2054" s="19">
        <v>4.5911569999999999</v>
      </c>
      <c r="I2054" s="17">
        <v>-3.7914000000000003E-2</v>
      </c>
      <c r="J2054" s="19">
        <v>4.479965</v>
      </c>
      <c r="K2054" s="17">
        <v>-5.7119000000000003E-2</v>
      </c>
      <c r="L2054" s="19">
        <v>4.4287739999999998</v>
      </c>
      <c r="M2054" s="17">
        <v>-5.6382000000000002E-2</v>
      </c>
      <c r="N2054" s="19">
        <v>4.4063840000000001</v>
      </c>
      <c r="O2054" s="17">
        <v>-7.3258000000000004E-2</v>
      </c>
    </row>
    <row r="2055" spans="2:15" x14ac:dyDescent="0.2">
      <c r="B2055" s="30"/>
      <c r="C2055" s="30"/>
      <c r="D2055" s="30"/>
      <c r="E2055" s="30"/>
      <c r="F2055" s="30"/>
      <c r="G2055" s="14" t="s">
        <v>308</v>
      </c>
      <c r="H2055" s="19">
        <v>5.582325</v>
      </c>
      <c r="I2055" s="17">
        <v>6.7225999999999994E-2</v>
      </c>
      <c r="J2055" s="19">
        <v>5.6363180000000002</v>
      </c>
      <c r="K2055" s="17">
        <v>0.107692</v>
      </c>
      <c r="L2055" s="19">
        <v>5.2468310000000002</v>
      </c>
      <c r="M2055" s="17">
        <v>5.8374000000000002E-2</v>
      </c>
      <c r="N2055" s="19">
        <v>5.0341290000000001</v>
      </c>
      <c r="O2055" s="17">
        <v>1.7087000000000001E-2</v>
      </c>
    </row>
    <row r="2056" spans="2:15" x14ac:dyDescent="0.2">
      <c r="B2056" s="30"/>
      <c r="C2056" s="30"/>
      <c r="D2056" s="30"/>
      <c r="E2056" s="30"/>
      <c r="F2056" s="30"/>
      <c r="G2056" s="14" t="s">
        <v>309</v>
      </c>
      <c r="H2056" s="19">
        <v>4.7545739999999999</v>
      </c>
      <c r="I2056" s="17">
        <v>-6.8915000000000004E-2</v>
      </c>
      <c r="J2056" s="19">
        <v>4.6843830000000004</v>
      </c>
      <c r="K2056" s="17">
        <v>-9.0083999999999997E-2</v>
      </c>
      <c r="L2056" s="19">
        <v>4.7270519999999996</v>
      </c>
      <c r="M2056" s="17">
        <v>-8.6362999999999995E-2</v>
      </c>
      <c r="N2056" s="19">
        <v>4.7419960000000003</v>
      </c>
      <c r="O2056" s="17">
        <v>-6.9596000000000005E-2</v>
      </c>
    </row>
    <row r="2057" spans="2:15" x14ac:dyDescent="0.2">
      <c r="B2057" s="30"/>
      <c r="C2057" s="30"/>
      <c r="D2057" s="30"/>
      <c r="E2057" s="30"/>
      <c r="F2057" s="30"/>
      <c r="G2057" s="14" t="s">
        <v>310</v>
      </c>
      <c r="H2057" s="19">
        <v>4.4025049999999997</v>
      </c>
      <c r="I2057" s="17">
        <v>0.22111900000000001</v>
      </c>
      <c r="J2057" s="19">
        <v>4.4086489999999996</v>
      </c>
      <c r="K2057" s="17">
        <v>0.14258999999999999</v>
      </c>
      <c r="L2057" s="19">
        <v>4.0964099999999997</v>
      </c>
      <c r="M2057" s="17">
        <v>0.10362499999999999</v>
      </c>
      <c r="N2057" s="19">
        <v>3.9719190000000002</v>
      </c>
      <c r="O2057" s="17">
        <v>8.6336999999999997E-2</v>
      </c>
    </row>
    <row r="2058" spans="2:15" x14ac:dyDescent="0.2">
      <c r="B2058" s="30"/>
      <c r="C2058" s="30"/>
      <c r="D2058" s="30"/>
      <c r="E2058" s="30"/>
      <c r="F2058" s="30"/>
      <c r="G2058" s="14" t="s">
        <v>311</v>
      </c>
      <c r="H2058" s="19">
        <v>3.7827419999999998</v>
      </c>
      <c r="I2058" s="17">
        <v>-8.2473000000000005E-2</v>
      </c>
      <c r="J2058" s="19">
        <v>3.739951</v>
      </c>
      <c r="K2058" s="17">
        <v>-4.8100999999999998E-2</v>
      </c>
      <c r="L2058" s="19">
        <v>3.6704829999999999</v>
      </c>
      <c r="M2058" s="17">
        <v>-4.8374E-2</v>
      </c>
      <c r="N2058" s="19">
        <v>3.7490359999999998</v>
      </c>
      <c r="O2058" s="17">
        <v>-2.7765000000000001E-2</v>
      </c>
    </row>
    <row r="2059" spans="2:15" x14ac:dyDescent="0.2">
      <c r="B2059" s="30"/>
      <c r="C2059" s="30"/>
      <c r="D2059" s="30"/>
      <c r="E2059" s="30"/>
      <c r="F2059" s="30"/>
      <c r="G2059" s="14" t="s">
        <v>312</v>
      </c>
      <c r="H2059" s="19">
        <v>3.563987</v>
      </c>
      <c r="I2059" s="17">
        <v>2.6940000000000002E-3</v>
      </c>
      <c r="J2059" s="19">
        <v>3.4897049999999998</v>
      </c>
      <c r="K2059" s="17">
        <v>-2.6529E-2</v>
      </c>
      <c r="L2059" s="19">
        <v>3.4773990000000001</v>
      </c>
      <c r="M2059" s="17">
        <v>-4.1750000000000002E-2</v>
      </c>
      <c r="N2059" s="19">
        <v>3.569315</v>
      </c>
      <c r="O2059" s="17">
        <v>-0.169206</v>
      </c>
    </row>
    <row r="2060" spans="2:15" x14ac:dyDescent="0.2">
      <c r="B2060" s="30"/>
      <c r="C2060" s="30"/>
      <c r="D2060" s="30"/>
      <c r="E2060" s="30"/>
      <c r="F2060" s="30"/>
      <c r="G2060" s="14" t="s">
        <v>313</v>
      </c>
      <c r="H2060" s="19">
        <v>5.2571620000000001</v>
      </c>
      <c r="I2060" s="17">
        <v>-3.0863999999999999E-2</v>
      </c>
      <c r="J2060" s="19">
        <v>5.1215010000000003</v>
      </c>
      <c r="K2060" s="17">
        <v>-2.9116E-2</v>
      </c>
      <c r="L2060" s="19">
        <v>5.1073170000000001</v>
      </c>
      <c r="M2060" s="17">
        <v>-4.4485999999999998E-2</v>
      </c>
      <c r="N2060" s="19">
        <v>5.0478139999999998</v>
      </c>
      <c r="O2060" s="17">
        <v>-3.3938999999999997E-2</v>
      </c>
    </row>
    <row r="2061" spans="2:15" x14ac:dyDescent="0.2">
      <c r="B2061" s="30"/>
      <c r="C2061" s="30"/>
      <c r="D2061" s="30"/>
      <c r="E2061" s="30"/>
      <c r="F2061" s="30"/>
      <c r="G2061" s="14" t="s">
        <v>314</v>
      </c>
      <c r="H2061" s="19">
        <v>3.8468529999999999</v>
      </c>
      <c r="I2061" s="17">
        <v>-4.4345000000000002E-2</v>
      </c>
      <c r="J2061" s="19">
        <v>3.827299</v>
      </c>
      <c r="K2061" s="17">
        <v>-0.153923</v>
      </c>
      <c r="L2061" s="19">
        <v>3.8195960000000002</v>
      </c>
      <c r="M2061" s="17">
        <v>-0.17953</v>
      </c>
      <c r="N2061" s="19">
        <v>3.76675</v>
      </c>
      <c r="O2061" s="17">
        <v>-0.20152100000000001</v>
      </c>
    </row>
    <row r="2062" spans="2:15" x14ac:dyDescent="0.2">
      <c r="B2062" s="30"/>
      <c r="C2062" s="30"/>
      <c r="D2062" s="30"/>
      <c r="E2062" s="30"/>
      <c r="F2062" s="30"/>
      <c r="G2062" s="14" t="s">
        <v>315</v>
      </c>
      <c r="H2062" s="19">
        <v>4.9709719999999997</v>
      </c>
      <c r="I2062" s="17">
        <v>-8.4100000000000008E-3</v>
      </c>
      <c r="J2062" s="19">
        <v>5.0344530000000001</v>
      </c>
      <c r="K2062" s="17">
        <v>-2.8670000000000002E-3</v>
      </c>
      <c r="L2062" s="19">
        <v>4.9130320000000003</v>
      </c>
      <c r="M2062" s="17">
        <v>-1.2784999999999999E-2</v>
      </c>
      <c r="N2062" s="19">
        <v>4.7870379999999999</v>
      </c>
      <c r="O2062" s="17">
        <v>-6.4937999999999996E-2</v>
      </c>
    </row>
    <row r="2063" spans="2:15" x14ac:dyDescent="0.2">
      <c r="B2063" s="30"/>
      <c r="C2063" s="30"/>
      <c r="D2063" s="30"/>
      <c r="E2063" s="30"/>
      <c r="F2063" s="30"/>
      <c r="G2063" s="14" t="s">
        <v>316</v>
      </c>
      <c r="H2063" s="19">
        <v>4.9873409999999998</v>
      </c>
      <c r="I2063" s="17">
        <v>1.6383000000000002E-2</v>
      </c>
      <c r="J2063" s="19">
        <v>5.0265129999999996</v>
      </c>
      <c r="K2063" s="17">
        <v>2.3425000000000001E-2</v>
      </c>
      <c r="L2063" s="19">
        <v>4.8371230000000001</v>
      </c>
      <c r="M2063" s="17">
        <v>-1.789E-2</v>
      </c>
      <c r="N2063" s="19">
        <v>4.6640569999999997</v>
      </c>
      <c r="O2063" s="17">
        <v>-7.6103000000000004E-2</v>
      </c>
    </row>
    <row r="2064" spans="2:15" x14ac:dyDescent="0.2">
      <c r="B2064" s="30"/>
      <c r="C2064" s="30"/>
      <c r="D2064" s="30"/>
      <c r="E2064" s="30"/>
      <c r="F2064" s="30"/>
      <c r="G2064" s="14" t="s">
        <v>317</v>
      </c>
      <c r="H2064" s="19">
        <v>5.5391849999999998</v>
      </c>
      <c r="I2064" s="17">
        <v>7.8868999999999995E-2</v>
      </c>
      <c r="J2064" s="19">
        <v>5.5374210000000001</v>
      </c>
      <c r="K2064" s="17">
        <v>9.0830999999999995E-2</v>
      </c>
      <c r="L2064" s="19">
        <v>5.255039</v>
      </c>
      <c r="M2064" s="17">
        <v>3.1226E-2</v>
      </c>
      <c r="N2064" s="19">
        <v>5.0323320000000002</v>
      </c>
      <c r="O2064" s="17">
        <v>-4.6189000000000001E-2</v>
      </c>
    </row>
    <row r="2065" spans="2:15" x14ac:dyDescent="0.2">
      <c r="B2065" s="30"/>
      <c r="C2065" s="30"/>
      <c r="D2065" s="30"/>
      <c r="E2065" s="30"/>
      <c r="F2065" s="30"/>
      <c r="G2065" s="14" t="s">
        <v>318</v>
      </c>
      <c r="H2065" s="19">
        <v>5.3121239999999998</v>
      </c>
      <c r="I2065" s="17">
        <v>8.6302000000000004E-2</v>
      </c>
      <c r="J2065" s="19">
        <v>5.3801040000000002</v>
      </c>
      <c r="K2065" s="17">
        <v>0.12367300000000001</v>
      </c>
      <c r="L2065" s="19">
        <v>5.2670789999999998</v>
      </c>
      <c r="M2065" s="17">
        <v>0.12503800000000001</v>
      </c>
      <c r="N2065" s="19">
        <v>5.0364339999999999</v>
      </c>
      <c r="O2065" s="17">
        <v>8.4416000000000005E-2</v>
      </c>
    </row>
    <row r="2066" spans="2:15" x14ac:dyDescent="0.2">
      <c r="B2066" s="30"/>
      <c r="C2066" s="30"/>
      <c r="D2066" s="30"/>
      <c r="E2066" s="30"/>
      <c r="F2066" s="30"/>
      <c r="G2066" s="14" t="s">
        <v>319</v>
      </c>
      <c r="H2066" s="19">
        <v>4.9859309999999999</v>
      </c>
      <c r="I2066" s="17">
        <v>4.8293999999999997E-2</v>
      </c>
      <c r="J2066" s="19">
        <v>5.0362869999999997</v>
      </c>
      <c r="K2066" s="17">
        <v>4.9447999999999999E-2</v>
      </c>
      <c r="L2066" s="19">
        <v>4.9413</v>
      </c>
      <c r="M2066" s="17">
        <v>3.7837000000000003E-2</v>
      </c>
      <c r="N2066" s="19">
        <v>4.8170970000000004</v>
      </c>
      <c r="O2066" s="17">
        <v>1.8081E-2</v>
      </c>
    </row>
    <row r="2067" spans="2:15" x14ac:dyDescent="0.2">
      <c r="B2067" s="30"/>
      <c r="C2067" s="30"/>
      <c r="D2067" s="30"/>
      <c r="E2067" s="30"/>
      <c r="F2067" s="30"/>
      <c r="G2067" s="14" t="s">
        <v>320</v>
      </c>
      <c r="H2067" s="19">
        <v>4.7145619999999999</v>
      </c>
      <c r="I2067" s="17">
        <v>-3.2992E-2</v>
      </c>
      <c r="J2067" s="19">
        <v>4.7921209999999999</v>
      </c>
      <c r="K2067" s="17">
        <v>-2.657E-2</v>
      </c>
      <c r="L2067" s="19">
        <v>4.8191079999999999</v>
      </c>
      <c r="M2067" s="17">
        <v>-3.2148000000000003E-2</v>
      </c>
      <c r="N2067" s="19">
        <v>4.8841419999999998</v>
      </c>
      <c r="O2067" s="17">
        <v>-2.5891999999999998E-2</v>
      </c>
    </row>
    <row r="2068" spans="2:15" x14ac:dyDescent="0.2">
      <c r="B2068" s="30"/>
      <c r="C2068" s="30"/>
      <c r="D2068" s="30"/>
      <c r="E2068" s="30"/>
      <c r="F2068" s="30"/>
      <c r="G2068" s="14" t="s">
        <v>321</v>
      </c>
      <c r="H2068" s="19">
        <v>6.0431869999999996</v>
      </c>
      <c r="I2068" s="17">
        <v>0.19789300000000001</v>
      </c>
      <c r="J2068" s="19">
        <v>6.2881869999999997</v>
      </c>
      <c r="K2068" s="17">
        <v>0.22128100000000001</v>
      </c>
      <c r="L2068" s="19">
        <v>6.2877739999999998</v>
      </c>
      <c r="M2068" s="17">
        <v>0.220002</v>
      </c>
      <c r="N2068" s="19">
        <v>5.8308540000000004</v>
      </c>
      <c r="O2068" s="17">
        <v>0.145506</v>
      </c>
    </row>
    <row r="2069" spans="2:15" x14ac:dyDescent="0.2">
      <c r="B2069" s="30"/>
      <c r="C2069" s="30"/>
      <c r="D2069" s="30"/>
      <c r="E2069" s="30"/>
      <c r="F2069" s="30"/>
      <c r="G2069" s="14" t="s">
        <v>322</v>
      </c>
      <c r="H2069" s="19">
        <v>4.2889600000000003</v>
      </c>
      <c r="I2069" s="17">
        <v>5.9300000000000004E-3</v>
      </c>
      <c r="J2069" s="19">
        <v>4.254696</v>
      </c>
      <c r="K2069" s="17">
        <v>-2.0837000000000001E-2</v>
      </c>
      <c r="L2069" s="19">
        <v>4.2355530000000003</v>
      </c>
      <c r="M2069" s="17">
        <v>-2.6679000000000001E-2</v>
      </c>
      <c r="N2069" s="19">
        <v>4.1628610000000004</v>
      </c>
      <c r="O2069" s="17">
        <v>-4.2115E-2</v>
      </c>
    </row>
    <row r="2070" spans="2:15" x14ac:dyDescent="0.2">
      <c r="B2070" s="30"/>
      <c r="C2070" s="30"/>
      <c r="D2070" s="30"/>
      <c r="E2070" s="30"/>
      <c r="F2070" s="30"/>
      <c r="G2070" s="14" t="s">
        <v>323</v>
      </c>
      <c r="H2070" s="19">
        <v>5.0968920000000004</v>
      </c>
      <c r="I2070" s="17">
        <v>-2.2956000000000001E-2</v>
      </c>
      <c r="J2070" s="19">
        <v>5.0477920000000003</v>
      </c>
      <c r="K2070" s="17">
        <v>-4.0145E-2</v>
      </c>
      <c r="L2070" s="19">
        <v>5.0077850000000002</v>
      </c>
      <c r="M2070" s="17">
        <v>-5.9713000000000002E-2</v>
      </c>
      <c r="N2070" s="19">
        <v>5.0044360000000001</v>
      </c>
      <c r="O2070" s="17">
        <v>-6.2080000000000003E-2</v>
      </c>
    </row>
    <row r="2071" spans="2:15" x14ac:dyDescent="0.2">
      <c r="B2071" s="30"/>
      <c r="C2071" s="30"/>
      <c r="D2071" s="30"/>
      <c r="E2071" s="30"/>
      <c r="F2071" s="30"/>
      <c r="G2071" s="14" t="s">
        <v>324</v>
      </c>
      <c r="H2071" s="19">
        <v>4.8481079999999999</v>
      </c>
      <c r="I2071" s="17">
        <v>-8.8853000000000001E-2</v>
      </c>
      <c r="J2071" s="19">
        <v>5.1760679999999999</v>
      </c>
      <c r="K2071" s="17">
        <v>-1.9000000000000001E-5</v>
      </c>
      <c r="L2071" s="19">
        <v>4.8237949999999996</v>
      </c>
      <c r="M2071" s="17">
        <v>-2.7303000000000001E-2</v>
      </c>
      <c r="N2071" s="19">
        <v>4.8526540000000002</v>
      </c>
      <c r="O2071" s="17">
        <v>1.7208000000000001E-2</v>
      </c>
    </row>
    <row r="2072" spans="2:15" x14ac:dyDescent="0.2">
      <c r="B2072" s="138"/>
      <c r="C2072" s="138"/>
      <c r="D2072" s="138"/>
      <c r="E2072" s="138"/>
      <c r="F2072" s="30"/>
      <c r="G2072" s="14" t="s">
        <v>325</v>
      </c>
      <c r="H2072" s="19">
        <v>4.9866469999999996</v>
      </c>
      <c r="I2072" s="17">
        <v>-3.0723E-2</v>
      </c>
      <c r="J2072" s="19">
        <v>4.8112630000000003</v>
      </c>
      <c r="K2072" s="17">
        <v>-6.6852999999999996E-2</v>
      </c>
      <c r="L2072" s="19">
        <v>4.7871870000000003</v>
      </c>
      <c r="M2072" s="17">
        <v>-7.3823E-2</v>
      </c>
      <c r="N2072" s="19">
        <v>4.7549359999999998</v>
      </c>
      <c r="O2072" s="17">
        <v>-7.0370000000000002E-2</v>
      </c>
    </row>
    <row r="2073" spans="2:15" x14ac:dyDescent="0.2">
      <c r="C2073" s="30"/>
      <c r="D2073" s="30"/>
      <c r="E2073" s="30"/>
      <c r="F2073" s="30"/>
      <c r="G2073" s="14" t="s">
        <v>351</v>
      </c>
      <c r="H2073" s="19">
        <v>4.1658049999999998</v>
      </c>
      <c r="I2073" s="17">
        <v>0.36290600000000001</v>
      </c>
      <c r="J2073" s="19">
        <v>4.0529060000000001</v>
      </c>
      <c r="K2073" s="17">
        <v>0.21022399999999999</v>
      </c>
      <c r="L2073" s="19">
        <v>3.6569470000000002</v>
      </c>
      <c r="M2073" s="17">
        <v>0.129578</v>
      </c>
      <c r="N2073" s="19">
        <v>3.5447320000000002</v>
      </c>
      <c r="O2073" s="17">
        <v>0.10441</v>
      </c>
    </row>
    <row r="2074" spans="2:15" x14ac:dyDescent="0.2">
      <c r="C2074" s="30"/>
      <c r="D2074" s="30"/>
      <c r="E2074" s="30"/>
      <c r="F2074" s="30"/>
      <c r="G2074" s="14" t="s">
        <v>352</v>
      </c>
      <c r="H2074" s="19">
        <v>1.908401</v>
      </c>
      <c r="I2074" s="17">
        <v>0.24157699999999999</v>
      </c>
      <c r="J2074" s="19">
        <v>1.744866</v>
      </c>
      <c r="K2074" s="17">
        <v>8.2252000000000006E-2</v>
      </c>
      <c r="L2074" s="19">
        <v>1.7342169999999999</v>
      </c>
      <c r="M2074" s="17">
        <v>1.6885000000000001E-2</v>
      </c>
      <c r="N2074" s="19">
        <v>1.730513</v>
      </c>
      <c r="O2074" s="17">
        <v>-0.29487600000000003</v>
      </c>
    </row>
    <row r="2075" spans="2:15" x14ac:dyDescent="0.2">
      <c r="B2075" s="29" t="s">
        <v>19</v>
      </c>
      <c r="C2075" s="29" t="s">
        <v>11</v>
      </c>
      <c r="D2075" s="29" t="s">
        <v>24</v>
      </c>
      <c r="E2075" s="29" t="s">
        <v>10</v>
      </c>
      <c r="F2075" s="29" t="s">
        <v>85</v>
      </c>
      <c r="G2075" s="14" t="s">
        <v>326</v>
      </c>
      <c r="H2075" s="19">
        <v>5.2667719999999996</v>
      </c>
      <c r="I2075" s="17">
        <v>6.1371000000000002E-2</v>
      </c>
      <c r="J2075" s="19">
        <v>5.3760269999999997</v>
      </c>
      <c r="K2075" s="17">
        <v>7.5748999999999997E-2</v>
      </c>
      <c r="L2075" s="19">
        <v>5.3411540000000004</v>
      </c>
      <c r="M2075" s="17">
        <v>7.0866999999999999E-2</v>
      </c>
      <c r="N2075" s="19">
        <v>5.2203330000000001</v>
      </c>
      <c r="O2075" s="17">
        <v>4.8052999999999998E-2</v>
      </c>
    </row>
    <row r="2076" spans="2:15" x14ac:dyDescent="0.2">
      <c r="B2076" s="30"/>
      <c r="C2076" s="30"/>
      <c r="D2076" s="30"/>
      <c r="E2076" s="30"/>
      <c r="F2076" s="30"/>
      <c r="G2076" s="14" t="s">
        <v>327</v>
      </c>
      <c r="H2076" s="19">
        <v>4.2526789999999997</v>
      </c>
      <c r="I2076" s="17">
        <v>0.213308</v>
      </c>
      <c r="J2076" s="19">
        <v>4.2897860000000003</v>
      </c>
      <c r="K2076" s="17">
        <v>0.14338000000000001</v>
      </c>
      <c r="L2076" s="19">
        <v>3.9814090000000002</v>
      </c>
      <c r="M2076" s="17">
        <v>8.8748999999999995E-2</v>
      </c>
      <c r="N2076" s="19">
        <v>3.8879929999999998</v>
      </c>
      <c r="O2076" s="17">
        <v>7.2770000000000001E-2</v>
      </c>
    </row>
    <row r="2077" spans="2:15" x14ac:dyDescent="0.2">
      <c r="B2077" s="30"/>
      <c r="C2077" s="30"/>
      <c r="D2077" s="30"/>
      <c r="E2077" s="30"/>
      <c r="F2077" s="30"/>
      <c r="G2077" s="14" t="s">
        <v>328</v>
      </c>
      <c r="H2077" s="19">
        <v>4.9014389999999999</v>
      </c>
      <c r="I2077" s="17">
        <v>3.9551999999999997E-2</v>
      </c>
      <c r="J2077" s="19">
        <v>4.9326840000000001</v>
      </c>
      <c r="K2077" s="17">
        <v>3.8948000000000003E-2</v>
      </c>
      <c r="L2077" s="19">
        <v>4.8261859999999999</v>
      </c>
      <c r="M2077" s="17">
        <v>1.7100000000000001E-2</v>
      </c>
      <c r="N2077" s="19">
        <v>4.6993869999999998</v>
      </c>
      <c r="O2077" s="17">
        <v>-1.8484E-2</v>
      </c>
    </row>
    <row r="2078" spans="2:15" x14ac:dyDescent="0.2">
      <c r="B2078" s="30"/>
      <c r="C2078" s="30"/>
      <c r="D2078" s="30"/>
      <c r="E2078" s="30"/>
      <c r="F2078" s="30"/>
      <c r="G2078" s="14" t="s">
        <v>329</v>
      </c>
      <c r="H2078" s="19">
        <v>3.94862</v>
      </c>
      <c r="I2078" s="17">
        <v>-3.7399000000000002E-2</v>
      </c>
      <c r="J2078" s="19">
        <v>3.8701620000000001</v>
      </c>
      <c r="K2078" s="17">
        <v>-4.1494999999999997E-2</v>
      </c>
      <c r="L2078" s="19">
        <v>3.859556</v>
      </c>
      <c r="M2078" s="17">
        <v>-3.5955000000000001E-2</v>
      </c>
      <c r="N2078" s="19">
        <v>3.9283190000000001</v>
      </c>
      <c r="O2078" s="17">
        <v>-2.2629E-2</v>
      </c>
    </row>
    <row r="2079" spans="2:15" x14ac:dyDescent="0.2">
      <c r="B2079" s="30"/>
      <c r="C2079" s="30"/>
      <c r="D2079" s="30"/>
      <c r="E2079" s="30"/>
      <c r="F2079" s="30"/>
      <c r="G2079" s="14" t="s">
        <v>330</v>
      </c>
      <c r="H2079" s="19">
        <v>4.8104440000000004</v>
      </c>
      <c r="I2079" s="17">
        <v>3.4497E-2</v>
      </c>
      <c r="J2079" s="19">
        <v>4.9055030000000004</v>
      </c>
      <c r="K2079" s="17">
        <v>2.9867000000000001E-2</v>
      </c>
      <c r="L2079" s="19">
        <v>4.7482309999999996</v>
      </c>
      <c r="M2079" s="17">
        <v>4.6169999999999996E-3</v>
      </c>
      <c r="N2079" s="19">
        <v>4.6141709999999998</v>
      </c>
      <c r="O2079" s="17">
        <v>-2.7082999999999999E-2</v>
      </c>
    </row>
    <row r="2080" spans="2:15" x14ac:dyDescent="0.2">
      <c r="B2080" s="30"/>
      <c r="C2080" s="30"/>
      <c r="D2080" s="30"/>
      <c r="E2080" s="30"/>
      <c r="F2080" s="30"/>
      <c r="G2080" s="14" t="s">
        <v>331</v>
      </c>
      <c r="H2080" s="19">
        <v>4.585909</v>
      </c>
      <c r="I2080" s="17">
        <v>-6.6366999999999995E-2</v>
      </c>
      <c r="J2080" s="19">
        <v>4.6116619999999999</v>
      </c>
      <c r="K2080" s="17">
        <v>-6.4793000000000003E-2</v>
      </c>
      <c r="L2080" s="19">
        <v>4.5792960000000003</v>
      </c>
      <c r="M2080" s="17">
        <v>-5.5019999999999999E-2</v>
      </c>
      <c r="N2080" s="19">
        <v>4.5739840000000003</v>
      </c>
      <c r="O2080" s="17">
        <v>-7.9114000000000004E-2</v>
      </c>
    </row>
    <row r="2081" spans="2:15" x14ac:dyDescent="0.2">
      <c r="B2081" s="30"/>
      <c r="C2081" s="30"/>
      <c r="D2081" s="30"/>
      <c r="E2081" s="30"/>
      <c r="F2081" s="30"/>
      <c r="G2081" s="14" t="s">
        <v>332</v>
      </c>
      <c r="H2081" s="19">
        <v>4.9190950000000004</v>
      </c>
      <c r="I2081" s="17">
        <v>-3.5160999999999998E-2</v>
      </c>
      <c r="J2081" s="19">
        <v>4.8395979999999996</v>
      </c>
      <c r="K2081" s="17">
        <v>-5.8728000000000002E-2</v>
      </c>
      <c r="L2081" s="19">
        <v>4.8510900000000001</v>
      </c>
      <c r="M2081" s="17">
        <v>-6.3534999999999994E-2</v>
      </c>
      <c r="N2081" s="19">
        <v>4.8583020000000001</v>
      </c>
      <c r="O2081" s="17">
        <v>-5.6968999999999999E-2</v>
      </c>
    </row>
    <row r="2082" spans="2:15" x14ac:dyDescent="0.2">
      <c r="B2082" s="30"/>
      <c r="C2082" s="30"/>
      <c r="D2082" s="30"/>
      <c r="E2082" s="30"/>
      <c r="F2082" s="30"/>
      <c r="G2082" s="14" t="s">
        <v>333</v>
      </c>
      <c r="H2082" s="19">
        <v>4.0938470000000002</v>
      </c>
      <c r="I2082" s="17">
        <v>1.9771E-2</v>
      </c>
      <c r="J2082" s="19">
        <v>4.0410620000000002</v>
      </c>
      <c r="K2082" s="17">
        <v>-2.0889000000000001E-2</v>
      </c>
      <c r="L2082" s="19">
        <v>4.0068060000000001</v>
      </c>
      <c r="M2082" s="17">
        <v>-4.0479000000000001E-2</v>
      </c>
      <c r="N2082" s="19">
        <v>3.9609200000000002</v>
      </c>
      <c r="O2082" s="17">
        <v>-0.10771600000000001</v>
      </c>
    </row>
    <row r="2083" spans="2:15" x14ac:dyDescent="0.2">
      <c r="B2083" s="30"/>
      <c r="C2083" s="30"/>
      <c r="D2083" s="30"/>
      <c r="E2083" s="31"/>
      <c r="F2083" s="30"/>
      <c r="G2083" s="14" t="s">
        <v>334</v>
      </c>
      <c r="H2083" s="19">
        <v>4.4472160000000001</v>
      </c>
      <c r="I2083" s="17">
        <v>2.5402999999999998E-2</v>
      </c>
      <c r="J2083" s="19">
        <v>4.4307800000000004</v>
      </c>
      <c r="K2083" s="17">
        <v>8.6079999999999993E-3</v>
      </c>
      <c r="L2083" s="19">
        <v>4.3567039999999997</v>
      </c>
      <c r="M2083" s="17">
        <v>-5.0639999999999999E-3</v>
      </c>
      <c r="N2083" s="19">
        <v>4.324408</v>
      </c>
      <c r="O2083" s="17">
        <v>-2.4711E-2</v>
      </c>
    </row>
    <row r="2084" spans="2:15" x14ac:dyDescent="0.2">
      <c r="B2084" s="29" t="s">
        <v>19</v>
      </c>
      <c r="C2084" s="29" t="s">
        <v>11</v>
      </c>
      <c r="D2084" s="29" t="s">
        <v>24</v>
      </c>
      <c r="E2084" s="29" t="s">
        <v>26</v>
      </c>
      <c r="F2084" s="29" t="s">
        <v>84</v>
      </c>
      <c r="G2084" s="14" t="s">
        <v>278</v>
      </c>
      <c r="H2084" s="19">
        <v>3.0858639999999999</v>
      </c>
      <c r="I2084" s="17">
        <v>-1.5709999999999999E-3</v>
      </c>
      <c r="J2084" s="19">
        <v>2.8852310000000001</v>
      </c>
      <c r="K2084" s="17">
        <v>-4.4014999999999999E-2</v>
      </c>
      <c r="L2084" s="19">
        <v>2.9222389999999998</v>
      </c>
      <c r="M2084" s="17">
        <v>2.4479999999999998E-2</v>
      </c>
      <c r="N2084" s="19">
        <v>2.9493589999999998</v>
      </c>
      <c r="O2084" s="17">
        <v>3.5132999999999998E-2</v>
      </c>
    </row>
    <row r="2085" spans="2:15" x14ac:dyDescent="0.2">
      <c r="B2085" s="30"/>
      <c r="C2085" s="30"/>
      <c r="D2085" s="30"/>
      <c r="E2085" s="30"/>
      <c r="F2085" s="30"/>
      <c r="G2085" s="14" t="s">
        <v>279</v>
      </c>
      <c r="H2085" s="19">
        <v>2.6726230000000002</v>
      </c>
      <c r="I2085" s="17">
        <v>5.9513000000000003E-2</v>
      </c>
      <c r="J2085" s="19">
        <v>2.6411380000000002</v>
      </c>
      <c r="K2085" s="17">
        <v>3.4832000000000002E-2</v>
      </c>
      <c r="L2085" s="19">
        <v>2.6584979999999998</v>
      </c>
      <c r="M2085" s="17">
        <v>4.5823999999999997E-2</v>
      </c>
      <c r="N2085" s="19">
        <v>2.6292330000000002</v>
      </c>
      <c r="O2085" s="17">
        <v>4.7205999999999998E-2</v>
      </c>
    </row>
    <row r="2086" spans="2:15" x14ac:dyDescent="0.2">
      <c r="B2086" s="30"/>
      <c r="C2086" s="30"/>
      <c r="D2086" s="30"/>
      <c r="E2086" s="30"/>
      <c r="F2086" s="30"/>
      <c r="G2086" s="14" t="s">
        <v>280</v>
      </c>
      <c r="H2086" s="19">
        <v>2.664342</v>
      </c>
      <c r="I2086" s="17">
        <v>0.10870199999999999</v>
      </c>
      <c r="J2086" s="19">
        <v>2.6619679999999999</v>
      </c>
      <c r="K2086" s="17">
        <v>0.114804</v>
      </c>
      <c r="L2086" s="19">
        <v>2.6370589999999998</v>
      </c>
      <c r="M2086" s="17">
        <v>0.11498</v>
      </c>
      <c r="N2086" s="19">
        <v>2.4774250000000002</v>
      </c>
      <c r="O2086" s="17">
        <v>6.7219000000000001E-2</v>
      </c>
    </row>
    <row r="2087" spans="2:15" x14ac:dyDescent="0.2">
      <c r="B2087" s="30"/>
      <c r="C2087" s="30"/>
      <c r="D2087" s="30"/>
      <c r="E2087" s="30"/>
      <c r="F2087" s="30"/>
      <c r="G2087" s="14" t="s">
        <v>281</v>
      </c>
      <c r="H2087" s="19">
        <v>2.690388</v>
      </c>
      <c r="I2087" s="17">
        <v>4.3971999999999997E-2</v>
      </c>
      <c r="J2087" s="19">
        <v>2.6602410000000001</v>
      </c>
      <c r="K2087" s="17">
        <v>2.5914E-2</v>
      </c>
      <c r="L2087" s="19">
        <v>2.6901229999999998</v>
      </c>
      <c r="M2087" s="17">
        <v>4.8869999999999997E-2</v>
      </c>
      <c r="N2087" s="19">
        <v>2.6442130000000001</v>
      </c>
      <c r="O2087" s="17">
        <v>4.0044000000000003E-2</v>
      </c>
    </row>
    <row r="2088" spans="2:15" x14ac:dyDescent="0.2">
      <c r="B2088" s="30"/>
      <c r="C2088" s="30"/>
      <c r="D2088" s="30"/>
      <c r="E2088" s="30"/>
      <c r="F2088" s="30"/>
      <c r="G2088" s="14" t="s">
        <v>282</v>
      </c>
      <c r="H2088" s="19">
        <v>2.9277600000000001</v>
      </c>
      <c r="I2088" s="17">
        <v>5.9959999999999999E-2</v>
      </c>
      <c r="J2088" s="19">
        <v>2.9228299999999998</v>
      </c>
      <c r="K2088" s="17">
        <v>8.9695999999999998E-2</v>
      </c>
      <c r="L2088" s="19">
        <v>2.9054449999999998</v>
      </c>
      <c r="M2088" s="17">
        <v>9.8932000000000006E-2</v>
      </c>
      <c r="N2088" s="19">
        <v>2.7268490000000001</v>
      </c>
      <c r="O2088" s="17">
        <v>5.3355E-2</v>
      </c>
    </row>
    <row r="2089" spans="2:15" x14ac:dyDescent="0.2">
      <c r="B2089" s="30"/>
      <c r="C2089" s="30"/>
      <c r="D2089" s="30"/>
      <c r="E2089" s="30"/>
      <c r="F2089" s="30"/>
      <c r="G2089" s="14" t="s">
        <v>283</v>
      </c>
      <c r="H2089" s="19">
        <v>2.690788</v>
      </c>
      <c r="I2089" s="17">
        <v>1.1606999999999999E-2</v>
      </c>
      <c r="J2089" s="19">
        <v>2.6914090000000002</v>
      </c>
      <c r="K2089" s="17">
        <v>2.2492000000000002E-2</v>
      </c>
      <c r="L2089" s="19">
        <v>2.6479840000000001</v>
      </c>
      <c r="M2089" s="17">
        <v>4.8106000000000003E-2</v>
      </c>
      <c r="N2089" s="19">
        <v>2.5937709999999998</v>
      </c>
      <c r="O2089" s="17">
        <v>5.8895999999999997E-2</v>
      </c>
    </row>
    <row r="2090" spans="2:15" x14ac:dyDescent="0.2">
      <c r="B2090" s="30"/>
      <c r="C2090" s="30"/>
      <c r="D2090" s="30"/>
      <c r="E2090" s="30"/>
      <c r="F2090" s="30"/>
      <c r="G2090" s="14" t="s">
        <v>284</v>
      </c>
      <c r="H2090" s="19">
        <v>2.6929889999999999</v>
      </c>
      <c r="I2090" s="17">
        <v>-0.103491</v>
      </c>
      <c r="J2090" s="19">
        <v>2.8056220000000001</v>
      </c>
      <c r="K2090" s="17">
        <v>-9.2270000000000005E-2</v>
      </c>
      <c r="L2090" s="19">
        <v>2.8972889999999998</v>
      </c>
      <c r="M2090" s="17">
        <v>-4.3399E-2</v>
      </c>
      <c r="N2090" s="19">
        <v>2.8893680000000002</v>
      </c>
      <c r="O2090" s="17">
        <v>-2.4969999999999999E-2</v>
      </c>
    </row>
    <row r="2091" spans="2:15" x14ac:dyDescent="0.2">
      <c r="B2091" s="30"/>
      <c r="C2091" s="30"/>
      <c r="D2091" s="30"/>
      <c r="E2091" s="30"/>
      <c r="F2091" s="30"/>
      <c r="G2091" s="14" t="s">
        <v>285</v>
      </c>
      <c r="H2091" s="19">
        <v>2.6510470000000002</v>
      </c>
      <c r="I2091" s="17">
        <v>0.131301</v>
      </c>
      <c r="J2091" s="19">
        <v>2.6688149999999999</v>
      </c>
      <c r="K2091" s="17">
        <v>5.6538999999999999E-2</v>
      </c>
      <c r="L2091" s="19">
        <v>2.6417670000000002</v>
      </c>
      <c r="M2091" s="17">
        <v>4.6431E-2</v>
      </c>
      <c r="N2091" s="19">
        <v>2.6129039999999999</v>
      </c>
      <c r="O2091" s="17">
        <v>7.0705000000000004E-2</v>
      </c>
    </row>
    <row r="2092" spans="2:15" x14ac:dyDescent="0.2">
      <c r="B2092" s="30"/>
      <c r="C2092" s="30"/>
      <c r="D2092" s="30"/>
      <c r="E2092" s="30"/>
      <c r="F2092" s="30"/>
      <c r="G2092" s="14" t="s">
        <v>286</v>
      </c>
      <c r="H2092" s="19">
        <v>2.7845680000000002</v>
      </c>
      <c r="I2092" s="17">
        <v>0.43353000000000003</v>
      </c>
      <c r="J2092" s="19">
        <v>2.7788539999999999</v>
      </c>
      <c r="K2092" s="17">
        <v>0.33152900000000002</v>
      </c>
      <c r="L2092" s="19">
        <v>2.5719650000000001</v>
      </c>
      <c r="M2092" s="17">
        <v>0.24717800000000001</v>
      </c>
      <c r="N2092" s="19">
        <v>2.4906220000000001</v>
      </c>
      <c r="O2092" s="17">
        <v>0.22653999999999999</v>
      </c>
    </row>
    <row r="2093" spans="2:15" x14ac:dyDescent="0.2">
      <c r="B2093" s="30"/>
      <c r="C2093" s="30"/>
      <c r="D2093" s="30"/>
      <c r="E2093" s="30"/>
      <c r="F2093" s="30"/>
      <c r="G2093" s="14" t="s">
        <v>287</v>
      </c>
      <c r="H2093" s="19">
        <v>3.0706440000000002</v>
      </c>
      <c r="I2093" s="17">
        <v>1.8671E-2</v>
      </c>
      <c r="J2093" s="19">
        <v>3.005128</v>
      </c>
      <c r="K2093" s="17">
        <v>3.0967999999999999E-2</v>
      </c>
      <c r="L2093" s="19">
        <v>3.0028570000000001</v>
      </c>
      <c r="M2093" s="17">
        <v>3.4140999999999998E-2</v>
      </c>
      <c r="N2093" s="19">
        <v>2.96095</v>
      </c>
      <c r="O2093" s="17">
        <v>5.4550000000000001E-2</v>
      </c>
    </row>
    <row r="2094" spans="2:15" x14ac:dyDescent="0.2">
      <c r="B2094" s="30"/>
      <c r="C2094" s="30"/>
      <c r="D2094" s="30"/>
      <c r="E2094" s="30"/>
      <c r="F2094" s="30"/>
      <c r="G2094" s="14" t="s">
        <v>288</v>
      </c>
      <c r="H2094" s="19">
        <v>2.5546139999999999</v>
      </c>
      <c r="I2094" s="17">
        <v>0.228993</v>
      </c>
      <c r="J2094" s="19">
        <v>2.5032580000000002</v>
      </c>
      <c r="K2094" s="17">
        <v>0.117382</v>
      </c>
      <c r="L2094" s="19">
        <v>2.377974</v>
      </c>
      <c r="M2094" s="17">
        <v>8.3432000000000006E-2</v>
      </c>
      <c r="N2094" s="19">
        <v>2.3277730000000001</v>
      </c>
      <c r="O2094" s="17">
        <v>8.3407999999999996E-2</v>
      </c>
    </row>
    <row r="2095" spans="2:15" x14ac:dyDescent="0.2">
      <c r="B2095" s="30"/>
      <c r="C2095" s="30"/>
      <c r="D2095" s="30"/>
      <c r="E2095" s="30"/>
      <c r="F2095" s="30"/>
      <c r="G2095" s="14" t="s">
        <v>289</v>
      </c>
      <c r="H2095" s="19">
        <v>3.0561039999999999</v>
      </c>
      <c r="I2095" s="17">
        <v>0.130609</v>
      </c>
      <c r="J2095" s="19">
        <v>3.0811090000000001</v>
      </c>
      <c r="K2095" s="17">
        <v>0.112845</v>
      </c>
      <c r="L2095" s="19">
        <v>3.066427</v>
      </c>
      <c r="M2095" s="17">
        <v>0.11014500000000001</v>
      </c>
      <c r="N2095" s="19">
        <v>2.9885709999999999</v>
      </c>
      <c r="O2095" s="17">
        <v>9.3517000000000003E-2</v>
      </c>
    </row>
    <row r="2096" spans="2:15" x14ac:dyDescent="0.2">
      <c r="B2096" s="30"/>
      <c r="C2096" s="30"/>
      <c r="D2096" s="30"/>
      <c r="E2096" s="30"/>
      <c r="F2096" s="30"/>
      <c r="G2096" s="14" t="s">
        <v>290</v>
      </c>
      <c r="H2096" s="19">
        <v>2.8531930000000001</v>
      </c>
      <c r="I2096" s="17">
        <v>6.8623000000000003E-2</v>
      </c>
      <c r="J2096" s="19">
        <v>2.8305720000000001</v>
      </c>
      <c r="K2096" s="17">
        <v>5.6210000000000003E-2</v>
      </c>
      <c r="L2096" s="19">
        <v>2.7683049999999998</v>
      </c>
      <c r="M2096" s="17">
        <v>3.9202000000000001E-2</v>
      </c>
      <c r="N2096" s="19">
        <v>2.705562</v>
      </c>
      <c r="O2096" s="17">
        <v>2.9051E-2</v>
      </c>
    </row>
    <row r="2097" spans="2:15" x14ac:dyDescent="0.2">
      <c r="B2097" s="30"/>
      <c r="C2097" s="30"/>
      <c r="D2097" s="30"/>
      <c r="E2097" s="30"/>
      <c r="F2097" s="30"/>
      <c r="G2097" s="14" t="s">
        <v>291</v>
      </c>
      <c r="H2097" s="19">
        <v>2.4149449999999999</v>
      </c>
      <c r="I2097" s="17">
        <v>0.41670499999999999</v>
      </c>
      <c r="J2097" s="19">
        <v>2.3689230000000001</v>
      </c>
      <c r="K2097" s="17">
        <v>0.24723000000000001</v>
      </c>
      <c r="L2097" s="19">
        <v>2.171341</v>
      </c>
      <c r="M2097" s="17">
        <v>0.162742</v>
      </c>
      <c r="N2097" s="19">
        <v>2.124825</v>
      </c>
      <c r="O2097" s="17">
        <v>0.143925</v>
      </c>
    </row>
    <row r="2098" spans="2:15" x14ac:dyDescent="0.2">
      <c r="B2098" s="30"/>
      <c r="C2098" s="30"/>
      <c r="D2098" s="30"/>
      <c r="E2098" s="30"/>
      <c r="F2098" s="30"/>
      <c r="G2098" s="14" t="s">
        <v>292</v>
      </c>
      <c r="H2098" s="19">
        <v>1.7723120000000001</v>
      </c>
      <c r="I2098" s="17">
        <v>0.21801899999999999</v>
      </c>
      <c r="J2098" s="19">
        <v>1.9194180000000001</v>
      </c>
      <c r="K2098" s="17">
        <v>0.16989699999999999</v>
      </c>
      <c r="L2098" s="19">
        <v>1.7872520000000001</v>
      </c>
      <c r="M2098" s="17">
        <v>0.11294999999999999</v>
      </c>
      <c r="N2098" s="19">
        <v>1.773579</v>
      </c>
      <c r="O2098" s="17">
        <v>0.115482</v>
      </c>
    </row>
    <row r="2099" spans="2:15" x14ac:dyDescent="0.2">
      <c r="B2099" s="30"/>
      <c r="C2099" s="30"/>
      <c r="D2099" s="30"/>
      <c r="E2099" s="30"/>
      <c r="F2099" s="30"/>
      <c r="G2099" s="14" t="s">
        <v>293</v>
      </c>
      <c r="H2099" s="19">
        <v>2.902533</v>
      </c>
      <c r="I2099" s="17">
        <v>9.6003000000000005E-2</v>
      </c>
      <c r="J2099" s="19">
        <v>2.9001679999999999</v>
      </c>
      <c r="K2099" s="17">
        <v>0.131102</v>
      </c>
      <c r="L2099" s="19">
        <v>2.8593820000000001</v>
      </c>
      <c r="M2099" s="17">
        <v>0.143897</v>
      </c>
      <c r="N2099" s="19">
        <v>2.6471119999999999</v>
      </c>
      <c r="O2099" s="17">
        <v>9.2635999999999996E-2</v>
      </c>
    </row>
    <row r="2100" spans="2:15" x14ac:dyDescent="0.2">
      <c r="B2100" s="30"/>
      <c r="C2100" s="30"/>
      <c r="D2100" s="30"/>
      <c r="E2100" s="30"/>
      <c r="F2100" s="30"/>
      <c r="G2100" s="14" t="s">
        <v>294</v>
      </c>
      <c r="H2100" s="19">
        <v>2.9828000000000001</v>
      </c>
      <c r="I2100" s="17">
        <v>0.17788399999999999</v>
      </c>
      <c r="J2100" s="19">
        <v>2.917878</v>
      </c>
      <c r="K2100" s="17">
        <v>0.21248</v>
      </c>
      <c r="L2100" s="19">
        <v>2.8618299999999999</v>
      </c>
      <c r="M2100" s="17">
        <v>0.18415699999999999</v>
      </c>
      <c r="N2100" s="19">
        <v>2.6004040000000002</v>
      </c>
      <c r="O2100" s="17">
        <v>9.8524E-2</v>
      </c>
    </row>
    <row r="2101" spans="2:15" x14ac:dyDescent="0.2">
      <c r="B2101" s="30"/>
      <c r="C2101" s="30"/>
      <c r="D2101" s="30"/>
      <c r="E2101" s="30"/>
      <c r="F2101" s="30"/>
      <c r="G2101" s="14" t="s">
        <v>295</v>
      </c>
      <c r="H2101" s="19">
        <v>3.0739399999999999</v>
      </c>
      <c r="I2101" s="17">
        <v>0.13469800000000001</v>
      </c>
      <c r="J2101" s="19">
        <v>3.1030690000000001</v>
      </c>
      <c r="K2101" s="17">
        <v>0.10535</v>
      </c>
      <c r="L2101" s="19">
        <v>3.0876619999999999</v>
      </c>
      <c r="M2101" s="17">
        <v>9.6882999999999997E-2</v>
      </c>
      <c r="N2101" s="19">
        <v>2.9959380000000002</v>
      </c>
      <c r="O2101" s="17">
        <v>7.8227000000000005E-2</v>
      </c>
    </row>
    <row r="2102" spans="2:15" x14ac:dyDescent="0.2">
      <c r="B2102" s="30"/>
      <c r="C2102" s="30"/>
      <c r="D2102" s="30"/>
      <c r="E2102" s="30"/>
      <c r="F2102" s="30"/>
      <c r="G2102" s="14" t="s">
        <v>296</v>
      </c>
      <c r="H2102" s="19">
        <v>2.6538240000000002</v>
      </c>
      <c r="I2102" s="17">
        <v>0.26503900000000002</v>
      </c>
      <c r="J2102" s="19">
        <v>2.6468319999999999</v>
      </c>
      <c r="K2102" s="17">
        <v>0.189667</v>
      </c>
      <c r="L2102" s="19">
        <v>2.5544730000000002</v>
      </c>
      <c r="M2102" s="17">
        <v>0.165684</v>
      </c>
      <c r="N2102" s="19">
        <v>2.4928650000000001</v>
      </c>
      <c r="O2102" s="17">
        <v>0.136992</v>
      </c>
    </row>
    <row r="2103" spans="2:15" x14ac:dyDescent="0.2">
      <c r="B2103" s="30"/>
      <c r="C2103" s="30"/>
      <c r="D2103" s="30"/>
      <c r="E2103" s="30"/>
      <c r="F2103" s="30"/>
      <c r="G2103" s="14" t="s">
        <v>297</v>
      </c>
      <c r="H2103" s="19">
        <v>2.649359</v>
      </c>
      <c r="I2103" s="17">
        <v>5.4441999999999997E-2</v>
      </c>
      <c r="J2103" s="19">
        <v>2.5742820000000002</v>
      </c>
      <c r="K2103" s="17">
        <v>1.8284000000000002E-2</v>
      </c>
      <c r="L2103" s="19">
        <v>2.6117720000000002</v>
      </c>
      <c r="M2103" s="17">
        <v>3.9482000000000003E-2</v>
      </c>
      <c r="N2103" s="19">
        <v>2.5640900000000002</v>
      </c>
      <c r="O2103" s="17">
        <v>3.0779000000000001E-2</v>
      </c>
    </row>
    <row r="2104" spans="2:15" x14ac:dyDescent="0.2">
      <c r="B2104" s="30"/>
      <c r="C2104" s="30"/>
      <c r="D2104" s="30"/>
      <c r="E2104" s="30"/>
      <c r="F2104" s="30"/>
      <c r="G2104" s="14" t="s">
        <v>298</v>
      </c>
      <c r="H2104" s="19">
        <v>2.7459250000000002</v>
      </c>
      <c r="I2104" s="17">
        <v>1.3762E-2</v>
      </c>
      <c r="J2104" s="19">
        <v>2.740005</v>
      </c>
      <c r="K2104" s="17">
        <v>-2.3636000000000001E-2</v>
      </c>
      <c r="L2104" s="19">
        <v>2.7620100000000001</v>
      </c>
      <c r="M2104" s="17">
        <v>-1.9841000000000001E-2</v>
      </c>
      <c r="N2104" s="19">
        <v>2.8297629999999998</v>
      </c>
      <c r="O2104" s="17">
        <v>1.2186000000000001E-2</v>
      </c>
    </row>
    <row r="2105" spans="2:15" x14ac:dyDescent="0.2">
      <c r="B2105" s="30"/>
      <c r="C2105" s="30"/>
      <c r="D2105" s="30"/>
      <c r="E2105" s="30"/>
      <c r="F2105" s="30"/>
      <c r="G2105" s="14" t="s">
        <v>299</v>
      </c>
      <c r="H2105" s="19">
        <v>2.4389940000000001</v>
      </c>
      <c r="I2105" s="17">
        <v>-6.6740000000000002E-3</v>
      </c>
      <c r="J2105" s="19">
        <v>2.468804</v>
      </c>
      <c r="K2105" s="17">
        <v>-1.1139E-2</v>
      </c>
      <c r="L2105" s="19">
        <v>2.5019840000000002</v>
      </c>
      <c r="M2105" s="17">
        <v>-1.0963000000000001E-2</v>
      </c>
      <c r="N2105" s="19">
        <v>2.5231319999999999</v>
      </c>
      <c r="O2105" s="17">
        <v>9.9299999999999996E-4</v>
      </c>
    </row>
    <row r="2106" spans="2:15" x14ac:dyDescent="0.2">
      <c r="B2106" s="30"/>
      <c r="C2106" s="30"/>
      <c r="D2106" s="30"/>
      <c r="E2106" s="30"/>
      <c r="F2106" s="30"/>
      <c r="G2106" s="14" t="s">
        <v>300</v>
      </c>
      <c r="H2106" s="19">
        <v>2.7278039999999999</v>
      </c>
      <c r="I2106" s="17">
        <v>0.339507</v>
      </c>
      <c r="J2106" s="19">
        <v>2.7715589999999999</v>
      </c>
      <c r="K2106" s="17">
        <v>0.25786900000000001</v>
      </c>
      <c r="L2106" s="19">
        <v>2.756332</v>
      </c>
      <c r="M2106" s="17">
        <v>0.24427699999999999</v>
      </c>
      <c r="N2106" s="19">
        <v>2.7155480000000001</v>
      </c>
      <c r="O2106" s="17">
        <v>0.219221</v>
      </c>
    </row>
    <row r="2107" spans="2:15" x14ac:dyDescent="0.2">
      <c r="B2107" s="30"/>
      <c r="C2107" s="30"/>
      <c r="D2107" s="30"/>
      <c r="E2107" s="30"/>
      <c r="F2107" s="30"/>
      <c r="G2107" s="14" t="s">
        <v>301</v>
      </c>
      <c r="H2107" s="19">
        <v>2.6371280000000001</v>
      </c>
      <c r="I2107" s="17">
        <v>3.5253E-2</v>
      </c>
      <c r="J2107" s="19">
        <v>2.5579809999999998</v>
      </c>
      <c r="K2107" s="17">
        <v>3.3599999999999998E-4</v>
      </c>
      <c r="L2107" s="19">
        <v>2.6050810000000002</v>
      </c>
      <c r="M2107" s="17">
        <v>2.2464999999999999E-2</v>
      </c>
      <c r="N2107" s="19">
        <v>2.575377</v>
      </c>
      <c r="O2107" s="17">
        <v>2.2241E-2</v>
      </c>
    </row>
    <row r="2108" spans="2:15" x14ac:dyDescent="0.2">
      <c r="B2108" s="30"/>
      <c r="C2108" s="30"/>
      <c r="D2108" s="30"/>
      <c r="E2108" s="30"/>
      <c r="F2108" s="30"/>
      <c r="G2108" s="14" t="s">
        <v>302</v>
      </c>
      <c r="H2108" s="19">
        <v>1.9820340000000001</v>
      </c>
      <c r="I2108" s="17">
        <v>-8.2752999999999993E-2</v>
      </c>
      <c r="J2108" s="19">
        <v>2.0999469999999998</v>
      </c>
      <c r="K2108" s="17">
        <v>2.8146999999999998E-2</v>
      </c>
      <c r="L2108" s="19">
        <v>2.0922260000000001</v>
      </c>
      <c r="M2108" s="17">
        <v>-1.3988E-2</v>
      </c>
      <c r="N2108" s="19">
        <v>2.058872</v>
      </c>
      <c r="O2108" s="17">
        <v>-3.9390000000000001E-2</v>
      </c>
    </row>
    <row r="2109" spans="2:15" x14ac:dyDescent="0.2">
      <c r="B2109" s="30"/>
      <c r="C2109" s="30"/>
      <c r="D2109" s="30"/>
      <c r="E2109" s="30"/>
      <c r="F2109" s="30"/>
      <c r="G2109" s="14" t="s">
        <v>303</v>
      </c>
      <c r="H2109" s="19">
        <v>2.2231399999999999</v>
      </c>
      <c r="I2109" s="17">
        <v>0.108779</v>
      </c>
      <c r="J2109" s="19">
        <v>2.2347000000000001</v>
      </c>
      <c r="K2109" s="17">
        <v>4.1674000000000003E-2</v>
      </c>
      <c r="L2109" s="19">
        <v>2.2634810000000001</v>
      </c>
      <c r="M2109" s="17">
        <v>2.4710000000000001E-3</v>
      </c>
      <c r="N2109" s="19">
        <v>2.1788430000000001</v>
      </c>
      <c r="O2109" s="17">
        <v>-6.0678999999999997E-2</v>
      </c>
    </row>
    <row r="2110" spans="2:15" x14ac:dyDescent="0.2">
      <c r="B2110" s="30"/>
      <c r="C2110" s="30"/>
      <c r="D2110" s="30"/>
      <c r="E2110" s="30"/>
      <c r="F2110" s="30"/>
      <c r="G2110" s="14" t="s">
        <v>304</v>
      </c>
      <c r="H2110" s="19">
        <v>2.7615989999999999</v>
      </c>
      <c r="I2110" s="17">
        <v>9.7608E-2</v>
      </c>
      <c r="J2110" s="19">
        <v>2.7774390000000002</v>
      </c>
      <c r="K2110" s="17">
        <v>8.1527000000000002E-2</v>
      </c>
      <c r="L2110" s="19">
        <v>2.916096</v>
      </c>
      <c r="M2110" s="17">
        <v>0.122914</v>
      </c>
      <c r="N2110" s="19">
        <v>2.8984540000000001</v>
      </c>
      <c r="O2110" s="17">
        <v>0.122054</v>
      </c>
    </row>
    <row r="2111" spans="2:15" x14ac:dyDescent="0.2">
      <c r="B2111" s="30"/>
      <c r="C2111" s="30"/>
      <c r="D2111" s="30"/>
      <c r="E2111" s="30"/>
      <c r="F2111" s="30"/>
      <c r="G2111" s="14" t="s">
        <v>305</v>
      </c>
      <c r="H2111" s="19">
        <v>2.8005420000000001</v>
      </c>
      <c r="I2111" s="17">
        <v>-7.9799999999999999E-4</v>
      </c>
      <c r="J2111" s="19">
        <v>2.8343430000000001</v>
      </c>
      <c r="K2111" s="17">
        <v>2.454E-3</v>
      </c>
      <c r="L2111" s="19">
        <v>2.914237</v>
      </c>
      <c r="M2111" s="17">
        <v>2.7841999999999999E-2</v>
      </c>
      <c r="N2111" s="19">
        <v>2.9162219999999999</v>
      </c>
      <c r="O2111" s="17">
        <v>4.5717000000000001E-2</v>
      </c>
    </row>
    <row r="2112" spans="2:15" x14ac:dyDescent="0.2">
      <c r="B2112" s="30"/>
      <c r="C2112" s="30"/>
      <c r="D2112" s="30"/>
      <c r="E2112" s="30"/>
      <c r="F2112" s="30"/>
      <c r="G2112" s="14" t="s">
        <v>306</v>
      </c>
      <c r="H2112" s="19">
        <v>3.1132089999999999</v>
      </c>
      <c r="I2112" s="17">
        <v>0.121252</v>
      </c>
      <c r="J2112" s="19">
        <v>3.0780699999999999</v>
      </c>
      <c r="K2112" s="17">
        <v>0.109928</v>
      </c>
      <c r="L2112" s="19">
        <v>3.0343710000000002</v>
      </c>
      <c r="M2112" s="17">
        <v>0.114631</v>
      </c>
      <c r="N2112" s="19">
        <v>2.8875220000000001</v>
      </c>
      <c r="O2112" s="17">
        <v>6.4911999999999997E-2</v>
      </c>
    </row>
    <row r="2113" spans="2:15" x14ac:dyDescent="0.2">
      <c r="B2113" s="30"/>
      <c r="C2113" s="30"/>
      <c r="D2113" s="30"/>
      <c r="E2113" s="30"/>
      <c r="F2113" s="30"/>
      <c r="G2113" s="14" t="s">
        <v>307</v>
      </c>
      <c r="H2113" s="19">
        <v>2.9009860000000001</v>
      </c>
      <c r="I2113" s="17">
        <v>-5.8534999999999997E-2</v>
      </c>
      <c r="J2113" s="19">
        <v>2.8591500000000001</v>
      </c>
      <c r="K2113" s="17">
        <v>-5.6320000000000002E-2</v>
      </c>
      <c r="L2113" s="19">
        <v>2.8773559999999998</v>
      </c>
      <c r="M2113" s="17">
        <v>-1.9248999999999999E-2</v>
      </c>
      <c r="N2113" s="19">
        <v>2.883165</v>
      </c>
      <c r="O2113" s="17">
        <v>-9.5499999999999995E-3</v>
      </c>
    </row>
    <row r="2114" spans="2:15" x14ac:dyDescent="0.2">
      <c r="B2114" s="30"/>
      <c r="C2114" s="30"/>
      <c r="D2114" s="30"/>
      <c r="E2114" s="30"/>
      <c r="F2114" s="30"/>
      <c r="G2114" s="14" t="s">
        <v>308</v>
      </c>
      <c r="H2114" s="19">
        <v>2.8977719999999998</v>
      </c>
      <c r="I2114" s="17">
        <v>1.3015000000000001E-2</v>
      </c>
      <c r="J2114" s="19">
        <v>2.93127</v>
      </c>
      <c r="K2114" s="17">
        <v>1.4159999999999999E-3</v>
      </c>
      <c r="L2114" s="19">
        <v>2.956852</v>
      </c>
      <c r="M2114" s="17">
        <v>-7.7060000000000002E-3</v>
      </c>
      <c r="N2114" s="19">
        <v>2.9425029999999999</v>
      </c>
      <c r="O2114" s="17">
        <v>-2.9579000000000001E-2</v>
      </c>
    </row>
    <row r="2115" spans="2:15" x14ac:dyDescent="0.2">
      <c r="B2115" s="30"/>
      <c r="C2115" s="30"/>
      <c r="D2115" s="30"/>
      <c r="E2115" s="30"/>
      <c r="F2115" s="30"/>
      <c r="G2115" s="14" t="s">
        <v>309</v>
      </c>
      <c r="H2115" s="19">
        <v>2.6905489999999999</v>
      </c>
      <c r="I2115" s="17">
        <v>3.1578000000000002E-2</v>
      </c>
      <c r="J2115" s="19">
        <v>2.6349149999999999</v>
      </c>
      <c r="K2115" s="17">
        <v>3.2369999999999999E-3</v>
      </c>
      <c r="L2115" s="19">
        <v>2.6716359999999999</v>
      </c>
      <c r="M2115" s="17">
        <v>2.8818E-2</v>
      </c>
      <c r="N2115" s="19">
        <v>2.636072</v>
      </c>
      <c r="O2115" s="17">
        <v>3.6669E-2</v>
      </c>
    </row>
    <row r="2116" spans="2:15" x14ac:dyDescent="0.2">
      <c r="B2116" s="30"/>
      <c r="C2116" s="30"/>
      <c r="D2116" s="30"/>
      <c r="E2116" s="30"/>
      <c r="F2116" s="30"/>
      <c r="G2116" s="14" t="s">
        <v>310</v>
      </c>
      <c r="H2116" s="19">
        <v>2.6973340000000001</v>
      </c>
      <c r="I2116" s="17">
        <v>0.25306099999999998</v>
      </c>
      <c r="J2116" s="19">
        <v>2.6832829999999999</v>
      </c>
      <c r="K2116" s="17">
        <v>0.15831200000000001</v>
      </c>
      <c r="L2116" s="19">
        <v>2.583869</v>
      </c>
      <c r="M2116" s="17">
        <v>0.137854</v>
      </c>
      <c r="N2116" s="19">
        <v>2.5364629999999999</v>
      </c>
      <c r="O2116" s="17">
        <v>0.15137200000000001</v>
      </c>
    </row>
    <row r="2117" spans="2:15" x14ac:dyDescent="0.2">
      <c r="B2117" s="30"/>
      <c r="C2117" s="30"/>
      <c r="D2117" s="30"/>
      <c r="E2117" s="30"/>
      <c r="F2117" s="30"/>
      <c r="G2117" s="14" t="s">
        <v>311</v>
      </c>
      <c r="H2117" s="19">
        <v>3.004407</v>
      </c>
      <c r="I2117" s="17">
        <v>0.104948</v>
      </c>
      <c r="J2117" s="19">
        <v>3.0029759999999999</v>
      </c>
      <c r="K2117" s="17">
        <v>0.105727</v>
      </c>
      <c r="L2117" s="19">
        <v>2.945357</v>
      </c>
      <c r="M2117" s="17">
        <v>0.10548200000000001</v>
      </c>
      <c r="N2117" s="19">
        <v>2.7694589999999999</v>
      </c>
      <c r="O2117" s="17">
        <v>5.5386999999999999E-2</v>
      </c>
    </row>
    <row r="2118" spans="2:15" x14ac:dyDescent="0.2">
      <c r="B2118" s="30"/>
      <c r="C2118" s="30"/>
      <c r="D2118" s="30"/>
      <c r="E2118" s="30"/>
      <c r="F2118" s="30"/>
      <c r="G2118" s="14" t="s">
        <v>312</v>
      </c>
      <c r="H2118" s="19">
        <v>2.8770530000000001</v>
      </c>
      <c r="I2118" s="17">
        <v>7.2591000000000003E-2</v>
      </c>
      <c r="J2118" s="19">
        <v>2.8738540000000001</v>
      </c>
      <c r="K2118" s="17">
        <v>5.2921000000000003E-2</v>
      </c>
      <c r="L2118" s="19">
        <v>2.879143</v>
      </c>
      <c r="M2118" s="17">
        <v>7.4490000000000001E-2</v>
      </c>
      <c r="N2118" s="19">
        <v>2.8960170000000001</v>
      </c>
      <c r="O2118" s="17">
        <v>0.10387399999999999</v>
      </c>
    </row>
    <row r="2119" spans="2:15" x14ac:dyDescent="0.2">
      <c r="B2119" s="30"/>
      <c r="C2119" s="30"/>
      <c r="D2119" s="30"/>
      <c r="E2119" s="30"/>
      <c r="F2119" s="30"/>
      <c r="G2119" s="14" t="s">
        <v>313</v>
      </c>
      <c r="H2119" s="19">
        <v>3.155446</v>
      </c>
      <c r="I2119" s="17">
        <v>1.0999999999999999E-2</v>
      </c>
      <c r="J2119" s="19">
        <v>3.0365799999999998</v>
      </c>
      <c r="K2119" s="17">
        <v>1.1379E-2</v>
      </c>
      <c r="L2119" s="19">
        <v>3.0195660000000002</v>
      </c>
      <c r="M2119" s="17">
        <v>1.9956000000000002E-2</v>
      </c>
      <c r="N2119" s="19">
        <v>2.981541</v>
      </c>
      <c r="O2119" s="17">
        <v>3.7142000000000001E-2</v>
      </c>
    </row>
    <row r="2120" spans="2:15" x14ac:dyDescent="0.2">
      <c r="B2120" s="30"/>
      <c r="C2120" s="30"/>
      <c r="D2120" s="30"/>
      <c r="E2120" s="30"/>
      <c r="F2120" s="30"/>
      <c r="G2120" s="14" t="s">
        <v>314</v>
      </c>
      <c r="H2120" s="19">
        <v>1.8155380000000001</v>
      </c>
      <c r="I2120" s="17">
        <v>-5.3221999999999998E-2</v>
      </c>
      <c r="J2120" s="19">
        <v>1.8107249999999999</v>
      </c>
      <c r="K2120" s="17">
        <v>-0.199207</v>
      </c>
      <c r="L2120" s="19">
        <v>1.79644</v>
      </c>
      <c r="M2120" s="17">
        <v>-0.23596400000000001</v>
      </c>
      <c r="N2120" s="19">
        <v>1.761943</v>
      </c>
      <c r="O2120" s="17">
        <v>-0.26092700000000002</v>
      </c>
    </row>
    <row r="2121" spans="2:15" x14ac:dyDescent="0.2">
      <c r="B2121" s="30"/>
      <c r="C2121" s="30"/>
      <c r="D2121" s="30"/>
      <c r="E2121" s="30"/>
      <c r="F2121" s="30"/>
      <c r="G2121" s="14" t="s">
        <v>315</v>
      </c>
      <c r="H2121" s="19">
        <v>3.0768140000000002</v>
      </c>
      <c r="I2121" s="17">
        <v>2.2693000000000001E-2</v>
      </c>
      <c r="J2121" s="19">
        <v>3.0897800000000002</v>
      </c>
      <c r="K2121" s="17">
        <v>1.3984999999999999E-2</v>
      </c>
      <c r="L2121" s="19">
        <v>3.0567639999999998</v>
      </c>
      <c r="M2121" s="17">
        <v>3.4601E-2</v>
      </c>
      <c r="N2121" s="19">
        <v>3.0180359999999999</v>
      </c>
      <c r="O2121" s="17">
        <v>4.1800999999999998E-2</v>
      </c>
    </row>
    <row r="2122" spans="2:15" x14ac:dyDescent="0.2">
      <c r="B2122" s="30"/>
      <c r="C2122" s="30"/>
      <c r="D2122" s="30"/>
      <c r="E2122" s="30"/>
      <c r="F2122" s="30"/>
      <c r="G2122" s="14" t="s">
        <v>316</v>
      </c>
      <c r="H2122" s="19">
        <v>2.8234870000000001</v>
      </c>
      <c r="I2122" s="17">
        <v>1.5751999999999999E-2</v>
      </c>
      <c r="J2122" s="19">
        <v>2.829853</v>
      </c>
      <c r="K2122" s="17">
        <v>1.2128E-2</v>
      </c>
      <c r="L2122" s="19">
        <v>2.7789039999999998</v>
      </c>
      <c r="M2122" s="17">
        <v>9.8160000000000001E-3</v>
      </c>
      <c r="N2122" s="19">
        <v>2.7193890000000001</v>
      </c>
      <c r="O2122" s="17">
        <v>6.0740000000000004E-3</v>
      </c>
    </row>
    <row r="2123" spans="2:15" x14ac:dyDescent="0.2">
      <c r="B2123" s="30"/>
      <c r="C2123" s="30"/>
      <c r="D2123" s="30"/>
      <c r="E2123" s="30"/>
      <c r="F2123" s="30"/>
      <c r="G2123" s="14" t="s">
        <v>317</v>
      </c>
      <c r="H2123" s="19">
        <v>3.2878539999999998</v>
      </c>
      <c r="I2123" s="17">
        <v>8.9050000000000004E-2</v>
      </c>
      <c r="J2123" s="19">
        <v>3.2473489999999998</v>
      </c>
      <c r="K2123" s="17">
        <v>7.7715000000000006E-2</v>
      </c>
      <c r="L2123" s="19">
        <v>3.2207020000000002</v>
      </c>
      <c r="M2123" s="17">
        <v>8.3136000000000002E-2</v>
      </c>
      <c r="N2123" s="19">
        <v>3.1481349999999999</v>
      </c>
      <c r="O2123" s="17">
        <v>7.8185000000000004E-2</v>
      </c>
    </row>
    <row r="2124" spans="2:15" x14ac:dyDescent="0.2">
      <c r="B2124" s="30"/>
      <c r="C2124" s="30"/>
      <c r="D2124" s="30"/>
      <c r="E2124" s="30"/>
      <c r="F2124" s="30"/>
      <c r="G2124" s="14" t="s">
        <v>318</v>
      </c>
      <c r="H2124" s="19">
        <v>2.6133130000000002</v>
      </c>
      <c r="I2124" s="17">
        <v>6.0463999999999997E-2</v>
      </c>
      <c r="J2124" s="19">
        <v>2.625664</v>
      </c>
      <c r="K2124" s="17">
        <v>8.1606999999999999E-2</v>
      </c>
      <c r="L2124" s="19">
        <v>2.6286119999999999</v>
      </c>
      <c r="M2124" s="17">
        <v>9.7414000000000001E-2</v>
      </c>
      <c r="N2124" s="19">
        <v>2.5485340000000001</v>
      </c>
      <c r="O2124" s="17">
        <v>8.2930000000000004E-2</v>
      </c>
    </row>
    <row r="2125" spans="2:15" x14ac:dyDescent="0.2">
      <c r="B2125" s="30"/>
      <c r="C2125" s="30"/>
      <c r="D2125" s="30"/>
      <c r="E2125" s="30"/>
      <c r="F2125" s="30"/>
      <c r="G2125" s="14" t="s">
        <v>319</v>
      </c>
      <c r="H2125" s="19">
        <v>2.7468219999999999</v>
      </c>
      <c r="I2125" s="17">
        <v>7.1835999999999997E-2</v>
      </c>
      <c r="J2125" s="19">
        <v>2.8256779999999999</v>
      </c>
      <c r="K2125" s="17">
        <v>7.2571999999999998E-2</v>
      </c>
      <c r="L2125" s="19">
        <v>2.8286410000000002</v>
      </c>
      <c r="M2125" s="17">
        <v>7.5838000000000003E-2</v>
      </c>
      <c r="N2125" s="19">
        <v>2.7604289999999998</v>
      </c>
      <c r="O2125" s="17">
        <v>8.1057000000000004E-2</v>
      </c>
    </row>
    <row r="2126" spans="2:15" x14ac:dyDescent="0.2">
      <c r="B2126" s="30"/>
      <c r="C2126" s="30"/>
      <c r="D2126" s="30"/>
      <c r="E2126" s="30"/>
      <c r="F2126" s="30"/>
      <c r="G2126" s="14" t="s">
        <v>320</v>
      </c>
      <c r="H2126" s="19">
        <v>2.3068569999999999</v>
      </c>
      <c r="I2126" s="17">
        <v>-3.2960000000000003E-2</v>
      </c>
      <c r="J2126" s="19">
        <v>2.3383729999999998</v>
      </c>
      <c r="K2126" s="17">
        <v>-2.5786E-2</v>
      </c>
      <c r="L2126" s="19">
        <v>2.3576100000000002</v>
      </c>
      <c r="M2126" s="17">
        <v>-2.7182999999999999E-2</v>
      </c>
      <c r="N2126" s="19">
        <v>2.3950390000000001</v>
      </c>
      <c r="O2126" s="17">
        <v>-1.3474E-2</v>
      </c>
    </row>
    <row r="2127" spans="2:15" x14ac:dyDescent="0.2">
      <c r="B2127" s="30"/>
      <c r="C2127" s="30"/>
      <c r="D2127" s="30"/>
      <c r="E2127" s="30"/>
      <c r="F2127" s="30"/>
      <c r="G2127" s="14" t="s">
        <v>321</v>
      </c>
      <c r="H2127" s="19">
        <v>2.9873379999999998</v>
      </c>
      <c r="I2127" s="17">
        <v>0.13689999999999999</v>
      </c>
      <c r="J2127" s="19">
        <v>3.0739990000000001</v>
      </c>
      <c r="K2127" s="17">
        <v>0.15371299999999999</v>
      </c>
      <c r="L2127" s="19">
        <v>3.076298</v>
      </c>
      <c r="M2127" s="17">
        <v>0.15365200000000001</v>
      </c>
      <c r="N2127" s="19">
        <v>2.928356</v>
      </c>
      <c r="O2127" s="17">
        <v>0.10845100000000001</v>
      </c>
    </row>
    <row r="2128" spans="2:15" x14ac:dyDescent="0.2">
      <c r="B2128" s="30"/>
      <c r="C2128" s="30"/>
      <c r="D2128" s="30"/>
      <c r="E2128" s="30"/>
      <c r="F2128" s="30"/>
      <c r="G2128" s="14" t="s">
        <v>322</v>
      </c>
      <c r="H2128" s="19">
        <v>2.0618249999999998</v>
      </c>
      <c r="I2128" s="17">
        <v>7.0910000000000001E-3</v>
      </c>
      <c r="J2128" s="19">
        <v>2.0579550000000002</v>
      </c>
      <c r="K2128" s="17">
        <v>-4.4819999999999999E-3</v>
      </c>
      <c r="L2128" s="19">
        <v>2.0563880000000001</v>
      </c>
      <c r="M2128" s="17">
        <v>-1.2019999999999999E-2</v>
      </c>
      <c r="N2128" s="19">
        <v>2.0194399999999999</v>
      </c>
      <c r="O2128" s="17">
        <v>-2.7553000000000001E-2</v>
      </c>
    </row>
    <row r="2129" spans="2:15" x14ac:dyDescent="0.2">
      <c r="B2129" s="30"/>
      <c r="C2129" s="30"/>
      <c r="D2129" s="30"/>
      <c r="E2129" s="30"/>
      <c r="F2129" s="30"/>
      <c r="G2129" s="14" t="s">
        <v>323</v>
      </c>
      <c r="H2129" s="19">
        <v>2.679522</v>
      </c>
      <c r="I2129" s="17">
        <v>-7.718E-3</v>
      </c>
      <c r="J2129" s="19">
        <v>2.6730109999999998</v>
      </c>
      <c r="K2129" s="17">
        <v>-1.2459E-2</v>
      </c>
      <c r="L2129" s="19">
        <v>2.679602</v>
      </c>
      <c r="M2129" s="17">
        <v>1.0459E-2</v>
      </c>
      <c r="N2129" s="19">
        <v>2.647821</v>
      </c>
      <c r="O2129" s="17">
        <v>1.1795999999999999E-2</v>
      </c>
    </row>
    <row r="2130" spans="2:15" x14ac:dyDescent="0.2">
      <c r="B2130" s="30"/>
      <c r="C2130" s="30"/>
      <c r="D2130" s="30"/>
      <c r="E2130" s="30"/>
      <c r="F2130" s="30"/>
      <c r="G2130" s="14" t="s">
        <v>324</v>
      </c>
      <c r="H2130" s="19">
        <v>2.8654320000000002</v>
      </c>
      <c r="I2130" s="17">
        <v>-5.0599999999999999E-2</v>
      </c>
      <c r="J2130" s="19">
        <v>2.9842909999999998</v>
      </c>
      <c r="K2130" s="17">
        <v>1.199E-3</v>
      </c>
      <c r="L2130" s="19">
        <v>2.978669</v>
      </c>
      <c r="M2130" s="17">
        <v>4.4289999999999998E-3</v>
      </c>
      <c r="N2130" s="19">
        <v>3.0084900000000001</v>
      </c>
      <c r="O2130" s="17">
        <v>8.1700999999999996E-2</v>
      </c>
    </row>
    <row r="2131" spans="2:15" x14ac:dyDescent="0.2">
      <c r="B2131" s="138"/>
      <c r="C2131" s="138"/>
      <c r="D2131" s="138"/>
      <c r="E2131" s="138"/>
      <c r="F2131" s="30"/>
      <c r="G2131" s="14" t="s">
        <v>325</v>
      </c>
      <c r="H2131" s="19">
        <v>2.6501589999999999</v>
      </c>
      <c r="I2131" s="17">
        <v>4.1223999999999997E-2</v>
      </c>
      <c r="J2131" s="19">
        <v>2.5859329999999998</v>
      </c>
      <c r="K2131" s="17">
        <v>1.3346E-2</v>
      </c>
      <c r="L2131" s="19">
        <v>2.6174179999999998</v>
      </c>
      <c r="M2131" s="17">
        <v>3.4770000000000002E-2</v>
      </c>
      <c r="N2131" s="19">
        <v>2.5694699999999999</v>
      </c>
      <c r="O2131" s="17">
        <v>2.7734000000000002E-2</v>
      </c>
    </row>
    <row r="2132" spans="2:15" x14ac:dyDescent="0.2">
      <c r="C2132" s="30"/>
      <c r="D2132" s="30"/>
      <c r="E2132" s="30"/>
      <c r="F2132" s="30"/>
      <c r="G2132" s="14" t="s">
        <v>351</v>
      </c>
      <c r="H2132" s="19">
        <v>2.5419670000000001</v>
      </c>
      <c r="I2132" s="17">
        <v>0.36054999999999998</v>
      </c>
      <c r="J2132" s="19">
        <v>2.4737640000000001</v>
      </c>
      <c r="K2132" s="17">
        <v>0.20460100000000001</v>
      </c>
      <c r="L2132" s="19">
        <v>2.2809689999999998</v>
      </c>
      <c r="M2132" s="17">
        <v>0.165404</v>
      </c>
      <c r="N2132" s="19">
        <v>2.2253790000000002</v>
      </c>
      <c r="O2132" s="17">
        <v>0.15860399999999999</v>
      </c>
    </row>
    <row r="2133" spans="2:15" x14ac:dyDescent="0.2">
      <c r="C2133" s="30"/>
      <c r="D2133" s="30"/>
      <c r="E2133" s="30"/>
      <c r="F2133" s="30"/>
      <c r="G2133" s="14" t="s">
        <v>352</v>
      </c>
      <c r="H2133" s="19">
        <v>2.8739919999999999</v>
      </c>
      <c r="I2133" s="17">
        <v>0.236675</v>
      </c>
      <c r="J2133" s="19">
        <v>2.7706629999999999</v>
      </c>
      <c r="K2133" s="17">
        <v>0.164664</v>
      </c>
      <c r="L2133" s="19">
        <v>2.744599</v>
      </c>
      <c r="M2133" s="17">
        <v>0.17741499999999999</v>
      </c>
      <c r="N2133" s="19">
        <v>2.7018239999999998</v>
      </c>
      <c r="O2133" s="17">
        <v>0.18402199999999999</v>
      </c>
    </row>
    <row r="2134" spans="2:15" x14ac:dyDescent="0.2">
      <c r="B2134" s="29" t="s">
        <v>19</v>
      </c>
      <c r="C2134" s="29" t="s">
        <v>11</v>
      </c>
      <c r="D2134" s="29" t="s">
        <v>24</v>
      </c>
      <c r="E2134" s="29" t="s">
        <v>26</v>
      </c>
      <c r="F2134" s="29" t="s">
        <v>85</v>
      </c>
      <c r="G2134" s="14" t="s">
        <v>326</v>
      </c>
      <c r="H2134" s="19">
        <v>2.5674359999999998</v>
      </c>
      <c r="I2134" s="17">
        <v>2.8531000000000001E-2</v>
      </c>
      <c r="J2134" s="19">
        <v>2.6075529999999998</v>
      </c>
      <c r="K2134" s="17">
        <v>3.8372999999999997E-2</v>
      </c>
      <c r="L2134" s="19">
        <v>2.6215160000000002</v>
      </c>
      <c r="M2134" s="17">
        <v>4.1874000000000001E-2</v>
      </c>
      <c r="N2134" s="19">
        <v>2.597343</v>
      </c>
      <c r="O2134" s="17">
        <v>3.7540999999999998E-2</v>
      </c>
    </row>
    <row r="2135" spans="2:15" x14ac:dyDescent="0.2">
      <c r="B2135" s="30"/>
      <c r="C2135" s="30"/>
      <c r="D2135" s="30"/>
      <c r="E2135" s="30"/>
      <c r="F2135" s="30"/>
      <c r="G2135" s="14" t="s">
        <v>327</v>
      </c>
      <c r="H2135" s="19">
        <v>2.4385249999999998</v>
      </c>
      <c r="I2135" s="17">
        <v>0.20819499999999999</v>
      </c>
      <c r="J2135" s="19">
        <v>2.474227</v>
      </c>
      <c r="K2135" s="17">
        <v>0.14263799999999999</v>
      </c>
      <c r="L2135" s="19">
        <v>2.3616570000000001</v>
      </c>
      <c r="M2135" s="17">
        <v>0.10750700000000001</v>
      </c>
      <c r="N2135" s="19">
        <v>2.3188439999999999</v>
      </c>
      <c r="O2135" s="17">
        <v>0.105868</v>
      </c>
    </row>
    <row r="2136" spans="2:15" x14ac:dyDescent="0.2">
      <c r="B2136" s="30"/>
      <c r="C2136" s="30"/>
      <c r="D2136" s="30"/>
      <c r="E2136" s="30"/>
      <c r="F2136" s="30"/>
      <c r="G2136" s="14" t="s">
        <v>328</v>
      </c>
      <c r="H2136" s="19">
        <v>2.8298860000000001</v>
      </c>
      <c r="I2136" s="17">
        <v>6.9657999999999998E-2</v>
      </c>
      <c r="J2136" s="19">
        <v>2.849243</v>
      </c>
      <c r="K2136" s="17">
        <v>7.1285000000000001E-2</v>
      </c>
      <c r="L2136" s="19">
        <v>2.8429329999999999</v>
      </c>
      <c r="M2136" s="17">
        <v>8.7105000000000002E-2</v>
      </c>
      <c r="N2136" s="19">
        <v>2.7530450000000002</v>
      </c>
      <c r="O2136" s="17">
        <v>7.3841000000000004E-2</v>
      </c>
    </row>
    <row r="2137" spans="2:15" x14ac:dyDescent="0.2">
      <c r="B2137" s="30"/>
      <c r="C2137" s="30"/>
      <c r="D2137" s="30"/>
      <c r="E2137" s="30"/>
      <c r="F2137" s="30"/>
      <c r="G2137" s="14" t="s">
        <v>329</v>
      </c>
      <c r="H2137" s="19">
        <v>2.9779979999999999</v>
      </c>
      <c r="I2137" s="17">
        <v>7.6654E-2</v>
      </c>
      <c r="J2137" s="19">
        <v>2.940042</v>
      </c>
      <c r="K2137" s="17">
        <v>8.4518999999999997E-2</v>
      </c>
      <c r="L2137" s="19">
        <v>2.913449</v>
      </c>
      <c r="M2137" s="17">
        <v>9.64E-2</v>
      </c>
      <c r="N2137" s="19">
        <v>2.781847</v>
      </c>
      <c r="O2137" s="17">
        <v>6.3173000000000007E-2</v>
      </c>
    </row>
    <row r="2138" spans="2:15" x14ac:dyDescent="0.2">
      <c r="B2138" s="30"/>
      <c r="C2138" s="30"/>
      <c r="D2138" s="30"/>
      <c r="E2138" s="30"/>
      <c r="F2138" s="30"/>
      <c r="G2138" s="14" t="s">
        <v>330</v>
      </c>
      <c r="H2138" s="19">
        <v>2.521509</v>
      </c>
      <c r="I2138" s="17">
        <v>3.4200000000000001E-2</v>
      </c>
      <c r="J2138" s="19">
        <v>2.5569799999999998</v>
      </c>
      <c r="K2138" s="17">
        <v>-4.744E-3</v>
      </c>
      <c r="L2138" s="19">
        <v>2.5863770000000001</v>
      </c>
      <c r="M2138" s="17">
        <v>-1.7513000000000001E-2</v>
      </c>
      <c r="N2138" s="19">
        <v>2.5378289999999999</v>
      </c>
      <c r="O2138" s="17">
        <v>-3.3938000000000003E-2</v>
      </c>
    </row>
    <row r="2139" spans="2:15" x14ac:dyDescent="0.2">
      <c r="B2139" s="30"/>
      <c r="C2139" s="30"/>
      <c r="D2139" s="30"/>
      <c r="E2139" s="30"/>
      <c r="F2139" s="30"/>
      <c r="G2139" s="14" t="s">
        <v>331</v>
      </c>
      <c r="H2139" s="19">
        <v>3.0088360000000001</v>
      </c>
      <c r="I2139" s="17">
        <v>9.1051000000000007E-2</v>
      </c>
      <c r="J2139" s="19">
        <v>3.0382560000000001</v>
      </c>
      <c r="K2139" s="17">
        <v>7.2581000000000007E-2</v>
      </c>
      <c r="L2139" s="19">
        <v>3.046729</v>
      </c>
      <c r="M2139" s="17">
        <v>7.6888999999999999E-2</v>
      </c>
      <c r="N2139" s="19">
        <v>2.9923299999999999</v>
      </c>
      <c r="O2139" s="17">
        <v>7.2015999999999997E-2</v>
      </c>
    </row>
    <row r="2140" spans="2:15" x14ac:dyDescent="0.2">
      <c r="B2140" s="30"/>
      <c r="C2140" s="30"/>
      <c r="D2140" s="30"/>
      <c r="E2140" s="30"/>
      <c r="F2140" s="30"/>
      <c r="G2140" s="14" t="s">
        <v>332</v>
      </c>
      <c r="H2140" s="19">
        <v>2.667154</v>
      </c>
      <c r="I2140" s="17">
        <v>3.4112999999999997E-2</v>
      </c>
      <c r="J2140" s="19">
        <v>2.617756</v>
      </c>
      <c r="K2140" s="17">
        <v>9.0390000000000002E-3</v>
      </c>
      <c r="L2140" s="19">
        <v>2.650455</v>
      </c>
      <c r="M2140" s="17">
        <v>3.0648000000000002E-2</v>
      </c>
      <c r="N2140" s="19">
        <v>2.6163959999999999</v>
      </c>
      <c r="O2140" s="17">
        <v>3.0828999999999999E-2</v>
      </c>
    </row>
    <row r="2141" spans="2:15" x14ac:dyDescent="0.2">
      <c r="B2141" s="30"/>
      <c r="C2141" s="30"/>
      <c r="D2141" s="30"/>
      <c r="E2141" s="30"/>
      <c r="F2141" s="30"/>
      <c r="G2141" s="14" t="s">
        <v>333</v>
      </c>
      <c r="H2141" s="19">
        <v>2.3636010000000001</v>
      </c>
      <c r="I2141" s="17">
        <v>1.1476999999999999E-2</v>
      </c>
      <c r="J2141" s="19">
        <v>2.3552919999999999</v>
      </c>
      <c r="K2141" s="17">
        <v>-3.0131000000000002E-2</v>
      </c>
      <c r="L2141" s="19">
        <v>2.3531810000000002</v>
      </c>
      <c r="M2141" s="17">
        <v>-3.3316999999999999E-2</v>
      </c>
      <c r="N2141" s="19">
        <v>2.3233069999999998</v>
      </c>
      <c r="O2141" s="17">
        <v>-3.6629000000000002E-2</v>
      </c>
    </row>
    <row r="2142" spans="2:15" x14ac:dyDescent="0.2">
      <c r="B2142" s="30"/>
      <c r="C2142" s="31"/>
      <c r="D2142" s="31"/>
      <c r="E2142" s="31"/>
      <c r="F2142" s="30"/>
      <c r="G2142" s="14" t="s">
        <v>334</v>
      </c>
      <c r="H2142" s="19">
        <v>2.6614119999999999</v>
      </c>
      <c r="I2142" s="17">
        <v>6.5013000000000001E-2</v>
      </c>
      <c r="J2142" s="19">
        <v>2.6646899999999998</v>
      </c>
      <c r="K2142" s="17">
        <v>4.6560999999999998E-2</v>
      </c>
      <c r="L2142" s="19">
        <v>2.6460110000000001</v>
      </c>
      <c r="M2142" s="17">
        <v>4.7558999999999997E-2</v>
      </c>
      <c r="N2142" s="19">
        <v>2.5901960000000002</v>
      </c>
      <c r="O2142" s="17">
        <v>3.8497000000000003E-2</v>
      </c>
    </row>
    <row r="2143" spans="2:15" x14ac:dyDescent="0.2">
      <c r="B2143" s="29" t="s">
        <v>19</v>
      </c>
      <c r="C2143" s="29" t="s">
        <v>20</v>
      </c>
      <c r="D2143" s="29" t="s">
        <v>23</v>
      </c>
      <c r="E2143" s="29" t="s">
        <v>0</v>
      </c>
      <c r="F2143" s="29" t="s">
        <v>84</v>
      </c>
      <c r="G2143" s="14" t="s">
        <v>278</v>
      </c>
      <c r="H2143" s="16">
        <v>8167.18</v>
      </c>
      <c r="I2143" s="17">
        <v>0.10394100000000001</v>
      </c>
      <c r="J2143" s="16">
        <v>27789.25</v>
      </c>
      <c r="K2143" s="17">
        <v>0.110031</v>
      </c>
      <c r="L2143" s="16">
        <v>61598.55</v>
      </c>
      <c r="M2143" s="17">
        <v>5.9792999999999999E-2</v>
      </c>
      <c r="N2143" s="16">
        <v>129340.06</v>
      </c>
      <c r="O2143" s="17">
        <v>0.12854399999999999</v>
      </c>
    </row>
    <row r="2144" spans="2:15" x14ac:dyDescent="0.2">
      <c r="B2144" s="30"/>
      <c r="C2144" s="30"/>
      <c r="D2144" s="30"/>
      <c r="E2144" s="30"/>
      <c r="F2144" s="30"/>
      <c r="G2144" s="14" t="s">
        <v>279</v>
      </c>
      <c r="H2144" s="16">
        <v>12612.48</v>
      </c>
      <c r="I2144" s="17">
        <v>7.0918739999999998</v>
      </c>
      <c r="J2144" s="16">
        <v>29106.89</v>
      </c>
      <c r="K2144" s="17">
        <v>6.4148610000000001</v>
      </c>
      <c r="L2144" s="16">
        <v>49220.58</v>
      </c>
      <c r="M2144" s="17">
        <v>5.7823570000000002</v>
      </c>
      <c r="N2144" s="16">
        <v>76587.92</v>
      </c>
      <c r="O2144" s="17">
        <v>6.738029</v>
      </c>
    </row>
    <row r="2145" spans="2:15" x14ac:dyDescent="0.2">
      <c r="B2145" s="30"/>
      <c r="C2145" s="30"/>
      <c r="D2145" s="30"/>
      <c r="E2145" s="30"/>
      <c r="F2145" s="30"/>
      <c r="G2145" s="14" t="s">
        <v>280</v>
      </c>
      <c r="H2145" s="16">
        <v>7760.04</v>
      </c>
      <c r="I2145" s="17">
        <v>-0.56315899999999997</v>
      </c>
      <c r="J2145" s="16">
        <v>51740.19</v>
      </c>
      <c r="K2145" s="17">
        <v>-0.13447899999999999</v>
      </c>
      <c r="L2145" s="16">
        <v>147905.01999999999</v>
      </c>
      <c r="M2145" s="17">
        <v>6.5236000000000002E-2</v>
      </c>
      <c r="N2145" s="16">
        <v>319530.28999999998</v>
      </c>
      <c r="O2145" s="17">
        <v>0.11422</v>
      </c>
    </row>
    <row r="2146" spans="2:15" x14ac:dyDescent="0.2">
      <c r="B2146" s="30"/>
      <c r="C2146" s="30"/>
      <c r="D2146" s="30"/>
      <c r="E2146" s="30"/>
      <c r="F2146" s="30"/>
      <c r="G2146" s="14" t="s">
        <v>281</v>
      </c>
      <c r="H2146" s="16">
        <v>1548.47</v>
      </c>
      <c r="I2146" s="17">
        <v>-0.64590899999999996</v>
      </c>
      <c r="J2146" s="16">
        <v>4510.2299999999996</v>
      </c>
      <c r="K2146" s="17">
        <v>-0.58532899999999999</v>
      </c>
      <c r="L2146" s="16">
        <v>8044.46</v>
      </c>
      <c r="M2146" s="17">
        <v>-0.559249</v>
      </c>
      <c r="N2146" s="16">
        <v>16092.79</v>
      </c>
      <c r="O2146" s="17">
        <v>-0.19658700000000001</v>
      </c>
    </row>
    <row r="2147" spans="2:15" x14ac:dyDescent="0.2">
      <c r="B2147" s="30"/>
      <c r="C2147" s="30"/>
      <c r="D2147" s="30"/>
      <c r="E2147" s="30"/>
      <c r="F2147" s="30"/>
      <c r="G2147" s="14" t="s">
        <v>282</v>
      </c>
      <c r="H2147" s="16">
        <v>6386.4</v>
      </c>
      <c r="I2147" s="139">
        <v>-0.54131300000000004</v>
      </c>
      <c r="J2147" s="16">
        <v>24333.38</v>
      </c>
      <c r="K2147" s="139">
        <v>-0.51246199999999997</v>
      </c>
      <c r="L2147" s="16">
        <v>58228.69</v>
      </c>
      <c r="M2147" s="139">
        <v>-0.50424100000000005</v>
      </c>
      <c r="N2147" s="16">
        <v>186178.2</v>
      </c>
      <c r="O2147" s="139">
        <v>-0.22506399999999999</v>
      </c>
    </row>
    <row r="2148" spans="2:15" x14ac:dyDescent="0.2">
      <c r="B2148" s="30"/>
      <c r="C2148" s="30"/>
      <c r="D2148" s="30"/>
      <c r="E2148" s="30"/>
      <c r="F2148" s="30"/>
      <c r="G2148" s="14" t="s">
        <v>283</v>
      </c>
      <c r="H2148" s="16">
        <v>1337.55</v>
      </c>
      <c r="I2148" s="17">
        <v>-0.88457799999999998</v>
      </c>
      <c r="J2148" s="16">
        <v>26590.5</v>
      </c>
      <c r="K2148" s="17">
        <v>-0.31342999999999999</v>
      </c>
      <c r="L2148" s="16">
        <v>95395.87</v>
      </c>
      <c r="M2148" s="17">
        <v>-3.5534999999999997E-2</v>
      </c>
      <c r="N2148" s="16">
        <v>220277.56</v>
      </c>
      <c r="O2148" s="17">
        <v>5.3560000000000003E-2</v>
      </c>
    </row>
    <row r="2149" spans="2:15" x14ac:dyDescent="0.2">
      <c r="B2149" s="30"/>
      <c r="C2149" s="30"/>
      <c r="D2149" s="30"/>
      <c r="E2149" s="30"/>
      <c r="F2149" s="30"/>
      <c r="G2149" s="14" t="s">
        <v>284</v>
      </c>
      <c r="H2149" s="16">
        <v>3342.95</v>
      </c>
      <c r="I2149" s="17">
        <v>0.69090300000000004</v>
      </c>
      <c r="J2149" s="16">
        <v>13211.13</v>
      </c>
      <c r="K2149" s="17">
        <v>1.466912</v>
      </c>
      <c r="L2149" s="16">
        <v>39036.79</v>
      </c>
      <c r="M2149" s="17">
        <v>2.778</v>
      </c>
      <c r="N2149" s="16">
        <v>65373.05</v>
      </c>
      <c r="O2149" s="17">
        <v>2.0533890000000001</v>
      </c>
    </row>
    <row r="2150" spans="2:15" x14ac:dyDescent="0.2">
      <c r="B2150" s="30"/>
      <c r="C2150" s="30"/>
      <c r="D2150" s="30"/>
      <c r="E2150" s="30"/>
      <c r="F2150" s="30"/>
      <c r="G2150" s="14" t="s">
        <v>285</v>
      </c>
      <c r="H2150" s="16">
        <v>43041.95</v>
      </c>
      <c r="I2150" s="17">
        <v>9.3434000000000003E-2</v>
      </c>
      <c r="J2150" s="16">
        <v>146778.69</v>
      </c>
      <c r="K2150" s="17">
        <v>0.113022</v>
      </c>
      <c r="L2150" s="16">
        <v>341946.36</v>
      </c>
      <c r="M2150" s="17">
        <v>0.17724899999999999</v>
      </c>
      <c r="N2150" s="16">
        <v>697347.83</v>
      </c>
      <c r="O2150" s="17">
        <v>0.226436</v>
      </c>
    </row>
    <row r="2151" spans="2:15" x14ac:dyDescent="0.2">
      <c r="B2151" s="30"/>
      <c r="C2151" s="30"/>
      <c r="D2151" s="30"/>
      <c r="E2151" s="30"/>
      <c r="F2151" s="30"/>
      <c r="G2151" s="14" t="s">
        <v>286</v>
      </c>
      <c r="H2151" s="16">
        <v>23161.4</v>
      </c>
      <c r="I2151" s="17">
        <v>1.736755</v>
      </c>
      <c r="J2151" s="16">
        <v>75682.149999999994</v>
      </c>
      <c r="K2151" s="17">
        <v>2.1275919999999999</v>
      </c>
      <c r="L2151" s="16">
        <v>170265.36</v>
      </c>
      <c r="M2151" s="17">
        <v>2.65943</v>
      </c>
      <c r="N2151" s="16">
        <v>331138.90999999997</v>
      </c>
      <c r="O2151" s="17">
        <v>2.9389889999999999</v>
      </c>
    </row>
    <row r="2152" spans="2:15" x14ac:dyDescent="0.2">
      <c r="B2152" s="30"/>
      <c r="C2152" s="30"/>
      <c r="D2152" s="30"/>
      <c r="E2152" s="30"/>
      <c r="F2152" s="30"/>
      <c r="G2152" s="14" t="s">
        <v>287</v>
      </c>
      <c r="H2152" s="16">
        <v>686.28</v>
      </c>
      <c r="I2152" s="17" t="s">
        <v>413</v>
      </c>
      <c r="J2152" s="16">
        <v>686.28</v>
      </c>
      <c r="K2152" s="17" t="s">
        <v>413</v>
      </c>
      <c r="L2152" s="16">
        <v>686.28</v>
      </c>
      <c r="M2152" s="17">
        <v>-0.91589900000000002</v>
      </c>
      <c r="N2152" s="16">
        <v>686.28</v>
      </c>
      <c r="O2152" s="17">
        <v>-0.98964399999999997</v>
      </c>
    </row>
    <row r="2153" spans="2:15" x14ac:dyDescent="0.2">
      <c r="B2153" s="30"/>
      <c r="C2153" s="30"/>
      <c r="D2153" s="30"/>
      <c r="E2153" s="30"/>
      <c r="F2153" s="30"/>
      <c r="G2153" s="14" t="s">
        <v>288</v>
      </c>
      <c r="H2153" s="16">
        <v>4301.07</v>
      </c>
      <c r="I2153" s="17">
        <v>0.60997699999999999</v>
      </c>
      <c r="J2153" s="16">
        <v>14742.26</v>
      </c>
      <c r="K2153" s="17">
        <v>1.290006</v>
      </c>
      <c r="L2153" s="16">
        <v>35883.17</v>
      </c>
      <c r="M2153" s="17">
        <v>1.2245980000000001</v>
      </c>
      <c r="N2153" s="16">
        <v>79559.100000000006</v>
      </c>
      <c r="O2153" s="17">
        <v>0.59692299999999998</v>
      </c>
    </row>
    <row r="2154" spans="2:15" x14ac:dyDescent="0.2">
      <c r="B2154" s="30"/>
      <c r="C2154" s="30"/>
      <c r="D2154" s="30"/>
      <c r="E2154" s="30"/>
      <c r="F2154" s="30"/>
      <c r="G2154" s="14" t="s">
        <v>289</v>
      </c>
      <c r="H2154" s="16">
        <v>11367.27</v>
      </c>
      <c r="I2154" s="17">
        <v>0.119113</v>
      </c>
      <c r="J2154" s="16">
        <v>35501.97</v>
      </c>
      <c r="K2154" s="17">
        <v>0.13453799999999999</v>
      </c>
      <c r="L2154" s="16">
        <v>91188.91</v>
      </c>
      <c r="M2154" s="17">
        <v>0.41167999999999999</v>
      </c>
      <c r="N2154" s="16">
        <v>184274.92</v>
      </c>
      <c r="O2154" s="17">
        <v>0.38378499999999999</v>
      </c>
    </row>
    <row r="2155" spans="2:15" x14ac:dyDescent="0.2">
      <c r="B2155" s="30"/>
      <c r="C2155" s="30"/>
      <c r="D2155" s="30"/>
      <c r="E2155" s="30"/>
      <c r="F2155" s="30"/>
      <c r="G2155" s="14" t="s">
        <v>290</v>
      </c>
      <c r="H2155" s="16">
        <v>19563.509999999998</v>
      </c>
      <c r="I2155" s="17">
        <v>1.9707349999999999</v>
      </c>
      <c r="J2155" s="16">
        <v>57712.29</v>
      </c>
      <c r="K2155" s="17">
        <v>1.6046400000000001</v>
      </c>
      <c r="L2155" s="16">
        <v>120980.19</v>
      </c>
      <c r="M2155" s="17">
        <v>1.2838769999999999</v>
      </c>
      <c r="N2155" s="16">
        <v>212426.34</v>
      </c>
      <c r="O2155" s="17">
        <v>0.99027299999999996</v>
      </c>
    </row>
    <row r="2156" spans="2:15" x14ac:dyDescent="0.2">
      <c r="B2156" s="30"/>
      <c r="C2156" s="30"/>
      <c r="D2156" s="30"/>
      <c r="E2156" s="30"/>
      <c r="F2156" s="30"/>
      <c r="G2156" s="14" t="s">
        <v>291</v>
      </c>
      <c r="H2156" s="16">
        <v>8658.77</v>
      </c>
      <c r="I2156" s="17">
        <v>2.2534640000000001</v>
      </c>
      <c r="J2156" s="16">
        <v>28837.09</v>
      </c>
      <c r="K2156" s="17">
        <v>8.4128120000000006</v>
      </c>
      <c r="L2156" s="16">
        <v>64874.66</v>
      </c>
      <c r="M2156" s="17">
        <v>14.513498999999999</v>
      </c>
      <c r="N2156" s="16">
        <v>129960.12</v>
      </c>
      <c r="O2156" s="17">
        <v>21.898081000000001</v>
      </c>
    </row>
    <row r="2157" spans="2:15" x14ac:dyDescent="0.2">
      <c r="B2157" s="30"/>
      <c r="C2157" s="30"/>
      <c r="D2157" s="30"/>
      <c r="E2157" s="30"/>
      <c r="F2157" s="30"/>
      <c r="G2157" s="14" t="s">
        <v>292</v>
      </c>
      <c r="H2157" s="16">
        <v>3079.92</v>
      </c>
      <c r="I2157" s="17">
        <v>0.91563499999999998</v>
      </c>
      <c r="J2157" s="16">
        <v>11452.51</v>
      </c>
      <c r="K2157" s="17">
        <v>0.86697500000000005</v>
      </c>
      <c r="L2157" s="16">
        <v>25590.32</v>
      </c>
      <c r="M2157" s="17">
        <v>0.76028600000000002</v>
      </c>
      <c r="N2157" s="16">
        <v>45506.31</v>
      </c>
      <c r="O2157" s="17">
        <v>0.775922</v>
      </c>
    </row>
    <row r="2158" spans="2:15" x14ac:dyDescent="0.2">
      <c r="B2158" s="30"/>
      <c r="C2158" s="30"/>
      <c r="D2158" s="30"/>
      <c r="E2158" s="30"/>
      <c r="F2158" s="30"/>
      <c r="G2158" s="14" t="s">
        <v>293</v>
      </c>
      <c r="H2158" s="16">
        <v>1915.98</v>
      </c>
      <c r="I2158" s="17">
        <v>-0.61644699999999997</v>
      </c>
      <c r="J2158" s="16">
        <v>16729.09</v>
      </c>
      <c r="K2158" s="17">
        <v>-2.8629000000000002E-2</v>
      </c>
      <c r="L2158" s="16">
        <v>46935.77</v>
      </c>
      <c r="M2158" s="17">
        <v>-8.2848000000000005E-2</v>
      </c>
      <c r="N2158" s="16">
        <v>109934.91</v>
      </c>
      <c r="O2158" s="17">
        <v>-3.2944000000000001E-2</v>
      </c>
    </row>
    <row r="2159" spans="2:15" x14ac:dyDescent="0.2">
      <c r="B2159" s="30"/>
      <c r="C2159" s="30"/>
      <c r="D2159" s="30"/>
      <c r="E2159" s="30"/>
      <c r="F2159" s="30"/>
      <c r="G2159" s="14" t="s">
        <v>294</v>
      </c>
      <c r="H2159" s="16">
        <v>3560.63</v>
      </c>
      <c r="I2159" s="17">
        <v>-0.69639799999999996</v>
      </c>
      <c r="J2159" s="16">
        <v>11987.11</v>
      </c>
      <c r="K2159" s="17">
        <v>-0.70672000000000001</v>
      </c>
      <c r="L2159" s="16">
        <v>27909.24</v>
      </c>
      <c r="M2159" s="17">
        <v>-0.70276499999999997</v>
      </c>
      <c r="N2159" s="16">
        <v>130756.57</v>
      </c>
      <c r="O2159" s="17">
        <v>-0.34186499999999997</v>
      </c>
    </row>
    <row r="2160" spans="2:15" x14ac:dyDescent="0.2">
      <c r="B2160" s="30"/>
      <c r="C2160" s="30"/>
      <c r="D2160" s="30"/>
      <c r="E2160" s="30"/>
      <c r="F2160" s="30"/>
      <c r="G2160" s="14" t="s">
        <v>295</v>
      </c>
      <c r="H2160" s="16">
        <v>15451.27</v>
      </c>
      <c r="I2160" s="17">
        <v>-2.2357999999999999E-2</v>
      </c>
      <c r="J2160" s="16">
        <v>49551.16</v>
      </c>
      <c r="K2160" s="17">
        <v>-2.7942999999999999E-2</v>
      </c>
      <c r="L2160" s="16">
        <v>115493.5</v>
      </c>
      <c r="M2160" s="17">
        <v>0.21861900000000001</v>
      </c>
      <c r="N2160" s="16">
        <v>216936.77</v>
      </c>
      <c r="O2160" s="17">
        <v>0.207536</v>
      </c>
    </row>
    <row r="2161" spans="2:15" x14ac:dyDescent="0.2">
      <c r="B2161" s="30"/>
      <c r="C2161" s="30"/>
      <c r="D2161" s="30"/>
      <c r="E2161" s="30"/>
      <c r="F2161" s="30"/>
      <c r="G2161" s="14" t="s">
        <v>296</v>
      </c>
      <c r="H2161" s="16">
        <v>13615.07</v>
      </c>
      <c r="I2161" s="17">
        <v>0.89959900000000004</v>
      </c>
      <c r="J2161" s="16">
        <v>45002.32</v>
      </c>
      <c r="K2161" s="17">
        <v>0.83755599999999997</v>
      </c>
      <c r="L2161" s="16">
        <v>100952.07</v>
      </c>
      <c r="M2161" s="17">
        <v>0.873587</v>
      </c>
      <c r="N2161" s="16">
        <v>204133.47</v>
      </c>
      <c r="O2161" s="17">
        <v>0.79769500000000004</v>
      </c>
    </row>
    <row r="2162" spans="2:15" x14ac:dyDescent="0.2">
      <c r="B2162" s="30"/>
      <c r="C2162" s="30"/>
      <c r="D2162" s="30"/>
      <c r="E2162" s="30"/>
      <c r="F2162" s="30"/>
      <c r="G2162" s="14" t="s">
        <v>297</v>
      </c>
      <c r="H2162" s="16">
        <v>68.540000000000006</v>
      </c>
      <c r="I2162" s="17">
        <v>-0.96618000000000004</v>
      </c>
      <c r="J2162" s="16">
        <v>342.47</v>
      </c>
      <c r="K2162" s="17">
        <v>-0.92274100000000003</v>
      </c>
      <c r="L2162" s="16">
        <v>1410.2</v>
      </c>
      <c r="M2162" s="17">
        <v>-0.82013100000000005</v>
      </c>
      <c r="N2162" s="16">
        <v>3553.89</v>
      </c>
      <c r="O2162" s="17">
        <v>-0.58601499999999995</v>
      </c>
    </row>
    <row r="2163" spans="2:15" x14ac:dyDescent="0.2">
      <c r="B2163" s="30"/>
      <c r="C2163" s="30"/>
      <c r="D2163" s="30"/>
      <c r="E2163" s="30"/>
      <c r="F2163" s="30"/>
      <c r="G2163" s="14" t="s">
        <v>298</v>
      </c>
      <c r="H2163" s="16">
        <v>8176.28</v>
      </c>
      <c r="I2163" s="17">
        <v>-0.149451</v>
      </c>
      <c r="J2163" s="16">
        <v>29154.81</v>
      </c>
      <c r="K2163" s="17">
        <v>-0.124955</v>
      </c>
      <c r="L2163" s="16">
        <v>62106.84</v>
      </c>
      <c r="M2163" s="17">
        <v>-0.18003</v>
      </c>
      <c r="N2163" s="16">
        <v>128143.62</v>
      </c>
      <c r="O2163" s="17">
        <v>-0.20301900000000001</v>
      </c>
    </row>
    <row r="2164" spans="2:15" x14ac:dyDescent="0.2">
      <c r="B2164" s="30"/>
      <c r="C2164" s="30"/>
      <c r="D2164" s="30"/>
      <c r="E2164" s="30"/>
      <c r="F2164" s="30"/>
      <c r="G2164" s="14" t="s">
        <v>299</v>
      </c>
      <c r="H2164" s="16">
        <v>33457.199999999997</v>
      </c>
      <c r="I2164" s="17">
        <v>1.15842</v>
      </c>
      <c r="J2164" s="16">
        <v>96804.55</v>
      </c>
      <c r="K2164" s="17">
        <v>0.84043199999999996</v>
      </c>
      <c r="L2164" s="16">
        <v>209344.26</v>
      </c>
      <c r="M2164" s="17">
        <v>0.63919800000000004</v>
      </c>
      <c r="N2164" s="16">
        <v>444220.38</v>
      </c>
      <c r="O2164" s="17">
        <v>0.75255799999999995</v>
      </c>
    </row>
    <row r="2165" spans="2:15" x14ac:dyDescent="0.2">
      <c r="B2165" s="30"/>
      <c r="C2165" s="30"/>
      <c r="D2165" s="30"/>
      <c r="E2165" s="30"/>
      <c r="F2165" s="30"/>
      <c r="G2165" s="14" t="s">
        <v>300</v>
      </c>
      <c r="H2165" s="16">
        <v>6027.65</v>
      </c>
      <c r="I2165" s="17">
        <v>1.0812630000000001</v>
      </c>
      <c r="J2165" s="16">
        <v>19577.689999999999</v>
      </c>
      <c r="K2165" s="17">
        <v>1.046591</v>
      </c>
      <c r="L2165" s="16">
        <v>43138.43</v>
      </c>
      <c r="M2165" s="17">
        <v>1.047652</v>
      </c>
      <c r="N2165" s="16">
        <v>76921.64</v>
      </c>
      <c r="O2165" s="17">
        <v>0.79825199999999996</v>
      </c>
    </row>
    <row r="2166" spans="2:15" x14ac:dyDescent="0.2">
      <c r="B2166" s="30"/>
      <c r="C2166" s="30"/>
      <c r="D2166" s="30"/>
      <c r="E2166" s="30"/>
      <c r="F2166" s="30"/>
      <c r="G2166" s="14" t="s">
        <v>301</v>
      </c>
      <c r="H2166" s="16">
        <v>235.03</v>
      </c>
      <c r="I2166" s="17">
        <v>-0.90115199999999995</v>
      </c>
      <c r="J2166" s="16">
        <v>900.55</v>
      </c>
      <c r="K2166" s="17">
        <v>-0.86513600000000002</v>
      </c>
      <c r="L2166" s="16">
        <v>1999.21</v>
      </c>
      <c r="M2166" s="17">
        <v>-0.84361799999999998</v>
      </c>
      <c r="N2166" s="16">
        <v>5192.38</v>
      </c>
      <c r="O2166" s="17">
        <v>-0.67341799999999996</v>
      </c>
    </row>
    <row r="2167" spans="2:15" x14ac:dyDescent="0.2">
      <c r="B2167" s="30"/>
      <c r="C2167" s="30"/>
      <c r="D2167" s="30"/>
      <c r="E2167" s="30"/>
      <c r="F2167" s="30"/>
      <c r="G2167" s="14" t="s">
        <v>302</v>
      </c>
      <c r="H2167" s="16">
        <v>7211.88</v>
      </c>
      <c r="I2167" s="17">
        <v>5.9563999999999999E-2</v>
      </c>
      <c r="J2167" s="16">
        <v>28107.79</v>
      </c>
      <c r="K2167" s="17">
        <v>0.240643</v>
      </c>
      <c r="L2167" s="16">
        <v>68418.52</v>
      </c>
      <c r="M2167" s="17">
        <v>0.27910200000000002</v>
      </c>
      <c r="N2167" s="16">
        <v>140382.78</v>
      </c>
      <c r="O2167" s="17">
        <v>0.38544899999999999</v>
      </c>
    </row>
    <row r="2168" spans="2:15" x14ac:dyDescent="0.2">
      <c r="B2168" s="30"/>
      <c r="C2168" s="30"/>
      <c r="D2168" s="30"/>
      <c r="E2168" s="30"/>
      <c r="F2168" s="30"/>
      <c r="G2168" s="14" t="s">
        <v>303</v>
      </c>
      <c r="H2168" s="16">
        <v>15708.19</v>
      </c>
      <c r="I2168" s="17">
        <v>1.3955379999999999</v>
      </c>
      <c r="J2168" s="16">
        <v>51880.14</v>
      </c>
      <c r="K2168" s="17">
        <v>1.3253600000000001</v>
      </c>
      <c r="L2168" s="16">
        <v>99333.22</v>
      </c>
      <c r="M2168" s="17">
        <v>1.0689630000000001</v>
      </c>
      <c r="N2168" s="16">
        <v>169255.64</v>
      </c>
      <c r="O2168" s="17">
        <v>0.80624600000000002</v>
      </c>
    </row>
    <row r="2169" spans="2:15" x14ac:dyDescent="0.2">
      <c r="B2169" s="30"/>
      <c r="C2169" s="30"/>
      <c r="D2169" s="30"/>
      <c r="E2169" s="30"/>
      <c r="F2169" s="30"/>
      <c r="G2169" s="14" t="s">
        <v>304</v>
      </c>
      <c r="H2169" s="16">
        <v>5429.92</v>
      </c>
      <c r="I2169" s="17">
        <v>0.67247900000000005</v>
      </c>
      <c r="J2169" s="16">
        <v>18132.12</v>
      </c>
      <c r="K2169" s="17">
        <v>0.78963700000000003</v>
      </c>
      <c r="L2169" s="16">
        <v>44039.4</v>
      </c>
      <c r="M2169" s="17">
        <v>1.1411629999999999</v>
      </c>
      <c r="N2169" s="16">
        <v>73196.89</v>
      </c>
      <c r="O2169" s="17">
        <v>0.82815300000000003</v>
      </c>
    </row>
    <row r="2170" spans="2:15" x14ac:dyDescent="0.2">
      <c r="B2170" s="30"/>
      <c r="C2170" s="30"/>
      <c r="D2170" s="30"/>
      <c r="E2170" s="30"/>
      <c r="F2170" s="30"/>
      <c r="G2170" s="14" t="s">
        <v>305</v>
      </c>
      <c r="H2170" s="16">
        <v>287.72000000000003</v>
      </c>
      <c r="I2170" s="17">
        <v>-0.95443</v>
      </c>
      <c r="J2170" s="16">
        <v>987.38</v>
      </c>
      <c r="K2170" s="17">
        <v>-0.93798700000000002</v>
      </c>
      <c r="L2170" s="16">
        <v>2413.38</v>
      </c>
      <c r="M2170" s="17">
        <v>-0.92117499999999997</v>
      </c>
      <c r="N2170" s="16">
        <v>8856.49</v>
      </c>
      <c r="O2170" s="17">
        <v>-0.73641800000000002</v>
      </c>
    </row>
    <row r="2171" spans="2:15" x14ac:dyDescent="0.2">
      <c r="B2171" s="30"/>
      <c r="C2171" s="30"/>
      <c r="D2171" s="30"/>
      <c r="E2171" s="30"/>
      <c r="F2171" s="30"/>
      <c r="G2171" s="14" t="s">
        <v>306</v>
      </c>
      <c r="H2171" s="16">
        <v>13534.43</v>
      </c>
      <c r="I2171" s="17">
        <v>-0.61057499999999998</v>
      </c>
      <c r="J2171" s="16">
        <v>61506.02</v>
      </c>
      <c r="K2171" s="17">
        <v>-0.506664</v>
      </c>
      <c r="L2171" s="16">
        <v>150751.69</v>
      </c>
      <c r="M2171" s="17">
        <v>-0.47492499999999999</v>
      </c>
      <c r="N2171" s="16">
        <v>506352.09</v>
      </c>
      <c r="O2171" s="17">
        <v>-0.15858800000000001</v>
      </c>
    </row>
    <row r="2172" spans="2:15" x14ac:dyDescent="0.2">
      <c r="B2172" s="30"/>
      <c r="C2172" s="30"/>
      <c r="D2172" s="30"/>
      <c r="E2172" s="30"/>
      <c r="F2172" s="30"/>
      <c r="G2172" s="14" t="s">
        <v>307</v>
      </c>
      <c r="H2172" s="16">
        <v>34418.49</v>
      </c>
      <c r="I2172" s="17">
        <v>7.2327000000000002E-2</v>
      </c>
      <c r="J2172" s="16">
        <v>121910.67</v>
      </c>
      <c r="K2172" s="17">
        <v>0.115533</v>
      </c>
      <c r="L2172" s="16">
        <v>273541.02</v>
      </c>
      <c r="M2172" s="17">
        <v>9.7882999999999998E-2</v>
      </c>
      <c r="N2172" s="16">
        <v>551332.04</v>
      </c>
      <c r="O2172" s="17">
        <v>0.10770100000000001</v>
      </c>
    </row>
    <row r="2173" spans="2:15" x14ac:dyDescent="0.2">
      <c r="B2173" s="30"/>
      <c r="C2173" s="30"/>
      <c r="D2173" s="30"/>
      <c r="E2173" s="30"/>
      <c r="F2173" s="30"/>
      <c r="G2173" s="14" t="s">
        <v>308</v>
      </c>
      <c r="H2173" s="16">
        <v>6735.88</v>
      </c>
      <c r="I2173" s="17">
        <v>4.7981959999999999</v>
      </c>
      <c r="J2173" s="16">
        <v>25323.43</v>
      </c>
      <c r="K2173" s="17">
        <v>15.975084000000001</v>
      </c>
      <c r="L2173" s="16">
        <v>54943.38</v>
      </c>
      <c r="M2173" s="17">
        <v>18.455732999999999</v>
      </c>
      <c r="N2173" s="16">
        <v>67788.5</v>
      </c>
      <c r="O2173" s="17">
        <v>10.978947</v>
      </c>
    </row>
    <row r="2174" spans="2:15" x14ac:dyDescent="0.2">
      <c r="B2174" s="30"/>
      <c r="C2174" s="30"/>
      <c r="D2174" s="30"/>
      <c r="E2174" s="30"/>
      <c r="F2174" s="30"/>
      <c r="G2174" s="14" t="s">
        <v>309</v>
      </c>
      <c r="H2174" s="16">
        <v>90.98</v>
      </c>
      <c r="I2174" s="17">
        <v>-0.93934700000000004</v>
      </c>
      <c r="J2174" s="16">
        <v>297.5</v>
      </c>
      <c r="K2174" s="17">
        <v>-0.93274900000000005</v>
      </c>
      <c r="L2174" s="16">
        <v>1449.73</v>
      </c>
      <c r="M2174" s="17">
        <v>-0.86072899999999997</v>
      </c>
      <c r="N2174" s="16">
        <v>4266.99</v>
      </c>
      <c r="O2174" s="17">
        <v>-0.73456999999999995</v>
      </c>
    </row>
    <row r="2175" spans="2:15" x14ac:dyDescent="0.2">
      <c r="B2175" s="30"/>
      <c r="C2175" s="30"/>
      <c r="D2175" s="30"/>
      <c r="E2175" s="30"/>
      <c r="F2175" s="30"/>
      <c r="G2175" s="14" t="s">
        <v>310</v>
      </c>
      <c r="H2175" s="16">
        <v>7827.13</v>
      </c>
      <c r="I2175" s="139">
        <v>0.96586000000000005</v>
      </c>
      <c r="J2175" s="16">
        <v>26746.58</v>
      </c>
      <c r="K2175" s="139">
        <v>1.0485979999999999</v>
      </c>
      <c r="L2175" s="16">
        <v>61350</v>
      </c>
      <c r="M2175" s="139">
        <v>1.1413899999999999</v>
      </c>
      <c r="N2175" s="16">
        <v>118029.8</v>
      </c>
      <c r="O2175" s="139">
        <v>1.0486679999999999</v>
      </c>
    </row>
    <row r="2176" spans="2:15" x14ac:dyDescent="0.2">
      <c r="B2176" s="30"/>
      <c r="C2176" s="30"/>
      <c r="D2176" s="30"/>
      <c r="E2176" s="30"/>
      <c r="F2176" s="30"/>
      <c r="G2176" s="14" t="s">
        <v>311</v>
      </c>
      <c r="H2176" s="16">
        <v>7285.35</v>
      </c>
      <c r="I2176" s="139">
        <v>-0.48241499999999998</v>
      </c>
      <c r="J2176" s="16">
        <v>45913.18</v>
      </c>
      <c r="K2176" s="139">
        <v>-6.0441000000000002E-2</v>
      </c>
      <c r="L2176" s="16">
        <v>122894.33</v>
      </c>
      <c r="M2176" s="139">
        <v>-1.3699999999999999E-3</v>
      </c>
      <c r="N2176" s="16">
        <v>277773.96000000002</v>
      </c>
      <c r="O2176" s="139">
        <v>-8.1320000000000003E-3</v>
      </c>
    </row>
    <row r="2177" spans="2:15" x14ac:dyDescent="0.2">
      <c r="B2177" s="30"/>
      <c r="C2177" s="30"/>
      <c r="D2177" s="30"/>
      <c r="E2177" s="30"/>
      <c r="F2177" s="30"/>
      <c r="G2177" s="14" t="s">
        <v>312</v>
      </c>
      <c r="H2177" s="16">
        <v>51.35</v>
      </c>
      <c r="I2177" s="17" t="s">
        <v>413</v>
      </c>
      <c r="J2177" s="16">
        <v>51.35</v>
      </c>
      <c r="K2177" s="17" t="s">
        <v>413</v>
      </c>
      <c r="L2177" s="16">
        <v>62.34</v>
      </c>
      <c r="M2177" s="17">
        <v>6.81203</v>
      </c>
      <c r="N2177" s="16">
        <v>66.33</v>
      </c>
      <c r="O2177" s="17">
        <v>1.3421609999999999</v>
      </c>
    </row>
    <row r="2178" spans="2:15" x14ac:dyDescent="0.2">
      <c r="B2178" s="30"/>
      <c r="C2178" s="30"/>
      <c r="D2178" s="30"/>
      <c r="E2178" s="30"/>
      <c r="F2178" s="30"/>
      <c r="G2178" s="14" t="s">
        <v>313</v>
      </c>
      <c r="H2178" s="16">
        <v>11273.78</v>
      </c>
      <c r="I2178" s="17">
        <v>-0.111584</v>
      </c>
      <c r="J2178" s="16">
        <v>40184.629999999997</v>
      </c>
      <c r="K2178" s="17">
        <v>-7.8218999999999997E-2</v>
      </c>
      <c r="L2178" s="16">
        <v>92128.24</v>
      </c>
      <c r="M2178" s="17">
        <v>-2.7703999999999999E-2</v>
      </c>
      <c r="N2178" s="16">
        <v>210288.67</v>
      </c>
      <c r="O2178" s="17">
        <v>4.7066999999999998E-2</v>
      </c>
    </row>
    <row r="2179" spans="2:15" x14ac:dyDescent="0.2">
      <c r="B2179" s="30"/>
      <c r="C2179" s="30"/>
      <c r="D2179" s="30"/>
      <c r="E2179" s="30"/>
      <c r="F2179" s="30"/>
      <c r="G2179" s="14" t="s">
        <v>314</v>
      </c>
      <c r="H2179" s="16">
        <v>14172.96</v>
      </c>
      <c r="I2179" s="17" t="s">
        <v>413</v>
      </c>
      <c r="J2179" s="16">
        <v>47832.26</v>
      </c>
      <c r="K2179" s="17" t="s">
        <v>413</v>
      </c>
      <c r="L2179" s="16">
        <v>109627.6</v>
      </c>
      <c r="M2179" s="17" t="s">
        <v>413</v>
      </c>
      <c r="N2179" s="16">
        <v>132448.42000000001</v>
      </c>
      <c r="O2179" s="17" t="s">
        <v>413</v>
      </c>
    </row>
    <row r="2180" spans="2:15" x14ac:dyDescent="0.2">
      <c r="B2180" s="30"/>
      <c r="C2180" s="30"/>
      <c r="D2180" s="30"/>
      <c r="E2180" s="30"/>
      <c r="F2180" s="30"/>
      <c r="G2180" s="14" t="s">
        <v>315</v>
      </c>
      <c r="H2180" s="16">
        <v>8611.25</v>
      </c>
      <c r="I2180" s="17">
        <v>2.1312999999999999E-2</v>
      </c>
      <c r="J2180" s="16">
        <v>27932.29</v>
      </c>
      <c r="K2180" s="17">
        <v>9.4444E-2</v>
      </c>
      <c r="L2180" s="16">
        <v>64952.54</v>
      </c>
      <c r="M2180" s="17">
        <v>0.152503</v>
      </c>
      <c r="N2180" s="16">
        <v>145834.84</v>
      </c>
      <c r="O2180" s="17">
        <v>0.28037899999999999</v>
      </c>
    </row>
    <row r="2181" spans="2:15" x14ac:dyDescent="0.2">
      <c r="B2181" s="30"/>
      <c r="C2181" s="30"/>
      <c r="D2181" s="30"/>
      <c r="E2181" s="30"/>
      <c r="F2181" s="30"/>
      <c r="G2181" s="14" t="s">
        <v>316</v>
      </c>
      <c r="H2181" s="16">
        <v>8532.17</v>
      </c>
      <c r="I2181" s="17">
        <v>6.1321000000000001E-2</v>
      </c>
      <c r="J2181" s="16">
        <v>29534.22</v>
      </c>
      <c r="K2181" s="17">
        <v>0.11437</v>
      </c>
      <c r="L2181" s="16">
        <v>66305.75</v>
      </c>
      <c r="M2181" s="17">
        <v>7.4067999999999995E-2</v>
      </c>
      <c r="N2181" s="16">
        <v>150327.88</v>
      </c>
      <c r="O2181" s="17">
        <v>0.28950399999999998</v>
      </c>
    </row>
    <row r="2182" spans="2:15" x14ac:dyDescent="0.2">
      <c r="B2182" s="30"/>
      <c r="C2182" s="30"/>
      <c r="D2182" s="30"/>
      <c r="E2182" s="30"/>
      <c r="F2182" s="30"/>
      <c r="G2182" s="14" t="s">
        <v>317</v>
      </c>
      <c r="H2182" s="16">
        <v>11414.9</v>
      </c>
      <c r="I2182" s="17">
        <v>0.60301800000000005</v>
      </c>
      <c r="J2182" s="16">
        <v>39337.839999999997</v>
      </c>
      <c r="K2182" s="17">
        <v>0.93669599999999997</v>
      </c>
      <c r="L2182" s="16">
        <v>95237.96</v>
      </c>
      <c r="M2182" s="17">
        <v>1.09781</v>
      </c>
      <c r="N2182" s="16">
        <v>196723.34</v>
      </c>
      <c r="O2182" s="17">
        <v>1.2336480000000001</v>
      </c>
    </row>
    <row r="2183" spans="2:15" x14ac:dyDescent="0.2">
      <c r="B2183" s="30"/>
      <c r="C2183" s="30"/>
      <c r="D2183" s="30"/>
      <c r="E2183" s="30"/>
      <c r="F2183" s="30"/>
      <c r="G2183" s="14" t="s">
        <v>318</v>
      </c>
      <c r="H2183" s="16">
        <v>3280.1</v>
      </c>
      <c r="I2183" s="17">
        <v>0.35836000000000001</v>
      </c>
      <c r="J2183" s="16">
        <v>10913.8</v>
      </c>
      <c r="K2183" s="17">
        <v>0.28100900000000001</v>
      </c>
      <c r="L2183" s="16">
        <v>21516.27</v>
      </c>
      <c r="M2183" s="17">
        <v>1.0751E-2</v>
      </c>
      <c r="N2183" s="16">
        <v>41639.32</v>
      </c>
      <c r="O2183" s="17">
        <v>-9.8927000000000001E-2</v>
      </c>
    </row>
    <row r="2184" spans="2:15" x14ac:dyDescent="0.2">
      <c r="B2184" s="30"/>
      <c r="C2184" s="30"/>
      <c r="D2184" s="30"/>
      <c r="E2184" s="30"/>
      <c r="F2184" s="30"/>
      <c r="G2184" s="14" t="s">
        <v>319</v>
      </c>
      <c r="H2184" s="16">
        <v>2928.95</v>
      </c>
      <c r="I2184" s="139">
        <v>2.0281210000000001</v>
      </c>
      <c r="J2184" s="16">
        <v>10562.65</v>
      </c>
      <c r="K2184" s="139">
        <v>2.1317059999999999</v>
      </c>
      <c r="L2184" s="16">
        <v>21646.25</v>
      </c>
      <c r="M2184" s="139">
        <v>2.24871</v>
      </c>
      <c r="N2184" s="16">
        <v>36550.980000000003</v>
      </c>
      <c r="O2184" s="139">
        <v>1.7230920000000001</v>
      </c>
    </row>
    <row r="2185" spans="2:15" x14ac:dyDescent="0.2">
      <c r="B2185" s="30"/>
      <c r="C2185" s="30"/>
      <c r="D2185" s="30"/>
      <c r="E2185" s="30"/>
      <c r="F2185" s="30"/>
      <c r="G2185" s="14" t="s">
        <v>320</v>
      </c>
      <c r="H2185" s="16">
        <v>5479.14</v>
      </c>
      <c r="I2185" s="17">
        <v>0.54892200000000002</v>
      </c>
      <c r="J2185" s="16">
        <v>15643.5</v>
      </c>
      <c r="K2185" s="17">
        <v>0.26983200000000002</v>
      </c>
      <c r="L2185" s="16">
        <v>33443.760000000002</v>
      </c>
      <c r="M2185" s="17">
        <v>0.144484</v>
      </c>
      <c r="N2185" s="16">
        <v>81424.97</v>
      </c>
      <c r="O2185" s="17">
        <v>0.50147399999999998</v>
      </c>
    </row>
    <row r="2186" spans="2:15" x14ac:dyDescent="0.2">
      <c r="B2186" s="30"/>
      <c r="C2186" s="30"/>
      <c r="D2186" s="30"/>
      <c r="E2186" s="30"/>
      <c r="F2186" s="30"/>
      <c r="G2186" s="14" t="s">
        <v>321</v>
      </c>
      <c r="H2186" s="16">
        <v>7235.87</v>
      </c>
      <c r="I2186" s="139">
        <v>0.22353999999999999</v>
      </c>
      <c r="J2186" s="16">
        <v>23264.78</v>
      </c>
      <c r="K2186" s="139">
        <v>0.22231100000000001</v>
      </c>
      <c r="L2186" s="16">
        <v>48246.54</v>
      </c>
      <c r="M2186" s="139">
        <v>2.5335E-2</v>
      </c>
      <c r="N2186" s="16">
        <v>93256.57</v>
      </c>
      <c r="O2186" s="139">
        <v>-4.8662999999999998E-2</v>
      </c>
    </row>
    <row r="2187" spans="2:15" x14ac:dyDescent="0.2">
      <c r="B2187" s="30"/>
      <c r="C2187" s="30"/>
      <c r="D2187" s="30"/>
      <c r="E2187" s="30"/>
      <c r="F2187" s="30"/>
      <c r="G2187" s="14" t="s">
        <v>322</v>
      </c>
      <c r="H2187" s="16">
        <v>14125.21</v>
      </c>
      <c r="I2187" s="17" t="s">
        <v>413</v>
      </c>
      <c r="J2187" s="16">
        <v>49484.07</v>
      </c>
      <c r="K2187" s="17" t="s">
        <v>413</v>
      </c>
      <c r="L2187" s="16">
        <v>104507.91</v>
      </c>
      <c r="M2187" s="17" t="s">
        <v>413</v>
      </c>
      <c r="N2187" s="16">
        <v>115407.2</v>
      </c>
      <c r="O2187" s="17" t="s">
        <v>413</v>
      </c>
    </row>
    <row r="2188" spans="2:15" x14ac:dyDescent="0.2">
      <c r="B2188" s="30"/>
      <c r="C2188" s="30"/>
      <c r="D2188" s="30"/>
      <c r="E2188" s="30"/>
      <c r="F2188" s="30"/>
      <c r="G2188" s="14" t="s">
        <v>323</v>
      </c>
      <c r="H2188" s="16">
        <v>7646.02</v>
      </c>
      <c r="I2188" s="17">
        <v>3.4589189999999999</v>
      </c>
      <c r="J2188" s="16">
        <v>22276.93</v>
      </c>
      <c r="K2188" s="17">
        <v>2.9340739999999998</v>
      </c>
      <c r="L2188" s="16">
        <v>46045.89</v>
      </c>
      <c r="M2188" s="17">
        <v>2.700329</v>
      </c>
      <c r="N2188" s="16">
        <v>72537.63</v>
      </c>
      <c r="O2188" s="17">
        <v>1.875696</v>
      </c>
    </row>
    <row r="2189" spans="2:15" x14ac:dyDescent="0.2">
      <c r="B2189" s="30"/>
      <c r="C2189" s="30"/>
      <c r="D2189" s="30"/>
      <c r="E2189" s="30"/>
      <c r="F2189" s="30"/>
      <c r="G2189" s="14" t="s">
        <v>324</v>
      </c>
      <c r="H2189" s="16">
        <v>8117.85</v>
      </c>
      <c r="I2189" s="17">
        <v>0.13262599999999999</v>
      </c>
      <c r="J2189" s="16">
        <v>27018.560000000001</v>
      </c>
      <c r="K2189" s="17">
        <v>0.211509</v>
      </c>
      <c r="L2189" s="16">
        <v>62674.19</v>
      </c>
      <c r="M2189" s="17">
        <v>0.306226</v>
      </c>
      <c r="N2189" s="16">
        <v>130306.69</v>
      </c>
      <c r="O2189" s="17">
        <v>0.22598199999999999</v>
      </c>
    </row>
    <row r="2190" spans="2:15" x14ac:dyDescent="0.2">
      <c r="B2190" s="138"/>
      <c r="C2190" s="138"/>
      <c r="D2190" s="138"/>
      <c r="E2190" s="138"/>
      <c r="F2190" s="30"/>
      <c r="G2190" s="14" t="s">
        <v>325</v>
      </c>
      <c r="H2190" s="16">
        <v>4067.26</v>
      </c>
      <c r="I2190" s="17">
        <v>-0.32535900000000001</v>
      </c>
      <c r="J2190" s="16">
        <v>12881.63</v>
      </c>
      <c r="K2190" s="17">
        <v>-0.32919799999999999</v>
      </c>
      <c r="L2190" s="16">
        <v>28242.959999999999</v>
      </c>
      <c r="M2190" s="17">
        <v>-0.34267999999999998</v>
      </c>
      <c r="N2190" s="16">
        <v>64931.64</v>
      </c>
      <c r="O2190" s="17">
        <v>-0.242341</v>
      </c>
    </row>
    <row r="2191" spans="2:15" x14ac:dyDescent="0.2">
      <c r="C2191" s="30"/>
      <c r="D2191" s="30"/>
      <c r="E2191" s="30"/>
      <c r="F2191" s="30"/>
      <c r="G2191" s="14" t="s">
        <v>351</v>
      </c>
      <c r="H2191" s="19">
        <v>2695.89</v>
      </c>
      <c r="I2191" s="17">
        <v>1.80857</v>
      </c>
      <c r="J2191" s="19">
        <v>9011</v>
      </c>
      <c r="K2191" s="17">
        <v>5.9062510000000001</v>
      </c>
      <c r="L2191" s="19">
        <v>21649.119999999999</v>
      </c>
      <c r="M2191" s="17">
        <v>7.899654</v>
      </c>
      <c r="N2191" s="19">
        <v>44334.16</v>
      </c>
      <c r="O2191" s="17">
        <v>6.4698630000000001</v>
      </c>
    </row>
    <row r="2192" spans="2:15" x14ac:dyDescent="0.2">
      <c r="C2192" s="30"/>
      <c r="D2192" s="30"/>
      <c r="E2192" s="30"/>
      <c r="F2192" s="30"/>
      <c r="G2192" s="14" t="s">
        <v>352</v>
      </c>
      <c r="H2192" s="19">
        <v>614.49</v>
      </c>
      <c r="I2192" s="17">
        <v>3.3325809999999998</v>
      </c>
      <c r="J2192" s="19">
        <v>1335.08</v>
      </c>
      <c r="K2192" s="17">
        <v>1.8987560000000001</v>
      </c>
      <c r="L2192" s="19">
        <v>2976.01</v>
      </c>
      <c r="M2192" s="17">
        <v>1.744308</v>
      </c>
      <c r="N2192" s="19">
        <v>4957.78</v>
      </c>
      <c r="O2192" s="17">
        <v>1.3205690000000001</v>
      </c>
    </row>
    <row r="2193" spans="2:15" x14ac:dyDescent="0.2">
      <c r="B2193" s="29" t="s">
        <v>19</v>
      </c>
      <c r="C2193" s="29" t="s">
        <v>20</v>
      </c>
      <c r="D2193" s="29" t="s">
        <v>23</v>
      </c>
      <c r="E2193" s="29" t="s">
        <v>0</v>
      </c>
      <c r="F2193" s="29" t="s">
        <v>85</v>
      </c>
      <c r="G2193" s="14" t="s">
        <v>326</v>
      </c>
      <c r="H2193" s="16">
        <v>59675.22</v>
      </c>
      <c r="I2193" s="17">
        <v>0.62659900000000002</v>
      </c>
      <c r="J2193" s="16">
        <v>178725.67</v>
      </c>
      <c r="K2193" s="17">
        <v>0.43787799999999999</v>
      </c>
      <c r="L2193" s="16">
        <v>382626.41</v>
      </c>
      <c r="M2193" s="17">
        <v>0.26504299999999997</v>
      </c>
      <c r="N2193" s="16">
        <v>807930.24</v>
      </c>
      <c r="O2193" s="17">
        <v>0.34499299999999999</v>
      </c>
    </row>
    <row r="2194" spans="2:15" x14ac:dyDescent="0.2">
      <c r="B2194" s="30"/>
      <c r="C2194" s="30"/>
      <c r="D2194" s="30"/>
      <c r="E2194" s="30"/>
      <c r="F2194" s="30"/>
      <c r="G2194" s="14" t="s">
        <v>327</v>
      </c>
      <c r="H2194" s="16">
        <v>152254.94</v>
      </c>
      <c r="I2194" s="17">
        <v>0.54555500000000001</v>
      </c>
      <c r="J2194" s="16">
        <v>516698.13</v>
      </c>
      <c r="K2194" s="17">
        <v>0.660937</v>
      </c>
      <c r="L2194" s="16">
        <v>1181407.58</v>
      </c>
      <c r="M2194" s="17">
        <v>0.71021699999999999</v>
      </c>
      <c r="N2194" s="16">
        <v>2366083.7400000002</v>
      </c>
      <c r="O2194" s="17">
        <v>0.64760200000000001</v>
      </c>
    </row>
    <row r="2195" spans="2:15" x14ac:dyDescent="0.2">
      <c r="B2195" s="30"/>
      <c r="C2195" s="30"/>
      <c r="D2195" s="30"/>
      <c r="E2195" s="30"/>
      <c r="F2195" s="30"/>
      <c r="G2195" s="14" t="s">
        <v>328</v>
      </c>
      <c r="H2195" s="16">
        <v>96400.33</v>
      </c>
      <c r="I2195" s="17">
        <v>0.22476099999999999</v>
      </c>
      <c r="J2195" s="16">
        <v>355461.35</v>
      </c>
      <c r="K2195" s="17">
        <v>0.40804699999999999</v>
      </c>
      <c r="L2195" s="16">
        <v>861409.28000000003</v>
      </c>
      <c r="M2195" s="17">
        <v>0.52679799999999999</v>
      </c>
      <c r="N2195" s="16">
        <v>1672800.63</v>
      </c>
      <c r="O2195" s="17">
        <v>0.475466</v>
      </c>
    </row>
    <row r="2196" spans="2:15" x14ac:dyDescent="0.2">
      <c r="B2196" s="30"/>
      <c r="C2196" s="30"/>
      <c r="D2196" s="30"/>
      <c r="E2196" s="30"/>
      <c r="F2196" s="30"/>
      <c r="G2196" s="14" t="s">
        <v>329</v>
      </c>
      <c r="H2196" s="16">
        <v>100815.97</v>
      </c>
      <c r="I2196" s="17">
        <v>-0.40673399999999998</v>
      </c>
      <c r="J2196" s="16">
        <v>440396.95</v>
      </c>
      <c r="K2196" s="17">
        <v>-0.25192900000000001</v>
      </c>
      <c r="L2196" s="16">
        <v>1092373.27</v>
      </c>
      <c r="M2196" s="17">
        <v>-0.21351800000000001</v>
      </c>
      <c r="N2196" s="16">
        <v>2714561.31</v>
      </c>
      <c r="O2196" s="17">
        <v>-6.3548999999999994E-2</v>
      </c>
    </row>
    <row r="2197" spans="2:15" x14ac:dyDescent="0.2">
      <c r="B2197" s="30"/>
      <c r="C2197" s="30"/>
      <c r="D2197" s="30"/>
      <c r="E2197" s="30"/>
      <c r="F2197" s="30"/>
      <c r="G2197" s="14" t="s">
        <v>330</v>
      </c>
      <c r="H2197" s="16">
        <v>83097.929999999993</v>
      </c>
      <c r="I2197" s="139">
        <v>1.165921</v>
      </c>
      <c r="J2197" s="16">
        <v>278760.36</v>
      </c>
      <c r="K2197" s="139">
        <v>1.3758900000000001</v>
      </c>
      <c r="L2197" s="16">
        <v>593597.01</v>
      </c>
      <c r="M2197" s="139">
        <v>1.3514360000000001</v>
      </c>
      <c r="N2197" s="16">
        <v>1040158.15</v>
      </c>
      <c r="O2197" s="139">
        <v>0.97626100000000005</v>
      </c>
    </row>
    <row r="2198" spans="2:15" x14ac:dyDescent="0.2">
      <c r="B2198" s="30"/>
      <c r="C2198" s="30"/>
      <c r="D2198" s="30"/>
      <c r="E2198" s="30"/>
      <c r="F2198" s="30"/>
      <c r="G2198" s="14" t="s">
        <v>331</v>
      </c>
      <c r="H2198" s="16">
        <v>66255.97</v>
      </c>
      <c r="I2198" s="17">
        <v>5.1742000000000003E-2</v>
      </c>
      <c r="J2198" s="16">
        <v>206511.37</v>
      </c>
      <c r="K2198" s="17">
        <v>3.8032999999999997E-2</v>
      </c>
      <c r="L2198" s="16">
        <v>492178.46</v>
      </c>
      <c r="M2198" s="17">
        <v>0.24293500000000001</v>
      </c>
      <c r="N2198" s="16">
        <v>936288.74</v>
      </c>
      <c r="O2198" s="17">
        <v>0.246641</v>
      </c>
    </row>
    <row r="2199" spans="2:15" x14ac:dyDescent="0.2">
      <c r="B2199" s="30"/>
      <c r="C2199" s="30"/>
      <c r="D2199" s="30"/>
      <c r="E2199" s="30"/>
      <c r="F2199" s="30"/>
      <c r="G2199" s="14" t="s">
        <v>332</v>
      </c>
      <c r="H2199" s="16">
        <v>38601.07</v>
      </c>
      <c r="I2199" s="17">
        <v>0.212066</v>
      </c>
      <c r="J2199" s="16">
        <v>105360.95</v>
      </c>
      <c r="K2199" s="17">
        <v>0.186477</v>
      </c>
      <c r="L2199" s="16">
        <v>210356.96</v>
      </c>
      <c r="M2199" s="17">
        <v>0.15234500000000001</v>
      </c>
      <c r="N2199" s="16">
        <v>372652.87</v>
      </c>
      <c r="O2199" s="17">
        <v>0.24216499999999999</v>
      </c>
    </row>
    <row r="2200" spans="2:15" x14ac:dyDescent="0.2">
      <c r="B2200" s="30"/>
      <c r="C2200" s="30"/>
      <c r="D2200" s="30"/>
      <c r="E2200" s="30"/>
      <c r="F2200" s="30"/>
      <c r="G2200" s="14" t="s">
        <v>333</v>
      </c>
      <c r="H2200" s="16">
        <v>76309.52</v>
      </c>
      <c r="I2200" s="17">
        <v>4.1282620000000003</v>
      </c>
      <c r="J2200" s="16">
        <v>244979.18</v>
      </c>
      <c r="K2200" s="17">
        <v>3.9938790000000002</v>
      </c>
      <c r="L2200" s="16">
        <v>537187.02</v>
      </c>
      <c r="M2200" s="17">
        <v>3.6513209999999998</v>
      </c>
      <c r="N2200" s="16">
        <v>781938.53</v>
      </c>
      <c r="O2200" s="17">
        <v>2.3208530000000001</v>
      </c>
    </row>
    <row r="2201" spans="2:15" x14ac:dyDescent="0.2">
      <c r="B2201" s="30"/>
      <c r="C2201" s="30"/>
      <c r="D2201" s="30"/>
      <c r="E2201" s="31"/>
      <c r="F2201" s="30"/>
      <c r="G2201" s="14" t="s">
        <v>334</v>
      </c>
      <c r="H2201" s="16">
        <v>673410.96</v>
      </c>
      <c r="I2201" s="17">
        <v>0.26597199999999999</v>
      </c>
      <c r="J2201" s="16">
        <v>2326893.92</v>
      </c>
      <c r="K2201" s="17">
        <v>0.344499</v>
      </c>
      <c r="L2201" s="16">
        <v>5351135.84</v>
      </c>
      <c r="M2201" s="17">
        <v>0.374608</v>
      </c>
      <c r="N2201" s="16">
        <v>10692414.130000001</v>
      </c>
      <c r="O2201" s="17">
        <v>0.35653800000000002</v>
      </c>
    </row>
    <row r="2202" spans="2:15" x14ac:dyDescent="0.2">
      <c r="B2202" s="29" t="s">
        <v>19</v>
      </c>
      <c r="C2202" s="29" t="s">
        <v>20</v>
      </c>
      <c r="D2202" s="29" t="s">
        <v>23</v>
      </c>
      <c r="E2202" s="29" t="s">
        <v>9</v>
      </c>
      <c r="F2202" s="29" t="s">
        <v>84</v>
      </c>
      <c r="G2202" s="14" t="s">
        <v>278</v>
      </c>
      <c r="H2202" s="18">
        <v>579.12</v>
      </c>
      <c r="I2202" s="17">
        <v>8.8940000000000005E-2</v>
      </c>
      <c r="J2202" s="18">
        <v>2005.81</v>
      </c>
      <c r="K2202" s="17">
        <v>0.116218</v>
      </c>
      <c r="L2202" s="18">
        <v>4432.3</v>
      </c>
      <c r="M2202" s="17">
        <v>6.0180999999999998E-2</v>
      </c>
      <c r="N2202" s="18">
        <v>9240.34</v>
      </c>
      <c r="O2202" s="17">
        <v>0.121417</v>
      </c>
    </row>
    <row r="2203" spans="2:15" x14ac:dyDescent="0.2">
      <c r="B2203" s="30"/>
      <c r="C2203" s="30"/>
      <c r="D2203" s="30"/>
      <c r="E2203" s="30"/>
      <c r="F2203" s="30"/>
      <c r="G2203" s="14" t="s">
        <v>279</v>
      </c>
      <c r="H2203" s="18">
        <v>962.5</v>
      </c>
      <c r="I2203" s="17">
        <v>7.0780529999999997</v>
      </c>
      <c r="J2203" s="18">
        <v>2227.34</v>
      </c>
      <c r="K2203" s="17">
        <v>6.1989010000000002</v>
      </c>
      <c r="L2203" s="18">
        <v>3778.39</v>
      </c>
      <c r="M2203" s="17">
        <v>5.3905120000000002</v>
      </c>
      <c r="N2203" s="18">
        <v>6039.11</v>
      </c>
      <c r="O2203" s="17">
        <v>6.4831289999999999</v>
      </c>
    </row>
    <row r="2204" spans="2:15" x14ac:dyDescent="0.2">
      <c r="B2204" s="30"/>
      <c r="C2204" s="30"/>
      <c r="D2204" s="30"/>
      <c r="E2204" s="30"/>
      <c r="F2204" s="30"/>
      <c r="G2204" s="14" t="s">
        <v>280</v>
      </c>
      <c r="H2204" s="18">
        <v>574.57000000000005</v>
      </c>
      <c r="I2204" s="17">
        <v>-0.58839900000000001</v>
      </c>
      <c r="J2204" s="18">
        <v>3996</v>
      </c>
      <c r="K2204" s="17">
        <v>-0.15204400000000001</v>
      </c>
      <c r="L2204" s="18">
        <v>11548.66</v>
      </c>
      <c r="M2204" s="17">
        <v>6.719E-2</v>
      </c>
      <c r="N2204" s="18">
        <v>24965.08</v>
      </c>
      <c r="O2204" s="17">
        <v>0.124139</v>
      </c>
    </row>
    <row r="2205" spans="2:15" x14ac:dyDescent="0.2">
      <c r="B2205" s="30"/>
      <c r="C2205" s="30"/>
      <c r="D2205" s="30"/>
      <c r="E2205" s="30"/>
      <c r="F2205" s="30"/>
      <c r="G2205" s="14" t="s">
        <v>281</v>
      </c>
      <c r="H2205" s="18">
        <v>118.91</v>
      </c>
      <c r="I2205" s="17">
        <v>-0.59157099999999996</v>
      </c>
      <c r="J2205" s="18">
        <v>344.09</v>
      </c>
      <c r="K2205" s="17">
        <v>-0.52159199999999994</v>
      </c>
      <c r="L2205" s="18">
        <v>617.4</v>
      </c>
      <c r="M2205" s="17">
        <v>-0.48809399999999997</v>
      </c>
      <c r="N2205" s="18">
        <v>1210.21</v>
      </c>
      <c r="O2205" s="17">
        <v>-0.10161199999999999</v>
      </c>
    </row>
    <row r="2206" spans="2:15" x14ac:dyDescent="0.2">
      <c r="B2206" s="30"/>
      <c r="C2206" s="30"/>
      <c r="D2206" s="30"/>
      <c r="E2206" s="30"/>
      <c r="F2206" s="30"/>
      <c r="G2206" s="14" t="s">
        <v>282</v>
      </c>
      <c r="H2206" s="18">
        <v>478.34</v>
      </c>
      <c r="I2206" s="139">
        <v>-0.50098100000000001</v>
      </c>
      <c r="J2206" s="18">
        <v>1862.48</v>
      </c>
      <c r="K2206" s="139">
        <v>-0.45575399999999999</v>
      </c>
      <c r="L2206" s="18">
        <v>4442.6899999999996</v>
      </c>
      <c r="M2206" s="139">
        <v>-0.45043</v>
      </c>
      <c r="N2206" s="18">
        <v>13293.21</v>
      </c>
      <c r="O2206" s="139">
        <v>-0.19046099999999999</v>
      </c>
    </row>
    <row r="2207" spans="2:15" x14ac:dyDescent="0.2">
      <c r="B2207" s="30"/>
      <c r="C2207" s="30"/>
      <c r="D2207" s="30"/>
      <c r="E2207" s="30"/>
      <c r="F2207" s="30"/>
      <c r="G2207" s="14" t="s">
        <v>283</v>
      </c>
      <c r="H2207" s="18">
        <v>83.27</v>
      </c>
      <c r="I2207" s="17">
        <v>-0.91116399999999997</v>
      </c>
      <c r="J2207" s="18">
        <v>2099.71</v>
      </c>
      <c r="K2207" s="17">
        <v>-0.33646500000000001</v>
      </c>
      <c r="L2207" s="18">
        <v>7628.67</v>
      </c>
      <c r="M2207" s="17">
        <v>-3.5869999999999999E-2</v>
      </c>
      <c r="N2207" s="18">
        <v>17706.13</v>
      </c>
      <c r="O2207" s="17">
        <v>8.3467E-2</v>
      </c>
    </row>
    <row r="2208" spans="2:15" x14ac:dyDescent="0.2">
      <c r="B2208" s="30"/>
      <c r="C2208" s="30"/>
      <c r="D2208" s="30"/>
      <c r="E2208" s="30"/>
      <c r="F2208" s="30"/>
      <c r="G2208" s="14" t="s">
        <v>284</v>
      </c>
      <c r="H2208" s="18">
        <v>301.14999999999998</v>
      </c>
      <c r="I2208" s="17">
        <v>0.50620200000000004</v>
      </c>
      <c r="J2208" s="18">
        <v>1118.29</v>
      </c>
      <c r="K2208" s="17">
        <v>1.0861670000000001</v>
      </c>
      <c r="L2208" s="18">
        <v>3039.59</v>
      </c>
      <c r="M2208" s="17">
        <v>1.963401</v>
      </c>
      <c r="N2208" s="18">
        <v>5191.5200000000004</v>
      </c>
      <c r="O2208" s="17">
        <v>1.439613</v>
      </c>
    </row>
    <row r="2209" spans="2:15" x14ac:dyDescent="0.2">
      <c r="B2209" s="30"/>
      <c r="C2209" s="30"/>
      <c r="D2209" s="30"/>
      <c r="E2209" s="30"/>
      <c r="F2209" s="30"/>
      <c r="G2209" s="14" t="s">
        <v>285</v>
      </c>
      <c r="H2209" s="18">
        <v>3370.47</v>
      </c>
      <c r="I2209" s="17">
        <v>9.4688999999999995E-2</v>
      </c>
      <c r="J2209" s="18">
        <v>11491.28</v>
      </c>
      <c r="K2209" s="17">
        <v>0.114943</v>
      </c>
      <c r="L2209" s="18">
        <v>27151.55</v>
      </c>
      <c r="M2209" s="17">
        <v>0.19656399999999999</v>
      </c>
      <c r="N2209" s="18">
        <v>55069</v>
      </c>
      <c r="O2209" s="17">
        <v>0.239817</v>
      </c>
    </row>
    <row r="2210" spans="2:15" x14ac:dyDescent="0.2">
      <c r="B2210" s="30"/>
      <c r="C2210" s="30"/>
      <c r="D2210" s="30"/>
      <c r="E2210" s="30"/>
      <c r="F2210" s="30"/>
      <c r="G2210" s="14" t="s">
        <v>286</v>
      </c>
      <c r="H2210" s="18">
        <v>1569.17</v>
      </c>
      <c r="I2210" s="17">
        <v>0.84986899999999999</v>
      </c>
      <c r="J2210" s="18">
        <v>5090.29</v>
      </c>
      <c r="K2210" s="17">
        <v>1.4492449999999999</v>
      </c>
      <c r="L2210" s="18">
        <v>12449.19</v>
      </c>
      <c r="M2210" s="17">
        <v>2.236666</v>
      </c>
      <c r="N2210" s="18">
        <v>24537.06</v>
      </c>
      <c r="O2210" s="17">
        <v>2.6182080000000001</v>
      </c>
    </row>
    <row r="2211" spans="2:15" x14ac:dyDescent="0.2">
      <c r="B2211" s="30"/>
      <c r="C2211" s="30"/>
      <c r="D2211" s="30"/>
      <c r="E2211" s="30"/>
      <c r="F2211" s="30"/>
      <c r="G2211" s="14" t="s">
        <v>287</v>
      </c>
      <c r="H2211" s="18">
        <v>47.79</v>
      </c>
      <c r="I2211" s="17" t="s">
        <v>413</v>
      </c>
      <c r="J2211" s="18">
        <v>47.79</v>
      </c>
      <c r="K2211" s="17" t="s">
        <v>413</v>
      </c>
      <c r="L2211" s="18">
        <v>47.79</v>
      </c>
      <c r="M2211" s="17">
        <v>-0.91590000000000005</v>
      </c>
      <c r="N2211" s="18">
        <v>47.79</v>
      </c>
      <c r="O2211" s="17">
        <v>-0.989645</v>
      </c>
    </row>
    <row r="2212" spans="2:15" x14ac:dyDescent="0.2">
      <c r="B2212" s="30"/>
      <c r="C2212" s="30"/>
      <c r="D2212" s="30"/>
      <c r="E2212" s="30"/>
      <c r="F2212" s="30"/>
      <c r="G2212" s="14" t="s">
        <v>288</v>
      </c>
      <c r="H2212" s="18">
        <v>317.25</v>
      </c>
      <c r="I2212" s="17">
        <v>0.29405300000000001</v>
      </c>
      <c r="J2212" s="18">
        <v>1078.8399999999999</v>
      </c>
      <c r="K2212" s="17">
        <v>1.094916</v>
      </c>
      <c r="L2212" s="18">
        <v>2596.41</v>
      </c>
      <c r="M2212" s="17">
        <v>1.1470530000000001</v>
      </c>
      <c r="N2212" s="18">
        <v>5974.93</v>
      </c>
      <c r="O2212" s="17">
        <v>0.64708900000000003</v>
      </c>
    </row>
    <row r="2213" spans="2:15" x14ac:dyDescent="0.2">
      <c r="B2213" s="30"/>
      <c r="C2213" s="30"/>
      <c r="D2213" s="30"/>
      <c r="E2213" s="30"/>
      <c r="F2213" s="30"/>
      <c r="G2213" s="14" t="s">
        <v>289</v>
      </c>
      <c r="H2213" s="18">
        <v>860.01</v>
      </c>
      <c r="I2213" s="17">
        <v>0.24484</v>
      </c>
      <c r="J2213" s="18">
        <v>2701.59</v>
      </c>
      <c r="K2213" s="17">
        <v>0.241123</v>
      </c>
      <c r="L2213" s="18">
        <v>7750.83</v>
      </c>
      <c r="M2213" s="17">
        <v>0.76080400000000004</v>
      </c>
      <c r="N2213" s="18">
        <v>17073.46</v>
      </c>
      <c r="O2213" s="17">
        <v>0.92319200000000001</v>
      </c>
    </row>
    <row r="2214" spans="2:15" x14ac:dyDescent="0.2">
      <c r="B2214" s="30"/>
      <c r="C2214" s="30"/>
      <c r="D2214" s="30"/>
      <c r="E2214" s="30"/>
      <c r="F2214" s="30"/>
      <c r="G2214" s="14" t="s">
        <v>290</v>
      </c>
      <c r="H2214" s="18">
        <v>1323.43</v>
      </c>
      <c r="I2214" s="17">
        <v>2.08535</v>
      </c>
      <c r="J2214" s="18">
        <v>3955.65</v>
      </c>
      <c r="K2214" s="17">
        <v>1.756416</v>
      </c>
      <c r="L2214" s="18">
        <v>8466.32</v>
      </c>
      <c r="M2214" s="17">
        <v>1.482683</v>
      </c>
      <c r="N2214" s="18">
        <v>15266.23</v>
      </c>
      <c r="O2214" s="17">
        <v>1.2254370000000001</v>
      </c>
    </row>
    <row r="2215" spans="2:15" x14ac:dyDescent="0.2">
      <c r="B2215" s="30"/>
      <c r="C2215" s="30"/>
      <c r="D2215" s="30"/>
      <c r="E2215" s="30"/>
      <c r="F2215" s="30"/>
      <c r="G2215" s="14" t="s">
        <v>291</v>
      </c>
      <c r="H2215" s="18">
        <v>648.69000000000005</v>
      </c>
      <c r="I2215" s="17">
        <v>1.1671400000000001</v>
      </c>
      <c r="J2215" s="18">
        <v>2134.4499999999998</v>
      </c>
      <c r="K2215" s="17">
        <v>5.6427550000000002</v>
      </c>
      <c r="L2215" s="18">
        <v>4731.58</v>
      </c>
      <c r="M2215" s="17">
        <v>11.355930000000001</v>
      </c>
      <c r="N2215" s="18">
        <v>9777.92</v>
      </c>
      <c r="O2215" s="17">
        <v>19.875149</v>
      </c>
    </row>
    <row r="2216" spans="2:15" x14ac:dyDescent="0.2">
      <c r="B2216" s="30"/>
      <c r="C2216" s="30"/>
      <c r="D2216" s="30"/>
      <c r="E2216" s="30"/>
      <c r="F2216" s="30"/>
      <c r="G2216" s="14" t="s">
        <v>292</v>
      </c>
      <c r="H2216" s="18">
        <v>194.29</v>
      </c>
      <c r="I2216" s="17">
        <v>1.203584</v>
      </c>
      <c r="J2216" s="18">
        <v>713.53</v>
      </c>
      <c r="K2216" s="17">
        <v>1.1200049999999999</v>
      </c>
      <c r="L2216" s="18">
        <v>1554.9</v>
      </c>
      <c r="M2216" s="17">
        <v>0.94962000000000002</v>
      </c>
      <c r="N2216" s="18">
        <v>2694.7</v>
      </c>
      <c r="O2216" s="17">
        <v>0.91665399999999997</v>
      </c>
    </row>
    <row r="2217" spans="2:15" x14ac:dyDescent="0.2">
      <c r="B2217" s="30"/>
      <c r="C2217" s="30"/>
      <c r="D2217" s="30"/>
      <c r="E2217" s="30"/>
      <c r="F2217" s="30"/>
      <c r="G2217" s="14" t="s">
        <v>293</v>
      </c>
      <c r="H2217" s="18">
        <v>146.03</v>
      </c>
      <c r="I2217" s="17">
        <v>-0.64681</v>
      </c>
      <c r="J2217" s="18">
        <v>1352.89</v>
      </c>
      <c r="K2217" s="17">
        <v>-5.8617000000000002E-2</v>
      </c>
      <c r="L2217" s="18">
        <v>3821.28</v>
      </c>
      <c r="M2217" s="17">
        <v>-6.4304E-2</v>
      </c>
      <c r="N2217" s="18">
        <v>8702.73</v>
      </c>
      <c r="O2217" s="17">
        <v>-1.5240999999999999E-2</v>
      </c>
    </row>
    <row r="2218" spans="2:15" x14ac:dyDescent="0.2">
      <c r="B2218" s="30"/>
      <c r="C2218" s="30"/>
      <c r="D2218" s="30"/>
      <c r="E2218" s="30"/>
      <c r="F2218" s="30"/>
      <c r="G2218" s="14" t="s">
        <v>294</v>
      </c>
      <c r="H2218" s="18">
        <v>216.91</v>
      </c>
      <c r="I2218" s="17">
        <v>-0.70351699999999995</v>
      </c>
      <c r="J2218" s="18">
        <v>732.48</v>
      </c>
      <c r="K2218" s="17">
        <v>-0.71276899999999999</v>
      </c>
      <c r="L2218" s="18">
        <v>1706.56</v>
      </c>
      <c r="M2218" s="17">
        <v>-0.70882199999999995</v>
      </c>
      <c r="N2218" s="18">
        <v>8108.8</v>
      </c>
      <c r="O2218" s="17">
        <v>-0.34584100000000001</v>
      </c>
    </row>
    <row r="2219" spans="2:15" x14ac:dyDescent="0.2">
      <c r="B2219" s="30"/>
      <c r="C2219" s="30"/>
      <c r="D2219" s="30"/>
      <c r="E2219" s="30"/>
      <c r="F2219" s="30"/>
      <c r="G2219" s="14" t="s">
        <v>295</v>
      </c>
      <c r="H2219" s="18">
        <v>1227.83</v>
      </c>
      <c r="I2219" s="17">
        <v>0.12928799999999999</v>
      </c>
      <c r="J2219" s="18">
        <v>3986.91</v>
      </c>
      <c r="K2219" s="17">
        <v>0.12857299999999999</v>
      </c>
      <c r="L2219" s="18">
        <v>9669</v>
      </c>
      <c r="M2219" s="17">
        <v>0.52616499999999999</v>
      </c>
      <c r="N2219" s="18">
        <v>20240.75</v>
      </c>
      <c r="O2219" s="17">
        <v>0.72881600000000002</v>
      </c>
    </row>
    <row r="2220" spans="2:15" x14ac:dyDescent="0.2">
      <c r="B2220" s="30"/>
      <c r="C2220" s="30"/>
      <c r="D2220" s="30"/>
      <c r="E2220" s="30"/>
      <c r="F2220" s="30"/>
      <c r="G2220" s="14" t="s">
        <v>296</v>
      </c>
      <c r="H2220" s="18">
        <v>965.9</v>
      </c>
      <c r="I2220" s="17">
        <v>0.90930800000000001</v>
      </c>
      <c r="J2220" s="18">
        <v>3205.51</v>
      </c>
      <c r="K2220" s="17">
        <v>0.95421</v>
      </c>
      <c r="L2220" s="18">
        <v>7201.29</v>
      </c>
      <c r="M2220" s="17">
        <v>1.026289</v>
      </c>
      <c r="N2220" s="18">
        <v>14737.92</v>
      </c>
      <c r="O2220" s="17">
        <v>0.97367400000000004</v>
      </c>
    </row>
    <row r="2221" spans="2:15" x14ac:dyDescent="0.2">
      <c r="B2221" s="30"/>
      <c r="C2221" s="30"/>
      <c r="D2221" s="30"/>
      <c r="E2221" s="30"/>
      <c r="F2221" s="30"/>
      <c r="G2221" s="14" t="s">
        <v>297</v>
      </c>
      <c r="H2221" s="18">
        <v>5.36</v>
      </c>
      <c r="I2221" s="17">
        <v>-0.95974800000000005</v>
      </c>
      <c r="J2221" s="18">
        <v>25.4</v>
      </c>
      <c r="K2221" s="17">
        <v>-0.91284100000000001</v>
      </c>
      <c r="L2221" s="18">
        <v>97.12</v>
      </c>
      <c r="M2221" s="17">
        <v>-0.80949400000000005</v>
      </c>
      <c r="N2221" s="18">
        <v>239.21</v>
      </c>
      <c r="O2221" s="17">
        <v>-0.58512299999999995</v>
      </c>
    </row>
    <row r="2222" spans="2:15" x14ac:dyDescent="0.2">
      <c r="B2222" s="30"/>
      <c r="C2222" s="30"/>
      <c r="D2222" s="30"/>
      <c r="E2222" s="30"/>
      <c r="F2222" s="30"/>
      <c r="G2222" s="14" t="s">
        <v>298</v>
      </c>
      <c r="H2222" s="18">
        <v>488.88</v>
      </c>
      <c r="I2222" s="17">
        <v>-3.6519000000000003E-2</v>
      </c>
      <c r="J2222" s="18">
        <v>1720.59</v>
      </c>
      <c r="K2222" s="17">
        <v>-2.0521999999999999E-2</v>
      </c>
      <c r="L2222" s="18">
        <v>3817.56</v>
      </c>
      <c r="M2222" s="17">
        <v>-4.0497999999999999E-2</v>
      </c>
      <c r="N2222" s="18">
        <v>7778.35</v>
      </c>
      <c r="O2222" s="17">
        <v>-7.7674000000000007E-2</v>
      </c>
    </row>
    <row r="2223" spans="2:15" x14ac:dyDescent="0.2">
      <c r="B2223" s="30"/>
      <c r="C2223" s="30"/>
      <c r="D2223" s="30"/>
      <c r="E2223" s="30"/>
      <c r="F2223" s="30"/>
      <c r="G2223" s="14" t="s">
        <v>299</v>
      </c>
      <c r="H2223" s="18">
        <v>2493.0500000000002</v>
      </c>
      <c r="I2223" s="17">
        <v>1.0426629999999999</v>
      </c>
      <c r="J2223" s="18">
        <v>7242.84</v>
      </c>
      <c r="K2223" s="17">
        <v>0.75445799999999996</v>
      </c>
      <c r="L2223" s="18">
        <v>15554.83</v>
      </c>
      <c r="M2223" s="17">
        <v>0.551064</v>
      </c>
      <c r="N2223" s="18">
        <v>34041.75</v>
      </c>
      <c r="O2223" s="17">
        <v>0.70941399999999999</v>
      </c>
    </row>
    <row r="2224" spans="2:15" x14ac:dyDescent="0.2">
      <c r="B2224" s="30"/>
      <c r="C2224" s="30"/>
      <c r="D2224" s="30"/>
      <c r="E2224" s="30"/>
      <c r="F2224" s="30"/>
      <c r="G2224" s="14" t="s">
        <v>300</v>
      </c>
      <c r="H2224" s="18">
        <v>390.93</v>
      </c>
      <c r="I2224" s="17">
        <v>1.0666629999999999</v>
      </c>
      <c r="J2224" s="18">
        <v>1269.01</v>
      </c>
      <c r="K2224" s="17">
        <v>1.0888709999999999</v>
      </c>
      <c r="L2224" s="18">
        <v>2914.87</v>
      </c>
      <c r="M2224" s="17">
        <v>1.172552</v>
      </c>
      <c r="N2224" s="18">
        <v>5670.37</v>
      </c>
      <c r="O2224" s="17">
        <v>1.093987</v>
      </c>
    </row>
    <row r="2225" spans="2:15" x14ac:dyDescent="0.2">
      <c r="B2225" s="30"/>
      <c r="C2225" s="30"/>
      <c r="D2225" s="30"/>
      <c r="E2225" s="30"/>
      <c r="F2225" s="30"/>
      <c r="G2225" s="14" t="s">
        <v>301</v>
      </c>
      <c r="H2225" s="18">
        <v>20.94</v>
      </c>
      <c r="I2225" s="17">
        <v>-0.87085999999999997</v>
      </c>
      <c r="J2225" s="18">
        <v>72.819999999999993</v>
      </c>
      <c r="K2225" s="17">
        <v>-0.83860800000000002</v>
      </c>
      <c r="L2225" s="18">
        <v>155.5</v>
      </c>
      <c r="M2225" s="17">
        <v>-0.818693</v>
      </c>
      <c r="N2225" s="18">
        <v>380.57</v>
      </c>
      <c r="O2225" s="17">
        <v>-0.64806699999999995</v>
      </c>
    </row>
    <row r="2226" spans="2:15" x14ac:dyDescent="0.2">
      <c r="B2226" s="30"/>
      <c r="C2226" s="30"/>
      <c r="D2226" s="30"/>
      <c r="E2226" s="30"/>
      <c r="F2226" s="30"/>
      <c r="G2226" s="14" t="s">
        <v>302</v>
      </c>
      <c r="H2226" s="18">
        <v>561.04</v>
      </c>
      <c r="I2226" s="17">
        <v>4.9222000000000002E-2</v>
      </c>
      <c r="J2226" s="18">
        <v>2186.15</v>
      </c>
      <c r="K2226" s="17">
        <v>0.229376</v>
      </c>
      <c r="L2226" s="18">
        <v>5324.46</v>
      </c>
      <c r="M2226" s="17">
        <v>0.26869500000000002</v>
      </c>
      <c r="N2226" s="18">
        <v>10934.12</v>
      </c>
      <c r="O2226" s="17">
        <v>0.37776799999999999</v>
      </c>
    </row>
    <row r="2227" spans="2:15" x14ac:dyDescent="0.2">
      <c r="B2227" s="30"/>
      <c r="C2227" s="30"/>
      <c r="D2227" s="30"/>
      <c r="E2227" s="30"/>
      <c r="F2227" s="30"/>
      <c r="G2227" s="14" t="s">
        <v>303</v>
      </c>
      <c r="H2227" s="18">
        <v>1141.44</v>
      </c>
      <c r="I2227" s="17">
        <v>1.1877979999999999</v>
      </c>
      <c r="J2227" s="18">
        <v>3786.68</v>
      </c>
      <c r="K2227" s="17">
        <v>1.1333169999999999</v>
      </c>
      <c r="L2227" s="18">
        <v>7415.54</v>
      </c>
      <c r="M2227" s="17">
        <v>0.946689</v>
      </c>
      <c r="N2227" s="18">
        <v>12949.37</v>
      </c>
      <c r="O2227" s="17">
        <v>0.74252799999999997</v>
      </c>
    </row>
    <row r="2228" spans="2:15" x14ac:dyDescent="0.2">
      <c r="B2228" s="30"/>
      <c r="C2228" s="30"/>
      <c r="D2228" s="30"/>
      <c r="E2228" s="30"/>
      <c r="F2228" s="30"/>
      <c r="G2228" s="14" t="s">
        <v>304</v>
      </c>
      <c r="H2228" s="18">
        <v>352.44</v>
      </c>
      <c r="I2228" s="17">
        <v>0.61262899999999998</v>
      </c>
      <c r="J2228" s="18">
        <v>1177.75</v>
      </c>
      <c r="K2228" s="17">
        <v>0.79493999999999998</v>
      </c>
      <c r="L2228" s="18">
        <v>2989.33</v>
      </c>
      <c r="M2228" s="17">
        <v>1.250154</v>
      </c>
      <c r="N2228" s="18">
        <v>5375.46</v>
      </c>
      <c r="O2228" s="17">
        <v>1.0888150000000001</v>
      </c>
    </row>
    <row r="2229" spans="2:15" x14ac:dyDescent="0.2">
      <c r="B2229" s="30"/>
      <c r="C2229" s="30"/>
      <c r="D2229" s="30"/>
      <c r="E2229" s="30"/>
      <c r="F2229" s="30"/>
      <c r="G2229" s="14" t="s">
        <v>305</v>
      </c>
      <c r="H2229" s="18">
        <v>22.82</v>
      </c>
      <c r="I2229" s="17">
        <v>-0.94547199999999998</v>
      </c>
      <c r="J2229" s="18">
        <v>78.459999999999994</v>
      </c>
      <c r="K2229" s="17">
        <v>-0.92534000000000005</v>
      </c>
      <c r="L2229" s="18">
        <v>191.6</v>
      </c>
      <c r="M2229" s="17">
        <v>-0.90645900000000001</v>
      </c>
      <c r="N2229" s="18">
        <v>648.77</v>
      </c>
      <c r="O2229" s="17">
        <v>-0.71832399999999996</v>
      </c>
    </row>
    <row r="2230" spans="2:15" x14ac:dyDescent="0.2">
      <c r="B2230" s="30"/>
      <c r="C2230" s="30"/>
      <c r="D2230" s="30"/>
      <c r="E2230" s="30"/>
      <c r="F2230" s="30"/>
      <c r="G2230" s="14" t="s">
        <v>306</v>
      </c>
      <c r="H2230" s="18">
        <v>885.04</v>
      </c>
      <c r="I2230" s="17">
        <v>-0.62040499999999998</v>
      </c>
      <c r="J2230" s="18">
        <v>4248.59</v>
      </c>
      <c r="K2230" s="17">
        <v>-0.49004199999999998</v>
      </c>
      <c r="L2230" s="18">
        <v>10565.22</v>
      </c>
      <c r="M2230" s="17">
        <v>-0.44828200000000001</v>
      </c>
      <c r="N2230" s="18">
        <v>34209.18</v>
      </c>
      <c r="O2230" s="17">
        <v>-0.145037</v>
      </c>
    </row>
    <row r="2231" spans="2:15" x14ac:dyDescent="0.2">
      <c r="B2231" s="30"/>
      <c r="C2231" s="30"/>
      <c r="D2231" s="30"/>
      <c r="E2231" s="30"/>
      <c r="F2231" s="30"/>
      <c r="G2231" s="14" t="s">
        <v>307</v>
      </c>
      <c r="H2231" s="18">
        <v>2668.97</v>
      </c>
      <c r="I2231" s="17">
        <v>7.2456999999999994E-2</v>
      </c>
      <c r="J2231" s="18">
        <v>9573.36</v>
      </c>
      <c r="K2231" s="17">
        <v>0.129499</v>
      </c>
      <c r="L2231" s="18">
        <v>21323.71</v>
      </c>
      <c r="M2231" s="17">
        <v>9.7305000000000003E-2</v>
      </c>
      <c r="N2231" s="18">
        <v>42823.81</v>
      </c>
      <c r="O2231" s="17">
        <v>0.10811800000000001</v>
      </c>
    </row>
    <row r="2232" spans="2:15" x14ac:dyDescent="0.2">
      <c r="B2232" s="30"/>
      <c r="C2232" s="30"/>
      <c r="D2232" s="30"/>
      <c r="E2232" s="30"/>
      <c r="F2232" s="30"/>
      <c r="G2232" s="14" t="s">
        <v>308</v>
      </c>
      <c r="H2232" s="18">
        <v>427.47</v>
      </c>
      <c r="I2232" s="17">
        <v>4.1902619999999997</v>
      </c>
      <c r="J2232" s="18">
        <v>1601.83</v>
      </c>
      <c r="K2232" s="17">
        <v>13.745742</v>
      </c>
      <c r="L2232" s="18">
        <v>3561.38</v>
      </c>
      <c r="M2232" s="17">
        <v>16.922499999999999</v>
      </c>
      <c r="N2232" s="18">
        <v>4603.29</v>
      </c>
      <c r="O2232" s="17">
        <v>10.219874000000001</v>
      </c>
    </row>
    <row r="2233" spans="2:15" x14ac:dyDescent="0.2">
      <c r="B2233" s="30"/>
      <c r="C2233" s="30"/>
      <c r="D2233" s="30"/>
      <c r="E2233" s="30"/>
      <c r="F2233" s="30"/>
      <c r="G2233" s="14" t="s">
        <v>309</v>
      </c>
      <c r="H2233" s="18">
        <v>7.19</v>
      </c>
      <c r="I2233" s="17">
        <v>-0.92992900000000001</v>
      </c>
      <c r="J2233" s="18">
        <v>24.7</v>
      </c>
      <c r="K2233" s="17">
        <v>-0.92098800000000003</v>
      </c>
      <c r="L2233" s="18">
        <v>117.22</v>
      </c>
      <c r="M2233" s="17">
        <v>-0.83600300000000005</v>
      </c>
      <c r="N2233" s="18">
        <v>333.28</v>
      </c>
      <c r="O2233" s="17">
        <v>-0.70628100000000005</v>
      </c>
    </row>
    <row r="2234" spans="2:15" x14ac:dyDescent="0.2">
      <c r="B2234" s="30"/>
      <c r="C2234" s="30"/>
      <c r="D2234" s="30"/>
      <c r="E2234" s="30"/>
      <c r="F2234" s="30"/>
      <c r="G2234" s="14" t="s">
        <v>310</v>
      </c>
      <c r="H2234" s="18">
        <v>518.08000000000004</v>
      </c>
      <c r="I2234" s="139">
        <v>0.58915399999999996</v>
      </c>
      <c r="J2234" s="18">
        <v>1793.53</v>
      </c>
      <c r="K2234" s="139">
        <v>0.77929599999999999</v>
      </c>
      <c r="L2234" s="18">
        <v>4162.17</v>
      </c>
      <c r="M2234" s="139">
        <v>0.90533699999999995</v>
      </c>
      <c r="N2234" s="18">
        <v>8540.17</v>
      </c>
      <c r="O2234" s="139">
        <v>0.96104800000000001</v>
      </c>
    </row>
    <row r="2235" spans="2:15" x14ac:dyDescent="0.2">
      <c r="B2235" s="30"/>
      <c r="C2235" s="30"/>
      <c r="D2235" s="30"/>
      <c r="E2235" s="30"/>
      <c r="F2235" s="30"/>
      <c r="G2235" s="14" t="s">
        <v>311</v>
      </c>
      <c r="H2235" s="18">
        <v>585.95000000000005</v>
      </c>
      <c r="I2235" s="139">
        <v>-0.49437399999999998</v>
      </c>
      <c r="J2235" s="18">
        <v>3740.38</v>
      </c>
      <c r="K2235" s="139">
        <v>-7.5187000000000004E-2</v>
      </c>
      <c r="L2235" s="18">
        <v>10020.17</v>
      </c>
      <c r="M2235" s="139">
        <v>3.8049999999999998E-3</v>
      </c>
      <c r="N2235" s="18">
        <v>22371.25</v>
      </c>
      <c r="O2235" s="139">
        <v>1.8959E-2</v>
      </c>
    </row>
    <row r="2236" spans="2:15" x14ac:dyDescent="0.2">
      <c r="B2236" s="30"/>
      <c r="C2236" s="30"/>
      <c r="D2236" s="30"/>
      <c r="E2236" s="30"/>
      <c r="F2236" s="30"/>
      <c r="G2236" s="14" t="s">
        <v>312</v>
      </c>
      <c r="H2236" s="18">
        <v>4.07</v>
      </c>
      <c r="I2236" s="17" t="s">
        <v>413</v>
      </c>
      <c r="J2236" s="18">
        <v>4.07</v>
      </c>
      <c r="K2236" s="17" t="s">
        <v>413</v>
      </c>
      <c r="L2236" s="18">
        <v>5.01</v>
      </c>
      <c r="M2236" s="17">
        <v>6.9523809999999999</v>
      </c>
      <c r="N2236" s="18">
        <v>5.32</v>
      </c>
      <c r="O2236" s="17">
        <v>1.1195219999999999</v>
      </c>
    </row>
    <row r="2237" spans="2:15" x14ac:dyDescent="0.2">
      <c r="B2237" s="30"/>
      <c r="C2237" s="30"/>
      <c r="D2237" s="30"/>
      <c r="E2237" s="30"/>
      <c r="F2237" s="30"/>
      <c r="G2237" s="14" t="s">
        <v>313</v>
      </c>
      <c r="H2237" s="18">
        <v>785.08</v>
      </c>
      <c r="I2237" s="17">
        <v>-0.11210100000000001</v>
      </c>
      <c r="J2237" s="18">
        <v>2798.36</v>
      </c>
      <c r="K2237" s="17">
        <v>-7.9069E-2</v>
      </c>
      <c r="L2237" s="18">
        <v>6415.6</v>
      </c>
      <c r="M2237" s="17">
        <v>-2.8604999999999998E-2</v>
      </c>
      <c r="N2237" s="18">
        <v>14646.83</v>
      </c>
      <c r="O2237" s="17">
        <v>4.6212999999999997E-2</v>
      </c>
    </row>
    <row r="2238" spans="2:15" x14ac:dyDescent="0.2">
      <c r="B2238" s="30"/>
      <c r="C2238" s="30"/>
      <c r="D2238" s="30"/>
      <c r="E2238" s="30"/>
      <c r="F2238" s="30"/>
      <c r="G2238" s="14" t="s">
        <v>314</v>
      </c>
      <c r="H2238" s="18">
        <v>916.15</v>
      </c>
      <c r="I2238" s="17" t="s">
        <v>413</v>
      </c>
      <c r="J2238" s="18">
        <v>3095.88</v>
      </c>
      <c r="K2238" s="17" t="s">
        <v>413</v>
      </c>
      <c r="L2238" s="18">
        <v>7112.92</v>
      </c>
      <c r="M2238" s="17" t="s">
        <v>413</v>
      </c>
      <c r="N2238" s="18">
        <v>8599.9599999999991</v>
      </c>
      <c r="O2238" s="17" t="s">
        <v>413</v>
      </c>
    </row>
    <row r="2239" spans="2:15" x14ac:dyDescent="0.2">
      <c r="B2239" s="30"/>
      <c r="C2239" s="30"/>
      <c r="D2239" s="30"/>
      <c r="E2239" s="30"/>
      <c r="F2239" s="30"/>
      <c r="G2239" s="14" t="s">
        <v>315</v>
      </c>
      <c r="H2239" s="18">
        <v>631.6</v>
      </c>
      <c r="I2239" s="17">
        <v>-4.4463999999999997E-2</v>
      </c>
      <c r="J2239" s="18">
        <v>2037.49</v>
      </c>
      <c r="K2239" s="17">
        <v>8.4873000000000004E-2</v>
      </c>
      <c r="L2239" s="18">
        <v>4711.51</v>
      </c>
      <c r="M2239" s="17">
        <v>0.14895</v>
      </c>
      <c r="N2239" s="18">
        <v>10972.23</v>
      </c>
      <c r="O2239" s="17">
        <v>0.30571900000000002</v>
      </c>
    </row>
    <row r="2240" spans="2:15" x14ac:dyDescent="0.2">
      <c r="B2240" s="30"/>
      <c r="C2240" s="30"/>
      <c r="D2240" s="30"/>
      <c r="E2240" s="30"/>
      <c r="F2240" s="30"/>
      <c r="G2240" s="14" t="s">
        <v>316</v>
      </c>
      <c r="H2240" s="18">
        <v>691.55</v>
      </c>
      <c r="I2240" s="17">
        <v>1.9970000000000002E-2</v>
      </c>
      <c r="J2240" s="18">
        <v>2376.9899999999998</v>
      </c>
      <c r="K2240" s="17">
        <v>0.14693000000000001</v>
      </c>
      <c r="L2240" s="18">
        <v>5306.74</v>
      </c>
      <c r="M2240" s="17">
        <v>0.10394299999999999</v>
      </c>
      <c r="N2240" s="18">
        <v>12318.6</v>
      </c>
      <c r="O2240" s="17">
        <v>0.31567200000000001</v>
      </c>
    </row>
    <row r="2241" spans="2:15" x14ac:dyDescent="0.2">
      <c r="B2241" s="30"/>
      <c r="C2241" s="30"/>
      <c r="D2241" s="30"/>
      <c r="E2241" s="30"/>
      <c r="F2241" s="30"/>
      <c r="G2241" s="14" t="s">
        <v>317</v>
      </c>
      <c r="H2241" s="18">
        <v>945.88</v>
      </c>
      <c r="I2241" s="17">
        <v>0.31026500000000001</v>
      </c>
      <c r="J2241" s="18">
        <v>3276.45</v>
      </c>
      <c r="K2241" s="17">
        <v>0.81091400000000002</v>
      </c>
      <c r="L2241" s="18">
        <v>7939.29</v>
      </c>
      <c r="M2241" s="17">
        <v>1.0563149999999999</v>
      </c>
      <c r="N2241" s="18">
        <v>17376.5</v>
      </c>
      <c r="O2241" s="17">
        <v>1.3712930000000001</v>
      </c>
    </row>
    <row r="2242" spans="2:15" x14ac:dyDescent="0.2">
      <c r="B2242" s="30"/>
      <c r="C2242" s="30"/>
      <c r="D2242" s="30"/>
      <c r="E2242" s="30"/>
      <c r="F2242" s="30"/>
      <c r="G2242" s="14" t="s">
        <v>318</v>
      </c>
      <c r="H2242" s="18">
        <v>251.78</v>
      </c>
      <c r="I2242" s="17">
        <v>0.36222500000000002</v>
      </c>
      <c r="J2242" s="18">
        <v>845.14</v>
      </c>
      <c r="K2242" s="17">
        <v>0.292935</v>
      </c>
      <c r="L2242" s="18">
        <v>1677.02</v>
      </c>
      <c r="M2242" s="17">
        <v>1.5151E-2</v>
      </c>
      <c r="N2242" s="18">
        <v>3225.49</v>
      </c>
      <c r="O2242" s="17">
        <v>-0.10241699999999999</v>
      </c>
    </row>
    <row r="2243" spans="2:15" x14ac:dyDescent="0.2">
      <c r="B2243" s="30"/>
      <c r="C2243" s="30"/>
      <c r="D2243" s="30"/>
      <c r="E2243" s="30"/>
      <c r="F2243" s="30"/>
      <c r="G2243" s="14" t="s">
        <v>319</v>
      </c>
      <c r="H2243" s="18">
        <v>181.18</v>
      </c>
      <c r="I2243" s="139">
        <v>1.8735919999999999</v>
      </c>
      <c r="J2243" s="18">
        <v>646.92999999999995</v>
      </c>
      <c r="K2243" s="139">
        <v>1.850414</v>
      </c>
      <c r="L2243" s="18">
        <v>1320.55</v>
      </c>
      <c r="M2243" s="139">
        <v>2.0263550000000001</v>
      </c>
      <c r="N2243" s="18">
        <v>2202.37</v>
      </c>
      <c r="O2243" s="139">
        <v>1.548921</v>
      </c>
    </row>
    <row r="2244" spans="2:15" x14ac:dyDescent="0.2">
      <c r="B2244" s="30"/>
      <c r="C2244" s="30"/>
      <c r="D2244" s="30"/>
      <c r="E2244" s="30"/>
      <c r="F2244" s="30"/>
      <c r="G2244" s="14" t="s">
        <v>320</v>
      </c>
      <c r="H2244" s="18">
        <v>398.72</v>
      </c>
      <c r="I2244" s="17">
        <v>0.437191</v>
      </c>
      <c r="J2244" s="18">
        <v>1152.9000000000001</v>
      </c>
      <c r="K2244" s="17">
        <v>0.19417100000000001</v>
      </c>
      <c r="L2244" s="18">
        <v>2454.62</v>
      </c>
      <c r="M2244" s="17">
        <v>7.1526000000000006E-2</v>
      </c>
      <c r="N2244" s="18">
        <v>6161.51</v>
      </c>
      <c r="O2244" s="17">
        <v>0.44880199999999998</v>
      </c>
    </row>
    <row r="2245" spans="2:15" x14ac:dyDescent="0.2">
      <c r="B2245" s="30"/>
      <c r="C2245" s="30"/>
      <c r="D2245" s="30"/>
      <c r="E2245" s="30"/>
      <c r="F2245" s="30"/>
      <c r="G2245" s="14" t="s">
        <v>321</v>
      </c>
      <c r="H2245" s="18">
        <v>533.67999999999995</v>
      </c>
      <c r="I2245" s="139">
        <v>0.27461200000000002</v>
      </c>
      <c r="J2245" s="18">
        <v>1711.73</v>
      </c>
      <c r="K2245" s="139">
        <v>0.270536</v>
      </c>
      <c r="L2245" s="18">
        <v>3569.49</v>
      </c>
      <c r="M2245" s="139">
        <v>2.8049000000000001E-2</v>
      </c>
      <c r="N2245" s="18">
        <v>6741.76</v>
      </c>
      <c r="O2245" s="139">
        <v>-9.4955999999999999E-2</v>
      </c>
    </row>
    <row r="2246" spans="2:15" x14ac:dyDescent="0.2">
      <c r="B2246" s="30"/>
      <c r="C2246" s="30"/>
      <c r="D2246" s="30"/>
      <c r="E2246" s="30"/>
      <c r="F2246" s="30"/>
      <c r="G2246" s="14" t="s">
        <v>322</v>
      </c>
      <c r="H2246" s="18">
        <v>809.15</v>
      </c>
      <c r="I2246" s="17" t="s">
        <v>413</v>
      </c>
      <c r="J2246" s="18">
        <v>2820.99</v>
      </c>
      <c r="K2246" s="17" t="s">
        <v>413</v>
      </c>
      <c r="L2246" s="18">
        <v>6092.7</v>
      </c>
      <c r="M2246" s="17" t="s">
        <v>413</v>
      </c>
      <c r="N2246" s="18">
        <v>6788.88</v>
      </c>
      <c r="O2246" s="17" t="s">
        <v>413</v>
      </c>
    </row>
    <row r="2247" spans="2:15" x14ac:dyDescent="0.2">
      <c r="B2247" s="30"/>
      <c r="C2247" s="30"/>
      <c r="D2247" s="30"/>
      <c r="E2247" s="30"/>
      <c r="F2247" s="30"/>
      <c r="G2247" s="14" t="s">
        <v>323</v>
      </c>
      <c r="H2247" s="18">
        <v>656.21</v>
      </c>
      <c r="I2247" s="17">
        <v>2.8076479999999999</v>
      </c>
      <c r="J2247" s="18">
        <v>1900.57</v>
      </c>
      <c r="K2247" s="17">
        <v>2.3424260000000001</v>
      </c>
      <c r="L2247" s="18">
        <v>3856.69</v>
      </c>
      <c r="M2247" s="17">
        <v>2.096276</v>
      </c>
      <c r="N2247" s="18">
        <v>6219.35</v>
      </c>
      <c r="O2247" s="17">
        <v>1.4109750000000001</v>
      </c>
    </row>
    <row r="2248" spans="2:15" x14ac:dyDescent="0.2">
      <c r="B2248" s="30"/>
      <c r="C2248" s="30"/>
      <c r="D2248" s="30"/>
      <c r="E2248" s="30"/>
      <c r="F2248" s="30"/>
      <c r="G2248" s="14" t="s">
        <v>324</v>
      </c>
      <c r="H2248" s="18">
        <v>508.39</v>
      </c>
      <c r="I2248" s="17">
        <v>1.9165000000000001E-2</v>
      </c>
      <c r="J2248" s="18">
        <v>1743.36</v>
      </c>
      <c r="K2248" s="17">
        <v>0.123183</v>
      </c>
      <c r="L2248" s="18">
        <v>4190.29</v>
      </c>
      <c r="M2248" s="17">
        <v>0.25479200000000002</v>
      </c>
      <c r="N2248" s="18">
        <v>8897.4500000000007</v>
      </c>
      <c r="O2248" s="17">
        <v>0.202764</v>
      </c>
    </row>
    <row r="2249" spans="2:15" x14ac:dyDescent="0.2">
      <c r="B2249" s="138"/>
      <c r="C2249" s="138"/>
      <c r="D2249" s="138"/>
      <c r="E2249" s="138"/>
      <c r="F2249" s="30"/>
      <c r="G2249" s="14" t="s">
        <v>325</v>
      </c>
      <c r="H2249" s="18">
        <v>318.48</v>
      </c>
      <c r="I2249" s="17">
        <v>-0.30618899999999999</v>
      </c>
      <c r="J2249" s="18">
        <v>1008.16</v>
      </c>
      <c r="K2249" s="17">
        <v>-0.31662200000000001</v>
      </c>
      <c r="L2249" s="18">
        <v>2210.02</v>
      </c>
      <c r="M2249" s="17">
        <v>-0.32531199999999999</v>
      </c>
      <c r="N2249" s="18">
        <v>5074.5200000000004</v>
      </c>
      <c r="O2249" s="17">
        <v>-0.22823299999999999</v>
      </c>
    </row>
    <row r="2250" spans="2:15" x14ac:dyDescent="0.2">
      <c r="C2250" s="30"/>
      <c r="D2250" s="30"/>
      <c r="E2250" s="30"/>
      <c r="F2250" s="30"/>
      <c r="G2250" s="14" t="s">
        <v>351</v>
      </c>
      <c r="H2250" s="19">
        <v>200.08</v>
      </c>
      <c r="I2250" s="17">
        <v>0.64946400000000004</v>
      </c>
      <c r="J2250" s="19">
        <v>662.16</v>
      </c>
      <c r="K2250" s="17">
        <v>3.4644010000000001</v>
      </c>
      <c r="L2250" s="19">
        <v>1590.8</v>
      </c>
      <c r="M2250" s="17">
        <v>5.819858</v>
      </c>
      <c r="N2250" s="19">
        <v>3474.81</v>
      </c>
      <c r="O2250" s="17">
        <v>6.0785920000000004</v>
      </c>
    </row>
    <row r="2251" spans="2:15" x14ac:dyDescent="0.2">
      <c r="C2251" s="30"/>
      <c r="D2251" s="30"/>
      <c r="E2251" s="30"/>
      <c r="F2251" s="30"/>
      <c r="G2251" s="14" t="s">
        <v>352</v>
      </c>
      <c r="H2251" s="19">
        <v>49.39</v>
      </c>
      <c r="I2251" s="17">
        <v>3.3902220000000001</v>
      </c>
      <c r="J2251" s="19">
        <v>108.29</v>
      </c>
      <c r="K2251" s="17">
        <v>1.8625430000000001</v>
      </c>
      <c r="L2251" s="19">
        <v>244.21</v>
      </c>
      <c r="M2251" s="17">
        <v>1.653303</v>
      </c>
      <c r="N2251" s="19">
        <v>402.13</v>
      </c>
      <c r="O2251" s="17">
        <v>1.2707660000000001</v>
      </c>
    </row>
    <row r="2252" spans="2:15" x14ac:dyDescent="0.2">
      <c r="B2252" s="29" t="s">
        <v>19</v>
      </c>
      <c r="C2252" s="29" t="s">
        <v>20</v>
      </c>
      <c r="D2252" s="29" t="s">
        <v>23</v>
      </c>
      <c r="E2252" s="29" t="s">
        <v>9</v>
      </c>
      <c r="F2252" s="29" t="s">
        <v>85</v>
      </c>
      <c r="G2252" s="14" t="s">
        <v>326</v>
      </c>
      <c r="H2252" s="18">
        <v>4452.21</v>
      </c>
      <c r="I2252" s="17">
        <v>0.58701400000000004</v>
      </c>
      <c r="J2252" s="18">
        <v>13405.38</v>
      </c>
      <c r="K2252" s="17">
        <v>0.410833</v>
      </c>
      <c r="L2252" s="18">
        <v>28626.31</v>
      </c>
      <c r="M2252" s="17">
        <v>0.22464200000000001</v>
      </c>
      <c r="N2252" s="18">
        <v>61390.66</v>
      </c>
      <c r="O2252" s="17">
        <v>0.31429000000000001</v>
      </c>
    </row>
    <row r="2253" spans="2:15" x14ac:dyDescent="0.2">
      <c r="B2253" s="30"/>
      <c r="C2253" s="30"/>
      <c r="D2253" s="30"/>
      <c r="E2253" s="30"/>
      <c r="F2253" s="30"/>
      <c r="G2253" s="14" t="s">
        <v>327</v>
      </c>
      <c r="H2253" s="18">
        <v>11113.32</v>
      </c>
      <c r="I2253" s="17">
        <v>0.38017800000000002</v>
      </c>
      <c r="J2253" s="18">
        <v>37667.360000000001</v>
      </c>
      <c r="K2253" s="17">
        <v>0.57134300000000005</v>
      </c>
      <c r="L2253" s="18">
        <v>87690.52</v>
      </c>
      <c r="M2253" s="17">
        <v>0.67509799999999998</v>
      </c>
      <c r="N2253" s="18">
        <v>178571.98</v>
      </c>
      <c r="O2253" s="17">
        <v>0.65931499999999998</v>
      </c>
    </row>
    <row r="2254" spans="2:15" x14ac:dyDescent="0.2">
      <c r="B2254" s="30"/>
      <c r="C2254" s="30"/>
      <c r="D2254" s="30"/>
      <c r="E2254" s="30"/>
      <c r="F2254" s="30"/>
      <c r="G2254" s="14" t="s">
        <v>328</v>
      </c>
      <c r="H2254" s="18">
        <v>7502.57</v>
      </c>
      <c r="I2254" s="17">
        <v>0.147226</v>
      </c>
      <c r="J2254" s="18">
        <v>27747.65</v>
      </c>
      <c r="K2254" s="17">
        <v>0.375971</v>
      </c>
      <c r="L2254" s="18">
        <v>67558.23</v>
      </c>
      <c r="M2254" s="17">
        <v>0.51667700000000005</v>
      </c>
      <c r="N2254" s="18">
        <v>135221.19</v>
      </c>
      <c r="O2254" s="17">
        <v>0.51084499999999999</v>
      </c>
    </row>
    <row r="2255" spans="2:15" x14ac:dyDescent="0.2">
      <c r="B2255" s="30"/>
      <c r="C2255" s="30"/>
      <c r="D2255" s="30"/>
      <c r="E2255" s="30"/>
      <c r="F2255" s="30"/>
      <c r="G2255" s="14" t="s">
        <v>329</v>
      </c>
      <c r="H2255" s="18">
        <v>7356.99</v>
      </c>
      <c r="I2255" s="17">
        <v>-0.40798600000000002</v>
      </c>
      <c r="J2255" s="18">
        <v>33266.26</v>
      </c>
      <c r="K2255" s="17">
        <v>-0.22790099999999999</v>
      </c>
      <c r="L2255" s="18">
        <v>82992.59</v>
      </c>
      <c r="M2255" s="17">
        <v>-0.18207499999999999</v>
      </c>
      <c r="N2255" s="18">
        <v>201110.99</v>
      </c>
      <c r="O2255" s="17">
        <v>-4.0511999999999999E-2</v>
      </c>
    </row>
    <row r="2256" spans="2:15" x14ac:dyDescent="0.2">
      <c r="B2256" s="30"/>
      <c r="C2256" s="30"/>
      <c r="D2256" s="30"/>
      <c r="E2256" s="30"/>
      <c r="F2256" s="30"/>
      <c r="G2256" s="14" t="s">
        <v>330</v>
      </c>
      <c r="H2256" s="18">
        <v>5611.57</v>
      </c>
      <c r="I2256" s="139">
        <v>1.1065879999999999</v>
      </c>
      <c r="J2256" s="18">
        <v>18901.419999999998</v>
      </c>
      <c r="K2256" s="139">
        <v>1.346965</v>
      </c>
      <c r="L2256" s="18">
        <v>41452.870000000003</v>
      </c>
      <c r="M2256" s="139">
        <v>1.403456</v>
      </c>
      <c r="N2256" s="18">
        <v>75847.61</v>
      </c>
      <c r="O2256" s="139">
        <v>1.1172690000000001</v>
      </c>
    </row>
    <row r="2257" spans="2:15" x14ac:dyDescent="0.2">
      <c r="B2257" s="30"/>
      <c r="C2257" s="30"/>
      <c r="D2257" s="30"/>
      <c r="E2257" s="30"/>
      <c r="F2257" s="30"/>
      <c r="G2257" s="14" t="s">
        <v>331</v>
      </c>
      <c r="H2257" s="18">
        <v>5327.69</v>
      </c>
      <c r="I2257" s="17">
        <v>0.24621100000000001</v>
      </c>
      <c r="J2257" s="18">
        <v>16709.57</v>
      </c>
      <c r="K2257" s="17">
        <v>0.23181599999999999</v>
      </c>
      <c r="L2257" s="18">
        <v>41669.26</v>
      </c>
      <c r="M2257" s="17">
        <v>0.57454799999999995</v>
      </c>
      <c r="N2257" s="18">
        <v>86192.95</v>
      </c>
      <c r="O2257" s="17">
        <v>0.75052300000000005</v>
      </c>
    </row>
    <row r="2258" spans="2:15" x14ac:dyDescent="0.2">
      <c r="B2258" s="30"/>
      <c r="C2258" s="30"/>
      <c r="D2258" s="30"/>
      <c r="E2258" s="30"/>
      <c r="F2258" s="30"/>
      <c r="G2258" s="14" t="s">
        <v>332</v>
      </c>
      <c r="H2258" s="18">
        <v>3010.71</v>
      </c>
      <c r="I2258" s="17">
        <v>0.31670999999999999</v>
      </c>
      <c r="J2258" s="18">
        <v>8230.4</v>
      </c>
      <c r="K2258" s="17">
        <v>0.27401599999999998</v>
      </c>
      <c r="L2258" s="18">
        <v>16312.82</v>
      </c>
      <c r="M2258" s="17">
        <v>0.22583500000000001</v>
      </c>
      <c r="N2258" s="18">
        <v>29344.75</v>
      </c>
      <c r="O2258" s="17">
        <v>0.30507499999999999</v>
      </c>
    </row>
    <row r="2259" spans="2:15" x14ac:dyDescent="0.2">
      <c r="B2259" s="30"/>
      <c r="C2259" s="30"/>
      <c r="D2259" s="30"/>
      <c r="E2259" s="30"/>
      <c r="F2259" s="30"/>
      <c r="G2259" s="14" t="s">
        <v>333</v>
      </c>
      <c r="H2259" s="18">
        <v>4903.8</v>
      </c>
      <c r="I2259" s="17">
        <v>3.9659239999999998</v>
      </c>
      <c r="J2259" s="18">
        <v>15759.49</v>
      </c>
      <c r="K2259" s="17">
        <v>3.8390089999999999</v>
      </c>
      <c r="L2259" s="18">
        <v>34989.85</v>
      </c>
      <c r="M2259" s="17">
        <v>3.5778819999999998</v>
      </c>
      <c r="N2259" s="18">
        <v>52403.51</v>
      </c>
      <c r="O2259" s="17">
        <v>2.3679540000000001</v>
      </c>
    </row>
    <row r="2260" spans="2:15" x14ac:dyDescent="0.2">
      <c r="B2260" s="30"/>
      <c r="C2260" s="30"/>
      <c r="D2260" s="30"/>
      <c r="E2260" s="31"/>
      <c r="F2260" s="30"/>
      <c r="G2260" s="14" t="s">
        <v>334</v>
      </c>
      <c r="H2260" s="18">
        <v>49278.82</v>
      </c>
      <c r="I2260" s="17">
        <v>0.230824</v>
      </c>
      <c r="J2260" s="18">
        <v>171687.47</v>
      </c>
      <c r="K2260" s="17">
        <v>0.34067999999999998</v>
      </c>
      <c r="L2260" s="18">
        <v>401292.26</v>
      </c>
      <c r="M2260" s="17">
        <v>0.401171</v>
      </c>
      <c r="N2260" s="18">
        <v>820083.09</v>
      </c>
      <c r="O2260" s="17">
        <v>0.422429</v>
      </c>
    </row>
    <row r="2261" spans="2:15" x14ac:dyDescent="0.2">
      <c r="B2261" s="29" t="s">
        <v>19</v>
      </c>
      <c r="C2261" s="29" t="s">
        <v>20</v>
      </c>
      <c r="D2261" s="29" t="s">
        <v>23</v>
      </c>
      <c r="E2261" s="29" t="s">
        <v>25</v>
      </c>
      <c r="F2261" s="29" t="s">
        <v>84</v>
      </c>
      <c r="G2261" s="14" t="s">
        <v>278</v>
      </c>
      <c r="H2261" s="18">
        <v>2046.9</v>
      </c>
      <c r="I2261" s="17">
        <v>0.103932</v>
      </c>
      <c r="J2261" s="18">
        <v>7027.68</v>
      </c>
      <c r="K2261" s="17">
        <v>0.12007</v>
      </c>
      <c r="L2261" s="18">
        <v>15505.35</v>
      </c>
      <c r="M2261" s="17">
        <v>5.8526000000000002E-2</v>
      </c>
      <c r="N2261" s="18">
        <v>32513.57</v>
      </c>
      <c r="O2261" s="17">
        <v>0.12876299999999999</v>
      </c>
    </row>
    <row r="2262" spans="2:15" x14ac:dyDescent="0.2">
      <c r="B2262" s="30"/>
      <c r="C2262" s="30"/>
      <c r="D2262" s="30"/>
      <c r="E2262" s="30"/>
      <c r="F2262" s="30"/>
      <c r="G2262" s="14" t="s">
        <v>279</v>
      </c>
      <c r="H2262" s="18">
        <v>3317.93</v>
      </c>
      <c r="I2262" s="17">
        <v>7.7023109999999999</v>
      </c>
      <c r="J2262" s="18">
        <v>7629.22</v>
      </c>
      <c r="K2262" s="17">
        <v>6.7057380000000002</v>
      </c>
      <c r="L2262" s="18">
        <v>12822.71</v>
      </c>
      <c r="M2262" s="17">
        <v>5.7774029999999996</v>
      </c>
      <c r="N2262" s="18">
        <v>20318.48</v>
      </c>
      <c r="O2262" s="17">
        <v>6.8679389999999998</v>
      </c>
    </row>
    <row r="2263" spans="2:15" x14ac:dyDescent="0.2">
      <c r="B2263" s="30"/>
      <c r="C2263" s="30"/>
      <c r="D2263" s="30"/>
      <c r="E2263" s="30"/>
      <c r="F2263" s="30"/>
      <c r="G2263" s="14" t="s">
        <v>280</v>
      </c>
      <c r="H2263" s="18">
        <v>2118.94</v>
      </c>
      <c r="I2263" s="17">
        <v>-0.55695499999999998</v>
      </c>
      <c r="J2263" s="18">
        <v>13801.52</v>
      </c>
      <c r="K2263" s="17">
        <v>-0.14563799999999999</v>
      </c>
      <c r="L2263" s="18">
        <v>39291.300000000003</v>
      </c>
      <c r="M2263" s="17">
        <v>6.1886999999999998E-2</v>
      </c>
      <c r="N2263" s="18">
        <v>85025.91</v>
      </c>
      <c r="O2263" s="17">
        <v>0.12589700000000001</v>
      </c>
    </row>
    <row r="2264" spans="2:15" x14ac:dyDescent="0.2">
      <c r="B2264" s="30"/>
      <c r="C2264" s="30"/>
      <c r="D2264" s="30"/>
      <c r="E2264" s="30"/>
      <c r="F2264" s="30"/>
      <c r="G2264" s="14" t="s">
        <v>281</v>
      </c>
      <c r="H2264" s="18">
        <v>403.19</v>
      </c>
      <c r="I2264" s="17">
        <v>-0.56722600000000001</v>
      </c>
      <c r="J2264" s="18">
        <v>1189.03</v>
      </c>
      <c r="K2264" s="17">
        <v>-0.483379</v>
      </c>
      <c r="L2264" s="18">
        <v>2102.69</v>
      </c>
      <c r="M2264" s="17">
        <v>-0.455181</v>
      </c>
      <c r="N2264" s="18">
        <v>4033.11</v>
      </c>
      <c r="O2264" s="17">
        <v>-6.4384999999999998E-2</v>
      </c>
    </row>
    <row r="2265" spans="2:15" x14ac:dyDescent="0.2">
      <c r="B2265" s="30"/>
      <c r="C2265" s="30"/>
      <c r="D2265" s="30"/>
      <c r="E2265" s="30"/>
      <c r="F2265" s="30"/>
      <c r="G2265" s="14" t="s">
        <v>282</v>
      </c>
      <c r="H2265" s="18">
        <v>1609.45</v>
      </c>
      <c r="I2265" s="139">
        <v>-0.57687299999999997</v>
      </c>
      <c r="J2265" s="18">
        <v>6213.18</v>
      </c>
      <c r="K2265" s="139">
        <v>-0.545207</v>
      </c>
      <c r="L2265" s="18">
        <v>14815.62</v>
      </c>
      <c r="M2265" s="139">
        <v>-0.53923299999999996</v>
      </c>
      <c r="N2265" s="18">
        <v>49476.160000000003</v>
      </c>
      <c r="O2265" s="139">
        <v>-0.247195</v>
      </c>
    </row>
    <row r="2266" spans="2:15" x14ac:dyDescent="0.2">
      <c r="B2266" s="30"/>
      <c r="C2266" s="30"/>
      <c r="D2266" s="30"/>
      <c r="E2266" s="30"/>
      <c r="F2266" s="30"/>
      <c r="G2266" s="14" t="s">
        <v>283</v>
      </c>
      <c r="H2266" s="18">
        <v>271.12</v>
      </c>
      <c r="I2266" s="17">
        <v>-0.909609</v>
      </c>
      <c r="J2266" s="18">
        <v>6737.76</v>
      </c>
      <c r="K2266" s="17">
        <v>-0.334615</v>
      </c>
      <c r="L2266" s="18">
        <v>24439.919999999998</v>
      </c>
      <c r="M2266" s="17">
        <v>-3.4750000000000003E-2</v>
      </c>
      <c r="N2266" s="18">
        <v>56687.8</v>
      </c>
      <c r="O2266" s="17">
        <v>8.4010000000000001E-2</v>
      </c>
    </row>
    <row r="2267" spans="2:15" x14ac:dyDescent="0.2">
      <c r="B2267" s="30"/>
      <c r="C2267" s="30"/>
      <c r="D2267" s="30"/>
      <c r="E2267" s="30"/>
      <c r="F2267" s="30"/>
      <c r="G2267" s="14" t="s">
        <v>284</v>
      </c>
      <c r="H2267" s="18">
        <v>963.69</v>
      </c>
      <c r="I2267" s="17">
        <v>0.506166</v>
      </c>
      <c r="J2267" s="18">
        <v>3715.74</v>
      </c>
      <c r="K2267" s="17">
        <v>1.166107</v>
      </c>
      <c r="L2267" s="18">
        <v>10760.43</v>
      </c>
      <c r="M2267" s="17">
        <v>2.2784599999999999</v>
      </c>
      <c r="N2267" s="18">
        <v>18537.12</v>
      </c>
      <c r="O2267" s="17">
        <v>1.722264</v>
      </c>
    </row>
    <row r="2268" spans="2:15" x14ac:dyDescent="0.2">
      <c r="B2268" s="30"/>
      <c r="C2268" s="30"/>
      <c r="D2268" s="30"/>
      <c r="E2268" s="30"/>
      <c r="F2268" s="30"/>
      <c r="G2268" s="14" t="s">
        <v>285</v>
      </c>
      <c r="H2268" s="18">
        <v>10798.68</v>
      </c>
      <c r="I2268" s="17">
        <v>9.0785000000000005E-2</v>
      </c>
      <c r="J2268" s="18">
        <v>36822.69</v>
      </c>
      <c r="K2268" s="17">
        <v>0.110763</v>
      </c>
      <c r="L2268" s="18">
        <v>87017.09</v>
      </c>
      <c r="M2268" s="17">
        <v>0.19235099999999999</v>
      </c>
      <c r="N2268" s="18">
        <v>176555.17</v>
      </c>
      <c r="O2268" s="17">
        <v>0.236068</v>
      </c>
    </row>
    <row r="2269" spans="2:15" x14ac:dyDescent="0.2">
      <c r="B2269" s="30"/>
      <c r="C2269" s="30"/>
      <c r="D2269" s="30"/>
      <c r="E2269" s="30"/>
      <c r="F2269" s="30"/>
      <c r="G2269" s="14" t="s">
        <v>286</v>
      </c>
      <c r="H2269" s="18">
        <v>5601.3</v>
      </c>
      <c r="I2269" s="17">
        <v>1.059779</v>
      </c>
      <c r="J2269" s="18">
        <v>18236.64</v>
      </c>
      <c r="K2269" s="17">
        <v>1.736796</v>
      </c>
      <c r="L2269" s="18">
        <v>44699.83</v>
      </c>
      <c r="M2269" s="17">
        <v>2.624682</v>
      </c>
      <c r="N2269" s="18">
        <v>87049.39</v>
      </c>
      <c r="O2269" s="17">
        <v>3.0036900000000002</v>
      </c>
    </row>
    <row r="2270" spans="2:15" x14ac:dyDescent="0.2">
      <c r="B2270" s="30"/>
      <c r="C2270" s="30"/>
      <c r="D2270" s="30"/>
      <c r="E2270" s="30"/>
      <c r="F2270" s="30"/>
      <c r="G2270" s="14" t="s">
        <v>287</v>
      </c>
      <c r="H2270" s="18">
        <v>191.16</v>
      </c>
      <c r="I2270" s="17" t="s">
        <v>413</v>
      </c>
      <c r="J2270" s="18">
        <v>191.16</v>
      </c>
      <c r="K2270" s="17" t="s">
        <v>413</v>
      </c>
      <c r="L2270" s="18">
        <v>191.16</v>
      </c>
      <c r="M2270" s="17">
        <v>-0.91590000000000005</v>
      </c>
      <c r="N2270" s="18">
        <v>191.16</v>
      </c>
      <c r="O2270" s="17">
        <v>-0.989645</v>
      </c>
    </row>
    <row r="2271" spans="2:15" x14ac:dyDescent="0.2">
      <c r="B2271" s="30"/>
      <c r="C2271" s="30"/>
      <c r="D2271" s="30"/>
      <c r="E2271" s="30"/>
      <c r="F2271" s="30"/>
      <c r="G2271" s="14" t="s">
        <v>288</v>
      </c>
      <c r="H2271" s="18">
        <v>1268.95</v>
      </c>
      <c r="I2271" s="17">
        <v>0.45095800000000003</v>
      </c>
      <c r="J2271" s="18">
        <v>4315.3</v>
      </c>
      <c r="K2271" s="17">
        <v>1.2086250000000001</v>
      </c>
      <c r="L2271" s="18">
        <v>10385.61</v>
      </c>
      <c r="M2271" s="17">
        <v>1.1951929999999999</v>
      </c>
      <c r="N2271" s="18">
        <v>23899.74</v>
      </c>
      <c r="O2271" s="17">
        <v>0.66063799999999995</v>
      </c>
    </row>
    <row r="2272" spans="2:15" x14ac:dyDescent="0.2">
      <c r="B2272" s="30"/>
      <c r="C2272" s="30"/>
      <c r="D2272" s="30"/>
      <c r="E2272" s="30"/>
      <c r="F2272" s="30"/>
      <c r="G2272" s="14" t="s">
        <v>289</v>
      </c>
      <c r="H2272" s="18">
        <v>2882.79</v>
      </c>
      <c r="I2272" s="17">
        <v>0.31620399999999999</v>
      </c>
      <c r="J2272" s="18">
        <v>9032.24</v>
      </c>
      <c r="K2272" s="17">
        <v>0.31238700000000003</v>
      </c>
      <c r="L2272" s="18">
        <v>24148.19</v>
      </c>
      <c r="M2272" s="17">
        <v>0.72651200000000005</v>
      </c>
      <c r="N2272" s="18">
        <v>51570.13</v>
      </c>
      <c r="O2272" s="17">
        <v>0.82210099999999997</v>
      </c>
    </row>
    <row r="2273" spans="2:15" x14ac:dyDescent="0.2">
      <c r="B2273" s="30"/>
      <c r="C2273" s="30"/>
      <c r="D2273" s="30"/>
      <c r="E2273" s="30"/>
      <c r="F2273" s="30"/>
      <c r="G2273" s="14" t="s">
        <v>290</v>
      </c>
      <c r="H2273" s="18">
        <v>4497.22</v>
      </c>
      <c r="I2273" s="17">
        <v>2.2763529999999998</v>
      </c>
      <c r="J2273" s="18">
        <v>13291.94</v>
      </c>
      <c r="K2273" s="17">
        <v>1.8938870000000001</v>
      </c>
      <c r="L2273" s="18">
        <v>27946</v>
      </c>
      <c r="M2273" s="17">
        <v>1.5603020000000001</v>
      </c>
      <c r="N2273" s="18">
        <v>49774.01</v>
      </c>
      <c r="O2273" s="17">
        <v>1.2658609999999999</v>
      </c>
    </row>
    <row r="2274" spans="2:15" x14ac:dyDescent="0.2">
      <c r="B2274" s="30"/>
      <c r="C2274" s="30"/>
      <c r="D2274" s="30"/>
      <c r="E2274" s="30"/>
      <c r="F2274" s="30"/>
      <c r="G2274" s="14" t="s">
        <v>291</v>
      </c>
      <c r="H2274" s="18">
        <v>2528.4699999999998</v>
      </c>
      <c r="I2274" s="17">
        <v>1.5914950000000001</v>
      </c>
      <c r="J2274" s="18">
        <v>8341.1</v>
      </c>
      <c r="K2274" s="17">
        <v>6.7510870000000001</v>
      </c>
      <c r="L2274" s="18">
        <v>18679.28</v>
      </c>
      <c r="M2274" s="17">
        <v>12.757220999999999</v>
      </c>
      <c r="N2274" s="18">
        <v>38932.06</v>
      </c>
      <c r="O2274" s="17">
        <v>21.398304</v>
      </c>
    </row>
    <row r="2275" spans="2:15" x14ac:dyDescent="0.2">
      <c r="B2275" s="30"/>
      <c r="C2275" s="30"/>
      <c r="D2275" s="30"/>
      <c r="E2275" s="30"/>
      <c r="F2275" s="30"/>
      <c r="G2275" s="14" t="s">
        <v>292</v>
      </c>
      <c r="H2275" s="18">
        <v>814.97</v>
      </c>
      <c r="I2275" s="17">
        <v>1.021706</v>
      </c>
      <c r="J2275" s="18">
        <v>3022.37</v>
      </c>
      <c r="K2275" s="17">
        <v>0.96432499999999999</v>
      </c>
      <c r="L2275" s="18">
        <v>6755</v>
      </c>
      <c r="M2275" s="17">
        <v>0.85270500000000005</v>
      </c>
      <c r="N2275" s="18">
        <v>11882.24</v>
      </c>
      <c r="O2275" s="17">
        <v>0.848769</v>
      </c>
    </row>
    <row r="2276" spans="2:15" x14ac:dyDescent="0.2">
      <c r="B2276" s="30"/>
      <c r="C2276" s="30"/>
      <c r="D2276" s="30"/>
      <c r="E2276" s="30"/>
      <c r="F2276" s="30"/>
      <c r="G2276" s="14" t="s">
        <v>293</v>
      </c>
      <c r="H2276" s="18">
        <v>504.74</v>
      </c>
      <c r="I2276" s="17">
        <v>-0.62336800000000003</v>
      </c>
      <c r="J2276" s="18">
        <v>4421.5600000000004</v>
      </c>
      <c r="K2276" s="17">
        <v>-5.1116000000000002E-2</v>
      </c>
      <c r="L2276" s="18">
        <v>12404.12</v>
      </c>
      <c r="M2276" s="17">
        <v>-9.4590999999999995E-2</v>
      </c>
      <c r="N2276" s="18">
        <v>29287.81</v>
      </c>
      <c r="O2276" s="17">
        <v>-2.4464E-2</v>
      </c>
    </row>
    <row r="2277" spans="2:15" x14ac:dyDescent="0.2">
      <c r="B2277" s="30"/>
      <c r="C2277" s="30"/>
      <c r="D2277" s="30"/>
      <c r="E2277" s="30"/>
      <c r="F2277" s="30"/>
      <c r="G2277" s="14" t="s">
        <v>294</v>
      </c>
      <c r="H2277" s="18">
        <v>991.59</v>
      </c>
      <c r="I2277" s="17">
        <v>-0.70351799999999998</v>
      </c>
      <c r="J2277" s="18">
        <v>3348.66</v>
      </c>
      <c r="K2277" s="17">
        <v>-0.712754</v>
      </c>
      <c r="L2277" s="18">
        <v>7801.53</v>
      </c>
      <c r="M2277" s="17">
        <v>-0.70881799999999995</v>
      </c>
      <c r="N2277" s="18">
        <v>37068.76</v>
      </c>
      <c r="O2277" s="17">
        <v>-0.34584100000000001</v>
      </c>
    </row>
    <row r="2278" spans="2:15" x14ac:dyDescent="0.2">
      <c r="B2278" s="30"/>
      <c r="C2278" s="30"/>
      <c r="D2278" s="30"/>
      <c r="E2278" s="30"/>
      <c r="F2278" s="30"/>
      <c r="G2278" s="14" t="s">
        <v>295</v>
      </c>
      <c r="H2278" s="18">
        <v>3990.46</v>
      </c>
      <c r="I2278" s="17">
        <v>0.210808</v>
      </c>
      <c r="J2278" s="18">
        <v>12839.32</v>
      </c>
      <c r="K2278" s="17">
        <v>0.19018499999999999</v>
      </c>
      <c r="L2278" s="18">
        <v>30332.85</v>
      </c>
      <c r="M2278" s="17">
        <v>0.54285899999999998</v>
      </c>
      <c r="N2278" s="18">
        <v>62164.77</v>
      </c>
      <c r="O2278" s="17">
        <v>0.686886</v>
      </c>
    </row>
    <row r="2279" spans="2:15" x14ac:dyDescent="0.2">
      <c r="B2279" s="30"/>
      <c r="C2279" s="30"/>
      <c r="D2279" s="30"/>
      <c r="E2279" s="30"/>
      <c r="F2279" s="30"/>
      <c r="G2279" s="14" t="s">
        <v>296</v>
      </c>
      <c r="H2279" s="18">
        <v>3308.32</v>
      </c>
      <c r="I2279" s="17">
        <v>0.70692100000000002</v>
      </c>
      <c r="J2279" s="18">
        <v>10911.83</v>
      </c>
      <c r="K2279" s="17">
        <v>0.69661499999999998</v>
      </c>
      <c r="L2279" s="18">
        <v>24445.39</v>
      </c>
      <c r="M2279" s="17">
        <v>0.74118200000000001</v>
      </c>
      <c r="N2279" s="18">
        <v>51748.93</v>
      </c>
      <c r="O2279" s="17">
        <v>0.76021099999999997</v>
      </c>
    </row>
    <row r="2280" spans="2:15" x14ac:dyDescent="0.2">
      <c r="B2280" s="30"/>
      <c r="C2280" s="30"/>
      <c r="D2280" s="30"/>
      <c r="E2280" s="30"/>
      <c r="F2280" s="30"/>
      <c r="G2280" s="14" t="s">
        <v>297</v>
      </c>
      <c r="H2280" s="18">
        <v>17.18</v>
      </c>
      <c r="I2280" s="17">
        <v>-0.95968399999999998</v>
      </c>
      <c r="J2280" s="18">
        <v>85.83</v>
      </c>
      <c r="K2280" s="17">
        <v>-0.90796200000000005</v>
      </c>
      <c r="L2280" s="18">
        <v>353.45</v>
      </c>
      <c r="M2280" s="17">
        <v>-0.78334599999999999</v>
      </c>
      <c r="N2280" s="18">
        <v>837.25</v>
      </c>
      <c r="O2280" s="17">
        <v>-0.54622800000000005</v>
      </c>
    </row>
    <row r="2281" spans="2:15" x14ac:dyDescent="0.2">
      <c r="B2281" s="30"/>
      <c r="C2281" s="30"/>
      <c r="D2281" s="30"/>
      <c r="E2281" s="30"/>
      <c r="F2281" s="30"/>
      <c r="G2281" s="14" t="s">
        <v>298</v>
      </c>
      <c r="H2281" s="18">
        <v>1524.74</v>
      </c>
      <c r="I2281" s="17">
        <v>-0.13337499999999999</v>
      </c>
      <c r="J2281" s="18">
        <v>5376.67</v>
      </c>
      <c r="K2281" s="17">
        <v>-0.12305000000000001</v>
      </c>
      <c r="L2281" s="18">
        <v>11839.76</v>
      </c>
      <c r="M2281" s="17">
        <v>-0.147702</v>
      </c>
      <c r="N2281" s="18">
        <v>24404.2</v>
      </c>
      <c r="O2281" s="17">
        <v>-0.173705</v>
      </c>
    </row>
    <row r="2282" spans="2:15" x14ac:dyDescent="0.2">
      <c r="B2282" s="30"/>
      <c r="C2282" s="30"/>
      <c r="D2282" s="30"/>
      <c r="E2282" s="30"/>
      <c r="F2282" s="30"/>
      <c r="G2282" s="14" t="s">
        <v>299</v>
      </c>
      <c r="H2282" s="18">
        <v>8481.2000000000007</v>
      </c>
      <c r="I2282" s="17">
        <v>1.1715709999999999</v>
      </c>
      <c r="J2282" s="18">
        <v>24749.99</v>
      </c>
      <c r="K2282" s="17">
        <v>0.87351699999999999</v>
      </c>
      <c r="L2282" s="18">
        <v>53461.440000000002</v>
      </c>
      <c r="M2282" s="17">
        <v>0.66592300000000004</v>
      </c>
      <c r="N2282" s="18">
        <v>116654.26</v>
      </c>
      <c r="O2282" s="17">
        <v>0.83057000000000003</v>
      </c>
    </row>
    <row r="2283" spans="2:15" x14ac:dyDescent="0.2">
      <c r="B2283" s="30"/>
      <c r="C2283" s="30"/>
      <c r="D2283" s="30"/>
      <c r="E2283" s="30"/>
      <c r="F2283" s="30"/>
      <c r="G2283" s="14" t="s">
        <v>300</v>
      </c>
      <c r="H2283" s="18">
        <v>1375.33</v>
      </c>
      <c r="I2283" s="17">
        <v>1.272146</v>
      </c>
      <c r="J2283" s="18">
        <v>4459.49</v>
      </c>
      <c r="K2283" s="17">
        <v>1.293976</v>
      </c>
      <c r="L2283" s="18">
        <v>10196.89</v>
      </c>
      <c r="M2283" s="17">
        <v>1.375032</v>
      </c>
      <c r="N2283" s="18">
        <v>19422</v>
      </c>
      <c r="O2283" s="17">
        <v>1.241328</v>
      </c>
    </row>
    <row r="2284" spans="2:15" x14ac:dyDescent="0.2">
      <c r="B2284" s="30"/>
      <c r="C2284" s="30"/>
      <c r="D2284" s="30"/>
      <c r="E2284" s="30"/>
      <c r="F2284" s="30"/>
      <c r="G2284" s="14" t="s">
        <v>301</v>
      </c>
      <c r="H2284" s="18">
        <v>67</v>
      </c>
      <c r="I2284" s="17">
        <v>-0.87088299999999996</v>
      </c>
      <c r="J2284" s="18">
        <v>233</v>
      </c>
      <c r="K2284" s="17">
        <v>-0.83862899999999996</v>
      </c>
      <c r="L2284" s="18">
        <v>497.51</v>
      </c>
      <c r="M2284" s="17">
        <v>-0.81872900000000004</v>
      </c>
      <c r="N2284" s="18">
        <v>1217.6400000000001</v>
      </c>
      <c r="O2284" s="17">
        <v>-0.65049000000000001</v>
      </c>
    </row>
    <row r="2285" spans="2:15" x14ac:dyDescent="0.2">
      <c r="B2285" s="30"/>
      <c r="C2285" s="30"/>
      <c r="D2285" s="30"/>
      <c r="E2285" s="30"/>
      <c r="F2285" s="30"/>
      <c r="G2285" s="14" t="s">
        <v>302</v>
      </c>
      <c r="H2285" s="18">
        <v>1839.04</v>
      </c>
      <c r="I2285" s="17">
        <v>7.4305999999999997E-2</v>
      </c>
      <c r="J2285" s="18">
        <v>7163.22</v>
      </c>
      <c r="K2285" s="17">
        <v>0.25783699999999998</v>
      </c>
      <c r="L2285" s="18">
        <v>17421.27</v>
      </c>
      <c r="M2285" s="17">
        <v>0.296296</v>
      </c>
      <c r="N2285" s="18">
        <v>35699.32</v>
      </c>
      <c r="O2285" s="17">
        <v>0.40140399999999998</v>
      </c>
    </row>
    <row r="2286" spans="2:15" x14ac:dyDescent="0.2">
      <c r="B2286" s="30"/>
      <c r="C2286" s="30"/>
      <c r="D2286" s="30"/>
      <c r="E2286" s="30"/>
      <c r="F2286" s="30"/>
      <c r="G2286" s="14" t="s">
        <v>303</v>
      </c>
      <c r="H2286" s="18">
        <v>3687.77</v>
      </c>
      <c r="I2286" s="17">
        <v>1.1974689999999999</v>
      </c>
      <c r="J2286" s="18">
        <v>12232.83</v>
      </c>
      <c r="K2286" s="17">
        <v>1.139254</v>
      </c>
      <c r="L2286" s="18">
        <v>24001.99</v>
      </c>
      <c r="M2286" s="17">
        <v>0.94762500000000005</v>
      </c>
      <c r="N2286" s="18">
        <v>41980.62</v>
      </c>
      <c r="O2286" s="17">
        <v>0.74729299999999999</v>
      </c>
    </row>
    <row r="2287" spans="2:15" x14ac:dyDescent="0.2">
      <c r="B2287" s="30"/>
      <c r="C2287" s="30"/>
      <c r="D2287" s="30"/>
      <c r="E2287" s="30"/>
      <c r="F2287" s="30"/>
      <c r="G2287" s="14" t="s">
        <v>304</v>
      </c>
      <c r="H2287" s="18">
        <v>1229.1500000000001</v>
      </c>
      <c r="I2287" s="17">
        <v>0.75766100000000003</v>
      </c>
      <c r="J2287" s="18">
        <v>4127.46</v>
      </c>
      <c r="K2287" s="17">
        <v>0.96577500000000005</v>
      </c>
      <c r="L2287" s="18">
        <v>10437.870000000001</v>
      </c>
      <c r="M2287" s="17">
        <v>1.4552700000000001</v>
      </c>
      <c r="N2287" s="18">
        <v>18477</v>
      </c>
      <c r="O2287" s="17">
        <v>1.2436970000000001</v>
      </c>
    </row>
    <row r="2288" spans="2:15" x14ac:dyDescent="0.2">
      <c r="B2288" s="30"/>
      <c r="C2288" s="30"/>
      <c r="D2288" s="30"/>
      <c r="E2288" s="30"/>
      <c r="F2288" s="30"/>
      <c r="G2288" s="14" t="s">
        <v>305</v>
      </c>
      <c r="H2288" s="18">
        <v>73</v>
      </c>
      <c r="I2288" s="17">
        <v>-0.94549099999999997</v>
      </c>
      <c r="J2288" s="18">
        <v>251</v>
      </c>
      <c r="K2288" s="17">
        <v>-0.92520100000000005</v>
      </c>
      <c r="L2288" s="18">
        <v>613</v>
      </c>
      <c r="M2288" s="17">
        <v>-0.90527999999999997</v>
      </c>
      <c r="N2288" s="18">
        <v>2061.4899999999998</v>
      </c>
      <c r="O2288" s="17">
        <v>-0.71599699999999999</v>
      </c>
    </row>
    <row r="2289" spans="2:15" x14ac:dyDescent="0.2">
      <c r="B2289" s="30"/>
      <c r="C2289" s="30"/>
      <c r="D2289" s="30"/>
      <c r="E2289" s="30"/>
      <c r="F2289" s="30"/>
      <c r="G2289" s="14" t="s">
        <v>306</v>
      </c>
      <c r="H2289" s="18">
        <v>2850.09</v>
      </c>
      <c r="I2289" s="17">
        <v>-0.68066899999999997</v>
      </c>
      <c r="J2289" s="18">
        <v>13641.91</v>
      </c>
      <c r="K2289" s="17">
        <v>-0.574214</v>
      </c>
      <c r="L2289" s="18">
        <v>33951.800000000003</v>
      </c>
      <c r="M2289" s="17">
        <v>-0.53740200000000005</v>
      </c>
      <c r="N2289" s="18">
        <v>125314.6</v>
      </c>
      <c r="O2289" s="17">
        <v>-0.18018899999999999</v>
      </c>
    </row>
    <row r="2290" spans="2:15" x14ac:dyDescent="0.2">
      <c r="B2290" s="30"/>
      <c r="C2290" s="30"/>
      <c r="D2290" s="30"/>
      <c r="E2290" s="30"/>
      <c r="F2290" s="30"/>
      <c r="G2290" s="14" t="s">
        <v>307</v>
      </c>
      <c r="H2290" s="18">
        <v>8626.18</v>
      </c>
      <c r="I2290" s="17">
        <v>7.1500999999999995E-2</v>
      </c>
      <c r="J2290" s="18">
        <v>30938.86</v>
      </c>
      <c r="K2290" s="17">
        <v>0.128306</v>
      </c>
      <c r="L2290" s="18">
        <v>68941.789999999994</v>
      </c>
      <c r="M2290" s="17">
        <v>9.4891000000000003E-2</v>
      </c>
      <c r="N2290" s="18">
        <v>138643.70000000001</v>
      </c>
      <c r="O2290" s="17">
        <v>0.10582900000000001</v>
      </c>
    </row>
    <row r="2291" spans="2:15" x14ac:dyDescent="0.2">
      <c r="B2291" s="30"/>
      <c r="C2291" s="30"/>
      <c r="D2291" s="30"/>
      <c r="E2291" s="30"/>
      <c r="F2291" s="30"/>
      <c r="G2291" s="14" t="s">
        <v>308</v>
      </c>
      <c r="H2291" s="18">
        <v>1496.7</v>
      </c>
      <c r="I2291" s="17">
        <v>4.678998</v>
      </c>
      <c r="J2291" s="18">
        <v>5609.47</v>
      </c>
      <c r="K2291" s="17">
        <v>15.140037</v>
      </c>
      <c r="L2291" s="18">
        <v>12373.72</v>
      </c>
      <c r="M2291" s="17">
        <v>18.464103999999999</v>
      </c>
      <c r="N2291" s="18">
        <v>15868.42</v>
      </c>
      <c r="O2291" s="17">
        <v>11.088198999999999</v>
      </c>
    </row>
    <row r="2292" spans="2:15" x14ac:dyDescent="0.2">
      <c r="B2292" s="30"/>
      <c r="C2292" s="30"/>
      <c r="D2292" s="30"/>
      <c r="E2292" s="30"/>
      <c r="F2292" s="30"/>
      <c r="G2292" s="14" t="s">
        <v>309</v>
      </c>
      <c r="H2292" s="18">
        <v>23</v>
      </c>
      <c r="I2292" s="17">
        <v>-0.92995300000000003</v>
      </c>
      <c r="J2292" s="18">
        <v>79</v>
      </c>
      <c r="K2292" s="17">
        <v>-0.92147699999999999</v>
      </c>
      <c r="L2292" s="18">
        <v>375</v>
      </c>
      <c r="M2292" s="17">
        <v>-0.83813099999999996</v>
      </c>
      <c r="N2292" s="18">
        <v>1066.4100000000001</v>
      </c>
      <c r="O2292" s="17">
        <v>-0.71249499999999999</v>
      </c>
    </row>
    <row r="2293" spans="2:15" x14ac:dyDescent="0.2">
      <c r="B2293" s="30"/>
      <c r="C2293" s="30"/>
      <c r="D2293" s="30"/>
      <c r="E2293" s="30"/>
      <c r="F2293" s="30"/>
      <c r="G2293" s="14" t="s">
        <v>310</v>
      </c>
      <c r="H2293" s="18">
        <v>1757.4</v>
      </c>
      <c r="I2293" s="139">
        <v>0.68462400000000001</v>
      </c>
      <c r="J2293" s="18">
        <v>6109.11</v>
      </c>
      <c r="K2293" s="139">
        <v>0.89393400000000001</v>
      </c>
      <c r="L2293" s="18">
        <v>14092.85</v>
      </c>
      <c r="M2293" s="139">
        <v>1.016035</v>
      </c>
      <c r="N2293" s="18">
        <v>28785.7</v>
      </c>
      <c r="O2293" s="139">
        <v>1.065623</v>
      </c>
    </row>
    <row r="2294" spans="2:15" x14ac:dyDescent="0.2">
      <c r="B2294" s="30"/>
      <c r="C2294" s="30"/>
      <c r="D2294" s="30"/>
      <c r="E2294" s="30"/>
      <c r="F2294" s="30"/>
      <c r="G2294" s="14" t="s">
        <v>311</v>
      </c>
      <c r="H2294" s="18">
        <v>1875.07</v>
      </c>
      <c r="I2294" s="139">
        <v>-0.49536599999999997</v>
      </c>
      <c r="J2294" s="18">
        <v>11969.27</v>
      </c>
      <c r="K2294" s="139">
        <v>-7.6524999999999996E-2</v>
      </c>
      <c r="L2294" s="18">
        <v>32064.59</v>
      </c>
      <c r="M2294" s="139">
        <v>-7.4469999999999996E-3</v>
      </c>
      <c r="N2294" s="18">
        <v>72800.77</v>
      </c>
      <c r="O2294" s="139">
        <v>1.119E-2</v>
      </c>
    </row>
    <row r="2295" spans="2:15" x14ac:dyDescent="0.2">
      <c r="B2295" s="30"/>
      <c r="C2295" s="30"/>
      <c r="D2295" s="30"/>
      <c r="E2295" s="30"/>
      <c r="F2295" s="30"/>
      <c r="G2295" s="14" t="s">
        <v>312</v>
      </c>
      <c r="H2295" s="18">
        <v>13</v>
      </c>
      <c r="I2295" s="17" t="s">
        <v>413</v>
      </c>
      <c r="J2295" s="18">
        <v>13</v>
      </c>
      <c r="K2295" s="17" t="s">
        <v>413</v>
      </c>
      <c r="L2295" s="18">
        <v>16</v>
      </c>
      <c r="M2295" s="17">
        <v>7</v>
      </c>
      <c r="N2295" s="18">
        <v>17</v>
      </c>
      <c r="O2295" s="17">
        <v>1.125</v>
      </c>
    </row>
    <row r="2296" spans="2:15" x14ac:dyDescent="0.2">
      <c r="B2296" s="30"/>
      <c r="C2296" s="30"/>
      <c r="D2296" s="30"/>
      <c r="E2296" s="30"/>
      <c r="F2296" s="30"/>
      <c r="G2296" s="14" t="s">
        <v>313</v>
      </c>
      <c r="H2296" s="18">
        <v>3140.33</v>
      </c>
      <c r="I2296" s="17">
        <v>-0.11179500000000001</v>
      </c>
      <c r="J2296" s="18">
        <v>11193.49</v>
      </c>
      <c r="K2296" s="17">
        <v>-7.8560000000000005E-2</v>
      </c>
      <c r="L2296" s="18">
        <v>25662.47</v>
      </c>
      <c r="M2296" s="17">
        <v>-2.8063999999999999E-2</v>
      </c>
      <c r="N2296" s="18">
        <v>58580.98</v>
      </c>
      <c r="O2296" s="17">
        <v>4.6730000000000001E-2</v>
      </c>
    </row>
    <row r="2297" spans="2:15" x14ac:dyDescent="0.2">
      <c r="B2297" s="30"/>
      <c r="C2297" s="30"/>
      <c r="D2297" s="30"/>
      <c r="E2297" s="30"/>
      <c r="F2297" s="30"/>
      <c r="G2297" s="14" t="s">
        <v>314</v>
      </c>
      <c r="H2297" s="18">
        <v>3245.97</v>
      </c>
      <c r="I2297" s="17" t="s">
        <v>413</v>
      </c>
      <c r="J2297" s="18">
        <v>10944.77</v>
      </c>
      <c r="K2297" s="17" t="s">
        <v>413</v>
      </c>
      <c r="L2297" s="18">
        <v>25221.73</v>
      </c>
      <c r="M2297" s="17" t="s">
        <v>413</v>
      </c>
      <c r="N2297" s="18">
        <v>30464.99</v>
      </c>
      <c r="O2297" s="17" t="s">
        <v>413</v>
      </c>
    </row>
    <row r="2298" spans="2:15" x14ac:dyDescent="0.2">
      <c r="B2298" s="30"/>
      <c r="C2298" s="30"/>
      <c r="D2298" s="30"/>
      <c r="E2298" s="30"/>
      <c r="F2298" s="30"/>
      <c r="G2298" s="14" t="s">
        <v>315</v>
      </c>
      <c r="H2298" s="18">
        <v>2300.4699999999998</v>
      </c>
      <c r="I2298" s="17">
        <v>-2.5694999999999999E-2</v>
      </c>
      <c r="J2298" s="18">
        <v>7455.13</v>
      </c>
      <c r="K2298" s="17">
        <v>9.0678999999999996E-2</v>
      </c>
      <c r="L2298" s="18">
        <v>17298.52</v>
      </c>
      <c r="M2298" s="17">
        <v>0.15684000000000001</v>
      </c>
      <c r="N2298" s="18">
        <v>40317.53</v>
      </c>
      <c r="O2298" s="17">
        <v>0.32355499999999998</v>
      </c>
    </row>
    <row r="2299" spans="2:15" x14ac:dyDescent="0.2">
      <c r="B2299" s="30"/>
      <c r="C2299" s="30"/>
      <c r="D2299" s="30"/>
      <c r="E2299" s="30"/>
      <c r="F2299" s="30"/>
      <c r="G2299" s="14" t="s">
        <v>316</v>
      </c>
      <c r="H2299" s="18">
        <v>2407.29</v>
      </c>
      <c r="I2299" s="17">
        <v>3.1254999999999998E-2</v>
      </c>
      <c r="J2299" s="18">
        <v>8269.6200000000008</v>
      </c>
      <c r="K2299" s="17">
        <v>0.14898900000000001</v>
      </c>
      <c r="L2299" s="18">
        <v>18520.560000000001</v>
      </c>
      <c r="M2299" s="17">
        <v>0.108351</v>
      </c>
      <c r="N2299" s="18">
        <v>43324.4</v>
      </c>
      <c r="O2299" s="17">
        <v>0.34616999999999998</v>
      </c>
    </row>
    <row r="2300" spans="2:15" x14ac:dyDescent="0.2">
      <c r="B2300" s="30"/>
      <c r="C2300" s="30"/>
      <c r="D2300" s="30"/>
      <c r="E2300" s="30"/>
      <c r="F2300" s="30"/>
      <c r="G2300" s="14" t="s">
        <v>317</v>
      </c>
      <c r="H2300" s="18">
        <v>3229</v>
      </c>
      <c r="I2300" s="17">
        <v>0.39782299999999998</v>
      </c>
      <c r="J2300" s="18">
        <v>11119.37</v>
      </c>
      <c r="K2300" s="17">
        <v>0.92057999999999995</v>
      </c>
      <c r="L2300" s="18">
        <v>26987.439999999999</v>
      </c>
      <c r="M2300" s="17">
        <v>1.181886</v>
      </c>
      <c r="N2300" s="18">
        <v>59279.35</v>
      </c>
      <c r="O2300" s="17">
        <v>1.5207250000000001</v>
      </c>
    </row>
    <row r="2301" spans="2:15" x14ac:dyDescent="0.2">
      <c r="B2301" s="30"/>
      <c r="C2301" s="30"/>
      <c r="D2301" s="30"/>
      <c r="E2301" s="30"/>
      <c r="F2301" s="30"/>
      <c r="G2301" s="14" t="s">
        <v>318</v>
      </c>
      <c r="H2301" s="18">
        <v>805.71</v>
      </c>
      <c r="I2301" s="17">
        <v>0.36221599999999998</v>
      </c>
      <c r="J2301" s="18">
        <v>2704.48</v>
      </c>
      <c r="K2301" s="17">
        <v>0.292958</v>
      </c>
      <c r="L2301" s="18">
        <v>5366.47</v>
      </c>
      <c r="M2301" s="17">
        <v>1.5158E-2</v>
      </c>
      <c r="N2301" s="18">
        <v>10310.86</v>
      </c>
      <c r="O2301" s="17">
        <v>-0.10334500000000001</v>
      </c>
    </row>
    <row r="2302" spans="2:15" x14ac:dyDescent="0.2">
      <c r="B2302" s="30"/>
      <c r="C2302" s="30"/>
      <c r="D2302" s="30"/>
      <c r="E2302" s="30"/>
      <c r="F2302" s="30"/>
      <c r="G2302" s="14" t="s">
        <v>319</v>
      </c>
      <c r="H2302" s="18">
        <v>614.85</v>
      </c>
      <c r="I2302" s="139">
        <v>2.0471309999999998</v>
      </c>
      <c r="J2302" s="18">
        <v>2215.96</v>
      </c>
      <c r="K2302" s="139">
        <v>2.0511520000000001</v>
      </c>
      <c r="L2302" s="18">
        <v>4551.38</v>
      </c>
      <c r="M2302" s="139">
        <v>2.2595070000000002</v>
      </c>
      <c r="N2302" s="18">
        <v>7531.68</v>
      </c>
      <c r="O2302" s="139">
        <v>1.724024</v>
      </c>
    </row>
    <row r="2303" spans="2:15" x14ac:dyDescent="0.2">
      <c r="B2303" s="30"/>
      <c r="C2303" s="30"/>
      <c r="D2303" s="30"/>
      <c r="E2303" s="30"/>
      <c r="F2303" s="30"/>
      <c r="G2303" s="14" t="s">
        <v>320</v>
      </c>
      <c r="H2303" s="18">
        <v>1400.61</v>
      </c>
      <c r="I2303" s="17">
        <v>0.57774300000000001</v>
      </c>
      <c r="J2303" s="18">
        <v>4046.99</v>
      </c>
      <c r="K2303" s="17">
        <v>0.30998500000000001</v>
      </c>
      <c r="L2303" s="18">
        <v>8676.75</v>
      </c>
      <c r="M2303" s="17">
        <v>0.18366299999999999</v>
      </c>
      <c r="N2303" s="18">
        <v>21312.080000000002</v>
      </c>
      <c r="O2303" s="17">
        <v>0.56602799999999998</v>
      </c>
    </row>
    <row r="2304" spans="2:15" x14ac:dyDescent="0.2">
      <c r="B2304" s="30"/>
      <c r="C2304" s="30"/>
      <c r="D2304" s="30"/>
      <c r="E2304" s="30"/>
      <c r="F2304" s="30"/>
      <c r="G2304" s="14" t="s">
        <v>321</v>
      </c>
      <c r="H2304" s="18">
        <v>1707.77</v>
      </c>
      <c r="I2304" s="139">
        <v>0.27459800000000001</v>
      </c>
      <c r="J2304" s="18">
        <v>5477.51</v>
      </c>
      <c r="K2304" s="139">
        <v>0.27052100000000001</v>
      </c>
      <c r="L2304" s="18">
        <v>11422.38</v>
      </c>
      <c r="M2304" s="139">
        <v>2.8049999999999999E-2</v>
      </c>
      <c r="N2304" s="18">
        <v>21569.86</v>
      </c>
      <c r="O2304" s="139">
        <v>-9.5116999999999993E-2</v>
      </c>
    </row>
    <row r="2305" spans="2:15" x14ac:dyDescent="0.2">
      <c r="B2305" s="30"/>
      <c r="C2305" s="30"/>
      <c r="D2305" s="30"/>
      <c r="E2305" s="30"/>
      <c r="F2305" s="30"/>
      <c r="G2305" s="14" t="s">
        <v>322</v>
      </c>
      <c r="H2305" s="18">
        <v>2817.18</v>
      </c>
      <c r="I2305" s="17" t="s">
        <v>413</v>
      </c>
      <c r="J2305" s="18">
        <v>9751.09</v>
      </c>
      <c r="K2305" s="17" t="s">
        <v>413</v>
      </c>
      <c r="L2305" s="18">
        <v>21102.55</v>
      </c>
      <c r="M2305" s="17" t="s">
        <v>413</v>
      </c>
      <c r="N2305" s="18">
        <v>23478.11</v>
      </c>
      <c r="O2305" s="17" t="s">
        <v>413</v>
      </c>
    </row>
    <row r="2306" spans="2:15" x14ac:dyDescent="0.2">
      <c r="B2306" s="30"/>
      <c r="C2306" s="30"/>
      <c r="D2306" s="30"/>
      <c r="E2306" s="30"/>
      <c r="F2306" s="30"/>
      <c r="G2306" s="14" t="s">
        <v>323</v>
      </c>
      <c r="H2306" s="18">
        <v>2151.19</v>
      </c>
      <c r="I2306" s="17">
        <v>2.900404</v>
      </c>
      <c r="J2306" s="18">
        <v>6262.25</v>
      </c>
      <c r="K2306" s="17">
        <v>2.4414769999999999</v>
      </c>
      <c r="L2306" s="18">
        <v>13067.7</v>
      </c>
      <c r="M2306" s="17">
        <v>2.2784490000000002</v>
      </c>
      <c r="N2306" s="18">
        <v>21295.65</v>
      </c>
      <c r="O2306" s="17">
        <v>1.5798239999999999</v>
      </c>
    </row>
    <row r="2307" spans="2:15" x14ac:dyDescent="0.2">
      <c r="B2307" s="30"/>
      <c r="C2307" s="30"/>
      <c r="D2307" s="30"/>
      <c r="E2307" s="30"/>
      <c r="F2307" s="30"/>
      <c r="G2307" s="14" t="s">
        <v>324</v>
      </c>
      <c r="H2307" s="18">
        <v>1626.82</v>
      </c>
      <c r="I2307" s="17">
        <v>1.9132E-2</v>
      </c>
      <c r="J2307" s="18">
        <v>5578.76</v>
      </c>
      <c r="K2307" s="17">
        <v>0.123178</v>
      </c>
      <c r="L2307" s="18">
        <v>13408.85</v>
      </c>
      <c r="M2307" s="17">
        <v>0.25478000000000001</v>
      </c>
      <c r="N2307" s="18">
        <v>28471.78</v>
      </c>
      <c r="O2307" s="17">
        <v>0.20275799999999999</v>
      </c>
    </row>
    <row r="2308" spans="2:15" x14ac:dyDescent="0.2">
      <c r="B2308" s="138"/>
      <c r="C2308" s="138"/>
      <c r="D2308" s="138"/>
      <c r="E2308" s="138"/>
      <c r="F2308" s="30"/>
      <c r="G2308" s="14" t="s">
        <v>325</v>
      </c>
      <c r="H2308" s="18">
        <v>1019.09</v>
      </c>
      <c r="I2308" s="17">
        <v>-0.30621300000000001</v>
      </c>
      <c r="J2308" s="18">
        <v>3226.08</v>
      </c>
      <c r="K2308" s="17">
        <v>-0.31682500000000002</v>
      </c>
      <c r="L2308" s="18">
        <v>7071.97</v>
      </c>
      <c r="M2308" s="17">
        <v>-0.32705899999999999</v>
      </c>
      <c r="N2308" s="18">
        <v>16238.2</v>
      </c>
      <c r="O2308" s="17">
        <v>-0.23175399999999999</v>
      </c>
    </row>
    <row r="2309" spans="2:15" x14ac:dyDescent="0.2">
      <c r="C2309" s="30"/>
      <c r="D2309" s="30"/>
      <c r="E2309" s="30"/>
      <c r="F2309" s="30"/>
      <c r="G2309" s="14" t="s">
        <v>351</v>
      </c>
      <c r="H2309" s="19">
        <v>764.25</v>
      </c>
      <c r="I2309" s="17">
        <v>0.96900600000000003</v>
      </c>
      <c r="J2309" s="19">
        <v>2531.0300000000002</v>
      </c>
      <c r="K2309" s="17">
        <v>4.3329750000000002</v>
      </c>
      <c r="L2309" s="19">
        <v>6131.17</v>
      </c>
      <c r="M2309" s="17">
        <v>6.9505809999999997</v>
      </c>
      <c r="N2309" s="19">
        <v>13470.79</v>
      </c>
      <c r="O2309" s="17">
        <v>6.8884499999999997</v>
      </c>
    </row>
    <row r="2310" spans="2:15" x14ac:dyDescent="0.2">
      <c r="C2310" s="30"/>
      <c r="D2310" s="30"/>
      <c r="E2310" s="30"/>
      <c r="F2310" s="30"/>
      <c r="G2310" s="14" t="s">
        <v>352</v>
      </c>
      <c r="H2310" s="19">
        <v>156.78</v>
      </c>
      <c r="I2310" s="17">
        <v>3.355</v>
      </c>
      <c r="J2310" s="19">
        <v>342.95</v>
      </c>
      <c r="K2310" s="17">
        <v>1.834298</v>
      </c>
      <c r="L2310" s="19">
        <v>770.04</v>
      </c>
      <c r="M2310" s="17">
        <v>1.615092</v>
      </c>
      <c r="N2310" s="19">
        <v>1275.5</v>
      </c>
      <c r="O2310" s="17">
        <v>1.2517039999999999</v>
      </c>
    </row>
    <row r="2311" spans="2:15" x14ac:dyDescent="0.2">
      <c r="B2311" s="29" t="s">
        <v>19</v>
      </c>
      <c r="C2311" s="29" t="s">
        <v>20</v>
      </c>
      <c r="D2311" s="29" t="s">
        <v>23</v>
      </c>
      <c r="E2311" s="29" t="s">
        <v>25</v>
      </c>
      <c r="F2311" s="29" t="s">
        <v>85</v>
      </c>
      <c r="G2311" s="14" t="s">
        <v>326</v>
      </c>
      <c r="H2311" s="18">
        <v>14914.15</v>
      </c>
      <c r="I2311" s="17">
        <v>0.66132500000000005</v>
      </c>
      <c r="J2311" s="18">
        <v>44918.23</v>
      </c>
      <c r="K2311" s="17">
        <v>0.47730400000000001</v>
      </c>
      <c r="L2311" s="18">
        <v>96353.46</v>
      </c>
      <c r="M2311" s="17">
        <v>0.28813499999999997</v>
      </c>
      <c r="N2311" s="18">
        <v>206206.6</v>
      </c>
      <c r="O2311" s="17">
        <v>0.37956299999999998</v>
      </c>
    </row>
    <row r="2312" spans="2:15" x14ac:dyDescent="0.2">
      <c r="B2312" s="30"/>
      <c r="C2312" s="30"/>
      <c r="D2312" s="30"/>
      <c r="E2312" s="30"/>
      <c r="F2312" s="30"/>
      <c r="G2312" s="14" t="s">
        <v>327</v>
      </c>
      <c r="H2312" s="18">
        <v>38487.19</v>
      </c>
      <c r="I2312" s="17">
        <v>0.43481199999999998</v>
      </c>
      <c r="J2312" s="18">
        <v>130295.53</v>
      </c>
      <c r="K2312" s="17">
        <v>0.61881699999999995</v>
      </c>
      <c r="L2312" s="18">
        <v>303546.71999999997</v>
      </c>
      <c r="M2312" s="17">
        <v>0.71549499999999999</v>
      </c>
      <c r="N2312" s="18">
        <v>620352.24</v>
      </c>
      <c r="O2312" s="17">
        <v>0.68439899999999998</v>
      </c>
    </row>
    <row r="2313" spans="2:15" x14ac:dyDescent="0.2">
      <c r="B2313" s="30"/>
      <c r="C2313" s="30"/>
      <c r="D2313" s="30"/>
      <c r="E2313" s="30"/>
      <c r="F2313" s="30"/>
      <c r="G2313" s="14" t="s">
        <v>328</v>
      </c>
      <c r="H2313" s="18">
        <v>25961.41</v>
      </c>
      <c r="I2313" s="17">
        <v>0.18865899999999999</v>
      </c>
      <c r="J2313" s="18">
        <v>95505.08</v>
      </c>
      <c r="K2313" s="17">
        <v>0.41279500000000002</v>
      </c>
      <c r="L2313" s="18">
        <v>232666.6</v>
      </c>
      <c r="M2313" s="17">
        <v>0.55686400000000003</v>
      </c>
      <c r="N2313" s="18">
        <v>465816.11</v>
      </c>
      <c r="O2313" s="17">
        <v>0.55546600000000002</v>
      </c>
    </row>
    <row r="2314" spans="2:15" x14ac:dyDescent="0.2">
      <c r="B2314" s="30"/>
      <c r="C2314" s="30"/>
      <c r="D2314" s="30"/>
      <c r="E2314" s="30"/>
      <c r="F2314" s="30"/>
      <c r="G2314" s="14" t="s">
        <v>329</v>
      </c>
      <c r="H2314" s="18">
        <v>25105.19</v>
      </c>
      <c r="I2314" s="17">
        <v>-0.437309</v>
      </c>
      <c r="J2314" s="18">
        <v>111593.31</v>
      </c>
      <c r="K2314" s="17">
        <v>-0.27990900000000002</v>
      </c>
      <c r="L2314" s="18">
        <v>277120.49</v>
      </c>
      <c r="M2314" s="17">
        <v>-0.239372</v>
      </c>
      <c r="N2314" s="18">
        <v>701663</v>
      </c>
      <c r="O2314" s="17">
        <v>-6.9869000000000001E-2</v>
      </c>
    </row>
    <row r="2315" spans="2:15" x14ac:dyDescent="0.2">
      <c r="B2315" s="30"/>
      <c r="C2315" s="30"/>
      <c r="D2315" s="30"/>
      <c r="E2315" s="30"/>
      <c r="F2315" s="30"/>
      <c r="G2315" s="14" t="s">
        <v>330</v>
      </c>
      <c r="H2315" s="18">
        <v>18385.46</v>
      </c>
      <c r="I2315" s="139">
        <v>1.1269130000000001</v>
      </c>
      <c r="J2315" s="18">
        <v>61993.84</v>
      </c>
      <c r="K2315" s="139">
        <v>1.3630329999999999</v>
      </c>
      <c r="L2315" s="18">
        <v>135618.01999999999</v>
      </c>
      <c r="M2315" s="139">
        <v>1.40709</v>
      </c>
      <c r="N2315" s="18">
        <v>246920.3</v>
      </c>
      <c r="O2315" s="139">
        <v>1.109121</v>
      </c>
    </row>
    <row r="2316" spans="2:15" x14ac:dyDescent="0.2">
      <c r="B2316" s="30"/>
      <c r="C2316" s="30"/>
      <c r="D2316" s="30"/>
      <c r="E2316" s="30"/>
      <c r="F2316" s="30"/>
      <c r="G2316" s="14" t="s">
        <v>331</v>
      </c>
      <c r="H2316" s="18">
        <v>17450.400000000001</v>
      </c>
      <c r="I2316" s="17">
        <v>0.314442</v>
      </c>
      <c r="J2316" s="18">
        <v>54417.32</v>
      </c>
      <c r="K2316" s="17">
        <v>0.28600500000000001</v>
      </c>
      <c r="L2316" s="18">
        <v>131479.63</v>
      </c>
      <c r="M2316" s="17">
        <v>0.57932399999999995</v>
      </c>
      <c r="N2316" s="18">
        <v>266286.46999999997</v>
      </c>
      <c r="O2316" s="17">
        <v>0.70603000000000005</v>
      </c>
    </row>
    <row r="2317" spans="2:15" x14ac:dyDescent="0.2">
      <c r="B2317" s="30"/>
      <c r="C2317" s="30"/>
      <c r="D2317" s="30"/>
      <c r="E2317" s="30"/>
      <c r="F2317" s="30"/>
      <c r="G2317" s="14" t="s">
        <v>332</v>
      </c>
      <c r="H2317" s="18">
        <v>10203.11</v>
      </c>
      <c r="I2317" s="17">
        <v>0.39445599999999997</v>
      </c>
      <c r="J2317" s="18">
        <v>27723.52</v>
      </c>
      <c r="K2317" s="17">
        <v>0.34054699999999999</v>
      </c>
      <c r="L2317" s="18">
        <v>54963.4</v>
      </c>
      <c r="M2317" s="17">
        <v>0.28812199999999999</v>
      </c>
      <c r="N2317" s="18">
        <v>98321.71</v>
      </c>
      <c r="O2317" s="17">
        <v>0.360815</v>
      </c>
    </row>
    <row r="2318" spans="2:15" x14ac:dyDescent="0.2">
      <c r="B2318" s="30"/>
      <c r="C2318" s="30"/>
      <c r="D2318" s="30"/>
      <c r="E2318" s="30"/>
      <c r="F2318" s="30"/>
      <c r="G2318" s="14" t="s">
        <v>333</v>
      </c>
      <c r="H2318" s="18">
        <v>16944.419999999998</v>
      </c>
      <c r="I2318" s="17">
        <v>4.3622430000000003</v>
      </c>
      <c r="J2318" s="18">
        <v>54171.67</v>
      </c>
      <c r="K2318" s="17">
        <v>4.1975100000000003</v>
      </c>
      <c r="L2318" s="18">
        <v>119962.71</v>
      </c>
      <c r="M2318" s="17">
        <v>3.9041640000000002</v>
      </c>
      <c r="N2318" s="18">
        <v>177565.41</v>
      </c>
      <c r="O2318" s="17">
        <v>2.564988</v>
      </c>
    </row>
    <row r="2319" spans="2:15" x14ac:dyDescent="0.2">
      <c r="B2319" s="30"/>
      <c r="C2319" s="30"/>
      <c r="D2319" s="30"/>
      <c r="E2319" s="31"/>
      <c r="F2319" s="30"/>
      <c r="G2319" s="14" t="s">
        <v>334</v>
      </c>
      <c r="H2319" s="18">
        <v>167451.28</v>
      </c>
      <c r="I2319" s="17">
        <v>0.24355499999999999</v>
      </c>
      <c r="J2319" s="18">
        <v>580618.41</v>
      </c>
      <c r="K2319" s="17">
        <v>0.340555</v>
      </c>
      <c r="L2319" s="18">
        <v>1351710.91</v>
      </c>
      <c r="M2319" s="17">
        <v>0.39029999999999998</v>
      </c>
      <c r="N2319" s="18">
        <v>2783131.66</v>
      </c>
      <c r="O2319" s="17">
        <v>0.41503899999999999</v>
      </c>
    </row>
    <row r="2320" spans="2:15" x14ac:dyDescent="0.2">
      <c r="B2320" s="29" t="s">
        <v>19</v>
      </c>
      <c r="C2320" s="29" t="s">
        <v>20</v>
      </c>
      <c r="D2320" s="29" t="s">
        <v>23</v>
      </c>
      <c r="E2320" s="29" t="s">
        <v>10</v>
      </c>
      <c r="F2320" s="29" t="s">
        <v>84</v>
      </c>
      <c r="G2320" s="14" t="s">
        <v>278</v>
      </c>
      <c r="H2320" s="19">
        <v>14.102741999999999</v>
      </c>
      <c r="I2320" s="17">
        <v>1.3776E-2</v>
      </c>
      <c r="J2320" s="19">
        <v>13.854378000000001</v>
      </c>
      <c r="K2320" s="17">
        <v>-5.5430000000000002E-3</v>
      </c>
      <c r="L2320" s="19">
        <v>13.897648999999999</v>
      </c>
      <c r="M2320" s="17">
        <v>-3.6600000000000001E-4</v>
      </c>
      <c r="N2320" s="19">
        <v>13.997327</v>
      </c>
      <c r="O2320" s="17">
        <v>6.3559999999999997E-3</v>
      </c>
    </row>
    <row r="2321" spans="2:15" x14ac:dyDescent="0.2">
      <c r="B2321" s="30"/>
      <c r="C2321" s="30"/>
      <c r="D2321" s="30"/>
      <c r="E2321" s="30"/>
      <c r="F2321" s="30"/>
      <c r="G2321" s="14" t="s">
        <v>279</v>
      </c>
      <c r="H2321" s="19">
        <v>13.103875</v>
      </c>
      <c r="I2321" s="17">
        <v>1.7110000000000001E-3</v>
      </c>
      <c r="J2321" s="19">
        <v>13.068004999999999</v>
      </c>
      <c r="K2321" s="17">
        <v>2.9999000000000001E-2</v>
      </c>
      <c r="L2321" s="19">
        <v>13.026866</v>
      </c>
      <c r="M2321" s="17">
        <v>6.1317000000000003E-2</v>
      </c>
      <c r="N2321" s="19">
        <v>12.681988</v>
      </c>
      <c r="O2321" s="17">
        <v>3.4063000000000003E-2</v>
      </c>
    </row>
    <row r="2322" spans="2:15" x14ac:dyDescent="0.2">
      <c r="B2322" s="30"/>
      <c r="C2322" s="30"/>
      <c r="D2322" s="30"/>
      <c r="E2322" s="30"/>
      <c r="F2322" s="30"/>
      <c r="G2322" s="14" t="s">
        <v>280</v>
      </c>
      <c r="H2322" s="19">
        <v>13.505822</v>
      </c>
      <c r="I2322" s="17">
        <v>6.1322000000000002E-2</v>
      </c>
      <c r="J2322" s="19">
        <v>12.947995000000001</v>
      </c>
      <c r="K2322" s="17">
        <v>2.0715000000000001E-2</v>
      </c>
      <c r="L2322" s="19">
        <v>12.807115</v>
      </c>
      <c r="M2322" s="17">
        <v>-1.8309999999999999E-3</v>
      </c>
      <c r="N2322" s="19">
        <v>12.799089</v>
      </c>
      <c r="O2322" s="17">
        <v>-8.8229999999999992E-3</v>
      </c>
    </row>
    <row r="2323" spans="2:15" x14ac:dyDescent="0.2">
      <c r="B2323" s="30"/>
      <c r="C2323" s="30"/>
      <c r="D2323" s="30"/>
      <c r="E2323" s="30"/>
      <c r="F2323" s="30"/>
      <c r="G2323" s="14" t="s">
        <v>281</v>
      </c>
      <c r="H2323" s="19">
        <v>13.022202</v>
      </c>
      <c r="I2323" s="17">
        <v>-0.13303999999999999</v>
      </c>
      <c r="J2323" s="19">
        <v>13.107704</v>
      </c>
      <c r="K2323" s="17">
        <v>-0.13322700000000001</v>
      </c>
      <c r="L2323" s="19">
        <v>13.029576</v>
      </c>
      <c r="M2323" s="17">
        <v>-0.13900000000000001</v>
      </c>
      <c r="N2323" s="19">
        <v>13.297518999999999</v>
      </c>
      <c r="O2323" s="17">
        <v>-0.10571800000000001</v>
      </c>
    </row>
    <row r="2324" spans="2:15" x14ac:dyDescent="0.2">
      <c r="B2324" s="30"/>
      <c r="C2324" s="30"/>
      <c r="D2324" s="30"/>
      <c r="E2324" s="30"/>
      <c r="F2324" s="30"/>
      <c r="G2324" s="14" t="s">
        <v>282</v>
      </c>
      <c r="H2324" s="140">
        <v>13.351172999999999</v>
      </c>
      <c r="I2324" s="139">
        <v>-8.0823000000000006E-2</v>
      </c>
      <c r="J2324" s="140">
        <v>13.065042</v>
      </c>
      <c r="K2324" s="139">
        <v>-0.104196</v>
      </c>
      <c r="L2324" s="140">
        <v>13.106629</v>
      </c>
      <c r="M2324" s="139">
        <v>-9.7914000000000001E-2</v>
      </c>
      <c r="N2324" s="140">
        <v>14.005511</v>
      </c>
      <c r="O2324" s="139">
        <v>-4.2743999999999997E-2</v>
      </c>
    </row>
    <row r="2325" spans="2:15" x14ac:dyDescent="0.2">
      <c r="B2325" s="30"/>
      <c r="C2325" s="30"/>
      <c r="D2325" s="30"/>
      <c r="E2325" s="30"/>
      <c r="F2325" s="30"/>
      <c r="G2325" s="14" t="s">
        <v>283</v>
      </c>
      <c r="H2325" s="19">
        <v>16.062808</v>
      </c>
      <c r="I2325" s="17">
        <v>0.29925800000000002</v>
      </c>
      <c r="J2325" s="19">
        <v>12.663892000000001</v>
      </c>
      <c r="K2325" s="17">
        <v>3.4715000000000003E-2</v>
      </c>
      <c r="L2325" s="19">
        <v>12.504915</v>
      </c>
      <c r="M2325" s="17">
        <v>3.48E-4</v>
      </c>
      <c r="N2325" s="19">
        <v>12.440751000000001</v>
      </c>
      <c r="O2325" s="17">
        <v>-2.7602000000000002E-2</v>
      </c>
    </row>
    <row r="2326" spans="2:15" x14ac:dyDescent="0.2">
      <c r="B2326" s="30"/>
      <c r="C2326" s="30"/>
      <c r="D2326" s="30"/>
      <c r="E2326" s="30"/>
      <c r="F2326" s="30"/>
      <c r="G2326" s="14" t="s">
        <v>284</v>
      </c>
      <c r="H2326" s="19">
        <v>11.100614</v>
      </c>
      <c r="I2326" s="17">
        <v>0.122627</v>
      </c>
      <c r="J2326" s="19">
        <v>11.813689</v>
      </c>
      <c r="K2326" s="17">
        <v>0.182509</v>
      </c>
      <c r="L2326" s="19">
        <v>12.842781</v>
      </c>
      <c r="M2326" s="17">
        <v>0.27488699999999999</v>
      </c>
      <c r="N2326" s="19">
        <v>12.592275000000001</v>
      </c>
      <c r="O2326" s="17">
        <v>0.25158700000000001</v>
      </c>
    </row>
    <row r="2327" spans="2:15" x14ac:dyDescent="0.2">
      <c r="B2327" s="30"/>
      <c r="C2327" s="30"/>
      <c r="D2327" s="30"/>
      <c r="E2327" s="30"/>
      <c r="F2327" s="30"/>
      <c r="G2327" s="14" t="s">
        <v>285</v>
      </c>
      <c r="H2327" s="19">
        <v>12.770311</v>
      </c>
      <c r="I2327" s="17">
        <v>-1.147E-3</v>
      </c>
      <c r="J2327" s="19">
        <v>12.77305</v>
      </c>
      <c r="K2327" s="17">
        <v>-1.7229999999999999E-3</v>
      </c>
      <c r="L2327" s="19">
        <v>12.59399</v>
      </c>
      <c r="M2327" s="17">
        <v>-1.6142E-2</v>
      </c>
      <c r="N2327" s="19">
        <v>12.663164999999999</v>
      </c>
      <c r="O2327" s="17">
        <v>-1.0792E-2</v>
      </c>
    </row>
    <row r="2328" spans="2:15" x14ac:dyDescent="0.2">
      <c r="B2328" s="30"/>
      <c r="C2328" s="30"/>
      <c r="D2328" s="30"/>
      <c r="E2328" s="30"/>
      <c r="F2328" s="30"/>
      <c r="G2328" s="14" t="s">
        <v>286</v>
      </c>
      <c r="H2328" s="19">
        <v>14.760287</v>
      </c>
      <c r="I2328" s="17">
        <v>0.479431</v>
      </c>
      <c r="J2328" s="19">
        <v>14.867945000000001</v>
      </c>
      <c r="K2328" s="17">
        <v>0.27696199999999999</v>
      </c>
      <c r="L2328" s="19">
        <v>13.676822</v>
      </c>
      <c r="M2328" s="17">
        <v>0.13061700000000001</v>
      </c>
      <c r="N2328" s="19">
        <v>13.49546</v>
      </c>
      <c r="O2328" s="17">
        <v>8.8657E-2</v>
      </c>
    </row>
    <row r="2329" spans="2:15" x14ac:dyDescent="0.2">
      <c r="B2329" s="30"/>
      <c r="C2329" s="30"/>
      <c r="D2329" s="30"/>
      <c r="E2329" s="30"/>
      <c r="F2329" s="30"/>
      <c r="G2329" s="14" t="s">
        <v>287</v>
      </c>
      <c r="H2329" s="19">
        <v>14.360326000000001</v>
      </c>
      <c r="I2329" s="17" t="s">
        <v>413</v>
      </c>
      <c r="J2329" s="19">
        <v>14.360326000000001</v>
      </c>
      <c r="K2329" s="17" t="s">
        <v>413</v>
      </c>
      <c r="L2329" s="19">
        <v>14.360326000000001</v>
      </c>
      <c r="M2329" s="17">
        <v>1.2999999999999999E-5</v>
      </c>
      <c r="N2329" s="19">
        <v>14.360326000000001</v>
      </c>
      <c r="O2329" s="17">
        <v>2.5999999999999998E-5</v>
      </c>
    </row>
    <row r="2330" spans="2:15" x14ac:dyDescent="0.2">
      <c r="B2330" s="30"/>
      <c r="C2330" s="30"/>
      <c r="D2330" s="30"/>
      <c r="E2330" s="30"/>
      <c r="F2330" s="30"/>
      <c r="G2330" s="14" t="s">
        <v>288</v>
      </c>
      <c r="H2330" s="19">
        <v>13.557352</v>
      </c>
      <c r="I2330" s="17">
        <v>0.24413599999999999</v>
      </c>
      <c r="J2330" s="19">
        <v>13.664918</v>
      </c>
      <c r="K2330" s="17">
        <v>9.3126E-2</v>
      </c>
      <c r="L2330" s="19">
        <v>13.820302</v>
      </c>
      <c r="M2330" s="17">
        <v>3.6117000000000003E-2</v>
      </c>
      <c r="N2330" s="19">
        <v>13.315486999999999</v>
      </c>
      <c r="O2330" s="17">
        <v>-3.0457000000000001E-2</v>
      </c>
    </row>
    <row r="2331" spans="2:15" x14ac:dyDescent="0.2">
      <c r="B2331" s="30"/>
      <c r="C2331" s="30"/>
      <c r="D2331" s="30"/>
      <c r="E2331" s="30"/>
      <c r="F2331" s="30"/>
      <c r="G2331" s="14" t="s">
        <v>289</v>
      </c>
      <c r="H2331" s="19">
        <v>13.217601999999999</v>
      </c>
      <c r="I2331" s="17">
        <v>-0.100998</v>
      </c>
      <c r="J2331" s="19">
        <v>13.141139000000001</v>
      </c>
      <c r="K2331" s="17">
        <v>-8.5877999999999996E-2</v>
      </c>
      <c r="L2331" s="19">
        <v>11.765051</v>
      </c>
      <c r="M2331" s="17">
        <v>-0.19827500000000001</v>
      </c>
      <c r="N2331" s="19">
        <v>10.793062000000001</v>
      </c>
      <c r="O2331" s="17">
        <v>-0.28047499999999997</v>
      </c>
    </row>
    <row r="2332" spans="2:15" x14ac:dyDescent="0.2">
      <c r="B2332" s="30"/>
      <c r="C2332" s="30"/>
      <c r="D2332" s="30"/>
      <c r="E2332" s="30"/>
      <c r="F2332" s="30"/>
      <c r="G2332" s="14" t="s">
        <v>290</v>
      </c>
      <c r="H2332" s="19">
        <v>14.782429</v>
      </c>
      <c r="I2332" s="17">
        <v>-3.7148E-2</v>
      </c>
      <c r="J2332" s="19">
        <v>14.589836999999999</v>
      </c>
      <c r="K2332" s="17">
        <v>-5.5063000000000001E-2</v>
      </c>
      <c r="L2332" s="19">
        <v>14.289584</v>
      </c>
      <c r="M2332" s="17">
        <v>-8.0076999999999995E-2</v>
      </c>
      <c r="N2332" s="19">
        <v>13.914787</v>
      </c>
      <c r="O2332" s="17">
        <v>-0.105671</v>
      </c>
    </row>
    <row r="2333" spans="2:15" x14ac:dyDescent="0.2">
      <c r="B2333" s="30"/>
      <c r="C2333" s="30"/>
      <c r="D2333" s="30"/>
      <c r="E2333" s="30"/>
      <c r="F2333" s="30"/>
      <c r="G2333" s="14" t="s">
        <v>291</v>
      </c>
      <c r="H2333" s="19">
        <v>13.348086</v>
      </c>
      <c r="I2333" s="17">
        <v>0.50127100000000002</v>
      </c>
      <c r="J2333" s="19">
        <v>13.510313999999999</v>
      </c>
      <c r="K2333" s="17">
        <v>0.41700399999999999</v>
      </c>
      <c r="L2333" s="19">
        <v>13.710993</v>
      </c>
      <c r="M2333" s="17">
        <v>0.25555099999999997</v>
      </c>
      <c r="N2333" s="19">
        <v>13.291183</v>
      </c>
      <c r="O2333" s="17">
        <v>9.6906000000000006E-2</v>
      </c>
    </row>
    <row r="2334" spans="2:15" x14ac:dyDescent="0.2">
      <c r="B2334" s="30"/>
      <c r="C2334" s="30"/>
      <c r="D2334" s="30"/>
      <c r="E2334" s="30"/>
      <c r="F2334" s="30"/>
      <c r="G2334" s="14" t="s">
        <v>292</v>
      </c>
      <c r="H2334" s="19">
        <v>15.852180000000001</v>
      </c>
      <c r="I2334" s="17">
        <v>-0.13067300000000001</v>
      </c>
      <c r="J2334" s="19">
        <v>16.050495000000002</v>
      </c>
      <c r="K2334" s="17">
        <v>-0.119353</v>
      </c>
      <c r="L2334" s="19">
        <v>16.457856</v>
      </c>
      <c r="M2334" s="17">
        <v>-9.7113000000000005E-2</v>
      </c>
      <c r="N2334" s="19">
        <v>16.887338</v>
      </c>
      <c r="O2334" s="17">
        <v>-7.3426000000000005E-2</v>
      </c>
    </row>
    <row r="2335" spans="2:15" x14ac:dyDescent="0.2">
      <c r="B2335" s="30"/>
      <c r="C2335" s="30"/>
      <c r="D2335" s="30"/>
      <c r="E2335" s="30"/>
      <c r="F2335" s="30"/>
      <c r="G2335" s="14" t="s">
        <v>293</v>
      </c>
      <c r="H2335" s="19">
        <v>13.120455</v>
      </c>
      <c r="I2335" s="17">
        <v>8.5969000000000004E-2</v>
      </c>
      <c r="J2335" s="19">
        <v>12.365447</v>
      </c>
      <c r="K2335" s="17">
        <v>3.1855000000000001E-2</v>
      </c>
      <c r="L2335" s="19">
        <v>12.282735000000001</v>
      </c>
      <c r="M2335" s="17">
        <v>-1.9817999999999999E-2</v>
      </c>
      <c r="N2335" s="19">
        <v>12.632232999999999</v>
      </c>
      <c r="O2335" s="17">
        <v>-1.7977E-2</v>
      </c>
    </row>
    <row r="2336" spans="2:15" x14ac:dyDescent="0.2">
      <c r="B2336" s="30"/>
      <c r="C2336" s="30"/>
      <c r="D2336" s="30"/>
      <c r="E2336" s="30"/>
      <c r="F2336" s="30"/>
      <c r="G2336" s="14" t="s">
        <v>294</v>
      </c>
      <c r="H2336" s="19">
        <v>16.415241000000002</v>
      </c>
      <c r="I2336" s="17">
        <v>2.4011000000000001E-2</v>
      </c>
      <c r="J2336" s="19">
        <v>16.365102</v>
      </c>
      <c r="K2336" s="17">
        <v>2.1058E-2</v>
      </c>
      <c r="L2336" s="19">
        <v>16.354092000000001</v>
      </c>
      <c r="M2336" s="17">
        <v>2.0805000000000001E-2</v>
      </c>
      <c r="N2336" s="19">
        <v>16.125267999999998</v>
      </c>
      <c r="O2336" s="17">
        <v>6.0780000000000001E-3</v>
      </c>
    </row>
    <row r="2337" spans="2:15" x14ac:dyDescent="0.2">
      <c r="B2337" s="30"/>
      <c r="C2337" s="30"/>
      <c r="D2337" s="30"/>
      <c r="E2337" s="30"/>
      <c r="F2337" s="30"/>
      <c r="G2337" s="14" t="s">
        <v>295</v>
      </c>
      <c r="H2337" s="19">
        <v>12.584210000000001</v>
      </c>
      <c r="I2337" s="17">
        <v>-0.13428499999999999</v>
      </c>
      <c r="J2337" s="19">
        <v>12.428462</v>
      </c>
      <c r="K2337" s="17">
        <v>-0.138685</v>
      </c>
      <c r="L2337" s="19">
        <v>11.94472</v>
      </c>
      <c r="M2337" s="17">
        <v>-0.201515</v>
      </c>
      <c r="N2337" s="19">
        <v>10.717822999999999</v>
      </c>
      <c r="O2337" s="17">
        <v>-0.30152400000000001</v>
      </c>
    </row>
    <row r="2338" spans="2:15" x14ac:dyDescent="0.2">
      <c r="B2338" s="30"/>
      <c r="C2338" s="30"/>
      <c r="D2338" s="30"/>
      <c r="E2338" s="30"/>
      <c r="F2338" s="30"/>
      <c r="G2338" s="14" t="s">
        <v>296</v>
      </c>
      <c r="H2338" s="19">
        <v>14.095734999999999</v>
      </c>
      <c r="I2338" s="17">
        <v>-5.0850000000000001E-3</v>
      </c>
      <c r="J2338" s="19">
        <v>14.039052</v>
      </c>
      <c r="K2338" s="17">
        <v>-5.9693999999999997E-2</v>
      </c>
      <c r="L2338" s="19">
        <v>14.018609</v>
      </c>
      <c r="M2338" s="17">
        <v>-7.5360999999999997E-2</v>
      </c>
      <c r="N2338" s="19">
        <v>13.850901</v>
      </c>
      <c r="O2338" s="17">
        <v>-8.9163000000000006E-2</v>
      </c>
    </row>
    <row r="2339" spans="2:15" x14ac:dyDescent="0.2">
      <c r="B2339" s="30"/>
      <c r="C2339" s="30"/>
      <c r="D2339" s="30"/>
      <c r="E2339" s="30"/>
      <c r="F2339" s="30"/>
      <c r="G2339" s="14" t="s">
        <v>297</v>
      </c>
      <c r="H2339" s="19">
        <v>12.787312999999999</v>
      </c>
      <c r="I2339" s="17">
        <v>-0.159804</v>
      </c>
      <c r="J2339" s="19">
        <v>13.483071000000001</v>
      </c>
      <c r="K2339" s="17">
        <v>-0.113593</v>
      </c>
      <c r="L2339" s="19">
        <v>14.520180999999999</v>
      </c>
      <c r="M2339" s="17">
        <v>-5.5837999999999999E-2</v>
      </c>
      <c r="N2339" s="19">
        <v>14.856779</v>
      </c>
      <c r="O2339" s="17">
        <v>-2.15E-3</v>
      </c>
    </row>
    <row r="2340" spans="2:15" x14ac:dyDescent="0.2">
      <c r="B2340" s="30"/>
      <c r="C2340" s="30"/>
      <c r="D2340" s="30"/>
      <c r="E2340" s="30"/>
      <c r="F2340" s="30"/>
      <c r="G2340" s="14" t="s">
        <v>298</v>
      </c>
      <c r="H2340" s="19">
        <v>16.724513000000002</v>
      </c>
      <c r="I2340" s="17">
        <v>-0.117212</v>
      </c>
      <c r="J2340" s="19">
        <v>16.944659000000001</v>
      </c>
      <c r="K2340" s="17">
        <v>-0.10662099999999999</v>
      </c>
      <c r="L2340" s="19">
        <v>16.268726999999998</v>
      </c>
      <c r="M2340" s="17">
        <v>-0.14542099999999999</v>
      </c>
      <c r="N2340" s="19">
        <v>16.474395999999999</v>
      </c>
      <c r="O2340" s="17">
        <v>-0.13590099999999999</v>
      </c>
    </row>
    <row r="2341" spans="2:15" x14ac:dyDescent="0.2">
      <c r="B2341" s="30"/>
      <c r="C2341" s="30"/>
      <c r="D2341" s="30"/>
      <c r="E2341" s="30"/>
      <c r="F2341" s="30"/>
      <c r="G2341" s="14" t="s">
        <v>299</v>
      </c>
      <c r="H2341" s="19">
        <v>13.420188</v>
      </c>
      <c r="I2341" s="17">
        <v>5.6669999999999998E-2</v>
      </c>
      <c r="J2341" s="19">
        <v>13.365551</v>
      </c>
      <c r="K2341" s="17">
        <v>4.9003999999999999E-2</v>
      </c>
      <c r="L2341" s="19">
        <v>13.458473</v>
      </c>
      <c r="M2341" s="17">
        <v>5.6821000000000003E-2</v>
      </c>
      <c r="N2341" s="19">
        <v>13.049282</v>
      </c>
      <c r="O2341" s="17">
        <v>2.5239000000000001E-2</v>
      </c>
    </row>
    <row r="2342" spans="2:15" x14ac:dyDescent="0.2">
      <c r="B2342" s="30"/>
      <c r="C2342" s="30"/>
      <c r="D2342" s="30"/>
      <c r="E2342" s="30"/>
      <c r="F2342" s="30"/>
      <c r="G2342" s="14" t="s">
        <v>300</v>
      </c>
      <c r="H2342" s="19">
        <v>15.418744999999999</v>
      </c>
      <c r="I2342" s="17">
        <v>7.064E-3</v>
      </c>
      <c r="J2342" s="19">
        <v>15.427530000000001</v>
      </c>
      <c r="K2342" s="17">
        <v>-2.0240999999999999E-2</v>
      </c>
      <c r="L2342" s="19">
        <v>14.799435000000001</v>
      </c>
      <c r="M2342" s="17">
        <v>-5.7489999999999999E-2</v>
      </c>
      <c r="N2342" s="19">
        <v>13.565542000000001</v>
      </c>
      <c r="O2342" s="17">
        <v>-0.141231</v>
      </c>
    </row>
    <row r="2343" spans="2:15" x14ac:dyDescent="0.2">
      <c r="B2343" s="30"/>
      <c r="C2343" s="30"/>
      <c r="D2343" s="30"/>
      <c r="E2343" s="30"/>
      <c r="F2343" s="30"/>
      <c r="G2343" s="14" t="s">
        <v>301</v>
      </c>
      <c r="H2343" s="19">
        <v>11.223973000000001</v>
      </c>
      <c r="I2343" s="17">
        <v>-0.234565</v>
      </c>
      <c r="J2343" s="19">
        <v>12.366795</v>
      </c>
      <c r="K2343" s="17">
        <v>-0.16437099999999999</v>
      </c>
      <c r="L2343" s="19">
        <v>12.856655999999999</v>
      </c>
      <c r="M2343" s="17">
        <v>-0.13747500000000001</v>
      </c>
      <c r="N2343" s="19">
        <v>13.643692</v>
      </c>
      <c r="O2343" s="17">
        <v>-7.2035000000000002E-2</v>
      </c>
    </row>
    <row r="2344" spans="2:15" x14ac:dyDescent="0.2">
      <c r="B2344" s="30"/>
      <c r="C2344" s="30"/>
      <c r="D2344" s="30"/>
      <c r="E2344" s="30"/>
      <c r="F2344" s="30"/>
      <c r="G2344" s="14" t="s">
        <v>302</v>
      </c>
      <c r="H2344" s="19">
        <v>12.854485</v>
      </c>
      <c r="I2344" s="17">
        <v>9.8569999999999994E-3</v>
      </c>
      <c r="J2344" s="19">
        <v>12.85721</v>
      </c>
      <c r="K2344" s="17">
        <v>9.1649999999999995E-3</v>
      </c>
      <c r="L2344" s="19">
        <v>12.849850999999999</v>
      </c>
      <c r="M2344" s="17">
        <v>8.2019999999999992E-3</v>
      </c>
      <c r="N2344" s="19">
        <v>12.838965</v>
      </c>
      <c r="O2344" s="17">
        <v>5.5750000000000001E-3</v>
      </c>
    </row>
    <row r="2345" spans="2:15" x14ac:dyDescent="0.2">
      <c r="B2345" s="30"/>
      <c r="C2345" s="30"/>
      <c r="D2345" s="30"/>
      <c r="E2345" s="30"/>
      <c r="F2345" s="30"/>
      <c r="G2345" s="14" t="s">
        <v>303</v>
      </c>
      <c r="H2345" s="19">
        <v>13.761730999999999</v>
      </c>
      <c r="I2345" s="17">
        <v>9.4953999999999997E-2</v>
      </c>
      <c r="J2345" s="19">
        <v>13.700692999999999</v>
      </c>
      <c r="K2345" s="17">
        <v>9.0021000000000004E-2</v>
      </c>
      <c r="L2345" s="19">
        <v>13.395277999999999</v>
      </c>
      <c r="M2345" s="17">
        <v>6.2811000000000006E-2</v>
      </c>
      <c r="N2345" s="19">
        <v>13.070569000000001</v>
      </c>
      <c r="O2345" s="17">
        <v>3.6566000000000001E-2</v>
      </c>
    </row>
    <row r="2346" spans="2:15" x14ac:dyDescent="0.2">
      <c r="B2346" s="30"/>
      <c r="C2346" s="30"/>
      <c r="D2346" s="30"/>
      <c r="E2346" s="30"/>
      <c r="F2346" s="30"/>
      <c r="G2346" s="14" t="s">
        <v>304</v>
      </c>
      <c r="H2346" s="19">
        <v>15.406651</v>
      </c>
      <c r="I2346" s="17">
        <v>3.7113E-2</v>
      </c>
      <c r="J2346" s="19">
        <v>15.395559</v>
      </c>
      <c r="K2346" s="17">
        <v>-2.954E-3</v>
      </c>
      <c r="L2346" s="19">
        <v>14.732198</v>
      </c>
      <c r="M2346" s="17">
        <v>-4.8437000000000001E-2</v>
      </c>
      <c r="N2346" s="19">
        <v>13.616861</v>
      </c>
      <c r="O2346" s="17">
        <v>-0.124789</v>
      </c>
    </row>
    <row r="2347" spans="2:15" x14ac:dyDescent="0.2">
      <c r="B2347" s="30"/>
      <c r="C2347" s="30"/>
      <c r="D2347" s="30"/>
      <c r="E2347" s="30"/>
      <c r="F2347" s="30"/>
      <c r="G2347" s="14" t="s">
        <v>305</v>
      </c>
      <c r="H2347" s="19">
        <v>12.608238</v>
      </c>
      <c r="I2347" s="17">
        <v>-0.16428999999999999</v>
      </c>
      <c r="J2347" s="19">
        <v>12.584502000000001</v>
      </c>
      <c r="K2347" s="17">
        <v>-0.16939199999999999</v>
      </c>
      <c r="L2347" s="19">
        <v>12.595929</v>
      </c>
      <c r="M2347" s="17">
        <v>-0.15732099999999999</v>
      </c>
      <c r="N2347" s="19">
        <v>13.651202</v>
      </c>
      <c r="O2347" s="17">
        <v>-6.4238000000000003E-2</v>
      </c>
    </row>
    <row r="2348" spans="2:15" x14ac:dyDescent="0.2">
      <c r="B2348" s="30"/>
      <c r="C2348" s="30"/>
      <c r="D2348" s="30"/>
      <c r="E2348" s="30"/>
      <c r="F2348" s="30"/>
      <c r="G2348" s="14" t="s">
        <v>306</v>
      </c>
      <c r="H2348" s="19">
        <v>15.292450000000001</v>
      </c>
      <c r="I2348" s="17">
        <v>2.5895999999999999E-2</v>
      </c>
      <c r="J2348" s="19">
        <v>14.476808</v>
      </c>
      <c r="K2348" s="17">
        <v>-3.2593999999999998E-2</v>
      </c>
      <c r="L2348" s="19">
        <v>14.268675</v>
      </c>
      <c r="M2348" s="17">
        <v>-4.829E-2</v>
      </c>
      <c r="N2348" s="19">
        <v>14.801644</v>
      </c>
      <c r="O2348" s="17">
        <v>-1.585E-2</v>
      </c>
    </row>
    <row r="2349" spans="2:15" x14ac:dyDescent="0.2">
      <c r="B2349" s="30"/>
      <c r="C2349" s="30"/>
      <c r="D2349" s="30"/>
      <c r="E2349" s="30"/>
      <c r="F2349" s="30"/>
      <c r="G2349" s="14" t="s">
        <v>307</v>
      </c>
      <c r="H2349" s="19">
        <v>12.895795</v>
      </c>
      <c r="I2349" s="17">
        <v>-1.21E-4</v>
      </c>
      <c r="J2349" s="19">
        <v>12.734366</v>
      </c>
      <c r="K2349" s="17">
        <v>-1.2364999999999999E-2</v>
      </c>
      <c r="L2349" s="19">
        <v>12.828022000000001</v>
      </c>
      <c r="M2349" s="17">
        <v>5.2700000000000002E-4</v>
      </c>
      <c r="N2349" s="19">
        <v>12.874428</v>
      </c>
      <c r="O2349" s="17">
        <v>-3.7599999999999998E-4</v>
      </c>
    </row>
    <row r="2350" spans="2:15" x14ac:dyDescent="0.2">
      <c r="B2350" s="30"/>
      <c r="C2350" s="30"/>
      <c r="D2350" s="30"/>
      <c r="E2350" s="30"/>
      <c r="F2350" s="30"/>
      <c r="G2350" s="14" t="s">
        <v>308</v>
      </c>
      <c r="H2350" s="19">
        <v>15.75755</v>
      </c>
      <c r="I2350" s="17">
        <v>0.11713</v>
      </c>
      <c r="J2350" s="19">
        <v>15.809062000000001</v>
      </c>
      <c r="K2350" s="17">
        <v>0.15118500000000001</v>
      </c>
      <c r="L2350" s="19">
        <v>15.427553</v>
      </c>
      <c r="M2350" s="17">
        <v>8.5547999999999999E-2</v>
      </c>
      <c r="N2350" s="19">
        <v>14.726098</v>
      </c>
      <c r="O2350" s="17">
        <v>6.7654000000000006E-2</v>
      </c>
    </row>
    <row r="2351" spans="2:15" x14ac:dyDescent="0.2">
      <c r="B2351" s="30"/>
      <c r="C2351" s="30"/>
      <c r="D2351" s="30"/>
      <c r="E2351" s="30"/>
      <c r="F2351" s="30"/>
      <c r="G2351" s="14" t="s">
        <v>309</v>
      </c>
      <c r="H2351" s="19">
        <v>12.653686</v>
      </c>
      <c r="I2351" s="17">
        <v>-0.134409</v>
      </c>
      <c r="J2351" s="19">
        <v>12.044534000000001</v>
      </c>
      <c r="K2351" s="17">
        <v>-0.14885699999999999</v>
      </c>
      <c r="L2351" s="19">
        <v>12.367599</v>
      </c>
      <c r="M2351" s="17">
        <v>-0.15076800000000001</v>
      </c>
      <c r="N2351" s="19">
        <v>12.803018</v>
      </c>
      <c r="O2351" s="17">
        <v>-9.6314999999999998E-2</v>
      </c>
    </row>
    <row r="2352" spans="2:15" x14ac:dyDescent="0.2">
      <c r="B2352" s="30"/>
      <c r="C2352" s="30"/>
      <c r="D2352" s="30"/>
      <c r="E2352" s="30"/>
      <c r="F2352" s="30"/>
      <c r="G2352" s="14" t="s">
        <v>310</v>
      </c>
      <c r="H2352" s="140">
        <v>15.107956</v>
      </c>
      <c r="I2352" s="139">
        <v>0.23704800000000001</v>
      </c>
      <c r="J2352" s="140">
        <v>14.912813999999999</v>
      </c>
      <c r="K2352" s="139">
        <v>0.15135299999999999</v>
      </c>
      <c r="L2352" s="140">
        <v>14.739907000000001</v>
      </c>
      <c r="M2352" s="139">
        <v>0.123891</v>
      </c>
      <c r="N2352" s="140">
        <v>13.820544999999999</v>
      </c>
      <c r="O2352" s="139">
        <v>4.4679999999999997E-2</v>
      </c>
    </row>
    <row r="2353" spans="2:15" x14ac:dyDescent="0.2">
      <c r="B2353" s="30"/>
      <c r="C2353" s="30"/>
      <c r="D2353" s="30"/>
      <c r="E2353" s="30"/>
      <c r="F2353" s="30"/>
      <c r="G2353" s="14" t="s">
        <v>311</v>
      </c>
      <c r="H2353" s="140">
        <v>12.433399</v>
      </c>
      <c r="I2353" s="139">
        <v>2.3651999999999999E-2</v>
      </c>
      <c r="J2353" s="140">
        <v>12.275003999999999</v>
      </c>
      <c r="K2353" s="139">
        <v>1.5945000000000001E-2</v>
      </c>
      <c r="L2353" s="140">
        <v>12.264695</v>
      </c>
      <c r="M2353" s="139">
        <v>-5.1549999999999999E-3</v>
      </c>
      <c r="N2353" s="140">
        <v>12.41656</v>
      </c>
      <c r="O2353" s="139">
        <v>-2.6587E-2</v>
      </c>
    </row>
    <row r="2354" spans="2:15" x14ac:dyDescent="0.2">
      <c r="B2354" s="30"/>
      <c r="C2354" s="30"/>
      <c r="D2354" s="30"/>
      <c r="E2354" s="30"/>
      <c r="F2354" s="30"/>
      <c r="G2354" s="14" t="s">
        <v>312</v>
      </c>
      <c r="H2354" s="19">
        <v>12.616707999999999</v>
      </c>
      <c r="I2354" s="17" t="s">
        <v>413</v>
      </c>
      <c r="J2354" s="19">
        <v>12.616707999999999</v>
      </c>
      <c r="K2354" s="17" t="s">
        <v>413</v>
      </c>
      <c r="L2354" s="19">
        <v>12.443114</v>
      </c>
      <c r="M2354" s="17">
        <v>-1.7649000000000001E-2</v>
      </c>
      <c r="N2354" s="19">
        <v>12.468045</v>
      </c>
      <c r="O2354" s="17">
        <v>0.105042</v>
      </c>
    </row>
    <row r="2355" spans="2:15" x14ac:dyDescent="0.2">
      <c r="B2355" s="30"/>
      <c r="C2355" s="30"/>
      <c r="D2355" s="30"/>
      <c r="E2355" s="30"/>
      <c r="F2355" s="30"/>
      <c r="G2355" s="14" t="s">
        <v>313</v>
      </c>
      <c r="H2355" s="19">
        <v>14.36004</v>
      </c>
      <c r="I2355" s="17">
        <v>5.8299999999999997E-4</v>
      </c>
      <c r="J2355" s="19">
        <v>14.360063999999999</v>
      </c>
      <c r="K2355" s="17">
        <v>9.2299999999999999E-4</v>
      </c>
      <c r="L2355" s="19">
        <v>14.360035</v>
      </c>
      <c r="M2355" s="17">
        <v>9.2800000000000001E-4</v>
      </c>
      <c r="N2355" s="19">
        <v>14.357282</v>
      </c>
      <c r="O2355" s="17">
        <v>8.1599999999999999E-4</v>
      </c>
    </row>
    <row r="2356" spans="2:15" x14ac:dyDescent="0.2">
      <c r="B2356" s="30"/>
      <c r="C2356" s="30"/>
      <c r="D2356" s="30"/>
      <c r="E2356" s="30"/>
      <c r="F2356" s="30"/>
      <c r="G2356" s="14" t="s">
        <v>314</v>
      </c>
      <c r="H2356" s="19">
        <v>15.470129999999999</v>
      </c>
      <c r="I2356" s="17" t="s">
        <v>413</v>
      </c>
      <c r="J2356" s="19">
        <v>15.450295000000001</v>
      </c>
      <c r="K2356" s="17" t="s">
        <v>413</v>
      </c>
      <c r="L2356" s="19">
        <v>15.412461</v>
      </c>
      <c r="M2356" s="17" t="s">
        <v>413</v>
      </c>
      <c r="N2356" s="19">
        <v>15.401051000000001</v>
      </c>
      <c r="O2356" s="17" t="s">
        <v>413</v>
      </c>
    </row>
    <row r="2357" spans="2:15" x14ac:dyDescent="0.2">
      <c r="B2357" s="30"/>
      <c r="C2357" s="30"/>
      <c r="D2357" s="30"/>
      <c r="E2357" s="30"/>
      <c r="F2357" s="30"/>
      <c r="G2357" s="14" t="s">
        <v>315</v>
      </c>
      <c r="H2357" s="19">
        <v>13.634024999999999</v>
      </c>
      <c r="I2357" s="17">
        <v>6.8836999999999995E-2</v>
      </c>
      <c r="J2357" s="19">
        <v>13.709167000000001</v>
      </c>
      <c r="K2357" s="17">
        <v>8.8210000000000007E-3</v>
      </c>
      <c r="L2357" s="19">
        <v>13.785928999999999</v>
      </c>
      <c r="M2357" s="17">
        <v>3.0920000000000001E-3</v>
      </c>
      <c r="N2357" s="19">
        <v>13.291266999999999</v>
      </c>
      <c r="O2357" s="17">
        <v>-1.9407000000000001E-2</v>
      </c>
    </row>
    <row r="2358" spans="2:15" x14ac:dyDescent="0.2">
      <c r="B2358" s="30"/>
      <c r="C2358" s="30"/>
      <c r="D2358" s="30"/>
      <c r="E2358" s="30"/>
      <c r="F2358" s="30"/>
      <c r="G2358" s="14" t="s">
        <v>316</v>
      </c>
      <c r="H2358" s="19">
        <v>12.337749000000001</v>
      </c>
      <c r="I2358" s="17">
        <v>4.0541000000000001E-2</v>
      </c>
      <c r="J2358" s="19">
        <v>12.425050000000001</v>
      </c>
      <c r="K2358" s="17">
        <v>-2.8389000000000001E-2</v>
      </c>
      <c r="L2358" s="19">
        <v>12.494629</v>
      </c>
      <c r="M2358" s="17">
        <v>-2.7061999999999999E-2</v>
      </c>
      <c r="N2358" s="19">
        <v>12.203325</v>
      </c>
      <c r="O2358" s="17">
        <v>-1.9889E-2</v>
      </c>
    </row>
    <row r="2359" spans="2:15" x14ac:dyDescent="0.2">
      <c r="B2359" s="30"/>
      <c r="C2359" s="30"/>
      <c r="D2359" s="30"/>
      <c r="E2359" s="30"/>
      <c r="F2359" s="30"/>
      <c r="G2359" s="14" t="s">
        <v>317</v>
      </c>
      <c r="H2359" s="19">
        <v>12.068021</v>
      </c>
      <c r="I2359" s="17">
        <v>0.22343099999999999</v>
      </c>
      <c r="J2359" s="19">
        <v>12.006238</v>
      </c>
      <c r="K2359" s="17">
        <v>6.9458000000000006E-2</v>
      </c>
      <c r="L2359" s="19">
        <v>11.995778</v>
      </c>
      <c r="M2359" s="17">
        <v>2.0178999999999999E-2</v>
      </c>
      <c r="N2359" s="19">
        <v>11.321229000000001</v>
      </c>
      <c r="O2359" s="17">
        <v>-5.8046E-2</v>
      </c>
    </row>
    <row r="2360" spans="2:15" x14ac:dyDescent="0.2">
      <c r="B2360" s="30"/>
      <c r="C2360" s="30"/>
      <c r="D2360" s="30"/>
      <c r="E2360" s="30"/>
      <c r="F2360" s="30"/>
      <c r="G2360" s="14" t="s">
        <v>318</v>
      </c>
      <c r="H2360" s="19">
        <v>13.027642999999999</v>
      </c>
      <c r="I2360" s="17">
        <v>-2.8370000000000001E-3</v>
      </c>
      <c r="J2360" s="19">
        <v>12.913600000000001</v>
      </c>
      <c r="K2360" s="17">
        <v>-9.2239999999999996E-3</v>
      </c>
      <c r="L2360" s="19">
        <v>12.830062</v>
      </c>
      <c r="M2360" s="17">
        <v>-4.3350000000000003E-3</v>
      </c>
      <c r="N2360" s="19">
        <v>12.909456</v>
      </c>
      <c r="O2360" s="17">
        <v>3.8890000000000001E-3</v>
      </c>
    </row>
    <row r="2361" spans="2:15" x14ac:dyDescent="0.2">
      <c r="B2361" s="30"/>
      <c r="C2361" s="30"/>
      <c r="D2361" s="30"/>
      <c r="E2361" s="30"/>
      <c r="F2361" s="30"/>
      <c r="G2361" s="14" t="s">
        <v>319</v>
      </c>
      <c r="H2361" s="140">
        <v>16.165967999999999</v>
      </c>
      <c r="I2361" s="139">
        <v>5.3775000000000003E-2</v>
      </c>
      <c r="J2361" s="140">
        <v>16.327345999999999</v>
      </c>
      <c r="K2361" s="139">
        <v>9.8684999999999995E-2</v>
      </c>
      <c r="L2361" s="140">
        <v>16.391843999999999</v>
      </c>
      <c r="M2361" s="139">
        <v>7.3472999999999997E-2</v>
      </c>
      <c r="N2361" s="140">
        <v>16.596202999999999</v>
      </c>
      <c r="O2361" s="139">
        <v>6.8331000000000003E-2</v>
      </c>
    </row>
    <row r="2362" spans="2:15" x14ac:dyDescent="0.2">
      <c r="B2362" s="30"/>
      <c r="C2362" s="30"/>
      <c r="D2362" s="30"/>
      <c r="E2362" s="30"/>
      <c r="F2362" s="30"/>
      <c r="G2362" s="14" t="s">
        <v>320</v>
      </c>
      <c r="H2362" s="19">
        <v>13.741823999999999</v>
      </c>
      <c r="I2362" s="17">
        <v>7.7742000000000006E-2</v>
      </c>
      <c r="J2362" s="19">
        <v>13.568826</v>
      </c>
      <c r="K2362" s="17">
        <v>6.3358999999999999E-2</v>
      </c>
      <c r="L2362" s="19">
        <v>13.624822</v>
      </c>
      <c r="M2362" s="17">
        <v>6.8087999999999996E-2</v>
      </c>
      <c r="N2362" s="19">
        <v>13.2151</v>
      </c>
      <c r="O2362" s="17">
        <v>3.6354999999999998E-2</v>
      </c>
    </row>
    <row r="2363" spans="2:15" x14ac:dyDescent="0.2">
      <c r="B2363" s="30"/>
      <c r="C2363" s="30"/>
      <c r="D2363" s="30"/>
      <c r="E2363" s="30"/>
      <c r="F2363" s="30"/>
      <c r="G2363" s="14" t="s">
        <v>321</v>
      </c>
      <c r="H2363" s="140">
        <v>13.558443</v>
      </c>
      <c r="I2363" s="139">
        <v>-4.0067999999999999E-2</v>
      </c>
      <c r="J2363" s="140">
        <v>13.591384</v>
      </c>
      <c r="K2363" s="139">
        <v>-3.7955999999999997E-2</v>
      </c>
      <c r="L2363" s="140">
        <v>13.516368</v>
      </c>
      <c r="M2363" s="139">
        <v>-2.6410000000000001E-3</v>
      </c>
      <c r="N2363" s="140">
        <v>13.832674000000001</v>
      </c>
      <c r="O2363" s="139">
        <v>5.1151000000000002E-2</v>
      </c>
    </row>
    <row r="2364" spans="2:15" x14ac:dyDescent="0.2">
      <c r="B2364" s="30"/>
      <c r="C2364" s="30"/>
      <c r="D2364" s="30"/>
      <c r="E2364" s="30"/>
      <c r="F2364" s="30"/>
      <c r="G2364" s="14" t="s">
        <v>322</v>
      </c>
      <c r="H2364" s="19">
        <v>17.456849999999999</v>
      </c>
      <c r="I2364" s="17" t="s">
        <v>413</v>
      </c>
      <c r="J2364" s="19">
        <v>17.541384000000001</v>
      </c>
      <c r="K2364" s="17" t="s">
        <v>413</v>
      </c>
      <c r="L2364" s="19">
        <v>17.152971999999998</v>
      </c>
      <c r="M2364" s="17" t="s">
        <v>413</v>
      </c>
      <c r="N2364" s="19">
        <v>16.999445999999999</v>
      </c>
      <c r="O2364" s="17" t="s">
        <v>413</v>
      </c>
    </row>
    <row r="2365" spans="2:15" x14ac:dyDescent="0.2">
      <c r="B2365" s="30"/>
      <c r="C2365" s="30"/>
      <c r="D2365" s="30"/>
      <c r="E2365" s="30"/>
      <c r="F2365" s="30"/>
      <c r="G2365" s="14" t="s">
        <v>323</v>
      </c>
      <c r="H2365" s="19">
        <v>11.651788</v>
      </c>
      <c r="I2365" s="17">
        <v>0.171043</v>
      </c>
      <c r="J2365" s="19">
        <v>11.721183999999999</v>
      </c>
      <c r="K2365" s="17">
        <v>0.177012</v>
      </c>
      <c r="L2365" s="19">
        <v>11.939225</v>
      </c>
      <c r="M2365" s="17">
        <v>0.19509000000000001</v>
      </c>
      <c r="N2365" s="19">
        <v>11.663217</v>
      </c>
      <c r="O2365" s="17">
        <v>0.19275300000000001</v>
      </c>
    </row>
    <row r="2366" spans="2:15" x14ac:dyDescent="0.2">
      <c r="B2366" s="30"/>
      <c r="C2366" s="30"/>
      <c r="D2366" s="30"/>
      <c r="E2366" s="30"/>
      <c r="F2366" s="30"/>
      <c r="G2366" s="14" t="s">
        <v>324</v>
      </c>
      <c r="H2366" s="19">
        <v>15.967760999999999</v>
      </c>
      <c r="I2366" s="17">
        <v>0.111328</v>
      </c>
      <c r="J2366" s="19">
        <v>15.497980999999999</v>
      </c>
      <c r="K2366" s="17">
        <v>7.8639000000000001E-2</v>
      </c>
      <c r="L2366" s="19">
        <v>14.957005000000001</v>
      </c>
      <c r="M2366" s="17">
        <v>4.0989999999999999E-2</v>
      </c>
      <c r="N2366" s="19">
        <v>14.645397000000001</v>
      </c>
      <c r="O2366" s="17">
        <v>1.9304000000000002E-2</v>
      </c>
    </row>
    <row r="2367" spans="2:15" x14ac:dyDescent="0.2">
      <c r="B2367" s="138"/>
      <c r="C2367" s="138"/>
      <c r="D2367" s="138"/>
      <c r="E2367" s="138"/>
      <c r="F2367" s="30"/>
      <c r="G2367" s="14" t="s">
        <v>325</v>
      </c>
      <c r="H2367" s="19">
        <v>12.770849</v>
      </c>
      <c r="I2367" s="17">
        <v>-2.7629999999999998E-2</v>
      </c>
      <c r="J2367" s="19">
        <v>12.777367</v>
      </c>
      <c r="K2367" s="17">
        <v>-1.8402999999999999E-2</v>
      </c>
      <c r="L2367" s="19">
        <v>12.779503999999999</v>
      </c>
      <c r="M2367" s="17">
        <v>-2.5741E-2</v>
      </c>
      <c r="N2367" s="19">
        <v>12.795622</v>
      </c>
      <c r="O2367" s="17">
        <v>-1.8280000000000001E-2</v>
      </c>
    </row>
    <row r="2368" spans="2:15" x14ac:dyDescent="0.2">
      <c r="C2368" s="30"/>
      <c r="D2368" s="30"/>
      <c r="E2368" s="30"/>
      <c r="F2368" s="30"/>
      <c r="G2368" s="14" t="s">
        <v>351</v>
      </c>
      <c r="H2368" s="19">
        <v>13.47406</v>
      </c>
      <c r="I2368" s="17">
        <v>0.70271700000000004</v>
      </c>
      <c r="J2368" s="19">
        <v>13.608492999999999</v>
      </c>
      <c r="K2368" s="17">
        <v>0.54696</v>
      </c>
      <c r="L2368" s="19">
        <v>13.608950999999999</v>
      </c>
      <c r="M2368" s="17">
        <v>0.30496200000000001</v>
      </c>
      <c r="N2368" s="19">
        <v>12.758729000000001</v>
      </c>
      <c r="O2368" s="17">
        <v>5.5274999999999998E-2</v>
      </c>
    </row>
    <row r="2369" spans="2:15" x14ac:dyDescent="0.2">
      <c r="C2369" s="30"/>
      <c r="D2369" s="30"/>
      <c r="E2369" s="30"/>
      <c r="F2369" s="30"/>
      <c r="G2369" s="14" t="s">
        <v>352</v>
      </c>
      <c r="H2369" s="19">
        <v>12.441587</v>
      </c>
      <c r="I2369" s="17">
        <v>-1.3129E-2</v>
      </c>
      <c r="J2369" s="19">
        <v>12.328747</v>
      </c>
      <c r="K2369" s="17">
        <v>1.2651000000000001E-2</v>
      </c>
      <c r="L2369" s="19">
        <v>12.186273999999999</v>
      </c>
      <c r="M2369" s="17">
        <v>3.4299000000000003E-2</v>
      </c>
      <c r="N2369" s="19">
        <v>12.328799</v>
      </c>
      <c r="O2369" s="17">
        <v>2.1932E-2</v>
      </c>
    </row>
    <row r="2370" spans="2:15" x14ac:dyDescent="0.2">
      <c r="B2370" s="29" t="s">
        <v>19</v>
      </c>
      <c r="C2370" s="29" t="s">
        <v>20</v>
      </c>
      <c r="D2370" s="29" t="s">
        <v>23</v>
      </c>
      <c r="E2370" s="29" t="s">
        <v>10</v>
      </c>
      <c r="F2370" s="29" t="s">
        <v>85</v>
      </c>
      <c r="G2370" s="14" t="s">
        <v>326</v>
      </c>
      <c r="H2370" s="19">
        <v>13.403504999999999</v>
      </c>
      <c r="I2370" s="17">
        <v>2.4943E-2</v>
      </c>
      <c r="J2370" s="19">
        <v>13.332383999999999</v>
      </c>
      <c r="K2370" s="17">
        <v>1.917E-2</v>
      </c>
      <c r="L2370" s="19">
        <v>13.366250000000001</v>
      </c>
      <c r="M2370" s="17">
        <v>3.2990999999999999E-2</v>
      </c>
      <c r="N2370" s="19">
        <v>13.160475</v>
      </c>
      <c r="O2370" s="17">
        <v>2.3362000000000001E-2</v>
      </c>
    </row>
    <row r="2371" spans="2:15" x14ac:dyDescent="0.2">
      <c r="B2371" s="30"/>
      <c r="C2371" s="30"/>
      <c r="D2371" s="30"/>
      <c r="E2371" s="30"/>
      <c r="F2371" s="30"/>
      <c r="G2371" s="14" t="s">
        <v>327</v>
      </c>
      <c r="H2371" s="19">
        <v>13.700221000000001</v>
      </c>
      <c r="I2371" s="17">
        <v>0.119823</v>
      </c>
      <c r="J2371" s="19">
        <v>13.717397</v>
      </c>
      <c r="K2371" s="17">
        <v>5.7016999999999998E-2</v>
      </c>
      <c r="L2371" s="19">
        <v>13.472466000000001</v>
      </c>
      <c r="M2371" s="17">
        <v>2.0965999999999999E-2</v>
      </c>
      <c r="N2371" s="19">
        <v>13.250028</v>
      </c>
      <c r="O2371" s="17">
        <v>-7.0590000000000002E-3</v>
      </c>
    </row>
    <row r="2372" spans="2:15" x14ac:dyDescent="0.2">
      <c r="B2372" s="30"/>
      <c r="C2372" s="30"/>
      <c r="D2372" s="30"/>
      <c r="E2372" s="30"/>
      <c r="F2372" s="30"/>
      <c r="G2372" s="14" t="s">
        <v>328</v>
      </c>
      <c r="H2372" s="19">
        <v>12.848974</v>
      </c>
      <c r="I2372" s="17">
        <v>6.7585000000000006E-2</v>
      </c>
      <c r="J2372" s="19">
        <v>12.810503000000001</v>
      </c>
      <c r="K2372" s="17">
        <v>2.3311999999999999E-2</v>
      </c>
      <c r="L2372" s="19">
        <v>12.750619</v>
      </c>
      <c r="M2372" s="17">
        <v>6.6730000000000001E-3</v>
      </c>
      <c r="N2372" s="19">
        <v>12.370846999999999</v>
      </c>
      <c r="O2372" s="17">
        <v>-2.3415999999999999E-2</v>
      </c>
    </row>
    <row r="2373" spans="2:15" x14ac:dyDescent="0.2">
      <c r="B2373" s="30"/>
      <c r="C2373" s="30"/>
      <c r="D2373" s="30"/>
      <c r="E2373" s="30"/>
      <c r="F2373" s="30"/>
      <c r="G2373" s="14" t="s">
        <v>329</v>
      </c>
      <c r="H2373" s="19">
        <v>13.703426</v>
      </c>
      <c r="I2373" s="17">
        <v>2.1159999999999998E-3</v>
      </c>
      <c r="J2373" s="19">
        <v>13.238547000000001</v>
      </c>
      <c r="K2373" s="17">
        <v>-3.1119000000000001E-2</v>
      </c>
      <c r="L2373" s="19">
        <v>13.162299000000001</v>
      </c>
      <c r="M2373" s="17">
        <v>-3.8441999999999997E-2</v>
      </c>
      <c r="N2373" s="19">
        <v>13.497826999999999</v>
      </c>
      <c r="O2373" s="17">
        <v>-2.401E-2</v>
      </c>
    </row>
    <row r="2374" spans="2:15" x14ac:dyDescent="0.2">
      <c r="B2374" s="30"/>
      <c r="C2374" s="30"/>
      <c r="D2374" s="30"/>
      <c r="E2374" s="30"/>
      <c r="F2374" s="30"/>
      <c r="G2374" s="14" t="s">
        <v>330</v>
      </c>
      <c r="H2374" s="140">
        <v>14.808320999999999</v>
      </c>
      <c r="I2374" s="139">
        <v>2.8166E-2</v>
      </c>
      <c r="J2374" s="140">
        <v>14.748117000000001</v>
      </c>
      <c r="K2374" s="139">
        <v>1.2324E-2</v>
      </c>
      <c r="L2374" s="140">
        <v>14.319805000000001</v>
      </c>
      <c r="M2374" s="139">
        <v>-2.1644E-2</v>
      </c>
      <c r="N2374" s="140">
        <v>13.713789</v>
      </c>
      <c r="O2374" s="139">
        <v>-6.6599000000000005E-2</v>
      </c>
    </row>
    <row r="2375" spans="2:15" x14ac:dyDescent="0.2">
      <c r="B2375" s="30"/>
      <c r="C2375" s="30"/>
      <c r="D2375" s="30"/>
      <c r="E2375" s="30"/>
      <c r="F2375" s="30"/>
      <c r="G2375" s="14" t="s">
        <v>331</v>
      </c>
      <c r="H2375" s="19">
        <v>12.436152999999999</v>
      </c>
      <c r="I2375" s="17">
        <v>-0.15604799999999999</v>
      </c>
      <c r="J2375" s="19">
        <v>12.358867999999999</v>
      </c>
      <c r="K2375" s="17">
        <v>-0.15731500000000001</v>
      </c>
      <c r="L2375" s="19">
        <v>11.811548</v>
      </c>
      <c r="M2375" s="17">
        <v>-0.21060799999999999</v>
      </c>
      <c r="N2375" s="19">
        <v>10.862707</v>
      </c>
      <c r="O2375" s="17">
        <v>-0.28784700000000002</v>
      </c>
    </row>
    <row r="2376" spans="2:15" x14ac:dyDescent="0.2">
      <c r="B2376" s="30"/>
      <c r="C2376" s="30"/>
      <c r="D2376" s="30"/>
      <c r="E2376" s="30"/>
      <c r="F2376" s="30"/>
      <c r="G2376" s="14" t="s">
        <v>332</v>
      </c>
      <c r="H2376" s="19">
        <v>12.821251</v>
      </c>
      <c r="I2376" s="17">
        <v>-7.9474000000000003E-2</v>
      </c>
      <c r="J2376" s="19">
        <v>12.801437</v>
      </c>
      <c r="K2376" s="17">
        <v>-6.8710999999999994E-2</v>
      </c>
      <c r="L2376" s="19">
        <v>12.895193000000001</v>
      </c>
      <c r="M2376" s="17">
        <v>-5.9950999999999997E-2</v>
      </c>
      <c r="N2376" s="19">
        <v>12.699133</v>
      </c>
      <c r="O2376" s="17">
        <v>-4.8203999999999997E-2</v>
      </c>
    </row>
    <row r="2377" spans="2:15" x14ac:dyDescent="0.2">
      <c r="B2377" s="30"/>
      <c r="C2377" s="30"/>
      <c r="D2377" s="30"/>
      <c r="E2377" s="30"/>
      <c r="F2377" s="30"/>
      <c r="G2377" s="14" t="s">
        <v>333</v>
      </c>
      <c r="H2377" s="19">
        <v>15.561303000000001</v>
      </c>
      <c r="I2377" s="17">
        <v>3.2690999999999998E-2</v>
      </c>
      <c r="J2377" s="19">
        <v>15.544867</v>
      </c>
      <c r="K2377" s="17">
        <v>3.2004999999999999E-2</v>
      </c>
      <c r="L2377" s="19">
        <v>15.352653</v>
      </c>
      <c r="M2377" s="17">
        <v>1.6042000000000001E-2</v>
      </c>
      <c r="N2377" s="19">
        <v>14.921492000000001</v>
      </c>
      <c r="O2377" s="17">
        <v>-1.3984999999999999E-2</v>
      </c>
    </row>
    <row r="2378" spans="2:15" x14ac:dyDescent="0.2">
      <c r="B2378" s="30"/>
      <c r="C2378" s="30"/>
      <c r="D2378" s="30"/>
      <c r="E2378" s="31"/>
      <c r="F2378" s="30"/>
      <c r="G2378" s="14" t="s">
        <v>334</v>
      </c>
      <c r="H2378" s="19">
        <v>13.665322</v>
      </c>
      <c r="I2378" s="17">
        <v>2.8556000000000002E-2</v>
      </c>
      <c r="J2378" s="19">
        <v>13.553079</v>
      </c>
      <c r="K2378" s="17">
        <v>2.849E-3</v>
      </c>
      <c r="L2378" s="19">
        <v>13.334759999999999</v>
      </c>
      <c r="M2378" s="17">
        <v>-1.8957000000000002E-2</v>
      </c>
      <c r="N2378" s="19">
        <v>13.038207999999999</v>
      </c>
      <c r="O2378" s="17">
        <v>-4.6323000000000003E-2</v>
      </c>
    </row>
    <row r="2379" spans="2:15" x14ac:dyDescent="0.2">
      <c r="B2379" s="29" t="s">
        <v>19</v>
      </c>
      <c r="C2379" s="29" t="s">
        <v>20</v>
      </c>
      <c r="D2379" s="29" t="s">
        <v>23</v>
      </c>
      <c r="E2379" s="29" t="s">
        <v>26</v>
      </c>
      <c r="F2379" s="29" t="s">
        <v>84</v>
      </c>
      <c r="G2379" s="14" t="s">
        <v>278</v>
      </c>
      <c r="H2379" s="19">
        <v>3.990024</v>
      </c>
      <c r="I2379" s="17">
        <v>7.9999999999999996E-6</v>
      </c>
      <c r="J2379" s="19">
        <v>3.9542570000000001</v>
      </c>
      <c r="K2379" s="17">
        <v>-8.9630000000000005E-3</v>
      </c>
      <c r="L2379" s="19">
        <v>3.9727290000000002</v>
      </c>
      <c r="M2379" s="17">
        <v>1.1969999999999999E-3</v>
      </c>
      <c r="N2379" s="19">
        <v>3.9780329999999999</v>
      </c>
      <c r="O2379" s="17">
        <v>-1.94E-4</v>
      </c>
    </row>
    <row r="2380" spans="2:15" x14ac:dyDescent="0.2">
      <c r="B2380" s="30"/>
      <c r="C2380" s="30"/>
      <c r="D2380" s="30"/>
      <c r="E2380" s="30"/>
      <c r="F2380" s="30"/>
      <c r="G2380" s="14" t="s">
        <v>279</v>
      </c>
      <c r="H2380" s="19">
        <v>3.80131</v>
      </c>
      <c r="I2380" s="17">
        <v>-7.0147000000000001E-2</v>
      </c>
      <c r="J2380" s="19">
        <v>3.8151860000000002</v>
      </c>
      <c r="K2380" s="17">
        <v>-3.7747999999999997E-2</v>
      </c>
      <c r="L2380" s="19">
        <v>3.8385470000000002</v>
      </c>
      <c r="M2380" s="17">
        <v>7.3099999999999999E-4</v>
      </c>
      <c r="N2380" s="19">
        <v>3.7693729999999999</v>
      </c>
      <c r="O2380" s="17">
        <v>-1.6511000000000001E-2</v>
      </c>
    </row>
    <row r="2381" spans="2:15" x14ac:dyDescent="0.2">
      <c r="B2381" s="30"/>
      <c r="C2381" s="30"/>
      <c r="D2381" s="30"/>
      <c r="E2381" s="30"/>
      <c r="F2381" s="30"/>
      <c r="G2381" s="14" t="s">
        <v>280</v>
      </c>
      <c r="H2381" s="19">
        <v>3.6622270000000001</v>
      </c>
      <c r="I2381" s="17">
        <v>-1.4004000000000001E-2</v>
      </c>
      <c r="J2381" s="19">
        <v>3.7488760000000001</v>
      </c>
      <c r="K2381" s="17">
        <v>1.3062000000000001E-2</v>
      </c>
      <c r="L2381" s="19">
        <v>3.7643200000000001</v>
      </c>
      <c r="M2381" s="17">
        <v>3.1540000000000001E-3</v>
      </c>
      <c r="N2381" s="19">
        <v>3.7580339999999999</v>
      </c>
      <c r="O2381" s="17">
        <v>-1.0371E-2</v>
      </c>
    </row>
    <row r="2382" spans="2:15" x14ac:dyDescent="0.2">
      <c r="B2382" s="30"/>
      <c r="C2382" s="30"/>
      <c r="D2382" s="30"/>
      <c r="E2382" s="30"/>
      <c r="F2382" s="30"/>
      <c r="G2382" s="14" t="s">
        <v>281</v>
      </c>
      <c r="H2382" s="19">
        <v>3.8405469999999999</v>
      </c>
      <c r="I2382" s="17">
        <v>-0.181811</v>
      </c>
      <c r="J2382" s="19">
        <v>3.7932009999999998</v>
      </c>
      <c r="K2382" s="17">
        <v>-0.19734099999999999</v>
      </c>
      <c r="L2382" s="19">
        <v>3.8257949999999998</v>
      </c>
      <c r="M2382" s="17">
        <v>-0.19101299999999999</v>
      </c>
      <c r="N2382" s="19">
        <v>3.9901689999999999</v>
      </c>
      <c r="O2382" s="17">
        <v>-0.14130000000000001</v>
      </c>
    </row>
    <row r="2383" spans="2:15" x14ac:dyDescent="0.2">
      <c r="B2383" s="30"/>
      <c r="C2383" s="30"/>
      <c r="D2383" s="30"/>
      <c r="E2383" s="30"/>
      <c r="F2383" s="30"/>
      <c r="G2383" s="14" t="s">
        <v>282</v>
      </c>
      <c r="H2383" s="140">
        <v>3.968064</v>
      </c>
      <c r="I2383" s="139">
        <v>8.4041000000000005E-2</v>
      </c>
      <c r="J2383" s="140">
        <v>3.9164129999999999</v>
      </c>
      <c r="K2383" s="139">
        <v>7.1998000000000006E-2</v>
      </c>
      <c r="L2383" s="140">
        <v>3.9302229999999998</v>
      </c>
      <c r="M2383" s="139">
        <v>7.5943999999999998E-2</v>
      </c>
      <c r="N2383" s="140">
        <v>3.762988</v>
      </c>
      <c r="O2383" s="139">
        <v>2.9398000000000001E-2</v>
      </c>
    </row>
    <row r="2384" spans="2:15" x14ac:dyDescent="0.2">
      <c r="B2384" s="30"/>
      <c r="C2384" s="30"/>
      <c r="D2384" s="30"/>
      <c r="E2384" s="30"/>
      <c r="F2384" s="30"/>
      <c r="G2384" s="14" t="s">
        <v>283</v>
      </c>
      <c r="H2384" s="19">
        <v>4.9334239999999996</v>
      </c>
      <c r="I2384" s="17">
        <v>0.27692099999999997</v>
      </c>
      <c r="J2384" s="19">
        <v>3.9464899999999998</v>
      </c>
      <c r="K2384" s="17">
        <v>3.1836999999999997E-2</v>
      </c>
      <c r="L2384" s="19">
        <v>3.9032809999999998</v>
      </c>
      <c r="M2384" s="17">
        <v>-8.1300000000000003E-4</v>
      </c>
      <c r="N2384" s="19">
        <v>3.885802</v>
      </c>
      <c r="O2384" s="17">
        <v>-2.809E-2</v>
      </c>
    </row>
    <row r="2385" spans="2:15" x14ac:dyDescent="0.2">
      <c r="B2385" s="30"/>
      <c r="C2385" s="30"/>
      <c r="D2385" s="30"/>
      <c r="E2385" s="30"/>
      <c r="F2385" s="30"/>
      <c r="G2385" s="14" t="s">
        <v>284</v>
      </c>
      <c r="H2385" s="19">
        <v>3.468906</v>
      </c>
      <c r="I2385" s="17">
        <v>0.122654</v>
      </c>
      <c r="J2385" s="19">
        <v>3.5554510000000001</v>
      </c>
      <c r="K2385" s="17">
        <v>0.13886899999999999</v>
      </c>
      <c r="L2385" s="19">
        <v>3.6278090000000001</v>
      </c>
      <c r="M2385" s="17">
        <v>0.15237000000000001</v>
      </c>
      <c r="N2385" s="19">
        <v>3.526602</v>
      </c>
      <c r="O2385" s="17">
        <v>0.12163599999999999</v>
      </c>
    </row>
    <row r="2386" spans="2:15" x14ac:dyDescent="0.2">
      <c r="B2386" s="30"/>
      <c r="C2386" s="30"/>
      <c r="D2386" s="30"/>
      <c r="E2386" s="30"/>
      <c r="F2386" s="30"/>
      <c r="G2386" s="14" t="s">
        <v>285</v>
      </c>
      <c r="H2386" s="19">
        <v>3.9858530000000001</v>
      </c>
      <c r="I2386" s="17">
        <v>2.428E-3</v>
      </c>
      <c r="J2386" s="19">
        <v>3.986094</v>
      </c>
      <c r="K2386" s="17">
        <v>2.0339999999999998E-3</v>
      </c>
      <c r="L2386" s="19">
        <v>3.929646</v>
      </c>
      <c r="M2386" s="17">
        <v>-1.2664999999999999E-2</v>
      </c>
      <c r="N2386" s="19">
        <v>3.9497450000000001</v>
      </c>
      <c r="O2386" s="17">
        <v>-7.7920000000000003E-3</v>
      </c>
    </row>
    <row r="2387" spans="2:15" x14ac:dyDescent="0.2">
      <c r="B2387" s="30"/>
      <c r="C2387" s="30"/>
      <c r="D2387" s="30"/>
      <c r="E2387" s="30"/>
      <c r="F2387" s="30"/>
      <c r="G2387" s="14" t="s">
        <v>286</v>
      </c>
      <c r="H2387" s="19">
        <v>4.1350040000000003</v>
      </c>
      <c r="I2387" s="17">
        <v>0.32866400000000001</v>
      </c>
      <c r="J2387" s="19">
        <v>4.1500050000000002</v>
      </c>
      <c r="K2387" s="17">
        <v>0.142793</v>
      </c>
      <c r="L2387" s="19">
        <v>3.8090830000000002</v>
      </c>
      <c r="M2387" s="17">
        <v>9.5860000000000008E-3</v>
      </c>
      <c r="N2387" s="19">
        <v>3.8040349999999998</v>
      </c>
      <c r="O2387" s="17">
        <v>-1.6160000000000001E-2</v>
      </c>
    </row>
    <row r="2388" spans="2:15" x14ac:dyDescent="0.2">
      <c r="B2388" s="30"/>
      <c r="C2388" s="30"/>
      <c r="D2388" s="30"/>
      <c r="E2388" s="30"/>
      <c r="F2388" s="30"/>
      <c r="G2388" s="14" t="s">
        <v>287</v>
      </c>
      <c r="H2388" s="19">
        <v>3.5900820000000002</v>
      </c>
      <c r="I2388" s="17" t="s">
        <v>413</v>
      </c>
      <c r="J2388" s="19">
        <v>3.5900820000000002</v>
      </c>
      <c r="K2388" s="17" t="s">
        <v>413</v>
      </c>
      <c r="L2388" s="19">
        <v>3.5900820000000002</v>
      </c>
      <c r="M2388" s="17">
        <v>2.1999999999999999E-5</v>
      </c>
      <c r="N2388" s="19">
        <v>3.5900820000000002</v>
      </c>
      <c r="O2388" s="17">
        <v>2.3E-5</v>
      </c>
    </row>
    <row r="2389" spans="2:15" x14ac:dyDescent="0.2">
      <c r="B2389" s="30"/>
      <c r="C2389" s="30"/>
      <c r="D2389" s="30"/>
      <c r="E2389" s="30"/>
      <c r="F2389" s="30"/>
      <c r="G2389" s="14" t="s">
        <v>288</v>
      </c>
      <c r="H2389" s="19">
        <v>3.389472</v>
      </c>
      <c r="I2389" s="17">
        <v>0.109596</v>
      </c>
      <c r="J2389" s="19">
        <v>3.416277</v>
      </c>
      <c r="K2389" s="17">
        <v>3.6846999999999998E-2</v>
      </c>
      <c r="L2389" s="19">
        <v>3.455085</v>
      </c>
      <c r="M2389" s="17">
        <v>1.3395000000000001E-2</v>
      </c>
      <c r="N2389" s="19">
        <v>3.3288690000000001</v>
      </c>
      <c r="O2389" s="17">
        <v>-3.8367999999999999E-2</v>
      </c>
    </row>
    <row r="2390" spans="2:15" x14ac:dyDescent="0.2">
      <c r="B2390" s="30"/>
      <c r="C2390" s="30"/>
      <c r="D2390" s="30"/>
      <c r="E2390" s="30"/>
      <c r="F2390" s="30"/>
      <c r="G2390" s="14" t="s">
        <v>289</v>
      </c>
      <c r="H2390" s="19">
        <v>3.943149</v>
      </c>
      <c r="I2390" s="17">
        <v>-0.14974199999999999</v>
      </c>
      <c r="J2390" s="19">
        <v>3.9305829999999999</v>
      </c>
      <c r="K2390" s="17">
        <v>-0.135516</v>
      </c>
      <c r="L2390" s="19">
        <v>3.776221</v>
      </c>
      <c r="M2390" s="17">
        <v>-0.18235199999999999</v>
      </c>
      <c r="N2390" s="19">
        <v>3.5732879999999998</v>
      </c>
      <c r="O2390" s="17">
        <v>-0.24055499999999999</v>
      </c>
    </row>
    <row r="2391" spans="2:15" x14ac:dyDescent="0.2">
      <c r="B2391" s="30"/>
      <c r="C2391" s="30"/>
      <c r="D2391" s="30"/>
      <c r="E2391" s="30"/>
      <c r="F2391" s="30"/>
      <c r="G2391" s="14" t="s">
        <v>290</v>
      </c>
      <c r="H2391" s="19">
        <v>4.3501339999999997</v>
      </c>
      <c r="I2391" s="17">
        <v>-9.3280000000000002E-2</v>
      </c>
      <c r="J2391" s="19">
        <v>4.341901</v>
      </c>
      <c r="K2391" s="17">
        <v>-9.9950999999999998E-2</v>
      </c>
      <c r="L2391" s="19">
        <v>4.3290699999999998</v>
      </c>
      <c r="M2391" s="17">
        <v>-0.10796600000000001</v>
      </c>
      <c r="N2391" s="19">
        <v>4.2678159999999998</v>
      </c>
      <c r="O2391" s="17">
        <v>-0.121626</v>
      </c>
    </row>
    <row r="2392" spans="2:15" x14ac:dyDescent="0.2">
      <c r="B2392" s="30"/>
      <c r="C2392" s="30"/>
      <c r="D2392" s="30"/>
      <c r="E2392" s="30"/>
      <c r="F2392" s="30"/>
      <c r="G2392" s="14" t="s">
        <v>291</v>
      </c>
      <c r="H2392" s="19">
        <v>3.4245100000000002</v>
      </c>
      <c r="I2392" s="17">
        <v>0.25543900000000003</v>
      </c>
      <c r="J2392" s="19">
        <v>3.4572289999999999</v>
      </c>
      <c r="K2392" s="17">
        <v>0.21438599999999999</v>
      </c>
      <c r="L2392" s="19">
        <v>3.4730810000000001</v>
      </c>
      <c r="M2392" s="17">
        <v>0.127662</v>
      </c>
      <c r="N2392" s="19">
        <v>3.3381259999999999</v>
      </c>
      <c r="O2392" s="17">
        <v>2.2313E-2</v>
      </c>
    </row>
    <row r="2393" spans="2:15" x14ac:dyDescent="0.2">
      <c r="B2393" s="30"/>
      <c r="C2393" s="30"/>
      <c r="D2393" s="30"/>
      <c r="E2393" s="30"/>
      <c r="F2393" s="30"/>
      <c r="G2393" s="14" t="s">
        <v>292</v>
      </c>
      <c r="H2393" s="19">
        <v>3.779182</v>
      </c>
      <c r="I2393" s="17">
        <v>-5.2465999999999999E-2</v>
      </c>
      <c r="J2393" s="19">
        <v>3.7892480000000002</v>
      </c>
      <c r="K2393" s="17">
        <v>-4.9558999999999999E-2</v>
      </c>
      <c r="L2393" s="19">
        <v>3.7883520000000002</v>
      </c>
      <c r="M2393" s="17">
        <v>-4.9882999999999997E-2</v>
      </c>
      <c r="N2393" s="19">
        <v>3.8297750000000002</v>
      </c>
      <c r="O2393" s="17">
        <v>-3.9403000000000001E-2</v>
      </c>
    </row>
    <row r="2394" spans="2:15" x14ac:dyDescent="0.2">
      <c r="B2394" s="30"/>
      <c r="C2394" s="30"/>
      <c r="D2394" s="30"/>
      <c r="E2394" s="30"/>
      <c r="F2394" s="30"/>
      <c r="G2394" s="14" t="s">
        <v>293</v>
      </c>
      <c r="H2394" s="19">
        <v>3.7959740000000002</v>
      </c>
      <c r="I2394" s="17">
        <v>1.8376E-2</v>
      </c>
      <c r="J2394" s="19">
        <v>3.7835269999999999</v>
      </c>
      <c r="K2394" s="17">
        <v>2.3698E-2</v>
      </c>
      <c r="L2394" s="19">
        <v>3.7838859999999999</v>
      </c>
      <c r="M2394" s="17">
        <v>1.2970000000000001E-2</v>
      </c>
      <c r="N2394" s="19">
        <v>3.753606</v>
      </c>
      <c r="O2394" s="17">
        <v>-8.6929999999999993E-3</v>
      </c>
    </row>
    <row r="2395" spans="2:15" x14ac:dyDescent="0.2">
      <c r="B2395" s="30"/>
      <c r="C2395" s="30"/>
      <c r="D2395" s="30"/>
      <c r="E2395" s="30"/>
      <c r="F2395" s="30"/>
      <c r="G2395" s="14" t="s">
        <v>294</v>
      </c>
      <c r="H2395" s="19">
        <v>3.5908289999999998</v>
      </c>
      <c r="I2395" s="17">
        <v>2.4014000000000001E-2</v>
      </c>
      <c r="J2395" s="19">
        <v>3.5796739999999998</v>
      </c>
      <c r="K2395" s="17">
        <v>2.1004999999999999E-2</v>
      </c>
      <c r="L2395" s="19">
        <v>3.5774059999999999</v>
      </c>
      <c r="M2395" s="17">
        <v>2.0788999999999998E-2</v>
      </c>
      <c r="N2395" s="19">
        <v>3.527406</v>
      </c>
      <c r="O2395" s="17">
        <v>6.0780000000000001E-3</v>
      </c>
    </row>
    <row r="2396" spans="2:15" x14ac:dyDescent="0.2">
      <c r="B2396" s="30"/>
      <c r="C2396" s="30"/>
      <c r="D2396" s="30"/>
      <c r="E2396" s="30"/>
      <c r="F2396" s="30"/>
      <c r="G2396" s="14" t="s">
        <v>295</v>
      </c>
      <c r="H2396" s="19">
        <v>3.872052</v>
      </c>
      <c r="I2396" s="17">
        <v>-0.19257099999999999</v>
      </c>
      <c r="J2396" s="19">
        <v>3.8593289999999998</v>
      </c>
      <c r="K2396" s="17">
        <v>-0.18327199999999999</v>
      </c>
      <c r="L2396" s="19">
        <v>3.8075389999999998</v>
      </c>
      <c r="M2396" s="17">
        <v>-0.21015500000000001</v>
      </c>
      <c r="N2396" s="19">
        <v>3.489706</v>
      </c>
      <c r="O2396" s="17">
        <v>-0.284163</v>
      </c>
    </row>
    <row r="2397" spans="2:15" x14ac:dyDescent="0.2">
      <c r="B2397" s="30"/>
      <c r="C2397" s="30"/>
      <c r="D2397" s="30"/>
      <c r="E2397" s="30"/>
      <c r="F2397" s="30"/>
      <c r="G2397" s="14" t="s">
        <v>296</v>
      </c>
      <c r="H2397" s="19">
        <v>4.1154029999999997</v>
      </c>
      <c r="I2397" s="17">
        <v>0.11287999999999999</v>
      </c>
      <c r="J2397" s="19">
        <v>4.1241770000000004</v>
      </c>
      <c r="K2397" s="17">
        <v>8.3071999999999993E-2</v>
      </c>
      <c r="L2397" s="19">
        <v>4.1296980000000003</v>
      </c>
      <c r="M2397" s="17">
        <v>7.6042999999999999E-2</v>
      </c>
      <c r="N2397" s="19">
        <v>3.94469</v>
      </c>
      <c r="O2397" s="17">
        <v>2.1295000000000001E-2</v>
      </c>
    </row>
    <row r="2398" spans="2:15" x14ac:dyDescent="0.2">
      <c r="B2398" s="30"/>
      <c r="C2398" s="30"/>
      <c r="D2398" s="30"/>
      <c r="E2398" s="30"/>
      <c r="F2398" s="30"/>
      <c r="G2398" s="14" t="s">
        <v>297</v>
      </c>
      <c r="H2398" s="19">
        <v>3.9895230000000002</v>
      </c>
      <c r="I2398" s="17">
        <v>-0.161138</v>
      </c>
      <c r="J2398" s="19">
        <v>3.990097</v>
      </c>
      <c r="K2398" s="17">
        <v>-0.160578</v>
      </c>
      <c r="L2398" s="19">
        <v>3.9898150000000001</v>
      </c>
      <c r="M2398" s="17">
        <v>-0.16979</v>
      </c>
      <c r="N2398" s="19">
        <v>4.2447179999999998</v>
      </c>
      <c r="O2398" s="17">
        <v>-8.7679999999999994E-2</v>
      </c>
    </row>
    <row r="2399" spans="2:15" x14ac:dyDescent="0.2">
      <c r="B2399" s="30"/>
      <c r="C2399" s="30"/>
      <c r="D2399" s="30"/>
      <c r="E2399" s="30"/>
      <c r="F2399" s="30"/>
      <c r="G2399" s="14" t="s">
        <v>298</v>
      </c>
      <c r="H2399" s="19">
        <v>5.3624090000000004</v>
      </c>
      <c r="I2399" s="17">
        <v>-1.8550000000000001E-2</v>
      </c>
      <c r="J2399" s="19">
        <v>5.422466</v>
      </c>
      <c r="K2399" s="17">
        <v>-2.173E-3</v>
      </c>
      <c r="L2399" s="19">
        <v>5.2456160000000001</v>
      </c>
      <c r="M2399" s="17">
        <v>-3.7930999999999999E-2</v>
      </c>
      <c r="N2399" s="19">
        <v>5.2508840000000001</v>
      </c>
      <c r="O2399" s="17">
        <v>-3.5476000000000001E-2</v>
      </c>
    </row>
    <row r="2400" spans="2:15" x14ac:dyDescent="0.2">
      <c r="B2400" s="30"/>
      <c r="C2400" s="30"/>
      <c r="D2400" s="30"/>
      <c r="E2400" s="30"/>
      <c r="F2400" s="30"/>
      <c r="G2400" s="14" t="s">
        <v>299</v>
      </c>
      <c r="H2400" s="19">
        <v>3.9448660000000002</v>
      </c>
      <c r="I2400" s="17">
        <v>-6.0559999999999998E-3</v>
      </c>
      <c r="J2400" s="19">
        <v>3.9112969999999998</v>
      </c>
      <c r="K2400" s="17">
        <v>-1.7659000000000001E-2</v>
      </c>
      <c r="L2400" s="19">
        <v>3.9157989999999998</v>
      </c>
      <c r="M2400" s="17">
        <v>-1.6042000000000001E-2</v>
      </c>
      <c r="N2400" s="19">
        <v>3.8080080000000001</v>
      </c>
      <c r="O2400" s="17">
        <v>-4.2616000000000001E-2</v>
      </c>
    </row>
    <row r="2401" spans="2:15" x14ac:dyDescent="0.2">
      <c r="B2401" s="30"/>
      <c r="C2401" s="30"/>
      <c r="D2401" s="30"/>
      <c r="E2401" s="30"/>
      <c r="F2401" s="30"/>
      <c r="G2401" s="14" t="s">
        <v>300</v>
      </c>
      <c r="H2401" s="19">
        <v>4.3826939999999999</v>
      </c>
      <c r="I2401" s="17">
        <v>-8.4010000000000001E-2</v>
      </c>
      <c r="J2401" s="19">
        <v>4.3901190000000003</v>
      </c>
      <c r="K2401" s="17">
        <v>-0.10784100000000001</v>
      </c>
      <c r="L2401" s="19">
        <v>4.2305479999999998</v>
      </c>
      <c r="M2401" s="17">
        <v>-0.13784199999999999</v>
      </c>
      <c r="N2401" s="19">
        <v>3.9605419999999998</v>
      </c>
      <c r="O2401" s="17">
        <v>-0.197685</v>
      </c>
    </row>
    <row r="2402" spans="2:15" x14ac:dyDescent="0.2">
      <c r="B2402" s="30"/>
      <c r="C2402" s="30"/>
      <c r="D2402" s="30"/>
      <c r="E2402" s="30"/>
      <c r="F2402" s="30"/>
      <c r="G2402" s="14" t="s">
        <v>301</v>
      </c>
      <c r="H2402" s="19">
        <v>3.5079099999999999</v>
      </c>
      <c r="I2402" s="17">
        <v>-0.234429</v>
      </c>
      <c r="J2402" s="19">
        <v>3.865021</v>
      </c>
      <c r="K2402" s="17">
        <v>-0.16426099999999999</v>
      </c>
      <c r="L2402" s="19">
        <v>4.0184319999999998</v>
      </c>
      <c r="M2402" s="17">
        <v>-0.13730400000000001</v>
      </c>
      <c r="N2402" s="19">
        <v>4.2642980000000001</v>
      </c>
      <c r="O2402" s="17">
        <v>-6.5601000000000007E-2</v>
      </c>
    </row>
    <row r="2403" spans="2:15" x14ac:dyDescent="0.2">
      <c r="B2403" s="30"/>
      <c r="C2403" s="30"/>
      <c r="D2403" s="30"/>
      <c r="E2403" s="30"/>
      <c r="F2403" s="30"/>
      <c r="G2403" s="14" t="s">
        <v>302</v>
      </c>
      <c r="H2403" s="19">
        <v>3.9215460000000002</v>
      </c>
      <c r="I2403" s="17">
        <v>-1.3722E-2</v>
      </c>
      <c r="J2403" s="19">
        <v>3.9239039999999998</v>
      </c>
      <c r="K2403" s="17">
        <v>-1.367E-2</v>
      </c>
      <c r="L2403" s="19">
        <v>3.927298</v>
      </c>
      <c r="M2403" s="17">
        <v>-1.3264E-2</v>
      </c>
      <c r="N2403" s="19">
        <v>3.932366</v>
      </c>
      <c r="O2403" s="17">
        <v>-1.1386E-2</v>
      </c>
    </row>
    <row r="2404" spans="2:15" x14ac:dyDescent="0.2">
      <c r="B2404" s="30"/>
      <c r="C2404" s="30"/>
      <c r="D2404" s="30"/>
      <c r="E2404" s="30"/>
      <c r="F2404" s="30"/>
      <c r="G2404" s="14" t="s">
        <v>303</v>
      </c>
      <c r="H2404" s="19">
        <v>4.2595359999999998</v>
      </c>
      <c r="I2404" s="17">
        <v>9.0135000000000007E-2</v>
      </c>
      <c r="J2404" s="19">
        <v>4.2410579999999998</v>
      </c>
      <c r="K2404" s="17">
        <v>8.6996000000000004E-2</v>
      </c>
      <c r="L2404" s="19">
        <v>4.138541</v>
      </c>
      <c r="M2404" s="17">
        <v>6.2300000000000001E-2</v>
      </c>
      <c r="N2404" s="19">
        <v>4.0317569999999998</v>
      </c>
      <c r="O2404" s="17">
        <v>3.3738999999999998E-2</v>
      </c>
    </row>
    <row r="2405" spans="2:15" x14ac:dyDescent="0.2">
      <c r="B2405" s="30"/>
      <c r="C2405" s="30"/>
      <c r="D2405" s="30"/>
      <c r="E2405" s="30"/>
      <c r="F2405" s="30"/>
      <c r="G2405" s="14" t="s">
        <v>304</v>
      </c>
      <c r="H2405" s="19">
        <v>4.4176219999999997</v>
      </c>
      <c r="I2405" s="17">
        <v>-4.8462999999999999E-2</v>
      </c>
      <c r="J2405" s="19">
        <v>4.393046</v>
      </c>
      <c r="K2405" s="17">
        <v>-8.9602000000000001E-2</v>
      </c>
      <c r="L2405" s="19">
        <v>4.2191939999999999</v>
      </c>
      <c r="M2405" s="17">
        <v>-0.12793199999999999</v>
      </c>
      <c r="N2405" s="19">
        <v>3.9615140000000002</v>
      </c>
      <c r="O2405" s="17">
        <v>-0.18520500000000001</v>
      </c>
    </row>
    <row r="2406" spans="2:15" x14ac:dyDescent="0.2">
      <c r="B2406" s="30"/>
      <c r="C2406" s="30"/>
      <c r="D2406" s="30"/>
      <c r="E2406" s="30"/>
      <c r="F2406" s="30"/>
      <c r="G2406" s="14" t="s">
        <v>305</v>
      </c>
      <c r="H2406" s="19">
        <v>3.94137</v>
      </c>
      <c r="I2406" s="17">
        <v>-0.163996</v>
      </c>
      <c r="J2406" s="19">
        <v>3.9337849999999999</v>
      </c>
      <c r="K2406" s="17">
        <v>-0.170933</v>
      </c>
      <c r="L2406" s="19">
        <v>3.936998</v>
      </c>
      <c r="M2406" s="17">
        <v>-0.16781299999999999</v>
      </c>
      <c r="N2406" s="19">
        <v>4.2961600000000004</v>
      </c>
      <c r="O2406" s="17">
        <v>-7.1906999999999999E-2</v>
      </c>
    </row>
    <row r="2407" spans="2:15" x14ac:dyDescent="0.2">
      <c r="B2407" s="30"/>
      <c r="C2407" s="30"/>
      <c r="D2407" s="30"/>
      <c r="E2407" s="30"/>
      <c r="F2407" s="30"/>
      <c r="G2407" s="14" t="s">
        <v>306</v>
      </c>
      <c r="H2407" s="19">
        <v>4.7487729999999999</v>
      </c>
      <c r="I2407" s="17">
        <v>0.219503</v>
      </c>
      <c r="J2407" s="19">
        <v>4.5086079999999997</v>
      </c>
      <c r="K2407" s="17">
        <v>0.15864900000000001</v>
      </c>
      <c r="L2407" s="19">
        <v>4.4401679999999999</v>
      </c>
      <c r="M2407" s="17">
        <v>0.13505800000000001</v>
      </c>
      <c r="N2407" s="19">
        <v>4.0406469999999999</v>
      </c>
      <c r="O2407" s="17">
        <v>2.6349000000000001E-2</v>
      </c>
    </row>
    <row r="2408" spans="2:15" x14ac:dyDescent="0.2">
      <c r="B2408" s="30"/>
      <c r="C2408" s="30"/>
      <c r="D2408" s="30"/>
      <c r="E2408" s="30"/>
      <c r="F2408" s="30"/>
      <c r="G2408" s="14" t="s">
        <v>307</v>
      </c>
      <c r="H2408" s="19">
        <v>3.9900039999999999</v>
      </c>
      <c r="I2408" s="17">
        <v>7.7099999999999998E-4</v>
      </c>
      <c r="J2408" s="19">
        <v>3.9403739999999998</v>
      </c>
      <c r="K2408" s="17">
        <v>-1.132E-2</v>
      </c>
      <c r="L2408" s="19">
        <v>3.9677099999999998</v>
      </c>
      <c r="M2408" s="17">
        <v>2.7330000000000002E-3</v>
      </c>
      <c r="N2408" s="19">
        <v>3.9766110000000001</v>
      </c>
      <c r="O2408" s="17">
        <v>1.6930000000000001E-3</v>
      </c>
    </row>
    <row r="2409" spans="2:15" x14ac:dyDescent="0.2">
      <c r="B2409" s="30"/>
      <c r="C2409" s="30"/>
      <c r="D2409" s="30"/>
      <c r="E2409" s="30"/>
      <c r="F2409" s="30"/>
      <c r="G2409" s="14" t="s">
        <v>308</v>
      </c>
      <c r="H2409" s="19">
        <v>4.5004879999999998</v>
      </c>
      <c r="I2409" s="17">
        <v>2.0989000000000001E-2</v>
      </c>
      <c r="J2409" s="19">
        <v>4.5144070000000003</v>
      </c>
      <c r="K2409" s="17">
        <v>5.1737999999999999E-2</v>
      </c>
      <c r="L2409" s="19">
        <v>4.4403280000000001</v>
      </c>
      <c r="M2409" s="17">
        <v>-4.2999999999999999E-4</v>
      </c>
      <c r="N2409" s="19">
        <v>4.2719120000000004</v>
      </c>
      <c r="O2409" s="17">
        <v>-9.0379999999999992E-3</v>
      </c>
    </row>
    <row r="2410" spans="2:15" x14ac:dyDescent="0.2">
      <c r="B2410" s="30"/>
      <c r="C2410" s="30"/>
      <c r="D2410" s="30"/>
      <c r="E2410" s="30"/>
      <c r="F2410" s="30"/>
      <c r="G2410" s="14" t="s">
        <v>309</v>
      </c>
      <c r="H2410" s="19">
        <v>3.9556520000000002</v>
      </c>
      <c r="I2410" s="17">
        <v>-0.13411400000000001</v>
      </c>
      <c r="J2410" s="19">
        <v>3.7658230000000001</v>
      </c>
      <c r="K2410" s="17">
        <v>-0.14355000000000001</v>
      </c>
      <c r="L2410" s="19">
        <v>3.8659469999999998</v>
      </c>
      <c r="M2410" s="17">
        <v>-0.13960400000000001</v>
      </c>
      <c r="N2410" s="19">
        <v>4.0012660000000002</v>
      </c>
      <c r="O2410" s="17">
        <v>-7.6782000000000003E-2</v>
      </c>
    </row>
    <row r="2411" spans="2:15" x14ac:dyDescent="0.2">
      <c r="B2411" s="30"/>
      <c r="C2411" s="30"/>
      <c r="D2411" s="30"/>
      <c r="E2411" s="30"/>
      <c r="F2411" s="30"/>
      <c r="G2411" s="14" t="s">
        <v>310</v>
      </c>
      <c r="H2411" s="140">
        <v>4.4538120000000001</v>
      </c>
      <c r="I2411" s="139">
        <v>0.16694300000000001</v>
      </c>
      <c r="J2411" s="140">
        <v>4.3781470000000002</v>
      </c>
      <c r="K2411" s="139">
        <v>8.1662999999999999E-2</v>
      </c>
      <c r="L2411" s="140">
        <v>4.3532710000000003</v>
      </c>
      <c r="M2411" s="139">
        <v>6.2178999999999998E-2</v>
      </c>
      <c r="N2411" s="140">
        <v>4.1002929999999997</v>
      </c>
      <c r="O2411" s="139">
        <v>-8.2089999999999993E-3</v>
      </c>
    </row>
    <row r="2412" spans="2:15" x14ac:dyDescent="0.2">
      <c r="B2412" s="30"/>
      <c r="C2412" s="30"/>
      <c r="D2412" s="30"/>
      <c r="E2412" s="30"/>
      <c r="F2412" s="30"/>
      <c r="G2412" s="14" t="s">
        <v>311</v>
      </c>
      <c r="H2412" s="140">
        <v>3.8853749999999998</v>
      </c>
      <c r="I2412" s="139">
        <v>2.5663999999999999E-2</v>
      </c>
      <c r="J2412" s="140">
        <v>3.8359209999999999</v>
      </c>
      <c r="K2412" s="139">
        <v>1.7416999999999998E-2</v>
      </c>
      <c r="L2412" s="140">
        <v>3.8327119999999999</v>
      </c>
      <c r="M2412" s="139">
        <v>6.123E-3</v>
      </c>
      <c r="N2412" s="140">
        <v>3.8155359999999998</v>
      </c>
      <c r="O2412" s="139">
        <v>-1.9108E-2</v>
      </c>
    </row>
    <row r="2413" spans="2:15" x14ac:dyDescent="0.2">
      <c r="B2413" s="30"/>
      <c r="C2413" s="30"/>
      <c r="D2413" s="30"/>
      <c r="E2413" s="30"/>
      <c r="F2413" s="30"/>
      <c r="G2413" s="14" t="s">
        <v>312</v>
      </c>
      <c r="H2413" s="19">
        <v>3.95</v>
      </c>
      <c r="I2413" s="17" t="s">
        <v>413</v>
      </c>
      <c r="J2413" s="19">
        <v>3.95</v>
      </c>
      <c r="K2413" s="17" t="s">
        <v>413</v>
      </c>
      <c r="L2413" s="19">
        <v>3.8962500000000002</v>
      </c>
      <c r="M2413" s="17">
        <v>-2.3496E-2</v>
      </c>
      <c r="N2413" s="19">
        <v>3.9017650000000001</v>
      </c>
      <c r="O2413" s="17">
        <v>0.10219300000000001</v>
      </c>
    </row>
    <row r="2414" spans="2:15" x14ac:dyDescent="0.2">
      <c r="B2414" s="30"/>
      <c r="C2414" s="30"/>
      <c r="D2414" s="30"/>
      <c r="E2414" s="30"/>
      <c r="F2414" s="30"/>
      <c r="G2414" s="14" t="s">
        <v>313</v>
      </c>
      <c r="H2414" s="19">
        <v>3.5899990000000002</v>
      </c>
      <c r="I2414" s="17">
        <v>2.3699999999999999E-4</v>
      </c>
      <c r="J2414" s="19">
        <v>3.59</v>
      </c>
      <c r="K2414" s="17">
        <v>3.6999999999999999E-4</v>
      </c>
      <c r="L2414" s="19">
        <v>3.5899990000000002</v>
      </c>
      <c r="M2414" s="17">
        <v>3.7100000000000002E-4</v>
      </c>
      <c r="N2414" s="19">
        <v>3.589709</v>
      </c>
      <c r="O2414" s="17">
        <v>3.2200000000000002E-4</v>
      </c>
    </row>
    <row r="2415" spans="2:15" x14ac:dyDescent="0.2">
      <c r="B2415" s="30"/>
      <c r="C2415" s="30"/>
      <c r="D2415" s="30"/>
      <c r="E2415" s="30"/>
      <c r="F2415" s="30"/>
      <c r="G2415" s="14" t="s">
        <v>314</v>
      </c>
      <c r="H2415" s="19">
        <v>4.3663249999999998</v>
      </c>
      <c r="I2415" s="17" t="s">
        <v>413</v>
      </c>
      <c r="J2415" s="19">
        <v>4.37033</v>
      </c>
      <c r="K2415" s="17" t="s">
        <v>413</v>
      </c>
      <c r="L2415" s="19">
        <v>4.3465540000000003</v>
      </c>
      <c r="M2415" s="17" t="s">
        <v>413</v>
      </c>
      <c r="N2415" s="19">
        <v>4.3475619999999999</v>
      </c>
      <c r="O2415" s="17" t="s">
        <v>413</v>
      </c>
    </row>
    <row r="2416" spans="2:15" x14ac:dyDescent="0.2">
      <c r="B2416" s="30"/>
      <c r="C2416" s="30"/>
      <c r="D2416" s="30"/>
      <c r="E2416" s="30"/>
      <c r="F2416" s="30"/>
      <c r="G2416" s="14" t="s">
        <v>315</v>
      </c>
      <c r="H2416" s="19">
        <v>3.7432569999999998</v>
      </c>
      <c r="I2416" s="17">
        <v>4.8247999999999999E-2</v>
      </c>
      <c r="J2416" s="19">
        <v>3.746721</v>
      </c>
      <c r="K2416" s="17">
        <v>3.4510000000000001E-3</v>
      </c>
      <c r="L2416" s="19">
        <v>3.7548029999999999</v>
      </c>
      <c r="M2416" s="17">
        <v>-3.7490000000000002E-3</v>
      </c>
      <c r="N2416" s="19">
        <v>3.6171570000000002</v>
      </c>
      <c r="O2416" s="17">
        <v>-3.2620999999999997E-2</v>
      </c>
    </row>
    <row r="2417" spans="2:15" x14ac:dyDescent="0.2">
      <c r="B2417" s="30"/>
      <c r="C2417" s="30"/>
      <c r="D2417" s="30"/>
      <c r="E2417" s="30"/>
      <c r="F2417" s="30"/>
      <c r="G2417" s="14" t="s">
        <v>316</v>
      </c>
      <c r="H2417" s="19">
        <v>3.544305</v>
      </c>
      <c r="I2417" s="17">
        <v>2.9153999999999999E-2</v>
      </c>
      <c r="J2417" s="19">
        <v>3.571412</v>
      </c>
      <c r="K2417" s="17">
        <v>-3.0130000000000001E-2</v>
      </c>
      <c r="L2417" s="19">
        <v>3.5801159999999999</v>
      </c>
      <c r="M2417" s="17">
        <v>-3.0932000000000001E-2</v>
      </c>
      <c r="N2417" s="19">
        <v>3.4698199999999999</v>
      </c>
      <c r="O2417" s="17">
        <v>-4.2093999999999999E-2</v>
      </c>
    </row>
    <row r="2418" spans="2:15" x14ac:dyDescent="0.2">
      <c r="B2418" s="30"/>
      <c r="C2418" s="30"/>
      <c r="D2418" s="30"/>
      <c r="E2418" s="30"/>
      <c r="F2418" s="30"/>
      <c r="G2418" s="14" t="s">
        <v>317</v>
      </c>
      <c r="H2418" s="19">
        <v>3.5351189999999999</v>
      </c>
      <c r="I2418" s="17">
        <v>0.14679600000000001</v>
      </c>
      <c r="J2418" s="19">
        <v>3.537776</v>
      </c>
      <c r="K2418" s="17">
        <v>8.3909999999999992E-3</v>
      </c>
      <c r="L2418" s="19">
        <v>3.5289730000000001</v>
      </c>
      <c r="M2418" s="17">
        <v>-3.8533999999999999E-2</v>
      </c>
      <c r="N2418" s="19">
        <v>3.318581</v>
      </c>
      <c r="O2418" s="17">
        <v>-0.113887</v>
      </c>
    </row>
    <row r="2419" spans="2:15" x14ac:dyDescent="0.2">
      <c r="B2419" s="30"/>
      <c r="C2419" s="30"/>
      <c r="D2419" s="30"/>
      <c r="E2419" s="30"/>
      <c r="F2419" s="30"/>
      <c r="G2419" s="14" t="s">
        <v>318</v>
      </c>
      <c r="H2419" s="19">
        <v>4.0710680000000004</v>
      </c>
      <c r="I2419" s="17">
        <v>-2.8310000000000002E-3</v>
      </c>
      <c r="J2419" s="19">
        <v>4.0354520000000003</v>
      </c>
      <c r="K2419" s="17">
        <v>-9.2409999999999992E-3</v>
      </c>
      <c r="L2419" s="19">
        <v>4.0093899999999998</v>
      </c>
      <c r="M2419" s="17">
        <v>-4.3410000000000002E-3</v>
      </c>
      <c r="N2419" s="19">
        <v>4.0383940000000003</v>
      </c>
      <c r="O2419" s="17">
        <v>4.927E-3</v>
      </c>
    </row>
    <row r="2420" spans="2:15" x14ac:dyDescent="0.2">
      <c r="B2420" s="30"/>
      <c r="C2420" s="30"/>
      <c r="D2420" s="30"/>
      <c r="E2420" s="30"/>
      <c r="F2420" s="30"/>
      <c r="G2420" s="14" t="s">
        <v>319</v>
      </c>
      <c r="H2420" s="140">
        <v>4.7636820000000002</v>
      </c>
      <c r="I2420" s="139">
        <v>-6.2389999999999998E-3</v>
      </c>
      <c r="J2420" s="140">
        <v>4.7666250000000003</v>
      </c>
      <c r="K2420" s="139">
        <v>2.6401000000000001E-2</v>
      </c>
      <c r="L2420" s="140">
        <v>4.7559750000000003</v>
      </c>
      <c r="M2420" s="139">
        <v>-3.313E-3</v>
      </c>
      <c r="N2420" s="140">
        <v>4.8529650000000002</v>
      </c>
      <c r="O2420" s="139">
        <v>-3.4200000000000002E-4</v>
      </c>
    </row>
    <row r="2421" spans="2:15" x14ac:dyDescent="0.2">
      <c r="B2421" s="30"/>
      <c r="C2421" s="30"/>
      <c r="D2421" s="30"/>
      <c r="E2421" s="30"/>
      <c r="F2421" s="30"/>
      <c r="G2421" s="14" t="s">
        <v>320</v>
      </c>
      <c r="H2421" s="19">
        <v>3.9119670000000002</v>
      </c>
      <c r="I2421" s="17">
        <v>-1.8268E-2</v>
      </c>
      <c r="J2421" s="19">
        <v>3.8654649999999999</v>
      </c>
      <c r="K2421" s="17">
        <v>-3.0651999999999999E-2</v>
      </c>
      <c r="L2421" s="19">
        <v>3.8544109999999998</v>
      </c>
      <c r="M2421" s="17">
        <v>-3.3099999999999997E-2</v>
      </c>
      <c r="N2421" s="19">
        <v>3.8206020000000001</v>
      </c>
      <c r="O2421" s="17">
        <v>-4.1222000000000002E-2</v>
      </c>
    </row>
    <row r="2422" spans="2:15" x14ac:dyDescent="0.2">
      <c r="B2422" s="30"/>
      <c r="C2422" s="30"/>
      <c r="D2422" s="30"/>
      <c r="E2422" s="30"/>
      <c r="F2422" s="30"/>
      <c r="G2422" s="14" t="s">
        <v>321</v>
      </c>
      <c r="H2422" s="140">
        <v>4.2370279999999996</v>
      </c>
      <c r="I2422" s="139">
        <v>-4.0058000000000003E-2</v>
      </c>
      <c r="J2422" s="140">
        <v>4.2473280000000004</v>
      </c>
      <c r="K2422" s="139">
        <v>-3.7945E-2</v>
      </c>
      <c r="L2422" s="140">
        <v>4.2238610000000003</v>
      </c>
      <c r="M2422" s="139">
        <v>-2.6419999999999998E-3</v>
      </c>
      <c r="N2422" s="140">
        <v>4.3234669999999999</v>
      </c>
      <c r="O2422" s="139">
        <v>5.1338000000000002E-2</v>
      </c>
    </row>
    <row r="2423" spans="2:15" x14ac:dyDescent="0.2">
      <c r="B2423" s="30"/>
      <c r="C2423" s="30"/>
      <c r="D2423" s="30"/>
      <c r="E2423" s="30"/>
      <c r="F2423" s="30"/>
      <c r="G2423" s="14" t="s">
        <v>322</v>
      </c>
      <c r="H2423" s="19">
        <v>5.013954</v>
      </c>
      <c r="I2423" s="17" t="s">
        <v>413</v>
      </c>
      <c r="J2423" s="19">
        <v>5.0747220000000004</v>
      </c>
      <c r="K2423" s="17" t="s">
        <v>413</v>
      </c>
      <c r="L2423" s="19">
        <v>4.9523830000000002</v>
      </c>
      <c r="M2423" s="17" t="s">
        <v>413</v>
      </c>
      <c r="N2423" s="19">
        <v>4.9155230000000003</v>
      </c>
      <c r="O2423" s="17" t="s">
        <v>413</v>
      </c>
    </row>
    <row r="2424" spans="2:15" x14ac:dyDescent="0.2">
      <c r="B2424" s="30"/>
      <c r="C2424" s="30"/>
      <c r="D2424" s="30"/>
      <c r="E2424" s="30"/>
      <c r="F2424" s="30"/>
      <c r="G2424" s="14" t="s">
        <v>323</v>
      </c>
      <c r="H2424" s="19">
        <v>3.5543209999999998</v>
      </c>
      <c r="I2424" s="17">
        <v>0.14319399999999999</v>
      </c>
      <c r="J2424" s="19">
        <v>3.5573359999999998</v>
      </c>
      <c r="K2424" s="17">
        <v>0.14313500000000001</v>
      </c>
      <c r="L2424" s="19">
        <v>3.523641</v>
      </c>
      <c r="M2424" s="17">
        <v>0.12868299999999999</v>
      </c>
      <c r="N2424" s="19">
        <v>3.406218</v>
      </c>
      <c r="O2424" s="17">
        <v>0.114687</v>
      </c>
    </row>
    <row r="2425" spans="2:15" x14ac:dyDescent="0.2">
      <c r="B2425" s="30"/>
      <c r="C2425" s="30"/>
      <c r="D2425" s="30"/>
      <c r="E2425" s="30"/>
      <c r="F2425" s="30"/>
      <c r="G2425" s="14" t="s">
        <v>324</v>
      </c>
      <c r="H2425" s="19">
        <v>4.990011</v>
      </c>
      <c r="I2425" s="17">
        <v>0.111364</v>
      </c>
      <c r="J2425" s="19">
        <v>4.8431119999999996</v>
      </c>
      <c r="K2425" s="17">
        <v>7.8643000000000005E-2</v>
      </c>
      <c r="L2425" s="19">
        <v>4.6740909999999998</v>
      </c>
      <c r="M2425" s="17">
        <v>4.1000000000000002E-2</v>
      </c>
      <c r="N2425" s="19">
        <v>4.5766960000000001</v>
      </c>
      <c r="O2425" s="17">
        <v>1.9309E-2</v>
      </c>
    </row>
    <row r="2426" spans="2:15" x14ac:dyDescent="0.2">
      <c r="B2426" s="138"/>
      <c r="C2426" s="138"/>
      <c r="D2426" s="138"/>
      <c r="E2426" s="138"/>
      <c r="F2426" s="30"/>
      <c r="G2426" s="14" t="s">
        <v>325</v>
      </c>
      <c r="H2426" s="19">
        <v>3.9910700000000001</v>
      </c>
      <c r="I2426" s="17">
        <v>-2.7597E-2</v>
      </c>
      <c r="J2426" s="19">
        <v>3.9929670000000002</v>
      </c>
      <c r="K2426" s="17">
        <v>-1.8110999999999999E-2</v>
      </c>
      <c r="L2426" s="19">
        <v>3.9936479999999999</v>
      </c>
      <c r="M2426" s="17">
        <v>-2.3212E-2</v>
      </c>
      <c r="N2426" s="19">
        <v>3.9986969999999999</v>
      </c>
      <c r="O2426" s="17">
        <v>-1.3781E-2</v>
      </c>
    </row>
    <row r="2427" spans="2:15" x14ac:dyDescent="0.2">
      <c r="C2427" s="30"/>
      <c r="D2427" s="30"/>
      <c r="E2427" s="30"/>
      <c r="F2427" s="30"/>
      <c r="G2427" s="14" t="s">
        <v>351</v>
      </c>
      <c r="H2427" s="19">
        <v>3.527498</v>
      </c>
      <c r="I2427" s="17">
        <v>0.42638999999999999</v>
      </c>
      <c r="J2427" s="19">
        <v>3.5602109999999998</v>
      </c>
      <c r="K2427" s="17">
        <v>0.29500900000000002</v>
      </c>
      <c r="L2427" s="19">
        <v>3.530993</v>
      </c>
      <c r="M2427" s="17">
        <v>0.11937200000000001</v>
      </c>
      <c r="N2427" s="19">
        <v>3.2911329999999999</v>
      </c>
      <c r="O2427" s="17">
        <v>-5.3062999999999999E-2</v>
      </c>
    </row>
    <row r="2428" spans="2:15" x14ac:dyDescent="0.2">
      <c r="C2428" s="30"/>
      <c r="D2428" s="30"/>
      <c r="E2428" s="30"/>
      <c r="F2428" s="30"/>
      <c r="G2428" s="14" t="s">
        <v>352</v>
      </c>
      <c r="H2428" s="19">
        <v>3.919441</v>
      </c>
      <c r="I2428" s="17">
        <v>-5.1479999999999998E-3</v>
      </c>
      <c r="J2428" s="19">
        <v>3.8929290000000001</v>
      </c>
      <c r="K2428" s="17">
        <v>2.2741999999999998E-2</v>
      </c>
      <c r="L2428" s="19">
        <v>3.8647469999999999</v>
      </c>
      <c r="M2428" s="17">
        <v>4.9411999999999998E-2</v>
      </c>
      <c r="N2428" s="19">
        <v>3.8869310000000001</v>
      </c>
      <c r="O2428" s="17">
        <v>3.0584E-2</v>
      </c>
    </row>
    <row r="2429" spans="2:15" x14ac:dyDescent="0.2">
      <c r="B2429" s="29" t="s">
        <v>19</v>
      </c>
      <c r="C2429" s="29" t="s">
        <v>20</v>
      </c>
      <c r="D2429" s="29" t="s">
        <v>23</v>
      </c>
      <c r="E2429" s="29" t="s">
        <v>26</v>
      </c>
      <c r="F2429" s="29" t="s">
        <v>85</v>
      </c>
      <c r="G2429" s="14" t="s">
        <v>326</v>
      </c>
      <c r="H2429" s="19">
        <v>4.0012480000000004</v>
      </c>
      <c r="I2429" s="17">
        <v>-2.0903000000000001E-2</v>
      </c>
      <c r="J2429" s="19">
        <v>3.9789119999999998</v>
      </c>
      <c r="K2429" s="17">
        <v>-2.6688E-2</v>
      </c>
      <c r="L2429" s="19">
        <v>3.9710709999999998</v>
      </c>
      <c r="M2429" s="17">
        <v>-1.7926000000000001E-2</v>
      </c>
      <c r="N2429" s="19">
        <v>3.9180619999999999</v>
      </c>
      <c r="O2429" s="17">
        <v>-2.5058E-2</v>
      </c>
    </row>
    <row r="2430" spans="2:15" x14ac:dyDescent="0.2">
      <c r="B2430" s="30"/>
      <c r="C2430" s="30"/>
      <c r="D2430" s="30"/>
      <c r="E2430" s="30"/>
      <c r="F2430" s="30"/>
      <c r="G2430" s="14" t="s">
        <v>327</v>
      </c>
      <c r="H2430" s="19">
        <v>3.9559899999999999</v>
      </c>
      <c r="I2430" s="17">
        <v>7.7183000000000002E-2</v>
      </c>
      <c r="J2430" s="19">
        <v>3.9655860000000001</v>
      </c>
      <c r="K2430" s="17">
        <v>2.6019E-2</v>
      </c>
      <c r="L2430" s="19">
        <v>3.8920119999999998</v>
      </c>
      <c r="M2430" s="17">
        <v>-3.0760000000000002E-3</v>
      </c>
      <c r="N2430" s="19">
        <v>3.8140969999999998</v>
      </c>
      <c r="O2430" s="17">
        <v>-2.1846000000000001E-2</v>
      </c>
    </row>
    <row r="2431" spans="2:15" x14ac:dyDescent="0.2">
      <c r="B2431" s="30"/>
      <c r="C2431" s="30"/>
      <c r="D2431" s="30"/>
      <c r="E2431" s="30"/>
      <c r="F2431" s="30"/>
      <c r="G2431" s="14" t="s">
        <v>328</v>
      </c>
      <c r="H2431" s="19">
        <v>3.7132160000000001</v>
      </c>
      <c r="I2431" s="17">
        <v>3.0372E-2</v>
      </c>
      <c r="J2431" s="19">
        <v>3.7219099999999998</v>
      </c>
      <c r="K2431" s="17">
        <v>-3.3609999999999998E-3</v>
      </c>
      <c r="L2431" s="19">
        <v>3.7023329999999999</v>
      </c>
      <c r="M2431" s="17">
        <v>-1.9311999999999999E-2</v>
      </c>
      <c r="N2431" s="19">
        <v>3.5911179999999998</v>
      </c>
      <c r="O2431" s="17">
        <v>-5.1431999999999999E-2</v>
      </c>
    </row>
    <row r="2432" spans="2:15" x14ac:dyDescent="0.2">
      <c r="B2432" s="30"/>
      <c r="C2432" s="30"/>
      <c r="D2432" s="30"/>
      <c r="E2432" s="30"/>
      <c r="F2432" s="30"/>
      <c r="G2432" s="14" t="s">
        <v>329</v>
      </c>
      <c r="H2432" s="19">
        <v>4.0157420000000004</v>
      </c>
      <c r="I2432" s="17">
        <v>5.4336000000000002E-2</v>
      </c>
      <c r="J2432" s="19">
        <v>3.9464459999999999</v>
      </c>
      <c r="K2432" s="17">
        <v>3.8856000000000002E-2</v>
      </c>
      <c r="L2432" s="19">
        <v>3.9418709999999999</v>
      </c>
      <c r="M2432" s="17">
        <v>3.3991E-2</v>
      </c>
      <c r="N2432" s="19">
        <v>3.868754</v>
      </c>
      <c r="O2432" s="17">
        <v>6.7939999999999997E-3</v>
      </c>
    </row>
    <row r="2433" spans="2:15" x14ac:dyDescent="0.2">
      <c r="B2433" s="30"/>
      <c r="C2433" s="30"/>
      <c r="D2433" s="30"/>
      <c r="E2433" s="30"/>
      <c r="F2433" s="30"/>
      <c r="G2433" s="14" t="s">
        <v>330</v>
      </c>
      <c r="H2433" s="140">
        <v>4.5197630000000002</v>
      </c>
      <c r="I2433" s="139">
        <v>1.8339999999999999E-2</v>
      </c>
      <c r="J2433" s="140">
        <v>4.4965820000000001</v>
      </c>
      <c r="K2433" s="139">
        <v>5.4409999999999997E-3</v>
      </c>
      <c r="L2433" s="140">
        <v>4.3769770000000001</v>
      </c>
      <c r="M2433" s="139">
        <v>-2.3120999999999999E-2</v>
      </c>
      <c r="N2433" s="140">
        <v>4.2125260000000004</v>
      </c>
      <c r="O2433" s="139">
        <v>-6.2992999999999993E-2</v>
      </c>
    </row>
    <row r="2434" spans="2:15" x14ac:dyDescent="0.2">
      <c r="B2434" s="30"/>
      <c r="C2434" s="30"/>
      <c r="D2434" s="30"/>
      <c r="E2434" s="30"/>
      <c r="F2434" s="30"/>
      <c r="G2434" s="14" t="s">
        <v>331</v>
      </c>
      <c r="H2434" s="19">
        <v>3.7968169999999999</v>
      </c>
      <c r="I2434" s="17">
        <v>-0.19985700000000001</v>
      </c>
      <c r="J2434" s="19">
        <v>3.7949570000000001</v>
      </c>
      <c r="K2434" s="17">
        <v>-0.19282299999999999</v>
      </c>
      <c r="L2434" s="19">
        <v>3.743382</v>
      </c>
      <c r="M2434" s="17">
        <v>-0.21299499999999999</v>
      </c>
      <c r="N2434" s="19">
        <v>3.5160960000000001</v>
      </c>
      <c r="O2434" s="17">
        <v>-0.26927400000000001</v>
      </c>
    </row>
    <row r="2435" spans="2:15" x14ac:dyDescent="0.2">
      <c r="B2435" s="30"/>
      <c r="C2435" s="30"/>
      <c r="D2435" s="30"/>
      <c r="E2435" s="30"/>
      <c r="F2435" s="30"/>
      <c r="G2435" s="14" t="s">
        <v>332</v>
      </c>
      <c r="H2435" s="19">
        <v>3.7832650000000001</v>
      </c>
      <c r="I2435" s="17">
        <v>-0.130797</v>
      </c>
      <c r="J2435" s="19">
        <v>3.8004169999999999</v>
      </c>
      <c r="K2435" s="17">
        <v>-0.11493100000000001</v>
      </c>
      <c r="L2435" s="19">
        <v>3.8272189999999999</v>
      </c>
      <c r="M2435" s="17">
        <v>-0.105407</v>
      </c>
      <c r="N2435" s="19">
        <v>3.7901379999999998</v>
      </c>
      <c r="O2435" s="17">
        <v>-8.7190000000000004E-2</v>
      </c>
    </row>
    <row r="2436" spans="2:15" x14ac:dyDescent="0.2">
      <c r="B2436" s="30"/>
      <c r="C2436" s="30"/>
      <c r="D2436" s="30"/>
      <c r="E2436" s="30"/>
      <c r="F2436" s="30"/>
      <c r="G2436" s="14" t="s">
        <v>333</v>
      </c>
      <c r="H2436" s="19">
        <v>4.5035189999999998</v>
      </c>
      <c r="I2436" s="17">
        <v>-4.3635E-2</v>
      </c>
      <c r="J2436" s="19">
        <v>4.5222749999999996</v>
      </c>
      <c r="K2436" s="17">
        <v>-3.9178999999999999E-2</v>
      </c>
      <c r="L2436" s="19">
        <v>4.4779499999999999</v>
      </c>
      <c r="M2436" s="17">
        <v>-5.1556999999999999E-2</v>
      </c>
      <c r="N2436" s="19">
        <v>4.4036650000000002</v>
      </c>
      <c r="O2436" s="17">
        <v>-6.8481E-2</v>
      </c>
    </row>
    <row r="2437" spans="2:15" x14ac:dyDescent="0.2">
      <c r="B2437" s="30"/>
      <c r="C2437" s="30"/>
      <c r="D2437" s="31"/>
      <c r="E2437" s="31"/>
      <c r="F2437" s="30"/>
      <c r="G2437" s="14" t="s">
        <v>334</v>
      </c>
      <c r="H2437" s="19">
        <v>4.0215339999999999</v>
      </c>
      <c r="I2437" s="17">
        <v>1.8027000000000001E-2</v>
      </c>
      <c r="J2437" s="19">
        <v>4.0076130000000001</v>
      </c>
      <c r="K2437" s="17">
        <v>2.9420000000000002E-3</v>
      </c>
      <c r="L2437" s="19">
        <v>3.9587870000000001</v>
      </c>
      <c r="M2437" s="17">
        <v>-1.1285999999999999E-2</v>
      </c>
      <c r="N2437" s="19">
        <v>3.8418640000000002</v>
      </c>
      <c r="O2437" s="17">
        <v>-4.1341999999999997E-2</v>
      </c>
    </row>
    <row r="2438" spans="2:15" x14ac:dyDescent="0.2">
      <c r="B2438" s="29" t="s">
        <v>19</v>
      </c>
      <c r="C2438" s="29" t="s">
        <v>20</v>
      </c>
      <c r="D2438" s="29" t="s">
        <v>24</v>
      </c>
      <c r="E2438" s="29" t="s">
        <v>0</v>
      </c>
      <c r="F2438" s="29" t="s">
        <v>84</v>
      </c>
      <c r="G2438" s="14" t="s">
        <v>278</v>
      </c>
      <c r="H2438" s="16">
        <v>8044.72</v>
      </c>
      <c r="I2438" s="17">
        <v>-6.4621999999999999E-2</v>
      </c>
      <c r="J2438" s="16">
        <v>29665.06</v>
      </c>
      <c r="K2438" s="17">
        <v>2.494E-2</v>
      </c>
      <c r="L2438" s="16">
        <v>70324.990000000005</v>
      </c>
      <c r="M2438" s="17">
        <v>8.2264000000000004E-2</v>
      </c>
      <c r="N2438" s="16">
        <v>150967.35</v>
      </c>
      <c r="O2438" s="17">
        <v>0.15779000000000001</v>
      </c>
    </row>
    <row r="2439" spans="2:15" x14ac:dyDescent="0.2">
      <c r="B2439" s="30"/>
      <c r="C2439" s="30"/>
      <c r="D2439" s="30"/>
      <c r="E2439" s="30"/>
      <c r="F2439" s="30"/>
      <c r="G2439" s="14" t="s">
        <v>279</v>
      </c>
      <c r="H2439" s="16">
        <v>33281.760000000002</v>
      </c>
      <c r="I2439" s="17">
        <v>7.8853000000000006E-2</v>
      </c>
      <c r="J2439" s="16">
        <v>98827.92</v>
      </c>
      <c r="K2439" s="17">
        <v>8.2831000000000002E-2</v>
      </c>
      <c r="L2439" s="16">
        <v>219440.3</v>
      </c>
      <c r="M2439" s="17">
        <v>8.5912000000000002E-2</v>
      </c>
      <c r="N2439" s="16">
        <v>491571.51</v>
      </c>
      <c r="O2439" s="17">
        <v>9.6737000000000004E-2</v>
      </c>
    </row>
    <row r="2440" spans="2:15" x14ac:dyDescent="0.2">
      <c r="B2440" s="30"/>
      <c r="C2440" s="30"/>
      <c r="D2440" s="30"/>
      <c r="E2440" s="30"/>
      <c r="F2440" s="30"/>
      <c r="G2440" s="14" t="s">
        <v>280</v>
      </c>
      <c r="H2440" s="16">
        <v>94518.7</v>
      </c>
      <c r="I2440" s="17">
        <v>0.54901500000000003</v>
      </c>
      <c r="J2440" s="16">
        <v>302482.59000000003</v>
      </c>
      <c r="K2440" s="17">
        <v>0.50442600000000004</v>
      </c>
      <c r="L2440" s="16">
        <v>654739.46</v>
      </c>
      <c r="M2440" s="17">
        <v>0.43658200000000003</v>
      </c>
      <c r="N2440" s="16">
        <v>1262917.18</v>
      </c>
      <c r="O2440" s="17">
        <v>0.281277</v>
      </c>
    </row>
    <row r="2441" spans="2:15" x14ac:dyDescent="0.2">
      <c r="B2441" s="30"/>
      <c r="C2441" s="30"/>
      <c r="D2441" s="30"/>
      <c r="E2441" s="30"/>
      <c r="F2441" s="30"/>
      <c r="G2441" s="14" t="s">
        <v>281</v>
      </c>
      <c r="H2441" s="16">
        <v>16984.439999999999</v>
      </c>
      <c r="I2441" s="17">
        <v>0.116984</v>
      </c>
      <c r="J2441" s="16">
        <v>50584.9</v>
      </c>
      <c r="K2441" s="17">
        <v>6.9553000000000004E-2</v>
      </c>
      <c r="L2441" s="16">
        <v>115893.81</v>
      </c>
      <c r="M2441" s="17">
        <v>9.8452999999999999E-2</v>
      </c>
      <c r="N2441" s="16">
        <v>251725.9</v>
      </c>
      <c r="O2441" s="17">
        <v>5.7285000000000003E-2</v>
      </c>
    </row>
    <row r="2442" spans="2:15" x14ac:dyDescent="0.2">
      <c r="B2442" s="30"/>
      <c r="C2442" s="30"/>
      <c r="D2442" s="30"/>
      <c r="E2442" s="30"/>
      <c r="F2442" s="30"/>
      <c r="G2442" s="14" t="s">
        <v>282</v>
      </c>
      <c r="H2442" s="16">
        <v>53767.88</v>
      </c>
      <c r="I2442" s="17">
        <v>0.46835900000000003</v>
      </c>
      <c r="J2442" s="16">
        <v>184922.46</v>
      </c>
      <c r="K2442" s="17">
        <v>0.394459</v>
      </c>
      <c r="L2442" s="16">
        <v>436519.17</v>
      </c>
      <c r="M2442" s="17">
        <v>0.38944400000000001</v>
      </c>
      <c r="N2442" s="16">
        <v>842662.67</v>
      </c>
      <c r="O2442" s="17">
        <v>0.393814</v>
      </c>
    </row>
    <row r="2443" spans="2:15" x14ac:dyDescent="0.2">
      <c r="B2443" s="30"/>
      <c r="C2443" s="30"/>
      <c r="D2443" s="30"/>
      <c r="E2443" s="30"/>
      <c r="F2443" s="30"/>
      <c r="G2443" s="14" t="s">
        <v>283</v>
      </c>
      <c r="H2443" s="16">
        <v>64314.69</v>
      </c>
      <c r="I2443" s="17">
        <v>1.502202</v>
      </c>
      <c r="J2443" s="16">
        <v>199772.29</v>
      </c>
      <c r="K2443" s="17">
        <v>1.0455779999999999</v>
      </c>
      <c r="L2443" s="16">
        <v>434161.84</v>
      </c>
      <c r="M2443" s="17">
        <v>0.98607800000000001</v>
      </c>
      <c r="N2443" s="16">
        <v>741377.01</v>
      </c>
      <c r="O2443" s="17">
        <v>0.60974399999999995</v>
      </c>
    </row>
    <row r="2444" spans="2:15" x14ac:dyDescent="0.2">
      <c r="B2444" s="30"/>
      <c r="C2444" s="30"/>
      <c r="D2444" s="30"/>
      <c r="E2444" s="30"/>
      <c r="F2444" s="30"/>
      <c r="G2444" s="14" t="s">
        <v>284</v>
      </c>
      <c r="H2444" s="16">
        <v>14187.3</v>
      </c>
      <c r="I2444" s="17">
        <v>0.30461199999999999</v>
      </c>
      <c r="J2444" s="16">
        <v>42788.66</v>
      </c>
      <c r="K2444" s="17">
        <v>0.28754200000000002</v>
      </c>
      <c r="L2444" s="16">
        <v>86511.78</v>
      </c>
      <c r="M2444" s="17">
        <v>0.21266599999999999</v>
      </c>
      <c r="N2444" s="16">
        <v>179133.35</v>
      </c>
      <c r="O2444" s="17">
        <v>0.225881</v>
      </c>
    </row>
    <row r="2445" spans="2:15" x14ac:dyDescent="0.2">
      <c r="B2445" s="30"/>
      <c r="C2445" s="30"/>
      <c r="D2445" s="30"/>
      <c r="E2445" s="30"/>
      <c r="F2445" s="30"/>
      <c r="G2445" s="14" t="s">
        <v>285</v>
      </c>
      <c r="H2445" s="16">
        <v>16196.93</v>
      </c>
      <c r="I2445" s="17">
        <v>0.38886599999999999</v>
      </c>
      <c r="J2445" s="16">
        <v>58040.65</v>
      </c>
      <c r="K2445" s="17">
        <v>0.46681899999999998</v>
      </c>
      <c r="L2445" s="16">
        <v>135941.23000000001</v>
      </c>
      <c r="M2445" s="17">
        <v>0.306199</v>
      </c>
      <c r="N2445" s="16">
        <v>279718.13</v>
      </c>
      <c r="O2445" s="17">
        <v>0.21754799999999999</v>
      </c>
    </row>
    <row r="2446" spans="2:15" x14ac:dyDescent="0.2">
      <c r="B2446" s="30"/>
      <c r="C2446" s="30"/>
      <c r="D2446" s="30"/>
      <c r="E2446" s="30"/>
      <c r="F2446" s="30"/>
      <c r="G2446" s="14" t="s">
        <v>286</v>
      </c>
      <c r="H2446" s="16">
        <v>10491.13</v>
      </c>
      <c r="I2446" s="17">
        <v>-0.202621</v>
      </c>
      <c r="J2446" s="16">
        <v>36346.92</v>
      </c>
      <c r="K2446" s="17">
        <v>-0.25195000000000001</v>
      </c>
      <c r="L2446" s="16">
        <v>79095.399999999994</v>
      </c>
      <c r="M2446" s="17">
        <v>-0.29371999999999998</v>
      </c>
      <c r="N2446" s="16">
        <v>181097.17</v>
      </c>
      <c r="O2446" s="17">
        <v>-0.245805</v>
      </c>
    </row>
    <row r="2447" spans="2:15" x14ac:dyDescent="0.2">
      <c r="B2447" s="30"/>
      <c r="C2447" s="30"/>
      <c r="D2447" s="30"/>
      <c r="E2447" s="30"/>
      <c r="F2447" s="30"/>
      <c r="G2447" s="14" t="s">
        <v>287</v>
      </c>
      <c r="H2447" s="16">
        <v>13876.26</v>
      </c>
      <c r="I2447" s="17">
        <v>3.8430000000000001E-3</v>
      </c>
      <c r="J2447" s="16">
        <v>44971.24</v>
      </c>
      <c r="K2447" s="17">
        <v>6.4283999999999994E-2</v>
      </c>
      <c r="L2447" s="16">
        <v>93617.03</v>
      </c>
      <c r="M2447" s="17">
        <v>7.7010999999999996E-2</v>
      </c>
      <c r="N2447" s="16">
        <v>209031.3</v>
      </c>
      <c r="O2447" s="17">
        <v>0.47429500000000002</v>
      </c>
    </row>
    <row r="2448" spans="2:15" x14ac:dyDescent="0.2">
      <c r="B2448" s="30"/>
      <c r="C2448" s="30"/>
      <c r="D2448" s="30"/>
      <c r="E2448" s="30"/>
      <c r="F2448" s="30"/>
      <c r="G2448" s="14" t="s">
        <v>288</v>
      </c>
      <c r="H2448" s="16">
        <v>11893.21</v>
      </c>
      <c r="I2448" s="17">
        <v>-1.6087000000000001E-2</v>
      </c>
      <c r="J2448" s="16">
        <v>38683.79</v>
      </c>
      <c r="K2448" s="17">
        <v>-0.17901500000000001</v>
      </c>
      <c r="L2448" s="16">
        <v>83420.289999999994</v>
      </c>
      <c r="M2448" s="17">
        <v>-0.19948399999999999</v>
      </c>
      <c r="N2448" s="16">
        <v>181701.62</v>
      </c>
      <c r="O2448" s="17">
        <v>-0.118392</v>
      </c>
    </row>
    <row r="2449" spans="2:15" x14ac:dyDescent="0.2">
      <c r="B2449" s="30"/>
      <c r="C2449" s="30"/>
      <c r="D2449" s="30"/>
      <c r="E2449" s="30"/>
      <c r="F2449" s="30"/>
      <c r="G2449" s="14" t="s">
        <v>289</v>
      </c>
      <c r="H2449" s="16">
        <v>14356.95</v>
      </c>
      <c r="I2449" s="17">
        <v>7.1531999999999998E-2</v>
      </c>
      <c r="J2449" s="16">
        <v>49856.17</v>
      </c>
      <c r="K2449" s="17">
        <v>0.182867</v>
      </c>
      <c r="L2449" s="16">
        <v>107113.79</v>
      </c>
      <c r="M2449" s="17">
        <v>0.216449</v>
      </c>
      <c r="N2449" s="16">
        <v>211653.5</v>
      </c>
      <c r="O2449" s="17">
        <v>0.20507700000000001</v>
      </c>
    </row>
    <row r="2450" spans="2:15" x14ac:dyDescent="0.2">
      <c r="B2450" s="30"/>
      <c r="C2450" s="30"/>
      <c r="D2450" s="30"/>
      <c r="E2450" s="30"/>
      <c r="F2450" s="30"/>
      <c r="G2450" s="14" t="s">
        <v>290</v>
      </c>
      <c r="H2450" s="16">
        <v>17673.310000000001</v>
      </c>
      <c r="I2450" s="17">
        <v>6.5423999999999996E-2</v>
      </c>
      <c r="J2450" s="16">
        <v>57670.55</v>
      </c>
      <c r="K2450" s="17">
        <v>7.7223E-2</v>
      </c>
      <c r="L2450" s="16">
        <v>135113.26</v>
      </c>
      <c r="M2450" s="17">
        <v>0.13600100000000001</v>
      </c>
      <c r="N2450" s="16">
        <v>279662.28000000003</v>
      </c>
      <c r="O2450" s="17">
        <v>0.17188700000000001</v>
      </c>
    </row>
    <row r="2451" spans="2:15" x14ac:dyDescent="0.2">
      <c r="B2451" s="30"/>
      <c r="C2451" s="30"/>
      <c r="D2451" s="30"/>
      <c r="E2451" s="30"/>
      <c r="F2451" s="30"/>
      <c r="G2451" s="14" t="s">
        <v>291</v>
      </c>
      <c r="H2451" s="16">
        <v>17442.72</v>
      </c>
      <c r="I2451" s="17">
        <v>-0.14987500000000001</v>
      </c>
      <c r="J2451" s="16">
        <v>62536.160000000003</v>
      </c>
      <c r="K2451" s="17">
        <v>-0.24446100000000001</v>
      </c>
      <c r="L2451" s="16">
        <v>144985.51</v>
      </c>
      <c r="M2451" s="17">
        <v>-0.25371700000000003</v>
      </c>
      <c r="N2451" s="16">
        <v>314860.51</v>
      </c>
      <c r="O2451" s="17">
        <v>-0.26333000000000001</v>
      </c>
    </row>
    <row r="2452" spans="2:15" x14ac:dyDescent="0.2">
      <c r="B2452" s="30"/>
      <c r="C2452" s="30"/>
      <c r="D2452" s="30"/>
      <c r="E2452" s="30"/>
      <c r="F2452" s="30"/>
      <c r="G2452" s="14" t="s">
        <v>292</v>
      </c>
      <c r="H2452" s="16">
        <v>7611.13</v>
      </c>
      <c r="I2452" s="17">
        <v>1.1313E-2</v>
      </c>
      <c r="J2452" s="16">
        <v>35720.79</v>
      </c>
      <c r="K2452" s="17">
        <v>0.37593500000000002</v>
      </c>
      <c r="L2452" s="16">
        <v>79818.58</v>
      </c>
      <c r="M2452" s="17">
        <v>0.30171199999999998</v>
      </c>
      <c r="N2452" s="16">
        <v>152775.88</v>
      </c>
      <c r="O2452" s="17">
        <v>0.13444700000000001</v>
      </c>
    </row>
    <row r="2453" spans="2:15" x14ac:dyDescent="0.2">
      <c r="B2453" s="30"/>
      <c r="C2453" s="30"/>
      <c r="D2453" s="30"/>
      <c r="E2453" s="30"/>
      <c r="F2453" s="30"/>
      <c r="G2453" s="14" t="s">
        <v>293</v>
      </c>
      <c r="H2453" s="16">
        <v>33820.17</v>
      </c>
      <c r="I2453" s="17">
        <v>0.58859600000000001</v>
      </c>
      <c r="J2453" s="16">
        <v>111892.57</v>
      </c>
      <c r="K2453" s="17">
        <v>0.572245</v>
      </c>
      <c r="L2453" s="16">
        <v>243284.12</v>
      </c>
      <c r="M2453" s="17">
        <v>0.61588500000000002</v>
      </c>
      <c r="N2453" s="16">
        <v>453403.09</v>
      </c>
      <c r="O2453" s="17">
        <v>0.375612</v>
      </c>
    </row>
    <row r="2454" spans="2:15" x14ac:dyDescent="0.2">
      <c r="B2454" s="30"/>
      <c r="C2454" s="30"/>
      <c r="D2454" s="30"/>
      <c r="E2454" s="30"/>
      <c r="F2454" s="30"/>
      <c r="G2454" s="14" t="s">
        <v>294</v>
      </c>
      <c r="H2454" s="16">
        <v>16223.2</v>
      </c>
      <c r="I2454" s="17">
        <v>0.128077</v>
      </c>
      <c r="J2454" s="16">
        <v>56012.22</v>
      </c>
      <c r="K2454" s="17">
        <v>7.5176000000000007E-2</v>
      </c>
      <c r="L2454" s="16">
        <v>133541.20000000001</v>
      </c>
      <c r="M2454" s="17">
        <v>0.113151</v>
      </c>
      <c r="N2454" s="16">
        <v>285217.51</v>
      </c>
      <c r="O2454" s="17">
        <v>0.10208200000000001</v>
      </c>
    </row>
    <row r="2455" spans="2:15" x14ac:dyDescent="0.2">
      <c r="B2455" s="30"/>
      <c r="C2455" s="30"/>
      <c r="D2455" s="30"/>
      <c r="E2455" s="30"/>
      <c r="F2455" s="30"/>
      <c r="G2455" s="14" t="s">
        <v>295</v>
      </c>
      <c r="H2455" s="16">
        <v>21139.21</v>
      </c>
      <c r="I2455" s="17">
        <v>0.222551</v>
      </c>
      <c r="J2455" s="16">
        <v>67641.119999999995</v>
      </c>
      <c r="K2455" s="17">
        <v>0.29864800000000002</v>
      </c>
      <c r="L2455" s="16">
        <v>137781.01999999999</v>
      </c>
      <c r="M2455" s="17">
        <v>0.23811399999999999</v>
      </c>
      <c r="N2455" s="16">
        <v>270934.68</v>
      </c>
      <c r="O2455" s="17">
        <v>0.18440100000000001</v>
      </c>
    </row>
    <row r="2456" spans="2:15" x14ac:dyDescent="0.2">
      <c r="B2456" s="30"/>
      <c r="C2456" s="30"/>
      <c r="D2456" s="30"/>
      <c r="E2456" s="30"/>
      <c r="F2456" s="30"/>
      <c r="G2456" s="14" t="s">
        <v>296</v>
      </c>
      <c r="H2456" s="16">
        <v>7276.43</v>
      </c>
      <c r="I2456" s="17">
        <v>3.0405999999999999E-2</v>
      </c>
      <c r="J2456" s="16">
        <v>54066.96</v>
      </c>
      <c r="K2456" s="17">
        <v>0.82596499999999995</v>
      </c>
      <c r="L2456" s="16">
        <v>90868.68</v>
      </c>
      <c r="M2456" s="17">
        <v>0.31519999999999998</v>
      </c>
      <c r="N2456" s="16">
        <v>155361.39000000001</v>
      </c>
      <c r="O2456" s="17">
        <v>0.147227</v>
      </c>
    </row>
    <row r="2457" spans="2:15" x14ac:dyDescent="0.2">
      <c r="B2457" s="30"/>
      <c r="C2457" s="30"/>
      <c r="D2457" s="30"/>
      <c r="E2457" s="30"/>
      <c r="F2457" s="30"/>
      <c r="G2457" s="14" t="s">
        <v>297</v>
      </c>
      <c r="H2457" s="16">
        <v>13392.14</v>
      </c>
      <c r="I2457" s="17">
        <v>9.9012000000000003E-2</v>
      </c>
      <c r="J2457" s="16">
        <v>39432.120000000003</v>
      </c>
      <c r="K2457" s="17">
        <v>3.5630000000000002E-2</v>
      </c>
      <c r="L2457" s="16">
        <v>88380.27</v>
      </c>
      <c r="M2457" s="17">
        <v>4.3846999999999997E-2</v>
      </c>
      <c r="N2457" s="16">
        <v>193563.26</v>
      </c>
      <c r="O2457" s="17">
        <v>4.2259999999999997E-3</v>
      </c>
    </row>
    <row r="2458" spans="2:15" x14ac:dyDescent="0.2">
      <c r="B2458" s="30"/>
      <c r="C2458" s="30"/>
      <c r="D2458" s="30"/>
      <c r="E2458" s="30"/>
      <c r="F2458" s="30"/>
      <c r="G2458" s="14" t="s">
        <v>298</v>
      </c>
      <c r="H2458" s="16">
        <v>8783.82</v>
      </c>
      <c r="I2458" s="17">
        <v>4.6597E-2</v>
      </c>
      <c r="J2458" s="16">
        <v>25935.87</v>
      </c>
      <c r="K2458" s="17">
        <v>0.14042399999999999</v>
      </c>
      <c r="L2458" s="16">
        <v>59771.97</v>
      </c>
      <c r="M2458" s="17">
        <v>0.217333</v>
      </c>
      <c r="N2458" s="16">
        <v>137354.98000000001</v>
      </c>
      <c r="O2458" s="17">
        <v>0.24228</v>
      </c>
    </row>
    <row r="2459" spans="2:15" x14ac:dyDescent="0.2">
      <c r="B2459" s="30"/>
      <c r="C2459" s="30"/>
      <c r="D2459" s="30"/>
      <c r="E2459" s="30"/>
      <c r="F2459" s="30"/>
      <c r="G2459" s="14" t="s">
        <v>299</v>
      </c>
      <c r="H2459" s="16">
        <v>39919.019999999997</v>
      </c>
      <c r="I2459" s="17">
        <v>2.4326E-2</v>
      </c>
      <c r="J2459" s="16">
        <v>128312.39</v>
      </c>
      <c r="K2459" s="17">
        <v>-6.3006999999999994E-2</v>
      </c>
      <c r="L2459" s="16">
        <v>294569.53000000003</v>
      </c>
      <c r="M2459" s="17">
        <v>-4.2176999999999999E-2</v>
      </c>
      <c r="N2459" s="16">
        <v>601186.69999999995</v>
      </c>
      <c r="O2459" s="17">
        <v>-9.4497999999999999E-2</v>
      </c>
    </row>
    <row r="2460" spans="2:15" x14ac:dyDescent="0.2">
      <c r="B2460" s="30"/>
      <c r="C2460" s="30"/>
      <c r="D2460" s="30"/>
      <c r="E2460" s="30"/>
      <c r="F2460" s="30"/>
      <c r="G2460" s="14" t="s">
        <v>300</v>
      </c>
      <c r="H2460" s="16">
        <v>1906.85</v>
      </c>
      <c r="I2460" s="17">
        <v>-0.179401</v>
      </c>
      <c r="J2460" s="16">
        <v>7472.28</v>
      </c>
      <c r="K2460" s="17">
        <v>-4.0605000000000002E-2</v>
      </c>
      <c r="L2460" s="16">
        <v>18875.830000000002</v>
      </c>
      <c r="M2460" s="17">
        <v>0.12804099999999999</v>
      </c>
      <c r="N2460" s="16">
        <v>42929.98</v>
      </c>
      <c r="O2460" s="17">
        <v>0.178726</v>
      </c>
    </row>
    <row r="2461" spans="2:15" x14ac:dyDescent="0.2">
      <c r="B2461" s="30"/>
      <c r="C2461" s="30"/>
      <c r="D2461" s="30"/>
      <c r="E2461" s="30"/>
      <c r="F2461" s="30"/>
      <c r="G2461" s="14" t="s">
        <v>301</v>
      </c>
      <c r="H2461" s="16">
        <v>52586.559999999998</v>
      </c>
      <c r="I2461" s="17">
        <v>3.9116999999999999E-2</v>
      </c>
      <c r="J2461" s="16">
        <v>159824.53</v>
      </c>
      <c r="K2461" s="17">
        <v>2.2211999999999999E-2</v>
      </c>
      <c r="L2461" s="16">
        <v>359797.16</v>
      </c>
      <c r="M2461" s="17">
        <v>5.4197000000000002E-2</v>
      </c>
      <c r="N2461" s="16">
        <v>785827.12</v>
      </c>
      <c r="O2461" s="17">
        <v>2.8839E-2</v>
      </c>
    </row>
    <row r="2462" spans="2:15" x14ac:dyDescent="0.2">
      <c r="B2462" s="30"/>
      <c r="C2462" s="30"/>
      <c r="D2462" s="30"/>
      <c r="E2462" s="30"/>
      <c r="F2462" s="30"/>
      <c r="G2462" s="14" t="s">
        <v>302</v>
      </c>
      <c r="H2462" s="16">
        <v>10876.59</v>
      </c>
      <c r="I2462" s="17">
        <v>0.577712</v>
      </c>
      <c r="J2462" s="16">
        <v>31706.49</v>
      </c>
      <c r="K2462" s="17">
        <v>0.26466099999999998</v>
      </c>
      <c r="L2462" s="16">
        <v>72906.97</v>
      </c>
      <c r="M2462" s="17">
        <v>0.183063</v>
      </c>
      <c r="N2462" s="16">
        <v>152737.51</v>
      </c>
      <c r="O2462" s="17">
        <v>9.1965000000000005E-2</v>
      </c>
    </row>
    <row r="2463" spans="2:15" x14ac:dyDescent="0.2">
      <c r="B2463" s="30"/>
      <c r="C2463" s="30"/>
      <c r="D2463" s="30"/>
      <c r="E2463" s="30"/>
      <c r="F2463" s="30"/>
      <c r="G2463" s="14" t="s">
        <v>303</v>
      </c>
      <c r="H2463" s="16">
        <v>15174.97</v>
      </c>
      <c r="I2463" s="17">
        <v>0.420601</v>
      </c>
      <c r="J2463" s="16">
        <v>49530.31</v>
      </c>
      <c r="K2463" s="17">
        <v>0.308587</v>
      </c>
      <c r="L2463" s="16">
        <v>110642.84</v>
      </c>
      <c r="M2463" s="17">
        <v>0.22081500000000001</v>
      </c>
      <c r="N2463" s="16">
        <v>225824.61</v>
      </c>
      <c r="O2463" s="17">
        <v>9.6163999999999999E-2</v>
      </c>
    </row>
    <row r="2464" spans="2:15" x14ac:dyDescent="0.2">
      <c r="B2464" s="30"/>
      <c r="C2464" s="30"/>
      <c r="D2464" s="30"/>
      <c r="E2464" s="30"/>
      <c r="F2464" s="30"/>
      <c r="G2464" s="14" t="s">
        <v>304</v>
      </c>
      <c r="H2464" s="16">
        <v>7379.11</v>
      </c>
      <c r="I2464" s="17">
        <v>0.15096999999999999</v>
      </c>
      <c r="J2464" s="16">
        <v>22406.41</v>
      </c>
      <c r="K2464" s="17">
        <v>0.13517699999999999</v>
      </c>
      <c r="L2464" s="16">
        <v>50522.84</v>
      </c>
      <c r="M2464" s="17">
        <v>0.174007</v>
      </c>
      <c r="N2464" s="16">
        <v>110650.53</v>
      </c>
      <c r="O2464" s="17">
        <v>0.18242700000000001</v>
      </c>
    </row>
    <row r="2465" spans="2:15" x14ac:dyDescent="0.2">
      <c r="B2465" s="30"/>
      <c r="C2465" s="30"/>
      <c r="D2465" s="30"/>
      <c r="E2465" s="30"/>
      <c r="F2465" s="30"/>
      <c r="G2465" s="14" t="s">
        <v>305</v>
      </c>
      <c r="H2465" s="16">
        <v>3934.03</v>
      </c>
      <c r="I2465" s="17">
        <v>0.662995</v>
      </c>
      <c r="J2465" s="16">
        <v>11334.03</v>
      </c>
      <c r="K2465" s="17">
        <v>0.434834</v>
      </c>
      <c r="L2465" s="16">
        <v>25468.34</v>
      </c>
      <c r="M2465" s="17">
        <v>0.47221999999999997</v>
      </c>
      <c r="N2465" s="16">
        <v>50688.18</v>
      </c>
      <c r="O2465" s="17">
        <v>0.39142199999999999</v>
      </c>
    </row>
    <row r="2466" spans="2:15" x14ac:dyDescent="0.2">
      <c r="B2466" s="30"/>
      <c r="C2466" s="30"/>
      <c r="D2466" s="30"/>
      <c r="E2466" s="30"/>
      <c r="F2466" s="30"/>
      <c r="G2466" s="14" t="s">
        <v>306</v>
      </c>
      <c r="H2466" s="16">
        <v>115930.98</v>
      </c>
      <c r="I2466" s="17">
        <v>0.197515</v>
      </c>
      <c r="J2466" s="16">
        <v>388203.28</v>
      </c>
      <c r="K2466" s="17">
        <v>0.13845399999999999</v>
      </c>
      <c r="L2466" s="16">
        <v>897206.03</v>
      </c>
      <c r="M2466" s="17">
        <v>0.13519300000000001</v>
      </c>
      <c r="N2466" s="16">
        <v>1866235.76</v>
      </c>
      <c r="O2466" s="17">
        <v>9.2582999999999999E-2</v>
      </c>
    </row>
    <row r="2467" spans="2:15" x14ac:dyDescent="0.2">
      <c r="B2467" s="30"/>
      <c r="C2467" s="30"/>
      <c r="D2467" s="30"/>
      <c r="E2467" s="30"/>
      <c r="F2467" s="30"/>
      <c r="G2467" s="14" t="s">
        <v>307</v>
      </c>
      <c r="H2467" s="16">
        <v>65558.259999999995</v>
      </c>
      <c r="I2467" s="17">
        <v>0.28813299999999997</v>
      </c>
      <c r="J2467" s="16">
        <v>224666.8</v>
      </c>
      <c r="K2467" s="17">
        <v>0.270312</v>
      </c>
      <c r="L2467" s="16">
        <v>501889.06</v>
      </c>
      <c r="M2467" s="17">
        <v>0.255801</v>
      </c>
      <c r="N2467" s="16">
        <v>960023.18</v>
      </c>
      <c r="O2467" s="17">
        <v>0.237954</v>
      </c>
    </row>
    <row r="2468" spans="2:15" x14ac:dyDescent="0.2">
      <c r="B2468" s="30"/>
      <c r="C2468" s="30"/>
      <c r="D2468" s="30"/>
      <c r="E2468" s="30"/>
      <c r="F2468" s="30"/>
      <c r="G2468" s="14" t="s">
        <v>308</v>
      </c>
      <c r="H2468" s="16">
        <v>597.20000000000005</v>
      </c>
      <c r="I2468" s="17">
        <v>-0.76429899999999995</v>
      </c>
      <c r="J2468" s="16">
        <v>4029.58</v>
      </c>
      <c r="K2468" s="17">
        <v>-0.47360799999999997</v>
      </c>
      <c r="L2468" s="16">
        <v>8781.23</v>
      </c>
      <c r="M2468" s="17">
        <v>-0.53854999999999997</v>
      </c>
      <c r="N2468" s="16">
        <v>24732.880000000001</v>
      </c>
      <c r="O2468" s="17">
        <v>-0.38155699999999998</v>
      </c>
    </row>
    <row r="2469" spans="2:15" x14ac:dyDescent="0.2">
      <c r="B2469" s="30"/>
      <c r="C2469" s="30"/>
      <c r="D2469" s="30"/>
      <c r="E2469" s="30"/>
      <c r="F2469" s="30"/>
      <c r="G2469" s="14" t="s">
        <v>309</v>
      </c>
      <c r="H2469" s="16">
        <v>24772.29</v>
      </c>
      <c r="I2469" s="17">
        <v>9.4839000000000007E-2</v>
      </c>
      <c r="J2469" s="16">
        <v>74574.84</v>
      </c>
      <c r="K2469" s="17">
        <v>4.292E-2</v>
      </c>
      <c r="L2469" s="16">
        <v>165701.63</v>
      </c>
      <c r="M2469" s="17">
        <v>0.100041</v>
      </c>
      <c r="N2469" s="16">
        <v>363935.86</v>
      </c>
      <c r="O2469" s="17">
        <v>4.9783000000000001E-2</v>
      </c>
    </row>
    <row r="2470" spans="2:15" x14ac:dyDescent="0.2">
      <c r="B2470" s="30"/>
      <c r="C2470" s="30"/>
      <c r="D2470" s="30"/>
      <c r="E2470" s="30"/>
      <c r="F2470" s="30"/>
      <c r="G2470" s="14" t="s">
        <v>310</v>
      </c>
      <c r="H2470" s="16">
        <v>7054.15</v>
      </c>
      <c r="I2470" s="17">
        <v>-2.4379000000000001E-2</v>
      </c>
      <c r="J2470" s="16">
        <v>25101.65</v>
      </c>
      <c r="K2470" s="17">
        <v>1.883E-2</v>
      </c>
      <c r="L2470" s="16">
        <v>61688.49</v>
      </c>
      <c r="M2470" s="17">
        <v>4.5219000000000002E-2</v>
      </c>
      <c r="N2470" s="16">
        <v>135990.18</v>
      </c>
      <c r="O2470" s="17">
        <v>5.8035999999999997E-2</v>
      </c>
    </row>
    <row r="2471" spans="2:15" x14ac:dyDescent="0.2">
      <c r="B2471" s="30"/>
      <c r="C2471" s="30"/>
      <c r="D2471" s="30"/>
      <c r="E2471" s="30"/>
      <c r="F2471" s="30"/>
      <c r="G2471" s="14" t="s">
        <v>311</v>
      </c>
      <c r="H2471" s="16">
        <v>71168.45</v>
      </c>
      <c r="I2471" s="17">
        <v>0.61830799999999997</v>
      </c>
      <c r="J2471" s="16">
        <v>219399.55</v>
      </c>
      <c r="K2471" s="17">
        <v>0.394264</v>
      </c>
      <c r="L2471" s="16">
        <v>491330.68</v>
      </c>
      <c r="M2471" s="17">
        <v>0.33026899999999998</v>
      </c>
      <c r="N2471" s="16">
        <v>976482.94</v>
      </c>
      <c r="O2471" s="17">
        <v>0.249029</v>
      </c>
    </row>
    <row r="2472" spans="2:15" x14ac:dyDescent="0.2">
      <c r="B2472" s="30"/>
      <c r="C2472" s="30"/>
      <c r="D2472" s="30"/>
      <c r="E2472" s="30"/>
      <c r="F2472" s="30"/>
      <c r="G2472" s="14" t="s">
        <v>312</v>
      </c>
      <c r="H2472" s="16">
        <v>15313.11</v>
      </c>
      <c r="I2472" s="17">
        <v>0.19247900000000001</v>
      </c>
      <c r="J2472" s="16">
        <v>47537.32</v>
      </c>
      <c r="K2472" s="17">
        <v>0.135022</v>
      </c>
      <c r="L2472" s="16">
        <v>108598.75</v>
      </c>
      <c r="M2472" s="17">
        <v>0.16423499999999999</v>
      </c>
      <c r="N2472" s="16">
        <v>231469.71</v>
      </c>
      <c r="O2472" s="17">
        <v>8.7243000000000001E-2</v>
      </c>
    </row>
    <row r="2473" spans="2:15" x14ac:dyDescent="0.2">
      <c r="B2473" s="30"/>
      <c r="C2473" s="30"/>
      <c r="D2473" s="30"/>
      <c r="E2473" s="30"/>
      <c r="F2473" s="30"/>
      <c r="G2473" s="14" t="s">
        <v>313</v>
      </c>
      <c r="H2473" s="16">
        <v>15652.39</v>
      </c>
      <c r="I2473" s="17">
        <v>-0.15149899999999999</v>
      </c>
      <c r="J2473" s="16">
        <v>57779.74</v>
      </c>
      <c r="K2473" s="17">
        <v>9.9659999999999999E-2</v>
      </c>
      <c r="L2473" s="16">
        <v>128640.42</v>
      </c>
      <c r="M2473" s="17">
        <v>9.0313000000000004E-2</v>
      </c>
      <c r="N2473" s="16">
        <v>275266.44</v>
      </c>
      <c r="O2473" s="17">
        <v>8.3518999999999996E-2</v>
      </c>
    </row>
    <row r="2474" spans="2:15" x14ac:dyDescent="0.2">
      <c r="B2474" s="30"/>
      <c r="C2474" s="30"/>
      <c r="D2474" s="30"/>
      <c r="E2474" s="30"/>
      <c r="F2474" s="30"/>
      <c r="G2474" s="14" t="s">
        <v>314</v>
      </c>
      <c r="H2474" s="16">
        <v>20210.650000000001</v>
      </c>
      <c r="I2474" s="17">
        <v>-6.3988000000000003E-2</v>
      </c>
      <c r="J2474" s="16">
        <v>65775.520000000004</v>
      </c>
      <c r="K2474" s="17">
        <v>-0.13341900000000001</v>
      </c>
      <c r="L2474" s="16">
        <v>133857</v>
      </c>
      <c r="M2474" s="17">
        <v>-0.234209</v>
      </c>
      <c r="N2474" s="16">
        <v>274069.28000000003</v>
      </c>
      <c r="O2474" s="17">
        <v>-0.27221899999999999</v>
      </c>
    </row>
    <row r="2475" spans="2:15" x14ac:dyDescent="0.2">
      <c r="B2475" s="30"/>
      <c r="C2475" s="30"/>
      <c r="D2475" s="30"/>
      <c r="E2475" s="30"/>
      <c r="F2475" s="30"/>
      <c r="G2475" s="14" t="s">
        <v>315</v>
      </c>
      <c r="H2475" s="16">
        <v>15243.19</v>
      </c>
      <c r="I2475" s="17">
        <v>0.11443</v>
      </c>
      <c r="J2475" s="16">
        <v>49909.7</v>
      </c>
      <c r="K2475" s="17">
        <v>0.11241900000000001</v>
      </c>
      <c r="L2475" s="16">
        <v>114171.23</v>
      </c>
      <c r="M2475" s="17">
        <v>0.12721399999999999</v>
      </c>
      <c r="N2475" s="16">
        <v>245013.69</v>
      </c>
      <c r="O2475" s="17">
        <v>7.3129E-2</v>
      </c>
    </row>
    <row r="2476" spans="2:15" x14ac:dyDescent="0.2">
      <c r="B2476" s="30"/>
      <c r="C2476" s="30"/>
      <c r="D2476" s="30"/>
      <c r="E2476" s="30"/>
      <c r="F2476" s="30"/>
      <c r="G2476" s="14" t="s">
        <v>316</v>
      </c>
      <c r="H2476" s="16">
        <v>13066.52</v>
      </c>
      <c r="I2476" s="17">
        <v>0.29628900000000002</v>
      </c>
      <c r="J2476" s="16">
        <v>43528.36</v>
      </c>
      <c r="K2476" s="17">
        <v>0.14329</v>
      </c>
      <c r="L2476" s="16">
        <v>99455.76</v>
      </c>
      <c r="M2476" s="17">
        <v>0.12614900000000001</v>
      </c>
      <c r="N2476" s="16">
        <v>198826.49</v>
      </c>
      <c r="O2476" s="17">
        <v>-8.5629999999999994E-3</v>
      </c>
    </row>
    <row r="2477" spans="2:15" x14ac:dyDescent="0.2">
      <c r="B2477" s="30"/>
      <c r="C2477" s="30"/>
      <c r="D2477" s="30"/>
      <c r="E2477" s="30"/>
      <c r="F2477" s="30"/>
      <c r="G2477" s="14" t="s">
        <v>317</v>
      </c>
      <c r="H2477" s="16">
        <v>5643.97</v>
      </c>
      <c r="I2477" s="17">
        <v>-0.30485600000000002</v>
      </c>
      <c r="J2477" s="16">
        <v>19951.87</v>
      </c>
      <c r="K2477" s="17">
        <v>-0.40750799999999998</v>
      </c>
      <c r="L2477" s="16">
        <v>47071.64</v>
      </c>
      <c r="M2477" s="17">
        <v>-0.42389399999999999</v>
      </c>
      <c r="N2477" s="16">
        <v>107302.87</v>
      </c>
      <c r="O2477" s="17">
        <v>-0.36645100000000003</v>
      </c>
    </row>
    <row r="2478" spans="2:15" x14ac:dyDescent="0.2">
      <c r="B2478" s="30"/>
      <c r="C2478" s="30"/>
      <c r="D2478" s="30"/>
      <c r="E2478" s="30"/>
      <c r="F2478" s="30"/>
      <c r="G2478" s="14" t="s">
        <v>318</v>
      </c>
      <c r="H2478" s="16">
        <v>13120.52</v>
      </c>
      <c r="I2478" s="17">
        <v>0.41148899999999999</v>
      </c>
      <c r="J2478" s="16">
        <v>42140.25</v>
      </c>
      <c r="K2478" s="17">
        <v>0.42666599999999999</v>
      </c>
      <c r="L2478" s="16">
        <v>89513.27</v>
      </c>
      <c r="M2478" s="17">
        <v>0.29551500000000003</v>
      </c>
      <c r="N2478" s="16">
        <v>166031.51</v>
      </c>
      <c r="O2478" s="17">
        <v>9.8649000000000001E-2</v>
      </c>
    </row>
    <row r="2479" spans="2:15" x14ac:dyDescent="0.2">
      <c r="B2479" s="30"/>
      <c r="C2479" s="30"/>
      <c r="D2479" s="30"/>
      <c r="E2479" s="30"/>
      <c r="F2479" s="30"/>
      <c r="G2479" s="14" t="s">
        <v>319</v>
      </c>
      <c r="H2479" s="16">
        <v>3286.61</v>
      </c>
      <c r="I2479" s="17">
        <v>0.299035</v>
      </c>
      <c r="J2479" s="16">
        <v>10850.3</v>
      </c>
      <c r="K2479" s="17">
        <v>9.6083000000000002E-2</v>
      </c>
      <c r="L2479" s="16">
        <v>25979.51</v>
      </c>
      <c r="M2479" s="17">
        <v>8.7927000000000005E-2</v>
      </c>
      <c r="N2479" s="16">
        <v>50038.94</v>
      </c>
      <c r="O2479" s="17">
        <v>-5.8951000000000003E-2</v>
      </c>
    </row>
    <row r="2480" spans="2:15" x14ac:dyDescent="0.2">
      <c r="B2480" s="30"/>
      <c r="C2480" s="30"/>
      <c r="D2480" s="30"/>
      <c r="E2480" s="30"/>
      <c r="F2480" s="30"/>
      <c r="G2480" s="14" t="s">
        <v>320</v>
      </c>
      <c r="H2480" s="16">
        <v>11539.78</v>
      </c>
      <c r="I2480" s="17">
        <v>0.140261</v>
      </c>
      <c r="J2480" s="16">
        <v>36488.980000000003</v>
      </c>
      <c r="K2480" s="17">
        <v>3.0600000000000001E-4</v>
      </c>
      <c r="L2480" s="16">
        <v>80782.759999999995</v>
      </c>
      <c r="M2480" s="17">
        <v>-9.5829999999999995E-3</v>
      </c>
      <c r="N2480" s="16">
        <v>160843.59</v>
      </c>
      <c r="O2480" s="17">
        <v>-1.0207000000000001E-2</v>
      </c>
    </row>
    <row r="2481" spans="2:15" x14ac:dyDescent="0.2">
      <c r="B2481" s="30"/>
      <c r="C2481" s="30"/>
      <c r="D2481" s="30"/>
      <c r="E2481" s="30"/>
      <c r="F2481" s="30"/>
      <c r="G2481" s="14" t="s">
        <v>321</v>
      </c>
      <c r="H2481" s="16">
        <v>39371.86</v>
      </c>
      <c r="I2481" s="17">
        <v>0.40121299999999999</v>
      </c>
      <c r="J2481" s="16">
        <v>123293.1</v>
      </c>
      <c r="K2481" s="17">
        <v>0.35746499999999998</v>
      </c>
      <c r="L2481" s="16">
        <v>259953.86</v>
      </c>
      <c r="M2481" s="17">
        <v>0.29123700000000002</v>
      </c>
      <c r="N2481" s="16">
        <v>513815.28</v>
      </c>
      <c r="O2481" s="17">
        <v>0.20202000000000001</v>
      </c>
    </row>
    <row r="2482" spans="2:15" x14ac:dyDescent="0.2">
      <c r="B2482" s="30"/>
      <c r="C2482" s="30"/>
      <c r="D2482" s="30"/>
      <c r="E2482" s="30"/>
      <c r="F2482" s="30"/>
      <c r="G2482" s="14" t="s">
        <v>322</v>
      </c>
      <c r="H2482" s="16">
        <v>30274.86</v>
      </c>
      <c r="I2482" s="17">
        <v>0.119048</v>
      </c>
      <c r="J2482" s="16">
        <v>96233.16</v>
      </c>
      <c r="K2482" s="17">
        <v>2.3869999999999998E-3</v>
      </c>
      <c r="L2482" s="16">
        <v>203201.43</v>
      </c>
      <c r="M2482" s="17">
        <v>-4.3591999999999999E-2</v>
      </c>
      <c r="N2482" s="16">
        <v>452789.98</v>
      </c>
      <c r="O2482" s="17">
        <v>-6.5992999999999996E-2</v>
      </c>
    </row>
    <row r="2483" spans="2:15" x14ac:dyDescent="0.2">
      <c r="B2483" s="30"/>
      <c r="C2483" s="30"/>
      <c r="D2483" s="30"/>
      <c r="E2483" s="30"/>
      <c r="F2483" s="30"/>
      <c r="G2483" s="14" t="s">
        <v>323</v>
      </c>
      <c r="H2483" s="16">
        <v>26458.84</v>
      </c>
      <c r="I2483" s="17">
        <v>0.12859000000000001</v>
      </c>
      <c r="J2483" s="16">
        <v>80145.3</v>
      </c>
      <c r="K2483" s="17">
        <v>6.5217999999999998E-2</v>
      </c>
      <c r="L2483" s="16">
        <v>183808.36</v>
      </c>
      <c r="M2483" s="17">
        <v>9.8579E-2</v>
      </c>
      <c r="N2483" s="16">
        <v>396721.57</v>
      </c>
      <c r="O2483" s="17">
        <v>0.144617</v>
      </c>
    </row>
    <row r="2484" spans="2:15" x14ac:dyDescent="0.2">
      <c r="B2484" s="30"/>
      <c r="C2484" s="30"/>
      <c r="D2484" s="30"/>
      <c r="E2484" s="30"/>
      <c r="F2484" s="30"/>
      <c r="G2484" s="14" t="s">
        <v>324</v>
      </c>
      <c r="H2484" s="16">
        <v>13719.82</v>
      </c>
      <c r="I2484" s="17">
        <v>-7.8199000000000005E-2</v>
      </c>
      <c r="J2484" s="16">
        <v>52883.32</v>
      </c>
      <c r="K2484" s="17">
        <v>0.21684600000000001</v>
      </c>
      <c r="L2484" s="16">
        <v>116776.04</v>
      </c>
      <c r="M2484" s="17">
        <v>0.271374</v>
      </c>
      <c r="N2484" s="16">
        <v>257440.3</v>
      </c>
      <c r="O2484" s="17">
        <v>0.27185199999999998</v>
      </c>
    </row>
    <row r="2485" spans="2:15" x14ac:dyDescent="0.2">
      <c r="B2485" s="138"/>
      <c r="C2485" s="138"/>
      <c r="D2485" s="138"/>
      <c r="E2485" s="138"/>
      <c r="F2485" s="30"/>
      <c r="G2485" s="14" t="s">
        <v>325</v>
      </c>
      <c r="H2485" s="16">
        <v>32731.439999999999</v>
      </c>
      <c r="I2485" s="17">
        <v>0.144728</v>
      </c>
      <c r="J2485" s="16">
        <v>95165.91</v>
      </c>
      <c r="K2485" s="17">
        <v>0.10779900000000001</v>
      </c>
      <c r="L2485" s="16">
        <v>211953.48</v>
      </c>
      <c r="M2485" s="17">
        <v>0.15559600000000001</v>
      </c>
      <c r="N2485" s="16">
        <v>462719.49</v>
      </c>
      <c r="O2485" s="17">
        <v>7.7997999999999998E-2</v>
      </c>
    </row>
    <row r="2486" spans="2:15" x14ac:dyDescent="0.2">
      <c r="C2486" s="30"/>
      <c r="D2486" s="30"/>
      <c r="E2486" s="30"/>
      <c r="F2486" s="30"/>
      <c r="G2486" s="14" t="s">
        <v>351</v>
      </c>
      <c r="H2486" s="19">
        <v>5129.24</v>
      </c>
      <c r="I2486" s="17">
        <v>-0.10054200000000001</v>
      </c>
      <c r="J2486" s="19">
        <v>16891.830000000002</v>
      </c>
      <c r="K2486" s="17">
        <v>-0.26963100000000001</v>
      </c>
      <c r="L2486" s="19">
        <v>39502.29</v>
      </c>
      <c r="M2486" s="17">
        <v>-0.260189</v>
      </c>
      <c r="N2486" s="19">
        <v>89658.69</v>
      </c>
      <c r="O2486" s="17">
        <v>-0.18799399999999999</v>
      </c>
    </row>
    <row r="2487" spans="2:15" x14ac:dyDescent="0.2">
      <c r="C2487" s="30"/>
      <c r="D2487" s="30"/>
      <c r="E2487" s="30"/>
      <c r="F2487" s="30"/>
      <c r="G2487" s="14" t="s">
        <v>352</v>
      </c>
      <c r="H2487" s="19">
        <v>9091.58</v>
      </c>
      <c r="I2487" s="17">
        <v>0.10319300000000001</v>
      </c>
      <c r="J2487" s="19">
        <v>31055.11</v>
      </c>
      <c r="K2487" s="17">
        <v>0.101163</v>
      </c>
      <c r="L2487" s="19">
        <v>69654.460000000006</v>
      </c>
      <c r="M2487" s="17">
        <v>0.16076599999999999</v>
      </c>
      <c r="N2487" s="19">
        <v>142908.12</v>
      </c>
      <c r="O2487" s="17">
        <v>0.12998000000000001</v>
      </c>
    </row>
    <row r="2488" spans="2:15" x14ac:dyDescent="0.2">
      <c r="B2488" s="29" t="s">
        <v>19</v>
      </c>
      <c r="C2488" s="29" t="s">
        <v>20</v>
      </c>
      <c r="D2488" s="29" t="s">
        <v>24</v>
      </c>
      <c r="E2488" s="29" t="s">
        <v>0</v>
      </c>
      <c r="F2488" s="29" t="s">
        <v>85</v>
      </c>
      <c r="G2488" s="14" t="s">
        <v>326</v>
      </c>
      <c r="H2488" s="16">
        <v>140109.53</v>
      </c>
      <c r="I2488" s="17">
        <v>0.247506</v>
      </c>
      <c r="J2488" s="16">
        <v>446988</v>
      </c>
      <c r="K2488" s="17">
        <v>0.16567399999999999</v>
      </c>
      <c r="L2488" s="16">
        <v>975563</v>
      </c>
      <c r="M2488" s="17">
        <v>0.133386</v>
      </c>
      <c r="N2488" s="16">
        <v>1930689.33</v>
      </c>
      <c r="O2488" s="17">
        <v>5.5216000000000001E-2</v>
      </c>
    </row>
    <row r="2489" spans="2:15" x14ac:dyDescent="0.2">
      <c r="B2489" s="30"/>
      <c r="C2489" s="30"/>
      <c r="D2489" s="30"/>
      <c r="E2489" s="30"/>
      <c r="F2489" s="30"/>
      <c r="G2489" s="14" t="s">
        <v>327</v>
      </c>
      <c r="H2489" s="16">
        <v>152369.01</v>
      </c>
      <c r="I2489" s="17">
        <v>2.0518999999999999E-2</v>
      </c>
      <c r="J2489" s="16">
        <v>590395.93000000005</v>
      </c>
      <c r="K2489" s="17">
        <v>7.9899999999999999E-2</v>
      </c>
      <c r="L2489" s="16">
        <v>1280509.4399999999</v>
      </c>
      <c r="M2489" s="17">
        <v>9.4640000000000002E-3</v>
      </c>
      <c r="N2489" s="16">
        <v>2662023.89</v>
      </c>
      <c r="O2489" s="17">
        <v>1.1027E-2</v>
      </c>
    </row>
    <row r="2490" spans="2:15" x14ac:dyDescent="0.2">
      <c r="B2490" s="30"/>
      <c r="C2490" s="30"/>
      <c r="D2490" s="30"/>
      <c r="E2490" s="30"/>
      <c r="F2490" s="30"/>
      <c r="G2490" s="14" t="s">
        <v>328</v>
      </c>
      <c r="H2490" s="16">
        <v>218835.7</v>
      </c>
      <c r="I2490" s="17">
        <v>0.193553</v>
      </c>
      <c r="J2490" s="16">
        <v>704003.44</v>
      </c>
      <c r="K2490" s="17">
        <v>0.140958</v>
      </c>
      <c r="L2490" s="16">
        <v>1554182.23</v>
      </c>
      <c r="M2490" s="17">
        <v>0.12743099999999999</v>
      </c>
      <c r="N2490" s="16">
        <v>3255303.2</v>
      </c>
      <c r="O2490" s="17">
        <v>0.14071500000000001</v>
      </c>
    </row>
    <row r="2491" spans="2:15" x14ac:dyDescent="0.2">
      <c r="B2491" s="30"/>
      <c r="C2491" s="30"/>
      <c r="D2491" s="30"/>
      <c r="E2491" s="30"/>
      <c r="F2491" s="30"/>
      <c r="G2491" s="14" t="s">
        <v>329</v>
      </c>
      <c r="H2491" s="16">
        <v>539069.11</v>
      </c>
      <c r="I2491" s="17">
        <v>0.44837700000000003</v>
      </c>
      <c r="J2491" s="16">
        <v>1786277.29</v>
      </c>
      <c r="K2491" s="17">
        <v>0.366867</v>
      </c>
      <c r="L2491" s="16">
        <v>4025089.83</v>
      </c>
      <c r="M2491" s="17">
        <v>0.35009600000000002</v>
      </c>
      <c r="N2491" s="16">
        <v>7816935.1799999997</v>
      </c>
      <c r="O2491" s="17">
        <v>0.26257900000000001</v>
      </c>
    </row>
    <row r="2492" spans="2:15" x14ac:dyDescent="0.2">
      <c r="B2492" s="30"/>
      <c r="C2492" s="30"/>
      <c r="D2492" s="30"/>
      <c r="E2492" s="30"/>
      <c r="F2492" s="30"/>
      <c r="G2492" s="14" t="s">
        <v>330</v>
      </c>
      <c r="H2492" s="16">
        <v>81549.100000000006</v>
      </c>
      <c r="I2492" s="17">
        <v>7.7768000000000004E-2</v>
      </c>
      <c r="J2492" s="16">
        <v>281070.32</v>
      </c>
      <c r="K2492" s="17">
        <v>0.166597</v>
      </c>
      <c r="L2492" s="16">
        <v>622859.37</v>
      </c>
      <c r="M2492" s="17">
        <v>0.153867</v>
      </c>
      <c r="N2492" s="16">
        <v>1348437.1</v>
      </c>
      <c r="O2492" s="17">
        <v>0.14032900000000001</v>
      </c>
    </row>
    <row r="2493" spans="2:15" x14ac:dyDescent="0.2">
      <c r="B2493" s="30"/>
      <c r="C2493" s="30"/>
      <c r="D2493" s="30"/>
      <c r="E2493" s="30"/>
      <c r="F2493" s="30"/>
      <c r="G2493" s="14" t="s">
        <v>331</v>
      </c>
      <c r="H2493" s="16">
        <v>93338.31</v>
      </c>
      <c r="I2493" s="17">
        <v>0.14408199999999999</v>
      </c>
      <c r="J2493" s="16">
        <v>307568.71000000002</v>
      </c>
      <c r="K2493" s="17">
        <v>0.238623</v>
      </c>
      <c r="L2493" s="16">
        <v>663963.94999999995</v>
      </c>
      <c r="M2493" s="17">
        <v>0.29500399999999999</v>
      </c>
      <c r="N2493" s="16">
        <v>1338232.6399999999</v>
      </c>
      <c r="O2493" s="17">
        <v>0.30183700000000002</v>
      </c>
    </row>
    <row r="2494" spans="2:15" x14ac:dyDescent="0.2">
      <c r="B2494" s="30"/>
      <c r="C2494" s="30"/>
      <c r="D2494" s="30"/>
      <c r="E2494" s="30"/>
      <c r="F2494" s="30"/>
      <c r="G2494" s="14" t="s">
        <v>332</v>
      </c>
      <c r="H2494" s="16">
        <v>270286.74</v>
      </c>
      <c r="I2494" s="17">
        <v>8.8201000000000002E-2</v>
      </c>
      <c r="J2494" s="16">
        <v>807620.42</v>
      </c>
      <c r="K2494" s="17">
        <v>5.9332000000000003E-2</v>
      </c>
      <c r="L2494" s="16">
        <v>1822586.41</v>
      </c>
      <c r="M2494" s="17">
        <v>9.5777000000000001E-2</v>
      </c>
      <c r="N2494" s="16">
        <v>4001082.29</v>
      </c>
      <c r="O2494" s="17">
        <v>8.0044000000000004E-2</v>
      </c>
    </row>
    <row r="2495" spans="2:15" x14ac:dyDescent="0.2">
      <c r="B2495" s="30"/>
      <c r="C2495" s="30"/>
      <c r="D2495" s="30"/>
      <c r="E2495" s="30"/>
      <c r="F2495" s="30"/>
      <c r="G2495" s="14" t="s">
        <v>333</v>
      </c>
      <c r="H2495" s="16">
        <v>161388.6</v>
      </c>
      <c r="I2495" s="17">
        <v>0.15657099999999999</v>
      </c>
      <c r="J2495" s="16">
        <v>507048.91</v>
      </c>
      <c r="K2495" s="17">
        <v>7.3643E-2</v>
      </c>
      <c r="L2495" s="16">
        <v>1087296.69</v>
      </c>
      <c r="M2495" s="17">
        <v>3.4138000000000002E-2</v>
      </c>
      <c r="N2495" s="16">
        <v>2229617.5299999998</v>
      </c>
      <c r="O2495" s="17">
        <v>-1.5363E-2</v>
      </c>
    </row>
    <row r="2496" spans="2:15" x14ac:dyDescent="0.2">
      <c r="B2496" s="30"/>
      <c r="C2496" s="30"/>
      <c r="D2496" s="30"/>
      <c r="E2496" s="31"/>
      <c r="F2496" s="30"/>
      <c r="G2496" s="14" t="s">
        <v>334</v>
      </c>
      <c r="H2496" s="16">
        <v>1656946.02</v>
      </c>
      <c r="I2496" s="17">
        <v>0.21626600000000001</v>
      </c>
      <c r="J2496" s="16">
        <v>5430973.0099999998</v>
      </c>
      <c r="K2496" s="17">
        <v>0.186334</v>
      </c>
      <c r="L2496" s="16">
        <v>12032050.810000001</v>
      </c>
      <c r="M2496" s="17">
        <v>0.17313700000000001</v>
      </c>
      <c r="N2496" s="16">
        <v>24582320.829999998</v>
      </c>
      <c r="O2496" s="17">
        <v>0.13350200000000001</v>
      </c>
    </row>
    <row r="2497" spans="2:15" x14ac:dyDescent="0.2">
      <c r="B2497" s="29" t="s">
        <v>19</v>
      </c>
      <c r="C2497" s="29" t="s">
        <v>20</v>
      </c>
      <c r="D2497" s="29" t="s">
        <v>24</v>
      </c>
      <c r="E2497" s="29" t="s">
        <v>9</v>
      </c>
      <c r="F2497" s="29" t="s">
        <v>84</v>
      </c>
      <c r="G2497" s="14" t="s">
        <v>278</v>
      </c>
      <c r="H2497" s="18">
        <v>1025.79</v>
      </c>
      <c r="I2497" s="17">
        <v>-6.4452999999999996E-2</v>
      </c>
      <c r="J2497" s="18">
        <v>3870.21</v>
      </c>
      <c r="K2497" s="17">
        <v>1.1431E-2</v>
      </c>
      <c r="L2497" s="18">
        <v>9063.7099999999991</v>
      </c>
      <c r="M2497" s="17">
        <v>4.7029000000000001E-2</v>
      </c>
      <c r="N2497" s="18">
        <v>19692.5</v>
      </c>
      <c r="O2497" s="17">
        <v>0.11908199999999999</v>
      </c>
    </row>
    <row r="2498" spans="2:15" x14ac:dyDescent="0.2">
      <c r="B2498" s="30"/>
      <c r="C2498" s="30"/>
      <c r="D2498" s="30"/>
      <c r="E2498" s="30"/>
      <c r="F2498" s="30"/>
      <c r="G2498" s="14" t="s">
        <v>279</v>
      </c>
      <c r="H2498" s="18">
        <v>2081.9</v>
      </c>
      <c r="I2498" s="17">
        <v>1.1756000000000001E-2</v>
      </c>
      <c r="J2498" s="18">
        <v>6230.67</v>
      </c>
      <c r="K2498" s="17">
        <v>1.3204E-2</v>
      </c>
      <c r="L2498" s="18">
        <v>13771.12</v>
      </c>
      <c r="M2498" s="17">
        <v>2.3227000000000001E-2</v>
      </c>
      <c r="N2498" s="18">
        <v>32364.93</v>
      </c>
      <c r="O2498" s="17">
        <v>6.7360000000000003E-2</v>
      </c>
    </row>
    <row r="2499" spans="2:15" x14ac:dyDescent="0.2">
      <c r="B2499" s="30"/>
      <c r="C2499" s="30"/>
      <c r="D2499" s="30"/>
      <c r="E2499" s="30"/>
      <c r="F2499" s="30"/>
      <c r="G2499" s="14" t="s">
        <v>280</v>
      </c>
      <c r="H2499" s="18">
        <v>10941.94</v>
      </c>
      <c r="I2499" s="17">
        <v>0.99925799999999998</v>
      </c>
      <c r="J2499" s="18">
        <v>36053.910000000003</v>
      </c>
      <c r="K2499" s="17">
        <v>1.060792</v>
      </c>
      <c r="L2499" s="18">
        <v>80484.42</v>
      </c>
      <c r="M2499" s="17">
        <v>1.0219400000000001</v>
      </c>
      <c r="N2499" s="18">
        <v>143527.32999999999</v>
      </c>
      <c r="O2499" s="17">
        <v>0.724796</v>
      </c>
    </row>
    <row r="2500" spans="2:15" x14ac:dyDescent="0.2">
      <c r="B2500" s="30"/>
      <c r="C2500" s="30"/>
      <c r="D2500" s="30"/>
      <c r="E2500" s="30"/>
      <c r="F2500" s="30"/>
      <c r="G2500" s="14" t="s">
        <v>281</v>
      </c>
      <c r="H2500" s="18">
        <v>1034.03</v>
      </c>
      <c r="I2500" s="17">
        <v>0.121751</v>
      </c>
      <c r="J2500" s="18">
        <v>3080.8</v>
      </c>
      <c r="K2500" s="17">
        <v>7.3654999999999998E-2</v>
      </c>
      <c r="L2500" s="18">
        <v>7049.16</v>
      </c>
      <c r="M2500" s="17">
        <v>9.6282000000000006E-2</v>
      </c>
      <c r="N2500" s="18">
        <v>15502.73</v>
      </c>
      <c r="O2500" s="17">
        <v>-5.2719999999999998E-3</v>
      </c>
    </row>
    <row r="2501" spans="2:15" x14ac:dyDescent="0.2">
      <c r="B2501" s="30"/>
      <c r="C2501" s="30"/>
      <c r="D2501" s="30"/>
      <c r="E2501" s="30"/>
      <c r="F2501" s="30"/>
      <c r="G2501" s="14" t="s">
        <v>282</v>
      </c>
      <c r="H2501" s="18">
        <v>5291.15</v>
      </c>
      <c r="I2501" s="17">
        <v>0.34930499999999998</v>
      </c>
      <c r="J2501" s="18">
        <v>18533.05</v>
      </c>
      <c r="K2501" s="17">
        <v>0.31711299999999998</v>
      </c>
      <c r="L2501" s="18">
        <v>42062.78</v>
      </c>
      <c r="M2501" s="17">
        <v>0.285638</v>
      </c>
      <c r="N2501" s="18">
        <v>81270.81</v>
      </c>
      <c r="O2501" s="17">
        <v>0.28764600000000001</v>
      </c>
    </row>
    <row r="2502" spans="2:15" x14ac:dyDescent="0.2">
      <c r="B2502" s="30"/>
      <c r="C2502" s="30"/>
      <c r="D2502" s="30"/>
      <c r="E2502" s="30"/>
      <c r="F2502" s="30"/>
      <c r="G2502" s="14" t="s">
        <v>283</v>
      </c>
      <c r="H2502" s="18">
        <v>12476.28</v>
      </c>
      <c r="I2502" s="17">
        <v>3.9603139999999999</v>
      </c>
      <c r="J2502" s="18">
        <v>40808.980000000003</v>
      </c>
      <c r="K2502" s="17">
        <v>3.5492270000000001</v>
      </c>
      <c r="L2502" s="18">
        <v>89608.73</v>
      </c>
      <c r="M2502" s="17">
        <v>3.268011</v>
      </c>
      <c r="N2502" s="18">
        <v>135957.66</v>
      </c>
      <c r="O2502" s="17">
        <v>2.2128040000000002</v>
      </c>
    </row>
    <row r="2503" spans="2:15" x14ac:dyDescent="0.2">
      <c r="B2503" s="30"/>
      <c r="C2503" s="30"/>
      <c r="D2503" s="30"/>
      <c r="E2503" s="30"/>
      <c r="F2503" s="30"/>
      <c r="G2503" s="14" t="s">
        <v>284</v>
      </c>
      <c r="H2503" s="18">
        <v>968.52</v>
      </c>
      <c r="I2503" s="17">
        <v>3.943E-2</v>
      </c>
      <c r="J2503" s="18">
        <v>2905.46</v>
      </c>
      <c r="K2503" s="17">
        <v>1.109E-3</v>
      </c>
      <c r="L2503" s="18">
        <v>6014.68</v>
      </c>
      <c r="M2503" s="17">
        <v>-3.9050000000000001E-3</v>
      </c>
      <c r="N2503" s="18">
        <v>13938.06</v>
      </c>
      <c r="O2503" s="17">
        <v>0.24437300000000001</v>
      </c>
    </row>
    <row r="2504" spans="2:15" x14ac:dyDescent="0.2">
      <c r="B2504" s="30"/>
      <c r="C2504" s="30"/>
      <c r="D2504" s="30"/>
      <c r="E2504" s="30"/>
      <c r="F2504" s="30"/>
      <c r="G2504" s="14" t="s">
        <v>285</v>
      </c>
      <c r="H2504" s="18">
        <v>1209.29</v>
      </c>
      <c r="I2504" s="17">
        <v>0.54411600000000004</v>
      </c>
      <c r="J2504" s="18">
        <v>4477.29</v>
      </c>
      <c r="K2504" s="17">
        <v>0.62931999999999999</v>
      </c>
      <c r="L2504" s="18">
        <v>10846.12</v>
      </c>
      <c r="M2504" s="17">
        <v>0.37200100000000003</v>
      </c>
      <c r="N2504" s="18">
        <v>20634.55</v>
      </c>
      <c r="O2504" s="17">
        <v>0.236064</v>
      </c>
    </row>
    <row r="2505" spans="2:15" x14ac:dyDescent="0.2">
      <c r="B2505" s="30"/>
      <c r="C2505" s="30"/>
      <c r="D2505" s="30"/>
      <c r="E2505" s="30"/>
      <c r="F2505" s="30"/>
      <c r="G2505" s="14" t="s">
        <v>286</v>
      </c>
      <c r="H2505" s="18">
        <v>748.85</v>
      </c>
      <c r="I2505" s="17">
        <v>-0.36777100000000001</v>
      </c>
      <c r="J2505" s="18">
        <v>2576.89</v>
      </c>
      <c r="K2505" s="17">
        <v>-0.38845499999999999</v>
      </c>
      <c r="L2505" s="18">
        <v>6014.84</v>
      </c>
      <c r="M2505" s="17">
        <v>-0.38450299999999998</v>
      </c>
      <c r="N2505" s="18">
        <v>14061.33</v>
      </c>
      <c r="O2505" s="17">
        <v>-0.32268999999999998</v>
      </c>
    </row>
    <row r="2506" spans="2:15" x14ac:dyDescent="0.2">
      <c r="B2506" s="30"/>
      <c r="C2506" s="30"/>
      <c r="D2506" s="30"/>
      <c r="E2506" s="30"/>
      <c r="F2506" s="30"/>
      <c r="G2506" s="14" t="s">
        <v>287</v>
      </c>
      <c r="H2506" s="18">
        <v>1138</v>
      </c>
      <c r="I2506" s="17">
        <v>-4.8797E-2</v>
      </c>
      <c r="J2506" s="18">
        <v>3785.55</v>
      </c>
      <c r="K2506" s="17">
        <v>2.4764000000000001E-2</v>
      </c>
      <c r="L2506" s="18">
        <v>8113.2</v>
      </c>
      <c r="M2506" s="17">
        <v>3.8584E-2</v>
      </c>
      <c r="N2506" s="18">
        <v>18266.39</v>
      </c>
      <c r="O2506" s="17">
        <v>0.36596499999999998</v>
      </c>
    </row>
    <row r="2507" spans="2:15" x14ac:dyDescent="0.2">
      <c r="B2507" s="30"/>
      <c r="C2507" s="30"/>
      <c r="D2507" s="30"/>
      <c r="E2507" s="30"/>
      <c r="F2507" s="30"/>
      <c r="G2507" s="14" t="s">
        <v>288</v>
      </c>
      <c r="H2507" s="18">
        <v>1190.04</v>
      </c>
      <c r="I2507" s="17">
        <v>-1.2226000000000001E-2</v>
      </c>
      <c r="J2507" s="18">
        <v>3847.64</v>
      </c>
      <c r="K2507" s="17">
        <v>-0.135709</v>
      </c>
      <c r="L2507" s="18">
        <v>8475.93</v>
      </c>
      <c r="M2507" s="17">
        <v>-0.14324700000000001</v>
      </c>
      <c r="N2507" s="18">
        <v>18417.95</v>
      </c>
      <c r="O2507" s="17">
        <v>-7.6725000000000002E-2</v>
      </c>
    </row>
    <row r="2508" spans="2:15" x14ac:dyDescent="0.2">
      <c r="B2508" s="30"/>
      <c r="C2508" s="30"/>
      <c r="D2508" s="30"/>
      <c r="E2508" s="30"/>
      <c r="F2508" s="30"/>
      <c r="G2508" s="14" t="s">
        <v>289</v>
      </c>
      <c r="H2508" s="18">
        <v>1352.12</v>
      </c>
      <c r="I2508" s="17">
        <v>0.228296</v>
      </c>
      <c r="J2508" s="18">
        <v>4564.58</v>
      </c>
      <c r="K2508" s="17">
        <v>0.33823700000000001</v>
      </c>
      <c r="L2508" s="18">
        <v>9479.18</v>
      </c>
      <c r="M2508" s="17">
        <v>0.30586799999999997</v>
      </c>
      <c r="N2508" s="18">
        <v>18660.759999999998</v>
      </c>
      <c r="O2508" s="17">
        <v>0.388428</v>
      </c>
    </row>
    <row r="2509" spans="2:15" x14ac:dyDescent="0.2">
      <c r="B2509" s="30"/>
      <c r="C2509" s="30"/>
      <c r="D2509" s="30"/>
      <c r="E2509" s="30"/>
      <c r="F2509" s="30"/>
      <c r="G2509" s="14" t="s">
        <v>290</v>
      </c>
      <c r="H2509" s="18">
        <v>1693.19</v>
      </c>
      <c r="I2509" s="17">
        <v>0.154807</v>
      </c>
      <c r="J2509" s="18">
        <v>5566.52</v>
      </c>
      <c r="K2509" s="17">
        <v>0.17408199999999999</v>
      </c>
      <c r="L2509" s="18">
        <v>13006.19</v>
      </c>
      <c r="M2509" s="17">
        <v>0.22572600000000001</v>
      </c>
      <c r="N2509" s="18">
        <v>26780.87</v>
      </c>
      <c r="O2509" s="17">
        <v>0.24094099999999999</v>
      </c>
    </row>
    <row r="2510" spans="2:15" x14ac:dyDescent="0.2">
      <c r="B2510" s="30"/>
      <c r="C2510" s="30"/>
      <c r="D2510" s="30"/>
      <c r="E2510" s="30"/>
      <c r="F2510" s="30"/>
      <c r="G2510" s="14" t="s">
        <v>291</v>
      </c>
      <c r="H2510" s="18">
        <v>1543.7</v>
      </c>
      <c r="I2510" s="17">
        <v>-0.20149600000000001</v>
      </c>
      <c r="J2510" s="18">
        <v>5621.31</v>
      </c>
      <c r="K2510" s="17">
        <v>-0.23319999999999999</v>
      </c>
      <c r="L2510" s="18">
        <v>13059.58</v>
      </c>
      <c r="M2510" s="17">
        <v>-0.22661400000000001</v>
      </c>
      <c r="N2510" s="18">
        <v>28173.7</v>
      </c>
      <c r="O2510" s="17">
        <v>-0.25363599999999997</v>
      </c>
    </row>
    <row r="2511" spans="2:15" x14ac:dyDescent="0.2">
      <c r="B2511" s="30"/>
      <c r="C2511" s="30"/>
      <c r="D2511" s="30"/>
      <c r="E2511" s="30"/>
      <c r="F2511" s="30"/>
      <c r="G2511" s="14" t="s">
        <v>292</v>
      </c>
      <c r="H2511" s="18">
        <v>688.95</v>
      </c>
      <c r="I2511" s="17">
        <v>-7.6399999999999996E-2</v>
      </c>
      <c r="J2511" s="18">
        <v>2985.95</v>
      </c>
      <c r="K2511" s="17">
        <v>0.12933500000000001</v>
      </c>
      <c r="L2511" s="18">
        <v>7038.26</v>
      </c>
      <c r="M2511" s="17">
        <v>9.5506999999999995E-2</v>
      </c>
      <c r="N2511" s="18">
        <v>14190.73</v>
      </c>
      <c r="O2511" s="17">
        <v>4.5009E-2</v>
      </c>
    </row>
    <row r="2512" spans="2:15" x14ac:dyDescent="0.2">
      <c r="B2512" s="30"/>
      <c r="C2512" s="30"/>
      <c r="D2512" s="30"/>
      <c r="E2512" s="30"/>
      <c r="F2512" s="30"/>
      <c r="G2512" s="14" t="s">
        <v>293</v>
      </c>
      <c r="H2512" s="18">
        <v>5143.6899999999996</v>
      </c>
      <c r="I2512" s="17">
        <v>0.92369500000000004</v>
      </c>
      <c r="J2512" s="18">
        <v>17260.12</v>
      </c>
      <c r="K2512" s="17">
        <v>0.90204799999999996</v>
      </c>
      <c r="L2512" s="18">
        <v>37705.81</v>
      </c>
      <c r="M2512" s="17">
        <v>0.90270700000000004</v>
      </c>
      <c r="N2512" s="18">
        <v>67007.839999999997</v>
      </c>
      <c r="O2512" s="17">
        <v>0.66290300000000002</v>
      </c>
    </row>
    <row r="2513" spans="2:15" x14ac:dyDescent="0.2">
      <c r="B2513" s="30"/>
      <c r="C2513" s="30"/>
      <c r="D2513" s="30"/>
      <c r="E2513" s="30"/>
      <c r="F2513" s="30"/>
      <c r="G2513" s="14" t="s">
        <v>294</v>
      </c>
      <c r="H2513" s="18">
        <v>1680.78</v>
      </c>
      <c r="I2513" s="17">
        <v>4.2053E-2</v>
      </c>
      <c r="J2513" s="18">
        <v>5916.99</v>
      </c>
      <c r="K2513" s="17">
        <v>-6.3160000000000004E-3</v>
      </c>
      <c r="L2513" s="18">
        <v>13966.57</v>
      </c>
      <c r="M2513" s="17">
        <v>2.4518000000000002E-2</v>
      </c>
      <c r="N2513" s="18">
        <v>30576.13</v>
      </c>
      <c r="O2513" s="17">
        <v>6.9139000000000006E-2</v>
      </c>
    </row>
    <row r="2514" spans="2:15" x14ac:dyDescent="0.2">
      <c r="B2514" s="30"/>
      <c r="C2514" s="30"/>
      <c r="D2514" s="30"/>
      <c r="E2514" s="30"/>
      <c r="F2514" s="30"/>
      <c r="G2514" s="14" t="s">
        <v>295</v>
      </c>
      <c r="H2514" s="18">
        <v>1764.9</v>
      </c>
      <c r="I2514" s="17">
        <v>0.19394400000000001</v>
      </c>
      <c r="J2514" s="18">
        <v>5814.99</v>
      </c>
      <c r="K2514" s="17">
        <v>0.34573500000000001</v>
      </c>
      <c r="L2514" s="18">
        <v>11561.1</v>
      </c>
      <c r="M2514" s="17">
        <v>0.26316000000000001</v>
      </c>
      <c r="N2514" s="18">
        <v>22411.5</v>
      </c>
      <c r="O2514" s="17">
        <v>0.220474</v>
      </c>
    </row>
    <row r="2515" spans="2:15" x14ac:dyDescent="0.2">
      <c r="B2515" s="30"/>
      <c r="C2515" s="30"/>
      <c r="D2515" s="30"/>
      <c r="E2515" s="30"/>
      <c r="F2515" s="30"/>
      <c r="G2515" s="14" t="s">
        <v>296</v>
      </c>
      <c r="H2515" s="18">
        <v>630.79999999999995</v>
      </c>
      <c r="I2515" s="17">
        <v>-8.1083000000000002E-2</v>
      </c>
      <c r="J2515" s="18">
        <v>3200.57</v>
      </c>
      <c r="K2515" s="17">
        <v>0.19905700000000001</v>
      </c>
      <c r="L2515" s="18">
        <v>6176.1</v>
      </c>
      <c r="M2515" s="17">
        <v>-6.5979999999999997E-3</v>
      </c>
      <c r="N2515" s="18">
        <v>12230.03</v>
      </c>
      <c r="O2515" s="17">
        <v>-1.4031999999999999E-2</v>
      </c>
    </row>
    <row r="2516" spans="2:15" x14ac:dyDescent="0.2">
      <c r="B2516" s="30"/>
      <c r="C2516" s="30"/>
      <c r="D2516" s="30"/>
      <c r="E2516" s="30"/>
      <c r="F2516" s="30"/>
      <c r="G2516" s="14" t="s">
        <v>297</v>
      </c>
      <c r="H2516" s="18">
        <v>808.57</v>
      </c>
      <c r="I2516" s="17">
        <v>8.7577000000000002E-2</v>
      </c>
      <c r="J2516" s="18">
        <v>2376.5500000000002</v>
      </c>
      <c r="K2516" s="17">
        <v>3.243E-2</v>
      </c>
      <c r="L2516" s="18">
        <v>5273.56</v>
      </c>
      <c r="M2516" s="17">
        <v>2.7358E-2</v>
      </c>
      <c r="N2516" s="18">
        <v>11710.7</v>
      </c>
      <c r="O2516" s="17">
        <v>-7.4260999999999994E-2</v>
      </c>
    </row>
    <row r="2517" spans="2:15" x14ac:dyDescent="0.2">
      <c r="B2517" s="30"/>
      <c r="C2517" s="30"/>
      <c r="D2517" s="30"/>
      <c r="E2517" s="30"/>
      <c r="F2517" s="30"/>
      <c r="G2517" s="14" t="s">
        <v>298</v>
      </c>
      <c r="H2517" s="18">
        <v>734.12</v>
      </c>
      <c r="I2517" s="17">
        <v>0.25137599999999999</v>
      </c>
      <c r="J2517" s="18">
        <v>2112.2600000000002</v>
      </c>
      <c r="K2517" s="17">
        <v>0.28204600000000002</v>
      </c>
      <c r="L2517" s="18">
        <v>4526.41</v>
      </c>
      <c r="M2517" s="17">
        <v>0.27162399999999998</v>
      </c>
      <c r="N2517" s="18">
        <v>9734.84</v>
      </c>
      <c r="O2517" s="17">
        <v>0.205953</v>
      </c>
    </row>
    <row r="2518" spans="2:15" x14ac:dyDescent="0.2">
      <c r="B2518" s="30"/>
      <c r="C2518" s="30"/>
      <c r="D2518" s="30"/>
      <c r="E2518" s="30"/>
      <c r="F2518" s="30"/>
      <c r="G2518" s="14" t="s">
        <v>299</v>
      </c>
      <c r="H2518" s="18">
        <v>2639.93</v>
      </c>
      <c r="I2518" s="17">
        <v>-6.058E-3</v>
      </c>
      <c r="J2518" s="18">
        <v>8522.36</v>
      </c>
      <c r="K2518" s="17">
        <v>-6.2759999999999996E-2</v>
      </c>
      <c r="L2518" s="18">
        <v>19553.45</v>
      </c>
      <c r="M2518" s="17">
        <v>-4.8994999999999997E-2</v>
      </c>
      <c r="N2518" s="18">
        <v>39260.76</v>
      </c>
      <c r="O2518" s="17">
        <v>-0.14314499999999999</v>
      </c>
    </row>
    <row r="2519" spans="2:15" x14ac:dyDescent="0.2">
      <c r="B2519" s="30"/>
      <c r="C2519" s="30"/>
      <c r="D2519" s="30"/>
      <c r="E2519" s="30"/>
      <c r="F2519" s="30"/>
      <c r="G2519" s="14" t="s">
        <v>300</v>
      </c>
      <c r="H2519" s="18">
        <v>156.54</v>
      </c>
      <c r="I2519" s="17">
        <v>-0.17787900000000001</v>
      </c>
      <c r="J2519" s="18">
        <v>612.13</v>
      </c>
      <c r="K2519" s="17">
        <v>-6.2272000000000001E-2</v>
      </c>
      <c r="L2519" s="18">
        <v>1536.37</v>
      </c>
      <c r="M2519" s="17">
        <v>0.104627</v>
      </c>
      <c r="N2519" s="18">
        <v>3572.53</v>
      </c>
      <c r="O2519" s="17">
        <v>0.20604800000000001</v>
      </c>
    </row>
    <row r="2520" spans="2:15" x14ac:dyDescent="0.2">
      <c r="B2520" s="30"/>
      <c r="C2520" s="30"/>
      <c r="D2520" s="30"/>
      <c r="E2520" s="30"/>
      <c r="F2520" s="30"/>
      <c r="G2520" s="14" t="s">
        <v>301</v>
      </c>
      <c r="H2520" s="18">
        <v>3158.85</v>
      </c>
      <c r="I2520" s="17">
        <v>3.2495999999999997E-2</v>
      </c>
      <c r="J2520" s="18">
        <v>9619.24</v>
      </c>
      <c r="K2520" s="17">
        <v>2.3900000000000001E-2</v>
      </c>
      <c r="L2520" s="18">
        <v>21439.95</v>
      </c>
      <c r="M2520" s="17">
        <v>4.3615000000000001E-2</v>
      </c>
      <c r="N2520" s="18">
        <v>47172</v>
      </c>
      <c r="O2520" s="17">
        <v>-4.1674999999999997E-2</v>
      </c>
    </row>
    <row r="2521" spans="2:15" x14ac:dyDescent="0.2">
      <c r="B2521" s="30"/>
      <c r="C2521" s="30"/>
      <c r="D2521" s="30"/>
      <c r="E2521" s="30"/>
      <c r="F2521" s="30"/>
      <c r="G2521" s="14" t="s">
        <v>302</v>
      </c>
      <c r="H2521" s="18">
        <v>747.29</v>
      </c>
      <c r="I2521" s="17">
        <v>0.56467800000000001</v>
      </c>
      <c r="J2521" s="18">
        <v>2275.62</v>
      </c>
      <c r="K2521" s="17">
        <v>0.243501</v>
      </c>
      <c r="L2521" s="18">
        <v>5216.18</v>
      </c>
      <c r="M2521" s="17">
        <v>0.19930100000000001</v>
      </c>
      <c r="N2521" s="18">
        <v>10981.91</v>
      </c>
      <c r="O2521" s="17">
        <v>0.112817</v>
      </c>
    </row>
    <row r="2522" spans="2:15" x14ac:dyDescent="0.2">
      <c r="B2522" s="30"/>
      <c r="C2522" s="30"/>
      <c r="D2522" s="30"/>
      <c r="E2522" s="30"/>
      <c r="F2522" s="30"/>
      <c r="G2522" s="14" t="s">
        <v>303</v>
      </c>
      <c r="H2522" s="18">
        <v>958.95</v>
      </c>
      <c r="I2522" s="17">
        <v>0.41477700000000001</v>
      </c>
      <c r="J2522" s="18">
        <v>3200.42</v>
      </c>
      <c r="K2522" s="17">
        <v>0.31164799999999998</v>
      </c>
      <c r="L2522" s="18">
        <v>7165.88</v>
      </c>
      <c r="M2522" s="17">
        <v>0.234209</v>
      </c>
      <c r="N2522" s="18">
        <v>14551.79</v>
      </c>
      <c r="O2522" s="17">
        <v>0.100284</v>
      </c>
    </row>
    <row r="2523" spans="2:15" x14ac:dyDescent="0.2">
      <c r="B2523" s="30"/>
      <c r="C2523" s="30"/>
      <c r="D2523" s="30"/>
      <c r="E2523" s="30"/>
      <c r="F2523" s="30"/>
      <c r="G2523" s="14" t="s">
        <v>304</v>
      </c>
      <c r="H2523" s="18">
        <v>463.52</v>
      </c>
      <c r="I2523" s="17">
        <v>0.147952</v>
      </c>
      <c r="J2523" s="18">
        <v>1410.9</v>
      </c>
      <c r="K2523" s="17">
        <v>0.16042300000000001</v>
      </c>
      <c r="L2523" s="18">
        <v>3166.54</v>
      </c>
      <c r="M2523" s="17">
        <v>0.19262099999999999</v>
      </c>
      <c r="N2523" s="18">
        <v>7020.06</v>
      </c>
      <c r="O2523" s="17">
        <v>0.17044500000000001</v>
      </c>
    </row>
    <row r="2524" spans="2:15" x14ac:dyDescent="0.2">
      <c r="B2524" s="30"/>
      <c r="C2524" s="30"/>
      <c r="D2524" s="30"/>
      <c r="E2524" s="30"/>
      <c r="F2524" s="30"/>
      <c r="G2524" s="14" t="s">
        <v>305</v>
      </c>
      <c r="H2524" s="18">
        <v>237.33</v>
      </c>
      <c r="I2524" s="17">
        <v>0.64390099999999995</v>
      </c>
      <c r="J2524" s="18">
        <v>677.59</v>
      </c>
      <c r="K2524" s="17">
        <v>0.41796800000000001</v>
      </c>
      <c r="L2524" s="18">
        <v>1575.55</v>
      </c>
      <c r="M2524" s="17">
        <v>0.43299599999999999</v>
      </c>
      <c r="N2524" s="18">
        <v>3168.2</v>
      </c>
      <c r="O2524" s="17">
        <v>0.29892200000000002</v>
      </c>
    </row>
    <row r="2525" spans="2:15" x14ac:dyDescent="0.2">
      <c r="B2525" s="30"/>
      <c r="C2525" s="30"/>
      <c r="D2525" s="30"/>
      <c r="E2525" s="30"/>
      <c r="F2525" s="30"/>
      <c r="G2525" s="14" t="s">
        <v>306</v>
      </c>
      <c r="H2525" s="18">
        <v>11568.51</v>
      </c>
      <c r="I2525" s="17">
        <v>0.26303300000000002</v>
      </c>
      <c r="J2525" s="18">
        <v>39132.400000000001</v>
      </c>
      <c r="K2525" s="17">
        <v>0.24493000000000001</v>
      </c>
      <c r="L2525" s="18">
        <v>90717.14</v>
      </c>
      <c r="M2525" s="17">
        <v>0.24826400000000001</v>
      </c>
      <c r="N2525" s="18">
        <v>181240.85</v>
      </c>
      <c r="O2525" s="17">
        <v>0.14180499999999999</v>
      </c>
    </row>
    <row r="2526" spans="2:15" x14ac:dyDescent="0.2">
      <c r="B2526" s="30"/>
      <c r="C2526" s="30"/>
      <c r="D2526" s="30"/>
      <c r="E2526" s="30"/>
      <c r="F2526" s="30"/>
      <c r="G2526" s="14" t="s">
        <v>307</v>
      </c>
      <c r="H2526" s="18">
        <v>7876.81</v>
      </c>
      <c r="I2526" s="17">
        <v>0.245229</v>
      </c>
      <c r="J2526" s="18">
        <v>26719.43</v>
      </c>
      <c r="K2526" s="17">
        <v>0.18598500000000001</v>
      </c>
      <c r="L2526" s="18">
        <v>58922.68</v>
      </c>
      <c r="M2526" s="17">
        <v>0.14835499999999999</v>
      </c>
      <c r="N2526" s="18">
        <v>115836.06</v>
      </c>
      <c r="O2526" s="17">
        <v>0.16526399999999999</v>
      </c>
    </row>
    <row r="2527" spans="2:15" x14ac:dyDescent="0.2">
      <c r="B2527" s="30"/>
      <c r="C2527" s="30"/>
      <c r="D2527" s="30"/>
      <c r="E2527" s="30"/>
      <c r="F2527" s="30"/>
      <c r="G2527" s="14" t="s">
        <v>308</v>
      </c>
      <c r="H2527" s="18">
        <v>80.040000000000006</v>
      </c>
      <c r="I2527" s="17">
        <v>-0.62980400000000003</v>
      </c>
      <c r="J2527" s="18">
        <v>538.57000000000005</v>
      </c>
      <c r="K2527" s="17">
        <v>-0.193963</v>
      </c>
      <c r="L2527" s="18">
        <v>1148.28</v>
      </c>
      <c r="M2527" s="17">
        <v>-0.25766099999999997</v>
      </c>
      <c r="N2527" s="18">
        <v>2825.43</v>
      </c>
      <c r="O2527" s="17">
        <v>-0.15486</v>
      </c>
    </row>
    <row r="2528" spans="2:15" x14ac:dyDescent="0.2">
      <c r="B2528" s="30"/>
      <c r="C2528" s="30"/>
      <c r="D2528" s="30"/>
      <c r="E2528" s="30"/>
      <c r="F2528" s="30"/>
      <c r="G2528" s="14" t="s">
        <v>309</v>
      </c>
      <c r="H2528" s="18">
        <v>1495.5</v>
      </c>
      <c r="I2528" s="17">
        <v>8.6837999999999999E-2</v>
      </c>
      <c r="J2528" s="18">
        <v>4505.08</v>
      </c>
      <c r="K2528" s="17">
        <v>4.3795000000000001E-2</v>
      </c>
      <c r="L2528" s="18">
        <v>9951.23</v>
      </c>
      <c r="M2528" s="17">
        <v>9.4176999999999997E-2</v>
      </c>
      <c r="N2528" s="18">
        <v>22078.86</v>
      </c>
      <c r="O2528" s="17">
        <v>-2.6112E-2</v>
      </c>
    </row>
    <row r="2529" spans="2:15" x14ac:dyDescent="0.2">
      <c r="B2529" s="30"/>
      <c r="C2529" s="30"/>
      <c r="D2529" s="30"/>
      <c r="E2529" s="30"/>
      <c r="F2529" s="30"/>
      <c r="G2529" s="14" t="s">
        <v>310</v>
      </c>
      <c r="H2529" s="18">
        <v>624.49</v>
      </c>
      <c r="I2529" s="17">
        <v>-0.11501500000000001</v>
      </c>
      <c r="J2529" s="18">
        <v>2254.66</v>
      </c>
      <c r="K2529" s="17">
        <v>-4.8537999999999998E-2</v>
      </c>
      <c r="L2529" s="18">
        <v>5600.91</v>
      </c>
      <c r="M2529" s="17">
        <v>-2.3390999999999999E-2</v>
      </c>
      <c r="N2529" s="18">
        <v>12567.9</v>
      </c>
      <c r="O2529" s="17">
        <v>1.03E-4</v>
      </c>
    </row>
    <row r="2530" spans="2:15" x14ac:dyDescent="0.2">
      <c r="B2530" s="30"/>
      <c r="C2530" s="30"/>
      <c r="D2530" s="30"/>
      <c r="E2530" s="30"/>
      <c r="F2530" s="30"/>
      <c r="G2530" s="14" t="s">
        <v>311</v>
      </c>
      <c r="H2530" s="18">
        <v>9258.6200000000008</v>
      </c>
      <c r="I2530" s="17">
        <v>0.61594800000000005</v>
      </c>
      <c r="J2530" s="18">
        <v>29434.2</v>
      </c>
      <c r="K2530" s="17">
        <v>0.48261500000000002</v>
      </c>
      <c r="L2530" s="18">
        <v>66891.06</v>
      </c>
      <c r="M2530" s="17">
        <v>0.44536700000000001</v>
      </c>
      <c r="N2530" s="18">
        <v>130177.15</v>
      </c>
      <c r="O2530" s="17">
        <v>0.37047400000000003</v>
      </c>
    </row>
    <row r="2531" spans="2:15" x14ac:dyDescent="0.2">
      <c r="B2531" s="30"/>
      <c r="C2531" s="30"/>
      <c r="D2531" s="30"/>
      <c r="E2531" s="30"/>
      <c r="F2531" s="30"/>
      <c r="G2531" s="14" t="s">
        <v>312</v>
      </c>
      <c r="H2531" s="18">
        <v>1086.6099999999999</v>
      </c>
      <c r="I2531" s="17">
        <v>0.220718</v>
      </c>
      <c r="J2531" s="18">
        <v>3306.9</v>
      </c>
      <c r="K2531" s="17">
        <v>0.14885100000000001</v>
      </c>
      <c r="L2531" s="18">
        <v>7619.94</v>
      </c>
      <c r="M2531" s="17">
        <v>0.165856</v>
      </c>
      <c r="N2531" s="18">
        <v>16440.150000000001</v>
      </c>
      <c r="O2531" s="17">
        <v>0.100664</v>
      </c>
    </row>
    <row r="2532" spans="2:15" x14ac:dyDescent="0.2">
      <c r="B2532" s="30"/>
      <c r="C2532" s="30"/>
      <c r="D2532" s="30"/>
      <c r="E2532" s="30"/>
      <c r="F2532" s="30"/>
      <c r="G2532" s="14" t="s">
        <v>313</v>
      </c>
      <c r="H2532" s="18">
        <v>1448.7</v>
      </c>
      <c r="I2532" s="17">
        <v>-0.12759899999999999</v>
      </c>
      <c r="J2532" s="18">
        <v>4844.2700000000004</v>
      </c>
      <c r="K2532" s="17">
        <v>-4.0504999999999999E-2</v>
      </c>
      <c r="L2532" s="18">
        <v>11263.41</v>
      </c>
      <c r="M2532" s="17">
        <v>-2.4441000000000001E-2</v>
      </c>
      <c r="N2532" s="18">
        <v>25548.62</v>
      </c>
      <c r="O2532" s="17">
        <v>2.2453000000000001E-2</v>
      </c>
    </row>
    <row r="2533" spans="2:15" x14ac:dyDescent="0.2">
      <c r="B2533" s="30"/>
      <c r="C2533" s="30"/>
      <c r="D2533" s="30"/>
      <c r="E2533" s="30"/>
      <c r="F2533" s="30"/>
      <c r="G2533" s="14" t="s">
        <v>314</v>
      </c>
      <c r="H2533" s="18">
        <v>1401.44</v>
      </c>
      <c r="I2533" s="17">
        <v>-0.113001</v>
      </c>
      <c r="J2533" s="18">
        <v>4581.62</v>
      </c>
      <c r="K2533" s="17">
        <v>-0.16694300000000001</v>
      </c>
      <c r="L2533" s="18">
        <v>8821.73</v>
      </c>
      <c r="M2533" s="17">
        <v>-0.30357299999999998</v>
      </c>
      <c r="N2533" s="18">
        <v>17480.650000000001</v>
      </c>
      <c r="O2533" s="17">
        <v>-0.353798</v>
      </c>
    </row>
    <row r="2534" spans="2:15" x14ac:dyDescent="0.2">
      <c r="B2534" s="30"/>
      <c r="C2534" s="30"/>
      <c r="D2534" s="30"/>
      <c r="E2534" s="30"/>
      <c r="F2534" s="30"/>
      <c r="G2534" s="14" t="s">
        <v>315</v>
      </c>
      <c r="H2534" s="18">
        <v>1187.52</v>
      </c>
      <c r="I2534" s="17">
        <v>9.7826999999999997E-2</v>
      </c>
      <c r="J2534" s="18">
        <v>3919.36</v>
      </c>
      <c r="K2534" s="17">
        <v>9.7128999999999993E-2</v>
      </c>
      <c r="L2534" s="18">
        <v>8943.34</v>
      </c>
      <c r="M2534" s="17">
        <v>0.113568</v>
      </c>
      <c r="N2534" s="18">
        <v>19516.87</v>
      </c>
      <c r="O2534" s="17">
        <v>7.9183000000000003E-2</v>
      </c>
    </row>
    <row r="2535" spans="2:15" x14ac:dyDescent="0.2">
      <c r="B2535" s="30"/>
      <c r="C2535" s="30"/>
      <c r="D2535" s="30"/>
      <c r="E2535" s="30"/>
      <c r="F2535" s="30"/>
      <c r="G2535" s="14" t="s">
        <v>316</v>
      </c>
      <c r="H2535" s="18">
        <v>1159.1400000000001</v>
      </c>
      <c r="I2535" s="17">
        <v>0.14389199999999999</v>
      </c>
      <c r="J2535" s="18">
        <v>3954.53</v>
      </c>
      <c r="K2535" s="17">
        <v>3.6283000000000003E-2</v>
      </c>
      <c r="L2535" s="18">
        <v>8943.5300000000007</v>
      </c>
      <c r="M2535" s="17">
        <v>2.7619999999999999E-2</v>
      </c>
      <c r="N2535" s="18">
        <v>18508.41</v>
      </c>
      <c r="O2535" s="17">
        <v>-1.8748000000000001E-2</v>
      </c>
    </row>
    <row r="2536" spans="2:15" x14ac:dyDescent="0.2">
      <c r="B2536" s="30"/>
      <c r="C2536" s="30"/>
      <c r="D2536" s="30"/>
      <c r="E2536" s="30"/>
      <c r="F2536" s="30"/>
      <c r="G2536" s="14" t="s">
        <v>317</v>
      </c>
      <c r="H2536" s="18">
        <v>606.13</v>
      </c>
      <c r="I2536" s="17">
        <v>-0.416773</v>
      </c>
      <c r="J2536" s="18">
        <v>2194.42</v>
      </c>
      <c r="K2536" s="17">
        <v>-0.43981700000000001</v>
      </c>
      <c r="L2536" s="18">
        <v>5284.89</v>
      </c>
      <c r="M2536" s="17">
        <v>-0.42147099999999998</v>
      </c>
      <c r="N2536" s="18">
        <v>12989.4</v>
      </c>
      <c r="O2536" s="17">
        <v>-0.28385700000000003</v>
      </c>
    </row>
    <row r="2537" spans="2:15" x14ac:dyDescent="0.2">
      <c r="B2537" s="30"/>
      <c r="C2537" s="30"/>
      <c r="D2537" s="30"/>
      <c r="E2537" s="30"/>
      <c r="F2537" s="30"/>
      <c r="G2537" s="14" t="s">
        <v>318</v>
      </c>
      <c r="H2537" s="18">
        <v>839.33</v>
      </c>
      <c r="I2537" s="17">
        <v>0.49637199999999998</v>
      </c>
      <c r="J2537" s="18">
        <v>3160.52</v>
      </c>
      <c r="K2537" s="17">
        <v>0.73780999999999997</v>
      </c>
      <c r="L2537" s="18">
        <v>6905.08</v>
      </c>
      <c r="M2537" s="17">
        <v>0.56942899999999996</v>
      </c>
      <c r="N2537" s="18">
        <v>11951.08</v>
      </c>
      <c r="O2537" s="17">
        <v>0.190419</v>
      </c>
    </row>
    <row r="2538" spans="2:15" x14ac:dyDescent="0.2">
      <c r="B2538" s="30"/>
      <c r="C2538" s="30"/>
      <c r="D2538" s="30"/>
      <c r="E2538" s="30"/>
      <c r="F2538" s="30"/>
      <c r="G2538" s="14" t="s">
        <v>319</v>
      </c>
      <c r="H2538" s="18">
        <v>149.32</v>
      </c>
      <c r="I2538" s="17">
        <v>0.30126399999999998</v>
      </c>
      <c r="J2538" s="18">
        <v>503.97</v>
      </c>
      <c r="K2538" s="17">
        <v>-1.8825999999999999E-2</v>
      </c>
      <c r="L2538" s="18">
        <v>1250.07</v>
      </c>
      <c r="M2538" s="17">
        <v>2.5909000000000001E-2</v>
      </c>
      <c r="N2538" s="18">
        <v>2539.5300000000002</v>
      </c>
      <c r="O2538" s="17">
        <v>-2.9369999999999999E-3</v>
      </c>
    </row>
    <row r="2539" spans="2:15" x14ac:dyDescent="0.2">
      <c r="B2539" s="30"/>
      <c r="C2539" s="30"/>
      <c r="D2539" s="30"/>
      <c r="E2539" s="30"/>
      <c r="F2539" s="30"/>
      <c r="G2539" s="14" t="s">
        <v>320</v>
      </c>
      <c r="H2539" s="18">
        <v>844.04</v>
      </c>
      <c r="I2539" s="17">
        <v>2.6089000000000001E-2</v>
      </c>
      <c r="J2539" s="18">
        <v>2719.99</v>
      </c>
      <c r="K2539" s="17">
        <v>-1.5096E-2</v>
      </c>
      <c r="L2539" s="18">
        <v>5805.24</v>
      </c>
      <c r="M2539" s="17">
        <v>-5.4139E-2</v>
      </c>
      <c r="N2539" s="18">
        <v>11847.26</v>
      </c>
      <c r="O2539" s="17">
        <v>-7.1972999999999995E-2</v>
      </c>
    </row>
    <row r="2540" spans="2:15" x14ac:dyDescent="0.2">
      <c r="B2540" s="30"/>
      <c r="C2540" s="30"/>
      <c r="D2540" s="30"/>
      <c r="E2540" s="30"/>
      <c r="F2540" s="30"/>
      <c r="G2540" s="14" t="s">
        <v>321</v>
      </c>
      <c r="H2540" s="18">
        <v>2125.5300000000002</v>
      </c>
      <c r="I2540" s="17">
        <v>0.31909100000000001</v>
      </c>
      <c r="J2540" s="18">
        <v>6920.42</v>
      </c>
      <c r="K2540" s="17">
        <v>0.31673800000000002</v>
      </c>
      <c r="L2540" s="18">
        <v>14843.21</v>
      </c>
      <c r="M2540" s="17">
        <v>0.25820300000000002</v>
      </c>
      <c r="N2540" s="18">
        <v>29090.94</v>
      </c>
      <c r="O2540" s="17">
        <v>0.158583</v>
      </c>
    </row>
    <row r="2541" spans="2:15" x14ac:dyDescent="0.2">
      <c r="B2541" s="30"/>
      <c r="C2541" s="30"/>
      <c r="D2541" s="30"/>
      <c r="E2541" s="30"/>
      <c r="F2541" s="30"/>
      <c r="G2541" s="14" t="s">
        <v>322</v>
      </c>
      <c r="H2541" s="18">
        <v>2097.7399999999998</v>
      </c>
      <c r="I2541" s="17">
        <v>2.0306999999999999E-2</v>
      </c>
      <c r="J2541" s="18">
        <v>6725.76</v>
      </c>
      <c r="K2541" s="17">
        <v>-9.0912999999999994E-2</v>
      </c>
      <c r="L2541" s="18">
        <v>14230.52</v>
      </c>
      <c r="M2541" s="17">
        <v>-0.13056699999999999</v>
      </c>
      <c r="N2541" s="18">
        <v>32521.97</v>
      </c>
      <c r="O2541" s="17">
        <v>-0.14221400000000001</v>
      </c>
    </row>
    <row r="2542" spans="2:15" x14ac:dyDescent="0.2">
      <c r="B2542" s="30"/>
      <c r="C2542" s="30"/>
      <c r="D2542" s="30"/>
      <c r="E2542" s="30"/>
      <c r="F2542" s="30"/>
      <c r="G2542" s="14" t="s">
        <v>323</v>
      </c>
      <c r="H2542" s="18">
        <v>1661.15</v>
      </c>
      <c r="I2542" s="17">
        <v>-0.14727999999999999</v>
      </c>
      <c r="J2542" s="18">
        <v>5071.51</v>
      </c>
      <c r="K2542" s="17">
        <v>-0.20167099999999999</v>
      </c>
      <c r="L2542" s="18">
        <v>11802.14</v>
      </c>
      <c r="M2542" s="17">
        <v>-0.14453099999999999</v>
      </c>
      <c r="N2542" s="18">
        <v>29359.43</v>
      </c>
      <c r="O2542" s="17">
        <v>0.113758</v>
      </c>
    </row>
    <row r="2543" spans="2:15" x14ac:dyDescent="0.2">
      <c r="B2543" s="30"/>
      <c r="C2543" s="30"/>
      <c r="D2543" s="30"/>
      <c r="E2543" s="30"/>
      <c r="F2543" s="30"/>
      <c r="G2543" s="14" t="s">
        <v>324</v>
      </c>
      <c r="H2543" s="18">
        <v>1278.48</v>
      </c>
      <c r="I2543" s="17">
        <v>-9.8614999999999994E-2</v>
      </c>
      <c r="J2543" s="18">
        <v>4415.1099999999997</v>
      </c>
      <c r="K2543" s="17">
        <v>-1.1756000000000001E-2</v>
      </c>
      <c r="L2543" s="18">
        <v>10210.51</v>
      </c>
      <c r="M2543" s="17">
        <v>4.3683E-2</v>
      </c>
      <c r="N2543" s="18">
        <v>23174.54</v>
      </c>
      <c r="O2543" s="17">
        <v>5.8382000000000003E-2</v>
      </c>
    </row>
    <row r="2544" spans="2:15" x14ac:dyDescent="0.2">
      <c r="B2544" s="138"/>
      <c r="C2544" s="138"/>
      <c r="D2544" s="138"/>
      <c r="E2544" s="138"/>
      <c r="F2544" s="30"/>
      <c r="G2544" s="14" t="s">
        <v>325</v>
      </c>
      <c r="H2544" s="18">
        <v>1983.15</v>
      </c>
      <c r="I2544" s="17">
        <v>0.135825</v>
      </c>
      <c r="J2544" s="18">
        <v>5795.84</v>
      </c>
      <c r="K2544" s="17">
        <v>0.112343</v>
      </c>
      <c r="L2544" s="18">
        <v>12798.06</v>
      </c>
      <c r="M2544" s="17">
        <v>0.14802599999999999</v>
      </c>
      <c r="N2544" s="18">
        <v>28197.51</v>
      </c>
      <c r="O2544" s="17">
        <v>-2.428E-3</v>
      </c>
    </row>
    <row r="2545" spans="2:15" x14ac:dyDescent="0.2">
      <c r="C2545" s="30"/>
      <c r="D2545" s="30"/>
      <c r="E2545" s="30"/>
      <c r="F2545" s="30"/>
      <c r="G2545" s="14" t="s">
        <v>351</v>
      </c>
      <c r="H2545" s="19">
        <v>517.65</v>
      </c>
      <c r="I2545" s="17">
        <v>-0.12828600000000001</v>
      </c>
      <c r="J2545" s="19">
        <v>1749.15</v>
      </c>
      <c r="K2545" s="17">
        <v>-0.23367299999999999</v>
      </c>
      <c r="L2545" s="19">
        <v>4047.87</v>
      </c>
      <c r="M2545" s="17">
        <v>-0.22073300000000001</v>
      </c>
      <c r="N2545" s="19">
        <v>8964.9500000000007</v>
      </c>
      <c r="O2545" s="17">
        <v>-0.17413200000000001</v>
      </c>
    </row>
    <row r="2546" spans="2:15" x14ac:dyDescent="0.2">
      <c r="C2546" s="30"/>
      <c r="D2546" s="30"/>
      <c r="E2546" s="30"/>
      <c r="F2546" s="30"/>
      <c r="G2546" s="14" t="s">
        <v>352</v>
      </c>
      <c r="H2546" s="19">
        <v>785.78</v>
      </c>
      <c r="I2546" s="17">
        <v>0.19470299999999999</v>
      </c>
      <c r="J2546" s="19">
        <v>2679.56</v>
      </c>
      <c r="K2546" s="17">
        <v>0.18811700000000001</v>
      </c>
      <c r="L2546" s="19">
        <v>5689.41</v>
      </c>
      <c r="M2546" s="17">
        <v>0.16109000000000001</v>
      </c>
      <c r="N2546" s="19">
        <v>11395.97</v>
      </c>
      <c r="O2546" s="17">
        <v>8.8039999999999993E-2</v>
      </c>
    </row>
    <row r="2547" spans="2:15" x14ac:dyDescent="0.2">
      <c r="B2547" s="29" t="s">
        <v>19</v>
      </c>
      <c r="C2547" s="29" t="s">
        <v>20</v>
      </c>
      <c r="D2547" s="29" t="s">
        <v>24</v>
      </c>
      <c r="E2547" s="29" t="s">
        <v>9</v>
      </c>
      <c r="F2547" s="29" t="s">
        <v>85</v>
      </c>
      <c r="G2547" s="14" t="s">
        <v>326</v>
      </c>
      <c r="H2547" s="18">
        <v>8760.69</v>
      </c>
      <c r="I2547" s="17">
        <v>0.18160499999999999</v>
      </c>
      <c r="J2547" s="18">
        <v>29301.01</v>
      </c>
      <c r="K2547" s="17">
        <v>0.17389099999999999</v>
      </c>
      <c r="L2547" s="18">
        <v>64538.7</v>
      </c>
      <c r="M2547" s="17">
        <v>0.14063100000000001</v>
      </c>
      <c r="N2547" s="18">
        <v>125806.09</v>
      </c>
      <c r="O2547" s="17">
        <v>1.9099999999999999E-2</v>
      </c>
    </row>
    <row r="2548" spans="2:15" x14ac:dyDescent="0.2">
      <c r="B2548" s="30"/>
      <c r="C2548" s="30"/>
      <c r="D2548" s="30"/>
      <c r="E2548" s="30"/>
      <c r="F2548" s="30"/>
      <c r="G2548" s="14" t="s">
        <v>327</v>
      </c>
      <c r="H2548" s="18">
        <v>13029.89</v>
      </c>
      <c r="I2548" s="17">
        <v>-4.7760999999999998E-2</v>
      </c>
      <c r="J2548" s="18">
        <v>47817.48</v>
      </c>
      <c r="K2548" s="17">
        <v>-2.3761000000000001E-2</v>
      </c>
      <c r="L2548" s="18">
        <v>108883.97</v>
      </c>
      <c r="M2548" s="17">
        <v>-4.4662E-2</v>
      </c>
      <c r="N2548" s="18">
        <v>230807.67</v>
      </c>
      <c r="O2548" s="17">
        <v>-2.4056000000000001E-2</v>
      </c>
    </row>
    <row r="2549" spans="2:15" x14ac:dyDescent="0.2">
      <c r="B2549" s="30"/>
      <c r="C2549" s="30"/>
      <c r="D2549" s="30"/>
      <c r="E2549" s="30"/>
      <c r="F2549" s="30"/>
      <c r="G2549" s="14" t="s">
        <v>328</v>
      </c>
      <c r="H2549" s="18">
        <v>21772.720000000001</v>
      </c>
      <c r="I2549" s="17">
        <v>0.156224</v>
      </c>
      <c r="J2549" s="18">
        <v>71485.279999999999</v>
      </c>
      <c r="K2549" s="17">
        <v>0.130518</v>
      </c>
      <c r="L2549" s="18">
        <v>162013.81</v>
      </c>
      <c r="M2549" s="17">
        <v>0.167847</v>
      </c>
      <c r="N2549" s="18">
        <v>344424.18</v>
      </c>
      <c r="O2549" s="17">
        <v>0.31598999999999999</v>
      </c>
    </row>
    <row r="2550" spans="2:15" x14ac:dyDescent="0.2">
      <c r="B2550" s="30"/>
      <c r="C2550" s="30"/>
      <c r="D2550" s="30"/>
      <c r="E2550" s="30"/>
      <c r="F2550" s="30"/>
      <c r="G2550" s="14" t="s">
        <v>329</v>
      </c>
      <c r="H2550" s="18">
        <v>71321.47</v>
      </c>
      <c r="I2550" s="17">
        <v>0.71736200000000006</v>
      </c>
      <c r="J2550" s="18">
        <v>239814.15</v>
      </c>
      <c r="K2550" s="17">
        <v>0.65887600000000002</v>
      </c>
      <c r="L2550" s="18">
        <v>536151.64</v>
      </c>
      <c r="M2550" s="17">
        <v>0.617788</v>
      </c>
      <c r="N2550" s="18">
        <v>984617.36</v>
      </c>
      <c r="O2550" s="17">
        <v>0.44993499999999997</v>
      </c>
    </row>
    <row r="2551" spans="2:15" x14ac:dyDescent="0.2">
      <c r="B2551" s="30"/>
      <c r="C2551" s="30"/>
      <c r="D2551" s="30"/>
      <c r="E2551" s="30"/>
      <c r="F2551" s="30"/>
      <c r="G2551" s="14" t="s">
        <v>330</v>
      </c>
      <c r="H2551" s="18">
        <v>6484.64</v>
      </c>
      <c r="I2551" s="17">
        <v>6.5255999999999995E-2</v>
      </c>
      <c r="J2551" s="18">
        <v>21647.54</v>
      </c>
      <c r="K2551" s="17">
        <v>8.9181999999999997E-2</v>
      </c>
      <c r="L2551" s="18">
        <v>48784.58</v>
      </c>
      <c r="M2551" s="17">
        <v>8.5481000000000001E-2</v>
      </c>
      <c r="N2551" s="18">
        <v>106602.73</v>
      </c>
      <c r="O2551" s="17">
        <v>7.041E-2</v>
      </c>
    </row>
    <row r="2552" spans="2:15" x14ac:dyDescent="0.2">
      <c r="B2552" s="30"/>
      <c r="C2552" s="30"/>
      <c r="D2552" s="30"/>
      <c r="E2552" s="30"/>
      <c r="F2552" s="30"/>
      <c r="G2552" s="14" t="s">
        <v>331</v>
      </c>
      <c r="H2552" s="18">
        <v>11203.33</v>
      </c>
      <c r="I2552" s="17">
        <v>0.26582699999999998</v>
      </c>
      <c r="J2552" s="18">
        <v>35770.120000000003</v>
      </c>
      <c r="K2552" s="17">
        <v>0.37570100000000001</v>
      </c>
      <c r="L2552" s="18">
        <v>72982.17</v>
      </c>
      <c r="M2552" s="17">
        <v>0.49339699999999997</v>
      </c>
      <c r="N2552" s="18">
        <v>148405.68</v>
      </c>
      <c r="O2552" s="17">
        <v>0.69695600000000002</v>
      </c>
    </row>
    <row r="2553" spans="2:15" x14ac:dyDescent="0.2">
      <c r="B2553" s="30"/>
      <c r="C2553" s="30"/>
      <c r="D2553" s="30"/>
      <c r="E2553" s="30"/>
      <c r="F2553" s="30"/>
      <c r="G2553" s="14" t="s">
        <v>332</v>
      </c>
      <c r="H2553" s="18">
        <v>16615.580000000002</v>
      </c>
      <c r="I2553" s="17">
        <v>-1.15E-3</v>
      </c>
      <c r="J2553" s="18">
        <v>49685.93</v>
      </c>
      <c r="K2553" s="17">
        <v>-3.2577000000000002E-2</v>
      </c>
      <c r="L2553" s="18">
        <v>111774.05</v>
      </c>
      <c r="M2553" s="17">
        <v>7.6210000000000002E-3</v>
      </c>
      <c r="N2553" s="18">
        <v>258857.72</v>
      </c>
      <c r="O2553" s="17">
        <v>2.8371E-2</v>
      </c>
    </row>
    <row r="2554" spans="2:15" x14ac:dyDescent="0.2">
      <c r="B2554" s="30"/>
      <c r="C2554" s="30"/>
      <c r="D2554" s="30"/>
      <c r="E2554" s="30"/>
      <c r="F2554" s="30"/>
      <c r="G2554" s="14" t="s">
        <v>333</v>
      </c>
      <c r="H2554" s="18">
        <v>12462.07</v>
      </c>
      <c r="I2554" s="17">
        <v>0.138127</v>
      </c>
      <c r="J2554" s="18">
        <v>39994.730000000003</v>
      </c>
      <c r="K2554" s="17">
        <v>7.8340000000000007E-2</v>
      </c>
      <c r="L2554" s="18">
        <v>85901.64</v>
      </c>
      <c r="M2554" s="17">
        <v>3.6853999999999998E-2</v>
      </c>
      <c r="N2554" s="18">
        <v>175469.64</v>
      </c>
      <c r="O2554" s="17">
        <v>-1.9196999999999999E-2</v>
      </c>
    </row>
    <row r="2555" spans="2:15" x14ac:dyDescent="0.2">
      <c r="B2555" s="30"/>
      <c r="C2555" s="30"/>
      <c r="D2555" s="30"/>
      <c r="E2555" s="31"/>
      <c r="F2555" s="30"/>
      <c r="G2555" s="14" t="s">
        <v>334</v>
      </c>
      <c r="H2555" s="18">
        <v>161650.49</v>
      </c>
      <c r="I2555" s="17">
        <v>0.30383599999999999</v>
      </c>
      <c r="J2555" s="18">
        <v>535516.19999999995</v>
      </c>
      <c r="K2555" s="17">
        <v>0.287103</v>
      </c>
      <c r="L2555" s="18">
        <v>1191030.67</v>
      </c>
      <c r="M2555" s="17">
        <v>0.28304400000000002</v>
      </c>
      <c r="N2555" s="18">
        <v>2374991.17</v>
      </c>
      <c r="O2555" s="17">
        <v>0.23799999999999999</v>
      </c>
    </row>
    <row r="2556" spans="2:15" x14ac:dyDescent="0.2">
      <c r="B2556" s="29" t="s">
        <v>19</v>
      </c>
      <c r="C2556" s="29" t="s">
        <v>20</v>
      </c>
      <c r="D2556" s="29" t="s">
        <v>24</v>
      </c>
      <c r="E2556" s="29" t="s">
        <v>25</v>
      </c>
      <c r="F2556" s="29" t="s">
        <v>84</v>
      </c>
      <c r="G2556" s="14" t="s">
        <v>278</v>
      </c>
      <c r="H2556" s="18">
        <v>2689.07</v>
      </c>
      <c r="I2556" s="17">
        <v>-4.2797000000000002E-2</v>
      </c>
      <c r="J2556" s="18">
        <v>9947.52</v>
      </c>
      <c r="K2556" s="17">
        <v>5.0618999999999997E-2</v>
      </c>
      <c r="L2556" s="18">
        <v>23134.080000000002</v>
      </c>
      <c r="M2556" s="17">
        <v>8.7739999999999999E-2</v>
      </c>
      <c r="N2556" s="18">
        <v>49665.45</v>
      </c>
      <c r="O2556" s="17">
        <v>0.160579</v>
      </c>
    </row>
    <row r="2557" spans="2:15" x14ac:dyDescent="0.2">
      <c r="B2557" s="30"/>
      <c r="C2557" s="30"/>
      <c r="D2557" s="30"/>
      <c r="E2557" s="30"/>
      <c r="F2557" s="30"/>
      <c r="G2557" s="14" t="s">
        <v>279</v>
      </c>
      <c r="H2557" s="18">
        <v>9071.67</v>
      </c>
      <c r="I2557" s="17">
        <v>4.4618999999999999E-2</v>
      </c>
      <c r="J2557" s="18">
        <v>27251.64</v>
      </c>
      <c r="K2557" s="17">
        <v>5.7096000000000001E-2</v>
      </c>
      <c r="L2557" s="18">
        <v>60536.66</v>
      </c>
      <c r="M2557" s="17">
        <v>5.9057999999999999E-2</v>
      </c>
      <c r="N2557" s="18">
        <v>138989.37</v>
      </c>
      <c r="O2557" s="17">
        <v>5.3358999999999997E-2</v>
      </c>
    </row>
    <row r="2558" spans="2:15" x14ac:dyDescent="0.2">
      <c r="B2558" s="30"/>
      <c r="C2558" s="30"/>
      <c r="D2558" s="30"/>
      <c r="E2558" s="30"/>
      <c r="F2558" s="30"/>
      <c r="G2558" s="14" t="s">
        <v>280</v>
      </c>
      <c r="H2558" s="18">
        <v>25371.75</v>
      </c>
      <c r="I2558" s="17">
        <v>0.398065</v>
      </c>
      <c r="J2558" s="18">
        <v>80696.25</v>
      </c>
      <c r="K2558" s="17">
        <v>0.37131500000000001</v>
      </c>
      <c r="L2558" s="18">
        <v>180779.76</v>
      </c>
      <c r="M2558" s="17">
        <v>0.33367599999999997</v>
      </c>
      <c r="N2558" s="18">
        <v>360778.42</v>
      </c>
      <c r="O2558" s="17">
        <v>0.257544</v>
      </c>
    </row>
    <row r="2559" spans="2:15" x14ac:dyDescent="0.2">
      <c r="B2559" s="30"/>
      <c r="C2559" s="30"/>
      <c r="D2559" s="30"/>
      <c r="E2559" s="30"/>
      <c r="F2559" s="30"/>
      <c r="G2559" s="14" t="s">
        <v>281</v>
      </c>
      <c r="H2559" s="18">
        <v>4623.6899999999996</v>
      </c>
      <c r="I2559" s="17">
        <v>0.102075</v>
      </c>
      <c r="J2559" s="18">
        <v>13885.56</v>
      </c>
      <c r="K2559" s="17">
        <v>6.3085000000000002E-2</v>
      </c>
      <c r="L2559" s="18">
        <v>32020.44</v>
      </c>
      <c r="M2559" s="17">
        <v>9.3692999999999999E-2</v>
      </c>
      <c r="N2559" s="18">
        <v>70157.87</v>
      </c>
      <c r="O2559" s="17">
        <v>-6.2220000000000001E-3</v>
      </c>
    </row>
    <row r="2560" spans="2:15" x14ac:dyDescent="0.2">
      <c r="B2560" s="30"/>
      <c r="C2560" s="30"/>
      <c r="D2560" s="30"/>
      <c r="E2560" s="30"/>
      <c r="F2560" s="30"/>
      <c r="G2560" s="14" t="s">
        <v>282</v>
      </c>
      <c r="H2560" s="18">
        <v>16773.95</v>
      </c>
      <c r="I2560" s="17">
        <v>0.29733900000000002</v>
      </c>
      <c r="J2560" s="18">
        <v>58092.44</v>
      </c>
      <c r="K2560" s="17">
        <v>0.282024</v>
      </c>
      <c r="L2560" s="18">
        <v>133225</v>
      </c>
      <c r="M2560" s="17">
        <v>0.25997900000000002</v>
      </c>
      <c r="N2560" s="18">
        <v>258815.87</v>
      </c>
      <c r="O2560" s="17">
        <v>0.27402100000000001</v>
      </c>
    </row>
    <row r="2561" spans="2:15" x14ac:dyDescent="0.2">
      <c r="B2561" s="30"/>
      <c r="C2561" s="30"/>
      <c r="D2561" s="30"/>
      <c r="E2561" s="30"/>
      <c r="F2561" s="30"/>
      <c r="G2561" s="14" t="s">
        <v>283</v>
      </c>
      <c r="H2561" s="18">
        <v>17157.03</v>
      </c>
      <c r="I2561" s="17">
        <v>1.2331570000000001</v>
      </c>
      <c r="J2561" s="18">
        <v>52977.47</v>
      </c>
      <c r="K2561" s="17">
        <v>0.96557899999999997</v>
      </c>
      <c r="L2561" s="18">
        <v>119359.92</v>
      </c>
      <c r="M2561" s="17">
        <v>0.88778999999999997</v>
      </c>
      <c r="N2561" s="18">
        <v>211993.09</v>
      </c>
      <c r="O2561" s="17">
        <v>0.63733799999999996</v>
      </c>
    </row>
    <row r="2562" spans="2:15" x14ac:dyDescent="0.2">
      <c r="B2562" s="30"/>
      <c r="C2562" s="30"/>
      <c r="D2562" s="30"/>
      <c r="E2562" s="30"/>
      <c r="F2562" s="30"/>
      <c r="G2562" s="14" t="s">
        <v>284</v>
      </c>
      <c r="H2562" s="18">
        <v>3771.99</v>
      </c>
      <c r="I2562" s="17">
        <v>0.17610400000000001</v>
      </c>
      <c r="J2562" s="18">
        <v>11369.79</v>
      </c>
      <c r="K2562" s="17">
        <v>0.15676399999999999</v>
      </c>
      <c r="L2562" s="18">
        <v>23671.03</v>
      </c>
      <c r="M2562" s="17">
        <v>0.13076399999999999</v>
      </c>
      <c r="N2562" s="18">
        <v>51449.49</v>
      </c>
      <c r="O2562" s="17">
        <v>0.239699</v>
      </c>
    </row>
    <row r="2563" spans="2:15" x14ac:dyDescent="0.2">
      <c r="B2563" s="30"/>
      <c r="C2563" s="30"/>
      <c r="D2563" s="30"/>
      <c r="E2563" s="30"/>
      <c r="F2563" s="30"/>
      <c r="G2563" s="14" t="s">
        <v>285</v>
      </c>
      <c r="H2563" s="18">
        <v>4805.17</v>
      </c>
      <c r="I2563" s="17">
        <v>0.37190200000000001</v>
      </c>
      <c r="J2563" s="18">
        <v>17111.73</v>
      </c>
      <c r="K2563" s="17">
        <v>0.391046</v>
      </c>
      <c r="L2563" s="18">
        <v>40368.53</v>
      </c>
      <c r="M2563" s="17">
        <v>0.23069600000000001</v>
      </c>
      <c r="N2563" s="18">
        <v>83764.73</v>
      </c>
      <c r="O2563" s="17">
        <v>0.158805</v>
      </c>
    </row>
    <row r="2564" spans="2:15" x14ac:dyDescent="0.2">
      <c r="B2564" s="30"/>
      <c r="C2564" s="30"/>
      <c r="D2564" s="30"/>
      <c r="E2564" s="30"/>
      <c r="F2564" s="30"/>
      <c r="G2564" s="14" t="s">
        <v>286</v>
      </c>
      <c r="H2564" s="18">
        <v>3110.71</v>
      </c>
      <c r="I2564" s="17">
        <v>-0.392071</v>
      </c>
      <c r="J2564" s="18">
        <v>10160.94</v>
      </c>
      <c r="K2564" s="17">
        <v>-0.42792000000000002</v>
      </c>
      <c r="L2564" s="18">
        <v>24360.69</v>
      </c>
      <c r="M2564" s="17">
        <v>-0.40713100000000002</v>
      </c>
      <c r="N2564" s="18">
        <v>57386.79</v>
      </c>
      <c r="O2564" s="17">
        <v>-0.33514899999999997</v>
      </c>
    </row>
    <row r="2565" spans="2:15" x14ac:dyDescent="0.2">
      <c r="B2565" s="30"/>
      <c r="C2565" s="30"/>
      <c r="D2565" s="30"/>
      <c r="E2565" s="30"/>
      <c r="F2565" s="30"/>
      <c r="G2565" s="14" t="s">
        <v>287</v>
      </c>
      <c r="H2565" s="18">
        <v>3774.65</v>
      </c>
      <c r="I2565" s="17">
        <v>-9.1072E-2</v>
      </c>
      <c r="J2565" s="18">
        <v>12644.75</v>
      </c>
      <c r="K2565" s="17">
        <v>-4.1349999999999998E-3</v>
      </c>
      <c r="L2565" s="18">
        <v>27471.68</v>
      </c>
      <c r="M2565" s="17">
        <v>3.6437999999999998E-2</v>
      </c>
      <c r="N2565" s="18">
        <v>62264.01</v>
      </c>
      <c r="O2565" s="17">
        <v>0.41625499999999999</v>
      </c>
    </row>
    <row r="2566" spans="2:15" x14ac:dyDescent="0.2">
      <c r="B2566" s="30"/>
      <c r="C2566" s="30"/>
      <c r="D2566" s="30"/>
      <c r="E2566" s="30"/>
      <c r="F2566" s="30"/>
      <c r="G2566" s="14" t="s">
        <v>288</v>
      </c>
      <c r="H2566" s="18">
        <v>3998.99</v>
      </c>
      <c r="I2566" s="17">
        <v>-9.0666999999999998E-2</v>
      </c>
      <c r="J2566" s="18">
        <v>13224.09</v>
      </c>
      <c r="K2566" s="17">
        <v>-0.18987699999999999</v>
      </c>
      <c r="L2566" s="18">
        <v>29277.37</v>
      </c>
      <c r="M2566" s="17">
        <v>-0.19203500000000001</v>
      </c>
      <c r="N2566" s="18">
        <v>64017.8</v>
      </c>
      <c r="O2566" s="17">
        <v>-0.117731</v>
      </c>
    </row>
    <row r="2567" spans="2:15" x14ac:dyDescent="0.2">
      <c r="B2567" s="30"/>
      <c r="C2567" s="30"/>
      <c r="D2567" s="30"/>
      <c r="E2567" s="30"/>
      <c r="F2567" s="30"/>
      <c r="G2567" s="14" t="s">
        <v>289</v>
      </c>
      <c r="H2567" s="18">
        <v>4165.24</v>
      </c>
      <c r="I2567" s="17">
        <v>0.174786</v>
      </c>
      <c r="J2567" s="18">
        <v>13976.58</v>
      </c>
      <c r="K2567" s="17">
        <v>0.27830899999999997</v>
      </c>
      <c r="L2567" s="18">
        <v>29779.360000000001</v>
      </c>
      <c r="M2567" s="17">
        <v>0.28369</v>
      </c>
      <c r="N2567" s="18">
        <v>59119.81</v>
      </c>
      <c r="O2567" s="17">
        <v>0.31943199999999999</v>
      </c>
    </row>
    <row r="2568" spans="2:15" x14ac:dyDescent="0.2">
      <c r="B2568" s="30"/>
      <c r="C2568" s="30"/>
      <c r="D2568" s="30"/>
      <c r="E2568" s="30"/>
      <c r="F2568" s="30"/>
      <c r="G2568" s="14" t="s">
        <v>290</v>
      </c>
      <c r="H2568" s="18">
        <v>5334.34</v>
      </c>
      <c r="I2568" s="17">
        <v>7.7733999999999998E-2</v>
      </c>
      <c r="J2568" s="18">
        <v>17366.13</v>
      </c>
      <c r="K2568" s="17">
        <v>8.1892999999999994E-2</v>
      </c>
      <c r="L2568" s="18">
        <v>40962.31</v>
      </c>
      <c r="M2568" s="17">
        <v>0.14261599999999999</v>
      </c>
      <c r="N2568" s="18">
        <v>85547.51</v>
      </c>
      <c r="O2568" s="17">
        <v>0.18162</v>
      </c>
    </row>
    <row r="2569" spans="2:15" x14ac:dyDescent="0.2">
      <c r="B2569" s="30"/>
      <c r="C2569" s="30"/>
      <c r="D2569" s="30"/>
      <c r="E2569" s="30"/>
      <c r="F2569" s="30"/>
      <c r="G2569" s="14" t="s">
        <v>291</v>
      </c>
      <c r="H2569" s="18">
        <v>6498.84</v>
      </c>
      <c r="I2569" s="17">
        <v>-0.21079400000000001</v>
      </c>
      <c r="J2569" s="18">
        <v>23354.93</v>
      </c>
      <c r="K2569" s="17">
        <v>-0.24328</v>
      </c>
      <c r="L2569" s="18">
        <v>54428.9</v>
      </c>
      <c r="M2569" s="17">
        <v>-0.23264799999999999</v>
      </c>
      <c r="N2569" s="18">
        <v>117597.49</v>
      </c>
      <c r="O2569" s="17">
        <v>-0.24979899999999999</v>
      </c>
    </row>
    <row r="2570" spans="2:15" x14ac:dyDescent="0.2">
      <c r="B2570" s="30"/>
      <c r="C2570" s="30"/>
      <c r="D2570" s="30"/>
      <c r="E2570" s="30"/>
      <c r="F2570" s="30"/>
      <c r="G2570" s="14" t="s">
        <v>292</v>
      </c>
      <c r="H2570" s="18">
        <v>2943.33</v>
      </c>
      <c r="I2570" s="17">
        <v>-7.3883000000000004E-2</v>
      </c>
      <c r="J2570" s="18">
        <v>12075.99</v>
      </c>
      <c r="K2570" s="17">
        <v>0.13605500000000001</v>
      </c>
      <c r="L2570" s="18">
        <v>28281.24</v>
      </c>
      <c r="M2570" s="17">
        <v>0.11385099999999999</v>
      </c>
      <c r="N2570" s="18">
        <v>58415.040000000001</v>
      </c>
      <c r="O2570" s="17">
        <v>4.9206E-2</v>
      </c>
    </row>
    <row r="2571" spans="2:15" x14ac:dyDescent="0.2">
      <c r="B2571" s="30"/>
      <c r="C2571" s="30"/>
      <c r="D2571" s="30"/>
      <c r="E2571" s="30"/>
      <c r="F2571" s="30"/>
      <c r="G2571" s="14" t="s">
        <v>293</v>
      </c>
      <c r="H2571" s="18">
        <v>9988.77</v>
      </c>
      <c r="I2571" s="17">
        <v>0.30615500000000001</v>
      </c>
      <c r="J2571" s="18">
        <v>32574.51</v>
      </c>
      <c r="K2571" s="17">
        <v>0.26613199999999998</v>
      </c>
      <c r="L2571" s="18">
        <v>73473.279999999999</v>
      </c>
      <c r="M2571" s="17">
        <v>0.28850399999999998</v>
      </c>
      <c r="N2571" s="18">
        <v>146143.97</v>
      </c>
      <c r="O2571" s="17">
        <v>0.230217</v>
      </c>
    </row>
    <row r="2572" spans="2:15" x14ac:dyDescent="0.2">
      <c r="B2572" s="30"/>
      <c r="C2572" s="30"/>
      <c r="D2572" s="30"/>
      <c r="E2572" s="30"/>
      <c r="F2572" s="30"/>
      <c r="G2572" s="14" t="s">
        <v>294</v>
      </c>
      <c r="H2572" s="18">
        <v>5605.66</v>
      </c>
      <c r="I2572" s="17">
        <v>7.2496000000000005E-2</v>
      </c>
      <c r="J2572" s="18">
        <v>19482.3</v>
      </c>
      <c r="K2572" s="17">
        <v>3.4391999999999999E-2</v>
      </c>
      <c r="L2572" s="18">
        <v>46113.919999999998</v>
      </c>
      <c r="M2572" s="17">
        <v>7.2118000000000002E-2</v>
      </c>
      <c r="N2572" s="18">
        <v>99402.28</v>
      </c>
      <c r="O2572" s="17">
        <v>9.7671999999999995E-2</v>
      </c>
    </row>
    <row r="2573" spans="2:15" x14ac:dyDescent="0.2">
      <c r="B2573" s="30"/>
      <c r="C2573" s="30"/>
      <c r="D2573" s="30"/>
      <c r="E2573" s="30"/>
      <c r="F2573" s="30"/>
      <c r="G2573" s="14" t="s">
        <v>295</v>
      </c>
      <c r="H2573" s="18">
        <v>5662.53</v>
      </c>
      <c r="I2573" s="17">
        <v>0.26311499999999999</v>
      </c>
      <c r="J2573" s="18">
        <v>18377.78</v>
      </c>
      <c r="K2573" s="17">
        <v>0.36475200000000002</v>
      </c>
      <c r="L2573" s="18">
        <v>37174.03</v>
      </c>
      <c r="M2573" s="17">
        <v>0.28814400000000001</v>
      </c>
      <c r="N2573" s="18">
        <v>72046.570000000007</v>
      </c>
      <c r="O2573" s="17">
        <v>0.211788</v>
      </c>
    </row>
    <row r="2574" spans="2:15" x14ac:dyDescent="0.2">
      <c r="B2574" s="30"/>
      <c r="C2574" s="30"/>
      <c r="D2574" s="30"/>
      <c r="E2574" s="30"/>
      <c r="F2574" s="30"/>
      <c r="G2574" s="14" t="s">
        <v>296</v>
      </c>
      <c r="H2574" s="18">
        <v>2258.0500000000002</v>
      </c>
      <c r="I2574" s="17">
        <v>-8.2724000000000006E-2</v>
      </c>
      <c r="J2574" s="18">
        <v>8171.27</v>
      </c>
      <c r="K2574" s="17">
        <v>-5.9729999999999998E-2</v>
      </c>
      <c r="L2574" s="18">
        <v>18091.11</v>
      </c>
      <c r="M2574" s="17">
        <v>-0.10924399999999999</v>
      </c>
      <c r="N2574" s="18">
        <v>39350.300000000003</v>
      </c>
      <c r="O2574" s="17">
        <v>-4.5648000000000001E-2</v>
      </c>
    </row>
    <row r="2575" spans="2:15" x14ac:dyDescent="0.2">
      <c r="B2575" s="30"/>
      <c r="C2575" s="30"/>
      <c r="D2575" s="30"/>
      <c r="E2575" s="30"/>
      <c r="F2575" s="30"/>
      <c r="G2575" s="14" t="s">
        <v>297</v>
      </c>
      <c r="H2575" s="18">
        <v>3626.17</v>
      </c>
      <c r="I2575" s="17">
        <v>6.0937999999999999E-2</v>
      </c>
      <c r="J2575" s="18">
        <v>10808.4</v>
      </c>
      <c r="K2575" s="17">
        <v>2.2540000000000001E-2</v>
      </c>
      <c r="L2575" s="18">
        <v>24221.8</v>
      </c>
      <c r="M2575" s="17">
        <v>2.9510999999999999E-2</v>
      </c>
      <c r="N2575" s="18">
        <v>53460.68</v>
      </c>
      <c r="O2575" s="17">
        <v>-7.4036000000000005E-2</v>
      </c>
    </row>
    <row r="2576" spans="2:15" x14ac:dyDescent="0.2">
      <c r="B2576" s="30"/>
      <c r="C2576" s="30"/>
      <c r="D2576" s="30"/>
      <c r="E2576" s="30"/>
      <c r="F2576" s="30"/>
      <c r="G2576" s="14" t="s">
        <v>298</v>
      </c>
      <c r="H2576" s="18">
        <v>2289.7800000000002</v>
      </c>
      <c r="I2576" s="17">
        <v>0.28614000000000001</v>
      </c>
      <c r="J2576" s="18">
        <v>6673.65</v>
      </c>
      <c r="K2576" s="17">
        <v>0.29749199999999998</v>
      </c>
      <c r="L2576" s="18">
        <v>14459.08</v>
      </c>
      <c r="M2576" s="17">
        <v>0.28230899999999998</v>
      </c>
      <c r="N2576" s="18">
        <v>31627.62</v>
      </c>
      <c r="O2576" s="17">
        <v>0.24612899999999999</v>
      </c>
    </row>
    <row r="2577" spans="2:15" x14ac:dyDescent="0.2">
      <c r="B2577" s="30"/>
      <c r="C2577" s="30"/>
      <c r="D2577" s="30"/>
      <c r="E2577" s="30"/>
      <c r="F2577" s="30"/>
      <c r="G2577" s="14" t="s">
        <v>299</v>
      </c>
      <c r="H2577" s="18">
        <v>9552.8799999999992</v>
      </c>
      <c r="I2577" s="17">
        <v>-6.4299999999999996E-2</v>
      </c>
      <c r="J2577" s="18">
        <v>30886.45</v>
      </c>
      <c r="K2577" s="17">
        <v>-0.122335</v>
      </c>
      <c r="L2577" s="18">
        <v>70573.820000000007</v>
      </c>
      <c r="M2577" s="17">
        <v>-0.11235299999999999</v>
      </c>
      <c r="N2577" s="18">
        <v>147921.17000000001</v>
      </c>
      <c r="O2577" s="17">
        <v>-0.159608</v>
      </c>
    </row>
    <row r="2578" spans="2:15" x14ac:dyDescent="0.2">
      <c r="B2578" s="30"/>
      <c r="C2578" s="30"/>
      <c r="D2578" s="30"/>
      <c r="E2578" s="30"/>
      <c r="F2578" s="30"/>
      <c r="G2578" s="14" t="s">
        <v>300</v>
      </c>
      <c r="H2578" s="18">
        <v>638.28</v>
      </c>
      <c r="I2578" s="17">
        <v>-0.176509</v>
      </c>
      <c r="J2578" s="18">
        <v>2457.94</v>
      </c>
      <c r="K2578" s="17">
        <v>-5.6196000000000003E-2</v>
      </c>
      <c r="L2578" s="18">
        <v>6192.73</v>
      </c>
      <c r="M2578" s="17">
        <v>0.10621</v>
      </c>
      <c r="N2578" s="18">
        <v>14371.53</v>
      </c>
      <c r="O2578" s="17">
        <v>0.19980999999999999</v>
      </c>
    </row>
    <row r="2579" spans="2:15" x14ac:dyDescent="0.2">
      <c r="B2579" s="30"/>
      <c r="C2579" s="30"/>
      <c r="D2579" s="30"/>
      <c r="E2579" s="30"/>
      <c r="F2579" s="30"/>
      <c r="G2579" s="14" t="s">
        <v>301</v>
      </c>
      <c r="H2579" s="18">
        <v>14250.62</v>
      </c>
      <c r="I2579" s="17">
        <v>6.9589999999999999E-3</v>
      </c>
      <c r="J2579" s="18">
        <v>43848.88</v>
      </c>
      <c r="K2579" s="17">
        <v>1.2921999999999999E-2</v>
      </c>
      <c r="L2579" s="18">
        <v>98304.15</v>
      </c>
      <c r="M2579" s="17">
        <v>3.8732999999999997E-2</v>
      </c>
      <c r="N2579" s="18">
        <v>216229.47</v>
      </c>
      <c r="O2579" s="17">
        <v>-4.4609999999999997E-2</v>
      </c>
    </row>
    <row r="2580" spans="2:15" x14ac:dyDescent="0.2">
      <c r="B2580" s="30"/>
      <c r="C2580" s="30"/>
      <c r="D2580" s="30"/>
      <c r="E2580" s="30"/>
      <c r="F2580" s="30"/>
      <c r="G2580" s="14" t="s">
        <v>302</v>
      </c>
      <c r="H2580" s="18">
        <v>2261.4699999999998</v>
      </c>
      <c r="I2580" s="17">
        <v>0.45503300000000002</v>
      </c>
      <c r="J2580" s="18">
        <v>7194.71</v>
      </c>
      <c r="K2580" s="17">
        <v>0.213556</v>
      </c>
      <c r="L2580" s="18">
        <v>17291.11</v>
      </c>
      <c r="M2580" s="17">
        <v>0.20494399999999999</v>
      </c>
      <c r="N2580" s="18">
        <v>36442.18</v>
      </c>
      <c r="O2580" s="17">
        <v>0.115165</v>
      </c>
    </row>
    <row r="2581" spans="2:15" x14ac:dyDescent="0.2">
      <c r="B2581" s="30"/>
      <c r="C2581" s="30"/>
      <c r="D2581" s="30"/>
      <c r="E2581" s="30"/>
      <c r="F2581" s="30"/>
      <c r="G2581" s="14" t="s">
        <v>303</v>
      </c>
      <c r="H2581" s="18">
        <v>3613.79</v>
      </c>
      <c r="I2581" s="17">
        <v>0.35394100000000001</v>
      </c>
      <c r="J2581" s="18">
        <v>12268.35</v>
      </c>
      <c r="K2581" s="17">
        <v>0.27912399999999998</v>
      </c>
      <c r="L2581" s="18">
        <v>28004.17</v>
      </c>
      <c r="M2581" s="17">
        <v>0.22028300000000001</v>
      </c>
      <c r="N2581" s="18">
        <v>57259.69</v>
      </c>
      <c r="O2581" s="17">
        <v>0.10403900000000001</v>
      </c>
    </row>
    <row r="2582" spans="2:15" x14ac:dyDescent="0.2">
      <c r="B2582" s="30"/>
      <c r="C2582" s="30"/>
      <c r="D2582" s="30"/>
      <c r="E2582" s="30"/>
      <c r="F2582" s="30"/>
      <c r="G2582" s="14" t="s">
        <v>304</v>
      </c>
      <c r="H2582" s="18">
        <v>1976.37</v>
      </c>
      <c r="I2582" s="17">
        <v>0.11600100000000001</v>
      </c>
      <c r="J2582" s="18">
        <v>6036.6</v>
      </c>
      <c r="K2582" s="17">
        <v>0.11573600000000001</v>
      </c>
      <c r="L2582" s="18">
        <v>13761.18</v>
      </c>
      <c r="M2582" s="17">
        <v>0.16588700000000001</v>
      </c>
      <c r="N2582" s="18">
        <v>30453.19</v>
      </c>
      <c r="O2582" s="17">
        <v>0.14744399999999999</v>
      </c>
    </row>
    <row r="2583" spans="2:15" x14ac:dyDescent="0.2">
      <c r="B2583" s="30"/>
      <c r="C2583" s="30"/>
      <c r="D2583" s="30"/>
      <c r="E2583" s="30"/>
      <c r="F2583" s="30"/>
      <c r="G2583" s="14" t="s">
        <v>305</v>
      </c>
      <c r="H2583" s="18">
        <v>1057.9100000000001</v>
      </c>
      <c r="I2583" s="17">
        <v>0.608989</v>
      </c>
      <c r="J2583" s="18">
        <v>3063.5</v>
      </c>
      <c r="K2583" s="17">
        <v>0.40912799999999999</v>
      </c>
      <c r="L2583" s="18">
        <v>7298.96</v>
      </c>
      <c r="M2583" s="17">
        <v>0.51056500000000005</v>
      </c>
      <c r="N2583" s="18">
        <v>14544.2</v>
      </c>
      <c r="O2583" s="17">
        <v>0.35042099999999998</v>
      </c>
    </row>
    <row r="2584" spans="2:15" x14ac:dyDescent="0.2">
      <c r="B2584" s="30"/>
      <c r="C2584" s="30"/>
      <c r="D2584" s="30"/>
      <c r="E2584" s="30"/>
      <c r="F2584" s="30"/>
      <c r="G2584" s="14" t="s">
        <v>306</v>
      </c>
      <c r="H2584" s="18">
        <v>31202.6</v>
      </c>
      <c r="I2584" s="17">
        <v>8.5870000000000002E-2</v>
      </c>
      <c r="J2584" s="18">
        <v>109109.91</v>
      </c>
      <c r="K2584" s="17">
        <v>9.5208000000000001E-2</v>
      </c>
      <c r="L2584" s="18">
        <v>257852.67</v>
      </c>
      <c r="M2584" s="17">
        <v>0.11635</v>
      </c>
      <c r="N2584" s="18">
        <v>538999.4</v>
      </c>
      <c r="O2584" s="17">
        <v>8.1328999999999999E-2</v>
      </c>
    </row>
    <row r="2585" spans="2:15" x14ac:dyDescent="0.2">
      <c r="B2585" s="30"/>
      <c r="C2585" s="30"/>
      <c r="D2585" s="30"/>
      <c r="E2585" s="30"/>
      <c r="F2585" s="30"/>
      <c r="G2585" s="14" t="s">
        <v>307</v>
      </c>
      <c r="H2585" s="18">
        <v>19493.59</v>
      </c>
      <c r="I2585" s="17">
        <v>0.222584</v>
      </c>
      <c r="J2585" s="18">
        <v>67399.05</v>
      </c>
      <c r="K2585" s="17">
        <v>0.209479</v>
      </c>
      <c r="L2585" s="18">
        <v>149370.85999999999</v>
      </c>
      <c r="M2585" s="17">
        <v>0.188305</v>
      </c>
      <c r="N2585" s="18">
        <v>289455.62</v>
      </c>
      <c r="O2585" s="17">
        <v>0.19796900000000001</v>
      </c>
    </row>
    <row r="2586" spans="2:15" x14ac:dyDescent="0.2">
      <c r="B2586" s="30"/>
      <c r="C2586" s="30"/>
      <c r="D2586" s="30"/>
      <c r="E2586" s="30"/>
      <c r="F2586" s="30"/>
      <c r="G2586" s="14" t="s">
        <v>308</v>
      </c>
      <c r="H2586" s="18">
        <v>224.79</v>
      </c>
      <c r="I2586" s="17">
        <v>-0.68435500000000005</v>
      </c>
      <c r="J2586" s="18">
        <v>1527.42</v>
      </c>
      <c r="K2586" s="17">
        <v>-0.30768800000000002</v>
      </c>
      <c r="L2586" s="18">
        <v>3324.22</v>
      </c>
      <c r="M2586" s="17">
        <v>-0.36195300000000002</v>
      </c>
      <c r="N2586" s="18">
        <v>8504.27</v>
      </c>
      <c r="O2586" s="17">
        <v>-0.26179000000000002</v>
      </c>
    </row>
    <row r="2587" spans="2:15" x14ac:dyDescent="0.2">
      <c r="B2587" s="30"/>
      <c r="C2587" s="30"/>
      <c r="D2587" s="30"/>
      <c r="E2587" s="30"/>
      <c r="F2587" s="30"/>
      <c r="G2587" s="14" t="s">
        <v>309</v>
      </c>
      <c r="H2587" s="18">
        <v>6712.06</v>
      </c>
      <c r="I2587" s="17">
        <v>5.9069999999999998E-2</v>
      </c>
      <c r="J2587" s="18">
        <v>20457.849999999999</v>
      </c>
      <c r="K2587" s="17">
        <v>3.2242E-2</v>
      </c>
      <c r="L2587" s="18">
        <v>45485.43</v>
      </c>
      <c r="M2587" s="17">
        <v>8.8692999999999994E-2</v>
      </c>
      <c r="N2587" s="18">
        <v>100623.44</v>
      </c>
      <c r="O2587" s="17">
        <v>-2.7767E-2</v>
      </c>
    </row>
    <row r="2588" spans="2:15" x14ac:dyDescent="0.2">
      <c r="B2588" s="30"/>
      <c r="C2588" s="30"/>
      <c r="D2588" s="30"/>
      <c r="E2588" s="30"/>
      <c r="F2588" s="30"/>
      <c r="G2588" s="14" t="s">
        <v>310</v>
      </c>
      <c r="H2588" s="18">
        <v>2309.7199999999998</v>
      </c>
      <c r="I2588" s="17">
        <v>-0.13145899999999999</v>
      </c>
      <c r="J2588" s="18">
        <v>8390.44</v>
      </c>
      <c r="K2588" s="17">
        <v>-5.2007999999999999E-2</v>
      </c>
      <c r="L2588" s="18">
        <v>20568.45</v>
      </c>
      <c r="M2588" s="17">
        <v>-2.7397000000000001E-2</v>
      </c>
      <c r="N2588" s="18">
        <v>45896.71</v>
      </c>
      <c r="O2588" s="17">
        <v>3.4090000000000001E-3</v>
      </c>
    </row>
    <row r="2589" spans="2:15" x14ac:dyDescent="0.2">
      <c r="B2589" s="30"/>
      <c r="C2589" s="30"/>
      <c r="D2589" s="30"/>
      <c r="E2589" s="30"/>
      <c r="F2589" s="30"/>
      <c r="G2589" s="14" t="s">
        <v>311</v>
      </c>
      <c r="H2589" s="18">
        <v>19859.580000000002</v>
      </c>
      <c r="I2589" s="17">
        <v>0.44257400000000002</v>
      </c>
      <c r="J2589" s="18">
        <v>63241.77</v>
      </c>
      <c r="K2589" s="17">
        <v>0.331515</v>
      </c>
      <c r="L2589" s="18">
        <v>143946.07</v>
      </c>
      <c r="M2589" s="17">
        <v>0.26080900000000001</v>
      </c>
      <c r="N2589" s="18">
        <v>291873.98</v>
      </c>
      <c r="O2589" s="17">
        <v>0.221942</v>
      </c>
    </row>
    <row r="2590" spans="2:15" x14ac:dyDescent="0.2">
      <c r="B2590" s="30"/>
      <c r="C2590" s="30"/>
      <c r="D2590" s="30"/>
      <c r="E2590" s="30"/>
      <c r="F2590" s="30"/>
      <c r="G2590" s="14" t="s">
        <v>312</v>
      </c>
      <c r="H2590" s="18">
        <v>3983.82</v>
      </c>
      <c r="I2590" s="17">
        <v>0.28450199999999998</v>
      </c>
      <c r="J2590" s="18">
        <v>12017.17</v>
      </c>
      <c r="K2590" s="17">
        <v>0.19294900000000001</v>
      </c>
      <c r="L2590" s="18">
        <v>27589.9</v>
      </c>
      <c r="M2590" s="17">
        <v>0.23079</v>
      </c>
      <c r="N2590" s="18">
        <v>58560.58</v>
      </c>
      <c r="O2590" s="17">
        <v>0.17519999999999999</v>
      </c>
    </row>
    <row r="2591" spans="2:15" x14ac:dyDescent="0.2">
      <c r="B2591" s="30"/>
      <c r="C2591" s="30"/>
      <c r="D2591" s="30"/>
      <c r="E2591" s="30"/>
      <c r="F2591" s="30"/>
      <c r="G2591" s="14" t="s">
        <v>313</v>
      </c>
      <c r="H2591" s="18">
        <v>4467.79</v>
      </c>
      <c r="I2591" s="17">
        <v>-7.5345999999999996E-2</v>
      </c>
      <c r="J2591" s="18">
        <v>14855.03</v>
      </c>
      <c r="K2591" s="17">
        <v>-1.7250999999999999E-2</v>
      </c>
      <c r="L2591" s="18">
        <v>34956.69</v>
      </c>
      <c r="M2591" s="17">
        <v>1.1820000000000001E-3</v>
      </c>
      <c r="N2591" s="18">
        <v>79443.02</v>
      </c>
      <c r="O2591" s="17">
        <v>4.3404999999999999E-2</v>
      </c>
    </row>
    <row r="2592" spans="2:15" x14ac:dyDescent="0.2">
      <c r="B2592" s="30"/>
      <c r="C2592" s="30"/>
      <c r="D2592" s="30"/>
      <c r="E2592" s="30"/>
      <c r="F2592" s="30"/>
      <c r="G2592" s="14" t="s">
        <v>314</v>
      </c>
      <c r="H2592" s="18">
        <v>5166.26</v>
      </c>
      <c r="I2592" s="17">
        <v>0.16764599999999999</v>
      </c>
      <c r="J2592" s="18">
        <v>17340.39</v>
      </c>
      <c r="K2592" s="17">
        <v>0.116992</v>
      </c>
      <c r="L2592" s="18">
        <v>34634.31</v>
      </c>
      <c r="M2592" s="17">
        <v>-2.5080000000000002E-2</v>
      </c>
      <c r="N2592" s="18">
        <v>64335.93</v>
      </c>
      <c r="O2592" s="17">
        <v>-0.16547100000000001</v>
      </c>
    </row>
    <row r="2593" spans="2:15" x14ac:dyDescent="0.2">
      <c r="B2593" s="30"/>
      <c r="C2593" s="30"/>
      <c r="D2593" s="30"/>
      <c r="E2593" s="30"/>
      <c r="F2593" s="30"/>
      <c r="G2593" s="14" t="s">
        <v>315</v>
      </c>
      <c r="H2593" s="18">
        <v>4496.1099999999997</v>
      </c>
      <c r="I2593" s="17">
        <v>9.4085000000000002E-2</v>
      </c>
      <c r="J2593" s="18">
        <v>14856.02</v>
      </c>
      <c r="K2593" s="17">
        <v>0.116117</v>
      </c>
      <c r="L2593" s="18">
        <v>34081.5</v>
      </c>
      <c r="M2593" s="17">
        <v>0.13553000000000001</v>
      </c>
      <c r="N2593" s="18">
        <v>73733.17</v>
      </c>
      <c r="O2593" s="17">
        <v>9.3181E-2</v>
      </c>
    </row>
    <row r="2594" spans="2:15" x14ac:dyDescent="0.2">
      <c r="B2594" s="30"/>
      <c r="C2594" s="30"/>
      <c r="D2594" s="30"/>
      <c r="E2594" s="30"/>
      <c r="F2594" s="30"/>
      <c r="G2594" s="14" t="s">
        <v>316</v>
      </c>
      <c r="H2594" s="18">
        <v>4263.41</v>
      </c>
      <c r="I2594" s="17">
        <v>0.166045</v>
      </c>
      <c r="J2594" s="18">
        <v>14400.43</v>
      </c>
      <c r="K2594" s="17">
        <v>6.5971000000000002E-2</v>
      </c>
      <c r="L2594" s="18">
        <v>32799.53</v>
      </c>
      <c r="M2594" s="17">
        <v>5.9789000000000002E-2</v>
      </c>
      <c r="N2594" s="18">
        <v>67356.56</v>
      </c>
      <c r="O2594" s="17">
        <v>-4.3819999999999996E-3</v>
      </c>
    </row>
    <row r="2595" spans="2:15" x14ac:dyDescent="0.2">
      <c r="B2595" s="30"/>
      <c r="C2595" s="30"/>
      <c r="D2595" s="30"/>
      <c r="E2595" s="30"/>
      <c r="F2595" s="30"/>
      <c r="G2595" s="14" t="s">
        <v>317</v>
      </c>
      <c r="H2595" s="18">
        <v>2045.91</v>
      </c>
      <c r="I2595" s="17">
        <v>-0.39376699999999998</v>
      </c>
      <c r="J2595" s="18">
        <v>7313.67</v>
      </c>
      <c r="K2595" s="17">
        <v>-0.43045499999999998</v>
      </c>
      <c r="L2595" s="18">
        <v>17551.78</v>
      </c>
      <c r="M2595" s="17">
        <v>-0.42188100000000001</v>
      </c>
      <c r="N2595" s="18">
        <v>42192.39</v>
      </c>
      <c r="O2595" s="17">
        <v>-0.31391400000000003</v>
      </c>
    </row>
    <row r="2596" spans="2:15" x14ac:dyDescent="0.2">
      <c r="B2596" s="30"/>
      <c r="C2596" s="30"/>
      <c r="D2596" s="30"/>
      <c r="E2596" s="30"/>
      <c r="F2596" s="30"/>
      <c r="G2596" s="14" t="s">
        <v>318</v>
      </c>
      <c r="H2596" s="18">
        <v>3195.78</v>
      </c>
      <c r="I2596" s="17">
        <v>0.27292</v>
      </c>
      <c r="J2596" s="18">
        <v>10997.84</v>
      </c>
      <c r="K2596" s="17">
        <v>0.35897600000000002</v>
      </c>
      <c r="L2596" s="18">
        <v>23205.759999999998</v>
      </c>
      <c r="M2596" s="17">
        <v>0.18127799999999999</v>
      </c>
      <c r="N2596" s="18">
        <v>43281.41</v>
      </c>
      <c r="O2596" s="17">
        <v>-3.2801999999999998E-2</v>
      </c>
    </row>
    <row r="2597" spans="2:15" x14ac:dyDescent="0.2">
      <c r="B2597" s="30"/>
      <c r="C2597" s="30"/>
      <c r="D2597" s="30"/>
      <c r="E2597" s="30"/>
      <c r="F2597" s="30"/>
      <c r="G2597" s="14" t="s">
        <v>319</v>
      </c>
      <c r="H2597" s="18">
        <v>667.16</v>
      </c>
      <c r="I2597" s="17">
        <v>0.29064499999999999</v>
      </c>
      <c r="J2597" s="18">
        <v>2227.7399999999998</v>
      </c>
      <c r="K2597" s="17">
        <v>5.4665999999999999E-2</v>
      </c>
      <c r="L2597" s="18">
        <v>5299.04</v>
      </c>
      <c r="M2597" s="17">
        <v>9.2599999999999991E-3</v>
      </c>
      <c r="N2597" s="18">
        <v>10540.57</v>
      </c>
      <c r="O2597" s="17">
        <v>-6.6782999999999995E-2</v>
      </c>
    </row>
    <row r="2598" spans="2:15" x14ac:dyDescent="0.2">
      <c r="B2598" s="30"/>
      <c r="C2598" s="30"/>
      <c r="D2598" s="30"/>
      <c r="E2598" s="30"/>
      <c r="F2598" s="30"/>
      <c r="G2598" s="14" t="s">
        <v>320</v>
      </c>
      <c r="H2598" s="18">
        <v>3077.73</v>
      </c>
      <c r="I2598" s="17">
        <v>7.1143999999999999E-2</v>
      </c>
      <c r="J2598" s="18">
        <v>9821.67</v>
      </c>
      <c r="K2598" s="17">
        <v>3.2938000000000002E-2</v>
      </c>
      <c r="L2598" s="18">
        <v>21318.37</v>
      </c>
      <c r="M2598" s="17">
        <v>-1.6635E-2</v>
      </c>
      <c r="N2598" s="18">
        <v>42816.97</v>
      </c>
      <c r="O2598" s="17">
        <v>-4.1013000000000001E-2</v>
      </c>
    </row>
    <row r="2599" spans="2:15" x14ac:dyDescent="0.2">
      <c r="B2599" s="30"/>
      <c r="C2599" s="30"/>
      <c r="D2599" s="30"/>
      <c r="E2599" s="30"/>
      <c r="F2599" s="30"/>
      <c r="G2599" s="14" t="s">
        <v>321</v>
      </c>
      <c r="H2599" s="18">
        <v>9115.01</v>
      </c>
      <c r="I2599" s="17">
        <v>0.30246099999999998</v>
      </c>
      <c r="J2599" s="18">
        <v>29104.41</v>
      </c>
      <c r="K2599" s="17">
        <v>0.270507</v>
      </c>
      <c r="L2599" s="18">
        <v>62624.63</v>
      </c>
      <c r="M2599" s="17">
        <v>0.204517</v>
      </c>
      <c r="N2599" s="18">
        <v>123395.37</v>
      </c>
      <c r="O2599" s="17">
        <v>0.107571</v>
      </c>
    </row>
    <row r="2600" spans="2:15" x14ac:dyDescent="0.2">
      <c r="B2600" s="30"/>
      <c r="C2600" s="30"/>
      <c r="D2600" s="30"/>
      <c r="E2600" s="30"/>
      <c r="F2600" s="30"/>
      <c r="G2600" s="14" t="s">
        <v>322</v>
      </c>
      <c r="H2600" s="18">
        <v>7247.62</v>
      </c>
      <c r="I2600" s="17">
        <v>0.19662299999999999</v>
      </c>
      <c r="J2600" s="18">
        <v>23425.24</v>
      </c>
      <c r="K2600" s="17">
        <v>7.0382E-2</v>
      </c>
      <c r="L2600" s="18">
        <v>48595.25</v>
      </c>
      <c r="M2600" s="17">
        <v>9.3800000000000003E-4</v>
      </c>
      <c r="N2600" s="18">
        <v>104660.92</v>
      </c>
      <c r="O2600" s="17">
        <v>-7.8400999999999998E-2</v>
      </c>
    </row>
    <row r="2601" spans="2:15" x14ac:dyDescent="0.2">
      <c r="B2601" s="30"/>
      <c r="C2601" s="30"/>
      <c r="D2601" s="30"/>
      <c r="E2601" s="30"/>
      <c r="F2601" s="30"/>
      <c r="G2601" s="14" t="s">
        <v>323</v>
      </c>
      <c r="H2601" s="18">
        <v>7161.26</v>
      </c>
      <c r="I2601" s="17">
        <v>3.1220000000000002E-3</v>
      </c>
      <c r="J2601" s="18">
        <v>21880.71</v>
      </c>
      <c r="K2601" s="17">
        <v>-4.3892E-2</v>
      </c>
      <c r="L2601" s="18">
        <v>51102.3</v>
      </c>
      <c r="M2601" s="17">
        <v>1.3629E-2</v>
      </c>
      <c r="N2601" s="18">
        <v>115938.42</v>
      </c>
      <c r="O2601" s="17">
        <v>0.10877100000000001</v>
      </c>
    </row>
    <row r="2602" spans="2:15" x14ac:dyDescent="0.2">
      <c r="B2602" s="30"/>
      <c r="C2602" s="30"/>
      <c r="D2602" s="30"/>
      <c r="E2602" s="30"/>
      <c r="F2602" s="30"/>
      <c r="G2602" s="14" t="s">
        <v>324</v>
      </c>
      <c r="H2602" s="18">
        <v>3891.74</v>
      </c>
      <c r="I2602" s="17">
        <v>-0.110748</v>
      </c>
      <c r="J2602" s="18">
        <v>13123.86</v>
      </c>
      <c r="K2602" s="17">
        <v>-2.2200999999999999E-2</v>
      </c>
      <c r="L2602" s="18">
        <v>31270.06</v>
      </c>
      <c r="M2602" s="17">
        <v>5.9603000000000003E-2</v>
      </c>
      <c r="N2602" s="18">
        <v>71233.19</v>
      </c>
      <c r="O2602" s="17">
        <v>7.4008000000000004E-2</v>
      </c>
    </row>
    <row r="2603" spans="2:15" x14ac:dyDescent="0.2">
      <c r="B2603" s="138"/>
      <c r="C2603" s="138"/>
      <c r="D2603" s="138"/>
      <c r="E2603" s="138"/>
      <c r="F2603" s="30"/>
      <c r="G2603" s="14" t="s">
        <v>325</v>
      </c>
      <c r="H2603" s="18">
        <v>8876.4</v>
      </c>
      <c r="I2603" s="17">
        <v>0.10809000000000001</v>
      </c>
      <c r="J2603" s="18">
        <v>26101.66</v>
      </c>
      <c r="K2603" s="17">
        <v>9.6312999999999996E-2</v>
      </c>
      <c r="L2603" s="18">
        <v>58069.63</v>
      </c>
      <c r="M2603" s="17">
        <v>0.14043600000000001</v>
      </c>
      <c r="N2603" s="18">
        <v>127772.27</v>
      </c>
      <c r="O2603" s="17">
        <v>-5.5570000000000003E-3</v>
      </c>
    </row>
    <row r="2604" spans="2:15" x14ac:dyDescent="0.2">
      <c r="C2604" s="30"/>
      <c r="D2604" s="30"/>
      <c r="E2604" s="30"/>
      <c r="F2604" s="30"/>
      <c r="G2604" s="14" t="s">
        <v>351</v>
      </c>
      <c r="H2604" s="19">
        <v>1990.68</v>
      </c>
      <c r="I2604" s="17">
        <v>-0.179558</v>
      </c>
      <c r="J2604" s="19">
        <v>6776.04</v>
      </c>
      <c r="K2604" s="17">
        <v>-0.26393100000000003</v>
      </c>
      <c r="L2604" s="19">
        <v>15817.41</v>
      </c>
      <c r="M2604" s="17">
        <v>-0.239178</v>
      </c>
      <c r="N2604" s="19">
        <v>35161.589999999997</v>
      </c>
      <c r="O2604" s="17">
        <v>-0.18961700000000001</v>
      </c>
    </row>
    <row r="2605" spans="2:15" x14ac:dyDescent="0.2">
      <c r="C2605" s="30"/>
      <c r="D2605" s="30"/>
      <c r="E2605" s="30"/>
      <c r="F2605" s="30"/>
      <c r="G2605" s="14" t="s">
        <v>352</v>
      </c>
      <c r="H2605" s="19">
        <v>2849.53</v>
      </c>
      <c r="I2605" s="17">
        <v>0.129274</v>
      </c>
      <c r="J2605" s="19">
        <v>9789.74</v>
      </c>
      <c r="K2605" s="17">
        <v>0.123821</v>
      </c>
      <c r="L2605" s="19">
        <v>22103.42</v>
      </c>
      <c r="M2605" s="17">
        <v>0.17049700000000001</v>
      </c>
      <c r="N2605" s="19">
        <v>45038.41</v>
      </c>
      <c r="O2605" s="17">
        <v>0.13541400000000001</v>
      </c>
    </row>
    <row r="2606" spans="2:15" x14ac:dyDescent="0.2">
      <c r="B2606" s="29" t="s">
        <v>19</v>
      </c>
      <c r="C2606" s="29" t="s">
        <v>20</v>
      </c>
      <c r="D2606" s="29" t="s">
        <v>24</v>
      </c>
      <c r="E2606" s="29" t="s">
        <v>25</v>
      </c>
      <c r="F2606" s="29" t="s">
        <v>85</v>
      </c>
      <c r="G2606" s="14" t="s">
        <v>326</v>
      </c>
      <c r="H2606" s="18">
        <v>33522.1</v>
      </c>
      <c r="I2606" s="17">
        <v>0.13720099999999999</v>
      </c>
      <c r="J2606" s="18">
        <v>109635.34</v>
      </c>
      <c r="K2606" s="17">
        <v>0.105661</v>
      </c>
      <c r="L2606" s="18">
        <v>240853.31</v>
      </c>
      <c r="M2606" s="17">
        <v>6.1843000000000002E-2</v>
      </c>
      <c r="N2606" s="18">
        <v>481028.41</v>
      </c>
      <c r="O2606" s="17">
        <v>-2.5350999999999999E-2</v>
      </c>
    </row>
    <row r="2607" spans="2:15" x14ac:dyDescent="0.2">
      <c r="B2607" s="30"/>
      <c r="C2607" s="30"/>
      <c r="D2607" s="30"/>
      <c r="E2607" s="30"/>
      <c r="F2607" s="30"/>
      <c r="G2607" s="14" t="s">
        <v>327</v>
      </c>
      <c r="H2607" s="18">
        <v>48997.13</v>
      </c>
      <c r="I2607" s="17">
        <v>-9.1783000000000003E-2</v>
      </c>
      <c r="J2607" s="18">
        <v>173710.8</v>
      </c>
      <c r="K2607" s="17">
        <v>-8.4433999999999995E-2</v>
      </c>
      <c r="L2607" s="18">
        <v>404502.81</v>
      </c>
      <c r="M2607" s="17">
        <v>-7.8595999999999999E-2</v>
      </c>
      <c r="N2607" s="18">
        <v>875204.89</v>
      </c>
      <c r="O2607" s="17">
        <v>-4.3746E-2</v>
      </c>
    </row>
    <row r="2608" spans="2:15" x14ac:dyDescent="0.2">
      <c r="B2608" s="30"/>
      <c r="C2608" s="30"/>
      <c r="D2608" s="30"/>
      <c r="E2608" s="30"/>
      <c r="F2608" s="30"/>
      <c r="G2608" s="14" t="s">
        <v>328</v>
      </c>
      <c r="H2608" s="18">
        <v>61765.86</v>
      </c>
      <c r="I2608" s="17">
        <v>2.8922E-2</v>
      </c>
      <c r="J2608" s="18">
        <v>198685.95</v>
      </c>
      <c r="K2608" s="17">
        <v>-1.0121E-2</v>
      </c>
      <c r="L2608" s="18">
        <v>451869.9</v>
      </c>
      <c r="M2608" s="17">
        <v>9.3849999999999992E-3</v>
      </c>
      <c r="N2608" s="18">
        <v>1003676.7</v>
      </c>
      <c r="O2608" s="17">
        <v>0.12837899999999999</v>
      </c>
    </row>
    <row r="2609" spans="2:15" x14ac:dyDescent="0.2">
      <c r="B2609" s="30"/>
      <c r="C2609" s="30"/>
      <c r="D2609" s="30"/>
      <c r="E2609" s="30"/>
      <c r="F2609" s="30"/>
      <c r="G2609" s="14" t="s">
        <v>329</v>
      </c>
      <c r="H2609" s="18">
        <v>154892.32</v>
      </c>
      <c r="I2609" s="17">
        <v>0.313583</v>
      </c>
      <c r="J2609" s="18">
        <v>519771.5</v>
      </c>
      <c r="K2609" s="17">
        <v>0.27768799999999999</v>
      </c>
      <c r="L2609" s="18">
        <v>1185629.7</v>
      </c>
      <c r="M2609" s="17">
        <v>0.264042</v>
      </c>
      <c r="N2609" s="18">
        <v>2351845.37</v>
      </c>
      <c r="O2609" s="17">
        <v>0.221417</v>
      </c>
    </row>
    <row r="2610" spans="2:15" x14ac:dyDescent="0.2">
      <c r="B2610" s="30"/>
      <c r="C2610" s="30"/>
      <c r="D2610" s="30"/>
      <c r="E2610" s="30"/>
      <c r="F2610" s="30"/>
      <c r="G2610" s="14" t="s">
        <v>330</v>
      </c>
      <c r="H2610" s="18">
        <v>21591.26</v>
      </c>
      <c r="I2610" s="17">
        <v>5.1882999999999999E-2</v>
      </c>
      <c r="J2610" s="18">
        <v>71594.070000000007</v>
      </c>
      <c r="K2610" s="17">
        <v>6.8140000000000006E-2</v>
      </c>
      <c r="L2610" s="18">
        <v>164362.39000000001</v>
      </c>
      <c r="M2610" s="17">
        <v>7.6599E-2</v>
      </c>
      <c r="N2610" s="18">
        <v>359855.03</v>
      </c>
      <c r="O2610" s="17">
        <v>6.8087999999999996E-2</v>
      </c>
    </row>
    <row r="2611" spans="2:15" x14ac:dyDescent="0.2">
      <c r="B2611" s="30"/>
      <c r="C2611" s="30"/>
      <c r="D2611" s="30"/>
      <c r="E2611" s="30"/>
      <c r="F2611" s="30"/>
      <c r="G2611" s="14" t="s">
        <v>331</v>
      </c>
      <c r="H2611" s="18">
        <v>31223.7</v>
      </c>
      <c r="I2611" s="17">
        <v>0.225913</v>
      </c>
      <c r="J2611" s="18">
        <v>100294.41</v>
      </c>
      <c r="K2611" s="17">
        <v>0.32381700000000002</v>
      </c>
      <c r="L2611" s="18">
        <v>211891.4</v>
      </c>
      <c r="M2611" s="17">
        <v>0.42746699999999999</v>
      </c>
      <c r="N2611" s="18">
        <v>431186.43</v>
      </c>
      <c r="O2611" s="17">
        <v>0.53174100000000002</v>
      </c>
    </row>
    <row r="2612" spans="2:15" x14ac:dyDescent="0.2">
      <c r="B2612" s="30"/>
      <c r="C2612" s="30"/>
      <c r="D2612" s="30"/>
      <c r="E2612" s="30"/>
      <c r="F2612" s="30"/>
      <c r="G2612" s="14" t="s">
        <v>332</v>
      </c>
      <c r="H2612" s="18">
        <v>73340.13</v>
      </c>
      <c r="I2612" s="17">
        <v>3.2919999999999998E-2</v>
      </c>
      <c r="J2612" s="18">
        <v>221470.49</v>
      </c>
      <c r="K2612" s="17">
        <v>2.0846E-2</v>
      </c>
      <c r="L2612" s="18">
        <v>501315.02</v>
      </c>
      <c r="M2612" s="17">
        <v>6.0849E-2</v>
      </c>
      <c r="N2612" s="18">
        <v>1124787.4099999999</v>
      </c>
      <c r="O2612" s="17">
        <v>1.6965000000000001E-2</v>
      </c>
    </row>
    <row r="2613" spans="2:15" x14ac:dyDescent="0.2">
      <c r="B2613" s="30"/>
      <c r="C2613" s="30"/>
      <c r="D2613" s="30"/>
      <c r="E2613" s="30"/>
      <c r="F2613" s="30"/>
      <c r="G2613" s="14" t="s">
        <v>333</v>
      </c>
      <c r="H2613" s="18">
        <v>42867.59</v>
      </c>
      <c r="I2613" s="17">
        <v>0.22998499999999999</v>
      </c>
      <c r="J2613" s="18">
        <v>137015.46</v>
      </c>
      <c r="K2613" s="17">
        <v>0.163577</v>
      </c>
      <c r="L2613" s="18">
        <v>294161.43</v>
      </c>
      <c r="M2613" s="17">
        <v>0.11967</v>
      </c>
      <c r="N2613" s="18">
        <v>587195.03</v>
      </c>
      <c r="O2613" s="17">
        <v>3.8947000000000002E-2</v>
      </c>
    </row>
    <row r="2614" spans="2:15" x14ac:dyDescent="0.2">
      <c r="B2614" s="30"/>
      <c r="C2614" s="30"/>
      <c r="D2614" s="30"/>
      <c r="E2614" s="31"/>
      <c r="F2614" s="30"/>
      <c r="G2614" s="14" t="s">
        <v>334</v>
      </c>
      <c r="H2614" s="18">
        <v>468200.16</v>
      </c>
      <c r="I2614" s="17">
        <v>0.133044</v>
      </c>
      <c r="J2614" s="18">
        <v>1532178.39</v>
      </c>
      <c r="K2614" s="17">
        <v>0.115202</v>
      </c>
      <c r="L2614" s="18">
        <v>3454586.58</v>
      </c>
      <c r="M2614" s="17">
        <v>0.118765</v>
      </c>
      <c r="N2614" s="18">
        <v>7214779.4199999999</v>
      </c>
      <c r="O2614" s="17">
        <v>0.107683</v>
      </c>
    </row>
    <row r="2615" spans="2:15" x14ac:dyDescent="0.2">
      <c r="B2615" s="29" t="s">
        <v>19</v>
      </c>
      <c r="C2615" s="29" t="s">
        <v>20</v>
      </c>
      <c r="D2615" s="29" t="s">
        <v>24</v>
      </c>
      <c r="E2615" s="29" t="s">
        <v>10</v>
      </c>
      <c r="F2615" s="29" t="s">
        <v>84</v>
      </c>
      <c r="G2615" s="14" t="s">
        <v>278</v>
      </c>
      <c r="H2615" s="19">
        <v>7.8424630000000004</v>
      </c>
      <c r="I2615" s="17">
        <v>-1.8100000000000001E-4</v>
      </c>
      <c r="J2615" s="19">
        <v>7.664974</v>
      </c>
      <c r="K2615" s="17">
        <v>1.3356E-2</v>
      </c>
      <c r="L2615" s="19">
        <v>7.7589629999999996</v>
      </c>
      <c r="M2615" s="17">
        <v>3.3652000000000001E-2</v>
      </c>
      <c r="N2615" s="19">
        <v>7.6662359999999996</v>
      </c>
      <c r="O2615" s="17">
        <v>3.4589000000000002E-2</v>
      </c>
    </row>
    <row r="2616" spans="2:15" x14ac:dyDescent="0.2">
      <c r="B2616" s="30"/>
      <c r="C2616" s="30"/>
      <c r="D2616" s="30"/>
      <c r="E2616" s="30"/>
      <c r="F2616" s="30"/>
      <c r="G2616" s="14" t="s">
        <v>279</v>
      </c>
      <c r="H2616" s="19">
        <v>15.986243</v>
      </c>
      <c r="I2616" s="17">
        <v>6.6318000000000002E-2</v>
      </c>
      <c r="J2616" s="19">
        <v>15.861523999999999</v>
      </c>
      <c r="K2616" s="17">
        <v>6.8719000000000002E-2</v>
      </c>
      <c r="L2616" s="19">
        <v>15.934818999999999</v>
      </c>
      <c r="M2616" s="17">
        <v>6.1261999999999997E-2</v>
      </c>
      <c r="N2616" s="19">
        <v>15.1884</v>
      </c>
      <c r="O2616" s="17">
        <v>2.7522999999999999E-2</v>
      </c>
    </row>
    <row r="2617" spans="2:15" x14ac:dyDescent="0.2">
      <c r="B2617" s="30"/>
      <c r="C2617" s="30"/>
      <c r="D2617" s="30"/>
      <c r="E2617" s="30"/>
      <c r="F2617" s="30"/>
      <c r="G2617" s="14" t="s">
        <v>280</v>
      </c>
      <c r="H2617" s="19">
        <v>8.6382030000000007</v>
      </c>
      <c r="I2617" s="17">
        <v>-0.22520499999999999</v>
      </c>
      <c r="J2617" s="19">
        <v>8.3897309999999994</v>
      </c>
      <c r="K2617" s="17">
        <v>-0.26997700000000002</v>
      </c>
      <c r="L2617" s="19">
        <v>8.1349839999999993</v>
      </c>
      <c r="M2617" s="17">
        <v>-0.28950300000000001</v>
      </c>
      <c r="N2617" s="19">
        <v>8.7991410000000005</v>
      </c>
      <c r="O2617" s="17">
        <v>-0.25714300000000001</v>
      </c>
    </row>
    <row r="2618" spans="2:15" x14ac:dyDescent="0.2">
      <c r="B2618" s="30"/>
      <c r="C2618" s="30"/>
      <c r="D2618" s="30"/>
      <c r="E2618" s="30"/>
      <c r="F2618" s="30"/>
      <c r="G2618" s="14" t="s">
        <v>281</v>
      </c>
      <c r="H2618" s="19">
        <v>16.425481000000001</v>
      </c>
      <c r="I2618" s="17">
        <v>-4.2490000000000002E-3</v>
      </c>
      <c r="J2618" s="19">
        <v>16.419404</v>
      </c>
      <c r="K2618" s="17">
        <v>-3.82E-3</v>
      </c>
      <c r="L2618" s="19">
        <v>16.440797</v>
      </c>
      <c r="M2618" s="17">
        <v>1.98E-3</v>
      </c>
      <c r="N2618" s="19">
        <v>16.237521000000001</v>
      </c>
      <c r="O2618" s="17">
        <v>6.2887999999999999E-2</v>
      </c>
    </row>
    <row r="2619" spans="2:15" x14ac:dyDescent="0.2">
      <c r="B2619" s="30"/>
      <c r="C2619" s="30"/>
      <c r="D2619" s="30"/>
      <c r="E2619" s="30"/>
      <c r="F2619" s="30"/>
      <c r="G2619" s="14" t="s">
        <v>282</v>
      </c>
      <c r="H2619" s="19">
        <v>10.161851</v>
      </c>
      <c r="I2619" s="17">
        <v>8.8234000000000007E-2</v>
      </c>
      <c r="J2619" s="19">
        <v>9.977983</v>
      </c>
      <c r="K2619" s="17">
        <v>5.8723999999999998E-2</v>
      </c>
      <c r="L2619" s="19">
        <v>10.377801</v>
      </c>
      <c r="M2619" s="17">
        <v>8.0742999999999995E-2</v>
      </c>
      <c r="N2619" s="19">
        <v>10.368577</v>
      </c>
      <c r="O2619" s="17">
        <v>8.2450999999999997E-2</v>
      </c>
    </row>
    <row r="2620" spans="2:15" x14ac:dyDescent="0.2">
      <c r="B2620" s="30"/>
      <c r="C2620" s="30"/>
      <c r="D2620" s="30"/>
      <c r="E2620" s="30"/>
      <c r="F2620" s="30"/>
      <c r="G2620" s="14" t="s">
        <v>283</v>
      </c>
      <c r="H2620" s="19">
        <v>5.1549569999999996</v>
      </c>
      <c r="I2620" s="17">
        <v>-0.495556</v>
      </c>
      <c r="J2620" s="19">
        <v>4.895302</v>
      </c>
      <c r="K2620" s="17">
        <v>-0.550346</v>
      </c>
      <c r="L2620" s="19">
        <v>4.8450839999999999</v>
      </c>
      <c r="M2620" s="17">
        <v>-0.534659</v>
      </c>
      <c r="N2620" s="19">
        <v>5.4529990000000002</v>
      </c>
      <c r="O2620" s="17">
        <v>-0.49896000000000001</v>
      </c>
    </row>
    <row r="2621" spans="2:15" x14ac:dyDescent="0.2">
      <c r="B2621" s="30"/>
      <c r="C2621" s="30"/>
      <c r="D2621" s="30"/>
      <c r="E2621" s="30"/>
      <c r="F2621" s="30"/>
      <c r="G2621" s="14" t="s">
        <v>284</v>
      </c>
      <c r="H2621" s="19">
        <v>14.648433000000001</v>
      </c>
      <c r="I2621" s="17">
        <v>0.25512200000000002</v>
      </c>
      <c r="J2621" s="19">
        <v>14.726983000000001</v>
      </c>
      <c r="K2621" s="17">
        <v>0.28611500000000001</v>
      </c>
      <c r="L2621" s="19">
        <v>14.383438999999999</v>
      </c>
      <c r="M2621" s="17">
        <v>0.21742</v>
      </c>
      <c r="N2621" s="19">
        <v>12.852100999999999</v>
      </c>
      <c r="O2621" s="17">
        <v>-1.4860999999999999E-2</v>
      </c>
    </row>
    <row r="2622" spans="2:15" x14ac:dyDescent="0.2">
      <c r="B2622" s="30"/>
      <c r="C2622" s="30"/>
      <c r="D2622" s="30"/>
      <c r="E2622" s="30"/>
      <c r="F2622" s="30"/>
      <c r="G2622" s="14" t="s">
        <v>285</v>
      </c>
      <c r="H2622" s="19">
        <v>13.393751999999999</v>
      </c>
      <c r="I2622" s="17">
        <v>-0.10054299999999999</v>
      </c>
      <c r="J2622" s="19">
        <v>12.963343999999999</v>
      </c>
      <c r="K2622" s="17">
        <v>-9.9735000000000004E-2</v>
      </c>
      <c r="L2622" s="19">
        <v>12.533628</v>
      </c>
      <c r="M2622" s="17">
        <v>-4.7960999999999997E-2</v>
      </c>
      <c r="N2622" s="19">
        <v>13.555814</v>
      </c>
      <c r="O2622" s="17">
        <v>-1.498E-2</v>
      </c>
    </row>
    <row r="2623" spans="2:15" x14ac:dyDescent="0.2">
      <c r="B2623" s="30"/>
      <c r="C2623" s="30"/>
      <c r="D2623" s="30"/>
      <c r="E2623" s="30"/>
      <c r="F2623" s="30"/>
      <c r="G2623" s="14" t="s">
        <v>286</v>
      </c>
      <c r="H2623" s="19">
        <v>14.009655</v>
      </c>
      <c r="I2623" s="17">
        <v>0.26121899999999998</v>
      </c>
      <c r="J2623" s="19">
        <v>14.104956</v>
      </c>
      <c r="K2623" s="17">
        <v>0.223214</v>
      </c>
      <c r="L2623" s="19">
        <v>13.150041999999999</v>
      </c>
      <c r="M2623" s="17">
        <v>0.14749599999999999</v>
      </c>
      <c r="N2623" s="19">
        <v>12.879092999999999</v>
      </c>
      <c r="O2623" s="17">
        <v>0.113515</v>
      </c>
    </row>
    <row r="2624" spans="2:15" x14ac:dyDescent="0.2">
      <c r="B2624" s="30"/>
      <c r="C2624" s="30"/>
      <c r="D2624" s="30"/>
      <c r="E2624" s="30"/>
      <c r="F2624" s="30"/>
      <c r="G2624" s="14" t="s">
        <v>287</v>
      </c>
      <c r="H2624" s="19">
        <v>12.19355</v>
      </c>
      <c r="I2624" s="17">
        <v>5.534E-2</v>
      </c>
      <c r="J2624" s="19">
        <v>11.879711</v>
      </c>
      <c r="K2624" s="17">
        <v>3.8565000000000002E-2</v>
      </c>
      <c r="L2624" s="19">
        <v>11.538854000000001</v>
      </c>
      <c r="M2624" s="17">
        <v>3.6999999999999998E-2</v>
      </c>
      <c r="N2624" s="19">
        <v>11.443493</v>
      </c>
      <c r="O2624" s="17">
        <v>7.9307000000000002E-2</v>
      </c>
    </row>
    <row r="2625" spans="2:15" x14ac:dyDescent="0.2">
      <c r="B2625" s="30"/>
      <c r="C2625" s="30"/>
      <c r="D2625" s="30"/>
      <c r="E2625" s="30"/>
      <c r="F2625" s="30"/>
      <c r="G2625" s="14" t="s">
        <v>288</v>
      </c>
      <c r="H2625" s="19">
        <v>9.9939579999999992</v>
      </c>
      <c r="I2625" s="17">
        <v>-3.9090000000000001E-3</v>
      </c>
      <c r="J2625" s="19">
        <v>10.053901</v>
      </c>
      <c r="K2625" s="17">
        <v>-5.0104999999999997E-2</v>
      </c>
      <c r="L2625" s="19">
        <v>9.842022</v>
      </c>
      <c r="M2625" s="17">
        <v>-6.5640000000000004E-2</v>
      </c>
      <c r="N2625" s="19">
        <v>9.8654639999999993</v>
      </c>
      <c r="O2625" s="17">
        <v>-4.5129000000000002E-2</v>
      </c>
    </row>
    <row r="2626" spans="2:15" x14ac:dyDescent="0.2">
      <c r="B2626" s="30"/>
      <c r="C2626" s="30"/>
      <c r="D2626" s="30"/>
      <c r="E2626" s="30"/>
      <c r="F2626" s="30"/>
      <c r="G2626" s="14" t="s">
        <v>289</v>
      </c>
      <c r="H2626" s="19">
        <v>10.618103</v>
      </c>
      <c r="I2626" s="17">
        <v>-0.12762699999999999</v>
      </c>
      <c r="J2626" s="19">
        <v>10.9224</v>
      </c>
      <c r="K2626" s="17">
        <v>-0.116101</v>
      </c>
      <c r="L2626" s="19">
        <v>11.299899999999999</v>
      </c>
      <c r="M2626" s="17">
        <v>-6.8474999999999994E-2</v>
      </c>
      <c r="N2626" s="19">
        <v>11.342169</v>
      </c>
      <c r="O2626" s="17">
        <v>-0.13205600000000001</v>
      </c>
    </row>
    <row r="2627" spans="2:15" x14ac:dyDescent="0.2">
      <c r="B2627" s="30"/>
      <c r="C2627" s="30"/>
      <c r="D2627" s="30"/>
      <c r="E2627" s="30"/>
      <c r="F2627" s="30"/>
      <c r="G2627" s="14" t="s">
        <v>290</v>
      </c>
      <c r="H2627" s="19">
        <v>10.437878</v>
      </c>
      <c r="I2627" s="17">
        <v>-7.7400999999999998E-2</v>
      </c>
      <c r="J2627" s="19">
        <v>10.360251999999999</v>
      </c>
      <c r="K2627" s="17">
        <v>-8.2497000000000001E-2</v>
      </c>
      <c r="L2627" s="19">
        <v>10.388381000000001</v>
      </c>
      <c r="M2627" s="17">
        <v>-7.3202000000000003E-2</v>
      </c>
      <c r="N2627" s="19">
        <v>10.442614000000001</v>
      </c>
      <c r="O2627" s="17">
        <v>-5.5647000000000002E-2</v>
      </c>
    </row>
    <row r="2628" spans="2:15" x14ac:dyDescent="0.2">
      <c r="B2628" s="30"/>
      <c r="C2628" s="30"/>
      <c r="D2628" s="30"/>
      <c r="E2628" s="30"/>
      <c r="F2628" s="30"/>
      <c r="G2628" s="14" t="s">
        <v>291</v>
      </c>
      <c r="H2628" s="19">
        <v>11.299294</v>
      </c>
      <c r="I2628" s="17">
        <v>6.4646999999999996E-2</v>
      </c>
      <c r="J2628" s="19">
        <v>11.124836999999999</v>
      </c>
      <c r="K2628" s="17">
        <v>-1.4685999999999999E-2</v>
      </c>
      <c r="L2628" s="19">
        <v>11.101851</v>
      </c>
      <c r="M2628" s="17">
        <v>-3.5045E-2</v>
      </c>
      <c r="N2628" s="19">
        <v>11.175689</v>
      </c>
      <c r="O2628" s="17">
        <v>-1.2988E-2</v>
      </c>
    </row>
    <row r="2629" spans="2:15" x14ac:dyDescent="0.2">
      <c r="B2629" s="30"/>
      <c r="C2629" s="30"/>
      <c r="D2629" s="30"/>
      <c r="E2629" s="30"/>
      <c r="F2629" s="30"/>
      <c r="G2629" s="14" t="s">
        <v>292</v>
      </c>
      <c r="H2629" s="19">
        <v>11.047435</v>
      </c>
      <c r="I2629" s="17">
        <v>9.4968999999999998E-2</v>
      </c>
      <c r="J2629" s="19">
        <v>11.962956999999999</v>
      </c>
      <c r="K2629" s="17">
        <v>0.218359</v>
      </c>
      <c r="L2629" s="19">
        <v>11.340669</v>
      </c>
      <c r="M2629" s="17">
        <v>0.18822800000000001</v>
      </c>
      <c r="N2629" s="19">
        <v>10.765893</v>
      </c>
      <c r="O2629" s="17">
        <v>8.5585999999999995E-2</v>
      </c>
    </row>
    <row r="2630" spans="2:15" x14ac:dyDescent="0.2">
      <c r="B2630" s="30"/>
      <c r="C2630" s="30"/>
      <c r="D2630" s="30"/>
      <c r="E2630" s="30"/>
      <c r="F2630" s="30"/>
      <c r="G2630" s="14" t="s">
        <v>293</v>
      </c>
      <c r="H2630" s="19">
        <v>6.5750789999999997</v>
      </c>
      <c r="I2630" s="17">
        <v>-0.17419499999999999</v>
      </c>
      <c r="J2630" s="19">
        <v>6.482723</v>
      </c>
      <c r="K2630" s="17">
        <v>-0.17339399999999999</v>
      </c>
      <c r="L2630" s="19">
        <v>6.4521649999999999</v>
      </c>
      <c r="M2630" s="17">
        <v>-0.15074399999999999</v>
      </c>
      <c r="N2630" s="19">
        <v>6.766419</v>
      </c>
      <c r="O2630" s="17">
        <v>-0.172765</v>
      </c>
    </row>
    <row r="2631" spans="2:15" x14ac:dyDescent="0.2">
      <c r="B2631" s="30"/>
      <c r="C2631" s="30"/>
      <c r="D2631" s="30"/>
      <c r="E2631" s="30"/>
      <c r="F2631" s="30"/>
      <c r="G2631" s="14" t="s">
        <v>294</v>
      </c>
      <c r="H2631" s="19">
        <v>9.6521849999999993</v>
      </c>
      <c r="I2631" s="17">
        <v>8.2552E-2</v>
      </c>
      <c r="J2631" s="19">
        <v>9.4663369999999993</v>
      </c>
      <c r="K2631" s="17">
        <v>8.201E-2</v>
      </c>
      <c r="L2631" s="19">
        <v>9.5614889999999999</v>
      </c>
      <c r="M2631" s="17">
        <v>8.6511000000000005E-2</v>
      </c>
      <c r="N2631" s="19">
        <v>9.3281100000000006</v>
      </c>
      <c r="O2631" s="17">
        <v>3.0811999999999999E-2</v>
      </c>
    </row>
    <row r="2632" spans="2:15" x14ac:dyDescent="0.2">
      <c r="B2632" s="30"/>
      <c r="C2632" s="30"/>
      <c r="D2632" s="30"/>
      <c r="E2632" s="30"/>
      <c r="F2632" s="30"/>
      <c r="G2632" s="14" t="s">
        <v>295</v>
      </c>
      <c r="H2632" s="19">
        <v>11.977568</v>
      </c>
      <c r="I2632" s="17">
        <v>2.3959999999999999E-2</v>
      </c>
      <c r="J2632" s="19">
        <v>11.632199</v>
      </c>
      <c r="K2632" s="17">
        <v>-3.499E-2</v>
      </c>
      <c r="L2632" s="19">
        <v>11.917638999999999</v>
      </c>
      <c r="M2632" s="17">
        <v>-1.9827999999999998E-2</v>
      </c>
      <c r="N2632" s="19">
        <v>12.089092000000001</v>
      </c>
      <c r="O2632" s="17">
        <v>-2.9557E-2</v>
      </c>
    </row>
    <row r="2633" spans="2:15" x14ac:dyDescent="0.2">
      <c r="B2633" s="30"/>
      <c r="C2633" s="30"/>
      <c r="D2633" s="30"/>
      <c r="E2633" s="30"/>
      <c r="F2633" s="30"/>
      <c r="G2633" s="14" t="s">
        <v>296</v>
      </c>
      <c r="H2633" s="19">
        <v>11.535240999999999</v>
      </c>
      <c r="I2633" s="17">
        <v>0.121326</v>
      </c>
      <c r="J2633" s="19">
        <v>16.892916</v>
      </c>
      <c r="K2633" s="17">
        <v>0.52283500000000005</v>
      </c>
      <c r="L2633" s="19">
        <v>14.712954999999999</v>
      </c>
      <c r="M2633" s="17">
        <v>0.32393499999999997</v>
      </c>
      <c r="N2633" s="19">
        <v>12.703271000000001</v>
      </c>
      <c r="O2633" s="17">
        <v>0.163554</v>
      </c>
    </row>
    <row r="2634" spans="2:15" x14ac:dyDescent="0.2">
      <c r="B2634" s="30"/>
      <c r="C2634" s="30"/>
      <c r="D2634" s="30"/>
      <c r="E2634" s="30"/>
      <c r="F2634" s="30"/>
      <c r="G2634" s="14" t="s">
        <v>297</v>
      </c>
      <c r="H2634" s="19">
        <v>16.562747000000002</v>
      </c>
      <c r="I2634" s="17">
        <v>1.0514000000000001E-2</v>
      </c>
      <c r="J2634" s="19">
        <v>16.592168999999998</v>
      </c>
      <c r="K2634" s="17">
        <v>3.0990000000000002E-3</v>
      </c>
      <c r="L2634" s="19">
        <v>16.759129000000001</v>
      </c>
      <c r="M2634" s="17">
        <v>1.6050999999999999E-2</v>
      </c>
      <c r="N2634" s="19">
        <v>16.528752000000001</v>
      </c>
      <c r="O2634" s="17">
        <v>8.4782999999999997E-2</v>
      </c>
    </row>
    <row r="2635" spans="2:15" x14ac:dyDescent="0.2">
      <c r="B2635" s="30"/>
      <c r="C2635" s="30"/>
      <c r="D2635" s="30"/>
      <c r="E2635" s="30"/>
      <c r="F2635" s="30"/>
      <c r="G2635" s="14" t="s">
        <v>298</v>
      </c>
      <c r="H2635" s="19">
        <v>11.965101000000001</v>
      </c>
      <c r="I2635" s="17">
        <v>-0.16364300000000001</v>
      </c>
      <c r="J2635" s="19">
        <v>12.278729999999999</v>
      </c>
      <c r="K2635" s="17">
        <v>-0.11046499999999999</v>
      </c>
      <c r="L2635" s="19">
        <v>13.205159999999999</v>
      </c>
      <c r="M2635" s="17">
        <v>-4.2694000000000003E-2</v>
      </c>
      <c r="N2635" s="19">
        <v>14.109629</v>
      </c>
      <c r="O2635" s="17">
        <v>3.0123E-2</v>
      </c>
    </row>
    <row r="2636" spans="2:15" x14ac:dyDescent="0.2">
      <c r="B2636" s="30"/>
      <c r="C2636" s="30"/>
      <c r="D2636" s="30"/>
      <c r="E2636" s="30"/>
      <c r="F2636" s="30"/>
      <c r="G2636" s="14" t="s">
        <v>299</v>
      </c>
      <c r="H2636" s="19">
        <v>15.121242000000001</v>
      </c>
      <c r="I2636" s="17">
        <v>3.0568999999999999E-2</v>
      </c>
      <c r="J2636" s="19">
        <v>15.055968999999999</v>
      </c>
      <c r="K2636" s="17">
        <v>-2.63E-4</v>
      </c>
      <c r="L2636" s="19">
        <v>15.064837000000001</v>
      </c>
      <c r="M2636" s="17">
        <v>7.169E-3</v>
      </c>
      <c r="N2636" s="19">
        <v>15.312661</v>
      </c>
      <c r="O2636" s="17">
        <v>5.6773999999999998E-2</v>
      </c>
    </row>
    <row r="2637" spans="2:15" x14ac:dyDescent="0.2">
      <c r="B2637" s="30"/>
      <c r="C2637" s="30"/>
      <c r="D2637" s="30"/>
      <c r="E2637" s="30"/>
      <c r="F2637" s="30"/>
      <c r="G2637" s="14" t="s">
        <v>300</v>
      </c>
      <c r="H2637" s="19">
        <v>12.181232</v>
      </c>
      <c r="I2637" s="17">
        <v>-1.851E-3</v>
      </c>
      <c r="J2637" s="19">
        <v>12.207015</v>
      </c>
      <c r="K2637" s="17">
        <v>2.3106000000000002E-2</v>
      </c>
      <c r="L2637" s="19">
        <v>12.285992</v>
      </c>
      <c r="M2637" s="17">
        <v>2.1196E-2</v>
      </c>
      <c r="N2637" s="19">
        <v>12.016688</v>
      </c>
      <c r="O2637" s="17">
        <v>-2.2654000000000001E-2</v>
      </c>
    </row>
    <row r="2638" spans="2:15" x14ac:dyDescent="0.2">
      <c r="B2638" s="30"/>
      <c r="C2638" s="30"/>
      <c r="D2638" s="30"/>
      <c r="E2638" s="30"/>
      <c r="F2638" s="30"/>
      <c r="G2638" s="14" t="s">
        <v>301</v>
      </c>
      <c r="H2638" s="19">
        <v>16.647375</v>
      </c>
      <c r="I2638" s="17">
        <v>6.4120000000000002E-3</v>
      </c>
      <c r="J2638" s="19">
        <v>16.615089000000001</v>
      </c>
      <c r="K2638" s="17">
        <v>-1.6479999999999999E-3</v>
      </c>
      <c r="L2638" s="19">
        <v>16.781623</v>
      </c>
      <c r="M2638" s="17">
        <v>1.014E-2</v>
      </c>
      <c r="N2638" s="19">
        <v>16.658761999999999</v>
      </c>
      <c r="O2638" s="17">
        <v>7.3580999999999994E-2</v>
      </c>
    </row>
    <row r="2639" spans="2:15" x14ac:dyDescent="0.2">
      <c r="B2639" s="30"/>
      <c r="C2639" s="30"/>
      <c r="D2639" s="30"/>
      <c r="E2639" s="30"/>
      <c r="F2639" s="30"/>
      <c r="G2639" s="14" t="s">
        <v>302</v>
      </c>
      <c r="H2639" s="19">
        <v>14.554710999999999</v>
      </c>
      <c r="I2639" s="17">
        <v>8.3309999999999999E-3</v>
      </c>
      <c r="J2639" s="19">
        <v>13.933121999999999</v>
      </c>
      <c r="K2639" s="17">
        <v>1.7016E-2</v>
      </c>
      <c r="L2639" s="19">
        <v>13.977081</v>
      </c>
      <c r="M2639" s="17">
        <v>-1.3539000000000001E-2</v>
      </c>
      <c r="N2639" s="19">
        <v>13.908101</v>
      </c>
      <c r="O2639" s="17">
        <v>-1.8738000000000001E-2</v>
      </c>
    </row>
    <row r="2640" spans="2:15" x14ac:dyDescent="0.2">
      <c r="B2640" s="30"/>
      <c r="C2640" s="30"/>
      <c r="D2640" s="30"/>
      <c r="E2640" s="30"/>
      <c r="F2640" s="30"/>
      <c r="G2640" s="14" t="s">
        <v>303</v>
      </c>
      <c r="H2640" s="19">
        <v>15.824569</v>
      </c>
      <c r="I2640" s="17">
        <v>4.1159999999999999E-3</v>
      </c>
      <c r="J2640" s="19">
        <v>15.476191</v>
      </c>
      <c r="K2640" s="17">
        <v>-2.3340000000000001E-3</v>
      </c>
      <c r="L2640" s="19">
        <v>15.440231000000001</v>
      </c>
      <c r="M2640" s="17">
        <v>-1.0852000000000001E-2</v>
      </c>
      <c r="N2640" s="19">
        <v>15.518682999999999</v>
      </c>
      <c r="O2640" s="17">
        <v>-3.7450000000000001E-3</v>
      </c>
    </row>
    <row r="2641" spans="2:15" x14ac:dyDescent="0.2">
      <c r="B2641" s="30"/>
      <c r="C2641" s="30"/>
      <c r="D2641" s="30"/>
      <c r="E2641" s="30"/>
      <c r="F2641" s="30"/>
      <c r="G2641" s="14" t="s">
        <v>304</v>
      </c>
      <c r="H2641" s="19">
        <v>15.919722999999999</v>
      </c>
      <c r="I2641" s="17">
        <v>2.6289999999999998E-3</v>
      </c>
      <c r="J2641" s="19">
        <v>15.880934</v>
      </c>
      <c r="K2641" s="17">
        <v>-2.1756000000000001E-2</v>
      </c>
      <c r="L2641" s="19">
        <v>15.955219</v>
      </c>
      <c r="M2641" s="17">
        <v>-1.5608E-2</v>
      </c>
      <c r="N2641" s="19">
        <v>15.762048999999999</v>
      </c>
      <c r="O2641" s="17">
        <v>1.0237E-2</v>
      </c>
    </row>
    <row r="2642" spans="2:15" x14ac:dyDescent="0.2">
      <c r="B2642" s="30"/>
      <c r="C2642" s="30"/>
      <c r="D2642" s="30"/>
      <c r="E2642" s="30"/>
      <c r="F2642" s="30"/>
      <c r="G2642" s="14" t="s">
        <v>305</v>
      </c>
      <c r="H2642" s="19">
        <v>16.576201999999999</v>
      </c>
      <c r="I2642" s="17">
        <v>1.1615E-2</v>
      </c>
      <c r="J2642" s="19">
        <v>16.726973999999998</v>
      </c>
      <c r="K2642" s="17">
        <v>1.1894999999999999E-2</v>
      </c>
      <c r="L2642" s="19">
        <v>16.164729999999999</v>
      </c>
      <c r="M2642" s="17">
        <v>2.7372E-2</v>
      </c>
      <c r="N2642" s="19">
        <v>15.999046999999999</v>
      </c>
      <c r="O2642" s="17">
        <v>7.1212999999999999E-2</v>
      </c>
    </row>
    <row r="2643" spans="2:15" x14ac:dyDescent="0.2">
      <c r="B2643" s="30"/>
      <c r="C2643" s="30"/>
      <c r="D2643" s="30"/>
      <c r="E2643" s="30"/>
      <c r="F2643" s="30"/>
      <c r="G2643" s="14" t="s">
        <v>306</v>
      </c>
      <c r="H2643" s="19">
        <v>10.021254000000001</v>
      </c>
      <c r="I2643" s="17">
        <v>-5.1873000000000002E-2</v>
      </c>
      <c r="J2643" s="19">
        <v>9.9202519999999996</v>
      </c>
      <c r="K2643" s="17">
        <v>-8.5528000000000007E-2</v>
      </c>
      <c r="L2643" s="19">
        <v>9.8901489999999992</v>
      </c>
      <c r="M2643" s="17">
        <v>-9.0581999999999996E-2</v>
      </c>
      <c r="N2643" s="19">
        <v>10.296993000000001</v>
      </c>
      <c r="O2643" s="17">
        <v>-4.3108E-2</v>
      </c>
    </row>
    <row r="2644" spans="2:15" x14ac:dyDescent="0.2">
      <c r="B2644" s="30"/>
      <c r="C2644" s="30"/>
      <c r="D2644" s="30"/>
      <c r="E2644" s="30"/>
      <c r="F2644" s="30"/>
      <c r="G2644" s="14" t="s">
        <v>307</v>
      </c>
      <c r="H2644" s="19">
        <v>8.3229450000000007</v>
      </c>
      <c r="I2644" s="17">
        <v>3.4453999999999999E-2</v>
      </c>
      <c r="J2644" s="19">
        <v>8.4083679999999994</v>
      </c>
      <c r="K2644" s="17">
        <v>7.1103E-2</v>
      </c>
      <c r="L2644" s="19">
        <v>8.5177569999999996</v>
      </c>
      <c r="M2644" s="17">
        <v>9.3565999999999996E-2</v>
      </c>
      <c r="N2644" s="19">
        <v>8.2877749999999999</v>
      </c>
      <c r="O2644" s="17">
        <v>6.2380999999999999E-2</v>
      </c>
    </row>
    <row r="2645" spans="2:15" x14ac:dyDescent="0.2">
      <c r="B2645" s="30"/>
      <c r="C2645" s="30"/>
      <c r="D2645" s="30"/>
      <c r="E2645" s="30"/>
      <c r="F2645" s="30"/>
      <c r="G2645" s="14" t="s">
        <v>308</v>
      </c>
      <c r="H2645" s="19">
        <v>7.4612689999999997</v>
      </c>
      <c r="I2645" s="17">
        <v>-0.36330699999999999</v>
      </c>
      <c r="J2645" s="19">
        <v>7.4819990000000001</v>
      </c>
      <c r="K2645" s="17">
        <v>-0.346939</v>
      </c>
      <c r="L2645" s="19">
        <v>7.6472899999999999</v>
      </c>
      <c r="M2645" s="17">
        <v>-0.378384</v>
      </c>
      <c r="N2645" s="19">
        <v>8.7536690000000004</v>
      </c>
      <c r="O2645" s="17">
        <v>-0.26823599999999997</v>
      </c>
    </row>
    <row r="2646" spans="2:15" x14ac:dyDescent="0.2">
      <c r="B2646" s="30"/>
      <c r="C2646" s="30"/>
      <c r="D2646" s="30"/>
      <c r="E2646" s="30"/>
      <c r="F2646" s="30"/>
      <c r="G2646" s="14" t="s">
        <v>309</v>
      </c>
      <c r="H2646" s="19">
        <v>16.564554000000001</v>
      </c>
      <c r="I2646" s="17">
        <v>7.3619999999999996E-3</v>
      </c>
      <c r="J2646" s="19">
        <v>16.5535</v>
      </c>
      <c r="K2646" s="17">
        <v>-8.3799999999999999E-4</v>
      </c>
      <c r="L2646" s="19">
        <v>16.651371999999999</v>
      </c>
      <c r="M2646" s="17">
        <v>5.359E-3</v>
      </c>
      <c r="N2646" s="19">
        <v>16.483453000000001</v>
      </c>
      <c r="O2646" s="17">
        <v>7.7929999999999999E-2</v>
      </c>
    </row>
    <row r="2647" spans="2:15" x14ac:dyDescent="0.2">
      <c r="B2647" s="30"/>
      <c r="C2647" s="30"/>
      <c r="D2647" s="30"/>
      <c r="E2647" s="30"/>
      <c r="F2647" s="30"/>
      <c r="G2647" s="14" t="s">
        <v>310</v>
      </c>
      <c r="H2647" s="19">
        <v>11.295857</v>
      </c>
      <c r="I2647" s="17">
        <v>0.10241500000000001</v>
      </c>
      <c r="J2647" s="19">
        <v>11.133231</v>
      </c>
      <c r="K2647" s="17">
        <v>7.0805000000000007E-2</v>
      </c>
      <c r="L2647" s="19">
        <v>11.014011999999999</v>
      </c>
      <c r="M2647" s="17">
        <v>7.0252999999999996E-2</v>
      </c>
      <c r="N2647" s="19">
        <v>10.820437999999999</v>
      </c>
      <c r="O2647" s="17">
        <v>5.7925999999999998E-2</v>
      </c>
    </row>
    <row r="2648" spans="2:15" x14ac:dyDescent="0.2">
      <c r="B2648" s="30"/>
      <c r="C2648" s="30"/>
      <c r="D2648" s="30"/>
      <c r="E2648" s="30"/>
      <c r="F2648" s="30"/>
      <c r="G2648" s="14" t="s">
        <v>311</v>
      </c>
      <c r="H2648" s="19">
        <v>7.6867229999999998</v>
      </c>
      <c r="I2648" s="17">
        <v>1.4610000000000001E-3</v>
      </c>
      <c r="J2648" s="19">
        <v>7.4538989999999998</v>
      </c>
      <c r="K2648" s="17">
        <v>-5.9591999999999999E-2</v>
      </c>
      <c r="L2648" s="19">
        <v>7.345237</v>
      </c>
      <c r="M2648" s="17">
        <v>-7.9631999999999994E-2</v>
      </c>
      <c r="N2648" s="19">
        <v>7.5011850000000004</v>
      </c>
      <c r="O2648" s="17">
        <v>-8.8614999999999999E-2</v>
      </c>
    </row>
    <row r="2649" spans="2:15" x14ac:dyDescent="0.2">
      <c r="B2649" s="30"/>
      <c r="C2649" s="30"/>
      <c r="D2649" s="30"/>
      <c r="E2649" s="30"/>
      <c r="F2649" s="30"/>
      <c r="G2649" s="14" t="s">
        <v>312</v>
      </c>
      <c r="H2649" s="19">
        <v>14.092554</v>
      </c>
      <c r="I2649" s="17">
        <v>-2.3133000000000001E-2</v>
      </c>
      <c r="J2649" s="19">
        <v>14.375190999999999</v>
      </c>
      <c r="K2649" s="17">
        <v>-1.2037000000000001E-2</v>
      </c>
      <c r="L2649" s="19">
        <v>14.251917000000001</v>
      </c>
      <c r="M2649" s="17">
        <v>-1.39E-3</v>
      </c>
      <c r="N2649" s="19">
        <v>14.079537999999999</v>
      </c>
      <c r="O2649" s="17">
        <v>-1.2194E-2</v>
      </c>
    </row>
    <row r="2650" spans="2:15" x14ac:dyDescent="0.2">
      <c r="B2650" s="30"/>
      <c r="C2650" s="30"/>
      <c r="D2650" s="30"/>
      <c r="E2650" s="30"/>
      <c r="F2650" s="30"/>
      <c r="G2650" s="14" t="s">
        <v>313</v>
      </c>
      <c r="H2650" s="19">
        <v>10.804437999999999</v>
      </c>
      <c r="I2650" s="17">
        <v>-2.7394999999999999E-2</v>
      </c>
      <c r="J2650" s="19">
        <v>11.927440000000001</v>
      </c>
      <c r="K2650" s="17">
        <v>0.14608199999999999</v>
      </c>
      <c r="L2650" s="19">
        <v>11.42109</v>
      </c>
      <c r="M2650" s="17">
        <v>0.117629</v>
      </c>
      <c r="N2650" s="19">
        <v>10.77422</v>
      </c>
      <c r="O2650" s="17">
        <v>5.9725E-2</v>
      </c>
    </row>
    <row r="2651" spans="2:15" x14ac:dyDescent="0.2">
      <c r="B2651" s="30"/>
      <c r="C2651" s="30"/>
      <c r="D2651" s="30"/>
      <c r="E2651" s="30"/>
      <c r="F2651" s="30"/>
      <c r="G2651" s="14" t="s">
        <v>314</v>
      </c>
      <c r="H2651" s="19">
        <v>14.421345000000001</v>
      </c>
      <c r="I2651" s="17">
        <v>5.5258000000000002E-2</v>
      </c>
      <c r="J2651" s="19">
        <v>14.356389</v>
      </c>
      <c r="K2651" s="17">
        <v>4.0242E-2</v>
      </c>
      <c r="L2651" s="19">
        <v>15.173553999999999</v>
      </c>
      <c r="M2651" s="17">
        <v>9.9599999999999994E-2</v>
      </c>
      <c r="N2651" s="19">
        <v>15.678438</v>
      </c>
      <c r="O2651" s="17">
        <v>0.126245</v>
      </c>
    </row>
    <row r="2652" spans="2:15" x14ac:dyDescent="0.2">
      <c r="B2652" s="30"/>
      <c r="C2652" s="30"/>
      <c r="D2652" s="30"/>
      <c r="E2652" s="30"/>
      <c r="F2652" s="30"/>
      <c r="G2652" s="14" t="s">
        <v>315</v>
      </c>
      <c r="H2652" s="19">
        <v>12.836154000000001</v>
      </c>
      <c r="I2652" s="17">
        <v>1.5122999999999999E-2</v>
      </c>
      <c r="J2652" s="19">
        <v>12.734145</v>
      </c>
      <c r="K2652" s="17">
        <v>1.3937E-2</v>
      </c>
      <c r="L2652" s="19">
        <v>12.766062</v>
      </c>
      <c r="M2652" s="17">
        <v>1.2255E-2</v>
      </c>
      <c r="N2652" s="19">
        <v>12.553944</v>
      </c>
      <c r="O2652" s="17">
        <v>-5.6100000000000004E-3</v>
      </c>
    </row>
    <row r="2653" spans="2:15" x14ac:dyDescent="0.2">
      <c r="B2653" s="30"/>
      <c r="C2653" s="30"/>
      <c r="D2653" s="30"/>
      <c r="E2653" s="30"/>
      <c r="F2653" s="30"/>
      <c r="G2653" s="14" t="s">
        <v>316</v>
      </c>
      <c r="H2653" s="19">
        <v>11.272599</v>
      </c>
      <c r="I2653" s="17">
        <v>0.13322700000000001</v>
      </c>
      <c r="J2653" s="19">
        <v>11.007215</v>
      </c>
      <c r="K2653" s="17">
        <v>0.10326</v>
      </c>
      <c r="L2653" s="19">
        <v>11.120414</v>
      </c>
      <c r="M2653" s="17">
        <v>9.5880999999999994E-2</v>
      </c>
      <c r="N2653" s="19">
        <v>10.742494000000001</v>
      </c>
      <c r="O2653" s="17">
        <v>1.0378999999999999E-2</v>
      </c>
    </row>
    <row r="2654" spans="2:15" x14ac:dyDescent="0.2">
      <c r="B2654" s="30"/>
      <c r="C2654" s="30"/>
      <c r="D2654" s="30"/>
      <c r="E2654" s="30"/>
      <c r="F2654" s="30"/>
      <c r="G2654" s="14" t="s">
        <v>317</v>
      </c>
      <c r="H2654" s="19">
        <v>9.3114840000000001</v>
      </c>
      <c r="I2654" s="17">
        <v>0.19189300000000001</v>
      </c>
      <c r="J2654" s="19">
        <v>9.0920930000000002</v>
      </c>
      <c r="K2654" s="17">
        <v>5.7676999999999999E-2</v>
      </c>
      <c r="L2654" s="19">
        <v>8.9068339999999999</v>
      </c>
      <c r="M2654" s="17">
        <v>-4.189E-3</v>
      </c>
      <c r="N2654" s="19">
        <v>8.2608029999999992</v>
      </c>
      <c r="O2654" s="17">
        <v>-0.11533</v>
      </c>
    </row>
    <row r="2655" spans="2:15" x14ac:dyDescent="0.2">
      <c r="B2655" s="30"/>
      <c r="C2655" s="30"/>
      <c r="D2655" s="30"/>
      <c r="E2655" s="30"/>
      <c r="F2655" s="30"/>
      <c r="G2655" s="14" t="s">
        <v>318</v>
      </c>
      <c r="H2655" s="19">
        <v>15.632135</v>
      </c>
      <c r="I2655" s="17">
        <v>-5.6725999999999999E-2</v>
      </c>
      <c r="J2655" s="19">
        <v>13.333328</v>
      </c>
      <c r="K2655" s="17">
        <v>-0.17904400000000001</v>
      </c>
      <c r="L2655" s="19">
        <v>12.963393999999999</v>
      </c>
      <c r="M2655" s="17">
        <v>-0.17453099999999999</v>
      </c>
      <c r="N2655" s="19">
        <v>13.892595</v>
      </c>
      <c r="O2655" s="17">
        <v>-7.7090000000000006E-2</v>
      </c>
    </row>
    <row r="2656" spans="2:15" x14ac:dyDescent="0.2">
      <c r="B2656" s="30"/>
      <c r="C2656" s="30"/>
      <c r="D2656" s="30"/>
      <c r="E2656" s="30"/>
      <c r="F2656" s="30"/>
      <c r="G2656" s="14" t="s">
        <v>319</v>
      </c>
      <c r="H2656" s="19">
        <v>22.010514000000001</v>
      </c>
      <c r="I2656" s="17">
        <v>-1.7129999999999999E-3</v>
      </c>
      <c r="J2656" s="19">
        <v>21.529655000000002</v>
      </c>
      <c r="K2656" s="17">
        <v>0.117114</v>
      </c>
      <c r="L2656" s="19">
        <v>20.782444000000002</v>
      </c>
      <c r="M2656" s="17">
        <v>6.0451999999999999E-2</v>
      </c>
      <c r="N2656" s="19">
        <v>19.704015999999999</v>
      </c>
      <c r="O2656" s="17">
        <v>-5.6179E-2</v>
      </c>
    </row>
    <row r="2657" spans="2:15" x14ac:dyDescent="0.2">
      <c r="B2657" s="30"/>
      <c r="C2657" s="30"/>
      <c r="D2657" s="30"/>
      <c r="E2657" s="30"/>
      <c r="F2657" s="30"/>
      <c r="G2657" s="14" t="s">
        <v>320</v>
      </c>
      <c r="H2657" s="19">
        <v>13.672077</v>
      </c>
      <c r="I2657" s="17">
        <v>0.11126900000000001</v>
      </c>
      <c r="J2657" s="19">
        <v>13.415115</v>
      </c>
      <c r="K2657" s="17">
        <v>1.5637999999999999E-2</v>
      </c>
      <c r="L2657" s="19">
        <v>13.91549</v>
      </c>
      <c r="M2657" s="17">
        <v>4.7106000000000002E-2</v>
      </c>
      <c r="N2657" s="19">
        <v>13.576438</v>
      </c>
      <c r="O2657" s="17">
        <v>6.6556000000000004E-2</v>
      </c>
    </row>
    <row r="2658" spans="2:15" x14ac:dyDescent="0.2">
      <c r="B2658" s="30"/>
      <c r="C2658" s="30"/>
      <c r="D2658" s="30"/>
      <c r="E2658" s="30"/>
      <c r="F2658" s="30"/>
      <c r="G2658" s="14" t="s">
        <v>321</v>
      </c>
      <c r="H2658" s="19">
        <v>18.523313999999999</v>
      </c>
      <c r="I2658" s="17">
        <v>6.2257E-2</v>
      </c>
      <c r="J2658" s="19">
        <v>17.815840999999999</v>
      </c>
      <c r="K2658" s="17">
        <v>3.0929999999999999E-2</v>
      </c>
      <c r="L2658" s="19">
        <v>17.513318000000002</v>
      </c>
      <c r="M2658" s="17">
        <v>2.6255000000000001E-2</v>
      </c>
      <c r="N2658" s="19">
        <v>17.662381</v>
      </c>
      <c r="O2658" s="17">
        <v>3.7491999999999998E-2</v>
      </c>
    </row>
    <row r="2659" spans="2:15" x14ac:dyDescent="0.2">
      <c r="B2659" s="30"/>
      <c r="C2659" s="30"/>
      <c r="D2659" s="30"/>
      <c r="E2659" s="30"/>
      <c r="F2659" s="30"/>
      <c r="G2659" s="14" t="s">
        <v>322</v>
      </c>
      <c r="H2659" s="19">
        <v>14.432131999999999</v>
      </c>
      <c r="I2659" s="17">
        <v>9.6776000000000001E-2</v>
      </c>
      <c r="J2659" s="19">
        <v>14.308147</v>
      </c>
      <c r="K2659" s="17">
        <v>0.102631</v>
      </c>
      <c r="L2659" s="19">
        <v>14.279268999999999</v>
      </c>
      <c r="M2659" s="17">
        <v>0.100036</v>
      </c>
      <c r="N2659" s="19">
        <v>13.922587999999999</v>
      </c>
      <c r="O2659" s="17">
        <v>8.8858000000000006E-2</v>
      </c>
    </row>
    <row r="2660" spans="2:15" x14ac:dyDescent="0.2">
      <c r="B2660" s="30"/>
      <c r="C2660" s="30"/>
      <c r="D2660" s="30"/>
      <c r="E2660" s="30"/>
      <c r="F2660" s="30"/>
      <c r="G2660" s="14" t="s">
        <v>323</v>
      </c>
      <c r="H2660" s="19">
        <v>15.928025999999999</v>
      </c>
      <c r="I2660" s="17">
        <v>0.32351799999999997</v>
      </c>
      <c r="J2660" s="19">
        <v>15.803044999999999</v>
      </c>
      <c r="K2660" s="17">
        <v>0.33431</v>
      </c>
      <c r="L2660" s="19">
        <v>15.574154999999999</v>
      </c>
      <c r="M2660" s="17">
        <v>0.28418300000000002</v>
      </c>
      <c r="N2660" s="19">
        <v>13.512577</v>
      </c>
      <c r="O2660" s="17">
        <v>2.7708E-2</v>
      </c>
    </row>
    <row r="2661" spans="2:15" x14ac:dyDescent="0.2">
      <c r="B2661" s="30"/>
      <c r="C2661" s="30"/>
      <c r="D2661" s="30"/>
      <c r="E2661" s="30"/>
      <c r="F2661" s="30"/>
      <c r="G2661" s="14" t="s">
        <v>324</v>
      </c>
      <c r="H2661" s="19">
        <v>10.731353</v>
      </c>
      <c r="I2661" s="17">
        <v>2.2648999999999999E-2</v>
      </c>
      <c r="J2661" s="19">
        <v>11.977803</v>
      </c>
      <c r="K2661" s="17">
        <v>0.231321</v>
      </c>
      <c r="L2661" s="19">
        <v>11.436847</v>
      </c>
      <c r="M2661" s="17">
        <v>0.21815999999999999</v>
      </c>
      <c r="N2661" s="19">
        <v>11.108756</v>
      </c>
      <c r="O2661" s="17">
        <v>0.20169500000000001</v>
      </c>
    </row>
    <row r="2662" spans="2:15" x14ac:dyDescent="0.2">
      <c r="B2662" s="138"/>
      <c r="C2662" s="138"/>
      <c r="D2662" s="138"/>
      <c r="E2662" s="138"/>
      <c r="F2662" s="30"/>
      <c r="G2662" s="14" t="s">
        <v>325</v>
      </c>
      <c r="H2662" s="19">
        <v>16.504773</v>
      </c>
      <c r="I2662" s="17">
        <v>7.8379999999999995E-3</v>
      </c>
      <c r="J2662" s="19">
        <v>16.419692000000001</v>
      </c>
      <c r="K2662" s="17">
        <v>-4.0850000000000001E-3</v>
      </c>
      <c r="L2662" s="19">
        <v>16.561375999999999</v>
      </c>
      <c r="M2662" s="17">
        <v>6.594E-3</v>
      </c>
      <c r="N2662" s="19">
        <v>16.409942000000001</v>
      </c>
      <c r="O2662" s="17">
        <v>8.0621999999999999E-2</v>
      </c>
    </row>
    <row r="2663" spans="2:15" x14ac:dyDescent="0.2">
      <c r="C2663" s="30"/>
      <c r="D2663" s="30"/>
      <c r="E2663" s="30"/>
      <c r="F2663" s="30"/>
      <c r="G2663" s="14" t="s">
        <v>351</v>
      </c>
      <c r="H2663" s="19">
        <v>9.9087029999999992</v>
      </c>
      <c r="I2663" s="17">
        <v>3.1827000000000001E-2</v>
      </c>
      <c r="J2663" s="19">
        <v>9.6571650000000009</v>
      </c>
      <c r="K2663" s="17">
        <v>-4.6922999999999999E-2</v>
      </c>
      <c r="L2663" s="19">
        <v>9.7587840000000003</v>
      </c>
      <c r="M2663" s="17">
        <v>-5.0632000000000003E-2</v>
      </c>
      <c r="N2663" s="19">
        <v>10.001025</v>
      </c>
      <c r="O2663" s="17">
        <v>-1.6784E-2</v>
      </c>
    </row>
    <row r="2664" spans="2:15" x14ac:dyDescent="0.2">
      <c r="C2664" s="30"/>
      <c r="D2664" s="30"/>
      <c r="E2664" s="30"/>
      <c r="F2664" s="30"/>
      <c r="G2664" s="14" t="s">
        <v>352</v>
      </c>
      <c r="H2664" s="19">
        <v>11.570133999999999</v>
      </c>
      <c r="I2664" s="17">
        <v>-7.6595999999999997E-2</v>
      </c>
      <c r="J2664" s="19">
        <v>11.58963</v>
      </c>
      <c r="K2664" s="17">
        <v>-7.3187000000000002E-2</v>
      </c>
      <c r="L2664" s="19">
        <v>12.242827</v>
      </c>
      <c r="M2664" s="17">
        <v>-2.7900000000000001E-4</v>
      </c>
      <c r="N2664" s="19">
        <v>12.540233000000001</v>
      </c>
      <c r="O2664" s="17">
        <v>3.8545999999999997E-2</v>
      </c>
    </row>
    <row r="2665" spans="2:15" x14ac:dyDescent="0.2">
      <c r="B2665" s="29" t="s">
        <v>19</v>
      </c>
      <c r="C2665" s="29" t="s">
        <v>20</v>
      </c>
      <c r="D2665" s="29" t="s">
        <v>24</v>
      </c>
      <c r="E2665" s="29" t="s">
        <v>10</v>
      </c>
      <c r="F2665" s="29" t="s">
        <v>85</v>
      </c>
      <c r="G2665" s="14" t="s">
        <v>326</v>
      </c>
      <c r="H2665" s="19">
        <v>15.992979</v>
      </c>
      <c r="I2665" s="17">
        <v>5.5773000000000003E-2</v>
      </c>
      <c r="J2665" s="19">
        <v>15.255037</v>
      </c>
      <c r="K2665" s="17">
        <v>-7.0000000000000001E-3</v>
      </c>
      <c r="L2665" s="19">
        <v>15.115938</v>
      </c>
      <c r="M2665" s="17">
        <v>-6.352E-3</v>
      </c>
      <c r="N2665" s="19">
        <v>15.346549</v>
      </c>
      <c r="O2665" s="17">
        <v>3.5437999999999997E-2</v>
      </c>
    </row>
    <row r="2666" spans="2:15" x14ac:dyDescent="0.2">
      <c r="B2666" s="30"/>
      <c r="C2666" s="30"/>
      <c r="D2666" s="30"/>
      <c r="E2666" s="30"/>
      <c r="F2666" s="30"/>
      <c r="G2666" s="14" t="s">
        <v>327</v>
      </c>
      <c r="H2666" s="19">
        <v>11.693806</v>
      </c>
      <c r="I2666" s="17">
        <v>7.1705000000000005E-2</v>
      </c>
      <c r="J2666" s="19">
        <v>12.346864</v>
      </c>
      <c r="K2666" s="17">
        <v>0.106184</v>
      </c>
      <c r="L2666" s="19">
        <v>11.760312000000001</v>
      </c>
      <c r="M2666" s="17">
        <v>5.6656999999999999E-2</v>
      </c>
      <c r="N2666" s="19">
        <v>11.533516000000001</v>
      </c>
      <c r="O2666" s="17">
        <v>3.5947E-2</v>
      </c>
    </row>
    <row r="2667" spans="2:15" x14ac:dyDescent="0.2">
      <c r="B2667" s="30"/>
      <c r="C2667" s="30"/>
      <c r="D2667" s="30"/>
      <c r="E2667" s="30"/>
      <c r="F2667" s="30"/>
      <c r="G2667" s="14" t="s">
        <v>328</v>
      </c>
      <c r="H2667" s="19">
        <v>10.050912</v>
      </c>
      <c r="I2667" s="17">
        <v>3.2286000000000002E-2</v>
      </c>
      <c r="J2667" s="19">
        <v>9.8482289999999999</v>
      </c>
      <c r="K2667" s="17">
        <v>9.2350000000000002E-3</v>
      </c>
      <c r="L2667" s="19">
        <v>9.5929000000000002</v>
      </c>
      <c r="M2667" s="17">
        <v>-3.4606999999999999E-2</v>
      </c>
      <c r="N2667" s="19">
        <v>9.4514359999999993</v>
      </c>
      <c r="O2667" s="17">
        <v>-0.133189</v>
      </c>
    </row>
    <row r="2668" spans="2:15" x14ac:dyDescent="0.2">
      <c r="B2668" s="30"/>
      <c r="C2668" s="30"/>
      <c r="D2668" s="30"/>
      <c r="E2668" s="30"/>
      <c r="F2668" s="30"/>
      <c r="G2668" s="14" t="s">
        <v>329</v>
      </c>
      <c r="H2668" s="19">
        <v>7.5583010000000002</v>
      </c>
      <c r="I2668" s="17">
        <v>-0.15662699999999999</v>
      </c>
      <c r="J2668" s="19">
        <v>7.4485900000000003</v>
      </c>
      <c r="K2668" s="17">
        <v>-0.17602799999999999</v>
      </c>
      <c r="L2668" s="19">
        <v>7.5073720000000002</v>
      </c>
      <c r="M2668" s="17">
        <v>-0.165468</v>
      </c>
      <c r="N2668" s="19">
        <v>7.9390590000000003</v>
      </c>
      <c r="O2668" s="17">
        <v>-0.129217</v>
      </c>
    </row>
    <row r="2669" spans="2:15" x14ac:dyDescent="0.2">
      <c r="B2669" s="30"/>
      <c r="C2669" s="30"/>
      <c r="D2669" s="30"/>
      <c r="E2669" s="30"/>
      <c r="F2669" s="30"/>
      <c r="G2669" s="14" t="s">
        <v>330</v>
      </c>
      <c r="H2669" s="19">
        <v>12.575733</v>
      </c>
      <c r="I2669" s="17">
        <v>1.1745E-2</v>
      </c>
      <c r="J2669" s="19">
        <v>12.983938</v>
      </c>
      <c r="K2669" s="17">
        <v>7.1076E-2</v>
      </c>
      <c r="L2669" s="19">
        <v>12.767545999999999</v>
      </c>
      <c r="M2669" s="17">
        <v>6.3E-2</v>
      </c>
      <c r="N2669" s="19">
        <v>12.649179999999999</v>
      </c>
      <c r="O2669" s="17">
        <v>6.5320000000000003E-2</v>
      </c>
    </row>
    <row r="2670" spans="2:15" x14ac:dyDescent="0.2">
      <c r="B2670" s="30"/>
      <c r="C2670" s="30"/>
      <c r="D2670" s="30"/>
      <c r="E2670" s="30"/>
      <c r="F2670" s="30"/>
      <c r="G2670" s="14" t="s">
        <v>331</v>
      </c>
      <c r="H2670" s="19">
        <v>8.3313009999999998</v>
      </c>
      <c r="I2670" s="17">
        <v>-9.6179000000000001E-2</v>
      </c>
      <c r="J2670" s="19">
        <v>8.5984809999999996</v>
      </c>
      <c r="K2670" s="17">
        <v>-9.9641999999999994E-2</v>
      </c>
      <c r="L2670" s="19">
        <v>9.0976189999999999</v>
      </c>
      <c r="M2670" s="17">
        <v>-0.13284699999999999</v>
      </c>
      <c r="N2670" s="19">
        <v>9.0173950000000005</v>
      </c>
      <c r="O2670" s="17">
        <v>-0.23283999999999999</v>
      </c>
    </row>
    <row r="2671" spans="2:15" x14ac:dyDescent="0.2">
      <c r="B2671" s="30"/>
      <c r="C2671" s="30"/>
      <c r="D2671" s="30"/>
      <c r="E2671" s="30"/>
      <c r="F2671" s="30"/>
      <c r="G2671" s="14" t="s">
        <v>332</v>
      </c>
      <c r="H2671" s="19">
        <v>16.267066</v>
      </c>
      <c r="I2671" s="17">
        <v>8.9454000000000006E-2</v>
      </c>
      <c r="J2671" s="19">
        <v>16.254508999999999</v>
      </c>
      <c r="K2671" s="17">
        <v>9.5004000000000005E-2</v>
      </c>
      <c r="L2671" s="19">
        <v>16.305989</v>
      </c>
      <c r="M2671" s="17">
        <v>8.7489999999999998E-2</v>
      </c>
      <c r="N2671" s="19">
        <v>15.456685</v>
      </c>
      <c r="O2671" s="17">
        <v>5.0248000000000001E-2</v>
      </c>
    </row>
    <row r="2672" spans="2:15" x14ac:dyDescent="0.2">
      <c r="B2672" s="30"/>
      <c r="C2672" s="30"/>
      <c r="D2672" s="30"/>
      <c r="E2672" s="30"/>
      <c r="F2672" s="30"/>
      <c r="G2672" s="14" t="s">
        <v>333</v>
      </c>
      <c r="H2672" s="19">
        <v>12.950385000000001</v>
      </c>
      <c r="I2672" s="17">
        <v>1.6205000000000001E-2</v>
      </c>
      <c r="J2672" s="19">
        <v>12.677892999999999</v>
      </c>
      <c r="K2672" s="17">
        <v>-4.3550000000000004E-3</v>
      </c>
      <c r="L2672" s="19">
        <v>12.657461</v>
      </c>
      <c r="M2672" s="17">
        <v>-2.6189999999999998E-3</v>
      </c>
      <c r="N2672" s="19">
        <v>12.706572</v>
      </c>
      <c r="O2672" s="17">
        <v>3.9090000000000001E-3</v>
      </c>
    </row>
    <row r="2673" spans="2:15" x14ac:dyDescent="0.2">
      <c r="B2673" s="30"/>
      <c r="C2673" s="30"/>
      <c r="D2673" s="30"/>
      <c r="E2673" s="31"/>
      <c r="F2673" s="30"/>
      <c r="G2673" s="14" t="s">
        <v>334</v>
      </c>
      <c r="H2673" s="19">
        <v>10.250176</v>
      </c>
      <c r="I2673" s="17">
        <v>-6.7164000000000001E-2</v>
      </c>
      <c r="J2673" s="19">
        <v>10.141565999999999</v>
      </c>
      <c r="K2673" s="17">
        <v>-7.8290999999999999E-2</v>
      </c>
      <c r="L2673" s="19">
        <v>10.102217</v>
      </c>
      <c r="M2673" s="17">
        <v>-8.5662000000000002E-2</v>
      </c>
      <c r="N2673" s="19">
        <v>10.350489</v>
      </c>
      <c r="O2673" s="17">
        <v>-8.4408999999999998E-2</v>
      </c>
    </row>
    <row r="2674" spans="2:15" x14ac:dyDescent="0.2">
      <c r="B2674" s="29" t="s">
        <v>19</v>
      </c>
      <c r="C2674" s="29" t="s">
        <v>20</v>
      </c>
      <c r="D2674" s="29" t="s">
        <v>24</v>
      </c>
      <c r="E2674" s="29" t="s">
        <v>26</v>
      </c>
      <c r="F2674" s="29" t="s">
        <v>84</v>
      </c>
      <c r="G2674" s="14" t="s">
        <v>278</v>
      </c>
      <c r="H2674" s="19">
        <v>2.9916369999999999</v>
      </c>
      <c r="I2674" s="17">
        <v>-2.2800000000000001E-2</v>
      </c>
      <c r="J2674" s="19">
        <v>2.9821559999999998</v>
      </c>
      <c r="K2674" s="17">
        <v>-2.4441999999999998E-2</v>
      </c>
      <c r="L2674" s="19">
        <v>3.0398869999999998</v>
      </c>
      <c r="M2674" s="17">
        <v>-5.0340000000000003E-3</v>
      </c>
      <c r="N2674" s="19">
        <v>3.0396860000000001</v>
      </c>
      <c r="O2674" s="17">
        <v>-2.4039999999999999E-3</v>
      </c>
    </row>
    <row r="2675" spans="2:15" x14ac:dyDescent="0.2">
      <c r="B2675" s="30"/>
      <c r="C2675" s="30"/>
      <c r="D2675" s="30"/>
      <c r="E2675" s="30"/>
      <c r="F2675" s="30"/>
      <c r="G2675" s="14" t="s">
        <v>279</v>
      </c>
      <c r="H2675" s="19">
        <v>3.668758</v>
      </c>
      <c r="I2675" s="17">
        <v>3.2772000000000003E-2</v>
      </c>
      <c r="J2675" s="19">
        <v>3.6264940000000001</v>
      </c>
      <c r="K2675" s="17">
        <v>2.4344999999999999E-2</v>
      </c>
      <c r="L2675" s="19">
        <v>3.6249159999999998</v>
      </c>
      <c r="M2675" s="17">
        <v>2.5357000000000001E-2</v>
      </c>
      <c r="N2675" s="19">
        <v>3.536756</v>
      </c>
      <c r="O2675" s="17">
        <v>4.1180000000000001E-2</v>
      </c>
    </row>
    <row r="2676" spans="2:15" x14ac:dyDescent="0.2">
      <c r="B2676" s="30"/>
      <c r="C2676" s="30"/>
      <c r="D2676" s="30"/>
      <c r="E2676" s="30"/>
      <c r="F2676" s="30"/>
      <c r="G2676" s="14" t="s">
        <v>280</v>
      </c>
      <c r="H2676" s="19">
        <v>3.725352</v>
      </c>
      <c r="I2676" s="17">
        <v>0.10797</v>
      </c>
      <c r="J2676" s="19">
        <v>3.7484090000000001</v>
      </c>
      <c r="K2676" s="17">
        <v>9.7068000000000002E-2</v>
      </c>
      <c r="L2676" s="19">
        <v>3.6217519999999999</v>
      </c>
      <c r="M2676" s="17">
        <v>7.7159000000000005E-2</v>
      </c>
      <c r="N2676" s="19">
        <v>3.500534</v>
      </c>
      <c r="O2676" s="17">
        <v>1.8873000000000001E-2</v>
      </c>
    </row>
    <row r="2677" spans="2:15" x14ac:dyDescent="0.2">
      <c r="B2677" s="30"/>
      <c r="C2677" s="30"/>
      <c r="D2677" s="30"/>
      <c r="E2677" s="30"/>
      <c r="F2677" s="30"/>
      <c r="G2677" s="14" t="s">
        <v>281</v>
      </c>
      <c r="H2677" s="19">
        <v>3.673352</v>
      </c>
      <c r="I2677" s="17">
        <v>1.3528E-2</v>
      </c>
      <c r="J2677" s="19">
        <v>3.6429860000000001</v>
      </c>
      <c r="K2677" s="17">
        <v>6.084E-3</v>
      </c>
      <c r="L2677" s="19">
        <v>3.61937</v>
      </c>
      <c r="M2677" s="17">
        <v>4.352E-3</v>
      </c>
      <c r="N2677" s="19">
        <v>3.5879919999999998</v>
      </c>
      <c r="O2677" s="17">
        <v>6.3904000000000002E-2</v>
      </c>
    </row>
    <row r="2678" spans="2:15" x14ac:dyDescent="0.2">
      <c r="B2678" s="30"/>
      <c r="C2678" s="30"/>
      <c r="D2678" s="30"/>
      <c r="E2678" s="30"/>
      <c r="F2678" s="30"/>
      <c r="G2678" s="14" t="s">
        <v>282</v>
      </c>
      <c r="H2678" s="19">
        <v>3.2054390000000001</v>
      </c>
      <c r="I2678" s="17">
        <v>0.131824</v>
      </c>
      <c r="J2678" s="19">
        <v>3.1832449999999999</v>
      </c>
      <c r="K2678" s="17">
        <v>8.7701000000000001E-2</v>
      </c>
      <c r="L2678" s="19">
        <v>3.2765559999999998</v>
      </c>
      <c r="M2678" s="17">
        <v>0.102751</v>
      </c>
      <c r="N2678" s="19">
        <v>3.2558379999999998</v>
      </c>
      <c r="O2678" s="17">
        <v>9.4028E-2</v>
      </c>
    </row>
    <row r="2679" spans="2:15" x14ac:dyDescent="0.2">
      <c r="B2679" s="30"/>
      <c r="C2679" s="30"/>
      <c r="D2679" s="30"/>
      <c r="E2679" s="30"/>
      <c r="F2679" s="30"/>
      <c r="G2679" s="14" t="s">
        <v>283</v>
      </c>
      <c r="H2679" s="19">
        <v>3.7485909999999998</v>
      </c>
      <c r="I2679" s="17">
        <v>0.120477</v>
      </c>
      <c r="J2679" s="19">
        <v>3.7708910000000002</v>
      </c>
      <c r="K2679" s="17">
        <v>4.07E-2</v>
      </c>
      <c r="L2679" s="19">
        <v>3.6374170000000001</v>
      </c>
      <c r="M2679" s="17">
        <v>5.2065E-2</v>
      </c>
      <c r="N2679" s="19">
        <v>3.4971749999999999</v>
      </c>
      <c r="O2679" s="17">
        <v>-1.6853E-2</v>
      </c>
    </row>
    <row r="2680" spans="2:15" x14ac:dyDescent="0.2">
      <c r="B2680" s="30"/>
      <c r="C2680" s="30"/>
      <c r="D2680" s="30"/>
      <c r="E2680" s="30"/>
      <c r="F2680" s="30"/>
      <c r="G2680" s="14" t="s">
        <v>284</v>
      </c>
      <c r="H2680" s="19">
        <v>3.7612239999999999</v>
      </c>
      <c r="I2680" s="17">
        <v>0.109265</v>
      </c>
      <c r="J2680" s="19">
        <v>3.7633640000000002</v>
      </c>
      <c r="K2680" s="17">
        <v>0.113055</v>
      </c>
      <c r="L2680" s="19">
        <v>3.6547540000000001</v>
      </c>
      <c r="M2680" s="17">
        <v>7.2430999999999995E-2</v>
      </c>
      <c r="N2680" s="19">
        <v>3.481732</v>
      </c>
      <c r="O2680" s="17">
        <v>-1.1147000000000001E-2</v>
      </c>
    </row>
    <row r="2681" spans="2:15" x14ac:dyDescent="0.2">
      <c r="B2681" s="30"/>
      <c r="C2681" s="30"/>
      <c r="D2681" s="30"/>
      <c r="E2681" s="30"/>
      <c r="F2681" s="30"/>
      <c r="G2681" s="14" t="s">
        <v>285</v>
      </c>
      <c r="H2681" s="19">
        <v>3.37073</v>
      </c>
      <c r="I2681" s="17">
        <v>1.2364999999999999E-2</v>
      </c>
      <c r="J2681" s="19">
        <v>3.3918629999999999</v>
      </c>
      <c r="K2681" s="17">
        <v>5.4472E-2</v>
      </c>
      <c r="L2681" s="19">
        <v>3.367505</v>
      </c>
      <c r="M2681" s="17">
        <v>6.1350000000000002E-2</v>
      </c>
      <c r="N2681" s="19">
        <v>3.339331</v>
      </c>
      <c r="O2681" s="17">
        <v>5.0693000000000002E-2</v>
      </c>
    </row>
    <row r="2682" spans="2:15" x14ac:dyDescent="0.2">
      <c r="B2682" s="30"/>
      <c r="C2682" s="30"/>
      <c r="D2682" s="30"/>
      <c r="E2682" s="30"/>
      <c r="F2682" s="30"/>
      <c r="G2682" s="14" t="s">
        <v>286</v>
      </c>
      <c r="H2682" s="19">
        <v>3.3725839999999998</v>
      </c>
      <c r="I2682" s="17">
        <v>0.31163299999999999</v>
      </c>
      <c r="J2682" s="19">
        <v>3.5771220000000001</v>
      </c>
      <c r="K2682" s="17">
        <v>0.30759700000000001</v>
      </c>
      <c r="L2682" s="19">
        <v>3.2468460000000001</v>
      </c>
      <c r="M2682" s="17">
        <v>0.19129199999999999</v>
      </c>
      <c r="N2682" s="19">
        <v>3.155729</v>
      </c>
      <c r="O2682" s="17">
        <v>0.134383</v>
      </c>
    </row>
    <row r="2683" spans="2:15" x14ac:dyDescent="0.2">
      <c r="B2683" s="30"/>
      <c r="C2683" s="30"/>
      <c r="D2683" s="30"/>
      <c r="E2683" s="30"/>
      <c r="F2683" s="30"/>
      <c r="G2683" s="14" t="s">
        <v>287</v>
      </c>
      <c r="H2683" s="19">
        <v>3.6761710000000001</v>
      </c>
      <c r="I2683" s="17">
        <v>0.104425</v>
      </c>
      <c r="J2683" s="19">
        <v>3.5565150000000001</v>
      </c>
      <c r="K2683" s="17">
        <v>6.8701999999999999E-2</v>
      </c>
      <c r="L2683" s="19">
        <v>3.4077649999999999</v>
      </c>
      <c r="M2683" s="17">
        <v>3.9147000000000001E-2</v>
      </c>
      <c r="N2683" s="19">
        <v>3.3571770000000001</v>
      </c>
      <c r="O2683" s="17">
        <v>4.0980999999999997E-2</v>
      </c>
    </row>
    <row r="2684" spans="2:15" x14ac:dyDescent="0.2">
      <c r="B2684" s="30"/>
      <c r="C2684" s="30"/>
      <c r="D2684" s="30"/>
      <c r="E2684" s="30"/>
      <c r="F2684" s="30"/>
      <c r="G2684" s="14" t="s">
        <v>288</v>
      </c>
      <c r="H2684" s="19">
        <v>2.9740530000000001</v>
      </c>
      <c r="I2684" s="17">
        <v>8.2016000000000006E-2</v>
      </c>
      <c r="J2684" s="19">
        <v>2.925252</v>
      </c>
      <c r="K2684" s="17">
        <v>1.3408E-2</v>
      </c>
      <c r="L2684" s="19">
        <v>2.84931</v>
      </c>
      <c r="M2684" s="17">
        <v>-9.2189999999999998E-3</v>
      </c>
      <c r="N2684" s="19">
        <v>2.838298</v>
      </c>
      <c r="O2684" s="17">
        <v>-7.4899999999999999E-4</v>
      </c>
    </row>
    <row r="2685" spans="2:15" x14ac:dyDescent="0.2">
      <c r="B2685" s="30"/>
      <c r="C2685" s="30"/>
      <c r="D2685" s="30"/>
      <c r="E2685" s="30"/>
      <c r="F2685" s="30"/>
      <c r="G2685" s="14" t="s">
        <v>289</v>
      </c>
      <c r="H2685" s="19">
        <v>3.4468480000000001</v>
      </c>
      <c r="I2685" s="17">
        <v>-8.7891999999999998E-2</v>
      </c>
      <c r="J2685" s="19">
        <v>3.5671219999999999</v>
      </c>
      <c r="K2685" s="17">
        <v>-7.4662000000000006E-2</v>
      </c>
      <c r="L2685" s="19">
        <v>3.5969139999999999</v>
      </c>
      <c r="M2685" s="17">
        <v>-5.2380999999999997E-2</v>
      </c>
      <c r="N2685" s="19">
        <v>3.5800770000000002</v>
      </c>
      <c r="O2685" s="17">
        <v>-8.6669999999999997E-2</v>
      </c>
    </row>
    <row r="2686" spans="2:15" x14ac:dyDescent="0.2">
      <c r="B2686" s="30"/>
      <c r="C2686" s="30"/>
      <c r="D2686" s="30"/>
      <c r="E2686" s="30"/>
      <c r="F2686" s="30"/>
      <c r="G2686" s="14" t="s">
        <v>290</v>
      </c>
      <c r="H2686" s="19">
        <v>3.3131200000000001</v>
      </c>
      <c r="I2686" s="17">
        <v>-1.1422E-2</v>
      </c>
      <c r="J2686" s="19">
        <v>3.3208639999999998</v>
      </c>
      <c r="K2686" s="17">
        <v>-4.3160000000000004E-3</v>
      </c>
      <c r="L2686" s="19">
        <v>3.2984779999999998</v>
      </c>
      <c r="M2686" s="17">
        <v>-5.79E-3</v>
      </c>
      <c r="N2686" s="19">
        <v>3.2690869999999999</v>
      </c>
      <c r="O2686" s="17">
        <v>-8.2369999999999995E-3</v>
      </c>
    </row>
    <row r="2687" spans="2:15" x14ac:dyDescent="0.2">
      <c r="B2687" s="30"/>
      <c r="C2687" s="30"/>
      <c r="D2687" s="30"/>
      <c r="E2687" s="30"/>
      <c r="F2687" s="30"/>
      <c r="G2687" s="14" t="s">
        <v>291</v>
      </c>
      <c r="H2687" s="19">
        <v>2.6839740000000001</v>
      </c>
      <c r="I2687" s="17">
        <v>7.7189999999999995E-2</v>
      </c>
      <c r="J2687" s="19">
        <v>2.6776430000000002</v>
      </c>
      <c r="K2687" s="17">
        <v>-1.5610000000000001E-3</v>
      </c>
      <c r="L2687" s="19">
        <v>2.6637599999999999</v>
      </c>
      <c r="M2687" s="17">
        <v>-2.7456999999999999E-2</v>
      </c>
      <c r="N2687" s="19">
        <v>2.6774420000000001</v>
      </c>
      <c r="O2687" s="17">
        <v>-1.8036E-2</v>
      </c>
    </row>
    <row r="2688" spans="2:15" x14ac:dyDescent="0.2">
      <c r="B2688" s="30"/>
      <c r="C2688" s="30"/>
      <c r="D2688" s="30"/>
      <c r="E2688" s="30"/>
      <c r="F2688" s="30"/>
      <c r="G2688" s="14" t="s">
        <v>292</v>
      </c>
      <c r="H2688" s="19">
        <v>2.5858910000000002</v>
      </c>
      <c r="I2688" s="17">
        <v>9.1992000000000004E-2</v>
      </c>
      <c r="J2688" s="19">
        <v>2.9580009999999999</v>
      </c>
      <c r="K2688" s="17">
        <v>0.21115200000000001</v>
      </c>
      <c r="L2688" s="19">
        <v>2.8223150000000001</v>
      </c>
      <c r="M2688" s="17">
        <v>0.168658</v>
      </c>
      <c r="N2688" s="19">
        <v>2.6153520000000001</v>
      </c>
      <c r="O2688" s="17">
        <v>8.1242999999999996E-2</v>
      </c>
    </row>
    <row r="2689" spans="2:15" x14ac:dyDescent="0.2">
      <c r="B2689" s="30"/>
      <c r="C2689" s="30"/>
      <c r="D2689" s="30"/>
      <c r="E2689" s="30"/>
      <c r="F2689" s="30"/>
      <c r="G2689" s="14" t="s">
        <v>293</v>
      </c>
      <c r="H2689" s="19">
        <v>3.3858190000000001</v>
      </c>
      <c r="I2689" s="17">
        <v>0.21623800000000001</v>
      </c>
      <c r="J2689" s="19">
        <v>3.4349729999999998</v>
      </c>
      <c r="K2689" s="17">
        <v>0.24177000000000001</v>
      </c>
      <c r="L2689" s="19">
        <v>3.3111920000000001</v>
      </c>
      <c r="M2689" s="17">
        <v>0.25407800000000003</v>
      </c>
      <c r="N2689" s="19">
        <v>3.1024409999999998</v>
      </c>
      <c r="O2689" s="17">
        <v>0.118187</v>
      </c>
    </row>
    <row r="2690" spans="2:15" x14ac:dyDescent="0.2">
      <c r="B2690" s="30"/>
      <c r="C2690" s="30"/>
      <c r="D2690" s="30"/>
      <c r="E2690" s="30"/>
      <c r="F2690" s="30"/>
      <c r="G2690" s="14" t="s">
        <v>294</v>
      </c>
      <c r="H2690" s="19">
        <v>2.894075</v>
      </c>
      <c r="I2690" s="17">
        <v>5.1823000000000001E-2</v>
      </c>
      <c r="J2690" s="19">
        <v>2.8750309999999999</v>
      </c>
      <c r="K2690" s="17">
        <v>3.9427999999999998E-2</v>
      </c>
      <c r="L2690" s="19">
        <v>2.8958979999999999</v>
      </c>
      <c r="M2690" s="17">
        <v>3.8273000000000001E-2</v>
      </c>
      <c r="N2690" s="19">
        <v>2.869326</v>
      </c>
      <c r="O2690" s="17">
        <v>4.0169999999999997E-3</v>
      </c>
    </row>
    <row r="2691" spans="2:15" x14ac:dyDescent="0.2">
      <c r="B2691" s="30"/>
      <c r="C2691" s="30"/>
      <c r="D2691" s="30"/>
      <c r="E2691" s="30"/>
      <c r="F2691" s="30"/>
      <c r="G2691" s="14" t="s">
        <v>295</v>
      </c>
      <c r="H2691" s="19">
        <v>3.733174</v>
      </c>
      <c r="I2691" s="17">
        <v>-3.2113999999999997E-2</v>
      </c>
      <c r="J2691" s="19">
        <v>3.680593</v>
      </c>
      <c r="K2691" s="17">
        <v>-4.8437000000000001E-2</v>
      </c>
      <c r="L2691" s="19">
        <v>3.706378</v>
      </c>
      <c r="M2691" s="17">
        <v>-3.8837999999999998E-2</v>
      </c>
      <c r="N2691" s="19">
        <v>3.7605490000000001</v>
      </c>
      <c r="O2691" s="17">
        <v>-2.2599999999999999E-2</v>
      </c>
    </row>
    <row r="2692" spans="2:15" x14ac:dyDescent="0.2">
      <c r="B2692" s="30"/>
      <c r="C2692" s="30"/>
      <c r="D2692" s="30"/>
      <c r="E2692" s="30"/>
      <c r="F2692" s="30"/>
      <c r="G2692" s="14" t="s">
        <v>296</v>
      </c>
      <c r="H2692" s="19">
        <v>3.2224400000000002</v>
      </c>
      <c r="I2692" s="17">
        <v>0.123332</v>
      </c>
      <c r="J2692" s="19">
        <v>6.616714</v>
      </c>
      <c r="K2692" s="17">
        <v>0.94195799999999996</v>
      </c>
      <c r="L2692" s="19">
        <v>5.0228359999999999</v>
      </c>
      <c r="M2692" s="17">
        <v>0.47649900000000001</v>
      </c>
      <c r="N2692" s="19">
        <v>3.9481630000000001</v>
      </c>
      <c r="O2692" s="17">
        <v>0.202101</v>
      </c>
    </row>
    <row r="2693" spans="2:15" x14ac:dyDescent="0.2">
      <c r="B2693" s="30"/>
      <c r="C2693" s="30"/>
      <c r="D2693" s="30"/>
      <c r="E2693" s="30"/>
      <c r="F2693" s="30"/>
      <c r="G2693" s="14" t="s">
        <v>297</v>
      </c>
      <c r="H2693" s="19">
        <v>3.6931910000000001</v>
      </c>
      <c r="I2693" s="17">
        <v>3.5887000000000002E-2</v>
      </c>
      <c r="J2693" s="19">
        <v>3.648285</v>
      </c>
      <c r="K2693" s="17">
        <v>1.2801E-2</v>
      </c>
      <c r="L2693" s="19">
        <v>3.64879</v>
      </c>
      <c r="M2693" s="17">
        <v>1.3925E-2</v>
      </c>
      <c r="N2693" s="19">
        <v>3.6206659999999999</v>
      </c>
      <c r="O2693" s="17">
        <v>8.4518999999999997E-2</v>
      </c>
    </row>
    <row r="2694" spans="2:15" x14ac:dyDescent="0.2">
      <c r="B2694" s="30"/>
      <c r="C2694" s="30"/>
      <c r="D2694" s="30"/>
      <c r="E2694" s="30"/>
      <c r="F2694" s="30"/>
      <c r="G2694" s="14" t="s">
        <v>298</v>
      </c>
      <c r="H2694" s="19">
        <v>3.8360979999999998</v>
      </c>
      <c r="I2694" s="17">
        <v>-0.186249</v>
      </c>
      <c r="J2694" s="19">
        <v>3.8863099999999999</v>
      </c>
      <c r="K2694" s="17">
        <v>-0.121055</v>
      </c>
      <c r="L2694" s="19">
        <v>4.1338710000000001</v>
      </c>
      <c r="M2694" s="17">
        <v>-5.067E-2</v>
      </c>
      <c r="N2694" s="19">
        <v>4.3428810000000002</v>
      </c>
      <c r="O2694" s="17">
        <v>-3.0890000000000002E-3</v>
      </c>
    </row>
    <row r="2695" spans="2:15" x14ac:dyDescent="0.2">
      <c r="B2695" s="30"/>
      <c r="C2695" s="30"/>
      <c r="D2695" s="30"/>
      <c r="E2695" s="30"/>
      <c r="F2695" s="30"/>
      <c r="G2695" s="14" t="s">
        <v>299</v>
      </c>
      <c r="H2695" s="19">
        <v>4.1787419999999997</v>
      </c>
      <c r="I2695" s="17">
        <v>9.4715999999999995E-2</v>
      </c>
      <c r="J2695" s="19">
        <v>4.1543260000000002</v>
      </c>
      <c r="K2695" s="17">
        <v>6.7597000000000004E-2</v>
      </c>
      <c r="L2695" s="19">
        <v>4.173921</v>
      </c>
      <c r="M2695" s="17">
        <v>7.9059000000000004E-2</v>
      </c>
      <c r="N2695" s="19">
        <v>4.0642370000000003</v>
      </c>
      <c r="O2695" s="17">
        <v>7.7476000000000003E-2</v>
      </c>
    </row>
    <row r="2696" spans="2:15" x14ac:dyDescent="0.2">
      <c r="B2696" s="30"/>
      <c r="C2696" s="30"/>
      <c r="D2696" s="30"/>
      <c r="E2696" s="30"/>
      <c r="F2696" s="30"/>
      <c r="G2696" s="14" t="s">
        <v>300</v>
      </c>
      <c r="H2696" s="19">
        <v>2.987482</v>
      </c>
      <c r="I2696" s="17">
        <v>-3.5130000000000001E-3</v>
      </c>
      <c r="J2696" s="19">
        <v>3.0400580000000001</v>
      </c>
      <c r="K2696" s="17">
        <v>1.6518999999999999E-2</v>
      </c>
      <c r="L2696" s="19">
        <v>3.048063</v>
      </c>
      <c r="M2696" s="17">
        <v>1.9734000000000002E-2</v>
      </c>
      <c r="N2696" s="19">
        <v>2.9871539999999999</v>
      </c>
      <c r="O2696" s="17">
        <v>-1.7572999999999998E-2</v>
      </c>
    </row>
    <row r="2697" spans="2:15" x14ac:dyDescent="0.2">
      <c r="B2697" s="30"/>
      <c r="C2697" s="30"/>
      <c r="D2697" s="30"/>
      <c r="E2697" s="30"/>
      <c r="F2697" s="30"/>
      <c r="G2697" s="14" t="s">
        <v>301</v>
      </c>
      <c r="H2697" s="19">
        <v>3.690124</v>
      </c>
      <c r="I2697" s="17">
        <v>3.1935999999999999E-2</v>
      </c>
      <c r="J2697" s="19">
        <v>3.6448939999999999</v>
      </c>
      <c r="K2697" s="17">
        <v>9.1719999999999996E-3</v>
      </c>
      <c r="L2697" s="19">
        <v>3.66004</v>
      </c>
      <c r="M2697" s="17">
        <v>1.4886999999999999E-2</v>
      </c>
      <c r="N2697" s="19">
        <v>3.6342279999999998</v>
      </c>
      <c r="O2697" s="17">
        <v>7.6878000000000002E-2</v>
      </c>
    </row>
    <row r="2698" spans="2:15" x14ac:dyDescent="0.2">
      <c r="B2698" s="30"/>
      <c r="C2698" s="30"/>
      <c r="D2698" s="30"/>
      <c r="E2698" s="30"/>
      <c r="F2698" s="30"/>
      <c r="G2698" s="14" t="s">
        <v>302</v>
      </c>
      <c r="H2698" s="19">
        <v>4.8095220000000003</v>
      </c>
      <c r="I2698" s="17">
        <v>8.4314E-2</v>
      </c>
      <c r="J2698" s="19">
        <v>4.406917</v>
      </c>
      <c r="K2698" s="17">
        <v>4.2111999999999997E-2</v>
      </c>
      <c r="L2698" s="19">
        <v>4.2164419999999998</v>
      </c>
      <c r="M2698" s="17">
        <v>-1.8159999999999999E-2</v>
      </c>
      <c r="N2698" s="19">
        <v>4.1912289999999999</v>
      </c>
      <c r="O2698" s="17">
        <v>-2.0804E-2</v>
      </c>
    </row>
    <row r="2699" spans="2:15" x14ac:dyDescent="0.2">
      <c r="B2699" s="30"/>
      <c r="C2699" s="30"/>
      <c r="D2699" s="30"/>
      <c r="E2699" s="30"/>
      <c r="F2699" s="30"/>
      <c r="G2699" s="14" t="s">
        <v>303</v>
      </c>
      <c r="H2699" s="19">
        <v>4.1991839999999998</v>
      </c>
      <c r="I2699" s="17">
        <v>4.9234E-2</v>
      </c>
      <c r="J2699" s="19">
        <v>4.0372430000000001</v>
      </c>
      <c r="K2699" s="17">
        <v>2.3033000000000001E-2</v>
      </c>
      <c r="L2699" s="19">
        <v>3.950942</v>
      </c>
      <c r="M2699" s="17">
        <v>4.3600000000000003E-4</v>
      </c>
      <c r="N2699" s="19">
        <v>3.943867</v>
      </c>
      <c r="O2699" s="17">
        <v>-7.1320000000000003E-3</v>
      </c>
    </row>
    <row r="2700" spans="2:15" x14ac:dyDescent="0.2">
      <c r="B2700" s="30"/>
      <c r="C2700" s="30"/>
      <c r="D2700" s="30"/>
      <c r="E2700" s="30"/>
      <c r="F2700" s="30"/>
      <c r="G2700" s="14" t="s">
        <v>304</v>
      </c>
      <c r="H2700" s="19">
        <v>3.7336680000000002</v>
      </c>
      <c r="I2700" s="17">
        <v>3.1335000000000002E-2</v>
      </c>
      <c r="J2700" s="19">
        <v>3.7117599999999999</v>
      </c>
      <c r="K2700" s="17">
        <v>1.7423999999999999E-2</v>
      </c>
      <c r="L2700" s="19">
        <v>3.6714030000000002</v>
      </c>
      <c r="M2700" s="17">
        <v>6.9639999999999997E-3</v>
      </c>
      <c r="N2700" s="19">
        <v>3.6334629999999999</v>
      </c>
      <c r="O2700" s="17">
        <v>3.0488000000000001E-2</v>
      </c>
    </row>
    <row r="2701" spans="2:15" x14ac:dyDescent="0.2">
      <c r="B2701" s="30"/>
      <c r="C2701" s="30"/>
      <c r="D2701" s="30"/>
      <c r="E2701" s="30"/>
      <c r="F2701" s="30"/>
      <c r="G2701" s="14" t="s">
        <v>305</v>
      </c>
      <c r="H2701" s="19">
        <v>3.7186810000000001</v>
      </c>
      <c r="I2701" s="17">
        <v>3.3564999999999998E-2</v>
      </c>
      <c r="J2701" s="19">
        <v>3.6997</v>
      </c>
      <c r="K2701" s="17">
        <v>1.8242999999999999E-2</v>
      </c>
      <c r="L2701" s="19">
        <v>3.4893109999999998</v>
      </c>
      <c r="M2701" s="17">
        <v>-2.5385000000000001E-2</v>
      </c>
      <c r="N2701" s="19">
        <v>3.4851130000000001</v>
      </c>
      <c r="O2701" s="17">
        <v>3.0362E-2</v>
      </c>
    </row>
    <row r="2702" spans="2:15" x14ac:dyDescent="0.2">
      <c r="B2702" s="30"/>
      <c r="C2702" s="30"/>
      <c r="D2702" s="30"/>
      <c r="E2702" s="30"/>
      <c r="F2702" s="30"/>
      <c r="G2702" s="14" t="s">
        <v>306</v>
      </c>
      <c r="H2702" s="19">
        <v>3.715427</v>
      </c>
      <c r="I2702" s="17">
        <v>0.10281700000000001</v>
      </c>
      <c r="J2702" s="19">
        <v>3.5579100000000001</v>
      </c>
      <c r="K2702" s="17">
        <v>3.9486E-2</v>
      </c>
      <c r="L2702" s="19">
        <v>3.47953</v>
      </c>
      <c r="M2702" s="17">
        <v>1.6879999999999999E-2</v>
      </c>
      <c r="N2702" s="19">
        <v>3.4624079999999999</v>
      </c>
      <c r="O2702" s="17">
        <v>1.0408000000000001E-2</v>
      </c>
    </row>
    <row r="2703" spans="2:15" x14ac:dyDescent="0.2">
      <c r="B2703" s="30"/>
      <c r="C2703" s="30"/>
      <c r="D2703" s="30"/>
      <c r="E2703" s="30"/>
      <c r="F2703" s="30"/>
      <c r="G2703" s="14" t="s">
        <v>307</v>
      </c>
      <c r="H2703" s="19">
        <v>3.3630680000000002</v>
      </c>
      <c r="I2703" s="17">
        <v>5.3615000000000003E-2</v>
      </c>
      <c r="J2703" s="19">
        <v>3.3333819999999998</v>
      </c>
      <c r="K2703" s="17">
        <v>5.0297000000000001E-2</v>
      </c>
      <c r="L2703" s="19">
        <v>3.36002</v>
      </c>
      <c r="M2703" s="17">
        <v>5.6800000000000003E-2</v>
      </c>
      <c r="N2703" s="19">
        <v>3.3166509999999998</v>
      </c>
      <c r="O2703" s="17">
        <v>3.3376999999999997E-2</v>
      </c>
    </row>
    <row r="2704" spans="2:15" x14ac:dyDescent="0.2">
      <c r="B2704" s="30"/>
      <c r="C2704" s="30"/>
      <c r="D2704" s="30"/>
      <c r="E2704" s="30"/>
      <c r="F2704" s="30"/>
      <c r="G2704" s="14" t="s">
        <v>308</v>
      </c>
      <c r="H2704" s="19">
        <v>2.6567020000000001</v>
      </c>
      <c r="I2704" s="17">
        <v>-0.25327300000000003</v>
      </c>
      <c r="J2704" s="19">
        <v>2.6381610000000002</v>
      </c>
      <c r="K2704" s="17">
        <v>-0.23966100000000001</v>
      </c>
      <c r="L2704" s="19">
        <v>2.641591</v>
      </c>
      <c r="M2704" s="17">
        <v>-0.27677800000000002</v>
      </c>
      <c r="N2704" s="19">
        <v>2.90829</v>
      </c>
      <c r="O2704" s="17">
        <v>-0.16224</v>
      </c>
    </row>
    <row r="2705" spans="2:15" x14ac:dyDescent="0.2">
      <c r="B2705" s="30"/>
      <c r="C2705" s="30"/>
      <c r="D2705" s="30"/>
      <c r="E2705" s="30"/>
      <c r="F2705" s="30"/>
      <c r="G2705" s="14" t="s">
        <v>309</v>
      </c>
      <c r="H2705" s="19">
        <v>3.6907130000000001</v>
      </c>
      <c r="I2705" s="17">
        <v>3.3773999999999998E-2</v>
      </c>
      <c r="J2705" s="19">
        <v>3.645292</v>
      </c>
      <c r="K2705" s="17">
        <v>1.0345E-2</v>
      </c>
      <c r="L2705" s="19">
        <v>3.6429610000000001</v>
      </c>
      <c r="M2705" s="17">
        <v>1.0423E-2</v>
      </c>
      <c r="N2705" s="19">
        <v>3.6168100000000001</v>
      </c>
      <c r="O2705" s="17">
        <v>7.9765000000000003E-2</v>
      </c>
    </row>
    <row r="2706" spans="2:15" x14ac:dyDescent="0.2">
      <c r="B2706" s="30"/>
      <c r="C2706" s="30"/>
      <c r="D2706" s="30"/>
      <c r="E2706" s="30"/>
      <c r="F2706" s="30"/>
      <c r="G2706" s="14" t="s">
        <v>310</v>
      </c>
      <c r="H2706" s="19">
        <v>3.0541149999999999</v>
      </c>
      <c r="I2706" s="17">
        <v>0.12328699999999999</v>
      </c>
      <c r="J2706" s="19">
        <v>2.9916969999999998</v>
      </c>
      <c r="K2706" s="17">
        <v>7.4725E-2</v>
      </c>
      <c r="L2706" s="19">
        <v>2.99918</v>
      </c>
      <c r="M2706" s="17">
        <v>7.4661000000000005E-2</v>
      </c>
      <c r="N2706" s="19">
        <v>2.962961</v>
      </c>
      <c r="O2706" s="17">
        <v>5.4441999999999997E-2</v>
      </c>
    </row>
    <row r="2707" spans="2:15" x14ac:dyDescent="0.2">
      <c r="B2707" s="30"/>
      <c r="C2707" s="30"/>
      <c r="D2707" s="30"/>
      <c r="E2707" s="30"/>
      <c r="F2707" s="30"/>
      <c r="G2707" s="14" t="s">
        <v>311</v>
      </c>
      <c r="H2707" s="19">
        <v>3.583583</v>
      </c>
      <c r="I2707" s="17">
        <v>0.12182</v>
      </c>
      <c r="J2707" s="19">
        <v>3.4692189999999998</v>
      </c>
      <c r="K2707" s="17">
        <v>4.7126000000000001E-2</v>
      </c>
      <c r="L2707" s="19">
        <v>3.413297</v>
      </c>
      <c r="M2707" s="17">
        <v>5.5091000000000001E-2</v>
      </c>
      <c r="N2707" s="19">
        <v>3.345564</v>
      </c>
      <c r="O2707" s="17">
        <v>2.2166999999999999E-2</v>
      </c>
    </row>
    <row r="2708" spans="2:15" x14ac:dyDescent="0.2">
      <c r="B2708" s="30"/>
      <c r="C2708" s="30"/>
      <c r="D2708" s="30"/>
      <c r="E2708" s="30"/>
      <c r="F2708" s="30"/>
      <c r="G2708" s="14" t="s">
        <v>312</v>
      </c>
      <c r="H2708" s="19">
        <v>3.843826</v>
      </c>
      <c r="I2708" s="17">
        <v>-7.1640999999999996E-2</v>
      </c>
      <c r="J2708" s="19">
        <v>3.9557829999999998</v>
      </c>
      <c r="K2708" s="17">
        <v>-4.8557000000000003E-2</v>
      </c>
      <c r="L2708" s="19">
        <v>3.936178</v>
      </c>
      <c r="M2708" s="17">
        <v>-5.4074999999999998E-2</v>
      </c>
      <c r="N2708" s="19">
        <v>3.9526539999999999</v>
      </c>
      <c r="O2708" s="17">
        <v>-7.4844999999999995E-2</v>
      </c>
    </row>
    <row r="2709" spans="2:15" x14ac:dyDescent="0.2">
      <c r="B2709" s="30"/>
      <c r="C2709" s="30"/>
      <c r="D2709" s="30"/>
      <c r="E2709" s="30"/>
      <c r="F2709" s="30"/>
      <c r="G2709" s="14" t="s">
        <v>313</v>
      </c>
      <c r="H2709" s="19">
        <v>3.5033850000000002</v>
      </c>
      <c r="I2709" s="17">
        <v>-8.2359000000000002E-2</v>
      </c>
      <c r="J2709" s="19">
        <v>3.8895740000000001</v>
      </c>
      <c r="K2709" s="17">
        <v>0.118964</v>
      </c>
      <c r="L2709" s="19">
        <v>3.6799940000000002</v>
      </c>
      <c r="M2709" s="17">
        <v>8.9025000000000007E-2</v>
      </c>
      <c r="N2709" s="19">
        <v>3.4649540000000001</v>
      </c>
      <c r="O2709" s="17">
        <v>3.8445E-2</v>
      </c>
    </row>
    <row r="2710" spans="2:15" x14ac:dyDescent="0.2">
      <c r="B2710" s="30"/>
      <c r="C2710" s="30"/>
      <c r="D2710" s="30"/>
      <c r="E2710" s="30"/>
      <c r="F2710" s="30"/>
      <c r="G2710" s="14" t="s">
        <v>314</v>
      </c>
      <c r="H2710" s="19">
        <v>3.9120469999999998</v>
      </c>
      <c r="I2710" s="17">
        <v>-0.198377</v>
      </c>
      <c r="J2710" s="19">
        <v>3.7931970000000002</v>
      </c>
      <c r="K2710" s="17">
        <v>-0.22418299999999999</v>
      </c>
      <c r="L2710" s="19">
        <v>3.8648669999999998</v>
      </c>
      <c r="M2710" s="17">
        <v>-0.214508</v>
      </c>
      <c r="N2710" s="19">
        <v>4.2599720000000003</v>
      </c>
      <c r="O2710" s="17">
        <v>-0.127915</v>
      </c>
    </row>
    <row r="2711" spans="2:15" x14ac:dyDescent="0.2">
      <c r="B2711" s="30"/>
      <c r="C2711" s="30"/>
      <c r="D2711" s="30"/>
      <c r="E2711" s="30"/>
      <c r="F2711" s="30"/>
      <c r="G2711" s="14" t="s">
        <v>315</v>
      </c>
      <c r="H2711" s="19">
        <v>3.3903059999999998</v>
      </c>
      <c r="I2711" s="17">
        <v>1.8595E-2</v>
      </c>
      <c r="J2711" s="19">
        <v>3.3595609999999998</v>
      </c>
      <c r="K2711" s="17">
        <v>-3.313E-3</v>
      </c>
      <c r="L2711" s="19">
        <v>3.3499469999999998</v>
      </c>
      <c r="M2711" s="17">
        <v>-7.3229999999999996E-3</v>
      </c>
      <c r="N2711" s="19">
        <v>3.322978</v>
      </c>
      <c r="O2711" s="17">
        <v>-1.8343000000000002E-2</v>
      </c>
    </row>
    <row r="2712" spans="2:15" x14ac:dyDescent="0.2">
      <c r="B2712" s="30"/>
      <c r="C2712" s="30"/>
      <c r="D2712" s="30"/>
      <c r="E2712" s="30"/>
      <c r="F2712" s="30"/>
      <c r="G2712" s="14" t="s">
        <v>316</v>
      </c>
      <c r="H2712" s="19">
        <v>3.0648049999999998</v>
      </c>
      <c r="I2712" s="17">
        <v>0.11169800000000001</v>
      </c>
      <c r="J2712" s="19">
        <v>3.022713</v>
      </c>
      <c r="K2712" s="17">
        <v>7.2534000000000001E-2</v>
      </c>
      <c r="L2712" s="19">
        <v>3.0322309999999999</v>
      </c>
      <c r="M2712" s="17">
        <v>6.2616000000000005E-2</v>
      </c>
      <c r="N2712" s="19">
        <v>2.9518499999999999</v>
      </c>
      <c r="O2712" s="17">
        <v>-4.1989999999999996E-3</v>
      </c>
    </row>
    <row r="2713" spans="2:15" x14ac:dyDescent="0.2">
      <c r="B2713" s="30"/>
      <c r="C2713" s="30"/>
      <c r="D2713" s="30"/>
      <c r="E2713" s="30"/>
      <c r="F2713" s="30"/>
      <c r="G2713" s="14" t="s">
        <v>317</v>
      </c>
      <c r="H2713" s="19">
        <v>2.7586599999999999</v>
      </c>
      <c r="I2713" s="17">
        <v>0.14666100000000001</v>
      </c>
      <c r="J2713" s="19">
        <v>2.728024</v>
      </c>
      <c r="K2713" s="17">
        <v>4.0288999999999998E-2</v>
      </c>
      <c r="L2713" s="19">
        <v>2.681873</v>
      </c>
      <c r="M2713" s="17">
        <v>-3.4810000000000002E-3</v>
      </c>
      <c r="N2713" s="19">
        <v>2.5431810000000001</v>
      </c>
      <c r="O2713" s="17">
        <v>-7.6574000000000003E-2</v>
      </c>
    </row>
    <row r="2714" spans="2:15" x14ac:dyDescent="0.2">
      <c r="B2714" s="30"/>
      <c r="C2714" s="30"/>
      <c r="D2714" s="30"/>
      <c r="E2714" s="30"/>
      <c r="F2714" s="30"/>
      <c r="G2714" s="14" t="s">
        <v>318</v>
      </c>
      <c r="H2714" s="19">
        <v>4.1055770000000003</v>
      </c>
      <c r="I2714" s="17">
        <v>0.108859</v>
      </c>
      <c r="J2714" s="19">
        <v>3.8316840000000001</v>
      </c>
      <c r="K2714" s="17">
        <v>4.9808999999999999E-2</v>
      </c>
      <c r="L2714" s="19">
        <v>3.8573729999999999</v>
      </c>
      <c r="M2714" s="17">
        <v>9.6706E-2</v>
      </c>
      <c r="N2714" s="19">
        <v>3.836093</v>
      </c>
      <c r="O2714" s="17">
        <v>0.135909</v>
      </c>
    </row>
    <row r="2715" spans="2:15" x14ac:dyDescent="0.2">
      <c r="B2715" s="30"/>
      <c r="C2715" s="30"/>
      <c r="D2715" s="30"/>
      <c r="E2715" s="30"/>
      <c r="F2715" s="30"/>
      <c r="G2715" s="14" t="s">
        <v>319</v>
      </c>
      <c r="H2715" s="19">
        <v>4.9262699999999997</v>
      </c>
      <c r="I2715" s="17">
        <v>6.5009999999999998E-3</v>
      </c>
      <c r="J2715" s="19">
        <v>4.8705410000000002</v>
      </c>
      <c r="K2715" s="17">
        <v>3.9269999999999999E-2</v>
      </c>
      <c r="L2715" s="19">
        <v>4.9026820000000004</v>
      </c>
      <c r="M2715" s="17">
        <v>7.7945E-2</v>
      </c>
      <c r="N2715" s="19">
        <v>4.7472709999999996</v>
      </c>
      <c r="O2715" s="17">
        <v>8.3920000000000002E-3</v>
      </c>
    </row>
    <row r="2716" spans="2:15" x14ac:dyDescent="0.2">
      <c r="B2716" s="30"/>
      <c r="C2716" s="30"/>
      <c r="D2716" s="30"/>
      <c r="E2716" s="30"/>
      <c r="F2716" s="30"/>
      <c r="G2716" s="14" t="s">
        <v>320</v>
      </c>
      <c r="H2716" s="19">
        <v>3.7494450000000001</v>
      </c>
      <c r="I2716" s="17">
        <v>6.4526E-2</v>
      </c>
      <c r="J2716" s="19">
        <v>3.71515</v>
      </c>
      <c r="K2716" s="17">
        <v>-3.1591000000000001E-2</v>
      </c>
      <c r="L2716" s="19">
        <v>3.7893500000000002</v>
      </c>
      <c r="M2716" s="17">
        <v>7.1720000000000004E-3</v>
      </c>
      <c r="N2716" s="19">
        <v>3.7565379999999999</v>
      </c>
      <c r="O2716" s="17">
        <v>3.2122999999999999E-2</v>
      </c>
    </row>
    <row r="2717" spans="2:15" x14ac:dyDescent="0.2">
      <c r="B2717" s="30"/>
      <c r="C2717" s="30"/>
      <c r="D2717" s="30"/>
      <c r="E2717" s="30"/>
      <c r="F2717" s="30"/>
      <c r="G2717" s="14" t="s">
        <v>321</v>
      </c>
      <c r="H2717" s="19">
        <v>4.3194530000000002</v>
      </c>
      <c r="I2717" s="17">
        <v>7.5819999999999999E-2</v>
      </c>
      <c r="J2717" s="19">
        <v>4.2362339999999996</v>
      </c>
      <c r="K2717" s="17">
        <v>6.8444000000000005E-2</v>
      </c>
      <c r="L2717" s="19">
        <v>4.1509840000000002</v>
      </c>
      <c r="M2717" s="17">
        <v>7.1996000000000004E-2</v>
      </c>
      <c r="N2717" s="19">
        <v>4.1639749999999998</v>
      </c>
      <c r="O2717" s="17">
        <v>8.5276000000000005E-2</v>
      </c>
    </row>
    <row r="2718" spans="2:15" x14ac:dyDescent="0.2">
      <c r="B2718" s="30"/>
      <c r="C2718" s="30"/>
      <c r="D2718" s="30"/>
      <c r="E2718" s="30"/>
      <c r="F2718" s="30"/>
      <c r="G2718" s="14" t="s">
        <v>322</v>
      </c>
      <c r="H2718" s="19">
        <v>4.1772140000000002</v>
      </c>
      <c r="I2718" s="17">
        <v>-6.4827999999999997E-2</v>
      </c>
      <c r="J2718" s="19">
        <v>4.1080969999999999</v>
      </c>
      <c r="K2718" s="17">
        <v>-6.3523999999999997E-2</v>
      </c>
      <c r="L2718" s="19">
        <v>4.181508</v>
      </c>
      <c r="M2718" s="17">
        <v>-4.4488E-2</v>
      </c>
      <c r="N2718" s="19">
        <v>4.3262559999999999</v>
      </c>
      <c r="O2718" s="17">
        <v>1.3464E-2</v>
      </c>
    </row>
    <row r="2719" spans="2:15" x14ac:dyDescent="0.2">
      <c r="B2719" s="30"/>
      <c r="C2719" s="30"/>
      <c r="D2719" s="30"/>
      <c r="E2719" s="30"/>
      <c r="F2719" s="30"/>
      <c r="G2719" s="14" t="s">
        <v>323</v>
      </c>
      <c r="H2719" s="19">
        <v>3.6947190000000001</v>
      </c>
      <c r="I2719" s="17">
        <v>0.12507699999999999</v>
      </c>
      <c r="J2719" s="19">
        <v>3.6628289999999999</v>
      </c>
      <c r="K2719" s="17">
        <v>0.114118</v>
      </c>
      <c r="L2719" s="19">
        <v>3.5968710000000002</v>
      </c>
      <c r="M2719" s="17">
        <v>8.3807999999999994E-2</v>
      </c>
      <c r="N2719" s="19">
        <v>3.4218299999999999</v>
      </c>
      <c r="O2719" s="17">
        <v>3.2329999999999998E-2</v>
      </c>
    </row>
    <row r="2720" spans="2:15" x14ac:dyDescent="0.2">
      <c r="B2720" s="30"/>
      <c r="C2720" s="30"/>
      <c r="D2720" s="30"/>
      <c r="E2720" s="30"/>
      <c r="F2720" s="30"/>
      <c r="G2720" s="14" t="s">
        <v>324</v>
      </c>
      <c r="H2720" s="19">
        <v>3.525369</v>
      </c>
      <c r="I2720" s="17">
        <v>3.6602999999999997E-2</v>
      </c>
      <c r="J2720" s="19">
        <v>4.0295550000000002</v>
      </c>
      <c r="K2720" s="17">
        <v>0.244475</v>
      </c>
      <c r="L2720" s="19">
        <v>3.7344360000000001</v>
      </c>
      <c r="M2720" s="17">
        <v>0.19985900000000001</v>
      </c>
      <c r="N2720" s="19">
        <v>3.6140500000000002</v>
      </c>
      <c r="O2720" s="17">
        <v>0.18421100000000001</v>
      </c>
    </row>
    <row r="2721" spans="2:15" x14ac:dyDescent="0.2">
      <c r="B2721" s="138"/>
      <c r="C2721" s="138"/>
      <c r="D2721" s="138"/>
      <c r="E2721" s="138"/>
      <c r="F2721" s="30"/>
      <c r="G2721" s="14" t="s">
        <v>325</v>
      </c>
      <c r="H2721" s="19">
        <v>3.687468</v>
      </c>
      <c r="I2721" s="17">
        <v>3.3064000000000003E-2</v>
      </c>
      <c r="J2721" s="19">
        <v>3.645972</v>
      </c>
      <c r="K2721" s="17">
        <v>1.0477E-2</v>
      </c>
      <c r="L2721" s="19">
        <v>3.649988</v>
      </c>
      <c r="M2721" s="17">
        <v>1.3294E-2</v>
      </c>
      <c r="N2721" s="19">
        <v>3.6214390000000001</v>
      </c>
      <c r="O2721" s="17">
        <v>8.4021999999999999E-2</v>
      </c>
    </row>
    <row r="2722" spans="2:15" x14ac:dyDescent="0.2">
      <c r="C2722" s="30"/>
      <c r="D2722" s="30"/>
      <c r="E2722" s="30"/>
      <c r="F2722" s="30"/>
      <c r="G2722" s="14" t="s">
        <v>351</v>
      </c>
      <c r="H2722" s="19">
        <v>2.5766269999999998</v>
      </c>
      <c r="I2722" s="17">
        <v>9.6309000000000006E-2</v>
      </c>
      <c r="J2722" s="19">
        <v>2.4928759999999999</v>
      </c>
      <c r="K2722" s="17">
        <v>-7.744E-3</v>
      </c>
      <c r="L2722" s="19">
        <v>2.4973930000000002</v>
      </c>
      <c r="M2722" s="17">
        <v>-2.7616000000000002E-2</v>
      </c>
      <c r="N2722" s="19">
        <v>2.5499040000000002</v>
      </c>
      <c r="O2722" s="17">
        <v>2.003E-3</v>
      </c>
    </row>
    <row r="2723" spans="2:15" x14ac:dyDescent="0.2">
      <c r="C2723" s="30"/>
      <c r="D2723" s="30"/>
      <c r="E2723" s="30"/>
      <c r="F2723" s="30"/>
      <c r="G2723" s="14" t="s">
        <v>352</v>
      </c>
      <c r="H2723" s="19">
        <v>3.1905540000000001</v>
      </c>
      <c r="I2723" s="17">
        <v>-2.3095000000000001E-2</v>
      </c>
      <c r="J2723" s="19">
        <v>3.1722100000000002</v>
      </c>
      <c r="K2723" s="17">
        <v>-2.0161999999999999E-2</v>
      </c>
      <c r="L2723" s="19">
        <v>3.1512980000000002</v>
      </c>
      <c r="M2723" s="17">
        <v>-8.3140000000000002E-3</v>
      </c>
      <c r="N2723" s="19">
        <v>3.173028</v>
      </c>
      <c r="O2723" s="17">
        <v>-4.7860000000000003E-3</v>
      </c>
    </row>
    <row r="2724" spans="2:15" x14ac:dyDescent="0.2">
      <c r="B2724" s="29" t="s">
        <v>19</v>
      </c>
      <c r="C2724" s="29" t="s">
        <v>20</v>
      </c>
      <c r="D2724" s="29" t="s">
        <v>24</v>
      </c>
      <c r="E2724" s="29" t="s">
        <v>26</v>
      </c>
      <c r="F2724" s="29" t="s">
        <v>85</v>
      </c>
      <c r="G2724" s="14" t="s">
        <v>326</v>
      </c>
      <c r="H2724" s="19">
        <v>4.1796170000000004</v>
      </c>
      <c r="I2724" s="17">
        <v>9.6997E-2</v>
      </c>
      <c r="J2724" s="19">
        <v>4.0770429999999998</v>
      </c>
      <c r="K2724" s="17">
        <v>5.4278E-2</v>
      </c>
      <c r="L2724" s="19">
        <v>4.0504449999999999</v>
      </c>
      <c r="M2724" s="17">
        <v>6.7376000000000005E-2</v>
      </c>
      <c r="N2724" s="19">
        <v>4.0136700000000003</v>
      </c>
      <c r="O2724" s="17">
        <v>8.2663E-2</v>
      </c>
    </row>
    <row r="2725" spans="2:15" x14ac:dyDescent="0.2">
      <c r="B2725" s="30"/>
      <c r="C2725" s="30"/>
      <c r="D2725" s="30"/>
      <c r="E2725" s="30"/>
      <c r="F2725" s="30"/>
      <c r="G2725" s="14" t="s">
        <v>327</v>
      </c>
      <c r="H2725" s="19">
        <v>3.1097540000000001</v>
      </c>
      <c r="I2725" s="17">
        <v>0.123652</v>
      </c>
      <c r="J2725" s="19">
        <v>3.3987289999999999</v>
      </c>
      <c r="K2725" s="17">
        <v>0.17948900000000001</v>
      </c>
      <c r="L2725" s="19">
        <v>3.165638</v>
      </c>
      <c r="M2725" s="17">
        <v>9.5572000000000004E-2</v>
      </c>
      <c r="N2725" s="19">
        <v>3.041601</v>
      </c>
      <c r="O2725" s="17">
        <v>5.7278999999999997E-2</v>
      </c>
    </row>
    <row r="2726" spans="2:15" x14ac:dyDescent="0.2">
      <c r="B2726" s="30"/>
      <c r="C2726" s="30"/>
      <c r="D2726" s="30"/>
      <c r="E2726" s="30"/>
      <c r="F2726" s="30"/>
      <c r="G2726" s="14" t="s">
        <v>328</v>
      </c>
      <c r="H2726" s="19">
        <v>3.5429879999999998</v>
      </c>
      <c r="I2726" s="17">
        <v>0.16000300000000001</v>
      </c>
      <c r="J2726" s="19">
        <v>3.5432980000000001</v>
      </c>
      <c r="K2726" s="17">
        <v>0.15262400000000001</v>
      </c>
      <c r="L2726" s="19">
        <v>3.4394459999999998</v>
      </c>
      <c r="M2726" s="17">
        <v>0.116948</v>
      </c>
      <c r="N2726" s="19">
        <v>3.2433779999999999</v>
      </c>
      <c r="O2726" s="17">
        <v>1.0932000000000001E-2</v>
      </c>
    </row>
    <row r="2727" spans="2:15" x14ac:dyDescent="0.2">
      <c r="B2727" s="30"/>
      <c r="C2727" s="30"/>
      <c r="D2727" s="30"/>
      <c r="E2727" s="30"/>
      <c r="F2727" s="30"/>
      <c r="G2727" s="14" t="s">
        <v>329</v>
      </c>
      <c r="H2727" s="19">
        <v>3.480283</v>
      </c>
      <c r="I2727" s="17">
        <v>0.102616</v>
      </c>
      <c r="J2727" s="19">
        <v>3.4366590000000001</v>
      </c>
      <c r="K2727" s="17">
        <v>6.9796999999999998E-2</v>
      </c>
      <c r="L2727" s="19">
        <v>3.3948960000000001</v>
      </c>
      <c r="M2727" s="17">
        <v>6.8078E-2</v>
      </c>
      <c r="N2727" s="19">
        <v>3.3237450000000002</v>
      </c>
      <c r="O2727" s="17">
        <v>3.3700000000000001E-2</v>
      </c>
    </row>
    <row r="2728" spans="2:15" x14ac:dyDescent="0.2">
      <c r="B2728" s="30"/>
      <c r="C2728" s="30"/>
      <c r="D2728" s="30"/>
      <c r="E2728" s="30"/>
      <c r="F2728" s="30"/>
      <c r="G2728" s="14" t="s">
        <v>330</v>
      </c>
      <c r="H2728" s="19">
        <v>3.7769499999999998</v>
      </c>
      <c r="I2728" s="17">
        <v>2.4608000000000001E-2</v>
      </c>
      <c r="J2728" s="19">
        <v>3.925888</v>
      </c>
      <c r="K2728" s="17">
        <v>9.2175999999999994E-2</v>
      </c>
      <c r="L2728" s="19">
        <v>3.7895490000000001</v>
      </c>
      <c r="M2728" s="17">
        <v>7.177E-2</v>
      </c>
      <c r="N2728" s="19">
        <v>3.7471679999999998</v>
      </c>
      <c r="O2728" s="17">
        <v>6.7636000000000002E-2</v>
      </c>
    </row>
    <row r="2729" spans="2:15" x14ac:dyDescent="0.2">
      <c r="B2729" s="30"/>
      <c r="C2729" s="30"/>
      <c r="D2729" s="30"/>
      <c r="E2729" s="30"/>
      <c r="F2729" s="30"/>
      <c r="G2729" s="14" t="s">
        <v>331</v>
      </c>
      <c r="H2729" s="19">
        <v>2.9893420000000002</v>
      </c>
      <c r="I2729" s="17">
        <v>-6.6751000000000005E-2</v>
      </c>
      <c r="J2729" s="19">
        <v>3.066659</v>
      </c>
      <c r="K2729" s="17">
        <v>-6.4354999999999996E-2</v>
      </c>
      <c r="L2729" s="19">
        <v>3.1335109999999999</v>
      </c>
      <c r="M2729" s="17">
        <v>-9.2796000000000003E-2</v>
      </c>
      <c r="N2729" s="19">
        <v>3.1036060000000001</v>
      </c>
      <c r="O2729" s="17">
        <v>-0.150093</v>
      </c>
    </row>
    <row r="2730" spans="2:15" x14ac:dyDescent="0.2">
      <c r="B2730" s="30"/>
      <c r="C2730" s="30"/>
      <c r="D2730" s="30"/>
      <c r="E2730" s="30"/>
      <c r="F2730" s="30"/>
      <c r="G2730" s="14" t="s">
        <v>332</v>
      </c>
      <c r="H2730" s="19">
        <v>3.685387</v>
      </c>
      <c r="I2730" s="17">
        <v>5.3518999999999997E-2</v>
      </c>
      <c r="J2730" s="19">
        <v>3.6466280000000002</v>
      </c>
      <c r="K2730" s="17">
        <v>3.7699999999999997E-2</v>
      </c>
      <c r="L2730" s="19">
        <v>3.6356109999999999</v>
      </c>
      <c r="M2730" s="17">
        <v>3.2925000000000003E-2</v>
      </c>
      <c r="N2730" s="19">
        <v>3.5571899999999999</v>
      </c>
      <c r="O2730" s="17">
        <v>6.2025999999999998E-2</v>
      </c>
    </row>
    <row r="2731" spans="2:15" x14ac:dyDescent="0.2">
      <c r="B2731" s="30"/>
      <c r="C2731" s="30"/>
      <c r="D2731" s="30"/>
      <c r="E2731" s="30"/>
      <c r="F2731" s="30"/>
      <c r="G2731" s="14" t="s">
        <v>333</v>
      </c>
      <c r="H2731" s="19">
        <v>3.7648160000000002</v>
      </c>
      <c r="I2731" s="17">
        <v>-5.9686999999999997E-2</v>
      </c>
      <c r="J2731" s="19">
        <v>3.700669</v>
      </c>
      <c r="K2731" s="17">
        <v>-7.7290999999999999E-2</v>
      </c>
      <c r="L2731" s="19">
        <v>3.696259</v>
      </c>
      <c r="M2731" s="17">
        <v>-7.639E-2</v>
      </c>
      <c r="N2731" s="19">
        <v>3.7970649999999999</v>
      </c>
      <c r="O2731" s="17">
        <v>-5.2273E-2</v>
      </c>
    </row>
    <row r="2732" spans="2:15" x14ac:dyDescent="0.2">
      <c r="B2732" s="30"/>
      <c r="C2732" s="31"/>
      <c r="D2732" s="31"/>
      <c r="E2732" s="31"/>
      <c r="F2732" s="30"/>
      <c r="G2732" s="14" t="s">
        <v>334</v>
      </c>
      <c r="H2732" s="19">
        <v>3.5389689999999998</v>
      </c>
      <c r="I2732" s="17">
        <v>7.3449E-2</v>
      </c>
      <c r="J2732" s="19">
        <v>3.5446089999999999</v>
      </c>
      <c r="K2732" s="17">
        <v>6.3784999999999994E-2</v>
      </c>
      <c r="L2732" s="19">
        <v>3.4829210000000002</v>
      </c>
      <c r="M2732" s="17">
        <v>4.8599999999999997E-2</v>
      </c>
      <c r="N2732" s="19">
        <v>3.4072170000000002</v>
      </c>
      <c r="O2732" s="17">
        <v>2.3309E-2</v>
      </c>
    </row>
    <row r="2733" spans="2:15" x14ac:dyDescent="0.2">
      <c r="B2733" s="29" t="s">
        <v>19</v>
      </c>
      <c r="C2733" s="29" t="s">
        <v>12</v>
      </c>
      <c r="D2733" s="29" t="s">
        <v>23</v>
      </c>
      <c r="E2733" s="29" t="s">
        <v>0</v>
      </c>
      <c r="F2733" s="29" t="s">
        <v>84</v>
      </c>
      <c r="G2733" s="14" t="s">
        <v>278</v>
      </c>
      <c r="H2733" s="16">
        <v>58332.99</v>
      </c>
      <c r="I2733" s="17">
        <v>-0.128271</v>
      </c>
      <c r="J2733" s="16">
        <v>215007.5</v>
      </c>
      <c r="K2733" s="17">
        <v>-5.5201E-2</v>
      </c>
      <c r="L2733" s="16">
        <v>470025.93</v>
      </c>
      <c r="M2733" s="17">
        <v>-2.0240000000000002E-3</v>
      </c>
      <c r="N2733" s="16">
        <v>920878.04</v>
      </c>
      <c r="O2733" s="17">
        <v>-3.6480000000000002E-3</v>
      </c>
    </row>
    <row r="2734" spans="2:15" x14ac:dyDescent="0.2">
      <c r="B2734" s="30"/>
      <c r="C2734" s="30"/>
      <c r="D2734" s="30"/>
      <c r="E2734" s="30"/>
      <c r="F2734" s="30"/>
      <c r="G2734" s="14" t="s">
        <v>279</v>
      </c>
      <c r="H2734" s="16">
        <v>419858.84</v>
      </c>
      <c r="I2734" s="17">
        <v>6.1526999999999998E-2</v>
      </c>
      <c r="J2734" s="16">
        <v>1366754.4</v>
      </c>
      <c r="K2734" s="17">
        <v>5.0243999999999997E-2</v>
      </c>
      <c r="L2734" s="16">
        <v>2961364.66</v>
      </c>
      <c r="M2734" s="17">
        <v>5.8113999999999999E-2</v>
      </c>
      <c r="N2734" s="16">
        <v>5558733.6799999997</v>
      </c>
      <c r="O2734" s="17">
        <v>-2.2804000000000001E-2</v>
      </c>
    </row>
    <row r="2735" spans="2:15" x14ac:dyDescent="0.2">
      <c r="B2735" s="30"/>
      <c r="C2735" s="30"/>
      <c r="D2735" s="30"/>
      <c r="E2735" s="30"/>
      <c r="F2735" s="30"/>
      <c r="G2735" s="14" t="s">
        <v>280</v>
      </c>
      <c r="H2735" s="16">
        <v>487236.71</v>
      </c>
      <c r="I2735" s="17">
        <v>-0.16806399999999999</v>
      </c>
      <c r="J2735" s="16">
        <v>1679737.2</v>
      </c>
      <c r="K2735" s="17">
        <v>-0.14299000000000001</v>
      </c>
      <c r="L2735" s="16">
        <v>3602570.3</v>
      </c>
      <c r="M2735" s="17">
        <v>-0.13241900000000001</v>
      </c>
      <c r="N2735" s="16">
        <v>7807703.5099999998</v>
      </c>
      <c r="O2735" s="17">
        <v>-6.2487000000000001E-2</v>
      </c>
    </row>
    <row r="2736" spans="2:15" x14ac:dyDescent="0.2">
      <c r="B2736" s="30"/>
      <c r="C2736" s="30"/>
      <c r="D2736" s="30"/>
      <c r="E2736" s="30"/>
      <c r="F2736" s="30"/>
      <c r="G2736" s="14" t="s">
        <v>281</v>
      </c>
      <c r="H2736" s="16">
        <v>239625.73</v>
      </c>
      <c r="I2736" s="17">
        <v>1.8404E-2</v>
      </c>
      <c r="J2736" s="16">
        <v>794464.69</v>
      </c>
      <c r="K2736" s="17">
        <v>3.5150000000000001E-2</v>
      </c>
      <c r="L2736" s="16">
        <v>1745011.62</v>
      </c>
      <c r="M2736" s="17">
        <v>6.5705E-2</v>
      </c>
      <c r="N2736" s="16">
        <v>3374114.63</v>
      </c>
      <c r="O2736" s="17">
        <v>3.8781000000000003E-2</v>
      </c>
    </row>
    <row r="2737" spans="2:15" x14ac:dyDescent="0.2">
      <c r="B2737" s="30"/>
      <c r="C2737" s="30"/>
      <c r="D2737" s="30"/>
      <c r="E2737" s="30"/>
      <c r="F2737" s="30"/>
      <c r="G2737" s="14" t="s">
        <v>282</v>
      </c>
      <c r="H2737" s="16">
        <v>452403.49</v>
      </c>
      <c r="I2737" s="17">
        <v>-5.2822000000000001E-2</v>
      </c>
      <c r="J2737" s="16">
        <v>1533790.83</v>
      </c>
      <c r="K2737" s="17">
        <v>-7.6864000000000002E-2</v>
      </c>
      <c r="L2737" s="16">
        <v>3222289.46</v>
      </c>
      <c r="M2737" s="17">
        <v>-7.1561E-2</v>
      </c>
      <c r="N2737" s="16">
        <v>6839290.21</v>
      </c>
      <c r="O2737" s="17">
        <v>1.2903E-2</v>
      </c>
    </row>
    <row r="2738" spans="2:15" x14ac:dyDescent="0.2">
      <c r="B2738" s="30"/>
      <c r="C2738" s="30"/>
      <c r="D2738" s="30"/>
      <c r="E2738" s="30"/>
      <c r="F2738" s="30"/>
      <c r="G2738" s="14" t="s">
        <v>283</v>
      </c>
      <c r="H2738" s="16">
        <v>200732.39</v>
      </c>
      <c r="I2738" s="17">
        <v>0.21562799999999999</v>
      </c>
      <c r="J2738" s="16">
        <v>685720.53</v>
      </c>
      <c r="K2738" s="17">
        <v>0.21662699999999999</v>
      </c>
      <c r="L2738" s="16">
        <v>1307210.3700000001</v>
      </c>
      <c r="M2738" s="17">
        <v>8.8979000000000003E-2</v>
      </c>
      <c r="N2738" s="16">
        <v>2439174.81</v>
      </c>
      <c r="O2738" s="17">
        <v>-1.4522E-2</v>
      </c>
    </row>
    <row r="2739" spans="2:15" x14ac:dyDescent="0.2">
      <c r="B2739" s="30"/>
      <c r="C2739" s="30"/>
      <c r="D2739" s="30"/>
      <c r="E2739" s="30"/>
      <c r="F2739" s="30"/>
      <c r="G2739" s="14" t="s">
        <v>284</v>
      </c>
      <c r="H2739" s="16">
        <v>176638.2</v>
      </c>
      <c r="I2739" s="17">
        <v>9.8840000000000004E-3</v>
      </c>
      <c r="J2739" s="16">
        <v>589451.85</v>
      </c>
      <c r="K2739" s="17">
        <v>3.2383000000000002E-2</v>
      </c>
      <c r="L2739" s="16">
        <v>1228305.99</v>
      </c>
      <c r="M2739" s="17">
        <v>2.5649000000000002E-2</v>
      </c>
      <c r="N2739" s="16">
        <v>2393769.38</v>
      </c>
      <c r="O2739" s="17">
        <v>-3.1545999999999998E-2</v>
      </c>
    </row>
    <row r="2740" spans="2:15" x14ac:dyDescent="0.2">
      <c r="B2740" s="30"/>
      <c r="C2740" s="30"/>
      <c r="D2740" s="30"/>
      <c r="E2740" s="30"/>
      <c r="F2740" s="30"/>
      <c r="G2740" s="14" t="s">
        <v>285</v>
      </c>
      <c r="H2740" s="16">
        <v>590518.72</v>
      </c>
      <c r="I2740" s="17">
        <v>8.8804999999999995E-2</v>
      </c>
      <c r="J2740" s="16">
        <v>1937684.64</v>
      </c>
      <c r="K2740" s="17">
        <v>5.8345000000000001E-2</v>
      </c>
      <c r="L2740" s="16">
        <v>3941384.88</v>
      </c>
      <c r="M2740" s="17">
        <v>5.0419999999999996E-3</v>
      </c>
      <c r="N2740" s="16">
        <v>8052309.5999999996</v>
      </c>
      <c r="O2740" s="17">
        <v>-2.3501000000000001E-2</v>
      </c>
    </row>
    <row r="2741" spans="2:15" x14ac:dyDescent="0.2">
      <c r="B2741" s="30"/>
      <c r="C2741" s="30"/>
      <c r="D2741" s="30"/>
      <c r="E2741" s="30"/>
      <c r="F2741" s="30"/>
      <c r="G2741" s="14" t="s">
        <v>286</v>
      </c>
      <c r="H2741" s="16">
        <v>231189.11</v>
      </c>
      <c r="I2741" s="17">
        <v>-2.0138E-2</v>
      </c>
      <c r="J2741" s="16">
        <v>782625.11</v>
      </c>
      <c r="K2741" s="17">
        <v>-1.0891E-2</v>
      </c>
      <c r="L2741" s="16">
        <v>1598909.66</v>
      </c>
      <c r="M2741" s="17">
        <v>-6.6220000000000003E-3</v>
      </c>
      <c r="N2741" s="16">
        <v>2885097.41</v>
      </c>
      <c r="O2741" s="17">
        <v>-7.6296000000000003E-2</v>
      </c>
    </row>
    <row r="2742" spans="2:15" x14ac:dyDescent="0.2">
      <c r="B2742" s="30"/>
      <c r="C2742" s="30"/>
      <c r="D2742" s="30"/>
      <c r="E2742" s="30"/>
      <c r="F2742" s="30"/>
      <c r="G2742" s="14" t="s">
        <v>287</v>
      </c>
      <c r="H2742" s="16">
        <v>171949.59</v>
      </c>
      <c r="I2742" s="17">
        <v>2.4372999999999999E-2</v>
      </c>
      <c r="J2742" s="16">
        <v>542758.03</v>
      </c>
      <c r="K2742" s="17">
        <v>-9.5619999999999993E-3</v>
      </c>
      <c r="L2742" s="16">
        <v>1094462.9099999999</v>
      </c>
      <c r="M2742" s="17">
        <v>-2.2789E-2</v>
      </c>
      <c r="N2742" s="16">
        <v>2120469.06</v>
      </c>
      <c r="O2742" s="17">
        <v>-4.1180000000000001E-3</v>
      </c>
    </row>
    <row r="2743" spans="2:15" x14ac:dyDescent="0.2">
      <c r="B2743" s="30"/>
      <c r="C2743" s="30"/>
      <c r="D2743" s="30"/>
      <c r="E2743" s="30"/>
      <c r="F2743" s="30"/>
      <c r="G2743" s="14" t="s">
        <v>288</v>
      </c>
      <c r="H2743" s="16">
        <v>156159.85</v>
      </c>
      <c r="I2743" s="17">
        <v>-0.102519</v>
      </c>
      <c r="J2743" s="16">
        <v>519358.35</v>
      </c>
      <c r="K2743" s="17">
        <v>-0.10616200000000001</v>
      </c>
      <c r="L2743" s="16">
        <v>1102078.1399999999</v>
      </c>
      <c r="M2743" s="17">
        <v>-8.1180000000000002E-2</v>
      </c>
      <c r="N2743" s="16">
        <v>2227293.29</v>
      </c>
      <c r="O2743" s="17">
        <v>-2.0403999999999999E-2</v>
      </c>
    </row>
    <row r="2744" spans="2:15" x14ac:dyDescent="0.2">
      <c r="B2744" s="30"/>
      <c r="C2744" s="30"/>
      <c r="D2744" s="30"/>
      <c r="E2744" s="30"/>
      <c r="F2744" s="30"/>
      <c r="G2744" s="14" t="s">
        <v>289</v>
      </c>
      <c r="H2744" s="16">
        <v>368909.05</v>
      </c>
      <c r="I2744" s="17">
        <v>-0.117383</v>
      </c>
      <c r="J2744" s="16">
        <v>1211954.9099999999</v>
      </c>
      <c r="K2744" s="17">
        <v>-0.117132</v>
      </c>
      <c r="L2744" s="16">
        <v>2619614.7400000002</v>
      </c>
      <c r="M2744" s="17">
        <v>-8.2083000000000003E-2</v>
      </c>
      <c r="N2744" s="16">
        <v>5281780.58</v>
      </c>
      <c r="O2744" s="17">
        <v>-8.0775E-2</v>
      </c>
    </row>
    <row r="2745" spans="2:15" x14ac:dyDescent="0.2">
      <c r="B2745" s="30"/>
      <c r="C2745" s="30"/>
      <c r="D2745" s="30"/>
      <c r="E2745" s="30"/>
      <c r="F2745" s="30"/>
      <c r="G2745" s="14" t="s">
        <v>290</v>
      </c>
      <c r="H2745" s="16">
        <v>382663.67999999999</v>
      </c>
      <c r="I2745" s="17">
        <v>6.9585999999999995E-2</v>
      </c>
      <c r="J2745" s="16">
        <v>1256896.27</v>
      </c>
      <c r="K2745" s="17">
        <v>6.3364000000000004E-2</v>
      </c>
      <c r="L2745" s="16">
        <v>2636326.27</v>
      </c>
      <c r="M2745" s="17">
        <v>0.10159700000000001</v>
      </c>
      <c r="N2745" s="16">
        <v>4959080.51</v>
      </c>
      <c r="O2745" s="17">
        <v>2.9363E-2</v>
      </c>
    </row>
    <row r="2746" spans="2:15" x14ac:dyDescent="0.2">
      <c r="B2746" s="30"/>
      <c r="C2746" s="30"/>
      <c r="D2746" s="30"/>
      <c r="E2746" s="30"/>
      <c r="F2746" s="30"/>
      <c r="G2746" s="14" t="s">
        <v>291</v>
      </c>
      <c r="H2746" s="16">
        <v>352430.62</v>
      </c>
      <c r="I2746" s="17">
        <v>0.10263899999999999</v>
      </c>
      <c r="J2746" s="16">
        <v>1153707.4099999999</v>
      </c>
      <c r="K2746" s="17">
        <v>2.1718999999999999E-2</v>
      </c>
      <c r="L2746" s="16">
        <v>2398897.4700000002</v>
      </c>
      <c r="M2746" s="17">
        <v>4.6569999999999997E-3</v>
      </c>
      <c r="N2746" s="16">
        <v>4761020.4800000004</v>
      </c>
      <c r="O2746" s="17">
        <v>-1.116E-2</v>
      </c>
    </row>
    <row r="2747" spans="2:15" x14ac:dyDescent="0.2">
      <c r="B2747" s="30"/>
      <c r="C2747" s="30"/>
      <c r="D2747" s="30"/>
      <c r="E2747" s="30"/>
      <c r="F2747" s="30"/>
      <c r="G2747" s="14" t="s">
        <v>292</v>
      </c>
      <c r="H2747" s="16">
        <v>184945.71</v>
      </c>
      <c r="I2747" s="17">
        <v>8.1334000000000004E-2</v>
      </c>
      <c r="J2747" s="16">
        <v>615702.30000000005</v>
      </c>
      <c r="K2747" s="17">
        <v>8.6370000000000006E-3</v>
      </c>
      <c r="L2747" s="16">
        <v>1303958.75</v>
      </c>
      <c r="M2747" s="17">
        <v>1.2108000000000001E-2</v>
      </c>
      <c r="N2747" s="16">
        <v>2614909.91</v>
      </c>
      <c r="O2747" s="17">
        <v>4.7390000000000002E-3</v>
      </c>
    </row>
    <row r="2748" spans="2:15" x14ac:dyDescent="0.2">
      <c r="B2748" s="30"/>
      <c r="C2748" s="30"/>
      <c r="D2748" s="30"/>
      <c r="E2748" s="30"/>
      <c r="F2748" s="30"/>
      <c r="G2748" s="14" t="s">
        <v>293</v>
      </c>
      <c r="H2748" s="16">
        <v>231955.63</v>
      </c>
      <c r="I2748" s="17">
        <v>-0.13811899999999999</v>
      </c>
      <c r="J2748" s="16">
        <v>823811.24</v>
      </c>
      <c r="K2748" s="17">
        <v>-0.104144</v>
      </c>
      <c r="L2748" s="16">
        <v>1712153.97</v>
      </c>
      <c r="M2748" s="17">
        <v>-0.138349</v>
      </c>
      <c r="N2748" s="16">
        <v>3567054.91</v>
      </c>
      <c r="O2748" s="17">
        <v>-9.1599E-2</v>
      </c>
    </row>
    <row r="2749" spans="2:15" x14ac:dyDescent="0.2">
      <c r="B2749" s="30"/>
      <c r="C2749" s="30"/>
      <c r="D2749" s="30"/>
      <c r="E2749" s="30"/>
      <c r="F2749" s="30"/>
      <c r="G2749" s="14" t="s">
        <v>294</v>
      </c>
      <c r="H2749" s="16">
        <v>264270.26</v>
      </c>
      <c r="I2749" s="17">
        <v>1.3337999999999999E-2</v>
      </c>
      <c r="J2749" s="16">
        <v>844585.19</v>
      </c>
      <c r="K2749" s="17">
        <v>-0.13630800000000001</v>
      </c>
      <c r="L2749" s="16">
        <v>1782017.12</v>
      </c>
      <c r="M2749" s="17">
        <v>-0.137767</v>
      </c>
      <c r="N2749" s="16">
        <v>3864120.36</v>
      </c>
      <c r="O2749" s="17">
        <v>-6.3371999999999998E-2</v>
      </c>
    </row>
    <row r="2750" spans="2:15" x14ac:dyDescent="0.2">
      <c r="B2750" s="30"/>
      <c r="C2750" s="30"/>
      <c r="D2750" s="30"/>
      <c r="E2750" s="30"/>
      <c r="F2750" s="30"/>
      <c r="G2750" s="14" t="s">
        <v>295</v>
      </c>
      <c r="H2750" s="16">
        <v>288289.46000000002</v>
      </c>
      <c r="I2750" s="17">
        <v>-1.6913999999999998E-2</v>
      </c>
      <c r="J2750" s="16">
        <v>919202.12</v>
      </c>
      <c r="K2750" s="17">
        <v>8.8369999999999994E-3</v>
      </c>
      <c r="L2750" s="16">
        <v>2021811.82</v>
      </c>
      <c r="M2750" s="17">
        <v>7.3751999999999998E-2</v>
      </c>
      <c r="N2750" s="16">
        <v>3912341.07</v>
      </c>
      <c r="O2750" s="17">
        <v>1.3024000000000001E-2</v>
      </c>
    </row>
    <row r="2751" spans="2:15" x14ac:dyDescent="0.2">
      <c r="B2751" s="30"/>
      <c r="C2751" s="30"/>
      <c r="D2751" s="30"/>
      <c r="E2751" s="30"/>
      <c r="F2751" s="30"/>
      <c r="G2751" s="14" t="s">
        <v>296</v>
      </c>
      <c r="H2751" s="16">
        <v>157833.06</v>
      </c>
      <c r="I2751" s="17">
        <v>-1.0251E-2</v>
      </c>
      <c r="J2751" s="16">
        <v>534249.5</v>
      </c>
      <c r="K2751" s="17">
        <v>-2.6609000000000001E-2</v>
      </c>
      <c r="L2751" s="16">
        <v>1132359.05</v>
      </c>
      <c r="M2751" s="17">
        <v>-2.6735999999999999E-2</v>
      </c>
      <c r="N2751" s="16">
        <v>2122757.35</v>
      </c>
      <c r="O2751" s="17">
        <v>-7.6878000000000002E-2</v>
      </c>
    </row>
    <row r="2752" spans="2:15" x14ac:dyDescent="0.2">
      <c r="B2752" s="30"/>
      <c r="C2752" s="30"/>
      <c r="D2752" s="30"/>
      <c r="E2752" s="30"/>
      <c r="F2752" s="30"/>
      <c r="G2752" s="14" t="s">
        <v>297</v>
      </c>
      <c r="H2752" s="16">
        <v>153375.43</v>
      </c>
      <c r="I2752" s="17">
        <v>4.3976000000000001E-2</v>
      </c>
      <c r="J2752" s="16">
        <v>501479.08</v>
      </c>
      <c r="K2752" s="17">
        <v>4.0710999999999997E-2</v>
      </c>
      <c r="L2752" s="16">
        <v>1116063.8500000001</v>
      </c>
      <c r="M2752" s="17">
        <v>8.3748000000000003E-2</v>
      </c>
      <c r="N2752" s="16">
        <v>2209135.0099999998</v>
      </c>
      <c r="O2752" s="17">
        <v>7.6007000000000005E-2</v>
      </c>
    </row>
    <row r="2753" spans="2:15" x14ac:dyDescent="0.2">
      <c r="B2753" s="30"/>
      <c r="C2753" s="30"/>
      <c r="D2753" s="30"/>
      <c r="E2753" s="30"/>
      <c r="F2753" s="30"/>
      <c r="G2753" s="14" t="s">
        <v>298</v>
      </c>
      <c r="H2753" s="16">
        <v>107263.19</v>
      </c>
      <c r="I2753" s="17">
        <v>2.4920000000000001E-2</v>
      </c>
      <c r="J2753" s="16">
        <v>325223.64</v>
      </c>
      <c r="K2753" s="17">
        <v>2.4271000000000001E-2</v>
      </c>
      <c r="L2753" s="16">
        <v>689207.63</v>
      </c>
      <c r="M2753" s="17">
        <v>1.2754E-2</v>
      </c>
      <c r="N2753" s="16">
        <v>1388440.53</v>
      </c>
      <c r="O2753" s="17">
        <v>-1.6855999999999999E-2</v>
      </c>
    </row>
    <row r="2754" spans="2:15" x14ac:dyDescent="0.2">
      <c r="B2754" s="30"/>
      <c r="C2754" s="30"/>
      <c r="D2754" s="30"/>
      <c r="E2754" s="30"/>
      <c r="F2754" s="30"/>
      <c r="G2754" s="14" t="s">
        <v>299</v>
      </c>
      <c r="H2754" s="16">
        <v>1009698.44</v>
      </c>
      <c r="I2754" s="17">
        <v>6.1032000000000003E-2</v>
      </c>
      <c r="J2754" s="16">
        <v>3202920.73</v>
      </c>
      <c r="K2754" s="17">
        <v>-7.6810000000000003E-3</v>
      </c>
      <c r="L2754" s="16">
        <v>6704685.5999999996</v>
      </c>
      <c r="M2754" s="17">
        <v>-3.1378000000000003E-2</v>
      </c>
      <c r="N2754" s="16">
        <v>13828789.43</v>
      </c>
      <c r="O2754" s="17">
        <v>-4.4177000000000001E-2</v>
      </c>
    </row>
    <row r="2755" spans="2:15" x14ac:dyDescent="0.2">
      <c r="B2755" s="30"/>
      <c r="C2755" s="30"/>
      <c r="D2755" s="30"/>
      <c r="E2755" s="30"/>
      <c r="F2755" s="30"/>
      <c r="G2755" s="14" t="s">
        <v>300</v>
      </c>
      <c r="H2755" s="16">
        <v>82069.7</v>
      </c>
      <c r="I2755" s="17">
        <v>0.148892</v>
      </c>
      <c r="J2755" s="16">
        <v>278483.87</v>
      </c>
      <c r="K2755" s="17">
        <v>0.13650000000000001</v>
      </c>
      <c r="L2755" s="16">
        <v>585417.41</v>
      </c>
      <c r="M2755" s="17">
        <v>0.12976199999999999</v>
      </c>
      <c r="N2755" s="16">
        <v>1002801.49</v>
      </c>
      <c r="O2755" s="17">
        <v>3.607E-3</v>
      </c>
    </row>
    <row r="2756" spans="2:15" x14ac:dyDescent="0.2">
      <c r="B2756" s="30"/>
      <c r="C2756" s="30"/>
      <c r="D2756" s="30"/>
      <c r="E2756" s="30"/>
      <c r="F2756" s="30"/>
      <c r="G2756" s="14" t="s">
        <v>301</v>
      </c>
      <c r="H2756" s="16">
        <v>430942.5</v>
      </c>
      <c r="I2756" s="17">
        <v>0.13836399999999999</v>
      </c>
      <c r="J2756" s="16">
        <v>1389397.74</v>
      </c>
      <c r="K2756" s="17">
        <v>0.10567600000000001</v>
      </c>
      <c r="L2756" s="16">
        <v>2994867.02</v>
      </c>
      <c r="M2756" s="17">
        <v>0.13283</v>
      </c>
      <c r="N2756" s="16">
        <v>5899300.7199999997</v>
      </c>
      <c r="O2756" s="17">
        <v>8.5378999999999997E-2</v>
      </c>
    </row>
    <row r="2757" spans="2:15" x14ac:dyDescent="0.2">
      <c r="B2757" s="30"/>
      <c r="C2757" s="30"/>
      <c r="D2757" s="30"/>
      <c r="E2757" s="30"/>
      <c r="F2757" s="30"/>
      <c r="G2757" s="14" t="s">
        <v>302</v>
      </c>
      <c r="H2757" s="16">
        <v>285051.77</v>
      </c>
      <c r="I2757" s="17">
        <v>0.20458799999999999</v>
      </c>
      <c r="J2757" s="16">
        <v>988348.51</v>
      </c>
      <c r="K2757" s="17">
        <v>0.45492500000000002</v>
      </c>
      <c r="L2757" s="16">
        <v>2006337.04</v>
      </c>
      <c r="M2757" s="17">
        <v>0.44242900000000002</v>
      </c>
      <c r="N2757" s="16">
        <v>3841148.49</v>
      </c>
      <c r="O2757" s="17">
        <v>0.24986</v>
      </c>
    </row>
    <row r="2758" spans="2:15" x14ac:dyDescent="0.2">
      <c r="B2758" s="30"/>
      <c r="C2758" s="30"/>
      <c r="D2758" s="30"/>
      <c r="E2758" s="30"/>
      <c r="F2758" s="30"/>
      <c r="G2758" s="14" t="s">
        <v>303</v>
      </c>
      <c r="H2758" s="16">
        <v>256749</v>
      </c>
      <c r="I2758" s="17">
        <v>0.10295899999999999</v>
      </c>
      <c r="J2758" s="16">
        <v>856303.8</v>
      </c>
      <c r="K2758" s="17">
        <v>0.169041</v>
      </c>
      <c r="L2758" s="16">
        <v>1734777.83</v>
      </c>
      <c r="M2758" s="17">
        <v>0.13002</v>
      </c>
      <c r="N2758" s="16">
        <v>3465420.2</v>
      </c>
      <c r="O2758" s="17">
        <v>6.6070000000000004E-2</v>
      </c>
    </row>
    <row r="2759" spans="2:15" x14ac:dyDescent="0.2">
      <c r="B2759" s="30"/>
      <c r="C2759" s="30"/>
      <c r="D2759" s="30"/>
      <c r="E2759" s="30"/>
      <c r="F2759" s="30"/>
      <c r="G2759" s="14" t="s">
        <v>304</v>
      </c>
      <c r="H2759" s="16">
        <v>120577.86</v>
      </c>
      <c r="I2759" s="17">
        <v>0.143178</v>
      </c>
      <c r="J2759" s="16">
        <v>395817.35</v>
      </c>
      <c r="K2759" s="17">
        <v>0.119944</v>
      </c>
      <c r="L2759" s="16">
        <v>855341.87</v>
      </c>
      <c r="M2759" s="17">
        <v>0.13527500000000001</v>
      </c>
      <c r="N2759" s="16">
        <v>1524647.03</v>
      </c>
      <c r="O2759" s="17">
        <v>2.7851999999999998E-2</v>
      </c>
    </row>
    <row r="2760" spans="2:15" x14ac:dyDescent="0.2">
      <c r="B2760" s="30"/>
      <c r="C2760" s="30"/>
      <c r="D2760" s="30"/>
      <c r="E2760" s="30"/>
      <c r="F2760" s="30"/>
      <c r="G2760" s="14" t="s">
        <v>305</v>
      </c>
      <c r="H2760" s="16">
        <v>216140.72</v>
      </c>
      <c r="I2760" s="17">
        <v>-4.0586999999999998E-2</v>
      </c>
      <c r="J2760" s="16">
        <v>702848.83</v>
      </c>
      <c r="K2760" s="17">
        <v>-2.5377E-2</v>
      </c>
      <c r="L2760" s="16">
        <v>1543022.06</v>
      </c>
      <c r="M2760" s="17">
        <v>5.8009999999999999E-2</v>
      </c>
      <c r="N2760" s="16">
        <v>3015181.62</v>
      </c>
      <c r="O2760" s="17">
        <v>8.6472999999999994E-2</v>
      </c>
    </row>
    <row r="2761" spans="2:15" x14ac:dyDescent="0.2">
      <c r="B2761" s="30"/>
      <c r="C2761" s="30"/>
      <c r="D2761" s="30"/>
      <c r="E2761" s="30"/>
      <c r="F2761" s="30"/>
      <c r="G2761" s="14" t="s">
        <v>306</v>
      </c>
      <c r="H2761" s="16">
        <v>906434.25</v>
      </c>
      <c r="I2761" s="17">
        <v>-9.7184999999999994E-2</v>
      </c>
      <c r="J2761" s="16">
        <v>3113055.32</v>
      </c>
      <c r="K2761" s="17">
        <v>-0.115105</v>
      </c>
      <c r="L2761" s="16">
        <v>6610810.8600000003</v>
      </c>
      <c r="M2761" s="17">
        <v>-0.11333</v>
      </c>
      <c r="N2761" s="16">
        <v>13808173.619999999</v>
      </c>
      <c r="O2761" s="17">
        <v>-9.7374000000000002E-2</v>
      </c>
    </row>
    <row r="2762" spans="2:15" x14ac:dyDescent="0.2">
      <c r="B2762" s="30"/>
      <c r="C2762" s="30"/>
      <c r="D2762" s="30"/>
      <c r="E2762" s="30"/>
      <c r="F2762" s="30"/>
      <c r="G2762" s="14" t="s">
        <v>307</v>
      </c>
      <c r="H2762" s="16">
        <v>259084.91</v>
      </c>
      <c r="I2762" s="17">
        <v>6.4276E-2</v>
      </c>
      <c r="J2762" s="16">
        <v>863545.09</v>
      </c>
      <c r="K2762" s="17">
        <v>5.6578999999999997E-2</v>
      </c>
      <c r="L2762" s="16">
        <v>1776451.32</v>
      </c>
      <c r="M2762" s="17">
        <v>6.6993999999999998E-2</v>
      </c>
      <c r="N2762" s="16">
        <v>3457062.79</v>
      </c>
      <c r="O2762" s="17">
        <v>9.0375999999999998E-2</v>
      </c>
    </row>
    <row r="2763" spans="2:15" x14ac:dyDescent="0.2">
      <c r="B2763" s="30"/>
      <c r="C2763" s="30"/>
      <c r="D2763" s="30"/>
      <c r="E2763" s="30"/>
      <c r="F2763" s="30"/>
      <c r="G2763" s="14" t="s">
        <v>308</v>
      </c>
      <c r="H2763" s="16">
        <v>91471.88</v>
      </c>
      <c r="I2763" s="17">
        <v>6.0837000000000002E-2</v>
      </c>
      <c r="J2763" s="16">
        <v>292858.68</v>
      </c>
      <c r="K2763" s="17">
        <v>-2.4686E-2</v>
      </c>
      <c r="L2763" s="16">
        <v>591269.55000000005</v>
      </c>
      <c r="M2763" s="17">
        <v>-6.5015000000000003E-2</v>
      </c>
      <c r="N2763" s="16">
        <v>1085744.02</v>
      </c>
      <c r="O2763" s="17">
        <v>-9.5327999999999996E-2</v>
      </c>
    </row>
    <row r="2764" spans="2:15" x14ac:dyDescent="0.2">
      <c r="B2764" s="30"/>
      <c r="C2764" s="30"/>
      <c r="D2764" s="30"/>
      <c r="E2764" s="30"/>
      <c r="F2764" s="30"/>
      <c r="G2764" s="14" t="s">
        <v>309</v>
      </c>
      <c r="H2764" s="16">
        <v>295910.02</v>
      </c>
      <c r="I2764" s="17">
        <v>7.1702000000000002E-2</v>
      </c>
      <c r="J2764" s="16">
        <v>952715.7</v>
      </c>
      <c r="K2764" s="17">
        <v>3.6961000000000001E-2</v>
      </c>
      <c r="L2764" s="16">
        <v>2115856.9</v>
      </c>
      <c r="M2764" s="17">
        <v>9.1978000000000004E-2</v>
      </c>
      <c r="N2764" s="16">
        <v>4186848.98</v>
      </c>
      <c r="O2764" s="17">
        <v>7.1558999999999998E-2</v>
      </c>
    </row>
    <row r="2765" spans="2:15" x14ac:dyDescent="0.2">
      <c r="B2765" s="30"/>
      <c r="C2765" s="30"/>
      <c r="D2765" s="30"/>
      <c r="E2765" s="30"/>
      <c r="F2765" s="30"/>
      <c r="G2765" s="14" t="s">
        <v>310</v>
      </c>
      <c r="H2765" s="16">
        <v>138235.26</v>
      </c>
      <c r="I2765" s="17">
        <v>6.3302999999999998E-2</v>
      </c>
      <c r="J2765" s="16">
        <v>478917.17</v>
      </c>
      <c r="K2765" s="17">
        <v>5.8508999999999999E-2</v>
      </c>
      <c r="L2765" s="16">
        <v>1016101.21</v>
      </c>
      <c r="M2765" s="17">
        <v>5.3274000000000002E-2</v>
      </c>
      <c r="N2765" s="16">
        <v>1930723.33</v>
      </c>
      <c r="O2765" s="17">
        <v>2.8770000000000002E-3</v>
      </c>
    </row>
    <row r="2766" spans="2:15" x14ac:dyDescent="0.2">
      <c r="B2766" s="30"/>
      <c r="C2766" s="30"/>
      <c r="D2766" s="30"/>
      <c r="E2766" s="30"/>
      <c r="F2766" s="30"/>
      <c r="G2766" s="14" t="s">
        <v>311</v>
      </c>
      <c r="H2766" s="16">
        <v>444632.7</v>
      </c>
      <c r="I2766" s="17">
        <v>-6.5644999999999995E-2</v>
      </c>
      <c r="J2766" s="16">
        <v>1544599.11</v>
      </c>
      <c r="K2766" s="17">
        <v>-6.4946000000000004E-2</v>
      </c>
      <c r="L2766" s="16">
        <v>3316930.64</v>
      </c>
      <c r="M2766" s="17">
        <v>-7.6896000000000006E-2</v>
      </c>
      <c r="N2766" s="16">
        <v>6903252.9199999999</v>
      </c>
      <c r="O2766" s="17">
        <v>-6.1223E-2</v>
      </c>
    </row>
    <row r="2767" spans="2:15" x14ac:dyDescent="0.2">
      <c r="B2767" s="30"/>
      <c r="C2767" s="30"/>
      <c r="D2767" s="30"/>
      <c r="E2767" s="30"/>
      <c r="F2767" s="30"/>
      <c r="G2767" s="14" t="s">
        <v>312</v>
      </c>
      <c r="H2767" s="16">
        <v>433903.02</v>
      </c>
      <c r="I2767" s="17">
        <v>1.5322000000000001E-2</v>
      </c>
      <c r="J2767" s="16">
        <v>1350647.54</v>
      </c>
      <c r="K2767" s="17">
        <v>2.4450000000000001E-3</v>
      </c>
      <c r="L2767" s="16">
        <v>2934686.88</v>
      </c>
      <c r="M2767" s="17">
        <v>2.5440000000000001E-2</v>
      </c>
      <c r="N2767" s="16">
        <v>6130728.9500000002</v>
      </c>
      <c r="O2767" s="17">
        <v>5.9853000000000003E-2</v>
      </c>
    </row>
    <row r="2768" spans="2:15" x14ac:dyDescent="0.2">
      <c r="B2768" s="30"/>
      <c r="C2768" s="30"/>
      <c r="D2768" s="30"/>
      <c r="E2768" s="30"/>
      <c r="F2768" s="30"/>
      <c r="G2768" s="14" t="s">
        <v>313</v>
      </c>
      <c r="H2768" s="16">
        <v>232309.2</v>
      </c>
      <c r="I2768" s="17">
        <v>3.1040000000000002E-2</v>
      </c>
      <c r="J2768" s="16">
        <v>771298.12</v>
      </c>
      <c r="K2768" s="17">
        <v>2.8067000000000002E-2</v>
      </c>
      <c r="L2768" s="16">
        <v>1625188.89</v>
      </c>
      <c r="M2768" s="17">
        <v>4.2314999999999998E-2</v>
      </c>
      <c r="N2768" s="16">
        <v>3132433.48</v>
      </c>
      <c r="O2768" s="17">
        <v>2.6873999999999999E-2</v>
      </c>
    </row>
    <row r="2769" spans="2:15" x14ac:dyDescent="0.2">
      <c r="B2769" s="30"/>
      <c r="C2769" s="30"/>
      <c r="D2769" s="30"/>
      <c r="E2769" s="30"/>
      <c r="F2769" s="30"/>
      <c r="G2769" s="14" t="s">
        <v>314</v>
      </c>
      <c r="H2769" s="16">
        <v>229320.79</v>
      </c>
      <c r="I2769" s="17">
        <v>0.117427</v>
      </c>
      <c r="J2769" s="16">
        <v>771704.25</v>
      </c>
      <c r="K2769" s="17">
        <v>0.102197</v>
      </c>
      <c r="L2769" s="16">
        <v>1554470.35</v>
      </c>
      <c r="M2769" s="17">
        <v>1.7902999999999999E-2</v>
      </c>
      <c r="N2769" s="16">
        <v>2992624.74</v>
      </c>
      <c r="O2769" s="17">
        <v>2.1298000000000001E-2</v>
      </c>
    </row>
    <row r="2770" spans="2:15" x14ac:dyDescent="0.2">
      <c r="B2770" s="30"/>
      <c r="C2770" s="30"/>
      <c r="D2770" s="30"/>
      <c r="E2770" s="30"/>
      <c r="F2770" s="30"/>
      <c r="G2770" s="14" t="s">
        <v>315</v>
      </c>
      <c r="H2770" s="16">
        <v>230237.71</v>
      </c>
      <c r="I2770" s="17">
        <v>2.6908999999999999E-2</v>
      </c>
      <c r="J2770" s="16">
        <v>762935.16</v>
      </c>
      <c r="K2770" s="17">
        <v>4.3292999999999998E-2</v>
      </c>
      <c r="L2770" s="16">
        <v>1594886.93</v>
      </c>
      <c r="M2770" s="17">
        <v>3.7109999999999997E-2</v>
      </c>
      <c r="N2770" s="16">
        <v>3130256.57</v>
      </c>
      <c r="O2770" s="17">
        <v>-2.2024999999999999E-2</v>
      </c>
    </row>
    <row r="2771" spans="2:15" x14ac:dyDescent="0.2">
      <c r="B2771" s="30"/>
      <c r="C2771" s="30"/>
      <c r="D2771" s="30"/>
      <c r="E2771" s="30"/>
      <c r="F2771" s="30"/>
      <c r="G2771" s="14" t="s">
        <v>316</v>
      </c>
      <c r="H2771" s="16">
        <v>208788.66</v>
      </c>
      <c r="I2771" s="17">
        <v>6.4939999999999998E-3</v>
      </c>
      <c r="J2771" s="16">
        <v>705275.89</v>
      </c>
      <c r="K2771" s="17">
        <v>2.3323E-2</v>
      </c>
      <c r="L2771" s="16">
        <v>1468865.87</v>
      </c>
      <c r="M2771" s="17">
        <v>1.1028E-2</v>
      </c>
      <c r="N2771" s="16">
        <v>2876250.56</v>
      </c>
      <c r="O2771" s="17">
        <v>1.2603E-2</v>
      </c>
    </row>
    <row r="2772" spans="2:15" x14ac:dyDescent="0.2">
      <c r="B2772" s="30"/>
      <c r="C2772" s="30"/>
      <c r="D2772" s="30"/>
      <c r="E2772" s="30"/>
      <c r="F2772" s="30"/>
      <c r="G2772" s="14" t="s">
        <v>317</v>
      </c>
      <c r="H2772" s="16">
        <v>161541.6</v>
      </c>
      <c r="I2772" s="17">
        <v>6.2269999999999999E-3</v>
      </c>
      <c r="J2772" s="16">
        <v>553252.81000000006</v>
      </c>
      <c r="K2772" s="17">
        <v>1.9247E-2</v>
      </c>
      <c r="L2772" s="16">
        <v>1152240.18</v>
      </c>
      <c r="M2772" s="17">
        <v>-2.7009999999999998E-3</v>
      </c>
      <c r="N2772" s="16">
        <v>2225400.63</v>
      </c>
      <c r="O2772" s="17">
        <v>-4.333E-3</v>
      </c>
    </row>
    <row r="2773" spans="2:15" x14ac:dyDescent="0.2">
      <c r="B2773" s="30"/>
      <c r="C2773" s="30"/>
      <c r="D2773" s="30"/>
      <c r="E2773" s="30"/>
      <c r="F2773" s="30"/>
      <c r="G2773" s="14" t="s">
        <v>318</v>
      </c>
      <c r="H2773" s="16">
        <v>299399.7</v>
      </c>
      <c r="I2773" s="17">
        <v>3.9635999999999998E-2</v>
      </c>
      <c r="J2773" s="16">
        <v>967397.47</v>
      </c>
      <c r="K2773" s="17">
        <v>4.5149999999999999E-3</v>
      </c>
      <c r="L2773" s="16">
        <v>2078085.79</v>
      </c>
      <c r="M2773" s="17">
        <v>2.5662999999999998E-2</v>
      </c>
      <c r="N2773" s="16">
        <v>4264647.05</v>
      </c>
      <c r="O2773" s="17">
        <v>5.0459999999999998E-2</v>
      </c>
    </row>
    <row r="2774" spans="2:15" x14ac:dyDescent="0.2">
      <c r="B2774" s="30"/>
      <c r="C2774" s="30"/>
      <c r="D2774" s="30"/>
      <c r="E2774" s="30"/>
      <c r="F2774" s="30"/>
      <c r="G2774" s="14" t="s">
        <v>319</v>
      </c>
      <c r="H2774" s="16">
        <v>185818.38</v>
      </c>
      <c r="I2774" s="17">
        <v>-1.36E-4</v>
      </c>
      <c r="J2774" s="16">
        <v>632534.88</v>
      </c>
      <c r="K2774" s="17">
        <v>2.5198000000000002E-2</v>
      </c>
      <c r="L2774" s="16">
        <v>1320789.42</v>
      </c>
      <c r="M2774" s="17">
        <v>7.6458999999999999E-2</v>
      </c>
      <c r="N2774" s="16">
        <v>2589663.7400000002</v>
      </c>
      <c r="O2774" s="17">
        <v>6.6910999999999998E-2</v>
      </c>
    </row>
    <row r="2775" spans="2:15" x14ac:dyDescent="0.2">
      <c r="B2775" s="30"/>
      <c r="C2775" s="30"/>
      <c r="D2775" s="30"/>
      <c r="E2775" s="30"/>
      <c r="F2775" s="30"/>
      <c r="G2775" s="14" t="s">
        <v>320</v>
      </c>
      <c r="H2775" s="16">
        <v>234666.14</v>
      </c>
      <c r="I2775" s="17">
        <v>-2.3094E-2</v>
      </c>
      <c r="J2775" s="16">
        <v>760078.58</v>
      </c>
      <c r="K2775" s="17">
        <v>-6.3885999999999998E-2</v>
      </c>
      <c r="L2775" s="16">
        <v>1595845.56</v>
      </c>
      <c r="M2775" s="17">
        <v>-7.5803999999999996E-2</v>
      </c>
      <c r="N2775" s="16">
        <v>3329774.03</v>
      </c>
      <c r="O2775" s="17">
        <v>-6.7270999999999997E-2</v>
      </c>
    </row>
    <row r="2776" spans="2:15" x14ac:dyDescent="0.2">
      <c r="B2776" s="30"/>
      <c r="C2776" s="30"/>
      <c r="D2776" s="30"/>
      <c r="E2776" s="30"/>
      <c r="F2776" s="30"/>
      <c r="G2776" s="14" t="s">
        <v>321</v>
      </c>
      <c r="H2776" s="16">
        <v>659190.5</v>
      </c>
      <c r="I2776" s="17">
        <v>5.1958999999999998E-2</v>
      </c>
      <c r="J2776" s="16">
        <v>2122208.04</v>
      </c>
      <c r="K2776" s="17">
        <v>2.6488999999999999E-2</v>
      </c>
      <c r="L2776" s="16">
        <v>4539745.29</v>
      </c>
      <c r="M2776" s="17">
        <v>4.3823000000000001E-2</v>
      </c>
      <c r="N2776" s="16">
        <v>9323899.2899999991</v>
      </c>
      <c r="O2776" s="17">
        <v>6.6353999999999996E-2</v>
      </c>
    </row>
    <row r="2777" spans="2:15" x14ac:dyDescent="0.2">
      <c r="B2777" s="30"/>
      <c r="C2777" s="30"/>
      <c r="D2777" s="30"/>
      <c r="E2777" s="30"/>
      <c r="F2777" s="30"/>
      <c r="G2777" s="14" t="s">
        <v>322</v>
      </c>
      <c r="H2777" s="16">
        <v>316891.69</v>
      </c>
      <c r="I2777" s="17">
        <v>6.2199999999999998E-3</v>
      </c>
      <c r="J2777" s="16">
        <v>1057052.8600000001</v>
      </c>
      <c r="K2777" s="17">
        <v>-9.7681000000000004E-2</v>
      </c>
      <c r="L2777" s="16">
        <v>2255390.02</v>
      </c>
      <c r="M2777" s="17">
        <v>-9.0965000000000004E-2</v>
      </c>
      <c r="N2777" s="16">
        <v>4549911.7300000004</v>
      </c>
      <c r="O2777" s="17">
        <v>-7.8070000000000001E-2</v>
      </c>
    </row>
    <row r="2778" spans="2:15" x14ac:dyDescent="0.2">
      <c r="B2778" s="30"/>
      <c r="C2778" s="30"/>
      <c r="D2778" s="30"/>
      <c r="E2778" s="30"/>
      <c r="F2778" s="30"/>
      <c r="G2778" s="14" t="s">
        <v>323</v>
      </c>
      <c r="H2778" s="16">
        <v>400326.34</v>
      </c>
      <c r="I2778" s="17">
        <v>0.18973799999999999</v>
      </c>
      <c r="J2778" s="16">
        <v>1327033.32</v>
      </c>
      <c r="K2778" s="17">
        <v>0.122651</v>
      </c>
      <c r="L2778" s="16">
        <v>2843575.75</v>
      </c>
      <c r="M2778" s="17">
        <v>0.100658</v>
      </c>
      <c r="N2778" s="16">
        <v>5200604.87</v>
      </c>
      <c r="O2778" s="17">
        <v>1.225E-2</v>
      </c>
    </row>
    <row r="2779" spans="2:15" x14ac:dyDescent="0.2">
      <c r="B2779" s="30"/>
      <c r="C2779" s="30"/>
      <c r="D2779" s="30"/>
      <c r="E2779" s="30"/>
      <c r="F2779" s="30"/>
      <c r="G2779" s="14" t="s">
        <v>324</v>
      </c>
      <c r="H2779" s="16">
        <v>208953.42</v>
      </c>
      <c r="I2779" s="17">
        <v>0.16755800000000001</v>
      </c>
      <c r="J2779" s="16">
        <v>678944.53</v>
      </c>
      <c r="K2779" s="17">
        <v>0.14039199999999999</v>
      </c>
      <c r="L2779" s="16">
        <v>1421690.78</v>
      </c>
      <c r="M2779" s="17">
        <v>9.6833000000000002E-2</v>
      </c>
      <c r="N2779" s="16">
        <v>2900668.43</v>
      </c>
      <c r="O2779" s="17">
        <v>7.1045999999999998E-2</v>
      </c>
    </row>
    <row r="2780" spans="2:15" x14ac:dyDescent="0.2">
      <c r="B2780" s="138"/>
      <c r="C2780" s="138"/>
      <c r="D2780" s="138"/>
      <c r="E2780" s="138"/>
      <c r="F2780" s="30"/>
      <c r="G2780" s="14" t="s">
        <v>325</v>
      </c>
      <c r="H2780" s="16">
        <v>386048.82</v>
      </c>
      <c r="I2780" s="17">
        <v>5.3378000000000002E-2</v>
      </c>
      <c r="J2780" s="16">
        <v>1238147.21</v>
      </c>
      <c r="K2780" s="17">
        <v>3.2225999999999998E-2</v>
      </c>
      <c r="L2780" s="16">
        <v>2759537.56</v>
      </c>
      <c r="M2780" s="17">
        <v>9.1044E-2</v>
      </c>
      <c r="N2780" s="16">
        <v>5513973.3799999999</v>
      </c>
      <c r="O2780" s="17">
        <v>7.6317999999999997E-2</v>
      </c>
    </row>
    <row r="2781" spans="2:15" x14ac:dyDescent="0.2">
      <c r="C2781" s="30"/>
      <c r="D2781" s="30"/>
      <c r="E2781" s="30"/>
      <c r="F2781" s="30"/>
      <c r="G2781" s="14" t="s">
        <v>351</v>
      </c>
      <c r="H2781" s="19">
        <v>133445.54</v>
      </c>
      <c r="I2781" s="17">
        <v>-6.7119999999999999E-2</v>
      </c>
      <c r="J2781" s="19">
        <v>454158.65</v>
      </c>
      <c r="K2781" s="17">
        <v>-0.110778</v>
      </c>
      <c r="L2781" s="19">
        <v>950152.76</v>
      </c>
      <c r="M2781" s="17">
        <v>-0.104273</v>
      </c>
      <c r="N2781" s="19">
        <v>1911754.02</v>
      </c>
      <c r="O2781" s="17">
        <v>-6.0380999999999997E-2</v>
      </c>
    </row>
    <row r="2782" spans="2:15" x14ac:dyDescent="0.2">
      <c r="C2782" s="30"/>
      <c r="D2782" s="30"/>
      <c r="E2782" s="30"/>
      <c r="F2782" s="30"/>
      <c r="G2782" s="14" t="s">
        <v>352</v>
      </c>
      <c r="H2782" s="19">
        <v>313390.15000000002</v>
      </c>
      <c r="I2782" s="17">
        <v>2.8056999999999999E-2</v>
      </c>
      <c r="J2782" s="19">
        <v>1036052.61</v>
      </c>
      <c r="K2782" s="17">
        <v>2.5066000000000001E-2</v>
      </c>
      <c r="L2782" s="19">
        <v>2227234.4300000002</v>
      </c>
      <c r="M2782" s="17">
        <v>2.1262E-2</v>
      </c>
      <c r="N2782" s="19">
        <v>4520341.87</v>
      </c>
      <c r="O2782" s="17">
        <v>1.4599000000000001E-2</v>
      </c>
    </row>
    <row r="2783" spans="2:15" x14ac:dyDescent="0.2">
      <c r="B2783" s="29" t="s">
        <v>19</v>
      </c>
      <c r="C2783" s="29" t="s">
        <v>12</v>
      </c>
      <c r="D2783" s="29" t="s">
        <v>23</v>
      </c>
      <c r="E2783" s="29" t="s">
        <v>0</v>
      </c>
      <c r="F2783" s="29" t="s">
        <v>85</v>
      </c>
      <c r="G2783" s="14" t="s">
        <v>326</v>
      </c>
      <c r="H2783" s="16">
        <v>2978129.8</v>
      </c>
      <c r="I2783" s="17">
        <v>4.5059000000000002E-2</v>
      </c>
      <c r="J2783" s="16">
        <v>9570218.8599999994</v>
      </c>
      <c r="K2783" s="17">
        <v>2.9710000000000001E-3</v>
      </c>
      <c r="L2783" s="16">
        <v>20336798.920000002</v>
      </c>
      <c r="M2783" s="17">
        <v>3.4659999999999999E-3</v>
      </c>
      <c r="N2783" s="16">
        <v>41833979.280000001</v>
      </c>
      <c r="O2783" s="17">
        <v>1.2567E-2</v>
      </c>
    </row>
    <row r="2784" spans="2:15" x14ac:dyDescent="0.2">
      <c r="B2784" s="30"/>
      <c r="C2784" s="30"/>
      <c r="D2784" s="30"/>
      <c r="E2784" s="30"/>
      <c r="F2784" s="30"/>
      <c r="G2784" s="14" t="s">
        <v>327</v>
      </c>
      <c r="H2784" s="16">
        <v>3523315.2</v>
      </c>
      <c r="I2784" s="17">
        <v>5.0252999999999999E-2</v>
      </c>
      <c r="J2784" s="16">
        <v>11779416.33</v>
      </c>
      <c r="K2784" s="17">
        <v>3.4694000000000003E-2</v>
      </c>
      <c r="L2784" s="16">
        <v>24278890.27</v>
      </c>
      <c r="M2784" s="17">
        <v>1.8279E-2</v>
      </c>
      <c r="N2784" s="16">
        <v>47448952.539999999</v>
      </c>
      <c r="O2784" s="17">
        <v>-8.3199999999999993E-3</v>
      </c>
    </row>
    <row r="2785" spans="2:15" x14ac:dyDescent="0.2">
      <c r="B2785" s="30"/>
      <c r="C2785" s="30"/>
      <c r="D2785" s="30"/>
      <c r="E2785" s="30"/>
      <c r="F2785" s="30"/>
      <c r="G2785" s="14" t="s">
        <v>328</v>
      </c>
      <c r="H2785" s="16">
        <v>2422285.04</v>
      </c>
      <c r="I2785" s="17">
        <v>-2.9951999999999999E-2</v>
      </c>
      <c r="J2785" s="16">
        <v>8223726.4100000001</v>
      </c>
      <c r="K2785" s="17">
        <v>-1.3957000000000001E-2</v>
      </c>
      <c r="L2785" s="16">
        <v>17286395.120000001</v>
      </c>
      <c r="M2785" s="17">
        <v>-1.5744000000000001E-2</v>
      </c>
      <c r="N2785" s="16">
        <v>33940534.079999998</v>
      </c>
      <c r="O2785" s="17">
        <v>-2.5665E-2</v>
      </c>
    </row>
    <row r="2786" spans="2:15" x14ac:dyDescent="0.2">
      <c r="B2786" s="30"/>
      <c r="C2786" s="30"/>
      <c r="D2786" s="30"/>
      <c r="E2786" s="30"/>
      <c r="F2786" s="30"/>
      <c r="G2786" s="14" t="s">
        <v>329</v>
      </c>
      <c r="H2786" s="16">
        <v>3566373.82</v>
      </c>
      <c r="I2786" s="17">
        <v>-3.4208000000000002E-2</v>
      </c>
      <c r="J2786" s="16">
        <v>12143752.029999999</v>
      </c>
      <c r="K2786" s="17">
        <v>-5.1293999999999999E-2</v>
      </c>
      <c r="L2786" s="16">
        <v>25260716.210000001</v>
      </c>
      <c r="M2786" s="17">
        <v>-6.4376000000000003E-2</v>
      </c>
      <c r="N2786" s="16">
        <v>51556355.590000004</v>
      </c>
      <c r="O2786" s="17">
        <v>-4.2293999999999998E-2</v>
      </c>
    </row>
    <row r="2787" spans="2:15" x14ac:dyDescent="0.2">
      <c r="B2787" s="30"/>
      <c r="C2787" s="30"/>
      <c r="D2787" s="30"/>
      <c r="E2787" s="30"/>
      <c r="F2787" s="30"/>
      <c r="G2787" s="14" t="s">
        <v>330</v>
      </c>
      <c r="H2787" s="16">
        <v>1569248.03</v>
      </c>
      <c r="I2787" s="17">
        <v>9.5153000000000001E-2</v>
      </c>
      <c r="J2787" s="16">
        <v>5160131.24</v>
      </c>
      <c r="K2787" s="17">
        <v>9.5690999999999998E-2</v>
      </c>
      <c r="L2787" s="16">
        <v>10509369.02</v>
      </c>
      <c r="M2787" s="17">
        <v>5.0688999999999998E-2</v>
      </c>
      <c r="N2787" s="16">
        <v>20734536.690000001</v>
      </c>
      <c r="O2787" s="17">
        <v>1.6487999999999999E-2</v>
      </c>
    </row>
    <row r="2788" spans="2:15" x14ac:dyDescent="0.2">
      <c r="B2788" s="30"/>
      <c r="C2788" s="30"/>
      <c r="D2788" s="30"/>
      <c r="E2788" s="30"/>
      <c r="F2788" s="30"/>
      <c r="G2788" s="14" t="s">
        <v>331</v>
      </c>
      <c r="H2788" s="16">
        <v>1940897.51</v>
      </c>
      <c r="I2788" s="17">
        <v>-6.2692999999999999E-2</v>
      </c>
      <c r="J2788" s="16">
        <v>6323518.9000000004</v>
      </c>
      <c r="K2788" s="17">
        <v>-5.7724999999999999E-2</v>
      </c>
      <c r="L2788" s="16">
        <v>13700667.34</v>
      </c>
      <c r="M2788" s="17">
        <v>-2.2284000000000002E-2</v>
      </c>
      <c r="N2788" s="16">
        <v>27380437.489999998</v>
      </c>
      <c r="O2788" s="17">
        <v>-2.5805000000000002E-2</v>
      </c>
    </row>
    <row r="2789" spans="2:15" x14ac:dyDescent="0.2">
      <c r="B2789" s="30"/>
      <c r="C2789" s="30"/>
      <c r="D2789" s="30"/>
      <c r="E2789" s="30"/>
      <c r="F2789" s="30"/>
      <c r="G2789" s="14" t="s">
        <v>332</v>
      </c>
      <c r="H2789" s="16">
        <v>3275055.8</v>
      </c>
      <c r="I2789" s="17">
        <v>7.2551000000000004E-2</v>
      </c>
      <c r="J2789" s="16">
        <v>10678408.92</v>
      </c>
      <c r="K2789" s="17">
        <v>5.7444000000000002E-2</v>
      </c>
      <c r="L2789" s="16">
        <v>23450245.399999999</v>
      </c>
      <c r="M2789" s="17">
        <v>8.8787000000000005E-2</v>
      </c>
      <c r="N2789" s="16">
        <v>45389708.32</v>
      </c>
      <c r="O2789" s="17">
        <v>4.5853999999999999E-2</v>
      </c>
    </row>
    <row r="2790" spans="2:15" x14ac:dyDescent="0.2">
      <c r="B2790" s="30"/>
      <c r="C2790" s="30"/>
      <c r="D2790" s="30"/>
      <c r="E2790" s="30"/>
      <c r="F2790" s="30"/>
      <c r="G2790" s="14" t="s">
        <v>333</v>
      </c>
      <c r="H2790" s="16">
        <v>2951703.56</v>
      </c>
      <c r="I2790" s="17">
        <v>3.0845000000000001E-2</v>
      </c>
      <c r="J2790" s="16">
        <v>9599731.7899999991</v>
      </c>
      <c r="K2790" s="17">
        <v>2.5999999999999999E-3</v>
      </c>
      <c r="L2790" s="16">
        <v>20324692.539999999</v>
      </c>
      <c r="M2790" s="17">
        <v>1.5637000000000002E-2</v>
      </c>
      <c r="N2790" s="16">
        <v>40295265.380000003</v>
      </c>
      <c r="O2790" s="17">
        <v>1.6455999999999998E-2</v>
      </c>
    </row>
    <row r="2791" spans="2:15" x14ac:dyDescent="0.2">
      <c r="B2791" s="30"/>
      <c r="C2791" s="30"/>
      <c r="D2791" s="30"/>
      <c r="E2791" s="31"/>
      <c r="F2791" s="30"/>
      <c r="G2791" s="14" t="s">
        <v>334</v>
      </c>
      <c r="H2791" s="16">
        <v>22227008.82</v>
      </c>
      <c r="I2791" s="17">
        <v>1.8898000000000002E-2</v>
      </c>
      <c r="J2791" s="16">
        <v>73478904.480000004</v>
      </c>
      <c r="K2791" s="17">
        <v>4.3550000000000004E-3</v>
      </c>
      <c r="L2791" s="16">
        <v>155147774.37</v>
      </c>
      <c r="M2791" s="17">
        <v>5.9100000000000003E-3</v>
      </c>
      <c r="N2791" s="16">
        <v>308579769.31</v>
      </c>
      <c r="O2791" s="17">
        <v>-2.5739999999999999E-3</v>
      </c>
    </row>
    <row r="2792" spans="2:15" x14ac:dyDescent="0.2">
      <c r="B2792" s="29" t="s">
        <v>19</v>
      </c>
      <c r="C2792" s="29" t="s">
        <v>12</v>
      </c>
      <c r="D2792" s="29" t="s">
        <v>23</v>
      </c>
      <c r="E2792" s="29" t="s">
        <v>9</v>
      </c>
      <c r="F2792" s="29" t="s">
        <v>84</v>
      </c>
      <c r="G2792" s="14" t="s">
        <v>278</v>
      </c>
      <c r="H2792" s="18">
        <v>12407.44</v>
      </c>
      <c r="I2792" s="17">
        <v>-0.22925499999999999</v>
      </c>
      <c r="J2792" s="18">
        <v>47781.19</v>
      </c>
      <c r="K2792" s="17">
        <v>-6.8200999999999998E-2</v>
      </c>
      <c r="L2792" s="18">
        <v>104686.38</v>
      </c>
      <c r="M2792" s="17">
        <v>8.4400000000000002E-4</v>
      </c>
      <c r="N2792" s="18">
        <v>203856.11</v>
      </c>
      <c r="O2792" s="17">
        <v>-8.6750000000000004E-3</v>
      </c>
    </row>
    <row r="2793" spans="2:15" x14ac:dyDescent="0.2">
      <c r="B2793" s="30"/>
      <c r="C2793" s="30"/>
      <c r="D2793" s="30"/>
      <c r="E2793" s="30"/>
      <c r="F2793" s="30"/>
      <c r="G2793" s="14" t="s">
        <v>279</v>
      </c>
      <c r="H2793" s="18">
        <v>106724.37</v>
      </c>
      <c r="I2793" s="17">
        <v>5.8262000000000001E-2</v>
      </c>
      <c r="J2793" s="18">
        <v>346672.56</v>
      </c>
      <c r="K2793" s="17">
        <v>4.4059000000000001E-2</v>
      </c>
      <c r="L2793" s="18">
        <v>752784.09</v>
      </c>
      <c r="M2793" s="17">
        <v>5.3040999999999998E-2</v>
      </c>
      <c r="N2793" s="18">
        <v>1410117.56</v>
      </c>
      <c r="O2793" s="17">
        <v>-3.1158000000000002E-2</v>
      </c>
    </row>
    <row r="2794" spans="2:15" x14ac:dyDescent="0.2">
      <c r="B2794" s="30"/>
      <c r="C2794" s="30"/>
      <c r="D2794" s="30"/>
      <c r="E2794" s="30"/>
      <c r="F2794" s="30"/>
      <c r="G2794" s="14" t="s">
        <v>280</v>
      </c>
      <c r="H2794" s="18">
        <v>120929.43</v>
      </c>
      <c r="I2794" s="17">
        <v>-0.22124099999999999</v>
      </c>
      <c r="J2794" s="18">
        <v>424569.55</v>
      </c>
      <c r="K2794" s="17">
        <v>-0.140098</v>
      </c>
      <c r="L2794" s="18">
        <v>911336.61</v>
      </c>
      <c r="M2794" s="17">
        <v>-0.13099</v>
      </c>
      <c r="N2794" s="18">
        <v>2009288.28</v>
      </c>
      <c r="O2794" s="17">
        <v>-4.9525E-2</v>
      </c>
    </row>
    <row r="2795" spans="2:15" x14ac:dyDescent="0.2">
      <c r="B2795" s="30"/>
      <c r="C2795" s="30"/>
      <c r="D2795" s="30"/>
      <c r="E2795" s="30"/>
      <c r="F2795" s="30"/>
      <c r="G2795" s="14" t="s">
        <v>281</v>
      </c>
      <c r="H2795" s="18">
        <v>61156.25</v>
      </c>
      <c r="I2795" s="17">
        <v>1.1929E-2</v>
      </c>
      <c r="J2795" s="18">
        <v>205660.25</v>
      </c>
      <c r="K2795" s="17">
        <v>2.2199E-2</v>
      </c>
      <c r="L2795" s="18">
        <v>454857.36</v>
      </c>
      <c r="M2795" s="17">
        <v>5.9455000000000001E-2</v>
      </c>
      <c r="N2795" s="18">
        <v>880376.22</v>
      </c>
      <c r="O2795" s="17">
        <v>3.4472999999999997E-2</v>
      </c>
    </row>
    <row r="2796" spans="2:15" x14ac:dyDescent="0.2">
      <c r="B2796" s="30"/>
      <c r="C2796" s="30"/>
      <c r="D2796" s="30"/>
      <c r="E2796" s="30"/>
      <c r="F2796" s="30"/>
      <c r="G2796" s="14" t="s">
        <v>282</v>
      </c>
      <c r="H2796" s="18">
        <v>126132.65</v>
      </c>
      <c r="I2796" s="17">
        <v>-0.10147100000000001</v>
      </c>
      <c r="J2796" s="18">
        <v>442958.5</v>
      </c>
      <c r="K2796" s="17">
        <v>-6.8301000000000001E-2</v>
      </c>
      <c r="L2796" s="18">
        <v>916891.59</v>
      </c>
      <c r="M2796" s="17">
        <v>-7.1097999999999995E-2</v>
      </c>
      <c r="N2796" s="18">
        <v>1965174.16</v>
      </c>
      <c r="O2796" s="17">
        <v>3.0728999999999999E-2</v>
      </c>
    </row>
    <row r="2797" spans="2:15" x14ac:dyDescent="0.2">
      <c r="B2797" s="30"/>
      <c r="C2797" s="30"/>
      <c r="D2797" s="30"/>
      <c r="E2797" s="30"/>
      <c r="F2797" s="30"/>
      <c r="G2797" s="14" t="s">
        <v>283</v>
      </c>
      <c r="H2797" s="18">
        <v>49804.03</v>
      </c>
      <c r="I2797" s="17">
        <v>0.18809100000000001</v>
      </c>
      <c r="J2797" s="18">
        <v>175653.2</v>
      </c>
      <c r="K2797" s="17">
        <v>0.22402900000000001</v>
      </c>
      <c r="L2797" s="18">
        <v>332633.94</v>
      </c>
      <c r="M2797" s="17">
        <v>8.1778000000000003E-2</v>
      </c>
      <c r="N2797" s="18">
        <v>619622.47</v>
      </c>
      <c r="O2797" s="17">
        <v>-2.1085E-2</v>
      </c>
    </row>
    <row r="2798" spans="2:15" x14ac:dyDescent="0.2">
      <c r="B2798" s="30"/>
      <c r="C2798" s="30"/>
      <c r="D2798" s="30"/>
      <c r="E2798" s="30"/>
      <c r="F2798" s="30"/>
      <c r="G2798" s="14" t="s">
        <v>284</v>
      </c>
      <c r="H2798" s="18">
        <v>48477.52</v>
      </c>
      <c r="I2798" s="17">
        <v>7.0511000000000004E-2</v>
      </c>
      <c r="J2798" s="18">
        <v>163139</v>
      </c>
      <c r="K2798" s="17">
        <v>0.11142100000000001</v>
      </c>
      <c r="L2798" s="18">
        <v>337313.76</v>
      </c>
      <c r="M2798" s="17">
        <v>0.10233100000000001</v>
      </c>
      <c r="N2798" s="18">
        <v>651563.72</v>
      </c>
      <c r="O2798" s="17">
        <v>3.3659000000000001E-2</v>
      </c>
    </row>
    <row r="2799" spans="2:15" x14ac:dyDescent="0.2">
      <c r="B2799" s="30"/>
      <c r="C2799" s="30"/>
      <c r="D2799" s="30"/>
      <c r="E2799" s="30"/>
      <c r="F2799" s="30"/>
      <c r="G2799" s="14" t="s">
        <v>285</v>
      </c>
      <c r="H2799" s="18">
        <v>160493.15</v>
      </c>
      <c r="I2799" s="17">
        <v>9.3346999999999999E-2</v>
      </c>
      <c r="J2799" s="18">
        <v>522567.57</v>
      </c>
      <c r="K2799" s="17">
        <v>6.7237000000000005E-2</v>
      </c>
      <c r="L2799" s="18">
        <v>1044121.98</v>
      </c>
      <c r="M2799" s="17">
        <v>-1.7767999999999999E-2</v>
      </c>
      <c r="N2799" s="18">
        <v>2155104.15</v>
      </c>
      <c r="O2799" s="17">
        <v>-3.5369999999999999E-2</v>
      </c>
    </row>
    <row r="2800" spans="2:15" x14ac:dyDescent="0.2">
      <c r="B2800" s="30"/>
      <c r="C2800" s="30"/>
      <c r="D2800" s="30"/>
      <c r="E2800" s="30"/>
      <c r="F2800" s="30"/>
      <c r="G2800" s="14" t="s">
        <v>286</v>
      </c>
      <c r="H2800" s="18">
        <v>61914.29</v>
      </c>
      <c r="I2800" s="17">
        <v>-2.7130999999999999E-2</v>
      </c>
      <c r="J2800" s="18">
        <v>208957.6</v>
      </c>
      <c r="K2800" s="17">
        <v>-1.9605000000000001E-2</v>
      </c>
      <c r="L2800" s="18">
        <v>440566.88</v>
      </c>
      <c r="M2800" s="17">
        <v>1.7500000000000002E-2</v>
      </c>
      <c r="N2800" s="18">
        <v>791324.69</v>
      </c>
      <c r="O2800" s="17">
        <v>-6.3829999999999998E-2</v>
      </c>
    </row>
    <row r="2801" spans="2:15" x14ac:dyDescent="0.2">
      <c r="B2801" s="30"/>
      <c r="C2801" s="30"/>
      <c r="D2801" s="30"/>
      <c r="E2801" s="30"/>
      <c r="F2801" s="30"/>
      <c r="G2801" s="14" t="s">
        <v>287</v>
      </c>
      <c r="H2801" s="18">
        <v>35824.5</v>
      </c>
      <c r="I2801" s="17">
        <v>1.7691999999999999E-2</v>
      </c>
      <c r="J2801" s="18">
        <v>109645.84</v>
      </c>
      <c r="K2801" s="17">
        <v>-4.7391000000000003E-2</v>
      </c>
      <c r="L2801" s="18">
        <v>223606.39</v>
      </c>
      <c r="M2801" s="17">
        <v>-7.5009999999999993E-2</v>
      </c>
      <c r="N2801" s="18">
        <v>438562.08</v>
      </c>
      <c r="O2801" s="17">
        <v>-0.14115900000000001</v>
      </c>
    </row>
    <row r="2802" spans="2:15" x14ac:dyDescent="0.2">
      <c r="B2802" s="30"/>
      <c r="C2802" s="30"/>
      <c r="D2802" s="30"/>
      <c r="E2802" s="30"/>
      <c r="F2802" s="30"/>
      <c r="G2802" s="14" t="s">
        <v>288</v>
      </c>
      <c r="H2802" s="18">
        <v>38648.36</v>
      </c>
      <c r="I2802" s="17">
        <v>-0.114411</v>
      </c>
      <c r="J2802" s="18">
        <v>129595.2</v>
      </c>
      <c r="K2802" s="17">
        <v>-0.120236</v>
      </c>
      <c r="L2802" s="18">
        <v>276377.43</v>
      </c>
      <c r="M2802" s="17">
        <v>-0.100395</v>
      </c>
      <c r="N2802" s="18">
        <v>559465.94999999995</v>
      </c>
      <c r="O2802" s="17">
        <v>-6.5227999999999994E-2</v>
      </c>
    </row>
    <row r="2803" spans="2:15" x14ac:dyDescent="0.2">
      <c r="B2803" s="30"/>
      <c r="C2803" s="30"/>
      <c r="D2803" s="30"/>
      <c r="E2803" s="30"/>
      <c r="F2803" s="30"/>
      <c r="G2803" s="14" t="s">
        <v>289</v>
      </c>
      <c r="H2803" s="18">
        <v>96381.65</v>
      </c>
      <c r="I2803" s="17">
        <v>-0.13764299999999999</v>
      </c>
      <c r="J2803" s="18">
        <v>318147.37</v>
      </c>
      <c r="K2803" s="17">
        <v>-0.116926</v>
      </c>
      <c r="L2803" s="18">
        <v>686292.89</v>
      </c>
      <c r="M2803" s="17">
        <v>-8.1119999999999998E-2</v>
      </c>
      <c r="N2803" s="18">
        <v>1372320.03</v>
      </c>
      <c r="O2803" s="17">
        <v>-0.10027999999999999</v>
      </c>
    </row>
    <row r="2804" spans="2:15" x14ac:dyDescent="0.2">
      <c r="B2804" s="30"/>
      <c r="C2804" s="30"/>
      <c r="D2804" s="30"/>
      <c r="E2804" s="30"/>
      <c r="F2804" s="30"/>
      <c r="G2804" s="14" t="s">
        <v>290</v>
      </c>
      <c r="H2804" s="18">
        <v>102851.99</v>
      </c>
      <c r="I2804" s="17">
        <v>0.17429</v>
      </c>
      <c r="J2804" s="18">
        <v>340314.55</v>
      </c>
      <c r="K2804" s="17">
        <v>0.12942200000000001</v>
      </c>
      <c r="L2804" s="18">
        <v>720004.7</v>
      </c>
      <c r="M2804" s="17">
        <v>0.15989100000000001</v>
      </c>
      <c r="N2804" s="18">
        <v>1339855.1499999999</v>
      </c>
      <c r="O2804" s="17">
        <v>7.7586000000000002E-2</v>
      </c>
    </row>
    <row r="2805" spans="2:15" x14ac:dyDescent="0.2">
      <c r="B2805" s="30"/>
      <c r="C2805" s="30"/>
      <c r="D2805" s="30"/>
      <c r="E2805" s="30"/>
      <c r="F2805" s="30"/>
      <c r="G2805" s="14" t="s">
        <v>291</v>
      </c>
      <c r="H2805" s="18">
        <v>90426.04</v>
      </c>
      <c r="I2805" s="17">
        <v>7.6475000000000001E-2</v>
      </c>
      <c r="J2805" s="18">
        <v>297800.94</v>
      </c>
      <c r="K2805" s="17">
        <v>-3.0539999999999999E-3</v>
      </c>
      <c r="L2805" s="18">
        <v>625689.17000000004</v>
      </c>
      <c r="M2805" s="17">
        <v>-8.9910000000000007E-3</v>
      </c>
      <c r="N2805" s="18">
        <v>1269710.6499999999</v>
      </c>
      <c r="O2805" s="17">
        <v>-1.9658999999999999E-2</v>
      </c>
    </row>
    <row r="2806" spans="2:15" x14ac:dyDescent="0.2">
      <c r="B2806" s="30"/>
      <c r="C2806" s="30"/>
      <c r="D2806" s="30"/>
      <c r="E2806" s="30"/>
      <c r="F2806" s="30"/>
      <c r="G2806" s="14" t="s">
        <v>292</v>
      </c>
      <c r="H2806" s="18">
        <v>55906.16</v>
      </c>
      <c r="I2806" s="17">
        <v>0.177982</v>
      </c>
      <c r="J2806" s="18">
        <v>169123.74</v>
      </c>
      <c r="K2806" s="17">
        <v>2.1021999999999999E-2</v>
      </c>
      <c r="L2806" s="18">
        <v>368723.79</v>
      </c>
      <c r="M2806" s="17">
        <v>4.5159999999999999E-2</v>
      </c>
      <c r="N2806" s="18">
        <v>761076.07</v>
      </c>
      <c r="O2806" s="17">
        <v>3.6611999999999999E-2</v>
      </c>
    </row>
    <row r="2807" spans="2:15" x14ac:dyDescent="0.2">
      <c r="B2807" s="30"/>
      <c r="C2807" s="30"/>
      <c r="D2807" s="30"/>
      <c r="E2807" s="30"/>
      <c r="F2807" s="30"/>
      <c r="G2807" s="14" t="s">
        <v>293</v>
      </c>
      <c r="H2807" s="18">
        <v>57892.04</v>
      </c>
      <c r="I2807" s="17">
        <v>-0.22007499999999999</v>
      </c>
      <c r="J2807" s="18">
        <v>211307.9</v>
      </c>
      <c r="K2807" s="17">
        <v>-0.143178</v>
      </c>
      <c r="L2807" s="18">
        <v>435159.72</v>
      </c>
      <c r="M2807" s="17">
        <v>-0.169456</v>
      </c>
      <c r="N2807" s="18">
        <v>909906.29</v>
      </c>
      <c r="O2807" s="17">
        <v>-0.107894</v>
      </c>
    </row>
    <row r="2808" spans="2:15" x14ac:dyDescent="0.2">
      <c r="B2808" s="30"/>
      <c r="C2808" s="30"/>
      <c r="D2808" s="30"/>
      <c r="E2808" s="30"/>
      <c r="F2808" s="30"/>
      <c r="G2808" s="14" t="s">
        <v>294</v>
      </c>
      <c r="H2808" s="18">
        <v>62941.85</v>
      </c>
      <c r="I2808" s="17">
        <v>-0.14036699999999999</v>
      </c>
      <c r="J2808" s="18">
        <v>213771.35</v>
      </c>
      <c r="K2808" s="17">
        <v>-0.15723400000000001</v>
      </c>
      <c r="L2808" s="18">
        <v>441564.74</v>
      </c>
      <c r="M2808" s="17">
        <v>-0.17080400000000001</v>
      </c>
      <c r="N2808" s="18">
        <v>981936.04</v>
      </c>
      <c r="O2808" s="17">
        <v>-7.7283000000000004E-2</v>
      </c>
    </row>
    <row r="2809" spans="2:15" x14ac:dyDescent="0.2">
      <c r="B2809" s="30"/>
      <c r="C2809" s="30"/>
      <c r="D2809" s="30"/>
      <c r="E2809" s="30"/>
      <c r="F2809" s="30"/>
      <c r="G2809" s="14" t="s">
        <v>295</v>
      </c>
      <c r="H2809" s="18">
        <v>77952.28</v>
      </c>
      <c r="I2809" s="17">
        <v>1.3363E-2</v>
      </c>
      <c r="J2809" s="18">
        <v>250360.83</v>
      </c>
      <c r="K2809" s="17">
        <v>5.5481999999999997E-2</v>
      </c>
      <c r="L2809" s="18">
        <v>550121.62</v>
      </c>
      <c r="M2809" s="17">
        <v>0.116814</v>
      </c>
      <c r="N2809" s="18">
        <v>1034070.97</v>
      </c>
      <c r="O2809" s="17">
        <v>3.156E-3</v>
      </c>
    </row>
    <row r="2810" spans="2:15" x14ac:dyDescent="0.2">
      <c r="B2810" s="30"/>
      <c r="C2810" s="30"/>
      <c r="D2810" s="30"/>
      <c r="E2810" s="30"/>
      <c r="F2810" s="30"/>
      <c r="G2810" s="14" t="s">
        <v>296</v>
      </c>
      <c r="H2810" s="18">
        <v>41053.660000000003</v>
      </c>
      <c r="I2810" s="17">
        <v>1.7094999999999999E-2</v>
      </c>
      <c r="J2810" s="18">
        <v>139093.60999999999</v>
      </c>
      <c r="K2810" s="17">
        <v>-1.9075000000000002E-2</v>
      </c>
      <c r="L2810" s="18">
        <v>294098.3</v>
      </c>
      <c r="M2810" s="17">
        <v>-2.8400000000000002E-2</v>
      </c>
      <c r="N2810" s="18">
        <v>554893.69999999995</v>
      </c>
      <c r="O2810" s="17">
        <v>-9.1499999999999998E-2</v>
      </c>
    </row>
    <row r="2811" spans="2:15" x14ac:dyDescent="0.2">
      <c r="B2811" s="30"/>
      <c r="C2811" s="30"/>
      <c r="D2811" s="30"/>
      <c r="E2811" s="30"/>
      <c r="F2811" s="30"/>
      <c r="G2811" s="14" t="s">
        <v>297</v>
      </c>
      <c r="H2811" s="18">
        <v>40467.370000000003</v>
      </c>
      <c r="I2811" s="17">
        <v>4.2673000000000003E-2</v>
      </c>
      <c r="J2811" s="18">
        <v>135804.97</v>
      </c>
      <c r="K2811" s="17">
        <v>3.1397000000000001E-2</v>
      </c>
      <c r="L2811" s="18">
        <v>305107.15999999997</v>
      </c>
      <c r="M2811" s="17">
        <v>8.4420999999999996E-2</v>
      </c>
      <c r="N2811" s="18">
        <v>604046.96</v>
      </c>
      <c r="O2811" s="17">
        <v>8.3208000000000004E-2</v>
      </c>
    </row>
    <row r="2812" spans="2:15" x14ac:dyDescent="0.2">
      <c r="B2812" s="30"/>
      <c r="C2812" s="30"/>
      <c r="D2812" s="30"/>
      <c r="E2812" s="30"/>
      <c r="F2812" s="30"/>
      <c r="G2812" s="14" t="s">
        <v>298</v>
      </c>
      <c r="H2812" s="18">
        <v>24392.94</v>
      </c>
      <c r="I2812" s="17">
        <v>-4.8369000000000002E-2</v>
      </c>
      <c r="J2812" s="18">
        <v>75043.28</v>
      </c>
      <c r="K2812" s="17">
        <v>1.4450000000000001E-3</v>
      </c>
      <c r="L2812" s="18">
        <v>161975.32</v>
      </c>
      <c r="M2812" s="17">
        <v>1.1302E-2</v>
      </c>
      <c r="N2812" s="18">
        <v>326045.71999999997</v>
      </c>
      <c r="O2812" s="17">
        <v>-2.6006000000000001E-2</v>
      </c>
    </row>
    <row r="2813" spans="2:15" x14ac:dyDescent="0.2">
      <c r="B2813" s="30"/>
      <c r="C2813" s="30"/>
      <c r="D2813" s="30"/>
      <c r="E2813" s="30"/>
      <c r="F2813" s="30"/>
      <c r="G2813" s="14" t="s">
        <v>299</v>
      </c>
      <c r="H2813" s="18">
        <v>237622.3</v>
      </c>
      <c r="I2813" s="17">
        <v>3.6055999999999998E-2</v>
      </c>
      <c r="J2813" s="18">
        <v>757109.41</v>
      </c>
      <c r="K2813" s="17">
        <v>5.8729999999999997E-3</v>
      </c>
      <c r="L2813" s="18">
        <v>1594499.08</v>
      </c>
      <c r="M2813" s="17">
        <v>2.366E-2</v>
      </c>
      <c r="N2813" s="18">
        <v>3253388.1</v>
      </c>
      <c r="O2813" s="17">
        <v>3.5633999999999999E-2</v>
      </c>
    </row>
    <row r="2814" spans="2:15" x14ac:dyDescent="0.2">
      <c r="B2814" s="30"/>
      <c r="C2814" s="30"/>
      <c r="D2814" s="30"/>
      <c r="E2814" s="30"/>
      <c r="F2814" s="30"/>
      <c r="G2814" s="14" t="s">
        <v>300</v>
      </c>
      <c r="H2814" s="18">
        <v>21661.73</v>
      </c>
      <c r="I2814" s="17">
        <v>0.13807800000000001</v>
      </c>
      <c r="J2814" s="18">
        <v>74115.009999999995</v>
      </c>
      <c r="K2814" s="17">
        <v>0.15457799999999999</v>
      </c>
      <c r="L2814" s="18">
        <v>155651.69</v>
      </c>
      <c r="M2814" s="17">
        <v>0.142904</v>
      </c>
      <c r="N2814" s="18">
        <v>266466.13</v>
      </c>
      <c r="O2814" s="17">
        <v>2.2699999999999999E-3</v>
      </c>
    </row>
    <row r="2815" spans="2:15" x14ac:dyDescent="0.2">
      <c r="B2815" s="30"/>
      <c r="C2815" s="30"/>
      <c r="D2815" s="30"/>
      <c r="E2815" s="30"/>
      <c r="F2815" s="30"/>
      <c r="G2815" s="14" t="s">
        <v>301</v>
      </c>
      <c r="H2815" s="18">
        <v>112360.04</v>
      </c>
      <c r="I2815" s="17">
        <v>0.155058</v>
      </c>
      <c r="J2815" s="18">
        <v>370383.3</v>
      </c>
      <c r="K2815" s="17">
        <v>0.102767</v>
      </c>
      <c r="L2815" s="18">
        <v>807484.13</v>
      </c>
      <c r="M2815" s="17">
        <v>0.13933300000000001</v>
      </c>
      <c r="N2815" s="18">
        <v>1584667.89</v>
      </c>
      <c r="O2815" s="17">
        <v>8.9982000000000006E-2</v>
      </c>
    </row>
    <row r="2816" spans="2:15" x14ac:dyDescent="0.2">
      <c r="B2816" s="30"/>
      <c r="C2816" s="30"/>
      <c r="D2816" s="30"/>
      <c r="E2816" s="30"/>
      <c r="F2816" s="30"/>
      <c r="G2816" s="14" t="s">
        <v>302</v>
      </c>
      <c r="H2816" s="18">
        <v>89615.49</v>
      </c>
      <c r="I2816" s="17">
        <v>0.21509200000000001</v>
      </c>
      <c r="J2816" s="18">
        <v>306812.53999999998</v>
      </c>
      <c r="K2816" s="17">
        <v>0.52702499999999997</v>
      </c>
      <c r="L2816" s="18">
        <v>611938.52</v>
      </c>
      <c r="M2816" s="17">
        <v>0.482603</v>
      </c>
      <c r="N2816" s="18">
        <v>1133194.6499999999</v>
      </c>
      <c r="O2816" s="17">
        <v>0.27470899999999998</v>
      </c>
    </row>
    <row r="2817" spans="2:15" x14ac:dyDescent="0.2">
      <c r="B2817" s="30"/>
      <c r="C2817" s="30"/>
      <c r="D2817" s="30"/>
      <c r="E2817" s="30"/>
      <c r="F2817" s="30"/>
      <c r="G2817" s="14" t="s">
        <v>303</v>
      </c>
      <c r="H2817" s="18">
        <v>79502.7</v>
      </c>
      <c r="I2817" s="17">
        <v>0.15041399999999999</v>
      </c>
      <c r="J2817" s="18">
        <v>261240.38</v>
      </c>
      <c r="K2817" s="17">
        <v>0.213117</v>
      </c>
      <c r="L2817" s="18">
        <v>518604.51</v>
      </c>
      <c r="M2817" s="17">
        <v>0.153506</v>
      </c>
      <c r="N2817" s="18">
        <v>1026795.94</v>
      </c>
      <c r="O2817" s="17">
        <v>0.114565</v>
      </c>
    </row>
    <row r="2818" spans="2:15" x14ac:dyDescent="0.2">
      <c r="B2818" s="30"/>
      <c r="C2818" s="30"/>
      <c r="D2818" s="30"/>
      <c r="E2818" s="30"/>
      <c r="F2818" s="30"/>
      <c r="G2818" s="14" t="s">
        <v>304</v>
      </c>
      <c r="H2818" s="18">
        <v>32165.5</v>
      </c>
      <c r="I2818" s="17">
        <v>0.164656</v>
      </c>
      <c r="J2818" s="18">
        <v>106566.01</v>
      </c>
      <c r="K2818" s="17">
        <v>0.15427399999999999</v>
      </c>
      <c r="L2818" s="18">
        <v>229846.74</v>
      </c>
      <c r="M2818" s="17">
        <v>0.17238400000000001</v>
      </c>
      <c r="N2818" s="18">
        <v>407103.11</v>
      </c>
      <c r="O2818" s="17">
        <v>5.1017E-2</v>
      </c>
    </row>
    <row r="2819" spans="2:15" x14ac:dyDescent="0.2">
      <c r="B2819" s="30"/>
      <c r="C2819" s="30"/>
      <c r="D2819" s="30"/>
      <c r="E2819" s="30"/>
      <c r="F2819" s="30"/>
      <c r="G2819" s="14" t="s">
        <v>305</v>
      </c>
      <c r="H2819" s="18">
        <v>55687.53</v>
      </c>
      <c r="I2819" s="17">
        <v>-6.1103999999999999E-2</v>
      </c>
      <c r="J2819" s="18">
        <v>185406.87</v>
      </c>
      <c r="K2819" s="17">
        <v>-3.7713000000000003E-2</v>
      </c>
      <c r="L2819" s="18">
        <v>409570.27</v>
      </c>
      <c r="M2819" s="17">
        <v>5.4128999999999997E-2</v>
      </c>
      <c r="N2819" s="18">
        <v>802934.7</v>
      </c>
      <c r="O2819" s="17">
        <v>9.0302999999999994E-2</v>
      </c>
    </row>
    <row r="2820" spans="2:15" x14ac:dyDescent="0.2">
      <c r="B2820" s="30"/>
      <c r="C2820" s="30"/>
      <c r="D2820" s="30"/>
      <c r="E2820" s="30"/>
      <c r="F2820" s="30"/>
      <c r="G2820" s="14" t="s">
        <v>306</v>
      </c>
      <c r="H2820" s="18">
        <v>244002.02</v>
      </c>
      <c r="I2820" s="17">
        <v>1.199E-3</v>
      </c>
      <c r="J2820" s="18">
        <v>849197.38</v>
      </c>
      <c r="K2820" s="17">
        <v>2.6119E-2</v>
      </c>
      <c r="L2820" s="18">
        <v>1808486.75</v>
      </c>
      <c r="M2820" s="17">
        <v>1.0579E-2</v>
      </c>
      <c r="N2820" s="18">
        <v>3556307.25</v>
      </c>
      <c r="O2820" s="17">
        <v>-4.172E-2</v>
      </c>
    </row>
    <row r="2821" spans="2:15" x14ac:dyDescent="0.2">
      <c r="B2821" s="30"/>
      <c r="C2821" s="30"/>
      <c r="D2821" s="30"/>
      <c r="E2821" s="30"/>
      <c r="F2821" s="30"/>
      <c r="G2821" s="14" t="s">
        <v>307</v>
      </c>
      <c r="H2821" s="18">
        <v>72535.710000000006</v>
      </c>
      <c r="I2821" s="17">
        <v>5.4786000000000001E-2</v>
      </c>
      <c r="J2821" s="18">
        <v>251829.92</v>
      </c>
      <c r="K2821" s="17">
        <v>8.2789000000000001E-2</v>
      </c>
      <c r="L2821" s="18">
        <v>510857.15</v>
      </c>
      <c r="M2821" s="17">
        <v>8.3540000000000003E-2</v>
      </c>
      <c r="N2821" s="18">
        <v>998566.04</v>
      </c>
      <c r="O2821" s="17">
        <v>0.11544599999999999</v>
      </c>
    </row>
    <row r="2822" spans="2:15" x14ac:dyDescent="0.2">
      <c r="B2822" s="30"/>
      <c r="C2822" s="30"/>
      <c r="D2822" s="30"/>
      <c r="E2822" s="30"/>
      <c r="F2822" s="30"/>
      <c r="G2822" s="14" t="s">
        <v>308</v>
      </c>
      <c r="H2822" s="18">
        <v>23910.91</v>
      </c>
      <c r="I2822" s="17">
        <v>5.4958E-2</v>
      </c>
      <c r="J2822" s="18">
        <v>76117.289999999994</v>
      </c>
      <c r="K2822" s="17">
        <v>-4.1722000000000002E-2</v>
      </c>
      <c r="L2822" s="18">
        <v>151552.82</v>
      </c>
      <c r="M2822" s="17">
        <v>-9.1285000000000005E-2</v>
      </c>
      <c r="N2822" s="18">
        <v>281330.73</v>
      </c>
      <c r="O2822" s="17">
        <v>-0.108697</v>
      </c>
    </row>
    <row r="2823" spans="2:15" x14ac:dyDescent="0.2">
      <c r="B2823" s="30"/>
      <c r="C2823" s="30"/>
      <c r="D2823" s="30"/>
      <c r="E2823" s="30"/>
      <c r="F2823" s="30"/>
      <c r="G2823" s="14" t="s">
        <v>309</v>
      </c>
      <c r="H2823" s="18">
        <v>78548.460000000006</v>
      </c>
      <c r="I2823" s="17">
        <v>7.2680999999999996E-2</v>
      </c>
      <c r="J2823" s="18">
        <v>258472.2</v>
      </c>
      <c r="K2823" s="17">
        <v>2.7171000000000001E-2</v>
      </c>
      <c r="L2823" s="18">
        <v>579612.06000000006</v>
      </c>
      <c r="M2823" s="17">
        <v>9.0500999999999998E-2</v>
      </c>
      <c r="N2823" s="18">
        <v>1146763.49</v>
      </c>
      <c r="O2823" s="17">
        <v>7.4387999999999996E-2</v>
      </c>
    </row>
    <row r="2824" spans="2:15" x14ac:dyDescent="0.2">
      <c r="B2824" s="30"/>
      <c r="C2824" s="30"/>
      <c r="D2824" s="30"/>
      <c r="E2824" s="30"/>
      <c r="F2824" s="30"/>
      <c r="G2824" s="14" t="s">
        <v>310</v>
      </c>
      <c r="H2824" s="18">
        <v>39459.599999999999</v>
      </c>
      <c r="I2824" s="17">
        <v>0.122824</v>
      </c>
      <c r="J2824" s="18">
        <v>134144.76999999999</v>
      </c>
      <c r="K2824" s="17">
        <v>8.1165000000000001E-2</v>
      </c>
      <c r="L2824" s="18">
        <v>283839.49</v>
      </c>
      <c r="M2824" s="17">
        <v>5.1473999999999999E-2</v>
      </c>
      <c r="N2824" s="18">
        <v>541993.44999999995</v>
      </c>
      <c r="O2824" s="17">
        <v>-1.1379999999999999E-2</v>
      </c>
    </row>
    <row r="2825" spans="2:15" x14ac:dyDescent="0.2">
      <c r="B2825" s="30"/>
      <c r="C2825" s="30"/>
      <c r="D2825" s="30"/>
      <c r="E2825" s="30"/>
      <c r="F2825" s="30"/>
      <c r="G2825" s="14" t="s">
        <v>311</v>
      </c>
      <c r="H2825" s="18">
        <v>113012.58</v>
      </c>
      <c r="I2825" s="17">
        <v>-6.4388000000000001E-2</v>
      </c>
      <c r="J2825" s="18">
        <v>400968.42</v>
      </c>
      <c r="K2825" s="17">
        <v>-4.1023999999999998E-2</v>
      </c>
      <c r="L2825" s="18">
        <v>865902.56</v>
      </c>
      <c r="M2825" s="17">
        <v>-4.6489000000000003E-2</v>
      </c>
      <c r="N2825" s="18">
        <v>1760508.49</v>
      </c>
      <c r="O2825" s="17">
        <v>-5.2826999999999999E-2</v>
      </c>
    </row>
    <row r="2826" spans="2:15" x14ac:dyDescent="0.2">
      <c r="B2826" s="30"/>
      <c r="C2826" s="30"/>
      <c r="D2826" s="30"/>
      <c r="E2826" s="30"/>
      <c r="F2826" s="30"/>
      <c r="G2826" s="14" t="s">
        <v>312</v>
      </c>
      <c r="H2826" s="18">
        <v>102848.26</v>
      </c>
      <c r="I2826" s="17">
        <v>1.5384999999999999E-2</v>
      </c>
      <c r="J2826" s="18">
        <v>322476.2</v>
      </c>
      <c r="K2826" s="17">
        <v>1.8768E-2</v>
      </c>
      <c r="L2826" s="18">
        <v>706074.01</v>
      </c>
      <c r="M2826" s="17">
        <v>4.8181000000000002E-2</v>
      </c>
      <c r="N2826" s="18">
        <v>1469650.47</v>
      </c>
      <c r="O2826" s="17">
        <v>6.8455000000000002E-2</v>
      </c>
    </row>
    <row r="2827" spans="2:15" x14ac:dyDescent="0.2">
      <c r="B2827" s="30"/>
      <c r="C2827" s="30"/>
      <c r="D2827" s="30"/>
      <c r="E2827" s="30"/>
      <c r="F2827" s="30"/>
      <c r="G2827" s="14" t="s">
        <v>313</v>
      </c>
      <c r="H2827" s="18">
        <v>52579.78</v>
      </c>
      <c r="I2827" s="17">
        <v>5.5863999999999997E-2</v>
      </c>
      <c r="J2827" s="18">
        <v>172370.21</v>
      </c>
      <c r="K2827" s="17">
        <v>3.3015999999999997E-2</v>
      </c>
      <c r="L2827" s="18">
        <v>366286.76</v>
      </c>
      <c r="M2827" s="17">
        <v>4.4845000000000003E-2</v>
      </c>
      <c r="N2827" s="18">
        <v>701765.24</v>
      </c>
      <c r="O2827" s="17">
        <v>-7.3200000000000001E-3</v>
      </c>
    </row>
    <row r="2828" spans="2:15" x14ac:dyDescent="0.2">
      <c r="B2828" s="30"/>
      <c r="C2828" s="30"/>
      <c r="D2828" s="30"/>
      <c r="E2828" s="30"/>
      <c r="F2828" s="30"/>
      <c r="G2828" s="14" t="s">
        <v>314</v>
      </c>
      <c r="H2828" s="18">
        <v>62822.47</v>
      </c>
      <c r="I2828" s="17">
        <v>0.21793899999999999</v>
      </c>
      <c r="J2828" s="18">
        <v>208537.33</v>
      </c>
      <c r="K2828" s="17">
        <v>0.19250900000000001</v>
      </c>
      <c r="L2828" s="18">
        <v>417178.55</v>
      </c>
      <c r="M2828" s="17">
        <v>0.11494500000000001</v>
      </c>
      <c r="N2828" s="18">
        <v>784071.99</v>
      </c>
      <c r="O2828" s="17">
        <v>7.1793999999999997E-2</v>
      </c>
    </row>
    <row r="2829" spans="2:15" x14ac:dyDescent="0.2">
      <c r="B2829" s="30"/>
      <c r="C2829" s="30"/>
      <c r="D2829" s="30"/>
      <c r="E2829" s="30"/>
      <c r="F2829" s="30"/>
      <c r="G2829" s="14" t="s">
        <v>315</v>
      </c>
      <c r="H2829" s="18">
        <v>62127.11</v>
      </c>
      <c r="I2829" s="17">
        <v>0.112592</v>
      </c>
      <c r="J2829" s="18">
        <v>206685.9</v>
      </c>
      <c r="K2829" s="17">
        <v>0.13766300000000001</v>
      </c>
      <c r="L2829" s="18">
        <v>424961.74</v>
      </c>
      <c r="M2829" s="17">
        <v>0.118854</v>
      </c>
      <c r="N2829" s="18">
        <v>821469.02</v>
      </c>
      <c r="O2829" s="17">
        <v>3.8501000000000001E-2</v>
      </c>
    </row>
    <row r="2830" spans="2:15" x14ac:dyDescent="0.2">
      <c r="B2830" s="30"/>
      <c r="C2830" s="30"/>
      <c r="D2830" s="30"/>
      <c r="E2830" s="30"/>
      <c r="F2830" s="30"/>
      <c r="G2830" s="14" t="s">
        <v>316</v>
      </c>
      <c r="H2830" s="18">
        <v>55602.43</v>
      </c>
      <c r="I2830" s="17">
        <v>1.5221999999999999E-2</v>
      </c>
      <c r="J2830" s="18">
        <v>189242.32</v>
      </c>
      <c r="K2830" s="17">
        <v>4.8520000000000001E-2</v>
      </c>
      <c r="L2830" s="18">
        <v>392393.82</v>
      </c>
      <c r="M2830" s="17">
        <v>4.5032999999999997E-2</v>
      </c>
      <c r="N2830" s="18">
        <v>763144.76</v>
      </c>
      <c r="O2830" s="17">
        <v>6.5185000000000007E-2</v>
      </c>
    </row>
    <row r="2831" spans="2:15" x14ac:dyDescent="0.2">
      <c r="B2831" s="30"/>
      <c r="C2831" s="30"/>
      <c r="D2831" s="30"/>
      <c r="E2831" s="30"/>
      <c r="F2831" s="30"/>
      <c r="G2831" s="14" t="s">
        <v>317</v>
      </c>
      <c r="H2831" s="18">
        <v>42258.13</v>
      </c>
      <c r="I2831" s="17">
        <v>3.3623E-2</v>
      </c>
      <c r="J2831" s="18">
        <v>144818.57</v>
      </c>
      <c r="K2831" s="17">
        <v>3.4237999999999998E-2</v>
      </c>
      <c r="L2831" s="18">
        <v>300375.53999999998</v>
      </c>
      <c r="M2831" s="17">
        <v>8.1419999999999999E-3</v>
      </c>
      <c r="N2831" s="18">
        <v>578383.65</v>
      </c>
      <c r="O2831" s="17">
        <v>4.0249999999999999E-3</v>
      </c>
    </row>
    <row r="2832" spans="2:15" x14ac:dyDescent="0.2">
      <c r="B2832" s="30"/>
      <c r="C2832" s="30"/>
      <c r="D2832" s="30"/>
      <c r="E2832" s="30"/>
      <c r="F2832" s="30"/>
      <c r="G2832" s="14" t="s">
        <v>318</v>
      </c>
      <c r="H2832" s="18">
        <v>72444.95</v>
      </c>
      <c r="I2832" s="17">
        <v>-1.379E-3</v>
      </c>
      <c r="J2832" s="18">
        <v>234255.19</v>
      </c>
      <c r="K2832" s="17">
        <v>-2.2301999999999999E-2</v>
      </c>
      <c r="L2832" s="18">
        <v>503356.15999999997</v>
      </c>
      <c r="M2832" s="17">
        <v>-1.4779E-2</v>
      </c>
      <c r="N2832" s="18">
        <v>1059451.04</v>
      </c>
      <c r="O2832" s="17">
        <v>2.5971999999999999E-2</v>
      </c>
    </row>
    <row r="2833" spans="2:15" x14ac:dyDescent="0.2">
      <c r="B2833" s="30"/>
      <c r="C2833" s="30"/>
      <c r="D2833" s="30"/>
      <c r="E2833" s="30"/>
      <c r="F2833" s="30"/>
      <c r="G2833" s="14" t="s">
        <v>319</v>
      </c>
      <c r="H2833" s="18">
        <v>50244.78</v>
      </c>
      <c r="I2833" s="17">
        <v>-1.3292999999999999E-2</v>
      </c>
      <c r="J2833" s="18">
        <v>172573.66</v>
      </c>
      <c r="K2833" s="17">
        <v>1.4355E-2</v>
      </c>
      <c r="L2833" s="18">
        <v>358862.85</v>
      </c>
      <c r="M2833" s="17">
        <v>6.8423999999999999E-2</v>
      </c>
      <c r="N2833" s="18">
        <v>700108.93</v>
      </c>
      <c r="O2833" s="17">
        <v>9.8268999999999995E-2</v>
      </c>
    </row>
    <row r="2834" spans="2:15" x14ac:dyDescent="0.2">
      <c r="B2834" s="30"/>
      <c r="C2834" s="30"/>
      <c r="D2834" s="30"/>
      <c r="E2834" s="30"/>
      <c r="F2834" s="30"/>
      <c r="G2834" s="14" t="s">
        <v>320</v>
      </c>
      <c r="H2834" s="18">
        <v>55912.32</v>
      </c>
      <c r="I2834" s="17">
        <v>-3.2798000000000001E-2</v>
      </c>
      <c r="J2834" s="18">
        <v>182204.86</v>
      </c>
      <c r="K2834" s="17">
        <v>-2.0974E-2</v>
      </c>
      <c r="L2834" s="18">
        <v>385049.85</v>
      </c>
      <c r="M2834" s="17">
        <v>2.624E-3</v>
      </c>
      <c r="N2834" s="18">
        <v>794936.04</v>
      </c>
      <c r="O2834" s="17">
        <v>4.3331000000000001E-2</v>
      </c>
    </row>
    <row r="2835" spans="2:15" x14ac:dyDescent="0.2">
      <c r="B2835" s="30"/>
      <c r="C2835" s="30"/>
      <c r="D2835" s="30"/>
      <c r="E2835" s="30"/>
      <c r="F2835" s="30"/>
      <c r="G2835" s="14" t="s">
        <v>321</v>
      </c>
      <c r="H2835" s="18">
        <v>137366.29</v>
      </c>
      <c r="I2835" s="17">
        <v>1.4446000000000001E-2</v>
      </c>
      <c r="J2835" s="18">
        <v>449274.27</v>
      </c>
      <c r="K2835" s="17">
        <v>2.3011E-2</v>
      </c>
      <c r="L2835" s="18">
        <v>952673.06</v>
      </c>
      <c r="M2835" s="17">
        <v>-2.8800000000000002E-3</v>
      </c>
      <c r="N2835" s="18">
        <v>1999110.55</v>
      </c>
      <c r="O2835" s="17">
        <v>4.9352E-2</v>
      </c>
    </row>
    <row r="2836" spans="2:15" x14ac:dyDescent="0.2">
      <c r="B2836" s="30"/>
      <c r="C2836" s="30"/>
      <c r="D2836" s="30"/>
      <c r="E2836" s="30"/>
      <c r="F2836" s="30"/>
      <c r="G2836" s="14" t="s">
        <v>322</v>
      </c>
      <c r="H2836" s="18">
        <v>83035.58</v>
      </c>
      <c r="I2836" s="17">
        <v>5.2593000000000001E-2</v>
      </c>
      <c r="J2836" s="18">
        <v>278379</v>
      </c>
      <c r="K2836" s="17">
        <v>3.3236000000000002E-2</v>
      </c>
      <c r="L2836" s="18">
        <v>582462.6</v>
      </c>
      <c r="M2836" s="17">
        <v>6.8777000000000005E-2</v>
      </c>
      <c r="N2836" s="18">
        <v>1148607.67</v>
      </c>
      <c r="O2836" s="17">
        <v>7.9612000000000002E-2</v>
      </c>
    </row>
    <row r="2837" spans="2:15" x14ac:dyDescent="0.2">
      <c r="B2837" s="30"/>
      <c r="C2837" s="30"/>
      <c r="D2837" s="30"/>
      <c r="E2837" s="30"/>
      <c r="F2837" s="30"/>
      <c r="G2837" s="14" t="s">
        <v>323</v>
      </c>
      <c r="H2837" s="18">
        <v>104758.65</v>
      </c>
      <c r="I2837" s="17">
        <v>0.23260700000000001</v>
      </c>
      <c r="J2837" s="18">
        <v>351579.54</v>
      </c>
      <c r="K2837" s="17">
        <v>0.16017100000000001</v>
      </c>
      <c r="L2837" s="18">
        <v>752634.32</v>
      </c>
      <c r="M2837" s="17">
        <v>0.12435499999999999</v>
      </c>
      <c r="N2837" s="18">
        <v>1357854.86</v>
      </c>
      <c r="O2837" s="17">
        <v>2.3889000000000001E-2</v>
      </c>
    </row>
    <row r="2838" spans="2:15" x14ac:dyDescent="0.2">
      <c r="B2838" s="30"/>
      <c r="C2838" s="30"/>
      <c r="D2838" s="30"/>
      <c r="E2838" s="30"/>
      <c r="F2838" s="30"/>
      <c r="G2838" s="14" t="s">
        <v>324</v>
      </c>
      <c r="H2838" s="18">
        <v>64382.22</v>
      </c>
      <c r="I2838" s="17">
        <v>0.29283599999999999</v>
      </c>
      <c r="J2838" s="18">
        <v>203998.75</v>
      </c>
      <c r="K2838" s="17">
        <v>0.20006599999999999</v>
      </c>
      <c r="L2838" s="18">
        <v>428604.31</v>
      </c>
      <c r="M2838" s="17">
        <v>0.103129</v>
      </c>
      <c r="N2838" s="18">
        <v>863661.94</v>
      </c>
      <c r="O2838" s="17">
        <v>5.4475999999999997E-2</v>
      </c>
    </row>
    <row r="2839" spans="2:15" x14ac:dyDescent="0.2">
      <c r="B2839" s="138"/>
      <c r="C2839" s="138"/>
      <c r="D2839" s="138"/>
      <c r="E2839" s="138"/>
      <c r="F2839" s="30"/>
      <c r="G2839" s="14" t="s">
        <v>325</v>
      </c>
      <c r="H2839" s="18">
        <v>104028.48</v>
      </c>
      <c r="I2839" s="17">
        <v>7.7040999999999998E-2</v>
      </c>
      <c r="J2839" s="18">
        <v>338739.59</v>
      </c>
      <c r="K2839" s="17">
        <v>3.9100000000000003E-2</v>
      </c>
      <c r="L2839" s="18">
        <v>761015.36</v>
      </c>
      <c r="M2839" s="17">
        <v>0.103381</v>
      </c>
      <c r="N2839" s="18">
        <v>1520412.04</v>
      </c>
      <c r="O2839" s="17">
        <v>9.2011999999999997E-2</v>
      </c>
    </row>
    <row r="2840" spans="2:15" x14ac:dyDescent="0.2">
      <c r="C2840" s="30"/>
      <c r="D2840" s="30"/>
      <c r="E2840" s="30"/>
      <c r="F2840" s="30"/>
      <c r="G2840" s="14" t="s">
        <v>351</v>
      </c>
      <c r="H2840" s="19">
        <v>34767.22</v>
      </c>
      <c r="I2840" s="17">
        <v>-7.6962000000000003E-2</v>
      </c>
      <c r="J2840" s="19">
        <v>119380.07</v>
      </c>
      <c r="K2840" s="17">
        <v>-0.120196</v>
      </c>
      <c r="L2840" s="19">
        <v>250095.9</v>
      </c>
      <c r="M2840" s="17">
        <v>-0.11419700000000001</v>
      </c>
      <c r="N2840" s="19">
        <v>505410.66</v>
      </c>
      <c r="O2840" s="17">
        <v>-8.7203000000000003E-2</v>
      </c>
    </row>
    <row r="2841" spans="2:15" x14ac:dyDescent="0.2">
      <c r="C2841" s="30"/>
      <c r="D2841" s="30"/>
      <c r="E2841" s="30"/>
      <c r="F2841" s="30"/>
      <c r="G2841" s="14" t="s">
        <v>352</v>
      </c>
      <c r="H2841" s="19">
        <v>79048.56</v>
      </c>
      <c r="I2841" s="17">
        <v>1.0637000000000001E-2</v>
      </c>
      <c r="J2841" s="19">
        <v>265751.37</v>
      </c>
      <c r="K2841" s="17">
        <v>4.4679000000000003E-2</v>
      </c>
      <c r="L2841" s="19">
        <v>575903.81000000006</v>
      </c>
      <c r="M2841" s="17">
        <v>4.7273999999999997E-2</v>
      </c>
      <c r="N2841" s="19">
        <v>1160102.3700000001</v>
      </c>
      <c r="O2841" s="17">
        <v>2.1854999999999999E-2</v>
      </c>
    </row>
    <row r="2842" spans="2:15" x14ac:dyDescent="0.2">
      <c r="B2842" s="29" t="s">
        <v>19</v>
      </c>
      <c r="C2842" s="29" t="s">
        <v>12</v>
      </c>
      <c r="D2842" s="29" t="s">
        <v>23</v>
      </c>
      <c r="E2842" s="29" t="s">
        <v>9</v>
      </c>
      <c r="F2842" s="29" t="s">
        <v>85</v>
      </c>
      <c r="G2842" s="14" t="s">
        <v>326</v>
      </c>
      <c r="H2842" s="18">
        <v>687389.05</v>
      </c>
      <c r="I2842" s="17">
        <v>1.821E-2</v>
      </c>
      <c r="J2842" s="18">
        <v>2224017.4300000002</v>
      </c>
      <c r="K2842" s="17">
        <v>9.2390000000000007E-3</v>
      </c>
      <c r="L2842" s="18">
        <v>4727910.95</v>
      </c>
      <c r="M2842" s="17">
        <v>1.1937E-2</v>
      </c>
      <c r="N2842" s="18">
        <v>9774126.1699999999</v>
      </c>
      <c r="O2842" s="17">
        <v>4.5747999999999997E-2</v>
      </c>
    </row>
    <row r="2843" spans="2:15" x14ac:dyDescent="0.2">
      <c r="B2843" s="30"/>
      <c r="C2843" s="30"/>
      <c r="D2843" s="30"/>
      <c r="E2843" s="30"/>
      <c r="F2843" s="30"/>
      <c r="G2843" s="14" t="s">
        <v>327</v>
      </c>
      <c r="H2843" s="18">
        <v>952576.51</v>
      </c>
      <c r="I2843" s="17">
        <v>6.5693000000000001E-2</v>
      </c>
      <c r="J2843" s="18">
        <v>3149935.65</v>
      </c>
      <c r="K2843" s="17">
        <v>4.4679999999999997E-2</v>
      </c>
      <c r="L2843" s="18">
        <v>6502543.5099999998</v>
      </c>
      <c r="M2843" s="17">
        <v>2.0768999999999999E-2</v>
      </c>
      <c r="N2843" s="18">
        <v>12794976.060000001</v>
      </c>
      <c r="O2843" s="17">
        <v>-1.7427000000000002E-2</v>
      </c>
    </row>
    <row r="2844" spans="2:15" x14ac:dyDescent="0.2">
      <c r="B2844" s="30"/>
      <c r="C2844" s="30"/>
      <c r="D2844" s="30"/>
      <c r="E2844" s="30"/>
      <c r="F2844" s="30"/>
      <c r="G2844" s="14" t="s">
        <v>328</v>
      </c>
      <c r="H2844" s="18">
        <v>635305.44999999995</v>
      </c>
      <c r="I2844" s="17">
        <v>-1.5219999999999999E-2</v>
      </c>
      <c r="J2844" s="18">
        <v>2172930.7599999998</v>
      </c>
      <c r="K2844" s="17">
        <v>2.2530999999999999E-2</v>
      </c>
      <c r="L2844" s="18">
        <v>4546220.3099999996</v>
      </c>
      <c r="M2844" s="17">
        <v>1.5800999999999999E-2</v>
      </c>
      <c r="N2844" s="18">
        <v>8876340.0399999991</v>
      </c>
      <c r="O2844" s="17">
        <v>2.2690000000000002E-3</v>
      </c>
    </row>
    <row r="2845" spans="2:15" x14ac:dyDescent="0.2">
      <c r="B2845" s="30"/>
      <c r="C2845" s="30"/>
      <c r="D2845" s="30"/>
      <c r="E2845" s="30"/>
      <c r="F2845" s="30"/>
      <c r="G2845" s="14" t="s">
        <v>329</v>
      </c>
      <c r="H2845" s="18">
        <v>918627.02</v>
      </c>
      <c r="I2845" s="17">
        <v>-4.8173000000000001E-2</v>
      </c>
      <c r="J2845" s="18">
        <v>3214848.43</v>
      </c>
      <c r="K2845" s="17">
        <v>-1.4354E-2</v>
      </c>
      <c r="L2845" s="18">
        <v>6659564.3499999996</v>
      </c>
      <c r="M2845" s="17">
        <v>-3.3264000000000002E-2</v>
      </c>
      <c r="N2845" s="18">
        <v>13420035.859999999</v>
      </c>
      <c r="O2845" s="17">
        <v>-2.3709000000000001E-2</v>
      </c>
    </row>
    <row r="2846" spans="2:15" x14ac:dyDescent="0.2">
      <c r="B2846" s="30"/>
      <c r="C2846" s="30"/>
      <c r="D2846" s="30"/>
      <c r="E2846" s="30"/>
      <c r="F2846" s="30"/>
      <c r="G2846" s="14" t="s">
        <v>330</v>
      </c>
      <c r="H2846" s="18">
        <v>453587.74</v>
      </c>
      <c r="I2846" s="17">
        <v>0.14203199999999999</v>
      </c>
      <c r="J2846" s="18">
        <v>1474076.65</v>
      </c>
      <c r="K2846" s="17">
        <v>0.12847600000000001</v>
      </c>
      <c r="L2846" s="18">
        <v>2978301.87</v>
      </c>
      <c r="M2846" s="17">
        <v>6.1421999999999997E-2</v>
      </c>
      <c r="N2846" s="18">
        <v>5856591.3799999999</v>
      </c>
      <c r="O2846" s="17">
        <v>2.9718000000000001E-2</v>
      </c>
    </row>
    <row r="2847" spans="2:15" x14ac:dyDescent="0.2">
      <c r="B2847" s="30"/>
      <c r="C2847" s="30"/>
      <c r="D2847" s="30"/>
      <c r="E2847" s="30"/>
      <c r="F2847" s="30"/>
      <c r="G2847" s="14" t="s">
        <v>331</v>
      </c>
      <c r="H2847" s="18">
        <v>505749.6</v>
      </c>
      <c r="I2847" s="17">
        <v>-7.2019E-2</v>
      </c>
      <c r="J2847" s="18">
        <v>1667214.87</v>
      </c>
      <c r="K2847" s="17">
        <v>-4.6079000000000002E-2</v>
      </c>
      <c r="L2847" s="18">
        <v>3622163.74</v>
      </c>
      <c r="M2847" s="17">
        <v>-7.3480000000000004E-3</v>
      </c>
      <c r="N2847" s="18">
        <v>7149517.9900000002</v>
      </c>
      <c r="O2847" s="17">
        <v>-3.4238999999999999E-2</v>
      </c>
    </row>
    <row r="2848" spans="2:15" x14ac:dyDescent="0.2">
      <c r="B2848" s="30"/>
      <c r="C2848" s="30"/>
      <c r="D2848" s="30"/>
      <c r="E2848" s="30"/>
      <c r="F2848" s="30"/>
      <c r="G2848" s="14" t="s">
        <v>332</v>
      </c>
      <c r="H2848" s="18">
        <v>857309.8</v>
      </c>
      <c r="I2848" s="17">
        <v>8.1122E-2</v>
      </c>
      <c r="J2848" s="18">
        <v>2837507.22</v>
      </c>
      <c r="K2848" s="17">
        <v>5.7846000000000002E-2</v>
      </c>
      <c r="L2848" s="18">
        <v>6273433.8200000003</v>
      </c>
      <c r="M2848" s="17">
        <v>9.3725000000000003E-2</v>
      </c>
      <c r="N2848" s="18">
        <v>12116116.810000001</v>
      </c>
      <c r="O2848" s="17">
        <v>5.1213000000000002E-2</v>
      </c>
    </row>
    <row r="2849" spans="2:15" x14ac:dyDescent="0.2">
      <c r="B2849" s="30"/>
      <c r="C2849" s="30"/>
      <c r="D2849" s="30"/>
      <c r="E2849" s="30"/>
      <c r="F2849" s="30"/>
      <c r="G2849" s="14" t="s">
        <v>333</v>
      </c>
      <c r="H2849" s="18">
        <v>754125.76</v>
      </c>
      <c r="I2849" s="17">
        <v>6.9218000000000002E-2</v>
      </c>
      <c r="J2849" s="18">
        <v>2466798.14</v>
      </c>
      <c r="K2849" s="17">
        <v>5.8090999999999997E-2</v>
      </c>
      <c r="L2849" s="18">
        <v>5218306.78</v>
      </c>
      <c r="M2849" s="17">
        <v>8.0235000000000001E-2</v>
      </c>
      <c r="N2849" s="18">
        <v>10223429.289999999</v>
      </c>
      <c r="O2849" s="17">
        <v>7.3722999999999997E-2</v>
      </c>
    </row>
    <row r="2850" spans="2:15" x14ac:dyDescent="0.2">
      <c r="B2850" s="30"/>
      <c r="C2850" s="30"/>
      <c r="D2850" s="30"/>
      <c r="E2850" s="31"/>
      <c r="F2850" s="30"/>
      <c r="G2850" s="14" t="s">
        <v>334</v>
      </c>
      <c r="H2850" s="18">
        <v>5764670.79</v>
      </c>
      <c r="I2850" s="17">
        <v>2.5804000000000001E-2</v>
      </c>
      <c r="J2850" s="18">
        <v>19207328.899999999</v>
      </c>
      <c r="K2850" s="17">
        <v>2.8597999999999998E-2</v>
      </c>
      <c r="L2850" s="18">
        <v>40528445.009999998</v>
      </c>
      <c r="M2850" s="17">
        <v>2.7907999999999999E-2</v>
      </c>
      <c r="N2850" s="18">
        <v>80211132.989999995</v>
      </c>
      <c r="O2850" s="17">
        <v>1.3938000000000001E-2</v>
      </c>
    </row>
    <row r="2851" spans="2:15" x14ac:dyDescent="0.2">
      <c r="B2851" s="29" t="s">
        <v>19</v>
      </c>
      <c r="C2851" s="29" t="s">
        <v>12</v>
      </c>
      <c r="D2851" s="29" t="s">
        <v>23</v>
      </c>
      <c r="E2851" s="29" t="s">
        <v>25</v>
      </c>
      <c r="F2851" s="29" t="s">
        <v>84</v>
      </c>
      <c r="G2851" s="14" t="s">
        <v>278</v>
      </c>
      <c r="H2851" s="18">
        <v>23381.42</v>
      </c>
      <c r="I2851" s="17">
        <v>-0.21251100000000001</v>
      </c>
      <c r="J2851" s="18">
        <v>90182.95</v>
      </c>
      <c r="K2851" s="17">
        <v>-3.1099999999999999E-2</v>
      </c>
      <c r="L2851" s="18">
        <v>198094.69</v>
      </c>
      <c r="M2851" s="17">
        <v>4.6175000000000001E-2</v>
      </c>
      <c r="N2851" s="18">
        <v>383017.36</v>
      </c>
      <c r="O2851" s="17">
        <v>2.6863999999999999E-2</v>
      </c>
    </row>
    <row r="2852" spans="2:15" x14ac:dyDescent="0.2">
      <c r="B2852" s="30"/>
      <c r="C2852" s="30"/>
      <c r="D2852" s="30"/>
      <c r="E2852" s="30"/>
      <c r="F2852" s="30"/>
      <c r="G2852" s="14" t="s">
        <v>279</v>
      </c>
      <c r="H2852" s="18">
        <v>184945.47</v>
      </c>
      <c r="I2852" s="17">
        <v>-6.1869999999999998E-3</v>
      </c>
      <c r="J2852" s="18">
        <v>609149.1</v>
      </c>
      <c r="K2852" s="17">
        <v>-3.6000000000000001E-5</v>
      </c>
      <c r="L2852" s="18">
        <v>1339532.3400000001</v>
      </c>
      <c r="M2852" s="17">
        <v>2.2105E-2</v>
      </c>
      <c r="N2852" s="18">
        <v>2514408.7000000002</v>
      </c>
      <c r="O2852" s="17">
        <v>-5.9708999999999998E-2</v>
      </c>
    </row>
    <row r="2853" spans="2:15" x14ac:dyDescent="0.2">
      <c r="B2853" s="30"/>
      <c r="C2853" s="30"/>
      <c r="D2853" s="30"/>
      <c r="E2853" s="30"/>
      <c r="F2853" s="30"/>
      <c r="G2853" s="14" t="s">
        <v>280</v>
      </c>
      <c r="H2853" s="18">
        <v>234418.81</v>
      </c>
      <c r="I2853" s="17">
        <v>-0.20011499999999999</v>
      </c>
      <c r="J2853" s="18">
        <v>823486.94</v>
      </c>
      <c r="K2853" s="17">
        <v>-0.124332</v>
      </c>
      <c r="L2853" s="18">
        <v>1770208.88</v>
      </c>
      <c r="M2853" s="17">
        <v>-0.112896</v>
      </c>
      <c r="N2853" s="18">
        <v>3850829.35</v>
      </c>
      <c r="O2853" s="17">
        <v>-5.2082000000000003E-2</v>
      </c>
    </row>
    <row r="2854" spans="2:15" x14ac:dyDescent="0.2">
      <c r="B2854" s="30"/>
      <c r="C2854" s="30"/>
      <c r="D2854" s="30"/>
      <c r="E2854" s="30"/>
      <c r="F2854" s="30"/>
      <c r="G2854" s="14" t="s">
        <v>281</v>
      </c>
      <c r="H2854" s="18">
        <v>104990.39</v>
      </c>
      <c r="I2854" s="17">
        <v>-1.4602E-2</v>
      </c>
      <c r="J2854" s="18">
        <v>355402.03</v>
      </c>
      <c r="K2854" s="17">
        <v>3.052E-3</v>
      </c>
      <c r="L2854" s="18">
        <v>791601.05</v>
      </c>
      <c r="M2854" s="17">
        <v>4.6862000000000001E-2</v>
      </c>
      <c r="N2854" s="18">
        <v>1535078.03</v>
      </c>
      <c r="O2854" s="17">
        <v>2.2075000000000001E-2</v>
      </c>
    </row>
    <row r="2855" spans="2:15" x14ac:dyDescent="0.2">
      <c r="B2855" s="30"/>
      <c r="C2855" s="30"/>
      <c r="D2855" s="30"/>
      <c r="E2855" s="30"/>
      <c r="F2855" s="30"/>
      <c r="G2855" s="14" t="s">
        <v>282</v>
      </c>
      <c r="H2855" s="18">
        <v>218592.88</v>
      </c>
      <c r="I2855" s="17">
        <v>-7.9747999999999999E-2</v>
      </c>
      <c r="J2855" s="18">
        <v>777511.61</v>
      </c>
      <c r="K2855" s="17">
        <v>-3.3887E-2</v>
      </c>
      <c r="L2855" s="18">
        <v>1590166.28</v>
      </c>
      <c r="M2855" s="17">
        <v>-5.0989E-2</v>
      </c>
      <c r="N2855" s="18">
        <v>3341146.01</v>
      </c>
      <c r="O2855" s="17">
        <v>2.6075999999999998E-2</v>
      </c>
    </row>
    <row r="2856" spans="2:15" x14ac:dyDescent="0.2">
      <c r="B2856" s="30"/>
      <c r="C2856" s="30"/>
      <c r="D2856" s="30"/>
      <c r="E2856" s="30"/>
      <c r="F2856" s="30"/>
      <c r="G2856" s="14" t="s">
        <v>283</v>
      </c>
      <c r="H2856" s="18">
        <v>95467.53</v>
      </c>
      <c r="I2856" s="17">
        <v>0.29485699999999998</v>
      </c>
      <c r="J2856" s="18">
        <v>337228.29</v>
      </c>
      <c r="K2856" s="17">
        <v>0.33648499999999998</v>
      </c>
      <c r="L2856" s="18">
        <v>644955.24</v>
      </c>
      <c r="M2856" s="17">
        <v>0.19175400000000001</v>
      </c>
      <c r="N2856" s="18">
        <v>1177395.98</v>
      </c>
      <c r="O2856" s="17">
        <v>4.9201000000000002E-2</v>
      </c>
    </row>
    <row r="2857" spans="2:15" x14ac:dyDescent="0.2">
      <c r="B2857" s="30"/>
      <c r="C2857" s="30"/>
      <c r="D2857" s="30"/>
      <c r="E2857" s="30"/>
      <c r="F2857" s="30"/>
      <c r="G2857" s="14" t="s">
        <v>284</v>
      </c>
      <c r="H2857" s="18">
        <v>87848.960000000006</v>
      </c>
      <c r="I2857" s="17">
        <v>-7.9640000000000006E-3</v>
      </c>
      <c r="J2857" s="18">
        <v>296039.78000000003</v>
      </c>
      <c r="K2857" s="17">
        <v>4.8349999999999997E-2</v>
      </c>
      <c r="L2857" s="18">
        <v>615855.44999999995</v>
      </c>
      <c r="M2857" s="17">
        <v>4.6906000000000003E-2</v>
      </c>
      <c r="N2857" s="18">
        <v>1226305.6399999999</v>
      </c>
      <c r="O2857" s="17">
        <v>7.7489999999999998E-3</v>
      </c>
    </row>
    <row r="2858" spans="2:15" x14ac:dyDescent="0.2">
      <c r="B2858" s="30"/>
      <c r="C2858" s="30"/>
      <c r="D2858" s="30"/>
      <c r="E2858" s="30"/>
      <c r="F2858" s="30"/>
      <c r="G2858" s="14" t="s">
        <v>285</v>
      </c>
      <c r="H2858" s="18">
        <v>270228.90000000002</v>
      </c>
      <c r="I2858" s="17">
        <v>5.4322000000000002E-2</v>
      </c>
      <c r="J2858" s="18">
        <v>892913.49</v>
      </c>
      <c r="K2858" s="17">
        <v>5.2086E-2</v>
      </c>
      <c r="L2858" s="18">
        <v>1844339.42</v>
      </c>
      <c r="M2858" s="17">
        <v>-4.2820000000000002E-3</v>
      </c>
      <c r="N2858" s="18">
        <v>3759989.43</v>
      </c>
      <c r="O2858" s="17">
        <v>-2.6113999999999998E-2</v>
      </c>
    </row>
    <row r="2859" spans="2:15" x14ac:dyDescent="0.2">
      <c r="B2859" s="30"/>
      <c r="C2859" s="30"/>
      <c r="D2859" s="30"/>
      <c r="E2859" s="30"/>
      <c r="F2859" s="30"/>
      <c r="G2859" s="14" t="s">
        <v>286</v>
      </c>
      <c r="H2859" s="18">
        <v>104397.06</v>
      </c>
      <c r="I2859" s="17">
        <v>-0.13785800000000001</v>
      </c>
      <c r="J2859" s="18">
        <v>355564.47</v>
      </c>
      <c r="K2859" s="17">
        <v>-0.124109</v>
      </c>
      <c r="L2859" s="18">
        <v>747676.21</v>
      </c>
      <c r="M2859" s="17">
        <v>-9.4454999999999997E-2</v>
      </c>
      <c r="N2859" s="18">
        <v>1356700</v>
      </c>
      <c r="O2859" s="17">
        <v>-0.161076</v>
      </c>
    </row>
    <row r="2860" spans="2:15" x14ac:dyDescent="0.2">
      <c r="B2860" s="30"/>
      <c r="C2860" s="30"/>
      <c r="D2860" s="30"/>
      <c r="E2860" s="30"/>
      <c r="F2860" s="30"/>
      <c r="G2860" s="14" t="s">
        <v>287</v>
      </c>
      <c r="H2860" s="18">
        <v>67053</v>
      </c>
      <c r="I2860" s="17">
        <v>5.1200000000000004E-3</v>
      </c>
      <c r="J2860" s="18">
        <v>204266.03</v>
      </c>
      <c r="K2860" s="17">
        <v>-5.9410999999999999E-2</v>
      </c>
      <c r="L2860" s="18">
        <v>418007.45</v>
      </c>
      <c r="M2860" s="17">
        <v>-8.6718000000000003E-2</v>
      </c>
      <c r="N2860" s="18">
        <v>820067.98</v>
      </c>
      <c r="O2860" s="17">
        <v>-0.154058</v>
      </c>
    </row>
    <row r="2861" spans="2:15" x14ac:dyDescent="0.2">
      <c r="B2861" s="30"/>
      <c r="C2861" s="30"/>
      <c r="D2861" s="30"/>
      <c r="E2861" s="30"/>
      <c r="F2861" s="30"/>
      <c r="G2861" s="14" t="s">
        <v>288</v>
      </c>
      <c r="H2861" s="18">
        <v>70907.37</v>
      </c>
      <c r="I2861" s="17">
        <v>-0.132081</v>
      </c>
      <c r="J2861" s="18">
        <v>235732.28</v>
      </c>
      <c r="K2861" s="17">
        <v>-0.144927</v>
      </c>
      <c r="L2861" s="18">
        <v>507006.15</v>
      </c>
      <c r="M2861" s="17">
        <v>-0.11955300000000001</v>
      </c>
      <c r="N2861" s="18">
        <v>1035116.24</v>
      </c>
      <c r="O2861" s="17">
        <v>-7.9648999999999998E-2</v>
      </c>
    </row>
    <row r="2862" spans="2:15" x14ac:dyDescent="0.2">
      <c r="B2862" s="30"/>
      <c r="C2862" s="30"/>
      <c r="D2862" s="30"/>
      <c r="E2862" s="30"/>
      <c r="F2862" s="30"/>
      <c r="G2862" s="14" t="s">
        <v>289</v>
      </c>
      <c r="H2862" s="18">
        <v>163247.69</v>
      </c>
      <c r="I2862" s="17">
        <v>-0.13804</v>
      </c>
      <c r="J2862" s="18">
        <v>535255.22</v>
      </c>
      <c r="K2862" s="17">
        <v>-0.111592</v>
      </c>
      <c r="L2862" s="18">
        <v>1167954.3799999999</v>
      </c>
      <c r="M2862" s="17">
        <v>-5.4945000000000001E-2</v>
      </c>
      <c r="N2862" s="18">
        <v>2318382.41</v>
      </c>
      <c r="O2862" s="17">
        <v>-7.2669999999999998E-2</v>
      </c>
    </row>
    <row r="2863" spans="2:15" x14ac:dyDescent="0.2">
      <c r="B2863" s="30"/>
      <c r="C2863" s="30"/>
      <c r="D2863" s="30"/>
      <c r="E2863" s="30"/>
      <c r="F2863" s="30"/>
      <c r="G2863" s="14" t="s">
        <v>290</v>
      </c>
      <c r="H2863" s="18">
        <v>170703.52</v>
      </c>
      <c r="I2863" s="17">
        <v>9.3018000000000003E-2</v>
      </c>
      <c r="J2863" s="18">
        <v>569204</v>
      </c>
      <c r="K2863" s="17">
        <v>5.6610000000000001E-2</v>
      </c>
      <c r="L2863" s="18">
        <v>1211583.6000000001</v>
      </c>
      <c r="M2863" s="17">
        <v>8.5865999999999998E-2</v>
      </c>
      <c r="N2863" s="18">
        <v>2234377.63</v>
      </c>
      <c r="O2863" s="17">
        <v>-4.3020000000000003E-3</v>
      </c>
    </row>
    <row r="2864" spans="2:15" x14ac:dyDescent="0.2">
      <c r="B2864" s="30"/>
      <c r="C2864" s="30"/>
      <c r="D2864" s="30"/>
      <c r="E2864" s="30"/>
      <c r="F2864" s="30"/>
      <c r="G2864" s="14" t="s">
        <v>291</v>
      </c>
      <c r="H2864" s="18">
        <v>166691.25</v>
      </c>
      <c r="I2864" s="17">
        <v>3.2913999999999999E-2</v>
      </c>
      <c r="J2864" s="18">
        <v>545432.18000000005</v>
      </c>
      <c r="K2864" s="17">
        <v>-5.5350000000000003E-2</v>
      </c>
      <c r="L2864" s="18">
        <v>1175766.8600000001</v>
      </c>
      <c r="M2864" s="17">
        <v>-3.9307000000000002E-2</v>
      </c>
      <c r="N2864" s="18">
        <v>2431491.14</v>
      </c>
      <c r="O2864" s="17">
        <v>-3.8968000000000003E-2</v>
      </c>
    </row>
    <row r="2865" spans="2:15" x14ac:dyDescent="0.2">
      <c r="B2865" s="30"/>
      <c r="C2865" s="30"/>
      <c r="D2865" s="30"/>
      <c r="E2865" s="30"/>
      <c r="F2865" s="30"/>
      <c r="G2865" s="14" t="s">
        <v>292</v>
      </c>
      <c r="H2865" s="18">
        <v>107713.68</v>
      </c>
      <c r="I2865" s="17">
        <v>9.819E-2</v>
      </c>
      <c r="J2865" s="18">
        <v>323852.71999999997</v>
      </c>
      <c r="K2865" s="17">
        <v>-5.8692000000000001E-2</v>
      </c>
      <c r="L2865" s="18">
        <v>723639.01</v>
      </c>
      <c r="M2865" s="17">
        <v>-1.0167000000000001E-2</v>
      </c>
      <c r="N2865" s="18">
        <v>1546401.19</v>
      </c>
      <c r="O2865" s="17">
        <v>6.7080000000000004E-3</v>
      </c>
    </row>
    <row r="2866" spans="2:15" x14ac:dyDescent="0.2">
      <c r="B2866" s="30"/>
      <c r="C2866" s="30"/>
      <c r="D2866" s="30"/>
      <c r="E2866" s="30"/>
      <c r="F2866" s="30"/>
      <c r="G2866" s="14" t="s">
        <v>293</v>
      </c>
      <c r="H2866" s="18">
        <v>108854.17</v>
      </c>
      <c r="I2866" s="17">
        <v>-0.20888999999999999</v>
      </c>
      <c r="J2866" s="18">
        <v>398309.68</v>
      </c>
      <c r="K2866" s="17">
        <v>-0.132465</v>
      </c>
      <c r="L2866" s="18">
        <v>821780.31</v>
      </c>
      <c r="M2866" s="17">
        <v>-0.14910599999999999</v>
      </c>
      <c r="N2866" s="18">
        <v>1695718.31</v>
      </c>
      <c r="O2866" s="17">
        <v>-0.10154000000000001</v>
      </c>
    </row>
    <row r="2867" spans="2:15" x14ac:dyDescent="0.2">
      <c r="B2867" s="30"/>
      <c r="C2867" s="30"/>
      <c r="D2867" s="30"/>
      <c r="E2867" s="30"/>
      <c r="F2867" s="30"/>
      <c r="G2867" s="14" t="s">
        <v>294</v>
      </c>
      <c r="H2867" s="18">
        <v>123411.88</v>
      </c>
      <c r="I2867" s="17">
        <v>-5.5663999999999998E-2</v>
      </c>
      <c r="J2867" s="18">
        <v>419183.28</v>
      </c>
      <c r="K2867" s="17">
        <v>-9.0806999999999999E-2</v>
      </c>
      <c r="L2867" s="18">
        <v>865780.73</v>
      </c>
      <c r="M2867" s="17">
        <v>-0.10927099999999999</v>
      </c>
      <c r="N2867" s="18">
        <v>1846524.05</v>
      </c>
      <c r="O2867" s="17">
        <v>-7.3580000000000007E-2</v>
      </c>
    </row>
    <row r="2868" spans="2:15" x14ac:dyDescent="0.2">
      <c r="B2868" s="30"/>
      <c r="C2868" s="30"/>
      <c r="D2868" s="30"/>
      <c r="E2868" s="30"/>
      <c r="F2868" s="30"/>
      <c r="G2868" s="14" t="s">
        <v>295</v>
      </c>
      <c r="H2868" s="18">
        <v>120577.71</v>
      </c>
      <c r="I2868" s="17">
        <v>-2.2124999999999999E-2</v>
      </c>
      <c r="J2868" s="18">
        <v>381327.54</v>
      </c>
      <c r="K2868" s="17">
        <v>2.1413999999999999E-2</v>
      </c>
      <c r="L2868" s="18">
        <v>848495.12</v>
      </c>
      <c r="M2868" s="17">
        <v>0.102645</v>
      </c>
      <c r="N2868" s="18">
        <v>1619013.38</v>
      </c>
      <c r="O2868" s="17">
        <v>1.4847000000000001E-2</v>
      </c>
    </row>
    <row r="2869" spans="2:15" x14ac:dyDescent="0.2">
      <c r="B2869" s="30"/>
      <c r="C2869" s="30"/>
      <c r="D2869" s="30"/>
      <c r="E2869" s="30"/>
      <c r="F2869" s="30"/>
      <c r="G2869" s="14" t="s">
        <v>296</v>
      </c>
      <c r="H2869" s="18">
        <v>68947.31</v>
      </c>
      <c r="I2869" s="17">
        <v>-9.1399999999999995E-2</v>
      </c>
      <c r="J2869" s="18">
        <v>236675.83</v>
      </c>
      <c r="K2869" s="17">
        <v>-0.1116</v>
      </c>
      <c r="L2869" s="18">
        <v>506383.2</v>
      </c>
      <c r="M2869" s="17">
        <v>-0.108802</v>
      </c>
      <c r="N2869" s="18">
        <v>971876.27</v>
      </c>
      <c r="O2869" s="17">
        <v>-0.15567400000000001</v>
      </c>
    </row>
    <row r="2870" spans="2:15" x14ac:dyDescent="0.2">
      <c r="B2870" s="30"/>
      <c r="C2870" s="30"/>
      <c r="D2870" s="30"/>
      <c r="E2870" s="30"/>
      <c r="F2870" s="30"/>
      <c r="G2870" s="14" t="s">
        <v>297</v>
      </c>
      <c r="H2870" s="18">
        <v>67826.03</v>
      </c>
      <c r="I2870" s="17">
        <v>2.5432E-2</v>
      </c>
      <c r="J2870" s="18">
        <v>229374</v>
      </c>
      <c r="K2870" s="17">
        <v>1.8564000000000001E-2</v>
      </c>
      <c r="L2870" s="18">
        <v>518702.87</v>
      </c>
      <c r="M2870" s="17">
        <v>7.9008999999999996E-2</v>
      </c>
      <c r="N2870" s="18">
        <v>1029392.64</v>
      </c>
      <c r="O2870" s="17">
        <v>6.4574000000000006E-2</v>
      </c>
    </row>
    <row r="2871" spans="2:15" x14ac:dyDescent="0.2">
      <c r="B2871" s="30"/>
      <c r="C2871" s="30"/>
      <c r="D2871" s="30"/>
      <c r="E2871" s="30"/>
      <c r="F2871" s="30"/>
      <c r="G2871" s="14" t="s">
        <v>298</v>
      </c>
      <c r="H2871" s="18">
        <v>42867.44</v>
      </c>
      <c r="I2871" s="17">
        <v>-5.2470000000000003E-2</v>
      </c>
      <c r="J2871" s="18">
        <v>130304.76</v>
      </c>
      <c r="K2871" s="17">
        <v>-2.4771000000000001E-2</v>
      </c>
      <c r="L2871" s="18">
        <v>283208.09999999998</v>
      </c>
      <c r="M2871" s="17">
        <v>-1.6833999999999998E-2</v>
      </c>
      <c r="N2871" s="18">
        <v>577488.62</v>
      </c>
      <c r="O2871" s="17">
        <v>-4.9646999999999997E-2</v>
      </c>
    </row>
    <row r="2872" spans="2:15" x14ac:dyDescent="0.2">
      <c r="B2872" s="30"/>
      <c r="C2872" s="30"/>
      <c r="D2872" s="30"/>
      <c r="E2872" s="30"/>
      <c r="F2872" s="30"/>
      <c r="G2872" s="14" t="s">
        <v>299</v>
      </c>
      <c r="H2872" s="18">
        <v>460781.51</v>
      </c>
      <c r="I2872" s="17">
        <v>4.2617000000000002E-2</v>
      </c>
      <c r="J2872" s="18">
        <v>1463365.78</v>
      </c>
      <c r="K2872" s="17">
        <v>5.973E-3</v>
      </c>
      <c r="L2872" s="18">
        <v>3077990.26</v>
      </c>
      <c r="M2872" s="17">
        <v>2.555E-2</v>
      </c>
      <c r="N2872" s="18">
        <v>6290656.3099999996</v>
      </c>
      <c r="O2872" s="17">
        <v>4.3888000000000003E-2</v>
      </c>
    </row>
    <row r="2873" spans="2:15" x14ac:dyDescent="0.2">
      <c r="B2873" s="30"/>
      <c r="C2873" s="30"/>
      <c r="D2873" s="30"/>
      <c r="E2873" s="30"/>
      <c r="F2873" s="30"/>
      <c r="G2873" s="14" t="s">
        <v>300</v>
      </c>
      <c r="H2873" s="18">
        <v>36366.76</v>
      </c>
      <c r="I2873" s="17">
        <v>2.9461999999999999E-2</v>
      </c>
      <c r="J2873" s="18">
        <v>124565.33</v>
      </c>
      <c r="K2873" s="17">
        <v>4.3663E-2</v>
      </c>
      <c r="L2873" s="18">
        <v>263230.62</v>
      </c>
      <c r="M2873" s="17">
        <v>3.0499999999999999E-2</v>
      </c>
      <c r="N2873" s="18">
        <v>456414.66</v>
      </c>
      <c r="O2873" s="17">
        <v>-9.3965999999999994E-2</v>
      </c>
    </row>
    <row r="2874" spans="2:15" x14ac:dyDescent="0.2">
      <c r="B2874" s="30"/>
      <c r="C2874" s="30"/>
      <c r="D2874" s="30"/>
      <c r="E2874" s="30"/>
      <c r="F2874" s="30"/>
      <c r="G2874" s="14" t="s">
        <v>301</v>
      </c>
      <c r="H2874" s="18">
        <v>185755.84</v>
      </c>
      <c r="I2874" s="17">
        <v>0.11341900000000001</v>
      </c>
      <c r="J2874" s="18">
        <v>617418.17000000004</v>
      </c>
      <c r="K2874" s="17">
        <v>7.4023000000000005E-2</v>
      </c>
      <c r="L2874" s="18">
        <v>1360236.22</v>
      </c>
      <c r="M2874" s="17">
        <v>0.119157</v>
      </c>
      <c r="N2874" s="18">
        <v>2686163.74</v>
      </c>
      <c r="O2874" s="17">
        <v>6.7450999999999997E-2</v>
      </c>
    </row>
    <row r="2875" spans="2:15" x14ac:dyDescent="0.2">
      <c r="B2875" s="30"/>
      <c r="C2875" s="30"/>
      <c r="D2875" s="30"/>
      <c r="E2875" s="30"/>
      <c r="F2875" s="30"/>
      <c r="G2875" s="14" t="s">
        <v>302</v>
      </c>
      <c r="H2875" s="18">
        <v>152690.19</v>
      </c>
      <c r="I2875" s="17">
        <v>0.203485</v>
      </c>
      <c r="J2875" s="18">
        <v>498875.07</v>
      </c>
      <c r="K2875" s="17">
        <v>0.50333499999999998</v>
      </c>
      <c r="L2875" s="18">
        <v>992845.07</v>
      </c>
      <c r="M2875" s="17">
        <v>0.44048799999999999</v>
      </c>
      <c r="N2875" s="18">
        <v>1831506.74</v>
      </c>
      <c r="O2875" s="17">
        <v>0.22837499999999999</v>
      </c>
    </row>
    <row r="2876" spans="2:15" x14ac:dyDescent="0.2">
      <c r="B2876" s="30"/>
      <c r="C2876" s="30"/>
      <c r="D2876" s="30"/>
      <c r="E2876" s="30"/>
      <c r="F2876" s="30"/>
      <c r="G2876" s="14" t="s">
        <v>303</v>
      </c>
      <c r="H2876" s="18">
        <v>144148</v>
      </c>
      <c r="I2876" s="17">
        <v>0.148144</v>
      </c>
      <c r="J2876" s="18">
        <v>463780.76</v>
      </c>
      <c r="K2876" s="17">
        <v>0.190137</v>
      </c>
      <c r="L2876" s="18">
        <v>919670.79</v>
      </c>
      <c r="M2876" s="17">
        <v>0.127245</v>
      </c>
      <c r="N2876" s="18">
        <v>1836151.09</v>
      </c>
      <c r="O2876" s="17">
        <v>9.3553999999999998E-2</v>
      </c>
    </row>
    <row r="2877" spans="2:15" x14ac:dyDescent="0.2">
      <c r="B2877" s="30"/>
      <c r="C2877" s="30"/>
      <c r="D2877" s="30"/>
      <c r="E2877" s="30"/>
      <c r="F2877" s="30"/>
      <c r="G2877" s="14" t="s">
        <v>304</v>
      </c>
      <c r="H2877" s="18">
        <v>53202.43</v>
      </c>
      <c r="I2877" s="17">
        <v>8.3347000000000004E-2</v>
      </c>
      <c r="J2877" s="18">
        <v>176039.1</v>
      </c>
      <c r="K2877" s="17">
        <v>7.7715999999999993E-2</v>
      </c>
      <c r="L2877" s="18">
        <v>381448.95</v>
      </c>
      <c r="M2877" s="17">
        <v>9.3976000000000004E-2</v>
      </c>
      <c r="N2877" s="18">
        <v>680641.08</v>
      </c>
      <c r="O2877" s="17">
        <v>-2.0168999999999999E-2</v>
      </c>
    </row>
    <row r="2878" spans="2:15" x14ac:dyDescent="0.2">
      <c r="B2878" s="30"/>
      <c r="C2878" s="30"/>
      <c r="D2878" s="30"/>
      <c r="E2878" s="30"/>
      <c r="F2878" s="30"/>
      <c r="G2878" s="14" t="s">
        <v>305</v>
      </c>
      <c r="H2878" s="18">
        <v>94923.19</v>
      </c>
      <c r="I2878" s="17">
        <v>-7.0313000000000001E-2</v>
      </c>
      <c r="J2878" s="18">
        <v>320041.33</v>
      </c>
      <c r="K2878" s="17">
        <v>-4.1562000000000002E-2</v>
      </c>
      <c r="L2878" s="18">
        <v>704166.85</v>
      </c>
      <c r="M2878" s="17">
        <v>4.3442000000000001E-2</v>
      </c>
      <c r="N2878" s="18">
        <v>1380913.83</v>
      </c>
      <c r="O2878" s="17">
        <v>7.6804999999999998E-2</v>
      </c>
    </row>
    <row r="2879" spans="2:15" x14ac:dyDescent="0.2">
      <c r="B2879" s="30"/>
      <c r="C2879" s="30"/>
      <c r="D2879" s="30"/>
      <c r="E2879" s="30"/>
      <c r="F2879" s="30"/>
      <c r="G2879" s="14" t="s">
        <v>306</v>
      </c>
      <c r="H2879" s="18">
        <v>412422.87</v>
      </c>
      <c r="I2879" s="17">
        <v>-8.5892999999999997E-2</v>
      </c>
      <c r="J2879" s="18">
        <v>1432266.59</v>
      </c>
      <c r="K2879" s="17">
        <v>-7.4621999999999994E-2</v>
      </c>
      <c r="L2879" s="18">
        <v>3049563.52</v>
      </c>
      <c r="M2879" s="17">
        <v>-7.2362999999999997E-2</v>
      </c>
      <c r="N2879" s="18">
        <v>6253172.6500000004</v>
      </c>
      <c r="O2879" s="17">
        <v>-8.6656999999999998E-2</v>
      </c>
    </row>
    <row r="2880" spans="2:15" x14ac:dyDescent="0.2">
      <c r="B2880" s="30"/>
      <c r="C2880" s="30"/>
      <c r="D2880" s="30"/>
      <c r="E2880" s="30"/>
      <c r="F2880" s="30"/>
      <c r="G2880" s="14" t="s">
        <v>307</v>
      </c>
      <c r="H2880" s="18">
        <v>121315.92</v>
      </c>
      <c r="I2880" s="17">
        <v>4.5291999999999999E-2</v>
      </c>
      <c r="J2880" s="18">
        <v>424871.92</v>
      </c>
      <c r="K2880" s="17">
        <v>9.0859999999999996E-2</v>
      </c>
      <c r="L2880" s="18">
        <v>853059.66</v>
      </c>
      <c r="M2880" s="17">
        <v>8.5869000000000001E-2</v>
      </c>
      <c r="N2880" s="18">
        <v>1657112.66</v>
      </c>
      <c r="O2880" s="17">
        <v>0.118353</v>
      </c>
    </row>
    <row r="2881" spans="2:15" x14ac:dyDescent="0.2">
      <c r="B2881" s="30"/>
      <c r="C2881" s="30"/>
      <c r="D2881" s="30"/>
      <c r="E2881" s="30"/>
      <c r="F2881" s="30"/>
      <c r="G2881" s="14" t="s">
        <v>308</v>
      </c>
      <c r="H2881" s="18">
        <v>38277.69</v>
      </c>
      <c r="I2881" s="17">
        <v>-2.0560999999999999E-2</v>
      </c>
      <c r="J2881" s="18">
        <v>122196.41</v>
      </c>
      <c r="K2881" s="17">
        <v>-9.4434000000000004E-2</v>
      </c>
      <c r="L2881" s="18">
        <v>242565.77</v>
      </c>
      <c r="M2881" s="17">
        <v>-0.14341200000000001</v>
      </c>
      <c r="N2881" s="18">
        <v>445179.8</v>
      </c>
      <c r="O2881" s="17">
        <v>-0.16794300000000001</v>
      </c>
    </row>
    <row r="2882" spans="2:15" x14ac:dyDescent="0.2">
      <c r="B2882" s="30"/>
      <c r="C2882" s="30"/>
      <c r="D2882" s="30"/>
      <c r="E2882" s="30"/>
      <c r="F2882" s="30"/>
      <c r="G2882" s="14" t="s">
        <v>309</v>
      </c>
      <c r="H2882" s="18">
        <v>128915.05</v>
      </c>
      <c r="I2882" s="17">
        <v>4.7136999999999998E-2</v>
      </c>
      <c r="J2882" s="18">
        <v>426874.27</v>
      </c>
      <c r="K2882" s="17">
        <v>1.3757E-2</v>
      </c>
      <c r="L2882" s="18">
        <v>963254.02</v>
      </c>
      <c r="M2882" s="17">
        <v>8.3927000000000002E-2</v>
      </c>
      <c r="N2882" s="18">
        <v>1914719.97</v>
      </c>
      <c r="O2882" s="17">
        <v>6.1712999999999997E-2</v>
      </c>
    </row>
    <row r="2883" spans="2:15" x14ac:dyDescent="0.2">
      <c r="B2883" s="30"/>
      <c r="C2883" s="30"/>
      <c r="D2883" s="30"/>
      <c r="E2883" s="30"/>
      <c r="F2883" s="30"/>
      <c r="G2883" s="14" t="s">
        <v>310</v>
      </c>
      <c r="H2883" s="18">
        <v>57313.37</v>
      </c>
      <c r="I2883" s="17">
        <v>1.3860000000000001E-3</v>
      </c>
      <c r="J2883" s="18">
        <v>198143.93</v>
      </c>
      <c r="K2883" s="17">
        <v>-2.1198000000000002E-2</v>
      </c>
      <c r="L2883" s="18">
        <v>423533.23</v>
      </c>
      <c r="M2883" s="17">
        <v>-2.7407999999999998E-2</v>
      </c>
      <c r="N2883" s="18">
        <v>820752.34</v>
      </c>
      <c r="O2883" s="17">
        <v>-8.0270999999999995E-2</v>
      </c>
    </row>
    <row r="2884" spans="2:15" x14ac:dyDescent="0.2">
      <c r="B2884" s="30"/>
      <c r="C2884" s="30"/>
      <c r="D2884" s="30"/>
      <c r="E2884" s="30"/>
      <c r="F2884" s="30"/>
      <c r="G2884" s="14" t="s">
        <v>311</v>
      </c>
      <c r="H2884" s="18">
        <v>211445.78</v>
      </c>
      <c r="I2884" s="17">
        <v>-9.3798000000000006E-2</v>
      </c>
      <c r="J2884" s="18">
        <v>750207.34</v>
      </c>
      <c r="K2884" s="17">
        <v>-8.8967000000000004E-2</v>
      </c>
      <c r="L2884" s="18">
        <v>1615980.52</v>
      </c>
      <c r="M2884" s="17">
        <v>-8.7132000000000001E-2</v>
      </c>
      <c r="N2884" s="18">
        <v>3352072.65</v>
      </c>
      <c r="O2884" s="17">
        <v>-7.4007000000000003E-2</v>
      </c>
    </row>
    <row r="2885" spans="2:15" x14ac:dyDescent="0.2">
      <c r="B2885" s="30"/>
      <c r="C2885" s="30"/>
      <c r="D2885" s="30"/>
      <c r="E2885" s="30"/>
      <c r="F2885" s="30"/>
      <c r="G2885" s="14" t="s">
        <v>312</v>
      </c>
      <c r="H2885" s="18">
        <v>198572.84</v>
      </c>
      <c r="I2885" s="17">
        <v>-9.8820000000000002E-3</v>
      </c>
      <c r="J2885" s="18">
        <v>627498.06999999995</v>
      </c>
      <c r="K2885" s="17">
        <v>-2.0990000000000002E-3</v>
      </c>
      <c r="L2885" s="18">
        <v>1380793.14</v>
      </c>
      <c r="M2885" s="17">
        <v>2.7636000000000001E-2</v>
      </c>
      <c r="N2885" s="18">
        <v>2903731.37</v>
      </c>
      <c r="O2885" s="17">
        <v>5.4074999999999998E-2</v>
      </c>
    </row>
    <row r="2886" spans="2:15" x14ac:dyDescent="0.2">
      <c r="B2886" s="30"/>
      <c r="C2886" s="30"/>
      <c r="D2886" s="30"/>
      <c r="E2886" s="30"/>
      <c r="F2886" s="30"/>
      <c r="G2886" s="14" t="s">
        <v>313</v>
      </c>
      <c r="H2886" s="18">
        <v>95088.2</v>
      </c>
      <c r="I2886" s="17">
        <v>4.6998999999999999E-2</v>
      </c>
      <c r="J2886" s="18">
        <v>309280.45</v>
      </c>
      <c r="K2886" s="17">
        <v>1.7566999999999999E-2</v>
      </c>
      <c r="L2886" s="18">
        <v>661741.99</v>
      </c>
      <c r="M2886" s="17">
        <v>3.1154999999999999E-2</v>
      </c>
      <c r="N2886" s="18">
        <v>1275442.56</v>
      </c>
      <c r="O2886" s="17">
        <v>-5.7120000000000001E-3</v>
      </c>
    </row>
    <row r="2887" spans="2:15" x14ac:dyDescent="0.2">
      <c r="B2887" s="30"/>
      <c r="C2887" s="30"/>
      <c r="D2887" s="30"/>
      <c r="E2887" s="30"/>
      <c r="F2887" s="30"/>
      <c r="G2887" s="14" t="s">
        <v>314</v>
      </c>
      <c r="H2887" s="18">
        <v>118396.06</v>
      </c>
      <c r="I2887" s="17">
        <v>0.16067799999999999</v>
      </c>
      <c r="J2887" s="18">
        <v>391809.36</v>
      </c>
      <c r="K2887" s="17">
        <v>0.14099999999999999</v>
      </c>
      <c r="L2887" s="18">
        <v>788878.94</v>
      </c>
      <c r="M2887" s="17">
        <v>7.5431999999999999E-2</v>
      </c>
      <c r="N2887" s="18">
        <v>1512718.43</v>
      </c>
      <c r="O2887" s="17">
        <v>5.3622000000000003E-2</v>
      </c>
    </row>
    <row r="2888" spans="2:15" x14ac:dyDescent="0.2">
      <c r="B2888" s="30"/>
      <c r="C2888" s="30"/>
      <c r="D2888" s="30"/>
      <c r="E2888" s="30"/>
      <c r="F2888" s="30"/>
      <c r="G2888" s="14" t="s">
        <v>315</v>
      </c>
      <c r="H2888" s="18">
        <v>115855.97</v>
      </c>
      <c r="I2888" s="17">
        <v>4.861E-2</v>
      </c>
      <c r="J2888" s="18">
        <v>385206.08</v>
      </c>
      <c r="K2888" s="17">
        <v>7.2377999999999998E-2</v>
      </c>
      <c r="L2888" s="18">
        <v>792975.75</v>
      </c>
      <c r="M2888" s="17">
        <v>6.0594000000000002E-2</v>
      </c>
      <c r="N2888" s="18">
        <v>1569860.53</v>
      </c>
      <c r="O2888" s="17">
        <v>9.7079999999999996E-3</v>
      </c>
    </row>
    <row r="2889" spans="2:15" x14ac:dyDescent="0.2">
      <c r="B2889" s="30"/>
      <c r="C2889" s="30"/>
      <c r="D2889" s="30"/>
      <c r="E2889" s="30"/>
      <c r="F2889" s="30"/>
      <c r="G2889" s="14" t="s">
        <v>316</v>
      </c>
      <c r="H2889" s="18">
        <v>101885.34</v>
      </c>
      <c r="I2889" s="17">
        <v>-5.3539999999999997E-2</v>
      </c>
      <c r="J2889" s="18">
        <v>346573.09</v>
      </c>
      <c r="K2889" s="17">
        <v>-2.5302000000000002E-2</v>
      </c>
      <c r="L2889" s="18">
        <v>724928.91</v>
      </c>
      <c r="M2889" s="17">
        <v>-1.2988E-2</v>
      </c>
      <c r="N2889" s="18">
        <v>1455504.97</v>
      </c>
      <c r="O2889" s="17">
        <v>3.6406000000000001E-2</v>
      </c>
    </row>
    <row r="2890" spans="2:15" x14ac:dyDescent="0.2">
      <c r="B2890" s="30"/>
      <c r="C2890" s="30"/>
      <c r="D2890" s="30"/>
      <c r="E2890" s="30"/>
      <c r="F2890" s="30"/>
      <c r="G2890" s="14" t="s">
        <v>317</v>
      </c>
      <c r="H2890" s="18">
        <v>74689.22</v>
      </c>
      <c r="I2890" s="17">
        <v>-8.1560000000000001E-3</v>
      </c>
      <c r="J2890" s="18">
        <v>254399.81</v>
      </c>
      <c r="K2890" s="17">
        <v>-2.0920000000000001E-2</v>
      </c>
      <c r="L2890" s="18">
        <v>529972.92000000004</v>
      </c>
      <c r="M2890" s="17">
        <v>-3.9648999999999997E-2</v>
      </c>
      <c r="N2890" s="18">
        <v>1040456.75</v>
      </c>
      <c r="O2890" s="17">
        <v>-2.3380000000000001E-2</v>
      </c>
    </row>
    <row r="2891" spans="2:15" x14ac:dyDescent="0.2">
      <c r="B2891" s="30"/>
      <c r="C2891" s="30"/>
      <c r="D2891" s="30"/>
      <c r="E2891" s="30"/>
      <c r="F2891" s="30"/>
      <c r="G2891" s="14" t="s">
        <v>318</v>
      </c>
      <c r="H2891" s="18">
        <v>110408.58</v>
      </c>
      <c r="I2891" s="17">
        <v>1.1154000000000001E-2</v>
      </c>
      <c r="J2891" s="18">
        <v>359677.25</v>
      </c>
      <c r="K2891" s="17">
        <v>-7.3699999999999998E-3</v>
      </c>
      <c r="L2891" s="18">
        <v>771914.28</v>
      </c>
      <c r="M2891" s="17">
        <v>-7.574E-3</v>
      </c>
      <c r="N2891" s="18">
        <v>1616883.88</v>
      </c>
      <c r="O2891" s="17">
        <v>3.3397000000000003E-2</v>
      </c>
    </row>
    <row r="2892" spans="2:15" x14ac:dyDescent="0.2">
      <c r="B2892" s="30"/>
      <c r="C2892" s="30"/>
      <c r="D2892" s="30"/>
      <c r="E2892" s="30"/>
      <c r="F2892" s="30"/>
      <c r="G2892" s="14" t="s">
        <v>319</v>
      </c>
      <c r="H2892" s="18">
        <v>82196.14</v>
      </c>
      <c r="I2892" s="17">
        <v>-0.10800800000000001</v>
      </c>
      <c r="J2892" s="18">
        <v>285758.3</v>
      </c>
      <c r="K2892" s="17">
        <v>-7.0760000000000003E-2</v>
      </c>
      <c r="L2892" s="18">
        <v>598900.99</v>
      </c>
      <c r="M2892" s="17">
        <v>-2.1024999999999999E-2</v>
      </c>
      <c r="N2892" s="18">
        <v>1202027.45</v>
      </c>
      <c r="O2892" s="17">
        <v>7.7650000000000002E-3</v>
      </c>
    </row>
    <row r="2893" spans="2:15" x14ac:dyDescent="0.2">
      <c r="B2893" s="30"/>
      <c r="C2893" s="30"/>
      <c r="D2893" s="30"/>
      <c r="E2893" s="30"/>
      <c r="F2893" s="30"/>
      <c r="G2893" s="14" t="s">
        <v>320</v>
      </c>
      <c r="H2893" s="18">
        <v>107504.57</v>
      </c>
      <c r="I2893" s="17">
        <v>-2.3296000000000001E-2</v>
      </c>
      <c r="J2893" s="18">
        <v>349817.29</v>
      </c>
      <c r="K2893" s="17">
        <v>-1.4224000000000001E-2</v>
      </c>
      <c r="L2893" s="18">
        <v>739741.87</v>
      </c>
      <c r="M2893" s="17">
        <v>1.0274999999999999E-2</v>
      </c>
      <c r="N2893" s="18">
        <v>1526008.1</v>
      </c>
      <c r="O2893" s="17">
        <v>5.4973000000000001E-2</v>
      </c>
    </row>
    <row r="2894" spans="2:15" x14ac:dyDescent="0.2">
      <c r="B2894" s="30"/>
      <c r="C2894" s="30"/>
      <c r="D2894" s="30"/>
      <c r="E2894" s="30"/>
      <c r="F2894" s="30"/>
      <c r="G2894" s="14" t="s">
        <v>321</v>
      </c>
      <c r="H2894" s="18">
        <v>234437.22</v>
      </c>
      <c r="I2894" s="17">
        <v>9.7799999999999992E-4</v>
      </c>
      <c r="J2894" s="18">
        <v>770442.57</v>
      </c>
      <c r="K2894" s="17">
        <v>8.2269999999999999E-3</v>
      </c>
      <c r="L2894" s="18">
        <v>1642854.09</v>
      </c>
      <c r="M2894" s="17">
        <v>-1.1795E-2</v>
      </c>
      <c r="N2894" s="18">
        <v>3465391.14</v>
      </c>
      <c r="O2894" s="17">
        <v>4.7699999999999999E-2</v>
      </c>
    </row>
    <row r="2895" spans="2:15" x14ac:dyDescent="0.2">
      <c r="B2895" s="30"/>
      <c r="C2895" s="30"/>
      <c r="D2895" s="30"/>
      <c r="E2895" s="30"/>
      <c r="F2895" s="30"/>
      <c r="G2895" s="14" t="s">
        <v>322</v>
      </c>
      <c r="H2895" s="18">
        <v>154909.04</v>
      </c>
      <c r="I2895" s="17">
        <v>4.6020000000000002E-3</v>
      </c>
      <c r="J2895" s="18">
        <v>520776.74</v>
      </c>
      <c r="K2895" s="17">
        <v>-1.0319E-2</v>
      </c>
      <c r="L2895" s="18">
        <v>1094843.21</v>
      </c>
      <c r="M2895" s="17">
        <v>3.0793999999999998E-2</v>
      </c>
      <c r="N2895" s="18">
        <v>2195830.2599999998</v>
      </c>
      <c r="O2895" s="17">
        <v>5.7543999999999998E-2</v>
      </c>
    </row>
    <row r="2896" spans="2:15" x14ac:dyDescent="0.2">
      <c r="B2896" s="30"/>
      <c r="C2896" s="30"/>
      <c r="D2896" s="30"/>
      <c r="E2896" s="30"/>
      <c r="F2896" s="30"/>
      <c r="G2896" s="14" t="s">
        <v>323</v>
      </c>
      <c r="H2896" s="18">
        <v>177209.34</v>
      </c>
      <c r="I2896" s="17">
        <v>0.10940999999999999</v>
      </c>
      <c r="J2896" s="18">
        <v>600262.86</v>
      </c>
      <c r="K2896" s="17">
        <v>7.3955000000000007E-2</v>
      </c>
      <c r="L2896" s="18">
        <v>1298719.97</v>
      </c>
      <c r="M2896" s="17">
        <v>5.9158000000000002E-2</v>
      </c>
      <c r="N2896" s="18">
        <v>2409201.39</v>
      </c>
      <c r="O2896" s="17">
        <v>-4.5760000000000002E-3</v>
      </c>
    </row>
    <row r="2897" spans="2:15" x14ac:dyDescent="0.2">
      <c r="B2897" s="30"/>
      <c r="C2897" s="30"/>
      <c r="D2897" s="30"/>
      <c r="E2897" s="30"/>
      <c r="F2897" s="30"/>
      <c r="G2897" s="14" t="s">
        <v>324</v>
      </c>
      <c r="H2897" s="18">
        <v>76830.19</v>
      </c>
      <c r="I2897" s="17">
        <v>0.20566999999999999</v>
      </c>
      <c r="J2897" s="18">
        <v>250272.92</v>
      </c>
      <c r="K2897" s="17">
        <v>0.14296200000000001</v>
      </c>
      <c r="L2897" s="18">
        <v>527786.81000000006</v>
      </c>
      <c r="M2897" s="17">
        <v>7.0930000000000007E-2</v>
      </c>
      <c r="N2897" s="18">
        <v>1072458.8799999999</v>
      </c>
      <c r="O2897" s="17">
        <v>3.3998E-2</v>
      </c>
    </row>
    <row r="2898" spans="2:15" x14ac:dyDescent="0.2">
      <c r="B2898" s="138"/>
      <c r="C2898" s="138"/>
      <c r="D2898" s="138"/>
      <c r="E2898" s="138"/>
      <c r="F2898" s="30"/>
      <c r="G2898" s="14" t="s">
        <v>325</v>
      </c>
      <c r="H2898" s="18">
        <v>170314.71</v>
      </c>
      <c r="I2898" s="17">
        <v>3.0596999999999999E-2</v>
      </c>
      <c r="J2898" s="18">
        <v>557762.94999999995</v>
      </c>
      <c r="K2898" s="17">
        <v>5.2269999999999999E-3</v>
      </c>
      <c r="L2898" s="18">
        <v>1263040.6399999999</v>
      </c>
      <c r="M2898" s="17">
        <v>7.8426999999999997E-2</v>
      </c>
      <c r="N2898" s="18">
        <v>2537429.17</v>
      </c>
      <c r="O2898" s="17">
        <v>6.5587000000000006E-2</v>
      </c>
    </row>
    <row r="2899" spans="2:15" x14ac:dyDescent="0.2">
      <c r="C2899" s="30"/>
      <c r="D2899" s="30"/>
      <c r="E2899" s="30"/>
      <c r="F2899" s="30"/>
      <c r="G2899" s="14" t="s">
        <v>351</v>
      </c>
      <c r="H2899" s="19">
        <v>61397.4</v>
      </c>
      <c r="I2899" s="17">
        <v>-0.137931</v>
      </c>
      <c r="J2899" s="19">
        <v>210428.4</v>
      </c>
      <c r="K2899" s="17">
        <v>-0.18287999999999999</v>
      </c>
      <c r="L2899" s="19">
        <v>451596.69</v>
      </c>
      <c r="M2899" s="17">
        <v>-0.15485099999999999</v>
      </c>
      <c r="N2899" s="19">
        <v>931673.51</v>
      </c>
      <c r="O2899" s="17">
        <v>-0.116426</v>
      </c>
    </row>
    <row r="2900" spans="2:15" x14ac:dyDescent="0.2">
      <c r="C2900" s="30"/>
      <c r="D2900" s="30"/>
      <c r="E2900" s="30"/>
      <c r="F2900" s="30"/>
      <c r="G2900" s="14" t="s">
        <v>352</v>
      </c>
      <c r="H2900" s="19">
        <v>131183.79999999999</v>
      </c>
      <c r="I2900" s="17">
        <v>-2.3061000000000002E-2</v>
      </c>
      <c r="J2900" s="19">
        <v>439948.4</v>
      </c>
      <c r="K2900" s="17">
        <v>5.0769999999999999E-3</v>
      </c>
      <c r="L2900" s="19">
        <v>955444.63</v>
      </c>
      <c r="M2900" s="17">
        <v>1.6847999999999998E-2</v>
      </c>
      <c r="N2900" s="19">
        <v>1927140.5</v>
      </c>
      <c r="O2900" s="17">
        <v>2.8119999999999998E-3</v>
      </c>
    </row>
    <row r="2901" spans="2:15" x14ac:dyDescent="0.2">
      <c r="B2901" s="29" t="s">
        <v>19</v>
      </c>
      <c r="C2901" s="29" t="s">
        <v>12</v>
      </c>
      <c r="D2901" s="29" t="s">
        <v>23</v>
      </c>
      <c r="E2901" s="29" t="s">
        <v>25</v>
      </c>
      <c r="F2901" s="29" t="s">
        <v>85</v>
      </c>
      <c r="G2901" s="14" t="s">
        <v>326</v>
      </c>
      <c r="H2901" s="18">
        <v>1209089.1499999999</v>
      </c>
      <c r="I2901" s="17">
        <v>1.6899999999999998E-2</v>
      </c>
      <c r="J2901" s="18">
        <v>3915906.39</v>
      </c>
      <c r="K2901" s="17">
        <v>5.3540000000000003E-3</v>
      </c>
      <c r="L2901" s="18">
        <v>8326285.46</v>
      </c>
      <c r="M2901" s="17">
        <v>9.7050000000000001E-3</v>
      </c>
      <c r="N2901" s="18">
        <v>17235401.59</v>
      </c>
      <c r="O2901" s="17">
        <v>4.7372999999999998E-2</v>
      </c>
    </row>
    <row r="2902" spans="2:15" x14ac:dyDescent="0.2">
      <c r="B2902" s="30"/>
      <c r="C2902" s="30"/>
      <c r="D2902" s="30"/>
      <c r="E2902" s="30"/>
      <c r="F2902" s="30"/>
      <c r="G2902" s="14" t="s">
        <v>327</v>
      </c>
      <c r="H2902" s="18">
        <v>1643175.92</v>
      </c>
      <c r="I2902" s="17">
        <v>4.9490000000000003E-3</v>
      </c>
      <c r="J2902" s="18">
        <v>5410651.5700000003</v>
      </c>
      <c r="K2902" s="17">
        <v>-1.8558999999999999E-2</v>
      </c>
      <c r="L2902" s="18">
        <v>11365529.23</v>
      </c>
      <c r="M2902" s="17">
        <v>-2.4795999999999999E-2</v>
      </c>
      <c r="N2902" s="18">
        <v>22665123.920000002</v>
      </c>
      <c r="O2902" s="17">
        <v>-5.1757999999999998E-2</v>
      </c>
    </row>
    <row r="2903" spans="2:15" x14ac:dyDescent="0.2">
      <c r="B2903" s="30"/>
      <c r="C2903" s="30"/>
      <c r="D2903" s="30"/>
      <c r="E2903" s="30"/>
      <c r="F2903" s="30"/>
      <c r="G2903" s="14" t="s">
        <v>328</v>
      </c>
      <c r="H2903" s="18">
        <v>1150939.8700000001</v>
      </c>
      <c r="I2903" s="17">
        <v>-6.5587999999999994E-2</v>
      </c>
      <c r="J2903" s="18">
        <v>3939184.39</v>
      </c>
      <c r="K2903" s="17">
        <v>-3.0748000000000001E-2</v>
      </c>
      <c r="L2903" s="18">
        <v>8270900.4000000004</v>
      </c>
      <c r="M2903" s="17">
        <v>-3.1899999999999998E-2</v>
      </c>
      <c r="N2903" s="18">
        <v>16444410.220000001</v>
      </c>
      <c r="O2903" s="17">
        <v>-3.0047000000000001E-2</v>
      </c>
    </row>
    <row r="2904" spans="2:15" x14ac:dyDescent="0.2">
      <c r="B2904" s="30"/>
      <c r="C2904" s="30"/>
      <c r="D2904" s="30"/>
      <c r="E2904" s="30"/>
      <c r="F2904" s="30"/>
      <c r="G2904" s="14" t="s">
        <v>329</v>
      </c>
      <c r="H2904" s="18">
        <v>1647199.16</v>
      </c>
      <c r="I2904" s="17">
        <v>-5.2359999999999997E-2</v>
      </c>
      <c r="J2904" s="18">
        <v>5778021.7699999996</v>
      </c>
      <c r="K2904" s="17">
        <v>-2.3134999999999999E-2</v>
      </c>
      <c r="L2904" s="18">
        <v>11939044.710000001</v>
      </c>
      <c r="M2904" s="17">
        <v>-4.0001000000000002E-2</v>
      </c>
      <c r="N2904" s="18">
        <v>24099135.280000001</v>
      </c>
      <c r="O2904" s="17">
        <v>-3.4875999999999997E-2</v>
      </c>
    </row>
    <row r="2905" spans="2:15" x14ac:dyDescent="0.2">
      <c r="B2905" s="30"/>
      <c r="C2905" s="30"/>
      <c r="D2905" s="30"/>
      <c r="E2905" s="30"/>
      <c r="F2905" s="30"/>
      <c r="G2905" s="14" t="s">
        <v>330</v>
      </c>
      <c r="H2905" s="18">
        <v>719262.24</v>
      </c>
      <c r="I2905" s="17">
        <v>9.3895999999999993E-2</v>
      </c>
      <c r="J2905" s="18">
        <v>2332034.64</v>
      </c>
      <c r="K2905" s="17">
        <v>8.4867999999999999E-2</v>
      </c>
      <c r="L2905" s="18">
        <v>4684161.34</v>
      </c>
      <c r="M2905" s="17">
        <v>2.2335000000000001E-2</v>
      </c>
      <c r="N2905" s="18">
        <v>9260070.6799999997</v>
      </c>
      <c r="O2905" s="17">
        <v>-5.5420000000000001E-3</v>
      </c>
    </row>
    <row r="2906" spans="2:15" x14ac:dyDescent="0.2">
      <c r="B2906" s="30"/>
      <c r="C2906" s="30"/>
      <c r="D2906" s="30"/>
      <c r="E2906" s="30"/>
      <c r="F2906" s="30"/>
      <c r="G2906" s="14" t="s">
        <v>331</v>
      </c>
      <c r="H2906" s="18">
        <v>832970.47</v>
      </c>
      <c r="I2906" s="17">
        <v>-8.4411E-2</v>
      </c>
      <c r="J2906" s="18">
        <v>2730358.56</v>
      </c>
      <c r="K2906" s="17">
        <v>-5.4671999999999998E-2</v>
      </c>
      <c r="L2906" s="18">
        <v>5949123.7699999996</v>
      </c>
      <c r="M2906" s="17">
        <v>-4.215E-3</v>
      </c>
      <c r="N2906" s="18">
        <v>11752284.9</v>
      </c>
      <c r="O2906" s="17">
        <v>-2.2964999999999999E-2</v>
      </c>
    </row>
    <row r="2907" spans="2:15" x14ac:dyDescent="0.2">
      <c r="B2907" s="30"/>
      <c r="C2907" s="30"/>
      <c r="D2907" s="30"/>
      <c r="E2907" s="30"/>
      <c r="F2907" s="30"/>
      <c r="G2907" s="14" t="s">
        <v>332</v>
      </c>
      <c r="H2907" s="18">
        <v>1433098.96</v>
      </c>
      <c r="I2907" s="17">
        <v>3.1067000000000001E-2</v>
      </c>
      <c r="J2907" s="18">
        <v>4779380.63</v>
      </c>
      <c r="K2907" s="17">
        <v>2.2668000000000001E-2</v>
      </c>
      <c r="L2907" s="18">
        <v>10650329.369999999</v>
      </c>
      <c r="M2907" s="17">
        <v>6.7206000000000002E-2</v>
      </c>
      <c r="N2907" s="18">
        <v>20720575.84</v>
      </c>
      <c r="O2907" s="17">
        <v>2.6873000000000001E-2</v>
      </c>
    </row>
    <row r="2908" spans="2:15" x14ac:dyDescent="0.2">
      <c r="B2908" s="30"/>
      <c r="C2908" s="30"/>
      <c r="D2908" s="30"/>
      <c r="E2908" s="30"/>
      <c r="F2908" s="30"/>
      <c r="G2908" s="14" t="s">
        <v>333</v>
      </c>
      <c r="H2908" s="18">
        <v>1346654.85</v>
      </c>
      <c r="I2908" s="17">
        <v>2.6019E-2</v>
      </c>
      <c r="J2908" s="18">
        <v>4420417.8899999997</v>
      </c>
      <c r="K2908" s="17">
        <v>1.9383000000000001E-2</v>
      </c>
      <c r="L2908" s="18">
        <v>9389310.2899999991</v>
      </c>
      <c r="M2908" s="17">
        <v>4.3838000000000002E-2</v>
      </c>
      <c r="N2908" s="18">
        <v>18540945.329999998</v>
      </c>
      <c r="O2908" s="17">
        <v>3.8615999999999998E-2</v>
      </c>
    </row>
    <row r="2909" spans="2:15" x14ac:dyDescent="0.2">
      <c r="B2909" s="30"/>
      <c r="C2909" s="30"/>
      <c r="D2909" s="30"/>
      <c r="E2909" s="31"/>
      <c r="F2909" s="30"/>
      <c r="G2909" s="14" t="s">
        <v>334</v>
      </c>
      <c r="H2909" s="18">
        <v>9982390.3900000006</v>
      </c>
      <c r="I2909" s="17">
        <v>-8.0820000000000006E-3</v>
      </c>
      <c r="J2909" s="18">
        <v>33305955.559999999</v>
      </c>
      <c r="K2909" s="17">
        <v>-3.8509999999999998E-3</v>
      </c>
      <c r="L2909" s="18">
        <v>70574684.260000005</v>
      </c>
      <c r="M2909" s="17">
        <v>2.3180000000000002E-3</v>
      </c>
      <c r="N2909" s="18">
        <v>140717947.56999999</v>
      </c>
      <c r="O2909" s="17">
        <v>-6.594E-3</v>
      </c>
    </row>
    <row r="2910" spans="2:15" x14ac:dyDescent="0.2">
      <c r="B2910" s="29" t="s">
        <v>19</v>
      </c>
      <c r="C2910" s="29" t="s">
        <v>12</v>
      </c>
      <c r="D2910" s="29" t="s">
        <v>23</v>
      </c>
      <c r="E2910" s="29" t="s">
        <v>10</v>
      </c>
      <c r="F2910" s="29" t="s">
        <v>84</v>
      </c>
      <c r="G2910" s="14" t="s">
        <v>278</v>
      </c>
      <c r="H2910" s="19">
        <v>4.7014529999999999</v>
      </c>
      <c r="I2910" s="17">
        <v>0.131021</v>
      </c>
      <c r="J2910" s="19">
        <v>4.4998360000000002</v>
      </c>
      <c r="K2910" s="17">
        <v>1.3952000000000001E-2</v>
      </c>
      <c r="L2910" s="19">
        <v>4.4898480000000003</v>
      </c>
      <c r="M2910" s="17">
        <v>-2.8660000000000001E-3</v>
      </c>
      <c r="N2910" s="19">
        <v>4.5172939999999997</v>
      </c>
      <c r="O2910" s="17">
        <v>5.0720000000000001E-3</v>
      </c>
    </row>
    <row r="2911" spans="2:15" x14ac:dyDescent="0.2">
      <c r="B2911" s="30"/>
      <c r="C2911" s="30"/>
      <c r="D2911" s="30"/>
      <c r="E2911" s="30"/>
      <c r="F2911" s="30"/>
      <c r="G2911" s="14" t="s">
        <v>279</v>
      </c>
      <c r="H2911" s="19">
        <v>3.9340480000000002</v>
      </c>
      <c r="I2911" s="17">
        <v>3.0860000000000002E-3</v>
      </c>
      <c r="J2911" s="19">
        <v>3.9424939999999999</v>
      </c>
      <c r="K2911" s="17">
        <v>5.9239999999999996E-3</v>
      </c>
      <c r="L2911" s="19">
        <v>3.9338829999999998</v>
      </c>
      <c r="M2911" s="17">
        <v>4.8170000000000001E-3</v>
      </c>
      <c r="N2911" s="19">
        <v>3.9420359999999999</v>
      </c>
      <c r="O2911" s="17">
        <v>8.6230000000000005E-3</v>
      </c>
    </row>
    <row r="2912" spans="2:15" x14ac:dyDescent="0.2">
      <c r="B2912" s="30"/>
      <c r="C2912" s="30"/>
      <c r="D2912" s="30"/>
      <c r="E2912" s="30"/>
      <c r="F2912" s="30"/>
      <c r="G2912" s="14" t="s">
        <v>280</v>
      </c>
      <c r="H2912" s="19">
        <v>4.0290999999999997</v>
      </c>
      <c r="I2912" s="17">
        <v>6.8284999999999998E-2</v>
      </c>
      <c r="J2912" s="19">
        <v>3.9563299999999999</v>
      </c>
      <c r="K2912" s="17">
        <v>-3.3630000000000001E-3</v>
      </c>
      <c r="L2912" s="19">
        <v>3.9530620000000001</v>
      </c>
      <c r="M2912" s="17">
        <v>-1.6440000000000001E-3</v>
      </c>
      <c r="N2912" s="19">
        <v>3.8858060000000001</v>
      </c>
      <c r="O2912" s="17">
        <v>-1.3638000000000001E-2</v>
      </c>
    </row>
    <row r="2913" spans="2:15" x14ac:dyDescent="0.2">
      <c r="B2913" s="30"/>
      <c r="C2913" s="30"/>
      <c r="D2913" s="30"/>
      <c r="E2913" s="30"/>
      <c r="F2913" s="30"/>
      <c r="G2913" s="14" t="s">
        <v>281</v>
      </c>
      <c r="H2913" s="19">
        <v>3.9182540000000001</v>
      </c>
      <c r="I2913" s="17">
        <v>6.398E-3</v>
      </c>
      <c r="J2913" s="19">
        <v>3.8629959999999999</v>
      </c>
      <c r="K2913" s="17">
        <v>1.2670000000000001E-2</v>
      </c>
      <c r="L2913" s="19">
        <v>3.8363930000000002</v>
      </c>
      <c r="M2913" s="17">
        <v>5.8999999999999999E-3</v>
      </c>
      <c r="N2913" s="19">
        <v>3.8325830000000001</v>
      </c>
      <c r="O2913" s="17">
        <v>4.1640000000000002E-3</v>
      </c>
    </row>
    <row r="2914" spans="2:15" x14ac:dyDescent="0.2">
      <c r="B2914" s="30"/>
      <c r="C2914" s="30"/>
      <c r="D2914" s="30"/>
      <c r="E2914" s="30"/>
      <c r="F2914" s="30"/>
      <c r="G2914" s="14" t="s">
        <v>282</v>
      </c>
      <c r="H2914" s="19">
        <v>3.5867279999999999</v>
      </c>
      <c r="I2914" s="17">
        <v>5.4142999999999997E-2</v>
      </c>
      <c r="J2914" s="19">
        <v>3.4626060000000001</v>
      </c>
      <c r="K2914" s="17">
        <v>-9.1909999999999995E-3</v>
      </c>
      <c r="L2914" s="19">
        <v>3.5143629999999999</v>
      </c>
      <c r="M2914" s="17">
        <v>-4.9899999999999999E-4</v>
      </c>
      <c r="N2914" s="19">
        <v>3.4802460000000002</v>
      </c>
      <c r="O2914" s="17">
        <v>-1.7294E-2</v>
      </c>
    </row>
    <row r="2915" spans="2:15" x14ac:dyDescent="0.2">
      <c r="B2915" s="30"/>
      <c r="C2915" s="30"/>
      <c r="D2915" s="30"/>
      <c r="E2915" s="30"/>
      <c r="F2915" s="30"/>
      <c r="G2915" s="14" t="s">
        <v>283</v>
      </c>
      <c r="H2915" s="19">
        <v>4.0304450000000003</v>
      </c>
      <c r="I2915" s="17">
        <v>2.3178000000000001E-2</v>
      </c>
      <c r="J2915" s="19">
        <v>3.903832</v>
      </c>
      <c r="K2915" s="17">
        <v>-6.0470000000000003E-3</v>
      </c>
      <c r="L2915" s="19">
        <v>3.9298769999999998</v>
      </c>
      <c r="M2915" s="17">
        <v>6.6569999999999997E-3</v>
      </c>
      <c r="N2915" s="19">
        <v>3.93655</v>
      </c>
      <c r="O2915" s="17">
        <v>6.7039999999999999E-3</v>
      </c>
    </row>
    <row r="2916" spans="2:15" x14ac:dyDescent="0.2">
      <c r="B2916" s="30"/>
      <c r="C2916" s="30"/>
      <c r="D2916" s="30"/>
      <c r="E2916" s="30"/>
      <c r="F2916" s="30"/>
      <c r="G2916" s="14" t="s">
        <v>284</v>
      </c>
      <c r="H2916" s="19">
        <v>3.6437140000000001</v>
      </c>
      <c r="I2916" s="17">
        <v>-5.6633000000000003E-2</v>
      </c>
      <c r="J2916" s="19">
        <v>3.6131880000000001</v>
      </c>
      <c r="K2916" s="17">
        <v>-7.1113999999999997E-2</v>
      </c>
      <c r="L2916" s="19">
        <v>3.641435</v>
      </c>
      <c r="M2916" s="17">
        <v>-6.9564000000000001E-2</v>
      </c>
      <c r="N2916" s="19">
        <v>3.6738840000000001</v>
      </c>
      <c r="O2916" s="17">
        <v>-6.3081999999999999E-2</v>
      </c>
    </row>
    <row r="2917" spans="2:15" x14ac:dyDescent="0.2">
      <c r="B2917" s="30"/>
      <c r="C2917" s="30"/>
      <c r="D2917" s="30"/>
      <c r="E2917" s="30"/>
      <c r="F2917" s="30"/>
      <c r="G2917" s="14" t="s">
        <v>285</v>
      </c>
      <c r="H2917" s="19">
        <v>3.6794009999999999</v>
      </c>
      <c r="I2917" s="17">
        <v>-4.1549999999999998E-3</v>
      </c>
      <c r="J2917" s="19">
        <v>3.708008</v>
      </c>
      <c r="K2917" s="17">
        <v>-8.3320000000000009E-3</v>
      </c>
      <c r="L2917" s="19">
        <v>3.774832</v>
      </c>
      <c r="M2917" s="17">
        <v>2.3223000000000001E-2</v>
      </c>
      <c r="N2917" s="19">
        <v>3.7363900000000001</v>
      </c>
      <c r="O2917" s="17">
        <v>1.2305E-2</v>
      </c>
    </row>
    <row r="2918" spans="2:15" x14ac:dyDescent="0.2">
      <c r="B2918" s="30"/>
      <c r="C2918" s="30"/>
      <c r="D2918" s="30"/>
      <c r="E2918" s="30"/>
      <c r="F2918" s="30"/>
      <c r="G2918" s="14" t="s">
        <v>286</v>
      </c>
      <c r="H2918" s="19">
        <v>3.734019</v>
      </c>
      <c r="I2918" s="17">
        <v>7.1879999999999999E-3</v>
      </c>
      <c r="J2918" s="19">
        <v>3.7453780000000001</v>
      </c>
      <c r="K2918" s="17">
        <v>8.8880000000000001E-3</v>
      </c>
      <c r="L2918" s="19">
        <v>3.62921</v>
      </c>
      <c r="M2918" s="17">
        <v>-2.3706999999999999E-2</v>
      </c>
      <c r="N2918" s="19">
        <v>3.6459079999999999</v>
      </c>
      <c r="O2918" s="17">
        <v>-1.3316E-2</v>
      </c>
    </row>
    <row r="2919" spans="2:15" x14ac:dyDescent="0.2">
      <c r="B2919" s="30"/>
      <c r="C2919" s="30"/>
      <c r="D2919" s="30"/>
      <c r="E2919" s="30"/>
      <c r="F2919" s="30"/>
      <c r="G2919" s="14" t="s">
        <v>287</v>
      </c>
      <c r="H2919" s="19">
        <v>4.7997759999999996</v>
      </c>
      <c r="I2919" s="17">
        <v>6.5649999999999997E-3</v>
      </c>
      <c r="J2919" s="19">
        <v>4.9501010000000001</v>
      </c>
      <c r="K2919" s="17">
        <v>3.9711000000000003E-2</v>
      </c>
      <c r="L2919" s="19">
        <v>4.8945959999999999</v>
      </c>
      <c r="M2919" s="17">
        <v>5.6455999999999999E-2</v>
      </c>
      <c r="N2919" s="19">
        <v>4.8350489999999997</v>
      </c>
      <c r="O2919" s="17">
        <v>0.15956500000000001</v>
      </c>
    </row>
    <row r="2920" spans="2:15" x14ac:dyDescent="0.2">
      <c r="B2920" s="30"/>
      <c r="C2920" s="30"/>
      <c r="D2920" s="30"/>
      <c r="E2920" s="30"/>
      <c r="F2920" s="30"/>
      <c r="G2920" s="14" t="s">
        <v>288</v>
      </c>
      <c r="H2920" s="19">
        <v>4.0405300000000004</v>
      </c>
      <c r="I2920" s="17">
        <v>1.3429E-2</v>
      </c>
      <c r="J2920" s="19">
        <v>4.0075430000000001</v>
      </c>
      <c r="K2920" s="17">
        <v>1.5997000000000001E-2</v>
      </c>
      <c r="L2920" s="19">
        <v>3.987584</v>
      </c>
      <c r="M2920" s="17">
        <v>2.1359E-2</v>
      </c>
      <c r="N2920" s="19">
        <v>3.981106</v>
      </c>
      <c r="O2920" s="17">
        <v>4.7952000000000002E-2</v>
      </c>
    </row>
    <row r="2921" spans="2:15" x14ac:dyDescent="0.2">
      <c r="B2921" s="30"/>
      <c r="C2921" s="30"/>
      <c r="D2921" s="30"/>
      <c r="E2921" s="30"/>
      <c r="F2921" s="30"/>
      <c r="G2921" s="14" t="s">
        <v>289</v>
      </c>
      <c r="H2921" s="19">
        <v>3.8275860000000002</v>
      </c>
      <c r="I2921" s="17">
        <v>2.3494000000000001E-2</v>
      </c>
      <c r="J2921" s="19">
        <v>3.8094139999999999</v>
      </c>
      <c r="K2921" s="17">
        <v>-2.33E-4</v>
      </c>
      <c r="L2921" s="19">
        <v>3.8170510000000002</v>
      </c>
      <c r="M2921" s="17">
        <v>-1.0480000000000001E-3</v>
      </c>
      <c r="N2921" s="19">
        <v>3.8487969999999998</v>
      </c>
      <c r="O2921" s="17">
        <v>2.1677999999999999E-2</v>
      </c>
    </row>
    <row r="2922" spans="2:15" x14ac:dyDescent="0.2">
      <c r="B2922" s="30"/>
      <c r="C2922" s="30"/>
      <c r="D2922" s="30"/>
      <c r="E2922" s="30"/>
      <c r="F2922" s="30"/>
      <c r="G2922" s="14" t="s">
        <v>290</v>
      </c>
      <c r="H2922" s="19">
        <v>3.7205279999999998</v>
      </c>
      <c r="I2922" s="17">
        <v>-8.9163999999999993E-2</v>
      </c>
      <c r="J2922" s="19">
        <v>3.6933370000000001</v>
      </c>
      <c r="K2922" s="17">
        <v>-5.8487999999999998E-2</v>
      </c>
      <c r="L2922" s="19">
        <v>3.66154</v>
      </c>
      <c r="M2922" s="17">
        <v>-5.0258999999999998E-2</v>
      </c>
      <c r="N2922" s="19">
        <v>3.701206</v>
      </c>
      <c r="O2922" s="17">
        <v>-4.4749999999999998E-2</v>
      </c>
    </row>
    <row r="2923" spans="2:15" x14ac:dyDescent="0.2">
      <c r="B2923" s="30"/>
      <c r="C2923" s="30"/>
      <c r="D2923" s="30"/>
      <c r="E2923" s="30"/>
      <c r="F2923" s="30"/>
      <c r="G2923" s="14" t="s">
        <v>291</v>
      </c>
      <c r="H2923" s="19">
        <v>3.897446</v>
      </c>
      <c r="I2923" s="17">
        <v>2.4306000000000001E-2</v>
      </c>
      <c r="J2923" s="19">
        <v>3.8740890000000001</v>
      </c>
      <c r="K2923" s="17">
        <v>2.4849E-2</v>
      </c>
      <c r="L2923" s="19">
        <v>3.8340079999999999</v>
      </c>
      <c r="M2923" s="17">
        <v>1.3772E-2</v>
      </c>
      <c r="N2923" s="19">
        <v>3.749689</v>
      </c>
      <c r="O2923" s="17">
        <v>8.6689999999999996E-3</v>
      </c>
    </row>
    <row r="2924" spans="2:15" x14ac:dyDescent="0.2">
      <c r="B2924" s="30"/>
      <c r="C2924" s="30"/>
      <c r="D2924" s="30"/>
      <c r="E2924" s="30"/>
      <c r="F2924" s="30"/>
      <c r="G2924" s="14" t="s">
        <v>292</v>
      </c>
      <c r="H2924" s="19">
        <v>3.3081450000000001</v>
      </c>
      <c r="I2924" s="17">
        <v>-8.2045999999999994E-2</v>
      </c>
      <c r="J2924" s="19">
        <v>3.6405430000000001</v>
      </c>
      <c r="K2924" s="17">
        <v>-1.213E-2</v>
      </c>
      <c r="L2924" s="19">
        <v>3.5364110000000002</v>
      </c>
      <c r="M2924" s="17">
        <v>-3.1622999999999998E-2</v>
      </c>
      <c r="N2924" s="19">
        <v>3.4358059999999999</v>
      </c>
      <c r="O2924" s="17">
        <v>-3.0747E-2</v>
      </c>
    </row>
    <row r="2925" spans="2:15" x14ac:dyDescent="0.2">
      <c r="B2925" s="30"/>
      <c r="C2925" s="30"/>
      <c r="D2925" s="30"/>
      <c r="E2925" s="30"/>
      <c r="F2925" s="30"/>
      <c r="G2925" s="14" t="s">
        <v>293</v>
      </c>
      <c r="H2925" s="19">
        <v>4.0066930000000003</v>
      </c>
      <c r="I2925" s="17">
        <v>0.10508199999999999</v>
      </c>
      <c r="J2925" s="19">
        <v>3.8986299999999998</v>
      </c>
      <c r="K2925" s="17">
        <v>4.5557E-2</v>
      </c>
      <c r="L2925" s="19">
        <v>3.9345409999999998</v>
      </c>
      <c r="M2925" s="17">
        <v>3.7453E-2</v>
      </c>
      <c r="N2925" s="19">
        <v>3.9202439999999998</v>
      </c>
      <c r="O2925" s="17">
        <v>1.8266000000000001E-2</v>
      </c>
    </row>
    <row r="2926" spans="2:15" x14ac:dyDescent="0.2">
      <c r="B2926" s="30"/>
      <c r="C2926" s="30"/>
      <c r="D2926" s="30"/>
      <c r="E2926" s="30"/>
      <c r="F2926" s="30"/>
      <c r="G2926" s="14" t="s">
        <v>294</v>
      </c>
      <c r="H2926" s="19">
        <v>4.1986410000000003</v>
      </c>
      <c r="I2926" s="17">
        <v>0.17880299999999999</v>
      </c>
      <c r="J2926" s="19">
        <v>3.9508809999999999</v>
      </c>
      <c r="K2926" s="17">
        <v>2.4830999999999999E-2</v>
      </c>
      <c r="L2926" s="19">
        <v>4.0356870000000002</v>
      </c>
      <c r="M2926" s="17">
        <v>3.9843000000000003E-2</v>
      </c>
      <c r="N2926" s="19">
        <v>3.935206</v>
      </c>
      <c r="O2926" s="17">
        <v>1.5077E-2</v>
      </c>
    </row>
    <row r="2927" spans="2:15" x14ac:dyDescent="0.2">
      <c r="B2927" s="30"/>
      <c r="C2927" s="30"/>
      <c r="D2927" s="30"/>
      <c r="E2927" s="30"/>
      <c r="F2927" s="30"/>
      <c r="G2927" s="14" t="s">
        <v>295</v>
      </c>
      <c r="H2927" s="19">
        <v>3.6982810000000002</v>
      </c>
      <c r="I2927" s="17">
        <v>-2.9877999999999998E-2</v>
      </c>
      <c r="J2927" s="19">
        <v>3.6715089999999999</v>
      </c>
      <c r="K2927" s="17">
        <v>-4.4193000000000003E-2</v>
      </c>
      <c r="L2927" s="19">
        <v>3.6752090000000002</v>
      </c>
      <c r="M2927" s="17">
        <v>-3.8558000000000002E-2</v>
      </c>
      <c r="N2927" s="19">
        <v>3.783436</v>
      </c>
      <c r="O2927" s="17">
        <v>9.8370000000000003E-3</v>
      </c>
    </row>
    <row r="2928" spans="2:15" x14ac:dyDescent="0.2">
      <c r="B2928" s="30"/>
      <c r="C2928" s="30"/>
      <c r="D2928" s="30"/>
      <c r="E2928" s="30"/>
      <c r="F2928" s="30"/>
      <c r="G2928" s="14" t="s">
        <v>296</v>
      </c>
      <c r="H2928" s="19">
        <v>3.8445550000000002</v>
      </c>
      <c r="I2928" s="17">
        <v>-2.6886E-2</v>
      </c>
      <c r="J2928" s="19">
        <v>3.840935</v>
      </c>
      <c r="K2928" s="17">
        <v>-7.6800000000000002E-3</v>
      </c>
      <c r="L2928" s="19">
        <v>3.8502740000000002</v>
      </c>
      <c r="M2928" s="17">
        <v>1.712E-3</v>
      </c>
      <c r="N2928" s="19">
        <v>3.8255210000000002</v>
      </c>
      <c r="O2928" s="17">
        <v>1.6095000000000002E-2</v>
      </c>
    </row>
    <row r="2929" spans="2:15" x14ac:dyDescent="0.2">
      <c r="B2929" s="30"/>
      <c r="C2929" s="30"/>
      <c r="D2929" s="30"/>
      <c r="E2929" s="30"/>
      <c r="F2929" s="30"/>
      <c r="G2929" s="14" t="s">
        <v>297</v>
      </c>
      <c r="H2929" s="19">
        <v>3.7901009999999999</v>
      </c>
      <c r="I2929" s="17">
        <v>1.25E-3</v>
      </c>
      <c r="J2929" s="19">
        <v>3.6926420000000002</v>
      </c>
      <c r="K2929" s="17">
        <v>9.0310000000000008E-3</v>
      </c>
      <c r="L2929" s="19">
        <v>3.6579410000000001</v>
      </c>
      <c r="M2929" s="17">
        <v>-6.2100000000000002E-4</v>
      </c>
      <c r="N2929" s="19">
        <v>3.6572239999999998</v>
      </c>
      <c r="O2929" s="17">
        <v>-6.6480000000000003E-3</v>
      </c>
    </row>
    <row r="2930" spans="2:15" x14ac:dyDescent="0.2">
      <c r="B2930" s="30"/>
      <c r="C2930" s="30"/>
      <c r="D2930" s="30"/>
      <c r="E2930" s="30"/>
      <c r="F2930" s="30"/>
      <c r="G2930" s="14" t="s">
        <v>298</v>
      </c>
      <c r="H2930" s="19">
        <v>4.3973050000000002</v>
      </c>
      <c r="I2930" s="17">
        <v>7.7013999999999999E-2</v>
      </c>
      <c r="J2930" s="19">
        <v>4.3338140000000003</v>
      </c>
      <c r="K2930" s="17">
        <v>2.2793000000000001E-2</v>
      </c>
      <c r="L2930" s="19">
        <v>4.2550160000000004</v>
      </c>
      <c r="M2930" s="17">
        <v>1.436E-3</v>
      </c>
      <c r="N2930" s="19">
        <v>4.2584229999999996</v>
      </c>
      <c r="O2930" s="17">
        <v>9.3950000000000006E-3</v>
      </c>
    </row>
    <row r="2931" spans="2:15" x14ac:dyDescent="0.2">
      <c r="B2931" s="30"/>
      <c r="C2931" s="30"/>
      <c r="D2931" s="30"/>
      <c r="E2931" s="30"/>
      <c r="F2931" s="30"/>
      <c r="G2931" s="14" t="s">
        <v>299</v>
      </c>
      <c r="H2931" s="19">
        <v>4.249174</v>
      </c>
      <c r="I2931" s="17">
        <v>2.4108000000000001E-2</v>
      </c>
      <c r="J2931" s="19">
        <v>4.2304599999999999</v>
      </c>
      <c r="K2931" s="17">
        <v>-1.3475000000000001E-2</v>
      </c>
      <c r="L2931" s="19">
        <v>4.204885</v>
      </c>
      <c r="M2931" s="17">
        <v>-5.3767000000000002E-2</v>
      </c>
      <c r="N2931" s="19">
        <v>4.2505810000000004</v>
      </c>
      <c r="O2931" s="17">
        <v>-7.7064999999999995E-2</v>
      </c>
    </row>
    <row r="2932" spans="2:15" x14ac:dyDescent="0.2">
      <c r="B2932" s="30"/>
      <c r="C2932" s="30"/>
      <c r="D2932" s="30"/>
      <c r="E2932" s="30"/>
      <c r="F2932" s="30"/>
      <c r="G2932" s="14" t="s">
        <v>300</v>
      </c>
      <c r="H2932" s="19">
        <v>3.7886959999999998</v>
      </c>
      <c r="I2932" s="17">
        <v>9.502E-3</v>
      </c>
      <c r="J2932" s="19">
        <v>3.7574559999999999</v>
      </c>
      <c r="K2932" s="17">
        <v>-1.5657999999999998E-2</v>
      </c>
      <c r="L2932" s="19">
        <v>3.7610730000000001</v>
      </c>
      <c r="M2932" s="17">
        <v>-1.1499000000000001E-2</v>
      </c>
      <c r="N2932" s="19">
        <v>3.7633359999999998</v>
      </c>
      <c r="O2932" s="17">
        <v>1.3339999999999999E-3</v>
      </c>
    </row>
    <row r="2933" spans="2:15" x14ac:dyDescent="0.2">
      <c r="B2933" s="30"/>
      <c r="C2933" s="30"/>
      <c r="D2933" s="30"/>
      <c r="E2933" s="30"/>
      <c r="F2933" s="30"/>
      <c r="G2933" s="14" t="s">
        <v>301</v>
      </c>
      <c r="H2933" s="19">
        <v>3.835372</v>
      </c>
      <c r="I2933" s="17">
        <v>-1.4453000000000001E-2</v>
      </c>
      <c r="J2933" s="19">
        <v>3.7512430000000001</v>
      </c>
      <c r="K2933" s="17">
        <v>2.6380000000000002E-3</v>
      </c>
      <c r="L2933" s="19">
        <v>3.7088869999999998</v>
      </c>
      <c r="M2933" s="17">
        <v>-5.7080000000000004E-3</v>
      </c>
      <c r="N2933" s="19">
        <v>3.7227359999999998</v>
      </c>
      <c r="O2933" s="17">
        <v>-4.2230000000000002E-3</v>
      </c>
    </row>
    <row r="2934" spans="2:15" x14ac:dyDescent="0.2">
      <c r="B2934" s="30"/>
      <c r="C2934" s="30"/>
      <c r="D2934" s="30"/>
      <c r="E2934" s="30"/>
      <c r="F2934" s="30"/>
      <c r="G2934" s="14" t="s">
        <v>302</v>
      </c>
      <c r="H2934" s="19">
        <v>3.180831</v>
      </c>
      <c r="I2934" s="17">
        <v>-8.6449999999999999E-3</v>
      </c>
      <c r="J2934" s="19">
        <v>3.2213430000000001</v>
      </c>
      <c r="K2934" s="17">
        <v>-4.7216000000000001E-2</v>
      </c>
      <c r="L2934" s="19">
        <v>3.2786580000000001</v>
      </c>
      <c r="M2934" s="17">
        <v>-2.7097E-2</v>
      </c>
      <c r="N2934" s="19">
        <v>3.3896630000000001</v>
      </c>
      <c r="O2934" s="17">
        <v>-1.9493E-2</v>
      </c>
    </row>
    <row r="2935" spans="2:15" x14ac:dyDescent="0.2">
      <c r="B2935" s="30"/>
      <c r="C2935" s="30"/>
      <c r="D2935" s="30"/>
      <c r="E2935" s="30"/>
      <c r="F2935" s="30"/>
      <c r="G2935" s="14" t="s">
        <v>303</v>
      </c>
      <c r="H2935" s="19">
        <v>3.2294369999999999</v>
      </c>
      <c r="I2935" s="17">
        <v>-4.1250000000000002E-2</v>
      </c>
      <c r="J2935" s="19">
        <v>3.2778390000000002</v>
      </c>
      <c r="K2935" s="17">
        <v>-3.6332999999999997E-2</v>
      </c>
      <c r="L2935" s="19">
        <v>3.3450880000000001</v>
      </c>
      <c r="M2935" s="17">
        <v>-2.0361000000000001E-2</v>
      </c>
      <c r="N2935" s="19">
        <v>3.374984</v>
      </c>
      <c r="O2935" s="17">
        <v>-4.351E-2</v>
      </c>
    </row>
    <row r="2936" spans="2:15" x14ac:dyDescent="0.2">
      <c r="B2936" s="30"/>
      <c r="C2936" s="30"/>
      <c r="D2936" s="30"/>
      <c r="E2936" s="30"/>
      <c r="F2936" s="30"/>
      <c r="G2936" s="14" t="s">
        <v>304</v>
      </c>
      <c r="H2936" s="19">
        <v>3.7486700000000002</v>
      </c>
      <c r="I2936" s="17">
        <v>-1.8440999999999999E-2</v>
      </c>
      <c r="J2936" s="19">
        <v>3.7142930000000001</v>
      </c>
      <c r="K2936" s="17">
        <v>-2.9742000000000001E-2</v>
      </c>
      <c r="L2936" s="19">
        <v>3.7213569999999998</v>
      </c>
      <c r="M2936" s="17">
        <v>-3.1652E-2</v>
      </c>
      <c r="N2936" s="19">
        <v>3.7451129999999999</v>
      </c>
      <c r="O2936" s="17">
        <v>-2.2040000000000001E-2</v>
      </c>
    </row>
    <row r="2937" spans="2:15" x14ac:dyDescent="0.2">
      <c r="B2937" s="30"/>
      <c r="C2937" s="30"/>
      <c r="D2937" s="30"/>
      <c r="E2937" s="30"/>
      <c r="F2937" s="30"/>
      <c r="G2937" s="14" t="s">
        <v>305</v>
      </c>
      <c r="H2937" s="19">
        <v>3.881313</v>
      </c>
      <c r="I2937" s="17">
        <v>2.1853000000000001E-2</v>
      </c>
      <c r="J2937" s="19">
        <v>3.7908460000000002</v>
      </c>
      <c r="K2937" s="17">
        <v>1.282E-2</v>
      </c>
      <c r="L2937" s="19">
        <v>3.767417</v>
      </c>
      <c r="M2937" s="17">
        <v>3.6819999999999999E-3</v>
      </c>
      <c r="N2937" s="19">
        <v>3.7552020000000002</v>
      </c>
      <c r="O2937" s="17">
        <v>-3.5119999999999999E-3</v>
      </c>
    </row>
    <row r="2938" spans="2:15" x14ac:dyDescent="0.2">
      <c r="B2938" s="30"/>
      <c r="C2938" s="30"/>
      <c r="D2938" s="30"/>
      <c r="E2938" s="30"/>
      <c r="F2938" s="30"/>
      <c r="G2938" s="14" t="s">
        <v>306</v>
      </c>
      <c r="H2938" s="19">
        <v>3.7148639999999999</v>
      </c>
      <c r="I2938" s="17">
        <v>-9.8266999999999993E-2</v>
      </c>
      <c r="J2938" s="19">
        <v>3.66588</v>
      </c>
      <c r="K2938" s="17">
        <v>-0.137629</v>
      </c>
      <c r="L2938" s="19">
        <v>3.6554380000000002</v>
      </c>
      <c r="M2938" s="17">
        <v>-0.122612</v>
      </c>
      <c r="N2938" s="19">
        <v>3.8827280000000002</v>
      </c>
      <c r="O2938" s="17">
        <v>-5.8076999999999997E-2</v>
      </c>
    </row>
    <row r="2939" spans="2:15" x14ac:dyDescent="0.2">
      <c r="B2939" s="30"/>
      <c r="C2939" s="30"/>
      <c r="D2939" s="30"/>
      <c r="E2939" s="30"/>
      <c r="F2939" s="30"/>
      <c r="G2939" s="14" t="s">
        <v>307</v>
      </c>
      <c r="H2939" s="19">
        <v>3.5718260000000002</v>
      </c>
      <c r="I2939" s="17">
        <v>8.9969999999999998E-3</v>
      </c>
      <c r="J2939" s="19">
        <v>3.429081</v>
      </c>
      <c r="K2939" s="17">
        <v>-2.4205999999999998E-2</v>
      </c>
      <c r="L2939" s="19">
        <v>3.4773930000000002</v>
      </c>
      <c r="M2939" s="17">
        <v>-1.5271E-2</v>
      </c>
      <c r="N2939" s="19">
        <v>3.462027</v>
      </c>
      <c r="O2939" s="17">
        <v>-2.2474999999999998E-2</v>
      </c>
    </row>
    <row r="2940" spans="2:15" x14ac:dyDescent="0.2">
      <c r="B2940" s="30"/>
      <c r="C2940" s="30"/>
      <c r="D2940" s="30"/>
      <c r="E2940" s="30"/>
      <c r="F2940" s="30"/>
      <c r="G2940" s="14" t="s">
        <v>308</v>
      </c>
      <c r="H2940" s="19">
        <v>3.825529</v>
      </c>
      <c r="I2940" s="17">
        <v>5.5719999999999997E-3</v>
      </c>
      <c r="J2940" s="19">
        <v>3.8474659999999998</v>
      </c>
      <c r="K2940" s="17">
        <v>1.7777000000000001E-2</v>
      </c>
      <c r="L2940" s="19">
        <v>3.9014090000000001</v>
      </c>
      <c r="M2940" s="17">
        <v>2.8909000000000001E-2</v>
      </c>
      <c r="N2940" s="19">
        <v>3.8593150000000001</v>
      </c>
      <c r="O2940" s="17">
        <v>1.4999999999999999E-2</v>
      </c>
    </row>
    <row r="2941" spans="2:15" x14ac:dyDescent="0.2">
      <c r="B2941" s="30"/>
      <c r="C2941" s="30"/>
      <c r="D2941" s="30"/>
      <c r="E2941" s="30"/>
      <c r="F2941" s="30"/>
      <c r="G2941" s="14" t="s">
        <v>309</v>
      </c>
      <c r="H2941" s="19">
        <v>3.7672289999999999</v>
      </c>
      <c r="I2941" s="17">
        <v>-9.1299999999999997E-4</v>
      </c>
      <c r="J2941" s="19">
        <v>3.6859500000000001</v>
      </c>
      <c r="K2941" s="17">
        <v>9.5309999999999995E-3</v>
      </c>
      <c r="L2941" s="19">
        <v>3.650471</v>
      </c>
      <c r="M2941" s="17">
        <v>1.354E-3</v>
      </c>
      <c r="N2941" s="19">
        <v>3.6510129999999998</v>
      </c>
      <c r="O2941" s="17">
        <v>-2.6329999999999999E-3</v>
      </c>
    </row>
    <row r="2942" spans="2:15" x14ac:dyDescent="0.2">
      <c r="B2942" s="30"/>
      <c r="C2942" s="30"/>
      <c r="D2942" s="30"/>
      <c r="E2942" s="30"/>
      <c r="F2942" s="30"/>
      <c r="G2942" s="14" t="s">
        <v>310</v>
      </c>
      <c r="H2942" s="19">
        <v>3.5032100000000002</v>
      </c>
      <c r="I2942" s="17">
        <v>-5.3010000000000002E-2</v>
      </c>
      <c r="J2942" s="19">
        <v>3.5701520000000002</v>
      </c>
      <c r="K2942" s="17">
        <v>-2.0955000000000001E-2</v>
      </c>
      <c r="L2942" s="19">
        <v>3.579844</v>
      </c>
      <c r="M2942" s="17">
        <v>1.712E-3</v>
      </c>
      <c r="N2942" s="19">
        <v>3.5622630000000002</v>
      </c>
      <c r="O2942" s="17">
        <v>1.4421E-2</v>
      </c>
    </row>
    <row r="2943" spans="2:15" x14ac:dyDescent="0.2">
      <c r="B2943" s="30"/>
      <c r="C2943" s="30"/>
      <c r="D2943" s="30"/>
      <c r="E2943" s="30"/>
      <c r="F2943" s="30"/>
      <c r="G2943" s="14" t="s">
        <v>311</v>
      </c>
      <c r="H2943" s="19">
        <v>3.9343650000000001</v>
      </c>
      <c r="I2943" s="17">
        <v>-1.343E-3</v>
      </c>
      <c r="J2943" s="19">
        <v>3.8521709999999998</v>
      </c>
      <c r="K2943" s="17">
        <v>-2.4944999999999998E-2</v>
      </c>
      <c r="L2943" s="19">
        <v>3.8306049999999998</v>
      </c>
      <c r="M2943" s="17">
        <v>-3.1890000000000002E-2</v>
      </c>
      <c r="N2943" s="19">
        <v>3.92117</v>
      </c>
      <c r="O2943" s="17">
        <v>-8.8640000000000004E-3</v>
      </c>
    </row>
    <row r="2944" spans="2:15" x14ac:dyDescent="0.2">
      <c r="B2944" s="30"/>
      <c r="C2944" s="30"/>
      <c r="D2944" s="30"/>
      <c r="E2944" s="30"/>
      <c r="F2944" s="30"/>
      <c r="G2944" s="14" t="s">
        <v>312</v>
      </c>
      <c r="H2944" s="19">
        <v>4.2188660000000002</v>
      </c>
      <c r="I2944" s="17">
        <v>-6.3E-5</v>
      </c>
      <c r="J2944" s="19">
        <v>4.1883629999999998</v>
      </c>
      <c r="K2944" s="17">
        <v>-1.6022000000000002E-2</v>
      </c>
      <c r="L2944" s="19">
        <v>4.156345</v>
      </c>
      <c r="M2944" s="17">
        <v>-2.1696E-2</v>
      </c>
      <c r="N2944" s="19">
        <v>4.1715559999999998</v>
      </c>
      <c r="O2944" s="17">
        <v>-8.0510000000000009E-3</v>
      </c>
    </row>
    <row r="2945" spans="2:15" x14ac:dyDescent="0.2">
      <c r="B2945" s="30"/>
      <c r="C2945" s="30"/>
      <c r="D2945" s="30"/>
      <c r="E2945" s="30"/>
      <c r="F2945" s="30"/>
      <c r="G2945" s="14" t="s">
        <v>313</v>
      </c>
      <c r="H2945" s="19">
        <v>4.4182230000000002</v>
      </c>
      <c r="I2945" s="17">
        <v>-2.3511000000000001E-2</v>
      </c>
      <c r="J2945" s="19">
        <v>4.4746600000000001</v>
      </c>
      <c r="K2945" s="17">
        <v>-4.7910000000000001E-3</v>
      </c>
      <c r="L2945" s="19">
        <v>4.4369300000000003</v>
      </c>
      <c r="M2945" s="17">
        <v>-2.4220000000000001E-3</v>
      </c>
      <c r="N2945" s="19">
        <v>4.4636490000000002</v>
      </c>
      <c r="O2945" s="17">
        <v>3.4445999999999997E-2</v>
      </c>
    </row>
    <row r="2946" spans="2:15" x14ac:dyDescent="0.2">
      <c r="B2946" s="30"/>
      <c r="C2946" s="30"/>
      <c r="D2946" s="30"/>
      <c r="E2946" s="30"/>
      <c r="F2946" s="30"/>
      <c r="G2946" s="14" t="s">
        <v>314</v>
      </c>
      <c r="H2946" s="19">
        <v>3.650299</v>
      </c>
      <c r="I2946" s="17">
        <v>-8.2526000000000002E-2</v>
      </c>
      <c r="J2946" s="19">
        <v>3.7005569999999999</v>
      </c>
      <c r="K2946" s="17">
        <v>-7.5731999999999994E-2</v>
      </c>
      <c r="L2946" s="19">
        <v>3.7261510000000002</v>
      </c>
      <c r="M2946" s="17">
        <v>-8.7037000000000003E-2</v>
      </c>
      <c r="N2946" s="19">
        <v>3.816773</v>
      </c>
      <c r="O2946" s="17">
        <v>-4.7113000000000002E-2</v>
      </c>
    </row>
    <row r="2947" spans="2:15" x14ac:dyDescent="0.2">
      <c r="B2947" s="30"/>
      <c r="C2947" s="30"/>
      <c r="D2947" s="30"/>
      <c r="E2947" s="30"/>
      <c r="F2947" s="30"/>
      <c r="G2947" s="14" t="s">
        <v>315</v>
      </c>
      <c r="H2947" s="19">
        <v>3.7059139999999999</v>
      </c>
      <c r="I2947" s="17">
        <v>-7.7011999999999997E-2</v>
      </c>
      <c r="J2947" s="19">
        <v>3.6912780000000001</v>
      </c>
      <c r="K2947" s="17">
        <v>-8.2949999999999996E-2</v>
      </c>
      <c r="L2947" s="19">
        <v>3.7530130000000002</v>
      </c>
      <c r="M2947" s="17">
        <v>-7.3061000000000001E-2</v>
      </c>
      <c r="N2947" s="19">
        <v>3.810559</v>
      </c>
      <c r="O2947" s="17">
        <v>-5.8282E-2</v>
      </c>
    </row>
    <row r="2948" spans="2:15" x14ac:dyDescent="0.2">
      <c r="B2948" s="30"/>
      <c r="C2948" s="30"/>
      <c r="D2948" s="30"/>
      <c r="E2948" s="30"/>
      <c r="F2948" s="30"/>
      <c r="G2948" s="14" t="s">
        <v>316</v>
      </c>
      <c r="H2948" s="19">
        <v>3.7550279999999998</v>
      </c>
      <c r="I2948" s="17">
        <v>-8.5970000000000005E-3</v>
      </c>
      <c r="J2948" s="19">
        <v>3.7268400000000002</v>
      </c>
      <c r="K2948" s="17">
        <v>-2.4031E-2</v>
      </c>
      <c r="L2948" s="19">
        <v>3.7433459999999998</v>
      </c>
      <c r="M2948" s="17">
        <v>-3.2539999999999999E-2</v>
      </c>
      <c r="N2948" s="19">
        <v>3.768945</v>
      </c>
      <c r="O2948" s="17">
        <v>-4.9363999999999998E-2</v>
      </c>
    </row>
    <row r="2949" spans="2:15" x14ac:dyDescent="0.2">
      <c r="B2949" s="30"/>
      <c r="C2949" s="30"/>
      <c r="D2949" s="30"/>
      <c r="E2949" s="30"/>
      <c r="F2949" s="30"/>
      <c r="G2949" s="14" t="s">
        <v>317</v>
      </c>
      <c r="H2949" s="19">
        <v>3.8227340000000001</v>
      </c>
      <c r="I2949" s="17">
        <v>-2.6505000000000001E-2</v>
      </c>
      <c r="J2949" s="19">
        <v>3.8203170000000002</v>
      </c>
      <c r="K2949" s="17">
        <v>-1.4494999999999999E-2</v>
      </c>
      <c r="L2949" s="19">
        <v>3.8359990000000002</v>
      </c>
      <c r="M2949" s="17">
        <v>-1.0755000000000001E-2</v>
      </c>
      <c r="N2949" s="19">
        <v>3.84762</v>
      </c>
      <c r="O2949" s="17">
        <v>-8.3250000000000008E-3</v>
      </c>
    </row>
    <row r="2950" spans="2:15" x14ac:dyDescent="0.2">
      <c r="B2950" s="30"/>
      <c r="C2950" s="30"/>
      <c r="D2950" s="30"/>
      <c r="E2950" s="30"/>
      <c r="F2950" s="30"/>
      <c r="G2950" s="14" t="s">
        <v>318</v>
      </c>
      <c r="H2950" s="19">
        <v>4.1327889999999998</v>
      </c>
      <c r="I2950" s="17">
        <v>4.1071999999999997E-2</v>
      </c>
      <c r="J2950" s="19">
        <v>4.1296739999999996</v>
      </c>
      <c r="K2950" s="17">
        <v>2.7428999999999999E-2</v>
      </c>
      <c r="L2950" s="19">
        <v>4.1284599999999996</v>
      </c>
      <c r="M2950" s="17">
        <v>4.1048000000000001E-2</v>
      </c>
      <c r="N2950" s="19">
        <v>4.0253370000000004</v>
      </c>
      <c r="O2950" s="17">
        <v>2.3866999999999999E-2</v>
      </c>
    </row>
    <row r="2951" spans="2:15" x14ac:dyDescent="0.2">
      <c r="B2951" s="30"/>
      <c r="C2951" s="30"/>
      <c r="D2951" s="30"/>
      <c r="E2951" s="30"/>
      <c r="F2951" s="30"/>
      <c r="G2951" s="14" t="s">
        <v>319</v>
      </c>
      <c r="H2951" s="19">
        <v>3.6982620000000002</v>
      </c>
      <c r="I2951" s="17">
        <v>1.3335E-2</v>
      </c>
      <c r="J2951" s="19">
        <v>3.6653039999999999</v>
      </c>
      <c r="K2951" s="17">
        <v>1.0689000000000001E-2</v>
      </c>
      <c r="L2951" s="19">
        <v>3.680485</v>
      </c>
      <c r="M2951" s="17">
        <v>7.5209999999999999E-3</v>
      </c>
      <c r="N2951" s="19">
        <v>3.698944</v>
      </c>
      <c r="O2951" s="17">
        <v>-2.8552999999999999E-2</v>
      </c>
    </row>
    <row r="2952" spans="2:15" x14ac:dyDescent="0.2">
      <c r="B2952" s="30"/>
      <c r="C2952" s="30"/>
      <c r="D2952" s="30"/>
      <c r="E2952" s="30"/>
      <c r="F2952" s="30"/>
      <c r="G2952" s="14" t="s">
        <v>320</v>
      </c>
      <c r="H2952" s="19">
        <v>4.197038</v>
      </c>
      <c r="I2952" s="17">
        <v>1.0033E-2</v>
      </c>
      <c r="J2952" s="19">
        <v>4.1715600000000004</v>
      </c>
      <c r="K2952" s="17">
        <v>-4.3832000000000003E-2</v>
      </c>
      <c r="L2952" s="19">
        <v>4.1445169999999996</v>
      </c>
      <c r="M2952" s="17">
        <v>-7.8223000000000001E-2</v>
      </c>
      <c r="N2952" s="19">
        <v>4.1887319999999999</v>
      </c>
      <c r="O2952" s="17">
        <v>-0.10600800000000001</v>
      </c>
    </row>
    <row r="2953" spans="2:15" x14ac:dyDescent="0.2">
      <c r="B2953" s="30"/>
      <c r="C2953" s="30"/>
      <c r="D2953" s="30"/>
      <c r="E2953" s="30"/>
      <c r="F2953" s="30"/>
      <c r="G2953" s="14" t="s">
        <v>321</v>
      </c>
      <c r="H2953" s="19">
        <v>4.7987789999999997</v>
      </c>
      <c r="I2953" s="17">
        <v>3.6978999999999998E-2</v>
      </c>
      <c r="J2953" s="19">
        <v>4.7236359999999999</v>
      </c>
      <c r="K2953" s="17">
        <v>3.3999999999999998E-3</v>
      </c>
      <c r="L2953" s="19">
        <v>4.7652710000000003</v>
      </c>
      <c r="M2953" s="17">
        <v>4.6837999999999998E-2</v>
      </c>
      <c r="N2953" s="19">
        <v>4.6640240000000004</v>
      </c>
      <c r="O2953" s="17">
        <v>1.6202000000000001E-2</v>
      </c>
    </row>
    <row r="2954" spans="2:15" x14ac:dyDescent="0.2">
      <c r="B2954" s="30"/>
      <c r="C2954" s="30"/>
      <c r="D2954" s="30"/>
      <c r="E2954" s="30"/>
      <c r="F2954" s="30"/>
      <c r="G2954" s="14" t="s">
        <v>322</v>
      </c>
      <c r="H2954" s="19">
        <v>3.8163360000000002</v>
      </c>
      <c r="I2954" s="17">
        <v>-4.4054999999999997E-2</v>
      </c>
      <c r="J2954" s="19">
        <v>3.7971720000000002</v>
      </c>
      <c r="K2954" s="17">
        <v>-0.12670600000000001</v>
      </c>
      <c r="L2954" s="19">
        <v>3.872163</v>
      </c>
      <c r="M2954" s="17">
        <v>-0.14946200000000001</v>
      </c>
      <c r="N2954" s="19">
        <v>3.9612409999999998</v>
      </c>
      <c r="O2954" s="17">
        <v>-0.14605399999999999</v>
      </c>
    </row>
    <row r="2955" spans="2:15" x14ac:dyDescent="0.2">
      <c r="B2955" s="30"/>
      <c r="C2955" s="30"/>
      <c r="D2955" s="30"/>
      <c r="E2955" s="30"/>
      <c r="F2955" s="30"/>
      <c r="G2955" s="14" t="s">
        <v>323</v>
      </c>
      <c r="H2955" s="19">
        <v>3.8214160000000001</v>
      </c>
      <c r="I2955" s="17">
        <v>-3.4778999999999997E-2</v>
      </c>
      <c r="J2955" s="19">
        <v>3.7744900000000001</v>
      </c>
      <c r="K2955" s="17">
        <v>-3.2340000000000001E-2</v>
      </c>
      <c r="L2955" s="19">
        <v>3.7781639999999999</v>
      </c>
      <c r="M2955" s="17">
        <v>-2.1075E-2</v>
      </c>
      <c r="N2955" s="19">
        <v>3.8300149999999999</v>
      </c>
      <c r="O2955" s="17">
        <v>-1.1367E-2</v>
      </c>
    </row>
    <row r="2956" spans="2:15" x14ac:dyDescent="0.2">
      <c r="B2956" s="30"/>
      <c r="C2956" s="30"/>
      <c r="D2956" s="30"/>
      <c r="E2956" s="30"/>
      <c r="F2956" s="30"/>
      <c r="G2956" s="14" t="s">
        <v>324</v>
      </c>
      <c r="H2956" s="19">
        <v>3.245514</v>
      </c>
      <c r="I2956" s="17">
        <v>-9.6902000000000002E-2</v>
      </c>
      <c r="J2956" s="19">
        <v>3.3281800000000001</v>
      </c>
      <c r="K2956" s="17">
        <v>-4.9725999999999999E-2</v>
      </c>
      <c r="L2956" s="19">
        <v>3.317024</v>
      </c>
      <c r="M2956" s="17">
        <v>-5.7070000000000003E-3</v>
      </c>
      <c r="N2956" s="19">
        <v>3.3585690000000001</v>
      </c>
      <c r="O2956" s="17">
        <v>1.5713999999999999E-2</v>
      </c>
    </row>
    <row r="2957" spans="2:15" x14ac:dyDescent="0.2">
      <c r="B2957" s="138"/>
      <c r="C2957" s="138"/>
      <c r="D2957" s="138"/>
      <c r="E2957" s="138"/>
      <c r="F2957" s="30"/>
      <c r="G2957" s="14" t="s">
        <v>325</v>
      </c>
      <c r="H2957" s="19">
        <v>3.7109920000000001</v>
      </c>
      <c r="I2957" s="17">
        <v>-2.197E-2</v>
      </c>
      <c r="J2957" s="19">
        <v>3.6551589999999998</v>
      </c>
      <c r="K2957" s="17">
        <v>-6.6150000000000002E-3</v>
      </c>
      <c r="L2957" s="19">
        <v>3.6261260000000002</v>
      </c>
      <c r="M2957" s="17">
        <v>-1.1181E-2</v>
      </c>
      <c r="N2957" s="19">
        <v>3.6266310000000002</v>
      </c>
      <c r="O2957" s="17">
        <v>-1.4371999999999999E-2</v>
      </c>
    </row>
    <row r="2958" spans="2:15" x14ac:dyDescent="0.2">
      <c r="C2958" s="30"/>
      <c r="D2958" s="30"/>
      <c r="E2958" s="30"/>
      <c r="F2958" s="30"/>
      <c r="G2958" s="14" t="s">
        <v>351</v>
      </c>
      <c r="H2958" s="19">
        <v>3.838257</v>
      </c>
      <c r="I2958" s="17">
        <v>1.0663000000000001E-2</v>
      </c>
      <c r="J2958" s="19">
        <v>3.8043089999999999</v>
      </c>
      <c r="K2958" s="17">
        <v>1.0704E-2</v>
      </c>
      <c r="L2958" s="19">
        <v>3.7991540000000001</v>
      </c>
      <c r="M2958" s="17">
        <v>1.1204E-2</v>
      </c>
      <c r="N2958" s="19">
        <v>3.7825760000000002</v>
      </c>
      <c r="O2958" s="17">
        <v>2.9384E-2</v>
      </c>
    </row>
    <row r="2959" spans="2:15" x14ac:dyDescent="0.2">
      <c r="C2959" s="30"/>
      <c r="D2959" s="30"/>
      <c r="E2959" s="30"/>
      <c r="F2959" s="30"/>
      <c r="G2959" s="14" t="s">
        <v>352</v>
      </c>
      <c r="H2959" s="19">
        <v>3.9645269999999999</v>
      </c>
      <c r="I2959" s="17">
        <v>1.7236000000000001E-2</v>
      </c>
      <c r="J2959" s="19">
        <v>3.8985789999999998</v>
      </c>
      <c r="K2959" s="17">
        <v>-1.8773999999999999E-2</v>
      </c>
      <c r="L2959" s="19">
        <v>3.867372</v>
      </c>
      <c r="M2959" s="17">
        <v>-2.4837999999999999E-2</v>
      </c>
      <c r="N2959" s="19">
        <v>3.896503</v>
      </c>
      <c r="O2959" s="17">
        <v>-7.1009999999999997E-3</v>
      </c>
    </row>
    <row r="2960" spans="2:15" x14ac:dyDescent="0.2">
      <c r="B2960" s="29" t="s">
        <v>19</v>
      </c>
      <c r="C2960" s="29" t="s">
        <v>12</v>
      </c>
      <c r="D2960" s="29" t="s">
        <v>23</v>
      </c>
      <c r="E2960" s="29" t="s">
        <v>10</v>
      </c>
      <c r="F2960" s="29" t="s">
        <v>85</v>
      </c>
      <c r="G2960" s="14" t="s">
        <v>326</v>
      </c>
      <c r="H2960" s="19">
        <v>4.3325240000000003</v>
      </c>
      <c r="I2960" s="17">
        <v>2.6369E-2</v>
      </c>
      <c r="J2960" s="19">
        <v>4.3031220000000001</v>
      </c>
      <c r="K2960" s="17">
        <v>-6.2110000000000004E-3</v>
      </c>
      <c r="L2960" s="19">
        <v>4.3014340000000004</v>
      </c>
      <c r="M2960" s="17">
        <v>-8.371E-3</v>
      </c>
      <c r="N2960" s="19">
        <v>4.2800739999999999</v>
      </c>
      <c r="O2960" s="17">
        <v>-3.1730000000000001E-2</v>
      </c>
    </row>
    <row r="2961" spans="2:15" x14ac:dyDescent="0.2">
      <c r="B2961" s="30"/>
      <c r="C2961" s="30"/>
      <c r="D2961" s="30"/>
      <c r="E2961" s="30"/>
      <c r="F2961" s="30"/>
      <c r="G2961" s="14" t="s">
        <v>327</v>
      </c>
      <c r="H2961" s="19">
        <v>3.6987209999999999</v>
      </c>
      <c r="I2961" s="17">
        <v>-1.4487999999999999E-2</v>
      </c>
      <c r="J2961" s="19">
        <v>3.7395740000000002</v>
      </c>
      <c r="K2961" s="17">
        <v>-9.5589999999999998E-3</v>
      </c>
      <c r="L2961" s="19">
        <v>3.7337530000000001</v>
      </c>
      <c r="M2961" s="17">
        <v>-2.4390000000000002E-3</v>
      </c>
      <c r="N2961" s="19">
        <v>3.708405</v>
      </c>
      <c r="O2961" s="17">
        <v>9.2680000000000002E-3</v>
      </c>
    </row>
    <row r="2962" spans="2:15" x14ac:dyDescent="0.2">
      <c r="B2962" s="30"/>
      <c r="C2962" s="30"/>
      <c r="D2962" s="30"/>
      <c r="E2962" s="30"/>
      <c r="F2962" s="30"/>
      <c r="G2962" s="14" t="s">
        <v>328</v>
      </c>
      <c r="H2962" s="19">
        <v>3.8127879999999998</v>
      </c>
      <c r="I2962" s="17">
        <v>-1.4959999999999999E-2</v>
      </c>
      <c r="J2962" s="19">
        <v>3.784624</v>
      </c>
      <c r="K2962" s="17">
        <v>-3.5682999999999999E-2</v>
      </c>
      <c r="L2962" s="19">
        <v>3.8023660000000001</v>
      </c>
      <c r="M2962" s="17">
        <v>-3.1053999999999998E-2</v>
      </c>
      <c r="N2962" s="19">
        <v>3.8237079999999999</v>
      </c>
      <c r="O2962" s="17">
        <v>-2.7869999999999999E-2</v>
      </c>
    </row>
    <row r="2963" spans="2:15" x14ac:dyDescent="0.2">
      <c r="B2963" s="30"/>
      <c r="C2963" s="30"/>
      <c r="D2963" s="30"/>
      <c r="E2963" s="30"/>
      <c r="F2963" s="30"/>
      <c r="G2963" s="14" t="s">
        <v>329</v>
      </c>
      <c r="H2963" s="19">
        <v>3.8822869999999998</v>
      </c>
      <c r="I2963" s="17">
        <v>1.4671999999999999E-2</v>
      </c>
      <c r="J2963" s="19">
        <v>3.7773949999999998</v>
      </c>
      <c r="K2963" s="17">
        <v>-3.7477999999999997E-2</v>
      </c>
      <c r="L2963" s="19">
        <v>3.793148</v>
      </c>
      <c r="M2963" s="17">
        <v>-3.2182000000000002E-2</v>
      </c>
      <c r="N2963" s="19">
        <v>3.841745</v>
      </c>
      <c r="O2963" s="17">
        <v>-1.9036999999999998E-2</v>
      </c>
    </row>
    <row r="2964" spans="2:15" x14ac:dyDescent="0.2">
      <c r="B2964" s="30"/>
      <c r="C2964" s="30"/>
      <c r="D2964" s="30"/>
      <c r="E2964" s="30"/>
      <c r="F2964" s="30"/>
      <c r="G2964" s="14" t="s">
        <v>330</v>
      </c>
      <c r="H2964" s="19">
        <v>3.459635</v>
      </c>
      <c r="I2964" s="17">
        <v>-4.1049000000000002E-2</v>
      </c>
      <c r="J2964" s="19">
        <v>3.5005850000000001</v>
      </c>
      <c r="K2964" s="17">
        <v>-2.9052000000000001E-2</v>
      </c>
      <c r="L2964" s="19">
        <v>3.528645</v>
      </c>
      <c r="M2964" s="17">
        <v>-1.0111999999999999E-2</v>
      </c>
      <c r="N2964" s="19">
        <v>3.5403760000000002</v>
      </c>
      <c r="O2964" s="17">
        <v>-1.2848E-2</v>
      </c>
    </row>
    <row r="2965" spans="2:15" x14ac:dyDescent="0.2">
      <c r="B2965" s="30"/>
      <c r="C2965" s="30"/>
      <c r="D2965" s="30"/>
      <c r="E2965" s="30"/>
      <c r="F2965" s="30"/>
      <c r="G2965" s="14" t="s">
        <v>331</v>
      </c>
      <c r="H2965" s="19">
        <v>3.8376649999999999</v>
      </c>
      <c r="I2965" s="17">
        <v>1.005E-2</v>
      </c>
      <c r="J2965" s="19">
        <v>3.7928639999999998</v>
      </c>
      <c r="K2965" s="17">
        <v>-1.2208E-2</v>
      </c>
      <c r="L2965" s="19">
        <v>3.782454</v>
      </c>
      <c r="M2965" s="17">
        <v>-1.5047E-2</v>
      </c>
      <c r="N2965" s="19">
        <v>3.8296899999999998</v>
      </c>
      <c r="O2965" s="17">
        <v>8.7329999999999994E-3</v>
      </c>
    </row>
    <row r="2966" spans="2:15" x14ac:dyDescent="0.2">
      <c r="B2966" s="30"/>
      <c r="C2966" s="30"/>
      <c r="D2966" s="30"/>
      <c r="E2966" s="30"/>
      <c r="F2966" s="30"/>
      <c r="G2966" s="14" t="s">
        <v>332</v>
      </c>
      <c r="H2966" s="19">
        <v>3.820154</v>
      </c>
      <c r="I2966" s="17">
        <v>-7.9279999999999993E-3</v>
      </c>
      <c r="J2966" s="19">
        <v>3.763306</v>
      </c>
      <c r="K2966" s="17">
        <v>-3.8000000000000002E-4</v>
      </c>
      <c r="L2966" s="19">
        <v>3.7380239999999998</v>
      </c>
      <c r="M2966" s="17">
        <v>-4.5149999999999999E-3</v>
      </c>
      <c r="N2966" s="19">
        <v>3.7462260000000001</v>
      </c>
      <c r="O2966" s="17">
        <v>-5.0980000000000001E-3</v>
      </c>
    </row>
    <row r="2967" spans="2:15" x14ac:dyDescent="0.2">
      <c r="B2967" s="30"/>
      <c r="C2967" s="30"/>
      <c r="D2967" s="30"/>
      <c r="E2967" s="30"/>
      <c r="F2967" s="30"/>
      <c r="G2967" s="14" t="s">
        <v>333</v>
      </c>
      <c r="H2967" s="19">
        <v>3.9140730000000001</v>
      </c>
      <c r="I2967" s="17">
        <v>-3.5888999999999997E-2</v>
      </c>
      <c r="J2967" s="19">
        <v>3.8915760000000001</v>
      </c>
      <c r="K2967" s="17">
        <v>-5.2444999999999999E-2</v>
      </c>
      <c r="L2967" s="19">
        <v>3.8948830000000001</v>
      </c>
      <c r="M2967" s="17">
        <v>-5.9799999999999999E-2</v>
      </c>
      <c r="N2967" s="19">
        <v>3.9414630000000002</v>
      </c>
      <c r="O2967" s="17">
        <v>-5.3335E-2</v>
      </c>
    </row>
    <row r="2968" spans="2:15" x14ac:dyDescent="0.2">
      <c r="B2968" s="30"/>
      <c r="C2968" s="30"/>
      <c r="D2968" s="30"/>
      <c r="E2968" s="31"/>
      <c r="F2968" s="30"/>
      <c r="G2968" s="14" t="s">
        <v>334</v>
      </c>
      <c r="H2968" s="19">
        <v>3.8557290000000002</v>
      </c>
      <c r="I2968" s="17">
        <v>-6.7320000000000001E-3</v>
      </c>
      <c r="J2968" s="19">
        <v>3.8255659999999998</v>
      </c>
      <c r="K2968" s="17">
        <v>-2.3569E-2</v>
      </c>
      <c r="L2968" s="19">
        <v>3.8281209999999999</v>
      </c>
      <c r="M2968" s="17">
        <v>-2.1401E-2</v>
      </c>
      <c r="N2968" s="19">
        <v>3.8470939999999998</v>
      </c>
      <c r="O2968" s="17">
        <v>-1.6285000000000001E-2</v>
      </c>
    </row>
    <row r="2969" spans="2:15" x14ac:dyDescent="0.2">
      <c r="B2969" s="29" t="s">
        <v>19</v>
      </c>
      <c r="C2969" s="29" t="s">
        <v>12</v>
      </c>
      <c r="D2969" s="29" t="s">
        <v>23</v>
      </c>
      <c r="E2969" s="29" t="s">
        <v>26</v>
      </c>
      <c r="F2969" s="29" t="s">
        <v>84</v>
      </c>
      <c r="G2969" s="14" t="s">
        <v>278</v>
      </c>
      <c r="H2969" s="19">
        <v>2.4948440000000001</v>
      </c>
      <c r="I2969" s="17">
        <v>0.106973</v>
      </c>
      <c r="J2969" s="19">
        <v>2.3841260000000002</v>
      </c>
      <c r="K2969" s="17">
        <v>-2.4874E-2</v>
      </c>
      <c r="L2969" s="19">
        <v>2.3727339999999999</v>
      </c>
      <c r="M2969" s="17">
        <v>-4.6071000000000001E-2</v>
      </c>
      <c r="N2969" s="19">
        <v>2.4042720000000002</v>
      </c>
      <c r="O2969" s="17">
        <v>-2.9713E-2</v>
      </c>
    </row>
    <row r="2970" spans="2:15" x14ac:dyDescent="0.2">
      <c r="B2970" s="30"/>
      <c r="C2970" s="30"/>
      <c r="D2970" s="30"/>
      <c r="E2970" s="30"/>
      <c r="F2970" s="30"/>
      <c r="G2970" s="14" t="s">
        <v>279</v>
      </c>
      <c r="H2970" s="19">
        <v>2.2701760000000002</v>
      </c>
      <c r="I2970" s="17">
        <v>6.8136000000000002E-2</v>
      </c>
      <c r="J2970" s="19">
        <v>2.2437109999999998</v>
      </c>
      <c r="K2970" s="17">
        <v>5.0280999999999999E-2</v>
      </c>
      <c r="L2970" s="19">
        <v>2.2107450000000002</v>
      </c>
      <c r="M2970" s="17">
        <v>3.5229999999999997E-2</v>
      </c>
      <c r="N2970" s="19">
        <v>2.2107519999999998</v>
      </c>
      <c r="O2970" s="17">
        <v>3.9247999999999998E-2</v>
      </c>
    </row>
    <row r="2971" spans="2:15" x14ac:dyDescent="0.2">
      <c r="B2971" s="30"/>
      <c r="C2971" s="30"/>
      <c r="D2971" s="30"/>
      <c r="E2971" s="30"/>
      <c r="F2971" s="30"/>
      <c r="G2971" s="14" t="s">
        <v>280</v>
      </c>
      <c r="H2971" s="19">
        <v>2.0784880000000001</v>
      </c>
      <c r="I2971" s="17">
        <v>4.0069E-2</v>
      </c>
      <c r="J2971" s="19">
        <v>2.0397859999999999</v>
      </c>
      <c r="K2971" s="17">
        <v>-2.1307E-2</v>
      </c>
      <c r="L2971" s="19">
        <v>2.03511</v>
      </c>
      <c r="M2971" s="17">
        <v>-2.2006999999999999E-2</v>
      </c>
      <c r="N2971" s="19">
        <v>2.0275379999999998</v>
      </c>
      <c r="O2971" s="17">
        <v>-1.0977000000000001E-2</v>
      </c>
    </row>
    <row r="2972" spans="2:15" x14ac:dyDescent="0.2">
      <c r="B2972" s="30"/>
      <c r="C2972" s="30"/>
      <c r="D2972" s="30"/>
      <c r="E2972" s="30"/>
      <c r="F2972" s="30"/>
      <c r="G2972" s="14" t="s">
        <v>281</v>
      </c>
      <c r="H2972" s="19">
        <v>2.282359</v>
      </c>
      <c r="I2972" s="17">
        <v>3.3494999999999997E-2</v>
      </c>
      <c r="J2972" s="19">
        <v>2.2353969999999999</v>
      </c>
      <c r="K2972" s="17">
        <v>3.2000000000000001E-2</v>
      </c>
      <c r="L2972" s="19">
        <v>2.2044079999999999</v>
      </c>
      <c r="M2972" s="17">
        <v>1.7999999999999999E-2</v>
      </c>
      <c r="N2972" s="19">
        <v>2.1980089999999999</v>
      </c>
      <c r="O2972" s="17">
        <v>1.6344999999999998E-2</v>
      </c>
    </row>
    <row r="2973" spans="2:15" x14ac:dyDescent="0.2">
      <c r="B2973" s="30"/>
      <c r="C2973" s="30"/>
      <c r="D2973" s="30"/>
      <c r="E2973" s="30"/>
      <c r="F2973" s="30"/>
      <c r="G2973" s="14" t="s">
        <v>282</v>
      </c>
      <c r="H2973" s="19">
        <v>2.069617</v>
      </c>
      <c r="I2973" s="17">
        <v>2.9259E-2</v>
      </c>
      <c r="J2973" s="19">
        <v>1.9726919999999999</v>
      </c>
      <c r="K2973" s="17">
        <v>-4.4484000000000003E-2</v>
      </c>
      <c r="L2973" s="19">
        <v>2.0263849999999999</v>
      </c>
      <c r="M2973" s="17">
        <v>-2.1677999999999999E-2</v>
      </c>
      <c r="N2973" s="19">
        <v>2.0469889999999999</v>
      </c>
      <c r="O2973" s="17">
        <v>-1.2838E-2</v>
      </c>
    </row>
    <row r="2974" spans="2:15" x14ac:dyDescent="0.2">
      <c r="B2974" s="30"/>
      <c r="C2974" s="30"/>
      <c r="D2974" s="30"/>
      <c r="E2974" s="30"/>
      <c r="F2974" s="30"/>
      <c r="G2974" s="14" t="s">
        <v>283</v>
      </c>
      <c r="H2974" s="19">
        <v>2.1026250000000002</v>
      </c>
      <c r="I2974" s="17">
        <v>-6.1186999999999998E-2</v>
      </c>
      <c r="J2974" s="19">
        <v>2.0334020000000002</v>
      </c>
      <c r="K2974" s="17">
        <v>-8.9681999999999998E-2</v>
      </c>
      <c r="L2974" s="19">
        <v>2.0268229999999998</v>
      </c>
      <c r="M2974" s="17">
        <v>-8.6237999999999995E-2</v>
      </c>
      <c r="N2974" s="19">
        <v>2.071669</v>
      </c>
      <c r="O2974" s="17">
        <v>-6.0734999999999997E-2</v>
      </c>
    </row>
    <row r="2975" spans="2:15" x14ac:dyDescent="0.2">
      <c r="B2975" s="30"/>
      <c r="C2975" s="30"/>
      <c r="D2975" s="30"/>
      <c r="E2975" s="30"/>
      <c r="F2975" s="30"/>
      <c r="G2975" s="14" t="s">
        <v>284</v>
      </c>
      <c r="H2975" s="19">
        <v>2.0107029999999999</v>
      </c>
      <c r="I2975" s="17">
        <v>1.7991E-2</v>
      </c>
      <c r="J2975" s="19">
        <v>1.9911239999999999</v>
      </c>
      <c r="K2975" s="17">
        <v>-1.523E-2</v>
      </c>
      <c r="L2975" s="19">
        <v>1.9944710000000001</v>
      </c>
      <c r="M2975" s="17">
        <v>-2.0305E-2</v>
      </c>
      <c r="N2975" s="19">
        <v>1.9520169999999999</v>
      </c>
      <c r="O2975" s="17">
        <v>-3.8993E-2</v>
      </c>
    </row>
    <row r="2976" spans="2:15" x14ac:dyDescent="0.2">
      <c r="B2976" s="30"/>
      <c r="C2976" s="30"/>
      <c r="D2976" s="30"/>
      <c r="E2976" s="30"/>
      <c r="F2976" s="30"/>
      <c r="G2976" s="14" t="s">
        <v>285</v>
      </c>
      <c r="H2976" s="19">
        <v>2.185254</v>
      </c>
      <c r="I2976" s="17">
        <v>3.2705999999999999E-2</v>
      </c>
      <c r="J2976" s="19">
        <v>2.1700699999999999</v>
      </c>
      <c r="K2976" s="17">
        <v>5.9490000000000003E-3</v>
      </c>
      <c r="L2976" s="19">
        <v>2.1370170000000002</v>
      </c>
      <c r="M2976" s="17">
        <v>9.3650000000000001E-3</v>
      </c>
      <c r="N2976" s="19">
        <v>2.141578</v>
      </c>
      <c r="O2976" s="17">
        <v>2.6830000000000001E-3</v>
      </c>
    </row>
    <row r="2977" spans="2:15" x14ac:dyDescent="0.2">
      <c r="B2977" s="30"/>
      <c r="C2977" s="30"/>
      <c r="D2977" s="30"/>
      <c r="E2977" s="30"/>
      <c r="F2977" s="30"/>
      <c r="G2977" s="14" t="s">
        <v>286</v>
      </c>
      <c r="H2977" s="19">
        <v>2.2145169999999998</v>
      </c>
      <c r="I2977" s="17">
        <v>0.136544</v>
      </c>
      <c r="J2977" s="19">
        <v>2.2010779999999999</v>
      </c>
      <c r="K2977" s="17">
        <v>0.12926000000000001</v>
      </c>
      <c r="L2977" s="19">
        <v>2.1385049999999999</v>
      </c>
      <c r="M2977" s="17">
        <v>9.6994999999999998E-2</v>
      </c>
      <c r="N2977" s="19">
        <v>2.1265550000000002</v>
      </c>
      <c r="O2977" s="17">
        <v>0.101058</v>
      </c>
    </row>
    <row r="2978" spans="2:15" x14ac:dyDescent="0.2">
      <c r="B2978" s="30"/>
      <c r="C2978" s="30"/>
      <c r="D2978" s="30"/>
      <c r="E2978" s="30"/>
      <c r="F2978" s="30"/>
      <c r="G2978" s="14" t="s">
        <v>287</v>
      </c>
      <c r="H2978" s="19">
        <v>2.5643829999999999</v>
      </c>
      <c r="I2978" s="17">
        <v>1.9154999999999998E-2</v>
      </c>
      <c r="J2978" s="19">
        <v>2.657114</v>
      </c>
      <c r="K2978" s="17">
        <v>5.2998000000000003E-2</v>
      </c>
      <c r="L2978" s="19">
        <v>2.6182859999999999</v>
      </c>
      <c r="M2978" s="17">
        <v>6.9999000000000006E-2</v>
      </c>
      <c r="N2978" s="19">
        <v>2.5857239999999999</v>
      </c>
      <c r="O2978" s="17">
        <v>0.17724599999999999</v>
      </c>
    </row>
    <row r="2979" spans="2:15" x14ac:dyDescent="0.2">
      <c r="B2979" s="30"/>
      <c r="C2979" s="30"/>
      <c r="D2979" s="30"/>
      <c r="E2979" s="30"/>
      <c r="F2979" s="30"/>
      <c r="G2979" s="14" t="s">
        <v>288</v>
      </c>
      <c r="H2979" s="19">
        <v>2.2023079999999999</v>
      </c>
      <c r="I2979" s="17">
        <v>3.4061000000000001E-2</v>
      </c>
      <c r="J2979" s="19">
        <v>2.2031700000000001</v>
      </c>
      <c r="K2979" s="17">
        <v>4.5335E-2</v>
      </c>
      <c r="L2979" s="19">
        <v>2.1736979999999999</v>
      </c>
      <c r="M2979" s="17">
        <v>4.3582999999999997E-2</v>
      </c>
      <c r="N2979" s="19">
        <v>2.1517330000000001</v>
      </c>
      <c r="O2979" s="17">
        <v>6.4371999999999999E-2</v>
      </c>
    </row>
    <row r="2980" spans="2:15" x14ac:dyDescent="0.2">
      <c r="B2980" s="30"/>
      <c r="C2980" s="30"/>
      <c r="D2980" s="30"/>
      <c r="E2980" s="30"/>
      <c r="F2980" s="30"/>
      <c r="G2980" s="14" t="s">
        <v>289</v>
      </c>
      <c r="H2980" s="19">
        <v>2.2598120000000002</v>
      </c>
      <c r="I2980" s="17">
        <v>2.3965E-2</v>
      </c>
      <c r="J2980" s="19">
        <v>2.264256</v>
      </c>
      <c r="K2980" s="17">
        <v>-6.2360000000000002E-3</v>
      </c>
      <c r="L2980" s="19">
        <v>2.2429079999999999</v>
      </c>
      <c r="M2980" s="17">
        <v>-2.8715000000000001E-2</v>
      </c>
      <c r="N2980" s="19">
        <v>2.2782179999999999</v>
      </c>
      <c r="O2980" s="17">
        <v>-8.7399999999999995E-3</v>
      </c>
    </row>
    <row r="2981" spans="2:15" x14ac:dyDescent="0.2">
      <c r="B2981" s="30"/>
      <c r="C2981" s="30"/>
      <c r="D2981" s="30"/>
      <c r="E2981" s="30"/>
      <c r="F2981" s="30"/>
      <c r="G2981" s="14" t="s">
        <v>290</v>
      </c>
      <c r="H2981" s="19">
        <v>2.2416860000000001</v>
      </c>
      <c r="I2981" s="17">
        <v>-2.1437999999999999E-2</v>
      </c>
      <c r="J2981" s="19">
        <v>2.2081650000000002</v>
      </c>
      <c r="K2981" s="17">
        <v>6.3920000000000001E-3</v>
      </c>
      <c r="L2981" s="19">
        <v>2.1759339999999998</v>
      </c>
      <c r="M2981" s="17">
        <v>1.4486000000000001E-2</v>
      </c>
      <c r="N2981" s="19">
        <v>2.219446</v>
      </c>
      <c r="O2981" s="17">
        <v>3.3811000000000001E-2</v>
      </c>
    </row>
    <row r="2982" spans="2:15" x14ac:dyDescent="0.2">
      <c r="B2982" s="30"/>
      <c r="C2982" s="30"/>
      <c r="D2982" s="30"/>
      <c r="E2982" s="30"/>
      <c r="F2982" s="30"/>
      <c r="G2982" s="14" t="s">
        <v>291</v>
      </c>
      <c r="H2982" s="19">
        <v>2.1142720000000002</v>
      </c>
      <c r="I2982" s="17">
        <v>6.7502999999999994E-2</v>
      </c>
      <c r="J2982" s="19">
        <v>2.1152169999999999</v>
      </c>
      <c r="K2982" s="17">
        <v>8.1584000000000004E-2</v>
      </c>
      <c r="L2982" s="19">
        <v>2.0402830000000001</v>
      </c>
      <c r="M2982" s="17">
        <v>4.5762999999999998E-2</v>
      </c>
      <c r="N2982" s="19">
        <v>1.9580660000000001</v>
      </c>
      <c r="O2982" s="17">
        <v>2.8934999999999999E-2</v>
      </c>
    </row>
    <row r="2983" spans="2:15" x14ac:dyDescent="0.2">
      <c r="B2983" s="30"/>
      <c r="C2983" s="30"/>
      <c r="D2983" s="30"/>
      <c r="E2983" s="30"/>
      <c r="F2983" s="30"/>
      <c r="G2983" s="14" t="s">
        <v>292</v>
      </c>
      <c r="H2983" s="19">
        <v>1.717012</v>
      </c>
      <c r="I2983" s="17">
        <v>-1.5349E-2</v>
      </c>
      <c r="J2983" s="19">
        <v>1.9011800000000001</v>
      </c>
      <c r="K2983" s="17">
        <v>7.1526999999999993E-2</v>
      </c>
      <c r="L2983" s="19">
        <v>1.801946</v>
      </c>
      <c r="M2983" s="17">
        <v>2.2504E-2</v>
      </c>
      <c r="N2983" s="19">
        <v>1.6909650000000001</v>
      </c>
      <c r="O2983" s="17">
        <v>-1.9559999999999998E-3</v>
      </c>
    </row>
    <row r="2984" spans="2:15" x14ac:dyDescent="0.2">
      <c r="B2984" s="30"/>
      <c r="C2984" s="30"/>
      <c r="D2984" s="30"/>
      <c r="E2984" s="30"/>
      <c r="F2984" s="30"/>
      <c r="G2984" s="14" t="s">
        <v>293</v>
      </c>
      <c r="H2984" s="19">
        <v>2.130884</v>
      </c>
      <c r="I2984" s="17">
        <v>8.9457999999999996E-2</v>
      </c>
      <c r="J2984" s="19">
        <v>2.0682680000000002</v>
      </c>
      <c r="K2984" s="17">
        <v>3.2645E-2</v>
      </c>
      <c r="L2984" s="19">
        <v>2.083469</v>
      </c>
      <c r="M2984" s="17">
        <v>1.2640999999999999E-2</v>
      </c>
      <c r="N2984" s="19">
        <v>2.1035659999999998</v>
      </c>
      <c r="O2984" s="17">
        <v>1.1063999999999999E-2</v>
      </c>
    </row>
    <row r="2985" spans="2:15" x14ac:dyDescent="0.2">
      <c r="B2985" s="30"/>
      <c r="C2985" s="30"/>
      <c r="D2985" s="30"/>
      <c r="E2985" s="30"/>
      <c r="F2985" s="30"/>
      <c r="G2985" s="14" t="s">
        <v>294</v>
      </c>
      <c r="H2985" s="19">
        <v>2.1413679999999999</v>
      </c>
      <c r="I2985" s="17">
        <v>7.3069999999999996E-2</v>
      </c>
      <c r="J2985" s="19">
        <v>2.0148350000000002</v>
      </c>
      <c r="K2985" s="17">
        <v>-5.0044999999999999E-2</v>
      </c>
      <c r="L2985" s="19">
        <v>2.0582780000000001</v>
      </c>
      <c r="M2985" s="17">
        <v>-3.1990999999999999E-2</v>
      </c>
      <c r="N2985" s="19">
        <v>2.0926459999999998</v>
      </c>
      <c r="O2985" s="17">
        <v>1.102E-2</v>
      </c>
    </row>
    <row r="2986" spans="2:15" x14ac:dyDescent="0.2">
      <c r="B2986" s="30"/>
      <c r="C2986" s="30"/>
      <c r="D2986" s="30"/>
      <c r="E2986" s="30"/>
      <c r="F2986" s="30"/>
      <c r="G2986" s="14" t="s">
        <v>295</v>
      </c>
      <c r="H2986" s="19">
        <v>2.3909020000000001</v>
      </c>
      <c r="I2986" s="17">
        <v>5.3290000000000004E-3</v>
      </c>
      <c r="J2986" s="19">
        <v>2.4105319999999999</v>
      </c>
      <c r="K2986" s="17">
        <v>-1.2312999999999999E-2</v>
      </c>
      <c r="L2986" s="19">
        <v>2.3828209999999999</v>
      </c>
      <c r="M2986" s="17">
        <v>-2.6203000000000001E-2</v>
      </c>
      <c r="N2986" s="19">
        <v>2.4164970000000001</v>
      </c>
      <c r="O2986" s="17">
        <v>-1.7960000000000001E-3</v>
      </c>
    </row>
    <row r="2987" spans="2:15" x14ac:dyDescent="0.2">
      <c r="B2987" s="30"/>
      <c r="C2987" s="30"/>
      <c r="D2987" s="30"/>
      <c r="E2987" s="30"/>
      <c r="F2987" s="30"/>
      <c r="G2987" s="14" t="s">
        <v>296</v>
      </c>
      <c r="H2987" s="19">
        <v>2.2891840000000001</v>
      </c>
      <c r="I2987" s="17">
        <v>8.9312000000000002E-2</v>
      </c>
      <c r="J2987" s="19">
        <v>2.2573050000000001</v>
      </c>
      <c r="K2987" s="17">
        <v>9.5668000000000003E-2</v>
      </c>
      <c r="L2987" s="19">
        <v>2.23617</v>
      </c>
      <c r="M2987" s="17">
        <v>9.2083999999999999E-2</v>
      </c>
      <c r="N2987" s="19">
        <v>2.1841849999999998</v>
      </c>
      <c r="O2987" s="17">
        <v>9.3325000000000005E-2</v>
      </c>
    </row>
    <row r="2988" spans="2:15" x14ac:dyDescent="0.2">
      <c r="B2988" s="30"/>
      <c r="C2988" s="30"/>
      <c r="D2988" s="30"/>
      <c r="E2988" s="30"/>
      <c r="F2988" s="30"/>
      <c r="G2988" s="14" t="s">
        <v>297</v>
      </c>
      <c r="H2988" s="19">
        <v>2.2613059999999998</v>
      </c>
      <c r="I2988" s="17">
        <v>1.8083999999999999E-2</v>
      </c>
      <c r="J2988" s="19">
        <v>2.1862940000000002</v>
      </c>
      <c r="K2988" s="17">
        <v>2.1742999999999998E-2</v>
      </c>
      <c r="L2988" s="19">
        <v>2.1516440000000001</v>
      </c>
      <c r="M2988" s="17">
        <v>4.3920000000000001E-3</v>
      </c>
      <c r="N2988" s="19">
        <v>2.1460569999999999</v>
      </c>
      <c r="O2988" s="17">
        <v>1.074E-2</v>
      </c>
    </row>
    <row r="2989" spans="2:15" x14ac:dyDescent="0.2">
      <c r="B2989" s="30"/>
      <c r="C2989" s="30"/>
      <c r="D2989" s="30"/>
      <c r="E2989" s="30"/>
      <c r="F2989" s="30"/>
      <c r="G2989" s="14" t="s">
        <v>298</v>
      </c>
      <c r="H2989" s="19">
        <v>2.5022069999999998</v>
      </c>
      <c r="I2989" s="17">
        <v>8.1674999999999998E-2</v>
      </c>
      <c r="J2989" s="19">
        <v>2.4958689999999999</v>
      </c>
      <c r="K2989" s="17">
        <v>5.0287999999999999E-2</v>
      </c>
      <c r="L2989" s="19">
        <v>2.433573</v>
      </c>
      <c r="M2989" s="17">
        <v>3.0095E-2</v>
      </c>
      <c r="N2989" s="19">
        <v>2.4042729999999999</v>
      </c>
      <c r="O2989" s="17">
        <v>3.4504E-2</v>
      </c>
    </row>
    <row r="2990" spans="2:15" x14ac:dyDescent="0.2">
      <c r="B2990" s="30"/>
      <c r="C2990" s="30"/>
      <c r="D2990" s="30"/>
      <c r="E2990" s="30"/>
      <c r="F2990" s="30"/>
      <c r="G2990" s="14" t="s">
        <v>299</v>
      </c>
      <c r="H2990" s="19">
        <v>2.1912739999999999</v>
      </c>
      <c r="I2990" s="17">
        <v>1.7663000000000002E-2</v>
      </c>
      <c r="J2990" s="19">
        <v>2.188736</v>
      </c>
      <c r="K2990" s="17">
        <v>-1.3573E-2</v>
      </c>
      <c r="L2990" s="19">
        <v>2.178267</v>
      </c>
      <c r="M2990" s="17">
        <v>-5.5509999999999997E-2</v>
      </c>
      <c r="N2990" s="19">
        <v>2.1983060000000001</v>
      </c>
      <c r="O2990" s="17">
        <v>-8.4362999999999994E-2</v>
      </c>
    </row>
    <row r="2991" spans="2:15" x14ac:dyDescent="0.2">
      <c r="B2991" s="30"/>
      <c r="C2991" s="30"/>
      <c r="D2991" s="30"/>
      <c r="E2991" s="30"/>
      <c r="F2991" s="30"/>
      <c r="G2991" s="14" t="s">
        <v>300</v>
      </c>
      <c r="H2991" s="19">
        <v>2.256723</v>
      </c>
      <c r="I2991" s="17">
        <v>0.116012</v>
      </c>
      <c r="J2991" s="19">
        <v>2.2356449999999999</v>
      </c>
      <c r="K2991" s="17">
        <v>8.8953000000000004E-2</v>
      </c>
      <c r="L2991" s="19">
        <v>2.2239719999999998</v>
      </c>
      <c r="M2991" s="17">
        <v>9.6324000000000007E-2</v>
      </c>
      <c r="N2991" s="19">
        <v>2.1971280000000002</v>
      </c>
      <c r="O2991" s="17">
        <v>0.107692</v>
      </c>
    </row>
    <row r="2992" spans="2:15" x14ac:dyDescent="0.2">
      <c r="B2992" s="30"/>
      <c r="C2992" s="30"/>
      <c r="D2992" s="30"/>
      <c r="E2992" s="30"/>
      <c r="F2992" s="30"/>
      <c r="G2992" s="14" t="s">
        <v>301</v>
      </c>
      <c r="H2992" s="19">
        <v>2.319941</v>
      </c>
      <c r="I2992" s="17">
        <v>2.2404E-2</v>
      </c>
      <c r="J2992" s="19">
        <v>2.2503350000000002</v>
      </c>
      <c r="K2992" s="17">
        <v>2.9472000000000002E-2</v>
      </c>
      <c r="L2992" s="19">
        <v>2.2017259999999998</v>
      </c>
      <c r="M2992" s="17">
        <v>1.2217E-2</v>
      </c>
      <c r="N2992" s="19">
        <v>2.1961810000000002</v>
      </c>
      <c r="O2992" s="17">
        <v>1.6795000000000001E-2</v>
      </c>
    </row>
    <row r="2993" spans="2:15" x14ac:dyDescent="0.2">
      <c r="B2993" s="30"/>
      <c r="C2993" s="30"/>
      <c r="D2993" s="30"/>
      <c r="E2993" s="30"/>
      <c r="F2993" s="30"/>
      <c r="G2993" s="14" t="s">
        <v>302</v>
      </c>
      <c r="H2993" s="19">
        <v>1.8668640000000001</v>
      </c>
      <c r="I2993" s="17">
        <v>9.1600000000000004E-4</v>
      </c>
      <c r="J2993" s="19">
        <v>1.9811540000000001</v>
      </c>
      <c r="K2993" s="17">
        <v>-3.2202000000000001E-2</v>
      </c>
      <c r="L2993" s="19">
        <v>2.0207959999999998</v>
      </c>
      <c r="M2993" s="17">
        <v>1.348E-3</v>
      </c>
      <c r="N2993" s="19">
        <v>2.097261</v>
      </c>
      <c r="O2993" s="17">
        <v>1.7491E-2</v>
      </c>
    </row>
    <row r="2994" spans="2:15" x14ac:dyDescent="0.2">
      <c r="B2994" s="30"/>
      <c r="C2994" s="30"/>
      <c r="D2994" s="30"/>
      <c r="E2994" s="30"/>
      <c r="F2994" s="30"/>
      <c r="G2994" s="14" t="s">
        <v>303</v>
      </c>
      <c r="H2994" s="19">
        <v>1.7811490000000001</v>
      </c>
      <c r="I2994" s="17">
        <v>-3.9355000000000001E-2</v>
      </c>
      <c r="J2994" s="19">
        <v>1.846355</v>
      </c>
      <c r="K2994" s="17">
        <v>-1.7725000000000001E-2</v>
      </c>
      <c r="L2994" s="19">
        <v>1.8863030000000001</v>
      </c>
      <c r="M2994" s="17">
        <v>2.4610000000000001E-3</v>
      </c>
      <c r="N2994" s="19">
        <v>1.8873279999999999</v>
      </c>
      <c r="O2994" s="17">
        <v>-2.5132999999999999E-2</v>
      </c>
    </row>
    <row r="2995" spans="2:15" x14ac:dyDescent="0.2">
      <c r="B2995" s="30"/>
      <c r="C2995" s="30"/>
      <c r="D2995" s="30"/>
      <c r="E2995" s="30"/>
      <c r="F2995" s="30"/>
      <c r="G2995" s="14" t="s">
        <v>304</v>
      </c>
      <c r="H2995" s="19">
        <v>2.2663980000000001</v>
      </c>
      <c r="I2995" s="17">
        <v>5.5229E-2</v>
      </c>
      <c r="J2995" s="19">
        <v>2.2484630000000001</v>
      </c>
      <c r="K2995" s="17">
        <v>3.9182000000000002E-2</v>
      </c>
      <c r="L2995" s="19">
        <v>2.2423500000000001</v>
      </c>
      <c r="M2995" s="17">
        <v>3.7751E-2</v>
      </c>
      <c r="N2995" s="19">
        <v>2.2400159999999998</v>
      </c>
      <c r="O2995" s="17">
        <v>4.9009999999999998E-2</v>
      </c>
    </row>
    <row r="2996" spans="2:15" x14ac:dyDescent="0.2">
      <c r="B2996" s="30"/>
      <c r="C2996" s="30"/>
      <c r="D2996" s="30"/>
      <c r="E2996" s="30"/>
      <c r="F2996" s="30"/>
      <c r="G2996" s="14" t="s">
        <v>305</v>
      </c>
      <c r="H2996" s="19">
        <v>2.2770060000000001</v>
      </c>
      <c r="I2996" s="17">
        <v>3.1975000000000003E-2</v>
      </c>
      <c r="J2996" s="19">
        <v>2.1961189999999999</v>
      </c>
      <c r="K2996" s="17">
        <v>1.6888E-2</v>
      </c>
      <c r="L2996" s="19">
        <v>2.1912729999999998</v>
      </c>
      <c r="M2996" s="17">
        <v>1.3960999999999999E-2</v>
      </c>
      <c r="N2996" s="19">
        <v>2.183468</v>
      </c>
      <c r="O2996" s="17">
        <v>8.9789999999999991E-3</v>
      </c>
    </row>
    <row r="2997" spans="2:15" x14ac:dyDescent="0.2">
      <c r="B2997" s="30"/>
      <c r="C2997" s="30"/>
      <c r="D2997" s="30"/>
      <c r="E2997" s="30"/>
      <c r="F2997" s="30"/>
      <c r="G2997" s="14" t="s">
        <v>306</v>
      </c>
      <c r="H2997" s="19">
        <v>2.1978270000000002</v>
      </c>
      <c r="I2997" s="17">
        <v>-1.2354E-2</v>
      </c>
      <c r="J2997" s="19">
        <v>2.1735169999999999</v>
      </c>
      <c r="K2997" s="17">
        <v>-4.3747000000000001E-2</v>
      </c>
      <c r="L2997" s="19">
        <v>2.167789</v>
      </c>
      <c r="M2997" s="17">
        <v>-4.4163000000000001E-2</v>
      </c>
      <c r="N2997" s="19">
        <v>2.2081870000000001</v>
      </c>
      <c r="O2997" s="17">
        <v>-1.1734E-2</v>
      </c>
    </row>
    <row r="2998" spans="2:15" x14ac:dyDescent="0.2">
      <c r="B2998" s="30"/>
      <c r="C2998" s="30"/>
      <c r="D2998" s="30"/>
      <c r="E2998" s="30"/>
      <c r="F2998" s="30"/>
      <c r="G2998" s="14" t="s">
        <v>307</v>
      </c>
      <c r="H2998" s="19">
        <v>2.1356220000000001</v>
      </c>
      <c r="I2998" s="17">
        <v>1.8161E-2</v>
      </c>
      <c r="J2998" s="19">
        <v>2.032483</v>
      </c>
      <c r="K2998" s="17">
        <v>-3.1426000000000003E-2</v>
      </c>
      <c r="L2998" s="19">
        <v>2.0824470000000002</v>
      </c>
      <c r="M2998" s="17">
        <v>-1.7382999999999999E-2</v>
      </c>
      <c r="N2998" s="19">
        <v>2.0861969999999999</v>
      </c>
      <c r="O2998" s="17">
        <v>-2.5016E-2</v>
      </c>
    </row>
    <row r="2999" spans="2:15" x14ac:dyDescent="0.2">
      <c r="B2999" s="30"/>
      <c r="C2999" s="30"/>
      <c r="D2999" s="30"/>
      <c r="E2999" s="30"/>
      <c r="F2999" s="30"/>
      <c r="G2999" s="14" t="s">
        <v>308</v>
      </c>
      <c r="H2999" s="19">
        <v>2.3896920000000001</v>
      </c>
      <c r="I2999" s="17">
        <v>8.3105999999999999E-2</v>
      </c>
      <c r="J2999" s="19">
        <v>2.3966229999999999</v>
      </c>
      <c r="K2999" s="17">
        <v>7.7021000000000006E-2</v>
      </c>
      <c r="L2999" s="19">
        <v>2.4375640000000001</v>
      </c>
      <c r="M2999" s="17">
        <v>9.1522999999999993E-2</v>
      </c>
      <c r="N2999" s="19">
        <v>2.4388890000000001</v>
      </c>
      <c r="O2999" s="17">
        <v>8.7271000000000001E-2</v>
      </c>
    </row>
    <row r="3000" spans="2:15" x14ac:dyDescent="0.2">
      <c r="B3000" s="30"/>
      <c r="C3000" s="30"/>
      <c r="D3000" s="30"/>
      <c r="E3000" s="30"/>
      <c r="F3000" s="30"/>
      <c r="G3000" s="14" t="s">
        <v>309</v>
      </c>
      <c r="H3000" s="19">
        <v>2.295388</v>
      </c>
      <c r="I3000" s="17">
        <v>2.3459000000000001E-2</v>
      </c>
      <c r="J3000" s="19">
        <v>2.2318410000000002</v>
      </c>
      <c r="K3000" s="17">
        <v>2.2889E-2</v>
      </c>
      <c r="L3000" s="19">
        <v>2.1965720000000002</v>
      </c>
      <c r="M3000" s="17">
        <v>7.4269999999999996E-3</v>
      </c>
      <c r="N3000" s="19">
        <v>2.1866639999999999</v>
      </c>
      <c r="O3000" s="17">
        <v>9.2739999999999993E-3</v>
      </c>
    </row>
    <row r="3001" spans="2:15" x14ac:dyDescent="0.2">
      <c r="B3001" s="30"/>
      <c r="C3001" s="30"/>
      <c r="D3001" s="30"/>
      <c r="E3001" s="30"/>
      <c r="F3001" s="30"/>
      <c r="G3001" s="14" t="s">
        <v>310</v>
      </c>
      <c r="H3001" s="19">
        <v>2.4119199999999998</v>
      </c>
      <c r="I3001" s="17">
        <v>6.1831999999999998E-2</v>
      </c>
      <c r="J3001" s="19">
        <v>2.417017</v>
      </c>
      <c r="K3001" s="17">
        <v>8.1433000000000005E-2</v>
      </c>
      <c r="L3001" s="19">
        <v>2.3991060000000002</v>
      </c>
      <c r="M3001" s="17">
        <v>8.2955000000000001E-2</v>
      </c>
      <c r="N3001" s="19">
        <v>2.352382</v>
      </c>
      <c r="O3001" s="17">
        <v>9.0406E-2</v>
      </c>
    </row>
    <row r="3002" spans="2:15" x14ac:dyDescent="0.2">
      <c r="B3002" s="30"/>
      <c r="C3002" s="30"/>
      <c r="D3002" s="30"/>
      <c r="E3002" s="30"/>
      <c r="F3002" s="30"/>
      <c r="G3002" s="14" t="s">
        <v>311</v>
      </c>
      <c r="H3002" s="19">
        <v>2.1028210000000001</v>
      </c>
      <c r="I3002" s="17">
        <v>3.1067000000000001E-2</v>
      </c>
      <c r="J3002" s="19">
        <v>2.0588959999999998</v>
      </c>
      <c r="K3002" s="17">
        <v>2.6367000000000002E-2</v>
      </c>
      <c r="L3002" s="19">
        <v>2.052581</v>
      </c>
      <c r="M3002" s="17">
        <v>1.1212E-2</v>
      </c>
      <c r="N3002" s="19">
        <v>2.0593979999999998</v>
      </c>
      <c r="O3002" s="17">
        <v>1.3806000000000001E-2</v>
      </c>
    </row>
    <row r="3003" spans="2:15" x14ac:dyDescent="0.2">
      <c r="B3003" s="30"/>
      <c r="C3003" s="30"/>
      <c r="D3003" s="30"/>
      <c r="E3003" s="30"/>
      <c r="F3003" s="30"/>
      <c r="G3003" s="14" t="s">
        <v>312</v>
      </c>
      <c r="H3003" s="19">
        <v>2.1851080000000001</v>
      </c>
      <c r="I3003" s="17">
        <v>2.5454999999999998E-2</v>
      </c>
      <c r="J3003" s="19">
        <v>2.1524329999999998</v>
      </c>
      <c r="K3003" s="17">
        <v>4.5539999999999999E-3</v>
      </c>
      <c r="L3003" s="19">
        <v>2.1253630000000001</v>
      </c>
      <c r="M3003" s="17">
        <v>-2.137E-3</v>
      </c>
      <c r="N3003" s="19">
        <v>2.1113279999999999</v>
      </c>
      <c r="O3003" s="17">
        <v>5.4819999999999999E-3</v>
      </c>
    </row>
    <row r="3004" spans="2:15" x14ac:dyDescent="0.2">
      <c r="B3004" s="30"/>
      <c r="C3004" s="30"/>
      <c r="D3004" s="30"/>
      <c r="E3004" s="30"/>
      <c r="F3004" s="30"/>
      <c r="G3004" s="14" t="s">
        <v>313</v>
      </c>
      <c r="H3004" s="19">
        <v>2.443092</v>
      </c>
      <c r="I3004" s="17">
        <v>-1.5242E-2</v>
      </c>
      <c r="J3004" s="19">
        <v>2.4938470000000001</v>
      </c>
      <c r="K3004" s="17">
        <v>1.0319E-2</v>
      </c>
      <c r="L3004" s="19">
        <v>2.4559250000000001</v>
      </c>
      <c r="M3004" s="17">
        <v>1.0822999999999999E-2</v>
      </c>
      <c r="N3004" s="19">
        <v>2.4559579999999999</v>
      </c>
      <c r="O3004" s="17">
        <v>3.2772999999999997E-2</v>
      </c>
    </row>
    <row r="3005" spans="2:15" x14ac:dyDescent="0.2">
      <c r="B3005" s="30"/>
      <c r="C3005" s="30"/>
      <c r="D3005" s="30"/>
      <c r="E3005" s="30"/>
      <c r="F3005" s="30"/>
      <c r="G3005" s="14" t="s">
        <v>314</v>
      </c>
      <c r="H3005" s="19">
        <v>1.936895</v>
      </c>
      <c r="I3005" s="17">
        <v>-3.7262999999999998E-2</v>
      </c>
      <c r="J3005" s="19">
        <v>1.9695910000000001</v>
      </c>
      <c r="K3005" s="17">
        <v>-3.4007999999999997E-2</v>
      </c>
      <c r="L3005" s="19">
        <v>1.97048</v>
      </c>
      <c r="M3005" s="17">
        <v>-5.3492999999999999E-2</v>
      </c>
      <c r="N3005" s="19">
        <v>1.9783090000000001</v>
      </c>
      <c r="O3005" s="17">
        <v>-3.0678E-2</v>
      </c>
    </row>
    <row r="3006" spans="2:15" x14ac:dyDescent="0.2">
      <c r="B3006" s="30"/>
      <c r="C3006" s="30"/>
      <c r="D3006" s="30"/>
      <c r="E3006" s="30"/>
      <c r="F3006" s="30"/>
      <c r="G3006" s="14" t="s">
        <v>315</v>
      </c>
      <c r="H3006" s="19">
        <v>1.9872749999999999</v>
      </c>
      <c r="I3006" s="17">
        <v>-2.0694000000000001E-2</v>
      </c>
      <c r="J3006" s="19">
        <v>1.9805900000000001</v>
      </c>
      <c r="K3006" s="17">
        <v>-2.7122E-2</v>
      </c>
      <c r="L3006" s="19">
        <v>2.0112679999999998</v>
      </c>
      <c r="M3006" s="17">
        <v>-2.2141999999999998E-2</v>
      </c>
      <c r="N3006" s="19">
        <v>1.9939709999999999</v>
      </c>
      <c r="O3006" s="17">
        <v>-3.1427999999999998E-2</v>
      </c>
    </row>
    <row r="3007" spans="2:15" x14ac:dyDescent="0.2">
      <c r="B3007" s="30"/>
      <c r="C3007" s="30"/>
      <c r="D3007" s="30"/>
      <c r="E3007" s="30"/>
      <c r="F3007" s="30"/>
      <c r="G3007" s="14" t="s">
        <v>316</v>
      </c>
      <c r="H3007" s="19">
        <v>2.0492509999999999</v>
      </c>
      <c r="I3007" s="17">
        <v>6.343E-2</v>
      </c>
      <c r="J3007" s="19">
        <v>2.034999</v>
      </c>
      <c r="K3007" s="17">
        <v>4.9887000000000001E-2</v>
      </c>
      <c r="L3007" s="19">
        <v>2.026221</v>
      </c>
      <c r="M3007" s="17">
        <v>2.4331999999999999E-2</v>
      </c>
      <c r="N3007" s="19">
        <v>1.976119</v>
      </c>
      <c r="O3007" s="17">
        <v>-2.2967000000000001E-2</v>
      </c>
    </row>
    <row r="3008" spans="2:15" x14ac:dyDescent="0.2">
      <c r="B3008" s="30"/>
      <c r="C3008" s="30"/>
      <c r="D3008" s="30"/>
      <c r="E3008" s="30"/>
      <c r="F3008" s="30"/>
      <c r="G3008" s="14" t="s">
        <v>317</v>
      </c>
      <c r="H3008" s="19">
        <v>2.1628500000000002</v>
      </c>
      <c r="I3008" s="17">
        <v>1.4501E-2</v>
      </c>
      <c r="J3008" s="19">
        <v>2.1747380000000001</v>
      </c>
      <c r="K3008" s="17">
        <v>4.1024999999999999E-2</v>
      </c>
      <c r="L3008" s="19">
        <v>2.1741489999999999</v>
      </c>
      <c r="M3008" s="17">
        <v>3.8473E-2</v>
      </c>
      <c r="N3008" s="19">
        <v>2.1388690000000001</v>
      </c>
      <c r="O3008" s="17">
        <v>1.9501999999999999E-2</v>
      </c>
    </row>
    <row r="3009" spans="2:15" x14ac:dyDescent="0.2">
      <c r="B3009" s="30"/>
      <c r="C3009" s="30"/>
      <c r="D3009" s="30"/>
      <c r="E3009" s="30"/>
      <c r="F3009" s="30"/>
      <c r="G3009" s="14" t="s">
        <v>318</v>
      </c>
      <c r="H3009" s="19">
        <v>2.7117429999999998</v>
      </c>
      <c r="I3009" s="17">
        <v>2.8167999999999999E-2</v>
      </c>
      <c r="J3009" s="19">
        <v>2.6896270000000002</v>
      </c>
      <c r="K3009" s="17">
        <v>1.1972999999999999E-2</v>
      </c>
      <c r="L3009" s="19">
        <v>2.6921200000000001</v>
      </c>
      <c r="M3009" s="17">
        <v>3.3489999999999999E-2</v>
      </c>
      <c r="N3009" s="19">
        <v>2.637572</v>
      </c>
      <c r="O3009" s="17">
        <v>1.6511000000000001E-2</v>
      </c>
    </row>
    <row r="3010" spans="2:15" x14ac:dyDescent="0.2">
      <c r="B3010" s="30"/>
      <c r="C3010" s="30"/>
      <c r="D3010" s="30"/>
      <c r="E3010" s="30"/>
      <c r="F3010" s="30"/>
      <c r="G3010" s="14" t="s">
        <v>319</v>
      </c>
      <c r="H3010" s="19">
        <v>2.2606700000000002</v>
      </c>
      <c r="I3010" s="17">
        <v>0.120934</v>
      </c>
      <c r="J3010" s="19">
        <v>2.2135310000000001</v>
      </c>
      <c r="K3010" s="17">
        <v>0.10326399999999999</v>
      </c>
      <c r="L3010" s="19">
        <v>2.205355</v>
      </c>
      <c r="M3010" s="17">
        <v>9.9578E-2</v>
      </c>
      <c r="N3010" s="19">
        <v>2.1544129999999999</v>
      </c>
      <c r="O3010" s="17">
        <v>5.8689999999999999E-2</v>
      </c>
    </row>
    <row r="3011" spans="2:15" x14ac:dyDescent="0.2">
      <c r="B3011" s="30"/>
      <c r="C3011" s="30"/>
      <c r="D3011" s="30"/>
      <c r="E3011" s="30"/>
      <c r="F3011" s="30"/>
      <c r="G3011" s="14" t="s">
        <v>320</v>
      </c>
      <c r="H3011" s="19">
        <v>2.1828479999999999</v>
      </c>
      <c r="I3011" s="17">
        <v>2.0699999999999999E-4</v>
      </c>
      <c r="J3011" s="19">
        <v>2.172787</v>
      </c>
      <c r="K3011" s="17">
        <v>-5.0377999999999999E-2</v>
      </c>
      <c r="L3011" s="19">
        <v>2.1573009999999999</v>
      </c>
      <c r="M3011" s="17">
        <v>-8.5203000000000001E-2</v>
      </c>
      <c r="N3011" s="19">
        <v>2.182016</v>
      </c>
      <c r="O3011" s="17">
        <v>-0.115874</v>
      </c>
    </row>
    <row r="3012" spans="2:15" x14ac:dyDescent="0.2">
      <c r="B3012" s="30"/>
      <c r="C3012" s="30"/>
      <c r="D3012" s="30"/>
      <c r="E3012" s="30"/>
      <c r="F3012" s="30"/>
      <c r="G3012" s="14" t="s">
        <v>321</v>
      </c>
      <c r="H3012" s="19">
        <v>2.8117999999999999</v>
      </c>
      <c r="I3012" s="17">
        <v>5.0931999999999998E-2</v>
      </c>
      <c r="J3012" s="19">
        <v>2.7545310000000001</v>
      </c>
      <c r="K3012" s="17">
        <v>1.8113000000000001E-2</v>
      </c>
      <c r="L3012" s="19">
        <v>2.763328</v>
      </c>
      <c r="M3012" s="17">
        <v>5.6281999999999999E-2</v>
      </c>
      <c r="N3012" s="19">
        <v>2.6905760000000001</v>
      </c>
      <c r="O3012" s="17">
        <v>1.7804E-2</v>
      </c>
    </row>
    <row r="3013" spans="2:15" x14ac:dyDescent="0.2">
      <c r="B3013" s="30"/>
      <c r="C3013" s="30"/>
      <c r="D3013" s="30"/>
      <c r="E3013" s="30"/>
      <c r="F3013" s="30"/>
      <c r="G3013" s="14" t="s">
        <v>322</v>
      </c>
      <c r="H3013" s="19">
        <v>2.0456629999999998</v>
      </c>
      <c r="I3013" s="17">
        <v>1.611E-3</v>
      </c>
      <c r="J3013" s="19">
        <v>2.0297619999999998</v>
      </c>
      <c r="K3013" s="17">
        <v>-8.8273000000000004E-2</v>
      </c>
      <c r="L3013" s="19">
        <v>2.060012</v>
      </c>
      <c r="M3013" s="17">
        <v>-0.118122</v>
      </c>
      <c r="N3013" s="19">
        <v>2.0720689999999999</v>
      </c>
      <c r="O3013" s="17">
        <v>-0.12823399999999999</v>
      </c>
    </row>
    <row r="3014" spans="2:15" x14ac:dyDescent="0.2">
      <c r="B3014" s="30"/>
      <c r="C3014" s="30"/>
      <c r="D3014" s="30"/>
      <c r="E3014" s="30"/>
      <c r="F3014" s="30"/>
      <c r="G3014" s="14" t="s">
        <v>323</v>
      </c>
      <c r="H3014" s="19">
        <v>2.2590590000000002</v>
      </c>
      <c r="I3014" s="17">
        <v>7.2405999999999998E-2</v>
      </c>
      <c r="J3014" s="19">
        <v>2.2107540000000001</v>
      </c>
      <c r="K3014" s="17">
        <v>4.5342E-2</v>
      </c>
      <c r="L3014" s="19">
        <v>2.1895220000000002</v>
      </c>
      <c r="M3014" s="17">
        <v>3.9182000000000002E-2</v>
      </c>
      <c r="N3014" s="19">
        <v>2.1586430000000001</v>
      </c>
      <c r="O3014" s="17">
        <v>1.6903999999999999E-2</v>
      </c>
    </row>
    <row r="3015" spans="2:15" x14ac:dyDescent="0.2">
      <c r="B3015" s="30"/>
      <c r="C3015" s="30"/>
      <c r="D3015" s="30"/>
      <c r="E3015" s="30"/>
      <c r="F3015" s="30"/>
      <c r="G3015" s="14" t="s">
        <v>324</v>
      </c>
      <c r="H3015" s="19">
        <v>2.7196790000000002</v>
      </c>
      <c r="I3015" s="17">
        <v>-3.1611E-2</v>
      </c>
      <c r="J3015" s="19">
        <v>2.7128169999999998</v>
      </c>
      <c r="K3015" s="17">
        <v>-2.2490000000000001E-3</v>
      </c>
      <c r="L3015" s="19">
        <v>2.6936840000000002</v>
      </c>
      <c r="M3015" s="17">
        <v>2.4187E-2</v>
      </c>
      <c r="N3015" s="19">
        <v>2.7046899999999998</v>
      </c>
      <c r="O3015" s="17">
        <v>3.5830000000000001E-2</v>
      </c>
    </row>
    <row r="3016" spans="2:15" x14ac:dyDescent="0.2">
      <c r="B3016" s="138"/>
      <c r="C3016" s="138"/>
      <c r="D3016" s="138"/>
      <c r="E3016" s="138"/>
      <c r="F3016" s="30"/>
      <c r="G3016" s="14" t="s">
        <v>325</v>
      </c>
      <c r="H3016" s="19">
        <v>2.2666789999999999</v>
      </c>
      <c r="I3016" s="17">
        <v>2.2105E-2</v>
      </c>
      <c r="J3016" s="19">
        <v>2.2198449999999998</v>
      </c>
      <c r="K3016" s="17">
        <v>2.6859000000000001E-2</v>
      </c>
      <c r="L3016" s="19">
        <v>2.1848369999999999</v>
      </c>
      <c r="M3016" s="17">
        <v>1.17E-2</v>
      </c>
      <c r="N3016" s="19">
        <v>2.1730550000000002</v>
      </c>
      <c r="O3016" s="17">
        <v>1.0071E-2</v>
      </c>
    </row>
    <row r="3017" spans="2:15" x14ac:dyDescent="0.2">
      <c r="C3017" s="30"/>
      <c r="D3017" s="30"/>
      <c r="E3017" s="30"/>
      <c r="F3017" s="30"/>
      <c r="G3017" s="14" t="s">
        <v>351</v>
      </c>
      <c r="H3017" s="19">
        <v>2.1734719999999998</v>
      </c>
      <c r="I3017" s="17">
        <v>8.2141000000000006E-2</v>
      </c>
      <c r="J3017" s="19">
        <v>2.1582569999999999</v>
      </c>
      <c r="K3017" s="17">
        <v>8.8238999999999998E-2</v>
      </c>
      <c r="L3017" s="19">
        <v>2.1039850000000002</v>
      </c>
      <c r="M3017" s="17">
        <v>5.9845000000000002E-2</v>
      </c>
      <c r="N3017" s="19">
        <v>2.0519569999999998</v>
      </c>
      <c r="O3017" s="17">
        <v>6.343E-2</v>
      </c>
    </row>
    <row r="3018" spans="2:15" x14ac:dyDescent="0.2">
      <c r="C3018" s="30"/>
      <c r="D3018" s="30"/>
      <c r="E3018" s="30"/>
      <c r="F3018" s="30"/>
      <c r="G3018" s="14" t="s">
        <v>352</v>
      </c>
      <c r="H3018" s="19">
        <v>2.3889390000000001</v>
      </c>
      <c r="I3018" s="17">
        <v>5.2325000000000003E-2</v>
      </c>
      <c r="J3018" s="19">
        <v>2.3549410000000002</v>
      </c>
      <c r="K3018" s="17">
        <v>1.9887999999999999E-2</v>
      </c>
      <c r="L3018" s="19">
        <v>2.3310970000000002</v>
      </c>
      <c r="M3018" s="17">
        <v>4.3410000000000002E-3</v>
      </c>
      <c r="N3018" s="19">
        <v>2.345621</v>
      </c>
      <c r="O3018" s="17">
        <v>1.1754000000000001E-2</v>
      </c>
    </row>
    <row r="3019" spans="2:15" x14ac:dyDescent="0.2">
      <c r="B3019" s="29" t="s">
        <v>19</v>
      </c>
      <c r="C3019" s="29" t="s">
        <v>12</v>
      </c>
      <c r="D3019" s="29" t="s">
        <v>23</v>
      </c>
      <c r="E3019" s="29" t="s">
        <v>26</v>
      </c>
      <c r="F3019" s="29" t="s">
        <v>85</v>
      </c>
      <c r="G3019" s="14" t="s">
        <v>326</v>
      </c>
      <c r="H3019" s="19">
        <v>2.4631180000000001</v>
      </c>
      <c r="I3019" s="17">
        <v>2.7691E-2</v>
      </c>
      <c r="J3019" s="19">
        <v>2.4439350000000002</v>
      </c>
      <c r="K3019" s="17">
        <v>-2.3709999999999998E-3</v>
      </c>
      <c r="L3019" s="19">
        <v>2.442482</v>
      </c>
      <c r="M3019" s="17">
        <v>-6.1780000000000003E-3</v>
      </c>
      <c r="N3019" s="19">
        <v>2.4272119999999999</v>
      </c>
      <c r="O3019" s="17">
        <v>-3.3231999999999998E-2</v>
      </c>
    </row>
    <row r="3020" spans="2:15" x14ac:dyDescent="0.2">
      <c r="B3020" s="30"/>
      <c r="C3020" s="30"/>
      <c r="D3020" s="30"/>
      <c r="E3020" s="30"/>
      <c r="F3020" s="30"/>
      <c r="G3020" s="14" t="s">
        <v>327</v>
      </c>
      <c r="H3020" s="19">
        <v>2.1442109999999999</v>
      </c>
      <c r="I3020" s="17">
        <v>4.5081000000000003E-2</v>
      </c>
      <c r="J3020" s="19">
        <v>2.177079</v>
      </c>
      <c r="K3020" s="17">
        <v>5.4260000000000003E-2</v>
      </c>
      <c r="L3020" s="19">
        <v>2.1361870000000001</v>
      </c>
      <c r="M3020" s="17">
        <v>4.4171000000000002E-2</v>
      </c>
      <c r="N3020" s="19">
        <v>2.0934789999999999</v>
      </c>
      <c r="O3020" s="17">
        <v>4.5809000000000002E-2</v>
      </c>
    </row>
    <row r="3021" spans="2:15" x14ac:dyDescent="0.2">
      <c r="B3021" s="30"/>
      <c r="C3021" s="30"/>
      <c r="D3021" s="30"/>
      <c r="E3021" s="30"/>
      <c r="F3021" s="30"/>
      <c r="G3021" s="14" t="s">
        <v>328</v>
      </c>
      <c r="H3021" s="19">
        <v>2.1046149999999999</v>
      </c>
      <c r="I3021" s="17">
        <v>3.8136999999999997E-2</v>
      </c>
      <c r="J3021" s="19">
        <v>2.087672</v>
      </c>
      <c r="K3021" s="17">
        <v>1.7323999999999999E-2</v>
      </c>
      <c r="L3021" s="19">
        <v>2.0900259999999999</v>
      </c>
      <c r="M3021" s="17">
        <v>1.6688000000000001E-2</v>
      </c>
      <c r="N3021" s="19">
        <v>2.0639560000000001</v>
      </c>
      <c r="O3021" s="17">
        <v>4.5189999999999996E-3</v>
      </c>
    </row>
    <row r="3022" spans="2:15" x14ac:dyDescent="0.2">
      <c r="B3022" s="30"/>
      <c r="C3022" s="30"/>
      <c r="D3022" s="30"/>
      <c r="E3022" s="30"/>
      <c r="F3022" s="30"/>
      <c r="G3022" s="14" t="s">
        <v>329</v>
      </c>
      <c r="H3022" s="19">
        <v>2.165114</v>
      </c>
      <c r="I3022" s="17">
        <v>1.9154999999999998E-2</v>
      </c>
      <c r="J3022" s="19">
        <v>2.1017139999999999</v>
      </c>
      <c r="K3022" s="17">
        <v>-2.8826000000000001E-2</v>
      </c>
      <c r="L3022" s="19">
        <v>2.1158070000000002</v>
      </c>
      <c r="M3022" s="17">
        <v>-2.5391E-2</v>
      </c>
      <c r="N3022" s="19">
        <v>2.1393450000000001</v>
      </c>
      <c r="O3022" s="17">
        <v>-7.6860000000000001E-3</v>
      </c>
    </row>
    <row r="3023" spans="2:15" x14ac:dyDescent="0.2">
      <c r="B3023" s="30"/>
      <c r="C3023" s="30"/>
      <c r="D3023" s="30"/>
      <c r="E3023" s="30"/>
      <c r="F3023" s="30"/>
      <c r="G3023" s="14" t="s">
        <v>330</v>
      </c>
      <c r="H3023" s="19">
        <v>2.1817470000000001</v>
      </c>
      <c r="I3023" s="17">
        <v>1.1490000000000001E-3</v>
      </c>
      <c r="J3023" s="19">
        <v>2.2127159999999999</v>
      </c>
      <c r="K3023" s="17">
        <v>9.9769999999999998E-3</v>
      </c>
      <c r="L3023" s="19">
        <v>2.2435969999999998</v>
      </c>
      <c r="M3023" s="17">
        <v>2.7734000000000002E-2</v>
      </c>
      <c r="N3023" s="19">
        <v>2.239134</v>
      </c>
      <c r="O3023" s="17">
        <v>2.2152999999999999E-2</v>
      </c>
    </row>
    <row r="3024" spans="2:15" x14ac:dyDescent="0.2">
      <c r="B3024" s="30"/>
      <c r="C3024" s="30"/>
      <c r="D3024" s="30"/>
      <c r="E3024" s="30"/>
      <c r="F3024" s="30"/>
      <c r="G3024" s="14" t="s">
        <v>331</v>
      </c>
      <c r="H3024" s="19">
        <v>2.3300920000000001</v>
      </c>
      <c r="I3024" s="17">
        <v>2.3720999999999999E-2</v>
      </c>
      <c r="J3024" s="19">
        <v>2.3160029999999998</v>
      </c>
      <c r="K3024" s="17">
        <v>-3.2290000000000001E-3</v>
      </c>
      <c r="L3024" s="19">
        <v>2.302972</v>
      </c>
      <c r="M3024" s="17">
        <v>-1.8145999999999999E-2</v>
      </c>
      <c r="N3024" s="19">
        <v>2.3297970000000001</v>
      </c>
      <c r="O3024" s="17">
        <v>-2.9069999999999999E-3</v>
      </c>
    </row>
    <row r="3025" spans="2:15" x14ac:dyDescent="0.2">
      <c r="B3025" s="30"/>
      <c r="C3025" s="30"/>
      <c r="D3025" s="30"/>
      <c r="E3025" s="30"/>
      <c r="F3025" s="30"/>
      <c r="G3025" s="14" t="s">
        <v>332</v>
      </c>
      <c r="H3025" s="19">
        <v>2.2852960000000002</v>
      </c>
      <c r="I3025" s="17">
        <v>4.0233999999999999E-2</v>
      </c>
      <c r="J3025" s="19">
        <v>2.2342659999999999</v>
      </c>
      <c r="K3025" s="17">
        <v>3.4005000000000001E-2</v>
      </c>
      <c r="L3025" s="19">
        <v>2.2018330000000002</v>
      </c>
      <c r="M3025" s="17">
        <v>2.0220999999999999E-2</v>
      </c>
      <c r="N3025" s="19">
        <v>2.1905619999999999</v>
      </c>
      <c r="O3025" s="17">
        <v>1.8484E-2</v>
      </c>
    </row>
    <row r="3026" spans="2:15" x14ac:dyDescent="0.2">
      <c r="B3026" s="30"/>
      <c r="C3026" s="30"/>
      <c r="D3026" s="30"/>
      <c r="E3026" s="30"/>
      <c r="F3026" s="30"/>
      <c r="G3026" s="14" t="s">
        <v>333</v>
      </c>
      <c r="H3026" s="19">
        <v>2.191878</v>
      </c>
      <c r="I3026" s="17">
        <v>4.7029999999999997E-3</v>
      </c>
      <c r="J3026" s="19">
        <v>2.1716799999999998</v>
      </c>
      <c r="K3026" s="17">
        <v>-1.6463999999999999E-2</v>
      </c>
      <c r="L3026" s="19">
        <v>2.164663</v>
      </c>
      <c r="M3026" s="17">
        <v>-2.7015999999999998E-2</v>
      </c>
      <c r="N3026" s="19">
        <v>2.1733120000000001</v>
      </c>
      <c r="O3026" s="17">
        <v>-2.1336999999999998E-2</v>
      </c>
    </row>
    <row r="3027" spans="2:15" x14ac:dyDescent="0.2">
      <c r="B3027" s="30"/>
      <c r="C3027" s="30"/>
      <c r="D3027" s="31"/>
      <c r="E3027" s="31"/>
      <c r="F3027" s="30"/>
      <c r="G3027" s="14" t="s">
        <v>334</v>
      </c>
      <c r="H3027" s="19">
        <v>2.2266219999999999</v>
      </c>
      <c r="I3027" s="17">
        <v>2.7199999999999998E-2</v>
      </c>
      <c r="J3027" s="19">
        <v>2.2061790000000001</v>
      </c>
      <c r="K3027" s="17">
        <v>8.2369999999999995E-3</v>
      </c>
      <c r="L3027" s="19">
        <v>2.1983489999999999</v>
      </c>
      <c r="M3027" s="17">
        <v>3.5829999999999998E-3</v>
      </c>
      <c r="N3027" s="19">
        <v>2.1928960000000002</v>
      </c>
      <c r="O3027" s="17">
        <v>4.0470000000000002E-3</v>
      </c>
    </row>
    <row r="3028" spans="2:15" x14ac:dyDescent="0.2">
      <c r="B3028" s="29" t="s">
        <v>19</v>
      </c>
      <c r="C3028" s="29" t="s">
        <v>12</v>
      </c>
      <c r="D3028" s="29" t="s">
        <v>24</v>
      </c>
      <c r="E3028" s="29" t="s">
        <v>0</v>
      </c>
      <c r="F3028" s="29" t="s">
        <v>84</v>
      </c>
      <c r="G3028" s="14" t="s">
        <v>278</v>
      </c>
      <c r="H3028" s="16">
        <v>266929.08</v>
      </c>
      <c r="I3028" s="17">
        <v>0.10861700000000001</v>
      </c>
      <c r="J3028" s="16">
        <v>854063.46</v>
      </c>
      <c r="K3028" s="17">
        <v>7.3181999999999997E-2</v>
      </c>
      <c r="L3028" s="16">
        <v>1723513.79</v>
      </c>
      <c r="M3028" s="17">
        <v>2.5783E-2</v>
      </c>
      <c r="N3028" s="16">
        <v>3555268.53</v>
      </c>
      <c r="O3028" s="17">
        <v>3.7200999999999998E-2</v>
      </c>
    </row>
    <row r="3029" spans="2:15" x14ac:dyDescent="0.2">
      <c r="B3029" s="30"/>
      <c r="C3029" s="30"/>
      <c r="D3029" s="30"/>
      <c r="E3029" s="30"/>
      <c r="F3029" s="30"/>
      <c r="G3029" s="14" t="s">
        <v>279</v>
      </c>
      <c r="H3029" s="16">
        <v>315200.01</v>
      </c>
      <c r="I3029" s="17">
        <v>3.9715E-2</v>
      </c>
      <c r="J3029" s="16">
        <v>1007896.65</v>
      </c>
      <c r="K3029" s="17">
        <v>3.7699000000000003E-2</v>
      </c>
      <c r="L3029" s="16">
        <v>2023085.1</v>
      </c>
      <c r="M3029" s="17">
        <v>1.1649E-2</v>
      </c>
      <c r="N3029" s="16">
        <v>4132046.91</v>
      </c>
      <c r="O3029" s="17">
        <v>6.2589999999999998E-3</v>
      </c>
    </row>
    <row r="3030" spans="2:15" x14ac:dyDescent="0.2">
      <c r="B3030" s="30"/>
      <c r="C3030" s="30"/>
      <c r="D3030" s="30"/>
      <c r="E3030" s="30"/>
      <c r="F3030" s="30"/>
      <c r="G3030" s="14" t="s">
        <v>280</v>
      </c>
      <c r="H3030" s="16">
        <v>601439.17000000004</v>
      </c>
      <c r="I3030" s="17">
        <v>8.319E-3</v>
      </c>
      <c r="J3030" s="16">
        <v>2061937.2</v>
      </c>
      <c r="K3030" s="17">
        <v>4.6124999999999999E-2</v>
      </c>
      <c r="L3030" s="16">
        <v>4370613.47</v>
      </c>
      <c r="M3030" s="17">
        <v>7.7935000000000004E-2</v>
      </c>
      <c r="N3030" s="16">
        <v>8677841.2200000007</v>
      </c>
      <c r="O3030" s="17">
        <v>4.6550000000000001E-2</v>
      </c>
    </row>
    <row r="3031" spans="2:15" x14ac:dyDescent="0.2">
      <c r="B3031" s="30"/>
      <c r="C3031" s="30"/>
      <c r="D3031" s="30"/>
      <c r="E3031" s="30"/>
      <c r="F3031" s="30"/>
      <c r="G3031" s="14" t="s">
        <v>281</v>
      </c>
      <c r="H3031" s="16">
        <v>201875.02</v>
      </c>
      <c r="I3031" s="17">
        <v>1.3749000000000001E-2</v>
      </c>
      <c r="J3031" s="16">
        <v>668397.01</v>
      </c>
      <c r="K3031" s="17">
        <v>1.6632000000000001E-2</v>
      </c>
      <c r="L3031" s="16">
        <v>1352097.71</v>
      </c>
      <c r="M3031" s="17">
        <v>-2.1399000000000001E-2</v>
      </c>
      <c r="N3031" s="16">
        <v>2675761.86</v>
      </c>
      <c r="O3031" s="17">
        <v>-4.9142999999999999E-2</v>
      </c>
    </row>
    <row r="3032" spans="2:15" x14ac:dyDescent="0.2">
      <c r="B3032" s="30"/>
      <c r="C3032" s="30"/>
      <c r="D3032" s="30"/>
      <c r="E3032" s="30"/>
      <c r="F3032" s="30"/>
      <c r="G3032" s="14" t="s">
        <v>282</v>
      </c>
      <c r="H3032" s="16">
        <v>645148.27</v>
      </c>
      <c r="I3032" s="17">
        <v>0.13458600000000001</v>
      </c>
      <c r="J3032" s="16">
        <v>2224617.7000000002</v>
      </c>
      <c r="K3032" s="17">
        <v>0.11472</v>
      </c>
      <c r="L3032" s="16">
        <v>4705308.0599999996</v>
      </c>
      <c r="M3032" s="17">
        <v>9.2344999999999997E-2</v>
      </c>
      <c r="N3032" s="16">
        <v>9579327.8399999999</v>
      </c>
      <c r="O3032" s="17">
        <v>3.1939999999999998E-3</v>
      </c>
    </row>
    <row r="3033" spans="2:15" x14ac:dyDescent="0.2">
      <c r="B3033" s="30"/>
      <c r="C3033" s="30"/>
      <c r="D3033" s="30"/>
      <c r="E3033" s="30"/>
      <c r="F3033" s="30"/>
      <c r="G3033" s="14" t="s">
        <v>283</v>
      </c>
      <c r="H3033" s="16">
        <v>257105.39</v>
      </c>
      <c r="I3033" s="17">
        <v>-8.9532E-2</v>
      </c>
      <c r="J3033" s="16">
        <v>870608.04</v>
      </c>
      <c r="K3033" s="17">
        <v>-0.121576</v>
      </c>
      <c r="L3033" s="16">
        <v>2029244.37</v>
      </c>
      <c r="M3033" s="17">
        <v>-8.2330000000000007E-3</v>
      </c>
      <c r="N3033" s="16">
        <v>4404922.5999999996</v>
      </c>
      <c r="O3033" s="17">
        <v>3.0297999999999999E-2</v>
      </c>
    </row>
    <row r="3034" spans="2:15" x14ac:dyDescent="0.2">
      <c r="B3034" s="30"/>
      <c r="C3034" s="30"/>
      <c r="D3034" s="30"/>
      <c r="E3034" s="30"/>
      <c r="F3034" s="30"/>
      <c r="G3034" s="14" t="s">
        <v>284</v>
      </c>
      <c r="H3034" s="16">
        <v>127537.21</v>
      </c>
      <c r="I3034" s="17">
        <v>-0.213647</v>
      </c>
      <c r="J3034" s="16">
        <v>443830.24</v>
      </c>
      <c r="K3034" s="17">
        <v>-0.21030399999999999</v>
      </c>
      <c r="L3034" s="16">
        <v>999925.03</v>
      </c>
      <c r="M3034" s="17">
        <v>-0.151504</v>
      </c>
      <c r="N3034" s="16">
        <v>2144401.4900000002</v>
      </c>
      <c r="O3034" s="17">
        <v>-0.11962200000000001</v>
      </c>
    </row>
    <row r="3035" spans="2:15" x14ac:dyDescent="0.2">
      <c r="B3035" s="30"/>
      <c r="C3035" s="30"/>
      <c r="D3035" s="30"/>
      <c r="E3035" s="30"/>
      <c r="F3035" s="30"/>
      <c r="G3035" s="14" t="s">
        <v>285</v>
      </c>
      <c r="H3035" s="16">
        <v>537134.87</v>
      </c>
      <c r="I3035" s="17">
        <v>7.7535999999999994E-2</v>
      </c>
      <c r="J3035" s="16">
        <v>1897222.02</v>
      </c>
      <c r="K3035" s="17">
        <v>4.9750000000000003E-2</v>
      </c>
      <c r="L3035" s="16">
        <v>3697256.33</v>
      </c>
      <c r="M3035" s="17">
        <v>2.1451999999999999E-2</v>
      </c>
      <c r="N3035" s="16">
        <v>7563992.3300000001</v>
      </c>
      <c r="O3035" s="17">
        <v>-4.9160000000000002E-3</v>
      </c>
    </row>
    <row r="3036" spans="2:15" x14ac:dyDescent="0.2">
      <c r="B3036" s="30"/>
      <c r="C3036" s="30"/>
      <c r="D3036" s="30"/>
      <c r="E3036" s="30"/>
      <c r="F3036" s="30"/>
      <c r="G3036" s="14" t="s">
        <v>286</v>
      </c>
      <c r="H3036" s="16">
        <v>257881.24</v>
      </c>
      <c r="I3036" s="17">
        <v>4.3011000000000001E-2</v>
      </c>
      <c r="J3036" s="16">
        <v>899096.38</v>
      </c>
      <c r="K3036" s="17">
        <v>5.8200000000000002E-2</v>
      </c>
      <c r="L3036" s="16">
        <v>1672924.17</v>
      </c>
      <c r="M3036" s="17">
        <v>3.075E-3</v>
      </c>
      <c r="N3036" s="16">
        <v>3314469.95</v>
      </c>
      <c r="O3036" s="17">
        <v>8.5039999999999994E-3</v>
      </c>
    </row>
    <row r="3037" spans="2:15" x14ac:dyDescent="0.2">
      <c r="B3037" s="30"/>
      <c r="C3037" s="30"/>
      <c r="D3037" s="30"/>
      <c r="E3037" s="30"/>
      <c r="F3037" s="30"/>
      <c r="G3037" s="14" t="s">
        <v>287</v>
      </c>
      <c r="H3037" s="16">
        <v>201067.06</v>
      </c>
      <c r="I3037" s="17">
        <v>-1.3689E-2</v>
      </c>
      <c r="J3037" s="16">
        <v>759602.24</v>
      </c>
      <c r="K3037" s="17">
        <v>-1.1831E-2</v>
      </c>
      <c r="L3037" s="16">
        <v>1496176.22</v>
      </c>
      <c r="M3037" s="17">
        <v>-4.3189999999999999E-3</v>
      </c>
      <c r="N3037" s="16">
        <v>3277596.75</v>
      </c>
      <c r="O3037" s="17">
        <v>0.14515900000000001</v>
      </c>
    </row>
    <row r="3038" spans="2:15" x14ac:dyDescent="0.2">
      <c r="B3038" s="30"/>
      <c r="C3038" s="30"/>
      <c r="D3038" s="30"/>
      <c r="E3038" s="30"/>
      <c r="F3038" s="30"/>
      <c r="G3038" s="14" t="s">
        <v>288</v>
      </c>
      <c r="H3038" s="16">
        <v>195995.45</v>
      </c>
      <c r="I3038" s="17">
        <v>5.6680000000000003E-3</v>
      </c>
      <c r="J3038" s="16">
        <v>697529.6</v>
      </c>
      <c r="K3038" s="17">
        <v>2.5177999999999999E-2</v>
      </c>
      <c r="L3038" s="16">
        <v>1403065.57</v>
      </c>
      <c r="M3038" s="17">
        <v>3.7331000000000003E-2</v>
      </c>
      <c r="N3038" s="16">
        <v>2797551.99</v>
      </c>
      <c r="O3038" s="17">
        <v>6.7946999999999994E-2</v>
      </c>
    </row>
    <row r="3039" spans="2:15" x14ac:dyDescent="0.2">
      <c r="B3039" s="30"/>
      <c r="C3039" s="30"/>
      <c r="D3039" s="30"/>
      <c r="E3039" s="30"/>
      <c r="F3039" s="30"/>
      <c r="G3039" s="14" t="s">
        <v>289</v>
      </c>
      <c r="H3039" s="16">
        <v>465316.24</v>
      </c>
      <c r="I3039" s="17">
        <v>-6.6841999999999999E-2</v>
      </c>
      <c r="J3039" s="16">
        <v>1589899.36</v>
      </c>
      <c r="K3039" s="17">
        <v>-3.5793999999999999E-2</v>
      </c>
      <c r="L3039" s="16">
        <v>3248535.48</v>
      </c>
      <c r="M3039" s="17">
        <v>-5.3247000000000003E-2</v>
      </c>
      <c r="N3039" s="16">
        <v>6668880.1500000004</v>
      </c>
      <c r="O3039" s="17">
        <v>-4.9818000000000001E-2</v>
      </c>
    </row>
    <row r="3040" spans="2:15" x14ac:dyDescent="0.2">
      <c r="B3040" s="30"/>
      <c r="C3040" s="30"/>
      <c r="D3040" s="30"/>
      <c r="E3040" s="30"/>
      <c r="F3040" s="30"/>
      <c r="G3040" s="14" t="s">
        <v>290</v>
      </c>
      <c r="H3040" s="16">
        <v>444244.66</v>
      </c>
      <c r="I3040" s="17">
        <v>-0.161693</v>
      </c>
      <c r="J3040" s="16">
        <v>1517233.97</v>
      </c>
      <c r="K3040" s="17">
        <v>-0.13294800000000001</v>
      </c>
      <c r="L3040" s="16">
        <v>3201333.96</v>
      </c>
      <c r="M3040" s="17">
        <v>-8.8691999999999993E-2</v>
      </c>
      <c r="N3040" s="16">
        <v>6833525.4800000004</v>
      </c>
      <c r="O3040" s="17">
        <v>-6.0736999999999999E-2</v>
      </c>
    </row>
    <row r="3041" spans="2:15" x14ac:dyDescent="0.2">
      <c r="B3041" s="30"/>
      <c r="C3041" s="30"/>
      <c r="D3041" s="30"/>
      <c r="E3041" s="30"/>
      <c r="F3041" s="30"/>
      <c r="G3041" s="14" t="s">
        <v>291</v>
      </c>
      <c r="H3041" s="16">
        <v>497358.91</v>
      </c>
      <c r="I3041" s="17">
        <v>1.1986999999999999E-2</v>
      </c>
      <c r="J3041" s="16">
        <v>1755837.14</v>
      </c>
      <c r="K3041" s="17">
        <v>4.5251E-2</v>
      </c>
      <c r="L3041" s="16">
        <v>3466965.61</v>
      </c>
      <c r="M3041" s="17">
        <v>5.3885000000000002E-2</v>
      </c>
      <c r="N3041" s="16">
        <v>6709303.3200000003</v>
      </c>
      <c r="O3041" s="17">
        <v>5.9256999999999997E-2</v>
      </c>
    </row>
    <row r="3042" spans="2:15" x14ac:dyDescent="0.2">
      <c r="B3042" s="30"/>
      <c r="C3042" s="30"/>
      <c r="D3042" s="30"/>
      <c r="E3042" s="30"/>
      <c r="F3042" s="30"/>
      <c r="G3042" s="14" t="s">
        <v>292</v>
      </c>
      <c r="H3042" s="16">
        <v>204745.68</v>
      </c>
      <c r="I3042" s="17">
        <v>-7.3421E-2</v>
      </c>
      <c r="J3042" s="16">
        <v>774295.36</v>
      </c>
      <c r="K3042" s="17">
        <v>1.9685000000000001E-2</v>
      </c>
      <c r="L3042" s="16">
        <v>1488281.98</v>
      </c>
      <c r="M3042" s="17">
        <v>9.9509999999999998E-3</v>
      </c>
      <c r="N3042" s="16">
        <v>2831585.05</v>
      </c>
      <c r="O3042" s="17">
        <v>4.7809999999999997E-3</v>
      </c>
    </row>
    <row r="3043" spans="2:15" x14ac:dyDescent="0.2">
      <c r="B3043" s="30"/>
      <c r="C3043" s="30"/>
      <c r="D3043" s="30"/>
      <c r="E3043" s="30"/>
      <c r="F3043" s="30"/>
      <c r="G3043" s="14" t="s">
        <v>293</v>
      </c>
      <c r="H3043" s="16">
        <v>324940.63</v>
      </c>
      <c r="I3043" s="17">
        <v>0.10766199999999999</v>
      </c>
      <c r="J3043" s="16">
        <v>1133456.81</v>
      </c>
      <c r="K3043" s="17">
        <v>8.2820000000000005E-2</v>
      </c>
      <c r="L3043" s="16">
        <v>2304781.2799999998</v>
      </c>
      <c r="M3043" s="17">
        <v>6.1430999999999999E-2</v>
      </c>
      <c r="N3043" s="16">
        <v>4416436</v>
      </c>
      <c r="O3043" s="17">
        <v>-1.3941E-2</v>
      </c>
    </row>
    <row r="3044" spans="2:15" x14ac:dyDescent="0.2">
      <c r="B3044" s="30"/>
      <c r="C3044" s="30"/>
      <c r="D3044" s="30"/>
      <c r="E3044" s="30"/>
      <c r="F3044" s="30"/>
      <c r="G3044" s="14" t="s">
        <v>294</v>
      </c>
      <c r="H3044" s="16">
        <v>354005.57</v>
      </c>
      <c r="I3044" s="17">
        <v>0.15557499999999999</v>
      </c>
      <c r="J3044" s="16">
        <v>1245858.69</v>
      </c>
      <c r="K3044" s="17">
        <v>0.16466500000000001</v>
      </c>
      <c r="L3044" s="16">
        <v>2655020.25</v>
      </c>
      <c r="M3044" s="17">
        <v>0.13031200000000001</v>
      </c>
      <c r="N3044" s="16">
        <v>5442588.4400000004</v>
      </c>
      <c r="O3044" s="17">
        <v>4.2306999999999997E-2</v>
      </c>
    </row>
    <row r="3045" spans="2:15" x14ac:dyDescent="0.2">
      <c r="B3045" s="30"/>
      <c r="C3045" s="30"/>
      <c r="D3045" s="30"/>
      <c r="E3045" s="30"/>
      <c r="F3045" s="30"/>
      <c r="G3045" s="14" t="s">
        <v>295</v>
      </c>
      <c r="H3045" s="16">
        <v>443957.17</v>
      </c>
      <c r="I3045" s="17">
        <v>-8.6466000000000001E-2</v>
      </c>
      <c r="J3045" s="16">
        <v>1489808.16</v>
      </c>
      <c r="K3045" s="17">
        <v>-9.7578999999999999E-2</v>
      </c>
      <c r="L3045" s="16">
        <v>3062572.02</v>
      </c>
      <c r="M3045" s="17">
        <v>-9.9186999999999997E-2</v>
      </c>
      <c r="N3045" s="16">
        <v>6299441.1600000001</v>
      </c>
      <c r="O3045" s="17">
        <v>-7.4706999999999996E-2</v>
      </c>
    </row>
    <row r="3046" spans="2:15" x14ac:dyDescent="0.2">
      <c r="B3046" s="30"/>
      <c r="C3046" s="30"/>
      <c r="D3046" s="30"/>
      <c r="E3046" s="30"/>
      <c r="F3046" s="30"/>
      <c r="G3046" s="14" t="s">
        <v>296</v>
      </c>
      <c r="H3046" s="16">
        <v>188261.45</v>
      </c>
      <c r="I3046" s="17">
        <v>3.0699000000000001E-2</v>
      </c>
      <c r="J3046" s="16">
        <v>653332.30000000005</v>
      </c>
      <c r="K3046" s="17">
        <v>5.0601E-2</v>
      </c>
      <c r="L3046" s="16">
        <v>1265674.26</v>
      </c>
      <c r="M3046" s="17">
        <v>3.1618E-2</v>
      </c>
      <c r="N3046" s="16">
        <v>2441444.13</v>
      </c>
      <c r="O3046" s="17">
        <v>2.2856000000000001E-2</v>
      </c>
    </row>
    <row r="3047" spans="2:15" x14ac:dyDescent="0.2">
      <c r="B3047" s="30"/>
      <c r="C3047" s="30"/>
      <c r="D3047" s="30"/>
      <c r="E3047" s="30"/>
      <c r="F3047" s="30"/>
      <c r="G3047" s="14" t="s">
        <v>297</v>
      </c>
      <c r="H3047" s="16">
        <v>135135.32999999999</v>
      </c>
      <c r="I3047" s="17">
        <v>-2.513E-2</v>
      </c>
      <c r="J3047" s="16">
        <v>423632.18</v>
      </c>
      <c r="K3047" s="17">
        <v>-5.4689999999999999E-3</v>
      </c>
      <c r="L3047" s="16">
        <v>908953.94</v>
      </c>
      <c r="M3047" s="17">
        <v>-5.2529999999999999E-3</v>
      </c>
      <c r="N3047" s="16">
        <v>1894575.22</v>
      </c>
      <c r="O3047" s="17">
        <v>5.2069999999999998E-3</v>
      </c>
    </row>
    <row r="3048" spans="2:15" x14ac:dyDescent="0.2">
      <c r="B3048" s="30"/>
      <c r="C3048" s="30"/>
      <c r="D3048" s="30"/>
      <c r="E3048" s="30"/>
      <c r="F3048" s="30"/>
      <c r="G3048" s="14" t="s">
        <v>298</v>
      </c>
      <c r="H3048" s="16">
        <v>216962.9</v>
      </c>
      <c r="I3048" s="17">
        <v>0.218498</v>
      </c>
      <c r="J3048" s="16">
        <v>693566.02</v>
      </c>
      <c r="K3048" s="17">
        <v>7.4480000000000005E-2</v>
      </c>
      <c r="L3048" s="16">
        <v>1391625.96</v>
      </c>
      <c r="M3048" s="17">
        <v>8.6337999999999998E-2</v>
      </c>
      <c r="N3048" s="16">
        <v>2773540.2</v>
      </c>
      <c r="O3048" s="17">
        <v>6.4764000000000002E-2</v>
      </c>
    </row>
    <row r="3049" spans="2:15" x14ac:dyDescent="0.2">
      <c r="B3049" s="30"/>
      <c r="C3049" s="30"/>
      <c r="D3049" s="30"/>
      <c r="E3049" s="30"/>
      <c r="F3049" s="30"/>
      <c r="G3049" s="14" t="s">
        <v>299</v>
      </c>
      <c r="H3049" s="16">
        <v>1263752.18</v>
      </c>
      <c r="I3049" s="17">
        <v>4.2548000000000002E-2</v>
      </c>
      <c r="J3049" s="16">
        <v>4217794.8899999997</v>
      </c>
      <c r="K3049" s="17">
        <v>2.1347000000000001E-2</v>
      </c>
      <c r="L3049" s="16">
        <v>8573241.3200000003</v>
      </c>
      <c r="M3049" s="17">
        <v>3.6144999999999997E-2</v>
      </c>
      <c r="N3049" s="16">
        <v>17408031.93</v>
      </c>
      <c r="O3049" s="17">
        <v>2.3562E-2</v>
      </c>
    </row>
    <row r="3050" spans="2:15" x14ac:dyDescent="0.2">
      <c r="B3050" s="30"/>
      <c r="C3050" s="30"/>
      <c r="D3050" s="30"/>
      <c r="E3050" s="30"/>
      <c r="F3050" s="30"/>
      <c r="G3050" s="14" t="s">
        <v>300</v>
      </c>
      <c r="H3050" s="16">
        <v>94361.21</v>
      </c>
      <c r="I3050" s="17">
        <v>-4.0453000000000003E-2</v>
      </c>
      <c r="J3050" s="16">
        <v>335637.79</v>
      </c>
      <c r="K3050" s="17">
        <v>-3.2016000000000003E-2</v>
      </c>
      <c r="L3050" s="16">
        <v>655265.64</v>
      </c>
      <c r="M3050" s="17">
        <v>-2.8652E-2</v>
      </c>
      <c r="N3050" s="16">
        <v>1311474.17</v>
      </c>
      <c r="O3050" s="17">
        <v>-1.9470999999999999E-2</v>
      </c>
    </row>
    <row r="3051" spans="2:15" x14ac:dyDescent="0.2">
      <c r="B3051" s="30"/>
      <c r="C3051" s="30"/>
      <c r="D3051" s="30"/>
      <c r="E3051" s="30"/>
      <c r="F3051" s="30"/>
      <c r="G3051" s="14" t="s">
        <v>301</v>
      </c>
      <c r="H3051" s="16">
        <v>463113.05</v>
      </c>
      <c r="I3051" s="17">
        <v>-1.5278E-2</v>
      </c>
      <c r="J3051" s="16">
        <v>1392580.95</v>
      </c>
      <c r="K3051" s="17">
        <v>-4.5180000000000003E-3</v>
      </c>
      <c r="L3051" s="16">
        <v>3069121.1</v>
      </c>
      <c r="M3051" s="17">
        <v>7.9129999999999999E-3</v>
      </c>
      <c r="N3051" s="16">
        <v>6506838.0300000003</v>
      </c>
      <c r="O3051" s="17">
        <v>-7.3200000000000001E-4</v>
      </c>
    </row>
    <row r="3052" spans="2:15" x14ac:dyDescent="0.2">
      <c r="B3052" s="30"/>
      <c r="C3052" s="30"/>
      <c r="D3052" s="30"/>
      <c r="E3052" s="30"/>
      <c r="F3052" s="30"/>
      <c r="G3052" s="14" t="s">
        <v>302</v>
      </c>
      <c r="H3052" s="16">
        <v>266368.59000000003</v>
      </c>
      <c r="I3052" s="17">
        <v>-0.104694</v>
      </c>
      <c r="J3052" s="16">
        <v>960106.73</v>
      </c>
      <c r="K3052" s="17">
        <v>8.4946999999999995E-2</v>
      </c>
      <c r="L3052" s="16">
        <v>1943468.42</v>
      </c>
      <c r="M3052" s="17">
        <v>0.15113499999999999</v>
      </c>
      <c r="N3052" s="16">
        <v>3986910</v>
      </c>
      <c r="O3052" s="17">
        <v>5.5944000000000001E-2</v>
      </c>
    </row>
    <row r="3053" spans="2:15" x14ac:dyDescent="0.2">
      <c r="B3053" s="30"/>
      <c r="C3053" s="30"/>
      <c r="D3053" s="30"/>
      <c r="E3053" s="30"/>
      <c r="F3053" s="30"/>
      <c r="G3053" s="14" t="s">
        <v>303</v>
      </c>
      <c r="H3053" s="16">
        <v>324745.45</v>
      </c>
      <c r="I3053" s="17">
        <v>-2.5658E-2</v>
      </c>
      <c r="J3053" s="16">
        <v>1115194.25</v>
      </c>
      <c r="K3053" s="17">
        <v>-4.7479999999999996E-3</v>
      </c>
      <c r="L3053" s="16">
        <v>2286487.0699999998</v>
      </c>
      <c r="M3053" s="17">
        <v>5.9505000000000002E-2</v>
      </c>
      <c r="N3053" s="16">
        <v>4485449.2300000004</v>
      </c>
      <c r="O3053" s="17">
        <v>4.5079999999999999E-3</v>
      </c>
    </row>
    <row r="3054" spans="2:15" x14ac:dyDescent="0.2">
      <c r="B3054" s="30"/>
      <c r="C3054" s="30"/>
      <c r="D3054" s="30"/>
      <c r="E3054" s="30"/>
      <c r="F3054" s="30"/>
      <c r="G3054" s="14" t="s">
        <v>304</v>
      </c>
      <c r="H3054" s="16">
        <v>117466.53</v>
      </c>
      <c r="I3054" s="17">
        <v>-7.4792999999999998E-2</v>
      </c>
      <c r="J3054" s="16">
        <v>394286.82</v>
      </c>
      <c r="K3054" s="17">
        <v>-8.3792000000000005E-2</v>
      </c>
      <c r="L3054" s="16">
        <v>784282.66</v>
      </c>
      <c r="M3054" s="17">
        <v>-0.1045</v>
      </c>
      <c r="N3054" s="16">
        <v>1620175.1</v>
      </c>
      <c r="O3054" s="17">
        <v>-8.9182999999999998E-2</v>
      </c>
    </row>
    <row r="3055" spans="2:15" x14ac:dyDescent="0.2">
      <c r="B3055" s="30"/>
      <c r="C3055" s="30"/>
      <c r="D3055" s="30"/>
      <c r="E3055" s="30"/>
      <c r="F3055" s="30"/>
      <c r="G3055" s="14" t="s">
        <v>305</v>
      </c>
      <c r="H3055" s="16">
        <v>252816.43</v>
      </c>
      <c r="I3055" s="17">
        <v>6.9052000000000002E-2</v>
      </c>
      <c r="J3055" s="16">
        <v>969515.13</v>
      </c>
      <c r="K3055" s="17">
        <v>8.2693000000000003E-2</v>
      </c>
      <c r="L3055" s="16">
        <v>2156014.33</v>
      </c>
      <c r="M3055" s="17">
        <v>2.7688000000000001E-2</v>
      </c>
      <c r="N3055" s="16">
        <v>3654270.64</v>
      </c>
      <c r="O3055" s="17">
        <v>-1.0715000000000001E-2</v>
      </c>
    </row>
    <row r="3056" spans="2:15" x14ac:dyDescent="0.2">
      <c r="B3056" s="30"/>
      <c r="C3056" s="30"/>
      <c r="D3056" s="30"/>
      <c r="E3056" s="30"/>
      <c r="F3056" s="30"/>
      <c r="G3056" s="14" t="s">
        <v>306</v>
      </c>
      <c r="H3056" s="16">
        <v>1350591.75</v>
      </c>
      <c r="I3056" s="17">
        <v>8.4913000000000002E-2</v>
      </c>
      <c r="J3056" s="16">
        <v>4655325.04</v>
      </c>
      <c r="K3056" s="17">
        <v>8.8888999999999996E-2</v>
      </c>
      <c r="L3056" s="16">
        <v>10195107.51</v>
      </c>
      <c r="M3056" s="17">
        <v>5.6737000000000003E-2</v>
      </c>
      <c r="N3056" s="16">
        <v>21475444.059999999</v>
      </c>
      <c r="O3056" s="17">
        <v>9.0430000000000007E-3</v>
      </c>
    </row>
    <row r="3057" spans="2:15" x14ac:dyDescent="0.2">
      <c r="B3057" s="30"/>
      <c r="C3057" s="30"/>
      <c r="D3057" s="30"/>
      <c r="E3057" s="30"/>
      <c r="F3057" s="30"/>
      <c r="G3057" s="14" t="s">
        <v>307</v>
      </c>
      <c r="H3057" s="16">
        <v>951766.66</v>
      </c>
      <c r="I3057" s="17">
        <v>4.1657E-2</v>
      </c>
      <c r="J3057" s="16">
        <v>3163318.95</v>
      </c>
      <c r="K3057" s="17">
        <v>8.6490000000000004E-3</v>
      </c>
      <c r="L3057" s="16">
        <v>6541896.0099999998</v>
      </c>
      <c r="M3057" s="17">
        <v>2.3415999999999999E-2</v>
      </c>
      <c r="N3057" s="16">
        <v>12966770.800000001</v>
      </c>
      <c r="O3057" s="17">
        <v>2.3082999999999999E-2</v>
      </c>
    </row>
    <row r="3058" spans="2:15" x14ac:dyDescent="0.2">
      <c r="B3058" s="30"/>
      <c r="C3058" s="30"/>
      <c r="D3058" s="30"/>
      <c r="E3058" s="30"/>
      <c r="F3058" s="30"/>
      <c r="G3058" s="14" t="s">
        <v>308</v>
      </c>
      <c r="H3058" s="16">
        <v>92365.52</v>
      </c>
      <c r="I3058" s="17">
        <v>-2.0972000000000001E-2</v>
      </c>
      <c r="J3058" s="16">
        <v>333727.82</v>
      </c>
      <c r="K3058" s="17">
        <v>5.6161999999999997E-2</v>
      </c>
      <c r="L3058" s="16">
        <v>626631.93000000005</v>
      </c>
      <c r="M3058" s="17">
        <v>1.1520000000000001E-2</v>
      </c>
      <c r="N3058" s="16">
        <v>1248149.6499999999</v>
      </c>
      <c r="O3058" s="17">
        <v>4.9264000000000002E-2</v>
      </c>
    </row>
    <row r="3059" spans="2:15" x14ac:dyDescent="0.2">
      <c r="B3059" s="30"/>
      <c r="C3059" s="30"/>
      <c r="D3059" s="30"/>
      <c r="E3059" s="30"/>
      <c r="F3059" s="30"/>
      <c r="G3059" s="14" t="s">
        <v>309</v>
      </c>
      <c r="H3059" s="16">
        <v>282524.46000000002</v>
      </c>
      <c r="I3059" s="17">
        <v>-1.1833E-2</v>
      </c>
      <c r="J3059" s="16">
        <v>864156.97</v>
      </c>
      <c r="K3059" s="17">
        <v>-1.8461000000000002E-2</v>
      </c>
      <c r="L3059" s="16">
        <v>1861767.14</v>
      </c>
      <c r="M3059" s="17">
        <v>-1.5945000000000001E-2</v>
      </c>
      <c r="N3059" s="16">
        <v>3893868.04</v>
      </c>
      <c r="O3059" s="17">
        <v>-2.7677E-2</v>
      </c>
    </row>
    <row r="3060" spans="2:15" x14ac:dyDescent="0.2">
      <c r="B3060" s="30"/>
      <c r="C3060" s="30"/>
      <c r="D3060" s="30"/>
      <c r="E3060" s="30"/>
      <c r="F3060" s="30"/>
      <c r="G3060" s="14" t="s">
        <v>310</v>
      </c>
      <c r="H3060" s="16">
        <v>185491.6</v>
      </c>
      <c r="I3060" s="17">
        <v>5.6239999999999997E-3</v>
      </c>
      <c r="J3060" s="16">
        <v>649741.76</v>
      </c>
      <c r="K3060" s="17">
        <v>-1.0704999999999999E-2</v>
      </c>
      <c r="L3060" s="16">
        <v>1255956.53</v>
      </c>
      <c r="M3060" s="17">
        <v>-4.6045999999999997E-2</v>
      </c>
      <c r="N3060" s="16">
        <v>2484156.94</v>
      </c>
      <c r="O3060" s="17">
        <v>-2.9564E-2</v>
      </c>
    </row>
    <row r="3061" spans="2:15" x14ac:dyDescent="0.2">
      <c r="B3061" s="30"/>
      <c r="C3061" s="30"/>
      <c r="D3061" s="30"/>
      <c r="E3061" s="30"/>
      <c r="F3061" s="30"/>
      <c r="G3061" s="14" t="s">
        <v>311</v>
      </c>
      <c r="H3061" s="16">
        <v>429805.5</v>
      </c>
      <c r="I3061" s="17">
        <v>-4.2449000000000001E-2</v>
      </c>
      <c r="J3061" s="16">
        <v>1493993.37</v>
      </c>
      <c r="K3061" s="17">
        <v>-5.3442000000000003E-2</v>
      </c>
      <c r="L3061" s="16">
        <v>3291110.24</v>
      </c>
      <c r="M3061" s="17">
        <v>-3.7782000000000003E-2</v>
      </c>
      <c r="N3061" s="16">
        <v>6942613.0800000001</v>
      </c>
      <c r="O3061" s="17">
        <v>-4.1432999999999998E-2</v>
      </c>
    </row>
    <row r="3062" spans="2:15" x14ac:dyDescent="0.2">
      <c r="B3062" s="30"/>
      <c r="C3062" s="30"/>
      <c r="D3062" s="30"/>
      <c r="E3062" s="30"/>
      <c r="F3062" s="30"/>
      <c r="G3062" s="14" t="s">
        <v>312</v>
      </c>
      <c r="H3062" s="16">
        <v>448765.42</v>
      </c>
      <c r="I3062" s="17">
        <v>9.6005999999999994E-2</v>
      </c>
      <c r="J3062" s="16">
        <v>1445794.64</v>
      </c>
      <c r="K3062" s="17">
        <v>8.2948999999999995E-2</v>
      </c>
      <c r="L3062" s="16">
        <v>3008700.84</v>
      </c>
      <c r="M3062" s="17">
        <v>5.3587000000000003E-2</v>
      </c>
      <c r="N3062" s="16">
        <v>6117125.1799999997</v>
      </c>
      <c r="O3062" s="17">
        <v>6.38E-4</v>
      </c>
    </row>
    <row r="3063" spans="2:15" x14ac:dyDescent="0.2">
      <c r="B3063" s="30"/>
      <c r="C3063" s="30"/>
      <c r="D3063" s="30"/>
      <c r="E3063" s="30"/>
      <c r="F3063" s="30"/>
      <c r="G3063" s="14" t="s">
        <v>313</v>
      </c>
      <c r="H3063" s="16">
        <v>341238.35</v>
      </c>
      <c r="I3063" s="17">
        <v>1.5342E-2</v>
      </c>
      <c r="J3063" s="16">
        <v>1234155.03</v>
      </c>
      <c r="K3063" s="17">
        <v>-3.8138999999999999E-2</v>
      </c>
      <c r="L3063" s="16">
        <v>2528679.7400000002</v>
      </c>
      <c r="M3063" s="17">
        <v>-3.4442E-2</v>
      </c>
      <c r="N3063" s="16">
        <v>5564365.3099999996</v>
      </c>
      <c r="O3063" s="17">
        <v>7.2640999999999997E-2</v>
      </c>
    </row>
    <row r="3064" spans="2:15" x14ac:dyDescent="0.2">
      <c r="B3064" s="30"/>
      <c r="C3064" s="30"/>
      <c r="D3064" s="30"/>
      <c r="E3064" s="30"/>
      <c r="F3064" s="30"/>
      <c r="G3064" s="14" t="s">
        <v>314</v>
      </c>
      <c r="H3064" s="16">
        <v>348630.12</v>
      </c>
      <c r="I3064" s="17">
        <v>5.0705E-2</v>
      </c>
      <c r="J3064" s="16">
        <v>1178516.56</v>
      </c>
      <c r="K3064" s="17">
        <v>-4.7440999999999997E-2</v>
      </c>
      <c r="L3064" s="16">
        <v>2332124.35</v>
      </c>
      <c r="M3064" s="17">
        <v>-4.3355999999999999E-2</v>
      </c>
      <c r="N3064" s="16">
        <v>4768393.74</v>
      </c>
      <c r="O3064" s="17">
        <v>-1.3032999999999999E-2</v>
      </c>
    </row>
    <row r="3065" spans="2:15" x14ac:dyDescent="0.2">
      <c r="B3065" s="30"/>
      <c r="C3065" s="30"/>
      <c r="D3065" s="30"/>
      <c r="E3065" s="30"/>
      <c r="F3065" s="30"/>
      <c r="G3065" s="14" t="s">
        <v>315</v>
      </c>
      <c r="H3065" s="16">
        <v>195004.21</v>
      </c>
      <c r="I3065" s="17">
        <v>-0.232761</v>
      </c>
      <c r="J3065" s="16">
        <v>658322.28</v>
      </c>
      <c r="K3065" s="17">
        <v>-0.21887200000000001</v>
      </c>
      <c r="L3065" s="16">
        <v>1503595.13</v>
      </c>
      <c r="M3065" s="17">
        <v>-0.152278</v>
      </c>
      <c r="N3065" s="16">
        <v>3312898.31</v>
      </c>
      <c r="O3065" s="17">
        <v>-9.0451000000000004E-2</v>
      </c>
    </row>
    <row r="3066" spans="2:15" x14ac:dyDescent="0.2">
      <c r="B3066" s="30"/>
      <c r="C3066" s="30"/>
      <c r="D3066" s="30"/>
      <c r="E3066" s="30"/>
      <c r="F3066" s="30"/>
      <c r="G3066" s="14" t="s">
        <v>316</v>
      </c>
      <c r="H3066" s="16">
        <v>190783.06</v>
      </c>
      <c r="I3066" s="17">
        <v>-0.15786900000000001</v>
      </c>
      <c r="J3066" s="16">
        <v>644506.34</v>
      </c>
      <c r="K3066" s="17">
        <v>-0.16484499999999999</v>
      </c>
      <c r="L3066" s="16">
        <v>1434676.31</v>
      </c>
      <c r="M3066" s="17">
        <v>-0.115188</v>
      </c>
      <c r="N3066" s="16">
        <v>3004731.16</v>
      </c>
      <c r="O3066" s="17">
        <v>-0.108274</v>
      </c>
    </row>
    <row r="3067" spans="2:15" x14ac:dyDescent="0.2">
      <c r="B3067" s="30"/>
      <c r="C3067" s="30"/>
      <c r="D3067" s="30"/>
      <c r="E3067" s="30"/>
      <c r="F3067" s="30"/>
      <c r="G3067" s="14" t="s">
        <v>317</v>
      </c>
      <c r="H3067" s="16">
        <v>165958.57</v>
      </c>
      <c r="I3067" s="17">
        <v>-8.1429000000000001E-2</v>
      </c>
      <c r="J3067" s="16">
        <v>570492.01</v>
      </c>
      <c r="K3067" s="17">
        <v>-7.7366000000000004E-2</v>
      </c>
      <c r="L3067" s="16">
        <v>1217752.1100000001</v>
      </c>
      <c r="M3067" s="17">
        <v>-3.8515000000000001E-2</v>
      </c>
      <c r="N3067" s="16">
        <v>2429724.64</v>
      </c>
      <c r="O3067" s="17">
        <v>-2.6128999999999999E-2</v>
      </c>
    </row>
    <row r="3068" spans="2:15" x14ac:dyDescent="0.2">
      <c r="B3068" s="30"/>
      <c r="C3068" s="30"/>
      <c r="D3068" s="30"/>
      <c r="E3068" s="30"/>
      <c r="F3068" s="30"/>
      <c r="G3068" s="14" t="s">
        <v>318</v>
      </c>
      <c r="H3068" s="16">
        <v>319669.55</v>
      </c>
      <c r="I3068" s="17">
        <v>7.7785000000000007E-2</v>
      </c>
      <c r="J3068" s="16">
        <v>1042819.82</v>
      </c>
      <c r="K3068" s="17">
        <v>5.6159000000000001E-2</v>
      </c>
      <c r="L3068" s="16">
        <v>2136168.98</v>
      </c>
      <c r="M3068" s="17">
        <v>7.5883999999999993E-2</v>
      </c>
      <c r="N3068" s="16">
        <v>4300127.45</v>
      </c>
      <c r="O3068" s="17">
        <v>6.0644000000000003E-2</v>
      </c>
    </row>
    <row r="3069" spans="2:15" x14ac:dyDescent="0.2">
      <c r="B3069" s="30"/>
      <c r="C3069" s="30"/>
      <c r="D3069" s="30"/>
      <c r="E3069" s="30"/>
      <c r="F3069" s="30"/>
      <c r="G3069" s="14" t="s">
        <v>319</v>
      </c>
      <c r="H3069" s="16">
        <v>162682.10999999999</v>
      </c>
      <c r="I3069" s="17">
        <v>-1.4085E-2</v>
      </c>
      <c r="J3069" s="16">
        <v>570081.39</v>
      </c>
      <c r="K3069" s="17">
        <v>1.5820000000000001E-3</v>
      </c>
      <c r="L3069" s="16">
        <v>1125288.05</v>
      </c>
      <c r="M3069" s="17">
        <v>-6.9680000000000002E-3</v>
      </c>
      <c r="N3069" s="16">
        <v>2262922.62</v>
      </c>
      <c r="O3069" s="17">
        <v>-1.2565E-2</v>
      </c>
    </row>
    <row r="3070" spans="2:15" x14ac:dyDescent="0.2">
      <c r="B3070" s="30"/>
      <c r="C3070" s="30"/>
      <c r="D3070" s="30"/>
      <c r="E3070" s="30"/>
      <c r="F3070" s="30"/>
      <c r="G3070" s="14" t="s">
        <v>320</v>
      </c>
      <c r="H3070" s="16">
        <v>286653.18</v>
      </c>
      <c r="I3070" s="17">
        <v>3.0041999999999999E-2</v>
      </c>
      <c r="J3070" s="16">
        <v>936146.55</v>
      </c>
      <c r="K3070" s="17">
        <v>-1.2586999999999999E-2</v>
      </c>
      <c r="L3070" s="16">
        <v>1912915.2</v>
      </c>
      <c r="M3070" s="17">
        <v>-4.3920000000000001E-3</v>
      </c>
      <c r="N3070" s="16">
        <v>3908865.29</v>
      </c>
      <c r="O3070" s="17">
        <v>-1.1272000000000001E-2</v>
      </c>
    </row>
    <row r="3071" spans="2:15" x14ac:dyDescent="0.2">
      <c r="B3071" s="30"/>
      <c r="C3071" s="30"/>
      <c r="D3071" s="30"/>
      <c r="E3071" s="30"/>
      <c r="F3071" s="30"/>
      <c r="G3071" s="14" t="s">
        <v>321</v>
      </c>
      <c r="H3071" s="16">
        <v>767780.85</v>
      </c>
      <c r="I3071" s="17">
        <v>0.109846</v>
      </c>
      <c r="J3071" s="16">
        <v>2483729.17</v>
      </c>
      <c r="K3071" s="17">
        <v>7.0681999999999995E-2</v>
      </c>
      <c r="L3071" s="16">
        <v>5112642.04</v>
      </c>
      <c r="M3071" s="17">
        <v>9.2232999999999996E-2</v>
      </c>
      <c r="N3071" s="16">
        <v>10246590.949999999</v>
      </c>
      <c r="O3071" s="17">
        <v>5.2913000000000002E-2</v>
      </c>
    </row>
    <row r="3072" spans="2:15" x14ac:dyDescent="0.2">
      <c r="B3072" s="30"/>
      <c r="C3072" s="30"/>
      <c r="D3072" s="30"/>
      <c r="E3072" s="30"/>
      <c r="F3072" s="30"/>
      <c r="G3072" s="14" t="s">
        <v>322</v>
      </c>
      <c r="H3072" s="16">
        <v>446989.43</v>
      </c>
      <c r="I3072" s="17">
        <v>-2.4202999999999999E-2</v>
      </c>
      <c r="J3072" s="16">
        <v>1503122.86</v>
      </c>
      <c r="K3072" s="17">
        <v>-8.2068000000000002E-2</v>
      </c>
      <c r="L3072" s="16">
        <v>3095396.85</v>
      </c>
      <c r="M3072" s="17">
        <v>-5.7741000000000001E-2</v>
      </c>
      <c r="N3072" s="16">
        <v>6374675.1699999999</v>
      </c>
      <c r="O3072" s="17">
        <v>-3.9882000000000001E-2</v>
      </c>
    </row>
    <row r="3073" spans="2:15" x14ac:dyDescent="0.2">
      <c r="B3073" s="30"/>
      <c r="C3073" s="30"/>
      <c r="D3073" s="30"/>
      <c r="E3073" s="30"/>
      <c r="F3073" s="30"/>
      <c r="G3073" s="14" t="s">
        <v>323</v>
      </c>
      <c r="H3073" s="16">
        <v>260560.27</v>
      </c>
      <c r="I3073" s="17">
        <v>-0.105938</v>
      </c>
      <c r="J3073" s="16">
        <v>850451.18</v>
      </c>
      <c r="K3073" s="17">
        <v>-0.12886300000000001</v>
      </c>
      <c r="L3073" s="16">
        <v>1874720.8</v>
      </c>
      <c r="M3073" s="17">
        <v>-0.104412</v>
      </c>
      <c r="N3073" s="16">
        <v>3863722.93</v>
      </c>
      <c r="O3073" s="17">
        <v>-9.3009999999999995E-2</v>
      </c>
    </row>
    <row r="3074" spans="2:15" x14ac:dyDescent="0.2">
      <c r="B3074" s="30"/>
      <c r="C3074" s="30"/>
      <c r="D3074" s="30"/>
      <c r="E3074" s="30"/>
      <c r="F3074" s="30"/>
      <c r="G3074" s="14" t="s">
        <v>324</v>
      </c>
      <c r="H3074" s="16">
        <v>266712.17</v>
      </c>
      <c r="I3074" s="17">
        <v>-2.2793999999999998E-2</v>
      </c>
      <c r="J3074" s="16">
        <v>900529.55</v>
      </c>
      <c r="K3074" s="17">
        <v>-4.1711999999999999E-2</v>
      </c>
      <c r="L3074" s="16">
        <v>1829669.31</v>
      </c>
      <c r="M3074" s="17">
        <v>-3.7155000000000001E-2</v>
      </c>
      <c r="N3074" s="16">
        <v>3887985.59</v>
      </c>
      <c r="O3074" s="17">
        <v>-3.2544999999999998E-2</v>
      </c>
    </row>
    <row r="3075" spans="2:15" x14ac:dyDescent="0.2">
      <c r="B3075" s="138"/>
      <c r="C3075" s="138"/>
      <c r="D3075" s="138"/>
      <c r="E3075" s="138"/>
      <c r="F3075" s="30"/>
      <c r="G3075" s="14" t="s">
        <v>325</v>
      </c>
      <c r="H3075" s="16">
        <v>344406.97</v>
      </c>
      <c r="I3075" s="17">
        <v>-6.0544000000000001E-2</v>
      </c>
      <c r="J3075" s="16">
        <v>1035050.44</v>
      </c>
      <c r="K3075" s="17">
        <v>-4.8783E-2</v>
      </c>
      <c r="L3075" s="16">
        <v>2305532.86</v>
      </c>
      <c r="M3075" s="17">
        <v>-2.9912999999999999E-2</v>
      </c>
      <c r="N3075" s="16">
        <v>4886065.5199999996</v>
      </c>
      <c r="O3075" s="17">
        <v>-4.3039000000000001E-2</v>
      </c>
    </row>
    <row r="3076" spans="2:15" x14ac:dyDescent="0.2">
      <c r="C3076" s="30"/>
      <c r="D3076" s="30"/>
      <c r="E3076" s="30"/>
      <c r="F3076" s="30"/>
      <c r="G3076" s="14" t="s">
        <v>351</v>
      </c>
      <c r="H3076" s="19">
        <v>168568.58</v>
      </c>
      <c r="I3076" s="17">
        <v>-2.4832E-2</v>
      </c>
      <c r="J3076" s="19">
        <v>607444.41</v>
      </c>
      <c r="K3076" s="17">
        <v>2.052E-2</v>
      </c>
      <c r="L3076" s="19">
        <v>1212659.8999999999</v>
      </c>
      <c r="M3076" s="17">
        <v>3.7294000000000001E-2</v>
      </c>
      <c r="N3076" s="19">
        <v>2346951.79</v>
      </c>
      <c r="O3076" s="17">
        <v>4.5222999999999999E-2</v>
      </c>
    </row>
    <row r="3077" spans="2:15" x14ac:dyDescent="0.2">
      <c r="C3077" s="30"/>
      <c r="D3077" s="30"/>
      <c r="E3077" s="30"/>
      <c r="F3077" s="30"/>
      <c r="G3077" s="14" t="s">
        <v>352</v>
      </c>
      <c r="H3077" s="19">
        <v>330149.46999999997</v>
      </c>
      <c r="I3077" s="17">
        <v>2.7570999999999998E-2</v>
      </c>
      <c r="J3077" s="19">
        <v>1119186.3600000001</v>
      </c>
      <c r="K3077" s="17">
        <v>2.2353000000000001E-2</v>
      </c>
      <c r="L3077" s="19">
        <v>2226558.35</v>
      </c>
      <c r="M3077" s="17">
        <v>2.3885E-2</v>
      </c>
      <c r="N3077" s="19">
        <v>4340999.8899999997</v>
      </c>
      <c r="O3077" s="17">
        <v>5.2750000000000002E-3</v>
      </c>
    </row>
    <row r="3078" spans="2:15" x14ac:dyDescent="0.2">
      <c r="B3078" s="29" t="s">
        <v>19</v>
      </c>
      <c r="C3078" s="29" t="s">
        <v>12</v>
      </c>
      <c r="D3078" s="29" t="s">
        <v>24</v>
      </c>
      <c r="E3078" s="29" t="s">
        <v>0</v>
      </c>
      <c r="F3078" s="29" t="s">
        <v>85</v>
      </c>
      <c r="G3078" s="14" t="s">
        <v>326</v>
      </c>
      <c r="H3078" s="16">
        <v>3537220.56</v>
      </c>
      <c r="I3078" s="17">
        <v>6.2830999999999998E-2</v>
      </c>
      <c r="J3078" s="16">
        <v>11641365.289999999</v>
      </c>
      <c r="K3078" s="17">
        <v>3.2704999999999998E-2</v>
      </c>
      <c r="L3078" s="16">
        <v>23870894.140000001</v>
      </c>
      <c r="M3078" s="17">
        <v>5.0788E-2</v>
      </c>
      <c r="N3078" s="16">
        <v>48233350.329999998</v>
      </c>
      <c r="O3078" s="17">
        <v>3.1130000000000001E-2</v>
      </c>
    </row>
    <row r="3079" spans="2:15" x14ac:dyDescent="0.2">
      <c r="B3079" s="30"/>
      <c r="C3079" s="30"/>
      <c r="D3079" s="30"/>
      <c r="E3079" s="30"/>
      <c r="F3079" s="30"/>
      <c r="G3079" s="14" t="s">
        <v>327</v>
      </c>
      <c r="H3079" s="16">
        <v>4014000.9</v>
      </c>
      <c r="I3079" s="17">
        <v>-3.4429999999999999E-3</v>
      </c>
      <c r="J3079" s="16">
        <v>14379329.09</v>
      </c>
      <c r="K3079" s="17">
        <v>3.1891000000000003E-2</v>
      </c>
      <c r="L3079" s="16">
        <v>28088225.149999999</v>
      </c>
      <c r="M3079" s="17">
        <v>2.5283E-2</v>
      </c>
      <c r="N3079" s="16">
        <v>55736669.549999997</v>
      </c>
      <c r="O3079" s="17">
        <v>2.7921000000000001E-2</v>
      </c>
    </row>
    <row r="3080" spans="2:15" x14ac:dyDescent="0.2">
      <c r="B3080" s="30"/>
      <c r="C3080" s="30"/>
      <c r="D3080" s="30"/>
      <c r="E3080" s="30"/>
      <c r="F3080" s="30"/>
      <c r="G3080" s="14" t="s">
        <v>328</v>
      </c>
      <c r="H3080" s="16">
        <v>2432978.38</v>
      </c>
      <c r="I3080" s="17">
        <v>-0.1041</v>
      </c>
      <c r="J3080" s="16">
        <v>8348073.4000000004</v>
      </c>
      <c r="K3080" s="17">
        <v>-9.4659999999999994E-2</v>
      </c>
      <c r="L3080" s="16">
        <v>17816573.800000001</v>
      </c>
      <c r="M3080" s="17">
        <v>-6.3411999999999996E-2</v>
      </c>
      <c r="N3080" s="16">
        <v>36556868.890000001</v>
      </c>
      <c r="O3080" s="17">
        <v>-4.9877999999999999E-2</v>
      </c>
    </row>
    <row r="3081" spans="2:15" x14ac:dyDescent="0.2">
      <c r="B3081" s="30"/>
      <c r="C3081" s="30"/>
      <c r="D3081" s="30"/>
      <c r="E3081" s="30"/>
      <c r="F3081" s="30"/>
      <c r="G3081" s="14" t="s">
        <v>329</v>
      </c>
      <c r="H3081" s="16">
        <v>5882917.1100000003</v>
      </c>
      <c r="I3081" s="17">
        <v>6.2468000000000003E-2</v>
      </c>
      <c r="J3081" s="16">
        <v>20049739.719999999</v>
      </c>
      <c r="K3081" s="17">
        <v>4.2724999999999999E-2</v>
      </c>
      <c r="L3081" s="16">
        <v>42538168.130000003</v>
      </c>
      <c r="M3081" s="17">
        <v>3.8768999999999998E-2</v>
      </c>
      <c r="N3081" s="16">
        <v>87493945.760000005</v>
      </c>
      <c r="O3081" s="17">
        <v>1.3941E-2</v>
      </c>
    </row>
    <row r="3082" spans="2:15" x14ac:dyDescent="0.2">
      <c r="B3082" s="30"/>
      <c r="C3082" s="30"/>
      <c r="D3082" s="30"/>
      <c r="E3082" s="30"/>
      <c r="F3082" s="30"/>
      <c r="G3082" s="14" t="s">
        <v>330</v>
      </c>
      <c r="H3082" s="16">
        <v>2060538.76</v>
      </c>
      <c r="I3082" s="17">
        <v>2.0990999999999999E-2</v>
      </c>
      <c r="J3082" s="16">
        <v>7007494.04</v>
      </c>
      <c r="K3082" s="17">
        <v>1.4814000000000001E-2</v>
      </c>
      <c r="L3082" s="16">
        <v>14094499.26</v>
      </c>
      <c r="M3082" s="17">
        <v>3.4734000000000001E-2</v>
      </c>
      <c r="N3082" s="16">
        <v>28159760.300000001</v>
      </c>
      <c r="O3082" s="17">
        <v>2.0910000000000002E-2</v>
      </c>
    </row>
    <row r="3083" spans="2:15" x14ac:dyDescent="0.2">
      <c r="B3083" s="30"/>
      <c r="C3083" s="30"/>
      <c r="D3083" s="30"/>
      <c r="E3083" s="30"/>
      <c r="F3083" s="30"/>
      <c r="G3083" s="14" t="s">
        <v>331</v>
      </c>
      <c r="H3083" s="16">
        <v>2641816.2000000002</v>
      </c>
      <c r="I3083" s="17">
        <v>-3.6398E-2</v>
      </c>
      <c r="J3083" s="16">
        <v>9160910.2899999991</v>
      </c>
      <c r="K3083" s="17">
        <v>-1.8386E-2</v>
      </c>
      <c r="L3083" s="16">
        <v>19058301.949999999</v>
      </c>
      <c r="M3083" s="17">
        <v>-3.7328E-2</v>
      </c>
      <c r="N3083" s="16">
        <v>37399461.719999999</v>
      </c>
      <c r="O3083" s="17">
        <v>-4.1696999999999998E-2</v>
      </c>
    </row>
    <row r="3084" spans="2:15" x14ac:dyDescent="0.2">
      <c r="B3084" s="30"/>
      <c r="C3084" s="30"/>
      <c r="D3084" s="30"/>
      <c r="E3084" s="30"/>
      <c r="F3084" s="30"/>
      <c r="G3084" s="14" t="s">
        <v>332</v>
      </c>
      <c r="H3084" s="16">
        <v>2927420.57</v>
      </c>
      <c r="I3084" s="17">
        <v>-1.5639E-2</v>
      </c>
      <c r="J3084" s="16">
        <v>9163246.8200000003</v>
      </c>
      <c r="K3084" s="17">
        <v>-1.5483E-2</v>
      </c>
      <c r="L3084" s="16">
        <v>19744191.399999999</v>
      </c>
      <c r="M3084" s="17">
        <v>-1.6990999999999999E-2</v>
      </c>
      <c r="N3084" s="16">
        <v>40725925.030000001</v>
      </c>
      <c r="O3084" s="17">
        <v>-2.7959000000000001E-2</v>
      </c>
    </row>
    <row r="3085" spans="2:15" x14ac:dyDescent="0.2">
      <c r="B3085" s="30"/>
      <c r="C3085" s="30"/>
      <c r="D3085" s="30"/>
      <c r="E3085" s="30"/>
      <c r="F3085" s="30"/>
      <c r="G3085" s="14" t="s">
        <v>333</v>
      </c>
      <c r="H3085" s="16">
        <v>3860967.04</v>
      </c>
      <c r="I3085" s="17">
        <v>-1.8727000000000001E-2</v>
      </c>
      <c r="J3085" s="16">
        <v>12908372.060000001</v>
      </c>
      <c r="K3085" s="17">
        <v>-3.6058E-2</v>
      </c>
      <c r="L3085" s="16">
        <v>26366787.300000001</v>
      </c>
      <c r="M3085" s="17">
        <v>-1.6393000000000001E-2</v>
      </c>
      <c r="N3085" s="16">
        <v>53677904.549999997</v>
      </c>
      <c r="O3085" s="17">
        <v>-1.1348E-2</v>
      </c>
    </row>
    <row r="3086" spans="2:15" x14ac:dyDescent="0.2">
      <c r="B3086" s="30"/>
      <c r="C3086" s="30"/>
      <c r="D3086" s="30"/>
      <c r="E3086" s="31"/>
      <c r="F3086" s="30"/>
      <c r="G3086" s="14" t="s">
        <v>334</v>
      </c>
      <c r="H3086" s="16">
        <v>27357859.420000002</v>
      </c>
      <c r="I3086" s="17">
        <v>2.9619999999999998E-3</v>
      </c>
      <c r="J3086" s="16">
        <v>92658531.030000001</v>
      </c>
      <c r="K3086" s="17">
        <v>7.0699999999999995E-4</v>
      </c>
      <c r="L3086" s="16">
        <v>191577641.63999999</v>
      </c>
      <c r="M3086" s="17">
        <v>6.2040000000000003E-3</v>
      </c>
      <c r="N3086" s="16">
        <v>387983886.98000002</v>
      </c>
      <c r="O3086" s="17">
        <v>-1.503E-3</v>
      </c>
    </row>
    <row r="3087" spans="2:15" x14ac:dyDescent="0.2">
      <c r="B3087" s="29" t="s">
        <v>19</v>
      </c>
      <c r="C3087" s="29" t="s">
        <v>12</v>
      </c>
      <c r="D3087" s="29" t="s">
        <v>24</v>
      </c>
      <c r="E3087" s="29" t="s">
        <v>9</v>
      </c>
      <c r="F3087" s="29" t="s">
        <v>84</v>
      </c>
      <c r="G3087" s="14" t="s">
        <v>278</v>
      </c>
      <c r="H3087" s="18">
        <v>63094.92</v>
      </c>
      <c r="I3087" s="17">
        <v>-2.8111000000000001E-2</v>
      </c>
      <c r="J3087" s="18">
        <v>217280.01</v>
      </c>
      <c r="K3087" s="17">
        <v>5.9985999999999998E-2</v>
      </c>
      <c r="L3087" s="18">
        <v>441167.82</v>
      </c>
      <c r="M3087" s="17">
        <v>2.2863999999999999E-2</v>
      </c>
      <c r="N3087" s="18">
        <v>918006.22</v>
      </c>
      <c r="O3087" s="17">
        <v>9.8720000000000006E-3</v>
      </c>
    </row>
    <row r="3088" spans="2:15" x14ac:dyDescent="0.2">
      <c r="B3088" s="30"/>
      <c r="C3088" s="30"/>
      <c r="D3088" s="30"/>
      <c r="E3088" s="30"/>
      <c r="F3088" s="30"/>
      <c r="G3088" s="14" t="s">
        <v>279</v>
      </c>
      <c r="H3088" s="18">
        <v>90511.51</v>
      </c>
      <c r="I3088" s="17">
        <v>2.3802E-2</v>
      </c>
      <c r="J3088" s="18">
        <v>285402.23</v>
      </c>
      <c r="K3088" s="17">
        <v>3.1233E-2</v>
      </c>
      <c r="L3088" s="18">
        <v>574680.94999999995</v>
      </c>
      <c r="M3088" s="17">
        <v>7.5659999999999998E-3</v>
      </c>
      <c r="N3088" s="18">
        <v>1171267.26</v>
      </c>
      <c r="O3088" s="17">
        <v>-6.7759999999999999E-3</v>
      </c>
    </row>
    <row r="3089" spans="2:15" x14ac:dyDescent="0.2">
      <c r="B3089" s="30"/>
      <c r="C3089" s="30"/>
      <c r="D3089" s="30"/>
      <c r="E3089" s="30"/>
      <c r="F3089" s="30"/>
      <c r="G3089" s="14" t="s">
        <v>280</v>
      </c>
      <c r="H3089" s="18">
        <v>175685.57</v>
      </c>
      <c r="I3089" s="17">
        <v>7.2844999999999993E-2</v>
      </c>
      <c r="J3089" s="18">
        <v>597118.24</v>
      </c>
      <c r="K3089" s="17">
        <v>0.107909</v>
      </c>
      <c r="L3089" s="18">
        <v>1278118.49</v>
      </c>
      <c r="M3089" s="17">
        <v>0.15374299999999999</v>
      </c>
      <c r="N3089" s="18">
        <v>2493716.13</v>
      </c>
      <c r="O3089" s="17">
        <v>9.0606000000000006E-2</v>
      </c>
    </row>
    <row r="3090" spans="2:15" x14ac:dyDescent="0.2">
      <c r="B3090" s="30"/>
      <c r="C3090" s="30"/>
      <c r="D3090" s="30"/>
      <c r="E3090" s="30"/>
      <c r="F3090" s="30"/>
      <c r="G3090" s="14" t="s">
        <v>281</v>
      </c>
      <c r="H3090" s="18">
        <v>58616.73</v>
      </c>
      <c r="I3090" s="17">
        <v>2.0990000000000002E-3</v>
      </c>
      <c r="J3090" s="18">
        <v>191290.99</v>
      </c>
      <c r="K3090" s="17">
        <v>5.1200000000000004E-3</v>
      </c>
      <c r="L3090" s="18">
        <v>389137.86</v>
      </c>
      <c r="M3090" s="17">
        <v>-2.8877E-2</v>
      </c>
      <c r="N3090" s="18">
        <v>769581.66</v>
      </c>
      <c r="O3090" s="17">
        <v>-6.0879000000000003E-2</v>
      </c>
    </row>
    <row r="3091" spans="2:15" x14ac:dyDescent="0.2">
      <c r="B3091" s="30"/>
      <c r="C3091" s="30"/>
      <c r="D3091" s="30"/>
      <c r="E3091" s="30"/>
      <c r="F3091" s="30"/>
      <c r="G3091" s="14" t="s">
        <v>282</v>
      </c>
      <c r="H3091" s="18">
        <v>191418.46</v>
      </c>
      <c r="I3091" s="17">
        <v>0.152004</v>
      </c>
      <c r="J3091" s="18">
        <v>665560.11</v>
      </c>
      <c r="K3091" s="17">
        <v>0.152314</v>
      </c>
      <c r="L3091" s="18">
        <v>1415140.17</v>
      </c>
      <c r="M3091" s="17">
        <v>0.138541</v>
      </c>
      <c r="N3091" s="18">
        <v>2834191.71</v>
      </c>
      <c r="O3091" s="17">
        <v>1.7802999999999999E-2</v>
      </c>
    </row>
    <row r="3092" spans="2:15" x14ac:dyDescent="0.2">
      <c r="B3092" s="30"/>
      <c r="C3092" s="30"/>
      <c r="D3092" s="30"/>
      <c r="E3092" s="30"/>
      <c r="F3092" s="30"/>
      <c r="G3092" s="14" t="s">
        <v>283</v>
      </c>
      <c r="H3092" s="18">
        <v>86147.93</v>
      </c>
      <c r="I3092" s="17">
        <v>6.9095000000000004E-2</v>
      </c>
      <c r="J3092" s="18">
        <v>268306.46000000002</v>
      </c>
      <c r="K3092" s="17">
        <v>-4.0500000000000001E-2</v>
      </c>
      <c r="L3092" s="18">
        <v>607044.94999999995</v>
      </c>
      <c r="M3092" s="17">
        <v>4.0163999999999998E-2</v>
      </c>
      <c r="N3092" s="18">
        <v>1298597.8999999999</v>
      </c>
      <c r="O3092" s="17">
        <v>6.5575999999999995E-2</v>
      </c>
    </row>
    <row r="3093" spans="2:15" x14ac:dyDescent="0.2">
      <c r="B3093" s="30"/>
      <c r="C3093" s="30"/>
      <c r="D3093" s="30"/>
      <c r="E3093" s="30"/>
      <c r="F3093" s="30"/>
      <c r="G3093" s="14" t="s">
        <v>284</v>
      </c>
      <c r="H3093" s="18">
        <v>38134.39</v>
      </c>
      <c r="I3093" s="17">
        <v>-0.22254399999999999</v>
      </c>
      <c r="J3093" s="18">
        <v>132862.37</v>
      </c>
      <c r="K3093" s="17">
        <v>-0.221086</v>
      </c>
      <c r="L3093" s="18">
        <v>302451.09000000003</v>
      </c>
      <c r="M3093" s="17">
        <v>-0.15944800000000001</v>
      </c>
      <c r="N3093" s="18">
        <v>659692.32999999996</v>
      </c>
      <c r="O3093" s="17">
        <v>-0.115684</v>
      </c>
    </row>
    <row r="3094" spans="2:15" x14ac:dyDescent="0.2">
      <c r="B3094" s="30"/>
      <c r="C3094" s="30"/>
      <c r="D3094" s="30"/>
      <c r="E3094" s="30"/>
      <c r="F3094" s="30"/>
      <c r="G3094" s="14" t="s">
        <v>285</v>
      </c>
      <c r="H3094" s="18">
        <v>154691.56</v>
      </c>
      <c r="I3094" s="17">
        <v>6.8432000000000007E-2</v>
      </c>
      <c r="J3094" s="18">
        <v>544607.80000000005</v>
      </c>
      <c r="K3094" s="17">
        <v>3.1744000000000001E-2</v>
      </c>
      <c r="L3094" s="18">
        <v>1084569.31</v>
      </c>
      <c r="M3094" s="17">
        <v>1.3011E-2</v>
      </c>
      <c r="N3094" s="18">
        <v>2221618.11</v>
      </c>
      <c r="O3094" s="17">
        <v>-1.1965E-2</v>
      </c>
    </row>
    <row r="3095" spans="2:15" x14ac:dyDescent="0.2">
      <c r="B3095" s="30"/>
      <c r="C3095" s="30"/>
      <c r="D3095" s="30"/>
      <c r="E3095" s="30"/>
      <c r="F3095" s="30"/>
      <c r="G3095" s="14" t="s">
        <v>286</v>
      </c>
      <c r="H3095" s="18">
        <v>72600.210000000006</v>
      </c>
      <c r="I3095" s="17">
        <v>-1.9747000000000001E-2</v>
      </c>
      <c r="J3095" s="18">
        <v>253806.83</v>
      </c>
      <c r="K3095" s="17">
        <v>1.4975E-2</v>
      </c>
      <c r="L3095" s="18">
        <v>492359.62</v>
      </c>
      <c r="M3095" s="17">
        <v>-4.4260000000000002E-3</v>
      </c>
      <c r="N3095" s="18">
        <v>973596.67</v>
      </c>
      <c r="O3095" s="17">
        <v>2.4880000000000002E-3</v>
      </c>
    </row>
    <row r="3096" spans="2:15" x14ac:dyDescent="0.2">
      <c r="B3096" s="30"/>
      <c r="C3096" s="30"/>
      <c r="D3096" s="30"/>
      <c r="E3096" s="30"/>
      <c r="F3096" s="30"/>
      <c r="G3096" s="14" t="s">
        <v>287</v>
      </c>
      <c r="H3096" s="18">
        <v>49389.65</v>
      </c>
      <c r="I3096" s="17">
        <v>-7.5174000000000005E-2</v>
      </c>
      <c r="J3096" s="18">
        <v>207185.34</v>
      </c>
      <c r="K3096" s="17">
        <v>-4.5206999999999997E-2</v>
      </c>
      <c r="L3096" s="18">
        <v>397873.84</v>
      </c>
      <c r="M3096" s="17">
        <v>-8.1909999999999997E-2</v>
      </c>
      <c r="N3096" s="18">
        <v>960530.37</v>
      </c>
      <c r="O3096" s="17">
        <v>9.3573000000000003E-2</v>
      </c>
    </row>
    <row r="3097" spans="2:15" x14ac:dyDescent="0.2">
      <c r="B3097" s="30"/>
      <c r="C3097" s="30"/>
      <c r="D3097" s="30"/>
      <c r="E3097" s="30"/>
      <c r="F3097" s="30"/>
      <c r="G3097" s="14" t="s">
        <v>288</v>
      </c>
      <c r="H3097" s="18">
        <v>52915.69</v>
      </c>
      <c r="I3097" s="17">
        <v>-5.1482E-2</v>
      </c>
      <c r="J3097" s="18">
        <v>193245.27</v>
      </c>
      <c r="K3097" s="17">
        <v>-1.3295E-2</v>
      </c>
      <c r="L3097" s="18">
        <v>390736.27</v>
      </c>
      <c r="M3097" s="17">
        <v>-1.0723E-2</v>
      </c>
      <c r="N3097" s="18">
        <v>797653.61</v>
      </c>
      <c r="O3097" s="17">
        <v>2.4327999999999999E-2</v>
      </c>
    </row>
    <row r="3098" spans="2:15" x14ac:dyDescent="0.2">
      <c r="B3098" s="30"/>
      <c r="C3098" s="30"/>
      <c r="D3098" s="30"/>
      <c r="E3098" s="30"/>
      <c r="F3098" s="30"/>
      <c r="G3098" s="14" t="s">
        <v>289</v>
      </c>
      <c r="H3098" s="18">
        <v>129514.94</v>
      </c>
      <c r="I3098" s="17">
        <v>-9.5958000000000002E-2</v>
      </c>
      <c r="J3098" s="18">
        <v>443230.35</v>
      </c>
      <c r="K3098" s="17">
        <v>-4.8466000000000002E-2</v>
      </c>
      <c r="L3098" s="18">
        <v>908088.28</v>
      </c>
      <c r="M3098" s="17">
        <v>-6.2281000000000003E-2</v>
      </c>
      <c r="N3098" s="18">
        <v>1854276.65</v>
      </c>
      <c r="O3098" s="17">
        <v>-7.0288000000000003E-2</v>
      </c>
    </row>
    <row r="3099" spans="2:15" x14ac:dyDescent="0.2">
      <c r="B3099" s="30"/>
      <c r="C3099" s="30"/>
      <c r="D3099" s="30"/>
      <c r="E3099" s="30"/>
      <c r="F3099" s="30"/>
      <c r="G3099" s="14" t="s">
        <v>290</v>
      </c>
      <c r="H3099" s="18">
        <v>123572.28</v>
      </c>
      <c r="I3099" s="17">
        <v>-0.113584</v>
      </c>
      <c r="J3099" s="18">
        <v>422203.33</v>
      </c>
      <c r="K3099" s="17">
        <v>-0.102007</v>
      </c>
      <c r="L3099" s="18">
        <v>882207.77</v>
      </c>
      <c r="M3099" s="17">
        <v>-8.5462999999999997E-2</v>
      </c>
      <c r="N3099" s="18">
        <v>1836670.5</v>
      </c>
      <c r="O3099" s="17">
        <v>-0.100676</v>
      </c>
    </row>
    <row r="3100" spans="2:15" x14ac:dyDescent="0.2">
      <c r="B3100" s="30"/>
      <c r="C3100" s="30"/>
      <c r="D3100" s="30"/>
      <c r="E3100" s="30"/>
      <c r="F3100" s="30"/>
      <c r="G3100" s="14" t="s">
        <v>291</v>
      </c>
      <c r="H3100" s="18">
        <v>133895.01</v>
      </c>
      <c r="I3100" s="17">
        <v>-4.9195000000000003E-2</v>
      </c>
      <c r="J3100" s="18">
        <v>474316.26</v>
      </c>
      <c r="K3100" s="17">
        <v>1.1068E-2</v>
      </c>
      <c r="L3100" s="18">
        <v>959682.13</v>
      </c>
      <c r="M3100" s="17">
        <v>3.9692999999999999E-2</v>
      </c>
      <c r="N3100" s="18">
        <v>1866007.87</v>
      </c>
      <c r="O3100" s="17">
        <v>5.3691000000000003E-2</v>
      </c>
    </row>
    <row r="3101" spans="2:15" x14ac:dyDescent="0.2">
      <c r="B3101" s="30"/>
      <c r="C3101" s="30"/>
      <c r="D3101" s="30"/>
      <c r="E3101" s="30"/>
      <c r="F3101" s="30"/>
      <c r="G3101" s="14" t="s">
        <v>292</v>
      </c>
      <c r="H3101" s="18">
        <v>58578.49</v>
      </c>
      <c r="I3101" s="17">
        <v>-0.14226</v>
      </c>
      <c r="J3101" s="18">
        <v>213570.16</v>
      </c>
      <c r="K3101" s="17">
        <v>-2.5943000000000001E-2</v>
      </c>
      <c r="L3101" s="18">
        <v>430119.38</v>
      </c>
      <c r="M3101" s="17">
        <v>4.8000000000000001E-4</v>
      </c>
      <c r="N3101" s="18">
        <v>825613.97</v>
      </c>
      <c r="O3101" s="17">
        <v>6.5770000000000004E-3</v>
      </c>
    </row>
    <row r="3102" spans="2:15" x14ac:dyDescent="0.2">
      <c r="B3102" s="30"/>
      <c r="C3102" s="30"/>
      <c r="D3102" s="30"/>
      <c r="E3102" s="30"/>
      <c r="F3102" s="30"/>
      <c r="G3102" s="14" t="s">
        <v>293</v>
      </c>
      <c r="H3102" s="18">
        <v>97462.99</v>
      </c>
      <c r="I3102" s="17">
        <v>0.12227300000000001</v>
      </c>
      <c r="J3102" s="18">
        <v>338200.25</v>
      </c>
      <c r="K3102" s="17">
        <v>9.4206999999999999E-2</v>
      </c>
      <c r="L3102" s="18">
        <v>683221.1</v>
      </c>
      <c r="M3102" s="17">
        <v>8.0093999999999999E-2</v>
      </c>
      <c r="N3102" s="18">
        <v>1299978.6399999999</v>
      </c>
      <c r="O3102" s="17">
        <v>-9.5589999999999998E-3</v>
      </c>
    </row>
    <row r="3103" spans="2:15" x14ac:dyDescent="0.2">
      <c r="B3103" s="30"/>
      <c r="C3103" s="30"/>
      <c r="D3103" s="30"/>
      <c r="E3103" s="30"/>
      <c r="F3103" s="30"/>
      <c r="G3103" s="14" t="s">
        <v>294</v>
      </c>
      <c r="H3103" s="18">
        <v>105690.88</v>
      </c>
      <c r="I3103" s="17">
        <v>0.17535899999999999</v>
      </c>
      <c r="J3103" s="18">
        <v>373752.66</v>
      </c>
      <c r="K3103" s="17">
        <v>0.205987</v>
      </c>
      <c r="L3103" s="18">
        <v>815157.79</v>
      </c>
      <c r="M3103" s="17">
        <v>0.18847900000000001</v>
      </c>
      <c r="N3103" s="18">
        <v>1641076.09</v>
      </c>
      <c r="O3103" s="17">
        <v>8.4002999999999994E-2</v>
      </c>
    </row>
    <row r="3104" spans="2:15" x14ac:dyDescent="0.2">
      <c r="B3104" s="30"/>
      <c r="C3104" s="30"/>
      <c r="D3104" s="30"/>
      <c r="E3104" s="30"/>
      <c r="F3104" s="30"/>
      <c r="G3104" s="14" t="s">
        <v>295</v>
      </c>
      <c r="H3104" s="18">
        <v>128055.94</v>
      </c>
      <c r="I3104" s="17">
        <v>-0.113762</v>
      </c>
      <c r="J3104" s="18">
        <v>433421.6</v>
      </c>
      <c r="K3104" s="17">
        <v>-0.111626</v>
      </c>
      <c r="L3104" s="18">
        <v>893975.91</v>
      </c>
      <c r="M3104" s="17">
        <v>-0.113867</v>
      </c>
      <c r="N3104" s="18">
        <v>1848265.05</v>
      </c>
      <c r="O3104" s="17">
        <v>-7.7332999999999999E-2</v>
      </c>
    </row>
    <row r="3105" spans="2:15" x14ac:dyDescent="0.2">
      <c r="B3105" s="30"/>
      <c r="C3105" s="30"/>
      <c r="D3105" s="30"/>
      <c r="E3105" s="30"/>
      <c r="F3105" s="30"/>
      <c r="G3105" s="14" t="s">
        <v>296</v>
      </c>
      <c r="H3105" s="18">
        <v>51716.71</v>
      </c>
      <c r="I3105" s="17">
        <v>2.1499999999999999E-4</v>
      </c>
      <c r="J3105" s="18">
        <v>180984.29</v>
      </c>
      <c r="K3105" s="17">
        <v>3.2162999999999997E-2</v>
      </c>
      <c r="L3105" s="18">
        <v>354763.34</v>
      </c>
      <c r="M3105" s="17">
        <v>1.4494E-2</v>
      </c>
      <c r="N3105" s="18">
        <v>684963.7</v>
      </c>
      <c r="O3105" s="17">
        <v>-8.293E-3</v>
      </c>
    </row>
    <row r="3106" spans="2:15" x14ac:dyDescent="0.2">
      <c r="B3106" s="30"/>
      <c r="C3106" s="30"/>
      <c r="D3106" s="30"/>
      <c r="E3106" s="30"/>
      <c r="F3106" s="30"/>
      <c r="G3106" s="14" t="s">
        <v>297</v>
      </c>
      <c r="H3106" s="18">
        <v>39798.42</v>
      </c>
      <c r="I3106" s="17">
        <v>-3.1595999999999999E-2</v>
      </c>
      <c r="J3106" s="18">
        <v>121409.08</v>
      </c>
      <c r="K3106" s="17">
        <v>-1.4322E-2</v>
      </c>
      <c r="L3106" s="18">
        <v>261965.43</v>
      </c>
      <c r="M3106" s="17">
        <v>-9.8960000000000003E-3</v>
      </c>
      <c r="N3106" s="18">
        <v>544619.25</v>
      </c>
      <c r="O3106" s="17">
        <v>1.23E-3</v>
      </c>
    </row>
    <row r="3107" spans="2:15" x14ac:dyDescent="0.2">
      <c r="B3107" s="30"/>
      <c r="C3107" s="30"/>
      <c r="D3107" s="30"/>
      <c r="E3107" s="30"/>
      <c r="F3107" s="30"/>
      <c r="G3107" s="14" t="s">
        <v>298</v>
      </c>
      <c r="H3107" s="18">
        <v>61148</v>
      </c>
      <c r="I3107" s="17">
        <v>0.24082600000000001</v>
      </c>
      <c r="J3107" s="18">
        <v>191182.97</v>
      </c>
      <c r="K3107" s="17">
        <v>4.0534000000000001E-2</v>
      </c>
      <c r="L3107" s="18">
        <v>383299.33</v>
      </c>
      <c r="M3107" s="17">
        <v>5.6215000000000001E-2</v>
      </c>
      <c r="N3107" s="18">
        <v>760950.07</v>
      </c>
      <c r="O3107" s="17">
        <v>4.5559000000000002E-2</v>
      </c>
    </row>
    <row r="3108" spans="2:15" x14ac:dyDescent="0.2">
      <c r="B3108" s="30"/>
      <c r="C3108" s="30"/>
      <c r="D3108" s="30"/>
      <c r="E3108" s="30"/>
      <c r="F3108" s="30"/>
      <c r="G3108" s="14" t="s">
        <v>299</v>
      </c>
      <c r="H3108" s="18">
        <v>340969.75</v>
      </c>
      <c r="I3108" s="17">
        <v>8.0459000000000003E-2</v>
      </c>
      <c r="J3108" s="18">
        <v>1129726.3700000001</v>
      </c>
      <c r="K3108" s="17">
        <v>7.2985999999999995E-2</v>
      </c>
      <c r="L3108" s="18">
        <v>2302198.15</v>
      </c>
      <c r="M3108" s="17">
        <v>0.100839</v>
      </c>
      <c r="N3108" s="18">
        <v>4618729.1399999997</v>
      </c>
      <c r="O3108" s="17">
        <v>9.7980999999999999E-2</v>
      </c>
    </row>
    <row r="3109" spans="2:15" x14ac:dyDescent="0.2">
      <c r="B3109" s="30"/>
      <c r="C3109" s="30"/>
      <c r="D3109" s="30"/>
      <c r="E3109" s="30"/>
      <c r="F3109" s="30"/>
      <c r="G3109" s="14" t="s">
        <v>300</v>
      </c>
      <c r="H3109" s="18">
        <v>26097.39</v>
      </c>
      <c r="I3109" s="17">
        <v>-9.2428999999999997E-2</v>
      </c>
      <c r="J3109" s="18">
        <v>94708.01</v>
      </c>
      <c r="K3109" s="17">
        <v>-4.2627999999999999E-2</v>
      </c>
      <c r="L3109" s="18">
        <v>187894.05</v>
      </c>
      <c r="M3109" s="17">
        <v>-3.0308000000000002E-2</v>
      </c>
      <c r="N3109" s="18">
        <v>374420.5</v>
      </c>
      <c r="O3109" s="17">
        <v>-3.1794999999999997E-2</v>
      </c>
    </row>
    <row r="3110" spans="2:15" x14ac:dyDescent="0.2">
      <c r="B3110" s="30"/>
      <c r="C3110" s="30"/>
      <c r="D3110" s="30"/>
      <c r="E3110" s="30"/>
      <c r="F3110" s="30"/>
      <c r="G3110" s="14" t="s">
        <v>301</v>
      </c>
      <c r="H3110" s="18">
        <v>133440.92000000001</v>
      </c>
      <c r="I3110" s="17">
        <v>-3.1623999999999999E-2</v>
      </c>
      <c r="J3110" s="18">
        <v>387650.58</v>
      </c>
      <c r="K3110" s="17">
        <v>-1.0182E-2</v>
      </c>
      <c r="L3110" s="18">
        <v>858967.86</v>
      </c>
      <c r="M3110" s="17">
        <v>7.2769999999999996E-3</v>
      </c>
      <c r="N3110" s="18">
        <v>1816727.04</v>
      </c>
      <c r="O3110" s="17">
        <v>-6.0429999999999998E-3</v>
      </c>
    </row>
    <row r="3111" spans="2:15" x14ac:dyDescent="0.2">
      <c r="B3111" s="30"/>
      <c r="C3111" s="30"/>
      <c r="D3111" s="30"/>
      <c r="E3111" s="30"/>
      <c r="F3111" s="30"/>
      <c r="G3111" s="14" t="s">
        <v>302</v>
      </c>
      <c r="H3111" s="18">
        <v>94944.1</v>
      </c>
      <c r="I3111" s="17">
        <v>-0.21779899999999999</v>
      </c>
      <c r="J3111" s="18">
        <v>344925.37</v>
      </c>
      <c r="K3111" s="17">
        <v>3.1536000000000002E-2</v>
      </c>
      <c r="L3111" s="18">
        <v>713883.07</v>
      </c>
      <c r="M3111" s="17">
        <v>0.17415600000000001</v>
      </c>
      <c r="N3111" s="18">
        <v>1447624.8</v>
      </c>
      <c r="O3111" s="17">
        <v>0.106734</v>
      </c>
    </row>
    <row r="3112" spans="2:15" x14ac:dyDescent="0.2">
      <c r="B3112" s="30"/>
      <c r="C3112" s="30"/>
      <c r="D3112" s="30"/>
      <c r="E3112" s="30"/>
      <c r="F3112" s="30"/>
      <c r="G3112" s="14" t="s">
        <v>303</v>
      </c>
      <c r="H3112" s="18">
        <v>103873.57</v>
      </c>
      <c r="I3112" s="17">
        <v>-0.149316</v>
      </c>
      <c r="J3112" s="18">
        <v>359998.71999999997</v>
      </c>
      <c r="K3112" s="17">
        <v>-6.3329999999999997E-2</v>
      </c>
      <c r="L3112" s="18">
        <v>777542.43</v>
      </c>
      <c r="M3112" s="17">
        <v>7.8604999999999994E-2</v>
      </c>
      <c r="N3112" s="18">
        <v>1495448.68</v>
      </c>
      <c r="O3112" s="17">
        <v>6.3783000000000006E-2</v>
      </c>
    </row>
    <row r="3113" spans="2:15" x14ac:dyDescent="0.2">
      <c r="B3113" s="30"/>
      <c r="C3113" s="30"/>
      <c r="D3113" s="30"/>
      <c r="E3113" s="30"/>
      <c r="F3113" s="30"/>
      <c r="G3113" s="14" t="s">
        <v>304</v>
      </c>
      <c r="H3113" s="18">
        <v>34174.04</v>
      </c>
      <c r="I3113" s="17">
        <v>-7.4944999999999998E-2</v>
      </c>
      <c r="J3113" s="18">
        <v>113569.16</v>
      </c>
      <c r="K3113" s="17">
        <v>-7.6696E-2</v>
      </c>
      <c r="L3113" s="18">
        <v>226176.92</v>
      </c>
      <c r="M3113" s="17">
        <v>-9.7173999999999996E-2</v>
      </c>
      <c r="N3113" s="18">
        <v>465411.83</v>
      </c>
      <c r="O3113" s="17">
        <v>-9.3947000000000003E-2</v>
      </c>
    </row>
    <row r="3114" spans="2:15" x14ac:dyDescent="0.2">
      <c r="B3114" s="30"/>
      <c r="C3114" s="30"/>
      <c r="D3114" s="30"/>
      <c r="E3114" s="30"/>
      <c r="F3114" s="30"/>
      <c r="G3114" s="14" t="s">
        <v>305</v>
      </c>
      <c r="H3114" s="18">
        <v>71119.990000000005</v>
      </c>
      <c r="I3114" s="17">
        <v>6.6129999999999994E-2</v>
      </c>
      <c r="J3114" s="18">
        <v>277071.64</v>
      </c>
      <c r="K3114" s="17">
        <v>7.5930999999999998E-2</v>
      </c>
      <c r="L3114" s="18">
        <v>629227.61</v>
      </c>
      <c r="M3114" s="17">
        <v>3.7943999999999999E-2</v>
      </c>
      <c r="N3114" s="18">
        <v>1058804.3600000001</v>
      </c>
      <c r="O3114" s="17">
        <v>-1.4453000000000001E-2</v>
      </c>
    </row>
    <row r="3115" spans="2:15" x14ac:dyDescent="0.2">
      <c r="B3115" s="30"/>
      <c r="C3115" s="30"/>
      <c r="D3115" s="30"/>
      <c r="E3115" s="30"/>
      <c r="F3115" s="30"/>
      <c r="G3115" s="14" t="s">
        <v>306</v>
      </c>
      <c r="H3115" s="18">
        <v>409304.48</v>
      </c>
      <c r="I3115" s="17">
        <v>0.21371000000000001</v>
      </c>
      <c r="J3115" s="18">
        <v>1388188.9</v>
      </c>
      <c r="K3115" s="17">
        <v>0.216862</v>
      </c>
      <c r="L3115" s="18">
        <v>3068897.18</v>
      </c>
      <c r="M3115" s="17">
        <v>0.114478</v>
      </c>
      <c r="N3115" s="18">
        <v>6469069.4400000004</v>
      </c>
      <c r="O3115" s="17">
        <v>-1.3630000000000001E-3</v>
      </c>
    </row>
    <row r="3116" spans="2:15" x14ac:dyDescent="0.2">
      <c r="B3116" s="30"/>
      <c r="C3116" s="30"/>
      <c r="D3116" s="30"/>
      <c r="E3116" s="30"/>
      <c r="F3116" s="30"/>
      <c r="G3116" s="14" t="s">
        <v>307</v>
      </c>
      <c r="H3116" s="18">
        <v>253803.86</v>
      </c>
      <c r="I3116" s="17">
        <v>1.8471000000000001E-2</v>
      </c>
      <c r="J3116" s="18">
        <v>865981.21</v>
      </c>
      <c r="K3116" s="17">
        <v>9.9710000000000007E-3</v>
      </c>
      <c r="L3116" s="18">
        <v>1789101.13</v>
      </c>
      <c r="M3116" s="17">
        <v>1.5047E-2</v>
      </c>
      <c r="N3116" s="18">
        <v>3576288.99</v>
      </c>
      <c r="O3116" s="17">
        <v>1.1058E-2</v>
      </c>
    </row>
    <row r="3117" spans="2:15" x14ac:dyDescent="0.2">
      <c r="B3117" s="30"/>
      <c r="C3117" s="30"/>
      <c r="D3117" s="30"/>
      <c r="E3117" s="30"/>
      <c r="F3117" s="30"/>
      <c r="G3117" s="14" t="s">
        <v>308</v>
      </c>
      <c r="H3117" s="18">
        <v>25958.639999999999</v>
      </c>
      <c r="I3117" s="17">
        <v>2.1380000000000001E-3</v>
      </c>
      <c r="J3117" s="18">
        <v>92668.45</v>
      </c>
      <c r="K3117" s="17">
        <v>5.8972999999999998E-2</v>
      </c>
      <c r="L3117" s="18">
        <v>175122.87</v>
      </c>
      <c r="M3117" s="17">
        <v>1.8232000000000002E-2</v>
      </c>
      <c r="N3117" s="18">
        <v>346013.07</v>
      </c>
      <c r="O3117" s="17">
        <v>4.9237000000000003E-2</v>
      </c>
    </row>
    <row r="3118" spans="2:15" x14ac:dyDescent="0.2">
      <c r="B3118" s="30"/>
      <c r="C3118" s="30"/>
      <c r="D3118" s="30"/>
      <c r="E3118" s="30"/>
      <c r="F3118" s="30"/>
      <c r="G3118" s="14" t="s">
        <v>309</v>
      </c>
      <c r="H3118" s="18">
        <v>83561.67</v>
      </c>
      <c r="I3118" s="17">
        <v>-3.0137000000000001E-2</v>
      </c>
      <c r="J3118" s="18">
        <v>249695.73</v>
      </c>
      <c r="K3118" s="17">
        <v>-3.2363000000000003E-2</v>
      </c>
      <c r="L3118" s="18">
        <v>540466.53</v>
      </c>
      <c r="M3118" s="17">
        <v>-2.8929E-2</v>
      </c>
      <c r="N3118" s="18">
        <v>1130343.18</v>
      </c>
      <c r="O3118" s="17">
        <v>-3.9947999999999997E-2</v>
      </c>
    </row>
    <row r="3119" spans="2:15" x14ac:dyDescent="0.2">
      <c r="B3119" s="30"/>
      <c r="C3119" s="30"/>
      <c r="D3119" s="30"/>
      <c r="E3119" s="30"/>
      <c r="F3119" s="30"/>
      <c r="G3119" s="14" t="s">
        <v>310</v>
      </c>
      <c r="H3119" s="18">
        <v>50883.45</v>
      </c>
      <c r="I3119" s="17">
        <v>-2.2848E-2</v>
      </c>
      <c r="J3119" s="18">
        <v>179791.19</v>
      </c>
      <c r="K3119" s="17">
        <v>-4.4073000000000001E-2</v>
      </c>
      <c r="L3119" s="18">
        <v>353831.33</v>
      </c>
      <c r="M3119" s="17">
        <v>-7.5511999999999996E-2</v>
      </c>
      <c r="N3119" s="18">
        <v>705758.56</v>
      </c>
      <c r="O3119" s="17">
        <v>-5.3255999999999998E-2</v>
      </c>
    </row>
    <row r="3120" spans="2:15" x14ac:dyDescent="0.2">
      <c r="B3120" s="30"/>
      <c r="C3120" s="30"/>
      <c r="D3120" s="30"/>
      <c r="E3120" s="30"/>
      <c r="F3120" s="30"/>
      <c r="G3120" s="14" t="s">
        <v>311</v>
      </c>
      <c r="H3120" s="18">
        <v>132488.91</v>
      </c>
      <c r="I3120" s="17">
        <v>3.0161E-2</v>
      </c>
      <c r="J3120" s="18">
        <v>458035.01</v>
      </c>
      <c r="K3120" s="17">
        <v>2.5590999999999999E-2</v>
      </c>
      <c r="L3120" s="18">
        <v>995458.71</v>
      </c>
      <c r="M3120" s="17">
        <v>1.9589999999999998E-3</v>
      </c>
      <c r="N3120" s="18">
        <v>2077838.36</v>
      </c>
      <c r="O3120" s="17">
        <v>-2.8996000000000001E-2</v>
      </c>
    </row>
    <row r="3121" spans="2:15" x14ac:dyDescent="0.2">
      <c r="B3121" s="30"/>
      <c r="C3121" s="30"/>
      <c r="D3121" s="30"/>
      <c r="E3121" s="30"/>
      <c r="F3121" s="30"/>
      <c r="G3121" s="14" t="s">
        <v>312</v>
      </c>
      <c r="H3121" s="18">
        <v>118375.48</v>
      </c>
      <c r="I3121" s="17">
        <v>5.3068999999999998E-2</v>
      </c>
      <c r="J3121" s="18">
        <v>386389.64</v>
      </c>
      <c r="K3121" s="17">
        <v>5.6521000000000002E-2</v>
      </c>
      <c r="L3121" s="18">
        <v>814493.39</v>
      </c>
      <c r="M3121" s="17">
        <v>1.4978999999999999E-2</v>
      </c>
      <c r="N3121" s="18">
        <v>1668749.77</v>
      </c>
      <c r="O3121" s="17">
        <v>-9.3215000000000006E-2</v>
      </c>
    </row>
    <row r="3122" spans="2:15" x14ac:dyDescent="0.2">
      <c r="B3122" s="30"/>
      <c r="C3122" s="30"/>
      <c r="D3122" s="30"/>
      <c r="E3122" s="30"/>
      <c r="F3122" s="30"/>
      <c r="G3122" s="14" t="s">
        <v>313</v>
      </c>
      <c r="H3122" s="18">
        <v>85976.15</v>
      </c>
      <c r="I3122" s="17">
        <v>-5.0838000000000001E-2</v>
      </c>
      <c r="J3122" s="18">
        <v>340289.12</v>
      </c>
      <c r="K3122" s="17">
        <v>-7.8828999999999996E-2</v>
      </c>
      <c r="L3122" s="18">
        <v>689227.14</v>
      </c>
      <c r="M3122" s="17">
        <v>-0.10073500000000001</v>
      </c>
      <c r="N3122" s="18">
        <v>1653721.15</v>
      </c>
      <c r="O3122" s="17">
        <v>4.8807999999999997E-2</v>
      </c>
    </row>
    <row r="3123" spans="2:15" x14ac:dyDescent="0.2">
      <c r="B3123" s="30"/>
      <c r="C3123" s="30"/>
      <c r="D3123" s="30"/>
      <c r="E3123" s="30"/>
      <c r="F3123" s="30"/>
      <c r="G3123" s="14" t="s">
        <v>314</v>
      </c>
      <c r="H3123" s="18">
        <v>104009</v>
      </c>
      <c r="I3123" s="17">
        <v>4.8238999999999997E-2</v>
      </c>
      <c r="J3123" s="18">
        <v>354958.26</v>
      </c>
      <c r="K3123" s="17">
        <v>-1.3383000000000001E-2</v>
      </c>
      <c r="L3123" s="18">
        <v>703690.22</v>
      </c>
      <c r="M3123" s="17">
        <v>-3.8270000000000001E-3</v>
      </c>
      <c r="N3123" s="18">
        <v>1441154.11</v>
      </c>
      <c r="O3123" s="17">
        <v>2.2995000000000002E-2</v>
      </c>
    </row>
    <row r="3124" spans="2:15" x14ac:dyDescent="0.2">
      <c r="B3124" s="30"/>
      <c r="C3124" s="30"/>
      <c r="D3124" s="30"/>
      <c r="E3124" s="30"/>
      <c r="F3124" s="30"/>
      <c r="G3124" s="14" t="s">
        <v>315</v>
      </c>
      <c r="H3124" s="18">
        <v>57162.03</v>
      </c>
      <c r="I3124" s="17">
        <v>-0.25243199999999999</v>
      </c>
      <c r="J3124" s="18">
        <v>193485.81</v>
      </c>
      <c r="K3124" s="17">
        <v>-0.24122199999999999</v>
      </c>
      <c r="L3124" s="18">
        <v>447416.6</v>
      </c>
      <c r="M3124" s="17">
        <v>-0.171125</v>
      </c>
      <c r="N3124" s="18">
        <v>1010259.86</v>
      </c>
      <c r="O3124" s="17">
        <v>-8.5983000000000004E-2</v>
      </c>
    </row>
    <row r="3125" spans="2:15" x14ac:dyDescent="0.2">
      <c r="B3125" s="30"/>
      <c r="C3125" s="30"/>
      <c r="D3125" s="30"/>
      <c r="E3125" s="30"/>
      <c r="F3125" s="30"/>
      <c r="G3125" s="14" t="s">
        <v>316</v>
      </c>
      <c r="H3125" s="18">
        <v>52500.25</v>
      </c>
      <c r="I3125" s="17">
        <v>-0.17902299999999999</v>
      </c>
      <c r="J3125" s="18">
        <v>177305.5</v>
      </c>
      <c r="K3125" s="17">
        <v>-0.188441</v>
      </c>
      <c r="L3125" s="18">
        <v>399182.52</v>
      </c>
      <c r="M3125" s="17">
        <v>-0.13047600000000001</v>
      </c>
      <c r="N3125" s="18">
        <v>842823.83</v>
      </c>
      <c r="O3125" s="17">
        <v>-0.121488</v>
      </c>
    </row>
    <row r="3126" spans="2:15" x14ac:dyDescent="0.2">
      <c r="B3126" s="30"/>
      <c r="C3126" s="30"/>
      <c r="D3126" s="30"/>
      <c r="E3126" s="30"/>
      <c r="F3126" s="30"/>
      <c r="G3126" s="14" t="s">
        <v>317</v>
      </c>
      <c r="H3126" s="18">
        <v>44569.79</v>
      </c>
      <c r="I3126" s="17">
        <v>-8.9371999999999993E-2</v>
      </c>
      <c r="J3126" s="18">
        <v>152669.68</v>
      </c>
      <c r="K3126" s="17">
        <v>-0.103973</v>
      </c>
      <c r="L3126" s="18">
        <v>330247.49</v>
      </c>
      <c r="M3126" s="17">
        <v>-5.1736999999999998E-2</v>
      </c>
      <c r="N3126" s="18">
        <v>673908.44</v>
      </c>
      <c r="O3126" s="17">
        <v>-1.9179000000000002E-2</v>
      </c>
    </row>
    <row r="3127" spans="2:15" x14ac:dyDescent="0.2">
      <c r="B3127" s="30"/>
      <c r="C3127" s="30"/>
      <c r="D3127" s="30"/>
      <c r="E3127" s="30"/>
      <c r="F3127" s="30"/>
      <c r="G3127" s="14" t="s">
        <v>318</v>
      </c>
      <c r="H3127" s="18">
        <v>132611.54999999999</v>
      </c>
      <c r="I3127" s="17">
        <v>3.6866999999999997E-2</v>
      </c>
      <c r="J3127" s="18">
        <v>431897.41</v>
      </c>
      <c r="K3127" s="17">
        <v>2.5533E-2</v>
      </c>
      <c r="L3127" s="18">
        <v>892860.69</v>
      </c>
      <c r="M3127" s="17">
        <v>2.6606999999999999E-2</v>
      </c>
      <c r="N3127" s="18">
        <v>1838697.7</v>
      </c>
      <c r="O3127" s="17">
        <v>3.6006000000000003E-2</v>
      </c>
    </row>
    <row r="3128" spans="2:15" x14ac:dyDescent="0.2">
      <c r="B3128" s="30"/>
      <c r="C3128" s="30"/>
      <c r="D3128" s="30"/>
      <c r="E3128" s="30"/>
      <c r="F3128" s="30"/>
      <c r="G3128" s="14" t="s">
        <v>319</v>
      </c>
      <c r="H3128" s="18">
        <v>46375.57</v>
      </c>
      <c r="I3128" s="17">
        <v>-1.6160000000000001E-2</v>
      </c>
      <c r="J3128" s="18">
        <v>163141.38</v>
      </c>
      <c r="K3128" s="17">
        <v>-2.9190000000000002E-3</v>
      </c>
      <c r="L3128" s="18">
        <v>322204.76</v>
      </c>
      <c r="M3128" s="17">
        <v>-1.7565999999999998E-2</v>
      </c>
      <c r="N3128" s="18">
        <v>641284.5</v>
      </c>
      <c r="O3128" s="17">
        <v>-3.0117999999999999E-2</v>
      </c>
    </row>
    <row r="3129" spans="2:15" x14ac:dyDescent="0.2">
      <c r="B3129" s="30"/>
      <c r="C3129" s="30"/>
      <c r="D3129" s="30"/>
      <c r="E3129" s="30"/>
      <c r="F3129" s="30"/>
      <c r="G3129" s="14" t="s">
        <v>320</v>
      </c>
      <c r="H3129" s="18">
        <v>76719.210000000006</v>
      </c>
      <c r="I3129" s="17">
        <v>7.5290999999999997E-2</v>
      </c>
      <c r="J3129" s="18">
        <v>249425.52</v>
      </c>
      <c r="K3129" s="17">
        <v>5.0634999999999999E-2</v>
      </c>
      <c r="L3129" s="18">
        <v>510516.99</v>
      </c>
      <c r="M3129" s="17">
        <v>6.8178000000000002E-2</v>
      </c>
      <c r="N3129" s="18">
        <v>1031119.47</v>
      </c>
      <c r="O3129" s="17">
        <v>8.0741999999999994E-2</v>
      </c>
    </row>
    <row r="3130" spans="2:15" x14ac:dyDescent="0.2">
      <c r="B3130" s="30"/>
      <c r="C3130" s="30"/>
      <c r="D3130" s="30"/>
      <c r="E3130" s="30"/>
      <c r="F3130" s="30"/>
      <c r="G3130" s="14" t="s">
        <v>321</v>
      </c>
      <c r="H3130" s="18">
        <v>206503.63</v>
      </c>
      <c r="I3130" s="17">
        <v>0.10098</v>
      </c>
      <c r="J3130" s="18">
        <v>666664.38</v>
      </c>
      <c r="K3130" s="17">
        <v>7.1669999999999998E-2</v>
      </c>
      <c r="L3130" s="18">
        <v>1365530.55</v>
      </c>
      <c r="M3130" s="17">
        <v>7.0720000000000005E-2</v>
      </c>
      <c r="N3130" s="18">
        <v>2761800.86</v>
      </c>
      <c r="O3130" s="17">
        <v>6.8890999999999994E-2</v>
      </c>
    </row>
    <row r="3131" spans="2:15" x14ac:dyDescent="0.2">
      <c r="B3131" s="30"/>
      <c r="C3131" s="30"/>
      <c r="D3131" s="30"/>
      <c r="E3131" s="30"/>
      <c r="F3131" s="30"/>
      <c r="G3131" s="14" t="s">
        <v>322</v>
      </c>
      <c r="H3131" s="18">
        <v>131589.42000000001</v>
      </c>
      <c r="I3131" s="17">
        <v>1.5809E-2</v>
      </c>
      <c r="J3131" s="18">
        <v>451575.03999999998</v>
      </c>
      <c r="K3131" s="17">
        <v>2.3126000000000001E-2</v>
      </c>
      <c r="L3131" s="18">
        <v>910728.11</v>
      </c>
      <c r="M3131" s="17">
        <v>4.8565999999999998E-2</v>
      </c>
      <c r="N3131" s="18">
        <v>1846711.85</v>
      </c>
      <c r="O3131" s="17">
        <v>6.2370000000000002E-2</v>
      </c>
    </row>
    <row r="3132" spans="2:15" x14ac:dyDescent="0.2">
      <c r="B3132" s="30"/>
      <c r="C3132" s="30"/>
      <c r="D3132" s="30"/>
      <c r="E3132" s="30"/>
      <c r="F3132" s="30"/>
      <c r="G3132" s="14" t="s">
        <v>323</v>
      </c>
      <c r="H3132" s="18">
        <v>74422.259999999995</v>
      </c>
      <c r="I3132" s="17">
        <v>-0.117129</v>
      </c>
      <c r="J3132" s="18">
        <v>241612.75</v>
      </c>
      <c r="K3132" s="17">
        <v>-0.13190199999999999</v>
      </c>
      <c r="L3132" s="18">
        <v>535092.68999999994</v>
      </c>
      <c r="M3132" s="17">
        <v>-0.105977</v>
      </c>
      <c r="N3132" s="18">
        <v>1108547.08</v>
      </c>
      <c r="O3132" s="17">
        <v>-9.2880000000000004E-2</v>
      </c>
    </row>
    <row r="3133" spans="2:15" x14ac:dyDescent="0.2">
      <c r="B3133" s="30"/>
      <c r="C3133" s="30"/>
      <c r="D3133" s="30"/>
      <c r="E3133" s="30"/>
      <c r="F3133" s="30"/>
      <c r="G3133" s="14" t="s">
        <v>324</v>
      </c>
      <c r="H3133" s="18">
        <v>77129.600000000006</v>
      </c>
      <c r="I3133" s="17">
        <v>-1.5657000000000001E-2</v>
      </c>
      <c r="J3133" s="18">
        <v>255219.96</v>
      </c>
      <c r="K3133" s="17">
        <v>-0.10254099999999999</v>
      </c>
      <c r="L3133" s="18">
        <v>527716.4</v>
      </c>
      <c r="M3133" s="17">
        <v>-0.10346</v>
      </c>
      <c r="N3133" s="18">
        <v>1145371.2</v>
      </c>
      <c r="O3133" s="17">
        <v>-5.9859999999999997E-2</v>
      </c>
    </row>
    <row r="3134" spans="2:15" x14ac:dyDescent="0.2">
      <c r="B3134" s="138"/>
      <c r="C3134" s="138"/>
      <c r="D3134" s="138"/>
      <c r="E3134" s="138"/>
      <c r="F3134" s="30"/>
      <c r="G3134" s="14" t="s">
        <v>325</v>
      </c>
      <c r="H3134" s="18">
        <v>103439.03999999999</v>
      </c>
      <c r="I3134" s="17">
        <v>-6.2745999999999996E-2</v>
      </c>
      <c r="J3134" s="18">
        <v>301124.92</v>
      </c>
      <c r="K3134" s="17">
        <v>-5.1206000000000002E-2</v>
      </c>
      <c r="L3134" s="18">
        <v>672120.08</v>
      </c>
      <c r="M3134" s="17">
        <v>-3.3591999999999997E-2</v>
      </c>
      <c r="N3134" s="18">
        <v>1421888.15</v>
      </c>
      <c r="O3134" s="17">
        <v>-4.8320000000000002E-2</v>
      </c>
    </row>
    <row r="3135" spans="2:15" x14ac:dyDescent="0.2">
      <c r="C3135" s="30"/>
      <c r="D3135" s="30"/>
      <c r="E3135" s="30"/>
      <c r="F3135" s="30"/>
      <c r="G3135" s="14" t="s">
        <v>351</v>
      </c>
      <c r="H3135" s="19">
        <v>45963.040000000001</v>
      </c>
      <c r="I3135" s="17">
        <v>-9.9401000000000003E-2</v>
      </c>
      <c r="J3135" s="19">
        <v>167270.97</v>
      </c>
      <c r="K3135" s="17">
        <v>-2.3646E-2</v>
      </c>
      <c r="L3135" s="19">
        <v>341674.21</v>
      </c>
      <c r="M3135" s="17">
        <v>8.3660000000000002E-3</v>
      </c>
      <c r="N3135" s="19">
        <v>661036.41</v>
      </c>
      <c r="O3135" s="17">
        <v>1.2642E-2</v>
      </c>
    </row>
    <row r="3136" spans="2:15" x14ac:dyDescent="0.2">
      <c r="C3136" s="30"/>
      <c r="D3136" s="30"/>
      <c r="E3136" s="30"/>
      <c r="F3136" s="30"/>
      <c r="G3136" s="14" t="s">
        <v>352</v>
      </c>
      <c r="H3136" s="19">
        <v>87271.06</v>
      </c>
      <c r="I3136" s="17">
        <v>1.6157000000000001E-2</v>
      </c>
      <c r="J3136" s="19">
        <v>298608.37</v>
      </c>
      <c r="K3136" s="17">
        <v>3.1101E-2</v>
      </c>
      <c r="L3136" s="19">
        <v>596089.23</v>
      </c>
      <c r="M3136" s="17">
        <v>-1.1212E-2</v>
      </c>
      <c r="N3136" s="19">
        <v>1153571.72</v>
      </c>
      <c r="O3136" s="17">
        <v>-0.19908400000000001</v>
      </c>
    </row>
    <row r="3137" spans="2:15" x14ac:dyDescent="0.2">
      <c r="B3137" s="29" t="s">
        <v>19</v>
      </c>
      <c r="C3137" s="29" t="s">
        <v>12</v>
      </c>
      <c r="D3137" s="29" t="s">
        <v>24</v>
      </c>
      <c r="E3137" s="29" t="s">
        <v>9</v>
      </c>
      <c r="F3137" s="29" t="s">
        <v>85</v>
      </c>
      <c r="G3137" s="14" t="s">
        <v>326</v>
      </c>
      <c r="H3137" s="18">
        <v>1033198.92</v>
      </c>
      <c r="I3137" s="17">
        <v>6.6698999999999994E-2</v>
      </c>
      <c r="J3137" s="18">
        <v>3390455.37</v>
      </c>
      <c r="K3137" s="17">
        <v>5.0937999999999997E-2</v>
      </c>
      <c r="L3137" s="18">
        <v>6968080.7699999996</v>
      </c>
      <c r="M3137" s="17">
        <v>6.2909000000000007E-2</v>
      </c>
      <c r="N3137" s="18">
        <v>14095291.23</v>
      </c>
      <c r="O3137" s="17">
        <v>6.2899999999999998E-2</v>
      </c>
    </row>
    <row r="3138" spans="2:15" x14ac:dyDescent="0.2">
      <c r="B3138" s="30"/>
      <c r="C3138" s="30"/>
      <c r="D3138" s="30"/>
      <c r="E3138" s="30"/>
      <c r="F3138" s="30"/>
      <c r="G3138" s="14" t="s">
        <v>327</v>
      </c>
      <c r="H3138" s="18">
        <v>1131988.94</v>
      </c>
      <c r="I3138" s="17">
        <v>-6.4288999999999999E-2</v>
      </c>
      <c r="J3138" s="18">
        <v>4095687.61</v>
      </c>
      <c r="K3138" s="17">
        <v>-1.9239999999999999E-3</v>
      </c>
      <c r="L3138" s="18">
        <v>8167795.1900000004</v>
      </c>
      <c r="M3138" s="17">
        <v>7.2370000000000004E-3</v>
      </c>
      <c r="N3138" s="18">
        <v>16419321.01</v>
      </c>
      <c r="O3138" s="17">
        <v>1.7167999999999999E-2</v>
      </c>
    </row>
    <row r="3139" spans="2:15" x14ac:dyDescent="0.2">
      <c r="B3139" s="30"/>
      <c r="C3139" s="30"/>
      <c r="D3139" s="30"/>
      <c r="E3139" s="30"/>
      <c r="F3139" s="30"/>
      <c r="G3139" s="14" t="s">
        <v>328</v>
      </c>
      <c r="H3139" s="18">
        <v>699126.53</v>
      </c>
      <c r="I3139" s="17">
        <v>-9.2234999999999998E-2</v>
      </c>
      <c r="J3139" s="18">
        <v>2391100.2000000002</v>
      </c>
      <c r="K3139" s="17">
        <v>-8.6631E-2</v>
      </c>
      <c r="L3139" s="18">
        <v>5148961.18</v>
      </c>
      <c r="M3139" s="17">
        <v>-4.9841999999999997E-2</v>
      </c>
      <c r="N3139" s="18">
        <v>10571569.789999999</v>
      </c>
      <c r="O3139" s="17">
        <v>-3.9099000000000002E-2</v>
      </c>
    </row>
    <row r="3140" spans="2:15" x14ac:dyDescent="0.2">
      <c r="B3140" s="30"/>
      <c r="C3140" s="30"/>
      <c r="D3140" s="30"/>
      <c r="E3140" s="30"/>
      <c r="F3140" s="30"/>
      <c r="G3140" s="14" t="s">
        <v>329</v>
      </c>
      <c r="H3140" s="18">
        <v>1692169.63</v>
      </c>
      <c r="I3140" s="17">
        <v>9.4197000000000003E-2</v>
      </c>
      <c r="J3140" s="18">
        <v>5802574.8300000001</v>
      </c>
      <c r="K3140" s="17">
        <v>8.8206999999999994E-2</v>
      </c>
      <c r="L3140" s="18">
        <v>12352851.65</v>
      </c>
      <c r="M3140" s="17">
        <v>6.6771999999999998E-2</v>
      </c>
      <c r="N3140" s="18">
        <v>25449681.739999998</v>
      </c>
      <c r="O3140" s="17">
        <v>1.5941E-2</v>
      </c>
    </row>
    <row r="3141" spans="2:15" x14ac:dyDescent="0.2">
      <c r="B3141" s="30"/>
      <c r="C3141" s="30"/>
      <c r="D3141" s="30"/>
      <c r="E3141" s="30"/>
      <c r="F3141" s="30"/>
      <c r="G3141" s="14" t="s">
        <v>330</v>
      </c>
      <c r="H3141" s="18">
        <v>609283.22</v>
      </c>
      <c r="I3141" s="17">
        <v>-3.1323999999999998E-2</v>
      </c>
      <c r="J3141" s="18">
        <v>2062132.03</v>
      </c>
      <c r="K3141" s="17">
        <v>-2.8233999999999999E-2</v>
      </c>
      <c r="L3141" s="18">
        <v>4263639.54</v>
      </c>
      <c r="M3141" s="17">
        <v>2.3692999999999999E-2</v>
      </c>
      <c r="N3141" s="18">
        <v>8470884.6300000008</v>
      </c>
      <c r="O3141" s="17">
        <v>3.2557000000000003E-2</v>
      </c>
    </row>
    <row r="3142" spans="2:15" x14ac:dyDescent="0.2">
      <c r="B3142" s="30"/>
      <c r="C3142" s="30"/>
      <c r="D3142" s="30"/>
      <c r="E3142" s="30"/>
      <c r="F3142" s="30"/>
      <c r="G3142" s="14" t="s">
        <v>331</v>
      </c>
      <c r="H3142" s="18">
        <v>731099.12</v>
      </c>
      <c r="I3142" s="17">
        <v>-6.148E-2</v>
      </c>
      <c r="J3142" s="18">
        <v>2556056.8199999998</v>
      </c>
      <c r="K3142" s="17">
        <v>-3.2395E-2</v>
      </c>
      <c r="L3142" s="18">
        <v>5338955.01</v>
      </c>
      <c r="M3142" s="17">
        <v>-5.4084E-2</v>
      </c>
      <c r="N3142" s="18">
        <v>10473090.17</v>
      </c>
      <c r="O3142" s="17">
        <v>-6.4346E-2</v>
      </c>
    </row>
    <row r="3143" spans="2:15" x14ac:dyDescent="0.2">
      <c r="B3143" s="30"/>
      <c r="C3143" s="30"/>
      <c r="D3143" s="30"/>
      <c r="E3143" s="30"/>
      <c r="F3143" s="30"/>
      <c r="G3143" s="14" t="s">
        <v>332</v>
      </c>
      <c r="H3143" s="18">
        <v>854003.06</v>
      </c>
      <c r="I3143" s="17">
        <v>-2.6072000000000001E-2</v>
      </c>
      <c r="J3143" s="18">
        <v>2616798.0099999998</v>
      </c>
      <c r="K3143" s="17">
        <v>-2.1038999999999999E-2</v>
      </c>
      <c r="L3143" s="18">
        <v>5662411.4500000002</v>
      </c>
      <c r="M3143" s="17">
        <v>-2.0759E-2</v>
      </c>
      <c r="N3143" s="18">
        <v>11661558.630000001</v>
      </c>
      <c r="O3143" s="17">
        <v>-3.4790000000000001E-2</v>
      </c>
    </row>
    <row r="3144" spans="2:15" x14ac:dyDescent="0.2">
      <c r="B3144" s="30"/>
      <c r="C3144" s="30"/>
      <c r="D3144" s="30"/>
      <c r="E3144" s="30"/>
      <c r="F3144" s="30"/>
      <c r="G3144" s="14" t="s">
        <v>333</v>
      </c>
      <c r="H3144" s="18">
        <v>1072792.21</v>
      </c>
      <c r="I3144" s="17">
        <v>-8.8739999999999999E-3</v>
      </c>
      <c r="J3144" s="18">
        <v>3617063.5</v>
      </c>
      <c r="K3144" s="17">
        <v>-8.966E-3</v>
      </c>
      <c r="L3144" s="18">
        <v>7361928.3799999999</v>
      </c>
      <c r="M3144" s="17">
        <v>2.9949999999999998E-3</v>
      </c>
      <c r="N3144" s="18">
        <v>14888621.050000001</v>
      </c>
      <c r="O3144" s="17">
        <v>-1.7365999999999999E-2</v>
      </c>
    </row>
    <row r="3145" spans="2:15" x14ac:dyDescent="0.2">
      <c r="B3145" s="30"/>
      <c r="C3145" s="30"/>
      <c r="D3145" s="30"/>
      <c r="E3145" s="31"/>
      <c r="F3145" s="30"/>
      <c r="G3145" s="14" t="s">
        <v>334</v>
      </c>
      <c r="H3145" s="18">
        <v>7823661.4100000001</v>
      </c>
      <c r="I3145" s="17">
        <v>-4.908E-3</v>
      </c>
      <c r="J3145" s="18">
        <v>26531867.559999999</v>
      </c>
      <c r="K3145" s="17">
        <v>6.2779999999999997E-3</v>
      </c>
      <c r="L3145" s="18">
        <v>55264621.719999999</v>
      </c>
      <c r="M3145" s="17">
        <v>1.2264000000000001E-2</v>
      </c>
      <c r="N3145" s="18">
        <v>112030015.42</v>
      </c>
      <c r="O3145" s="17">
        <v>-5.0100000000000003E-4</v>
      </c>
    </row>
    <row r="3146" spans="2:15" x14ac:dyDescent="0.2">
      <c r="B3146" s="29" t="s">
        <v>19</v>
      </c>
      <c r="C3146" s="29" t="s">
        <v>12</v>
      </c>
      <c r="D3146" s="29" t="s">
        <v>24</v>
      </c>
      <c r="E3146" s="29" t="s">
        <v>25</v>
      </c>
      <c r="F3146" s="29" t="s">
        <v>84</v>
      </c>
      <c r="G3146" s="14" t="s">
        <v>278</v>
      </c>
      <c r="H3146" s="18">
        <v>100949.8</v>
      </c>
      <c r="I3146" s="17">
        <v>-1.1783E-2</v>
      </c>
      <c r="J3146" s="18">
        <v>348506.13</v>
      </c>
      <c r="K3146" s="17">
        <v>7.5782000000000002E-2</v>
      </c>
      <c r="L3146" s="18">
        <v>699628.6</v>
      </c>
      <c r="M3146" s="17">
        <v>2.6362E-2</v>
      </c>
      <c r="N3146" s="18">
        <v>1421917.78</v>
      </c>
      <c r="O3146" s="17">
        <v>1.7425E-2</v>
      </c>
    </row>
    <row r="3147" spans="2:15" x14ac:dyDescent="0.2">
      <c r="B3147" s="30"/>
      <c r="C3147" s="30"/>
      <c r="D3147" s="30"/>
      <c r="E3147" s="30"/>
      <c r="F3147" s="30"/>
      <c r="G3147" s="14" t="s">
        <v>279</v>
      </c>
      <c r="H3147" s="18">
        <v>129806.44</v>
      </c>
      <c r="I3147" s="17">
        <v>5.9389999999999998E-3</v>
      </c>
      <c r="J3147" s="18">
        <v>420577.61</v>
      </c>
      <c r="K3147" s="17">
        <v>3.2286000000000002E-2</v>
      </c>
      <c r="L3147" s="18">
        <v>850325.44</v>
      </c>
      <c r="M3147" s="17">
        <v>1.0515999999999999E-2</v>
      </c>
      <c r="N3147" s="18">
        <v>1722950.77</v>
      </c>
      <c r="O3147" s="17">
        <v>-5.2909999999999997E-3</v>
      </c>
    </row>
    <row r="3148" spans="2:15" x14ac:dyDescent="0.2">
      <c r="B3148" s="30"/>
      <c r="C3148" s="30"/>
      <c r="D3148" s="30"/>
      <c r="E3148" s="30"/>
      <c r="F3148" s="30"/>
      <c r="G3148" s="14" t="s">
        <v>280</v>
      </c>
      <c r="H3148" s="18">
        <v>288050.02</v>
      </c>
      <c r="I3148" s="17">
        <v>2.2532E-2</v>
      </c>
      <c r="J3148" s="18">
        <v>974381.81</v>
      </c>
      <c r="K3148" s="17">
        <v>5.4494000000000001E-2</v>
      </c>
      <c r="L3148" s="18">
        <v>2076512.3</v>
      </c>
      <c r="M3148" s="17">
        <v>0.102004</v>
      </c>
      <c r="N3148" s="18">
        <v>4092876.87</v>
      </c>
      <c r="O3148" s="17">
        <v>5.6940999999999999E-2</v>
      </c>
    </row>
    <row r="3149" spans="2:15" x14ac:dyDescent="0.2">
      <c r="B3149" s="30"/>
      <c r="C3149" s="30"/>
      <c r="D3149" s="30"/>
      <c r="E3149" s="30"/>
      <c r="F3149" s="30"/>
      <c r="G3149" s="14" t="s">
        <v>281</v>
      </c>
      <c r="H3149" s="18">
        <v>82691.28</v>
      </c>
      <c r="I3149" s="17">
        <v>-1.2439E-2</v>
      </c>
      <c r="J3149" s="18">
        <v>279627.11</v>
      </c>
      <c r="K3149" s="17">
        <v>7.9500000000000003E-4</v>
      </c>
      <c r="L3149" s="18">
        <v>572757.31999999995</v>
      </c>
      <c r="M3149" s="17">
        <v>-3.7088000000000003E-2</v>
      </c>
      <c r="N3149" s="18">
        <v>1127533.3799999999</v>
      </c>
      <c r="O3149" s="17">
        <v>-7.3177000000000006E-2</v>
      </c>
    </row>
    <row r="3150" spans="2:15" x14ac:dyDescent="0.2">
      <c r="B3150" s="30"/>
      <c r="C3150" s="30"/>
      <c r="D3150" s="30"/>
      <c r="E3150" s="30"/>
      <c r="F3150" s="30"/>
      <c r="G3150" s="14" t="s">
        <v>282</v>
      </c>
      <c r="H3150" s="18">
        <v>303157.74</v>
      </c>
      <c r="I3150" s="17">
        <v>0.11928</v>
      </c>
      <c r="J3150" s="18">
        <v>1051106.1100000001</v>
      </c>
      <c r="K3150" s="17">
        <v>0.125282</v>
      </c>
      <c r="L3150" s="18">
        <v>2212470.35</v>
      </c>
      <c r="M3150" s="17">
        <v>0.121534</v>
      </c>
      <c r="N3150" s="18">
        <v>4425075.66</v>
      </c>
      <c r="O3150" s="17">
        <v>1.2356000000000001E-2</v>
      </c>
    </row>
    <row r="3151" spans="2:15" x14ac:dyDescent="0.2">
      <c r="B3151" s="30"/>
      <c r="C3151" s="30"/>
      <c r="D3151" s="30"/>
      <c r="E3151" s="30"/>
      <c r="F3151" s="30"/>
      <c r="G3151" s="14" t="s">
        <v>283</v>
      </c>
      <c r="H3151" s="18">
        <v>116136.78</v>
      </c>
      <c r="I3151" s="17">
        <v>1.282E-2</v>
      </c>
      <c r="J3151" s="18">
        <v>347052.9</v>
      </c>
      <c r="K3151" s="17">
        <v>-0.125081</v>
      </c>
      <c r="L3151" s="18">
        <v>806118.39</v>
      </c>
      <c r="M3151" s="17">
        <v>-5.0012000000000001E-2</v>
      </c>
      <c r="N3151" s="18">
        <v>1745376.79</v>
      </c>
      <c r="O3151" s="17">
        <v>-4.7920000000000003E-3</v>
      </c>
    </row>
    <row r="3152" spans="2:15" x14ac:dyDescent="0.2">
      <c r="B3152" s="30"/>
      <c r="C3152" s="30"/>
      <c r="D3152" s="30"/>
      <c r="E3152" s="30"/>
      <c r="F3152" s="30"/>
      <c r="G3152" s="14" t="s">
        <v>284</v>
      </c>
      <c r="H3152" s="18">
        <v>57179.29</v>
      </c>
      <c r="I3152" s="17">
        <v>-0.23587900000000001</v>
      </c>
      <c r="J3152" s="18">
        <v>199299.34</v>
      </c>
      <c r="K3152" s="17">
        <v>-0.229186</v>
      </c>
      <c r="L3152" s="18">
        <v>459960.91</v>
      </c>
      <c r="M3152" s="17">
        <v>-0.15378800000000001</v>
      </c>
      <c r="N3152" s="18">
        <v>1006649.87</v>
      </c>
      <c r="O3152" s="17">
        <v>-9.7664000000000001E-2</v>
      </c>
    </row>
    <row r="3153" spans="2:15" x14ac:dyDescent="0.2">
      <c r="B3153" s="30"/>
      <c r="C3153" s="30"/>
      <c r="D3153" s="30"/>
      <c r="E3153" s="30"/>
      <c r="F3153" s="30"/>
      <c r="G3153" s="14" t="s">
        <v>285</v>
      </c>
      <c r="H3153" s="18">
        <v>231619.33</v>
      </c>
      <c r="I3153" s="17">
        <v>6.6114999999999993E-2</v>
      </c>
      <c r="J3153" s="18">
        <v>818375.69</v>
      </c>
      <c r="K3153" s="17">
        <v>4.0104000000000001E-2</v>
      </c>
      <c r="L3153" s="18">
        <v>1645020.61</v>
      </c>
      <c r="M3153" s="17">
        <v>2.3963000000000002E-2</v>
      </c>
      <c r="N3153" s="18">
        <v>3358584.82</v>
      </c>
      <c r="O3153" s="17">
        <v>4.7530000000000003E-3</v>
      </c>
    </row>
    <row r="3154" spans="2:15" x14ac:dyDescent="0.2">
      <c r="B3154" s="30"/>
      <c r="C3154" s="30"/>
      <c r="D3154" s="30"/>
      <c r="E3154" s="30"/>
      <c r="F3154" s="30"/>
      <c r="G3154" s="14" t="s">
        <v>286</v>
      </c>
      <c r="H3154" s="18">
        <v>107117.45</v>
      </c>
      <c r="I3154" s="17">
        <v>-5.7861999999999997E-2</v>
      </c>
      <c r="J3154" s="18">
        <v>378258.94</v>
      </c>
      <c r="K3154" s="17">
        <v>-1.17E-3</v>
      </c>
      <c r="L3154" s="18">
        <v>730876.81</v>
      </c>
      <c r="M3154" s="17">
        <v>-2.3338000000000001E-2</v>
      </c>
      <c r="N3154" s="18">
        <v>1432360.21</v>
      </c>
      <c r="O3154" s="17">
        <v>-2.4566000000000001E-2</v>
      </c>
    </row>
    <row r="3155" spans="2:15" x14ac:dyDescent="0.2">
      <c r="B3155" s="30"/>
      <c r="C3155" s="30"/>
      <c r="D3155" s="30"/>
      <c r="E3155" s="30"/>
      <c r="F3155" s="30"/>
      <c r="G3155" s="14" t="s">
        <v>287</v>
      </c>
      <c r="H3155" s="18">
        <v>86097.14</v>
      </c>
      <c r="I3155" s="17">
        <v>-6.9306000000000006E-2</v>
      </c>
      <c r="J3155" s="18">
        <v>352754.9</v>
      </c>
      <c r="K3155" s="17">
        <v>-4.2269000000000001E-2</v>
      </c>
      <c r="L3155" s="18">
        <v>682054.83</v>
      </c>
      <c r="M3155" s="17">
        <v>-8.8239999999999999E-2</v>
      </c>
      <c r="N3155" s="18">
        <v>1688751.95</v>
      </c>
      <c r="O3155" s="17">
        <v>0.12612000000000001</v>
      </c>
    </row>
    <row r="3156" spans="2:15" x14ac:dyDescent="0.2">
      <c r="B3156" s="30"/>
      <c r="C3156" s="30"/>
      <c r="D3156" s="30"/>
      <c r="E3156" s="30"/>
      <c r="F3156" s="30"/>
      <c r="G3156" s="14" t="s">
        <v>288</v>
      </c>
      <c r="H3156" s="18">
        <v>82397.84</v>
      </c>
      <c r="I3156" s="17">
        <v>-8.5579000000000002E-2</v>
      </c>
      <c r="J3156" s="18">
        <v>302131.68</v>
      </c>
      <c r="K3156" s="17">
        <v>-3.9007E-2</v>
      </c>
      <c r="L3156" s="18">
        <v>618971.06999999995</v>
      </c>
      <c r="M3156" s="17">
        <v>-3.1699999999999999E-2</v>
      </c>
      <c r="N3156" s="18">
        <v>1285517.76</v>
      </c>
      <c r="O3156" s="17">
        <v>2.3571000000000002E-2</v>
      </c>
    </row>
    <row r="3157" spans="2:15" x14ac:dyDescent="0.2">
      <c r="B3157" s="30"/>
      <c r="C3157" s="30"/>
      <c r="D3157" s="30"/>
      <c r="E3157" s="30"/>
      <c r="F3157" s="30"/>
      <c r="G3157" s="14" t="s">
        <v>289</v>
      </c>
      <c r="H3157" s="18">
        <v>210476.71</v>
      </c>
      <c r="I3157" s="17">
        <v>-8.3255999999999997E-2</v>
      </c>
      <c r="J3157" s="18">
        <v>716492.3</v>
      </c>
      <c r="K3157" s="17">
        <v>-3.8246000000000002E-2</v>
      </c>
      <c r="L3157" s="18">
        <v>1454372.36</v>
      </c>
      <c r="M3157" s="17">
        <v>-5.5112000000000001E-2</v>
      </c>
      <c r="N3157" s="18">
        <v>2957395.36</v>
      </c>
      <c r="O3157" s="17">
        <v>-6.3725000000000004E-2</v>
      </c>
    </row>
    <row r="3158" spans="2:15" x14ac:dyDescent="0.2">
      <c r="B3158" s="30"/>
      <c r="C3158" s="30"/>
      <c r="D3158" s="30"/>
      <c r="E3158" s="30"/>
      <c r="F3158" s="30"/>
      <c r="G3158" s="14" t="s">
        <v>290</v>
      </c>
      <c r="H3158" s="18">
        <v>201538.42</v>
      </c>
      <c r="I3158" s="17">
        <v>-0.14335200000000001</v>
      </c>
      <c r="J3158" s="18">
        <v>695147.08</v>
      </c>
      <c r="K3158" s="17">
        <v>-0.128693</v>
      </c>
      <c r="L3158" s="18">
        <v>1499371.3</v>
      </c>
      <c r="M3158" s="17">
        <v>-8.4779999999999994E-2</v>
      </c>
      <c r="N3158" s="18">
        <v>3226895.31</v>
      </c>
      <c r="O3158" s="17">
        <v>-4.4616999999999997E-2</v>
      </c>
    </row>
    <row r="3159" spans="2:15" x14ac:dyDescent="0.2">
      <c r="B3159" s="30"/>
      <c r="C3159" s="30"/>
      <c r="D3159" s="30"/>
      <c r="E3159" s="30"/>
      <c r="F3159" s="30"/>
      <c r="G3159" s="14" t="s">
        <v>291</v>
      </c>
      <c r="H3159" s="18">
        <v>211068.44</v>
      </c>
      <c r="I3159" s="17">
        <v>-6.2531000000000003E-2</v>
      </c>
      <c r="J3159" s="18">
        <v>744930.37</v>
      </c>
      <c r="K3159" s="17">
        <v>3.699E-3</v>
      </c>
      <c r="L3159" s="18">
        <v>1528703.27</v>
      </c>
      <c r="M3159" s="17">
        <v>4.3325000000000002E-2</v>
      </c>
      <c r="N3159" s="18">
        <v>2962953.46</v>
      </c>
      <c r="O3159" s="17">
        <v>6.6866999999999996E-2</v>
      </c>
    </row>
    <row r="3160" spans="2:15" x14ac:dyDescent="0.2">
      <c r="B3160" s="30"/>
      <c r="C3160" s="30"/>
      <c r="D3160" s="30"/>
      <c r="E3160" s="30"/>
      <c r="F3160" s="30"/>
      <c r="G3160" s="14" t="s">
        <v>292</v>
      </c>
      <c r="H3160" s="18">
        <v>100813.41</v>
      </c>
      <c r="I3160" s="17">
        <v>-0.112439</v>
      </c>
      <c r="J3160" s="18">
        <v>356189.64</v>
      </c>
      <c r="K3160" s="17">
        <v>-8.9200000000000008E-3</v>
      </c>
      <c r="L3160" s="18">
        <v>728183.78</v>
      </c>
      <c r="M3160" s="17">
        <v>1.7840000000000002E-2</v>
      </c>
      <c r="N3160" s="18">
        <v>1400164.42</v>
      </c>
      <c r="O3160" s="17">
        <v>2.6224000000000001E-2</v>
      </c>
    </row>
    <row r="3161" spans="2:15" x14ac:dyDescent="0.2">
      <c r="B3161" s="30"/>
      <c r="C3161" s="30"/>
      <c r="D3161" s="30"/>
      <c r="E3161" s="30"/>
      <c r="F3161" s="30"/>
      <c r="G3161" s="14" t="s">
        <v>293</v>
      </c>
      <c r="H3161" s="18">
        <v>150720.60999999999</v>
      </c>
      <c r="I3161" s="17">
        <v>0.100743</v>
      </c>
      <c r="J3161" s="18">
        <v>524911.31999999995</v>
      </c>
      <c r="K3161" s="17">
        <v>7.6967999999999995E-2</v>
      </c>
      <c r="L3161" s="18">
        <v>1036942.44</v>
      </c>
      <c r="M3161" s="17">
        <v>6.3759999999999997E-2</v>
      </c>
      <c r="N3161" s="18">
        <v>1946739.32</v>
      </c>
      <c r="O3161" s="17">
        <v>-1.5330000000000001E-3</v>
      </c>
    </row>
    <row r="3162" spans="2:15" x14ac:dyDescent="0.2">
      <c r="B3162" s="30"/>
      <c r="C3162" s="30"/>
      <c r="D3162" s="30"/>
      <c r="E3162" s="30"/>
      <c r="F3162" s="30"/>
      <c r="G3162" s="14" t="s">
        <v>294</v>
      </c>
      <c r="H3162" s="18">
        <v>169331.8</v>
      </c>
      <c r="I3162" s="17">
        <v>0.113082</v>
      </c>
      <c r="J3162" s="18">
        <v>606224.04</v>
      </c>
      <c r="K3162" s="17">
        <v>0.166684</v>
      </c>
      <c r="L3162" s="18">
        <v>1279326.81</v>
      </c>
      <c r="M3162" s="17">
        <v>0.14080899999999999</v>
      </c>
      <c r="N3162" s="18">
        <v>2568955.25</v>
      </c>
      <c r="O3162" s="17">
        <v>7.2579000000000005E-2</v>
      </c>
    </row>
    <row r="3163" spans="2:15" x14ac:dyDescent="0.2">
      <c r="B3163" s="30"/>
      <c r="C3163" s="30"/>
      <c r="D3163" s="30"/>
      <c r="E3163" s="30"/>
      <c r="F3163" s="30"/>
      <c r="G3163" s="14" t="s">
        <v>295</v>
      </c>
      <c r="H3163" s="18">
        <v>211190.57</v>
      </c>
      <c r="I3163" s="17">
        <v>-6.3025999999999999E-2</v>
      </c>
      <c r="J3163" s="18">
        <v>703969.09</v>
      </c>
      <c r="K3163" s="17">
        <v>-7.009E-2</v>
      </c>
      <c r="L3163" s="18">
        <v>1422737.73</v>
      </c>
      <c r="M3163" s="17">
        <v>-8.8539999999999994E-2</v>
      </c>
      <c r="N3163" s="18">
        <v>2886805.76</v>
      </c>
      <c r="O3163" s="17">
        <v>-7.0199999999999999E-2</v>
      </c>
    </row>
    <row r="3164" spans="2:15" x14ac:dyDescent="0.2">
      <c r="B3164" s="30"/>
      <c r="C3164" s="30"/>
      <c r="D3164" s="30"/>
      <c r="E3164" s="30"/>
      <c r="F3164" s="30"/>
      <c r="G3164" s="14" t="s">
        <v>296</v>
      </c>
      <c r="H3164" s="18">
        <v>79535.38</v>
      </c>
      <c r="I3164" s="17">
        <v>-4.3050999999999999E-2</v>
      </c>
      <c r="J3164" s="18">
        <v>278253.78000000003</v>
      </c>
      <c r="K3164" s="17">
        <v>2.9870000000000001E-3</v>
      </c>
      <c r="L3164" s="18">
        <v>552564.34</v>
      </c>
      <c r="M3164" s="17">
        <v>-7.1149999999999998E-3</v>
      </c>
      <c r="N3164" s="18">
        <v>1073226.26</v>
      </c>
      <c r="O3164" s="17">
        <v>-1.5283E-2</v>
      </c>
    </row>
    <row r="3165" spans="2:15" x14ac:dyDescent="0.2">
      <c r="B3165" s="30"/>
      <c r="C3165" s="30"/>
      <c r="D3165" s="30"/>
      <c r="E3165" s="30"/>
      <c r="F3165" s="30"/>
      <c r="G3165" s="14" t="s">
        <v>297</v>
      </c>
      <c r="H3165" s="18">
        <v>54424.03</v>
      </c>
      <c r="I3165" s="17">
        <v>-4.5372000000000003E-2</v>
      </c>
      <c r="J3165" s="18">
        <v>176492.78</v>
      </c>
      <c r="K3165" s="17">
        <v>-1.8541999999999999E-2</v>
      </c>
      <c r="L3165" s="18">
        <v>386727.04</v>
      </c>
      <c r="M3165" s="17">
        <v>-4.7590000000000002E-3</v>
      </c>
      <c r="N3165" s="18">
        <v>800790.25</v>
      </c>
      <c r="O3165" s="17">
        <v>-9.1210000000000006E-3</v>
      </c>
    </row>
    <row r="3166" spans="2:15" x14ac:dyDescent="0.2">
      <c r="B3166" s="30"/>
      <c r="C3166" s="30"/>
      <c r="D3166" s="30"/>
      <c r="E3166" s="30"/>
      <c r="F3166" s="30"/>
      <c r="G3166" s="14" t="s">
        <v>298</v>
      </c>
      <c r="H3166" s="18">
        <v>102915.3</v>
      </c>
      <c r="I3166" s="17">
        <v>0.26115899999999997</v>
      </c>
      <c r="J3166" s="18">
        <v>315353.93</v>
      </c>
      <c r="K3166" s="17">
        <v>6.1619999999999999E-3</v>
      </c>
      <c r="L3166" s="18">
        <v>641001.15</v>
      </c>
      <c r="M3166" s="17">
        <v>2.7789999999999999E-2</v>
      </c>
      <c r="N3166" s="18">
        <v>1292613.97</v>
      </c>
      <c r="O3166" s="17">
        <v>3.2987000000000002E-2</v>
      </c>
    </row>
    <row r="3167" spans="2:15" x14ac:dyDescent="0.2">
      <c r="B3167" s="30"/>
      <c r="C3167" s="30"/>
      <c r="D3167" s="30"/>
      <c r="E3167" s="30"/>
      <c r="F3167" s="30"/>
      <c r="G3167" s="14" t="s">
        <v>299</v>
      </c>
      <c r="H3167" s="18">
        <v>599273.34</v>
      </c>
      <c r="I3167" s="17">
        <v>7.2734999999999994E-2</v>
      </c>
      <c r="J3167" s="18">
        <v>1978894.42</v>
      </c>
      <c r="K3167" s="17">
        <v>6.6148999999999999E-2</v>
      </c>
      <c r="L3167" s="18">
        <v>4059754.08</v>
      </c>
      <c r="M3167" s="17">
        <v>0.10388500000000001</v>
      </c>
      <c r="N3167" s="18">
        <v>8135074.0800000001</v>
      </c>
      <c r="O3167" s="17">
        <v>0.11128300000000001</v>
      </c>
    </row>
    <row r="3168" spans="2:15" x14ac:dyDescent="0.2">
      <c r="B3168" s="30"/>
      <c r="C3168" s="30"/>
      <c r="D3168" s="30"/>
      <c r="E3168" s="30"/>
      <c r="F3168" s="30"/>
      <c r="G3168" s="14" t="s">
        <v>300</v>
      </c>
      <c r="H3168" s="18">
        <v>35863.19</v>
      </c>
      <c r="I3168" s="17">
        <v>-0.15731200000000001</v>
      </c>
      <c r="J3168" s="18">
        <v>134649.73000000001</v>
      </c>
      <c r="K3168" s="17">
        <v>-6.5208000000000002E-2</v>
      </c>
      <c r="L3168" s="18">
        <v>271852.55</v>
      </c>
      <c r="M3168" s="17">
        <v>-4.7376000000000001E-2</v>
      </c>
      <c r="N3168" s="18">
        <v>540664.88</v>
      </c>
      <c r="O3168" s="17">
        <v>-3.8338999999999998E-2</v>
      </c>
    </row>
    <row r="3169" spans="2:15" x14ac:dyDescent="0.2">
      <c r="B3169" s="30"/>
      <c r="C3169" s="30"/>
      <c r="D3169" s="30"/>
      <c r="E3169" s="30"/>
      <c r="F3169" s="30"/>
      <c r="G3169" s="14" t="s">
        <v>301</v>
      </c>
      <c r="H3169" s="18">
        <v>184169.01</v>
      </c>
      <c r="I3169" s="17">
        <v>-1.4331E-2</v>
      </c>
      <c r="J3169" s="18">
        <v>565874.64</v>
      </c>
      <c r="K3169" s="17">
        <v>9.3279999999999995E-3</v>
      </c>
      <c r="L3169" s="18">
        <v>1270473.8</v>
      </c>
      <c r="M3169" s="17">
        <v>2.5524999999999999E-2</v>
      </c>
      <c r="N3169" s="18">
        <v>2651048.41</v>
      </c>
      <c r="O3169" s="17">
        <v>-7.7000000000000002E-3</v>
      </c>
    </row>
    <row r="3170" spans="2:15" x14ac:dyDescent="0.2">
      <c r="B3170" s="30"/>
      <c r="C3170" s="30"/>
      <c r="D3170" s="30"/>
      <c r="E3170" s="30"/>
      <c r="F3170" s="30"/>
      <c r="G3170" s="14" t="s">
        <v>302</v>
      </c>
      <c r="H3170" s="18">
        <v>163746.4</v>
      </c>
      <c r="I3170" s="17">
        <v>-0.24884800000000001</v>
      </c>
      <c r="J3170" s="18">
        <v>577428.88</v>
      </c>
      <c r="K3170" s="17">
        <v>-4.6898000000000002E-2</v>
      </c>
      <c r="L3170" s="18">
        <v>1219597.03</v>
      </c>
      <c r="M3170" s="17">
        <v>0.135131</v>
      </c>
      <c r="N3170" s="18">
        <v>2498188.5299999998</v>
      </c>
      <c r="O3170" s="17">
        <v>0.120032</v>
      </c>
    </row>
    <row r="3171" spans="2:15" x14ac:dyDescent="0.2">
      <c r="B3171" s="30"/>
      <c r="C3171" s="30"/>
      <c r="D3171" s="30"/>
      <c r="E3171" s="30"/>
      <c r="F3171" s="30"/>
      <c r="G3171" s="14" t="s">
        <v>303</v>
      </c>
      <c r="H3171" s="18">
        <v>184214.77</v>
      </c>
      <c r="I3171" s="17">
        <v>-0.16972400000000001</v>
      </c>
      <c r="J3171" s="18">
        <v>630320.73</v>
      </c>
      <c r="K3171" s="17">
        <v>-9.5066999999999999E-2</v>
      </c>
      <c r="L3171" s="18">
        <v>1393465.15</v>
      </c>
      <c r="M3171" s="17">
        <v>7.0974999999999996E-2</v>
      </c>
      <c r="N3171" s="18">
        <v>2684437.64</v>
      </c>
      <c r="O3171" s="17">
        <v>7.2995000000000004E-2</v>
      </c>
    </row>
    <row r="3172" spans="2:15" x14ac:dyDescent="0.2">
      <c r="B3172" s="30"/>
      <c r="C3172" s="30"/>
      <c r="D3172" s="30"/>
      <c r="E3172" s="30"/>
      <c r="F3172" s="30"/>
      <c r="G3172" s="14" t="s">
        <v>304</v>
      </c>
      <c r="H3172" s="18">
        <v>46842.5</v>
      </c>
      <c r="I3172" s="17">
        <v>-0.110376</v>
      </c>
      <c r="J3172" s="18">
        <v>160839.10999999999</v>
      </c>
      <c r="K3172" s="17">
        <v>-8.7388999999999994E-2</v>
      </c>
      <c r="L3172" s="18">
        <v>323777.88</v>
      </c>
      <c r="M3172" s="17">
        <v>-0.111399</v>
      </c>
      <c r="N3172" s="18">
        <v>666477.43000000005</v>
      </c>
      <c r="O3172" s="17">
        <v>-0.100795</v>
      </c>
    </row>
    <row r="3173" spans="2:15" x14ac:dyDescent="0.2">
      <c r="B3173" s="30"/>
      <c r="C3173" s="30"/>
      <c r="D3173" s="30"/>
      <c r="E3173" s="30"/>
      <c r="F3173" s="30"/>
      <c r="G3173" s="14" t="s">
        <v>305</v>
      </c>
      <c r="H3173" s="18">
        <v>94939.25</v>
      </c>
      <c r="I3173" s="17">
        <v>9.5080000000000008E-3</v>
      </c>
      <c r="J3173" s="18">
        <v>375538.42</v>
      </c>
      <c r="K3173" s="17">
        <v>4.6747999999999998E-2</v>
      </c>
      <c r="L3173" s="18">
        <v>857170.73</v>
      </c>
      <c r="M3173" s="17">
        <v>-1.0154E-2</v>
      </c>
      <c r="N3173" s="18">
        <v>1472933.17</v>
      </c>
      <c r="O3173" s="17">
        <v>-5.3468000000000002E-2</v>
      </c>
    </row>
    <row r="3174" spans="2:15" x14ac:dyDescent="0.2">
      <c r="B3174" s="30"/>
      <c r="C3174" s="30"/>
      <c r="D3174" s="30"/>
      <c r="E3174" s="30"/>
      <c r="F3174" s="30"/>
      <c r="G3174" s="14" t="s">
        <v>306</v>
      </c>
      <c r="H3174" s="18">
        <v>573301.94999999995</v>
      </c>
      <c r="I3174" s="17">
        <v>8.4218000000000001E-2</v>
      </c>
      <c r="J3174" s="18">
        <v>1925243</v>
      </c>
      <c r="K3174" s="17">
        <v>7.8850000000000003E-2</v>
      </c>
      <c r="L3174" s="18">
        <v>4012460.41</v>
      </c>
      <c r="M3174" s="17">
        <v>3.3724999999999998E-2</v>
      </c>
      <c r="N3174" s="18">
        <v>8119048.1699999999</v>
      </c>
      <c r="O3174" s="17">
        <v>-7.6670000000000002E-3</v>
      </c>
    </row>
    <row r="3175" spans="2:15" x14ac:dyDescent="0.2">
      <c r="B3175" s="30"/>
      <c r="C3175" s="30"/>
      <c r="D3175" s="30"/>
      <c r="E3175" s="30"/>
      <c r="F3175" s="30"/>
      <c r="G3175" s="14" t="s">
        <v>307</v>
      </c>
      <c r="H3175" s="18">
        <v>415715.85</v>
      </c>
      <c r="I3175" s="17">
        <v>1.7708000000000002E-2</v>
      </c>
      <c r="J3175" s="18">
        <v>1418572.23</v>
      </c>
      <c r="K3175" s="17">
        <v>8.4620000000000008E-3</v>
      </c>
      <c r="L3175" s="18">
        <v>2923311.61</v>
      </c>
      <c r="M3175" s="17">
        <v>1.3211000000000001E-2</v>
      </c>
      <c r="N3175" s="18">
        <v>5809980</v>
      </c>
      <c r="O3175" s="17">
        <v>1.0134000000000001E-2</v>
      </c>
    </row>
    <row r="3176" spans="2:15" x14ac:dyDescent="0.2">
      <c r="B3176" s="30"/>
      <c r="C3176" s="30"/>
      <c r="D3176" s="30"/>
      <c r="E3176" s="30"/>
      <c r="F3176" s="30"/>
      <c r="G3176" s="14" t="s">
        <v>308</v>
      </c>
      <c r="H3176" s="18">
        <v>40849.01</v>
      </c>
      <c r="I3176" s="17">
        <v>-9.6550000000000004E-3</v>
      </c>
      <c r="J3176" s="18">
        <v>145847.63</v>
      </c>
      <c r="K3176" s="17">
        <v>5.9761000000000002E-2</v>
      </c>
      <c r="L3176" s="18">
        <v>277713.21000000002</v>
      </c>
      <c r="M3176" s="17">
        <v>3.2286000000000002E-2</v>
      </c>
      <c r="N3176" s="18">
        <v>552193.56000000006</v>
      </c>
      <c r="O3176" s="17">
        <v>6.5084000000000003E-2</v>
      </c>
    </row>
    <row r="3177" spans="2:15" x14ac:dyDescent="0.2">
      <c r="B3177" s="30"/>
      <c r="C3177" s="30"/>
      <c r="D3177" s="30"/>
      <c r="E3177" s="30"/>
      <c r="F3177" s="30"/>
      <c r="G3177" s="14" t="s">
        <v>309</v>
      </c>
      <c r="H3177" s="18">
        <v>114074.71</v>
      </c>
      <c r="I3177" s="17">
        <v>-2.9305999999999999E-2</v>
      </c>
      <c r="J3177" s="18">
        <v>357610.82</v>
      </c>
      <c r="K3177" s="17">
        <v>-2.8239E-2</v>
      </c>
      <c r="L3177" s="18">
        <v>783774.12</v>
      </c>
      <c r="M3177" s="17">
        <v>-2.8407999999999999E-2</v>
      </c>
      <c r="N3177" s="18">
        <v>1623373.33</v>
      </c>
      <c r="O3177" s="17">
        <v>-6.3886999999999999E-2</v>
      </c>
    </row>
    <row r="3178" spans="2:15" x14ac:dyDescent="0.2">
      <c r="B3178" s="30"/>
      <c r="C3178" s="30"/>
      <c r="D3178" s="30"/>
      <c r="E3178" s="30"/>
      <c r="F3178" s="30"/>
      <c r="G3178" s="14" t="s">
        <v>310</v>
      </c>
      <c r="H3178" s="18">
        <v>74965.289999999994</v>
      </c>
      <c r="I3178" s="17">
        <v>-5.4794000000000002E-2</v>
      </c>
      <c r="J3178" s="18">
        <v>262835.42</v>
      </c>
      <c r="K3178" s="17">
        <v>-8.1750000000000003E-2</v>
      </c>
      <c r="L3178" s="18">
        <v>518901.02</v>
      </c>
      <c r="M3178" s="17">
        <v>-0.11687699999999999</v>
      </c>
      <c r="N3178" s="18">
        <v>1050171.18</v>
      </c>
      <c r="O3178" s="17">
        <v>-7.6055999999999999E-2</v>
      </c>
    </row>
    <row r="3179" spans="2:15" x14ac:dyDescent="0.2">
      <c r="B3179" s="30"/>
      <c r="C3179" s="30"/>
      <c r="D3179" s="30"/>
      <c r="E3179" s="30"/>
      <c r="F3179" s="30"/>
      <c r="G3179" s="14" t="s">
        <v>311</v>
      </c>
      <c r="H3179" s="18">
        <v>195385.14</v>
      </c>
      <c r="I3179" s="17">
        <v>-2.6890000000000001E-2</v>
      </c>
      <c r="J3179" s="18">
        <v>672209</v>
      </c>
      <c r="K3179" s="17">
        <v>-3.5285999999999998E-2</v>
      </c>
      <c r="L3179" s="18">
        <v>1433074.66</v>
      </c>
      <c r="M3179" s="17">
        <v>-3.1716000000000001E-2</v>
      </c>
      <c r="N3179" s="18">
        <v>2957313.11</v>
      </c>
      <c r="O3179" s="17">
        <v>-4.24E-2</v>
      </c>
    </row>
    <row r="3180" spans="2:15" x14ac:dyDescent="0.2">
      <c r="B3180" s="30"/>
      <c r="C3180" s="30"/>
      <c r="D3180" s="30"/>
      <c r="E3180" s="30"/>
      <c r="F3180" s="30"/>
      <c r="G3180" s="14" t="s">
        <v>312</v>
      </c>
      <c r="H3180" s="18">
        <v>206150.73</v>
      </c>
      <c r="I3180" s="17">
        <v>4.9702999999999997E-2</v>
      </c>
      <c r="J3180" s="18">
        <v>670223.93999999994</v>
      </c>
      <c r="K3180" s="17">
        <v>4.2991000000000001E-2</v>
      </c>
      <c r="L3180" s="18">
        <v>1416504.21</v>
      </c>
      <c r="M3180" s="17">
        <v>2.1190000000000001E-2</v>
      </c>
      <c r="N3180" s="18">
        <v>2900242.59</v>
      </c>
      <c r="O3180" s="17">
        <v>-1.6455999999999998E-2</v>
      </c>
    </row>
    <row r="3181" spans="2:15" x14ac:dyDescent="0.2">
      <c r="B3181" s="30"/>
      <c r="C3181" s="30"/>
      <c r="D3181" s="30"/>
      <c r="E3181" s="30"/>
      <c r="F3181" s="30"/>
      <c r="G3181" s="14" t="s">
        <v>313</v>
      </c>
      <c r="H3181" s="18">
        <v>140361.72</v>
      </c>
      <c r="I3181" s="17">
        <v>-7.0152000000000006E-2</v>
      </c>
      <c r="J3181" s="18">
        <v>549011.81999999995</v>
      </c>
      <c r="K3181" s="17">
        <v>-9.9109000000000003E-2</v>
      </c>
      <c r="L3181" s="18">
        <v>1122258.6599999999</v>
      </c>
      <c r="M3181" s="17">
        <v>-0.12781100000000001</v>
      </c>
      <c r="N3181" s="18">
        <v>2787399.59</v>
      </c>
      <c r="O3181" s="17">
        <v>6.5478999999999996E-2</v>
      </c>
    </row>
    <row r="3182" spans="2:15" x14ac:dyDescent="0.2">
      <c r="B3182" s="30"/>
      <c r="C3182" s="30"/>
      <c r="D3182" s="30"/>
      <c r="E3182" s="30"/>
      <c r="F3182" s="30"/>
      <c r="G3182" s="14" t="s">
        <v>314</v>
      </c>
      <c r="H3182" s="18">
        <v>190493.47</v>
      </c>
      <c r="I3182" s="17">
        <v>2.7333E-2</v>
      </c>
      <c r="J3182" s="18">
        <v>644406.17000000004</v>
      </c>
      <c r="K3182" s="17">
        <v>-4.1703999999999998E-2</v>
      </c>
      <c r="L3182" s="18">
        <v>1294990.32</v>
      </c>
      <c r="M3182" s="17">
        <v>-2.5090999999999999E-2</v>
      </c>
      <c r="N3182" s="18">
        <v>2669524.27</v>
      </c>
      <c r="O3182" s="17">
        <v>5.3140000000000001E-3</v>
      </c>
    </row>
    <row r="3183" spans="2:15" x14ac:dyDescent="0.2">
      <c r="B3183" s="30"/>
      <c r="C3183" s="30"/>
      <c r="D3183" s="30"/>
      <c r="E3183" s="30"/>
      <c r="F3183" s="30"/>
      <c r="G3183" s="14" t="s">
        <v>315</v>
      </c>
      <c r="H3183" s="18">
        <v>87583.58</v>
      </c>
      <c r="I3183" s="17">
        <v>-0.26908599999999999</v>
      </c>
      <c r="J3183" s="18">
        <v>293792.93</v>
      </c>
      <c r="K3183" s="17">
        <v>-0.25660500000000003</v>
      </c>
      <c r="L3183" s="18">
        <v>690205.78</v>
      </c>
      <c r="M3183" s="17">
        <v>-0.172347</v>
      </c>
      <c r="N3183" s="18">
        <v>1557536.55</v>
      </c>
      <c r="O3183" s="17">
        <v>-7.9693E-2</v>
      </c>
    </row>
    <row r="3184" spans="2:15" x14ac:dyDescent="0.2">
      <c r="B3184" s="30"/>
      <c r="C3184" s="30"/>
      <c r="D3184" s="30"/>
      <c r="E3184" s="30"/>
      <c r="F3184" s="30"/>
      <c r="G3184" s="14" t="s">
        <v>316</v>
      </c>
      <c r="H3184" s="18">
        <v>89390.46</v>
      </c>
      <c r="I3184" s="17">
        <v>-0.159302</v>
      </c>
      <c r="J3184" s="18">
        <v>298192.93</v>
      </c>
      <c r="K3184" s="17">
        <v>-0.177893</v>
      </c>
      <c r="L3184" s="18">
        <v>674095.39</v>
      </c>
      <c r="M3184" s="17">
        <v>-0.122295</v>
      </c>
      <c r="N3184" s="18">
        <v>1410863.85</v>
      </c>
      <c r="O3184" s="17">
        <v>-0.120851</v>
      </c>
    </row>
    <row r="3185" spans="2:15" x14ac:dyDescent="0.2">
      <c r="B3185" s="30"/>
      <c r="C3185" s="30"/>
      <c r="D3185" s="30"/>
      <c r="E3185" s="30"/>
      <c r="F3185" s="30"/>
      <c r="G3185" s="14" t="s">
        <v>317</v>
      </c>
      <c r="H3185" s="18">
        <v>75811.44</v>
      </c>
      <c r="I3185" s="17">
        <v>-9.4631999999999994E-2</v>
      </c>
      <c r="J3185" s="18">
        <v>257338.22</v>
      </c>
      <c r="K3185" s="17">
        <v>-0.119742</v>
      </c>
      <c r="L3185" s="18">
        <v>562196.89</v>
      </c>
      <c r="M3185" s="17">
        <v>-6.2658000000000005E-2</v>
      </c>
      <c r="N3185" s="18">
        <v>1147065.8600000001</v>
      </c>
      <c r="O3185" s="17">
        <v>-1.7054E-2</v>
      </c>
    </row>
    <row r="3186" spans="2:15" x14ac:dyDescent="0.2">
      <c r="B3186" s="30"/>
      <c r="C3186" s="30"/>
      <c r="D3186" s="30"/>
      <c r="E3186" s="30"/>
      <c r="F3186" s="30"/>
      <c r="G3186" s="14" t="s">
        <v>318</v>
      </c>
      <c r="H3186" s="18">
        <v>122665.19</v>
      </c>
      <c r="I3186" s="17">
        <v>4.9228000000000001E-2</v>
      </c>
      <c r="J3186" s="18">
        <v>397969.37</v>
      </c>
      <c r="K3186" s="17">
        <v>3.5321999999999999E-2</v>
      </c>
      <c r="L3186" s="18">
        <v>826966.28</v>
      </c>
      <c r="M3186" s="17">
        <v>5.0436000000000002E-2</v>
      </c>
      <c r="N3186" s="18">
        <v>1679736.93</v>
      </c>
      <c r="O3186" s="17">
        <v>4.8696000000000003E-2</v>
      </c>
    </row>
    <row r="3187" spans="2:15" x14ac:dyDescent="0.2">
      <c r="B3187" s="30"/>
      <c r="C3187" s="30"/>
      <c r="D3187" s="30"/>
      <c r="E3187" s="30"/>
      <c r="F3187" s="30"/>
      <c r="G3187" s="14" t="s">
        <v>319</v>
      </c>
      <c r="H3187" s="18">
        <v>71546.350000000006</v>
      </c>
      <c r="I3187" s="17">
        <v>-7.5439999999999993E-2</v>
      </c>
      <c r="J3187" s="18">
        <v>254111.89</v>
      </c>
      <c r="K3187" s="17">
        <v>-5.0472000000000003E-2</v>
      </c>
      <c r="L3187" s="18">
        <v>505061.16</v>
      </c>
      <c r="M3187" s="17">
        <v>-6.9661000000000001E-2</v>
      </c>
      <c r="N3187" s="18">
        <v>1018967.86</v>
      </c>
      <c r="O3187" s="17">
        <v>-7.2047E-2</v>
      </c>
    </row>
    <row r="3188" spans="2:15" x14ac:dyDescent="0.2">
      <c r="B3188" s="30"/>
      <c r="C3188" s="30"/>
      <c r="D3188" s="30"/>
      <c r="E3188" s="30"/>
      <c r="F3188" s="30"/>
      <c r="G3188" s="14" t="s">
        <v>320</v>
      </c>
      <c r="H3188" s="18">
        <v>139499.48000000001</v>
      </c>
      <c r="I3188" s="17">
        <v>8.7642999999999999E-2</v>
      </c>
      <c r="J3188" s="18">
        <v>449608.37</v>
      </c>
      <c r="K3188" s="17">
        <v>5.4975000000000003E-2</v>
      </c>
      <c r="L3188" s="18">
        <v>924481.71</v>
      </c>
      <c r="M3188" s="17">
        <v>8.0925999999999998E-2</v>
      </c>
      <c r="N3188" s="18">
        <v>1862653.99</v>
      </c>
      <c r="O3188" s="17">
        <v>9.7778000000000004E-2</v>
      </c>
    </row>
    <row r="3189" spans="2:15" x14ac:dyDescent="0.2">
      <c r="B3189" s="30"/>
      <c r="C3189" s="30"/>
      <c r="D3189" s="30"/>
      <c r="E3189" s="30"/>
      <c r="F3189" s="30"/>
      <c r="G3189" s="14" t="s">
        <v>321</v>
      </c>
      <c r="H3189" s="18">
        <v>315677.42</v>
      </c>
      <c r="I3189" s="17">
        <v>6.9495000000000001E-2</v>
      </c>
      <c r="J3189" s="18">
        <v>1024979.42</v>
      </c>
      <c r="K3189" s="17">
        <v>5.3102000000000003E-2</v>
      </c>
      <c r="L3189" s="18">
        <v>2112095.86</v>
      </c>
      <c r="M3189" s="17">
        <v>6.0377E-2</v>
      </c>
      <c r="N3189" s="18">
        <v>4269365.75</v>
      </c>
      <c r="O3189" s="17">
        <v>6.2205000000000003E-2</v>
      </c>
    </row>
    <row r="3190" spans="2:15" x14ac:dyDescent="0.2">
      <c r="B3190" s="30"/>
      <c r="C3190" s="30"/>
      <c r="D3190" s="30"/>
      <c r="E3190" s="30"/>
      <c r="F3190" s="30"/>
      <c r="G3190" s="14" t="s">
        <v>322</v>
      </c>
      <c r="H3190" s="18">
        <v>232201.18</v>
      </c>
      <c r="I3190" s="17">
        <v>-2.0895E-2</v>
      </c>
      <c r="J3190" s="18">
        <v>787140.47</v>
      </c>
      <c r="K3190" s="17">
        <v>-2.9666000000000001E-2</v>
      </c>
      <c r="L3190" s="18">
        <v>1619325.44</v>
      </c>
      <c r="M3190" s="17">
        <v>6.96E-3</v>
      </c>
      <c r="N3190" s="18">
        <v>3321476.87</v>
      </c>
      <c r="O3190" s="17">
        <v>2.9456E-2</v>
      </c>
    </row>
    <row r="3191" spans="2:15" x14ac:dyDescent="0.2">
      <c r="B3191" s="30"/>
      <c r="C3191" s="30"/>
      <c r="D3191" s="30"/>
      <c r="E3191" s="30"/>
      <c r="F3191" s="30"/>
      <c r="G3191" s="14" t="s">
        <v>323</v>
      </c>
      <c r="H3191" s="18">
        <v>110490.49</v>
      </c>
      <c r="I3191" s="17">
        <v>-0.13641700000000001</v>
      </c>
      <c r="J3191" s="18">
        <v>369342.67</v>
      </c>
      <c r="K3191" s="17">
        <v>-0.141682</v>
      </c>
      <c r="L3191" s="18">
        <v>830828.55</v>
      </c>
      <c r="M3191" s="17">
        <v>-0.10977099999999999</v>
      </c>
      <c r="N3191" s="18">
        <v>1721964.65</v>
      </c>
      <c r="O3191" s="17">
        <v>-9.1955999999999996E-2</v>
      </c>
    </row>
    <row r="3192" spans="2:15" x14ac:dyDescent="0.2">
      <c r="B3192" s="30"/>
      <c r="C3192" s="30"/>
      <c r="D3192" s="30"/>
      <c r="E3192" s="30"/>
      <c r="F3192" s="30"/>
      <c r="G3192" s="14" t="s">
        <v>324</v>
      </c>
      <c r="H3192" s="18">
        <v>124902.57</v>
      </c>
      <c r="I3192" s="17">
        <v>1.478E-2</v>
      </c>
      <c r="J3192" s="18">
        <v>400175.95</v>
      </c>
      <c r="K3192" s="17">
        <v>-0.11842999999999999</v>
      </c>
      <c r="L3192" s="18">
        <v>842079.99</v>
      </c>
      <c r="M3192" s="17">
        <v>-0.114313</v>
      </c>
      <c r="N3192" s="18">
        <v>1844263.13</v>
      </c>
      <c r="O3192" s="17">
        <v>-5.3505999999999998E-2</v>
      </c>
    </row>
    <row r="3193" spans="2:15" x14ac:dyDescent="0.2">
      <c r="B3193" s="138"/>
      <c r="C3193" s="138"/>
      <c r="D3193" s="138"/>
      <c r="E3193" s="138"/>
      <c r="F3193" s="30"/>
      <c r="G3193" s="14" t="s">
        <v>325</v>
      </c>
      <c r="H3193" s="18">
        <v>145122.34</v>
      </c>
      <c r="I3193" s="17">
        <v>-5.0506000000000002E-2</v>
      </c>
      <c r="J3193" s="18">
        <v>440108.87</v>
      </c>
      <c r="K3193" s="17">
        <v>-4.2204999999999999E-2</v>
      </c>
      <c r="L3193" s="18">
        <v>994898.39</v>
      </c>
      <c r="M3193" s="17">
        <v>-2.6398000000000001E-2</v>
      </c>
      <c r="N3193" s="18">
        <v>2088551.81</v>
      </c>
      <c r="O3193" s="17">
        <v>-6.0943999999999998E-2</v>
      </c>
    </row>
    <row r="3194" spans="2:15" x14ac:dyDescent="0.2">
      <c r="C3194" s="30"/>
      <c r="D3194" s="30"/>
      <c r="E3194" s="30"/>
      <c r="F3194" s="30"/>
      <c r="G3194" s="14" t="s">
        <v>351</v>
      </c>
      <c r="H3194" s="19">
        <v>72192.350000000006</v>
      </c>
      <c r="I3194" s="17">
        <v>-0.135993</v>
      </c>
      <c r="J3194" s="19">
        <v>263815.18</v>
      </c>
      <c r="K3194" s="17">
        <v>-4.9433999999999999E-2</v>
      </c>
      <c r="L3194" s="19">
        <v>550539.93999999994</v>
      </c>
      <c r="M3194" s="17">
        <v>-5.7299999999999999E-3</v>
      </c>
      <c r="N3194" s="19">
        <v>1069110.02</v>
      </c>
      <c r="O3194" s="17">
        <v>9.6530000000000001E-3</v>
      </c>
    </row>
    <row r="3195" spans="2:15" x14ac:dyDescent="0.2">
      <c r="C3195" s="30"/>
      <c r="D3195" s="30"/>
      <c r="E3195" s="30"/>
      <c r="F3195" s="30"/>
      <c r="G3195" s="14" t="s">
        <v>352</v>
      </c>
      <c r="H3195" s="19">
        <v>150060.19</v>
      </c>
      <c r="I3195" s="17">
        <v>3.2955999999999999E-2</v>
      </c>
      <c r="J3195" s="19">
        <v>511805.51</v>
      </c>
      <c r="K3195" s="17">
        <v>4.5143999999999997E-2</v>
      </c>
      <c r="L3195" s="19">
        <v>1029563.8</v>
      </c>
      <c r="M3195" s="17">
        <v>3.6086E-2</v>
      </c>
      <c r="N3195" s="19">
        <v>2002361.2</v>
      </c>
      <c r="O3195" s="17">
        <v>3.1789999999999999E-2</v>
      </c>
    </row>
    <row r="3196" spans="2:15" x14ac:dyDescent="0.2">
      <c r="B3196" s="29" t="s">
        <v>19</v>
      </c>
      <c r="C3196" s="29" t="s">
        <v>12</v>
      </c>
      <c r="D3196" s="29" t="s">
        <v>24</v>
      </c>
      <c r="E3196" s="29" t="s">
        <v>25</v>
      </c>
      <c r="F3196" s="29" t="s">
        <v>85</v>
      </c>
      <c r="G3196" s="14" t="s">
        <v>326</v>
      </c>
      <c r="H3196" s="18">
        <v>1556102.54</v>
      </c>
      <c r="I3196" s="17">
        <v>5.9436000000000003E-2</v>
      </c>
      <c r="J3196" s="18">
        <v>5100811.72</v>
      </c>
      <c r="K3196" s="17">
        <v>4.4908000000000003E-2</v>
      </c>
      <c r="L3196" s="18">
        <v>10528965.300000001</v>
      </c>
      <c r="M3196" s="17">
        <v>6.8303000000000003E-2</v>
      </c>
      <c r="N3196" s="18">
        <v>21234590.550000001</v>
      </c>
      <c r="O3196" s="17">
        <v>7.3271000000000003E-2</v>
      </c>
    </row>
    <row r="3197" spans="2:15" x14ac:dyDescent="0.2">
      <c r="B3197" s="30"/>
      <c r="C3197" s="30"/>
      <c r="D3197" s="30"/>
      <c r="E3197" s="30"/>
      <c r="F3197" s="30"/>
      <c r="G3197" s="14" t="s">
        <v>327</v>
      </c>
      <c r="H3197" s="18">
        <v>1786325.92</v>
      </c>
      <c r="I3197" s="17">
        <v>-8.5336999999999996E-2</v>
      </c>
      <c r="J3197" s="18">
        <v>6420334.0499999998</v>
      </c>
      <c r="K3197" s="17">
        <v>-2.0346E-2</v>
      </c>
      <c r="L3197" s="18">
        <v>12958325.460000001</v>
      </c>
      <c r="M3197" s="17">
        <v>-3.1809999999999998E-3</v>
      </c>
      <c r="N3197" s="18">
        <v>26232482.48</v>
      </c>
      <c r="O3197" s="17">
        <v>2.4556999999999999E-2</v>
      </c>
    </row>
    <row r="3198" spans="2:15" x14ac:dyDescent="0.2">
      <c r="B3198" s="30"/>
      <c r="C3198" s="30"/>
      <c r="D3198" s="30"/>
      <c r="E3198" s="30"/>
      <c r="F3198" s="30"/>
      <c r="G3198" s="14" t="s">
        <v>328</v>
      </c>
      <c r="H3198" s="18">
        <v>1093050.71</v>
      </c>
      <c r="I3198" s="17">
        <v>-0.12327100000000001</v>
      </c>
      <c r="J3198" s="18">
        <v>3739934.25</v>
      </c>
      <c r="K3198" s="17">
        <v>-0.11346199999999999</v>
      </c>
      <c r="L3198" s="18">
        <v>8118857.6299999999</v>
      </c>
      <c r="M3198" s="17">
        <v>-6.9734000000000004E-2</v>
      </c>
      <c r="N3198" s="18">
        <v>16746522.93</v>
      </c>
      <c r="O3198" s="17">
        <v>-4.7586000000000003E-2</v>
      </c>
    </row>
    <row r="3199" spans="2:15" x14ac:dyDescent="0.2">
      <c r="B3199" s="30"/>
      <c r="C3199" s="30"/>
      <c r="D3199" s="30"/>
      <c r="E3199" s="30"/>
      <c r="F3199" s="30"/>
      <c r="G3199" s="14" t="s">
        <v>329</v>
      </c>
      <c r="H3199" s="18">
        <v>2582100.42</v>
      </c>
      <c r="I3199" s="17">
        <v>4.9217999999999998E-2</v>
      </c>
      <c r="J3199" s="18">
        <v>8823357.4100000001</v>
      </c>
      <c r="K3199" s="17">
        <v>4.1614999999999999E-2</v>
      </c>
      <c r="L3199" s="18">
        <v>18361585.27</v>
      </c>
      <c r="M3199" s="17">
        <v>2.9232000000000001E-2</v>
      </c>
      <c r="N3199" s="18">
        <v>37358579.229999997</v>
      </c>
      <c r="O3199" s="17">
        <v>7.8100000000000001E-3</v>
      </c>
    </row>
    <row r="3200" spans="2:15" x14ac:dyDescent="0.2">
      <c r="B3200" s="30"/>
      <c r="C3200" s="30"/>
      <c r="D3200" s="30"/>
      <c r="E3200" s="30"/>
      <c r="F3200" s="30"/>
      <c r="G3200" s="14" t="s">
        <v>330</v>
      </c>
      <c r="H3200" s="18">
        <v>1028129.97</v>
      </c>
      <c r="I3200" s="17">
        <v>-4.0518999999999999E-2</v>
      </c>
      <c r="J3200" s="18">
        <v>3429779.08</v>
      </c>
      <c r="K3200" s="17">
        <v>-5.1522999999999999E-2</v>
      </c>
      <c r="L3200" s="18">
        <v>7220446.9000000004</v>
      </c>
      <c r="M3200" s="17">
        <v>1.3226999999999999E-2</v>
      </c>
      <c r="N3200" s="18">
        <v>14401541.6</v>
      </c>
      <c r="O3200" s="17">
        <v>3.1715E-2</v>
      </c>
    </row>
    <row r="3201" spans="2:15" x14ac:dyDescent="0.2">
      <c r="B3201" s="30"/>
      <c r="C3201" s="30"/>
      <c r="D3201" s="30"/>
      <c r="E3201" s="30"/>
      <c r="F3201" s="30"/>
      <c r="G3201" s="14" t="s">
        <v>331</v>
      </c>
      <c r="H3201" s="18">
        <v>1167618.8</v>
      </c>
      <c r="I3201" s="17">
        <v>-4.4609000000000003E-2</v>
      </c>
      <c r="J3201" s="18">
        <v>4043240.21</v>
      </c>
      <c r="K3201" s="17">
        <v>-1.9862999999999999E-2</v>
      </c>
      <c r="L3201" s="18">
        <v>8378775.3099999996</v>
      </c>
      <c r="M3201" s="17">
        <v>-5.0231999999999999E-2</v>
      </c>
      <c r="N3201" s="18">
        <v>16393580.66</v>
      </c>
      <c r="O3201" s="17">
        <v>-6.3242000000000007E-2</v>
      </c>
    </row>
    <row r="3202" spans="2:15" x14ac:dyDescent="0.2">
      <c r="B3202" s="30"/>
      <c r="C3202" s="30"/>
      <c r="D3202" s="30"/>
      <c r="E3202" s="30"/>
      <c r="F3202" s="30"/>
      <c r="G3202" s="14" t="s">
        <v>332</v>
      </c>
      <c r="H3202" s="18">
        <v>1201895.6100000001</v>
      </c>
      <c r="I3202" s="17">
        <v>-3.2004999999999999E-2</v>
      </c>
      <c r="J3202" s="18">
        <v>3835078.15</v>
      </c>
      <c r="K3202" s="17">
        <v>-2.2048999999999999E-2</v>
      </c>
      <c r="L3202" s="18">
        <v>8392643.8800000008</v>
      </c>
      <c r="M3202" s="17">
        <v>-2.2251E-2</v>
      </c>
      <c r="N3202" s="18">
        <v>17206456.489999998</v>
      </c>
      <c r="O3202" s="17">
        <v>-4.6634000000000002E-2</v>
      </c>
    </row>
    <row r="3203" spans="2:15" x14ac:dyDescent="0.2">
      <c r="B3203" s="30"/>
      <c r="C3203" s="30"/>
      <c r="D3203" s="30"/>
      <c r="E3203" s="30"/>
      <c r="F3203" s="30"/>
      <c r="G3203" s="14" t="s">
        <v>333</v>
      </c>
      <c r="H3203" s="18">
        <v>1789986.16</v>
      </c>
      <c r="I3203" s="17">
        <v>-2.9333000000000001E-2</v>
      </c>
      <c r="J3203" s="18">
        <v>6013240.0700000003</v>
      </c>
      <c r="K3203" s="17">
        <v>-3.7206000000000003E-2</v>
      </c>
      <c r="L3203" s="18">
        <v>12435791.4</v>
      </c>
      <c r="M3203" s="17">
        <v>-1.4976E-2</v>
      </c>
      <c r="N3203" s="18">
        <v>25433577.84</v>
      </c>
      <c r="O3203" s="17">
        <v>-3.3549999999999999E-3</v>
      </c>
    </row>
    <row r="3204" spans="2:15" x14ac:dyDescent="0.2">
      <c r="B3204" s="30"/>
      <c r="C3204" s="30"/>
      <c r="D3204" s="30"/>
      <c r="E3204" s="31"/>
      <c r="F3204" s="30"/>
      <c r="G3204" s="14" t="s">
        <v>334</v>
      </c>
      <c r="H3204" s="18">
        <v>12205210.07</v>
      </c>
      <c r="I3204" s="17">
        <v>-2.4278000000000001E-2</v>
      </c>
      <c r="J3204" s="18">
        <v>41405775</v>
      </c>
      <c r="K3204" s="17">
        <v>-1.4925000000000001E-2</v>
      </c>
      <c r="L3204" s="18">
        <v>86395391.099999994</v>
      </c>
      <c r="M3204" s="17">
        <v>-2.1280000000000001E-3</v>
      </c>
      <c r="N3204" s="18">
        <v>175007332.28999999</v>
      </c>
      <c r="O3204" s="17">
        <v>-3.4299999999999999E-4</v>
      </c>
    </row>
    <row r="3205" spans="2:15" x14ac:dyDescent="0.2">
      <c r="B3205" s="29" t="s">
        <v>19</v>
      </c>
      <c r="C3205" s="29" t="s">
        <v>12</v>
      </c>
      <c r="D3205" s="29" t="s">
        <v>24</v>
      </c>
      <c r="E3205" s="29" t="s">
        <v>10</v>
      </c>
      <c r="F3205" s="29" t="s">
        <v>84</v>
      </c>
      <c r="G3205" s="14" t="s">
        <v>278</v>
      </c>
      <c r="H3205" s="19">
        <v>4.2305950000000001</v>
      </c>
      <c r="I3205" s="17">
        <v>0.140683</v>
      </c>
      <c r="J3205" s="19">
        <v>3.930704</v>
      </c>
      <c r="K3205" s="17">
        <v>1.2449E-2</v>
      </c>
      <c r="L3205" s="19">
        <v>3.9067080000000001</v>
      </c>
      <c r="M3205" s="17">
        <v>2.8530000000000001E-3</v>
      </c>
      <c r="N3205" s="19">
        <v>3.8728150000000001</v>
      </c>
      <c r="O3205" s="17">
        <v>2.7061000000000002E-2</v>
      </c>
    </row>
    <row r="3206" spans="2:15" x14ac:dyDescent="0.2">
      <c r="B3206" s="30"/>
      <c r="C3206" s="30"/>
      <c r="D3206" s="30"/>
      <c r="E3206" s="30"/>
      <c r="F3206" s="30"/>
      <c r="G3206" s="14" t="s">
        <v>279</v>
      </c>
      <c r="H3206" s="19">
        <v>3.4824299999999999</v>
      </c>
      <c r="I3206" s="17">
        <v>1.5543E-2</v>
      </c>
      <c r="J3206" s="19">
        <v>3.5314950000000001</v>
      </c>
      <c r="K3206" s="17">
        <v>6.2700000000000004E-3</v>
      </c>
      <c r="L3206" s="19">
        <v>3.520362</v>
      </c>
      <c r="M3206" s="17">
        <v>4.052E-3</v>
      </c>
      <c r="N3206" s="19">
        <v>3.5278429999999998</v>
      </c>
      <c r="O3206" s="17">
        <v>1.3122999999999999E-2</v>
      </c>
    </row>
    <row r="3207" spans="2:15" x14ac:dyDescent="0.2">
      <c r="B3207" s="30"/>
      <c r="C3207" s="30"/>
      <c r="D3207" s="30"/>
      <c r="E3207" s="30"/>
      <c r="F3207" s="30"/>
      <c r="G3207" s="14" t="s">
        <v>280</v>
      </c>
      <c r="H3207" s="19">
        <v>3.423384</v>
      </c>
      <c r="I3207" s="17">
        <v>-6.0144000000000003E-2</v>
      </c>
      <c r="J3207" s="19">
        <v>3.453147</v>
      </c>
      <c r="K3207" s="17">
        <v>-5.5766999999999997E-2</v>
      </c>
      <c r="L3207" s="19">
        <v>3.4195679999999999</v>
      </c>
      <c r="M3207" s="17">
        <v>-6.5706000000000001E-2</v>
      </c>
      <c r="N3207" s="19">
        <v>3.4798830000000001</v>
      </c>
      <c r="O3207" s="17">
        <v>-4.0396000000000001E-2</v>
      </c>
    </row>
    <row r="3208" spans="2:15" x14ac:dyDescent="0.2">
      <c r="B3208" s="30"/>
      <c r="C3208" s="30"/>
      <c r="D3208" s="30"/>
      <c r="E3208" s="30"/>
      <c r="F3208" s="30"/>
      <c r="G3208" s="14" t="s">
        <v>281</v>
      </c>
      <c r="H3208" s="19">
        <v>3.4439829999999998</v>
      </c>
      <c r="I3208" s="17">
        <v>1.1625999999999999E-2</v>
      </c>
      <c r="J3208" s="19">
        <v>3.4941369999999998</v>
      </c>
      <c r="K3208" s="17">
        <v>1.1454000000000001E-2</v>
      </c>
      <c r="L3208" s="19">
        <v>3.4745979999999999</v>
      </c>
      <c r="M3208" s="17">
        <v>7.7000000000000002E-3</v>
      </c>
      <c r="N3208" s="19">
        <v>3.4769040000000002</v>
      </c>
      <c r="O3208" s="17">
        <v>1.2496E-2</v>
      </c>
    </row>
    <row r="3209" spans="2:15" x14ac:dyDescent="0.2">
      <c r="B3209" s="30"/>
      <c r="C3209" s="30"/>
      <c r="D3209" s="30"/>
      <c r="E3209" s="30"/>
      <c r="F3209" s="30"/>
      <c r="G3209" s="14" t="s">
        <v>282</v>
      </c>
      <c r="H3209" s="19">
        <v>3.3703560000000001</v>
      </c>
      <c r="I3209" s="17">
        <v>-1.512E-2</v>
      </c>
      <c r="J3209" s="19">
        <v>3.3424749999999999</v>
      </c>
      <c r="K3209" s="17">
        <v>-3.2625000000000001E-2</v>
      </c>
      <c r="L3209" s="19">
        <v>3.3249770000000001</v>
      </c>
      <c r="M3209" s="17">
        <v>-4.0573999999999999E-2</v>
      </c>
      <c r="N3209" s="19">
        <v>3.379915</v>
      </c>
      <c r="O3209" s="17">
        <v>-1.4354E-2</v>
      </c>
    </row>
    <row r="3210" spans="2:15" x14ac:dyDescent="0.2">
      <c r="B3210" s="30"/>
      <c r="C3210" s="30"/>
      <c r="D3210" s="30"/>
      <c r="E3210" s="30"/>
      <c r="F3210" s="30"/>
      <c r="G3210" s="14" t="s">
        <v>283</v>
      </c>
      <c r="H3210" s="19">
        <v>2.984464</v>
      </c>
      <c r="I3210" s="17">
        <v>-0.14837500000000001</v>
      </c>
      <c r="J3210" s="19">
        <v>3.2448269999999999</v>
      </c>
      <c r="K3210" s="17">
        <v>-8.4498000000000004E-2</v>
      </c>
      <c r="L3210" s="19">
        <v>3.3428239999999998</v>
      </c>
      <c r="M3210" s="17">
        <v>-4.6528E-2</v>
      </c>
      <c r="N3210" s="19">
        <v>3.3920599999999999</v>
      </c>
      <c r="O3210" s="17">
        <v>-3.3107999999999999E-2</v>
      </c>
    </row>
    <row r="3211" spans="2:15" x14ac:dyDescent="0.2">
      <c r="B3211" s="30"/>
      <c r="C3211" s="30"/>
      <c r="D3211" s="30"/>
      <c r="E3211" s="30"/>
      <c r="F3211" s="30"/>
      <c r="G3211" s="14" t="s">
        <v>284</v>
      </c>
      <c r="H3211" s="19">
        <v>3.3444150000000001</v>
      </c>
      <c r="I3211" s="17">
        <v>1.1443999999999999E-2</v>
      </c>
      <c r="J3211" s="19">
        <v>3.3405260000000001</v>
      </c>
      <c r="K3211" s="17">
        <v>1.3842999999999999E-2</v>
      </c>
      <c r="L3211" s="19">
        <v>3.3060719999999999</v>
      </c>
      <c r="M3211" s="17">
        <v>9.4509999999999993E-3</v>
      </c>
      <c r="N3211" s="19">
        <v>3.2506080000000002</v>
      </c>
      <c r="O3211" s="17">
        <v>-4.4530000000000004E-3</v>
      </c>
    </row>
    <row r="3212" spans="2:15" x14ac:dyDescent="0.2">
      <c r="B3212" s="30"/>
      <c r="C3212" s="30"/>
      <c r="D3212" s="30"/>
      <c r="E3212" s="30"/>
      <c r="F3212" s="30"/>
      <c r="G3212" s="14" t="s">
        <v>285</v>
      </c>
      <c r="H3212" s="19">
        <v>3.472296</v>
      </c>
      <c r="I3212" s="17">
        <v>8.5199999999999998E-3</v>
      </c>
      <c r="J3212" s="19">
        <v>3.4836480000000001</v>
      </c>
      <c r="K3212" s="17">
        <v>1.7453E-2</v>
      </c>
      <c r="L3212" s="19">
        <v>3.408963</v>
      </c>
      <c r="M3212" s="17">
        <v>8.3330000000000001E-3</v>
      </c>
      <c r="N3212" s="19">
        <v>3.404722</v>
      </c>
      <c r="O3212" s="17">
        <v>7.1339999999999997E-3</v>
      </c>
    </row>
    <row r="3213" spans="2:15" x14ac:dyDescent="0.2">
      <c r="B3213" s="30"/>
      <c r="C3213" s="30"/>
      <c r="D3213" s="30"/>
      <c r="E3213" s="30"/>
      <c r="F3213" s="30"/>
      <c r="G3213" s="14" t="s">
        <v>286</v>
      </c>
      <c r="H3213" s="19">
        <v>3.552073</v>
      </c>
      <c r="I3213" s="17">
        <v>6.4021999999999996E-2</v>
      </c>
      <c r="J3213" s="19">
        <v>3.5424440000000001</v>
      </c>
      <c r="K3213" s="17">
        <v>4.2587E-2</v>
      </c>
      <c r="L3213" s="19">
        <v>3.3977689999999998</v>
      </c>
      <c r="M3213" s="17">
        <v>7.5339999999999999E-3</v>
      </c>
      <c r="N3213" s="19">
        <v>3.4043559999999999</v>
      </c>
      <c r="O3213" s="17">
        <v>6.0010000000000003E-3</v>
      </c>
    </row>
    <row r="3214" spans="2:15" x14ac:dyDescent="0.2">
      <c r="B3214" s="30"/>
      <c r="C3214" s="30"/>
      <c r="D3214" s="30"/>
      <c r="E3214" s="30"/>
      <c r="F3214" s="30"/>
      <c r="G3214" s="14" t="s">
        <v>287</v>
      </c>
      <c r="H3214" s="19">
        <v>4.0710360000000003</v>
      </c>
      <c r="I3214" s="17">
        <v>6.6483E-2</v>
      </c>
      <c r="J3214" s="19">
        <v>3.666293</v>
      </c>
      <c r="K3214" s="17">
        <v>3.4957000000000002E-2</v>
      </c>
      <c r="L3214" s="19">
        <v>3.7604289999999998</v>
      </c>
      <c r="M3214" s="17">
        <v>8.4513000000000005E-2</v>
      </c>
      <c r="N3214" s="19">
        <v>3.4122780000000001</v>
      </c>
      <c r="O3214" s="17">
        <v>4.7171999999999999E-2</v>
      </c>
    </row>
    <row r="3215" spans="2:15" x14ac:dyDescent="0.2">
      <c r="B3215" s="30"/>
      <c r="C3215" s="30"/>
      <c r="D3215" s="30"/>
      <c r="E3215" s="30"/>
      <c r="F3215" s="30"/>
      <c r="G3215" s="14" t="s">
        <v>288</v>
      </c>
      <c r="H3215" s="19">
        <v>3.703919</v>
      </c>
      <c r="I3215" s="17">
        <v>6.0252E-2</v>
      </c>
      <c r="J3215" s="19">
        <v>3.609556</v>
      </c>
      <c r="K3215" s="17">
        <v>3.8990999999999998E-2</v>
      </c>
      <c r="L3215" s="19">
        <v>3.5908250000000002</v>
      </c>
      <c r="M3215" s="17">
        <v>4.8576000000000001E-2</v>
      </c>
      <c r="N3215" s="19">
        <v>3.5072269999999999</v>
      </c>
      <c r="O3215" s="17">
        <v>4.2583000000000003E-2</v>
      </c>
    </row>
    <row r="3216" spans="2:15" x14ac:dyDescent="0.2">
      <c r="B3216" s="30"/>
      <c r="C3216" s="30"/>
      <c r="D3216" s="30"/>
      <c r="E3216" s="30"/>
      <c r="F3216" s="30"/>
      <c r="G3216" s="14" t="s">
        <v>289</v>
      </c>
      <c r="H3216" s="19">
        <v>3.5927609999999999</v>
      </c>
      <c r="I3216" s="17">
        <v>3.2207E-2</v>
      </c>
      <c r="J3216" s="19">
        <v>3.587072</v>
      </c>
      <c r="K3216" s="17">
        <v>1.3317000000000001E-2</v>
      </c>
      <c r="L3216" s="19">
        <v>3.577334</v>
      </c>
      <c r="M3216" s="17">
        <v>9.6340000000000002E-3</v>
      </c>
      <c r="N3216" s="19">
        <v>3.5964860000000001</v>
      </c>
      <c r="O3216" s="17">
        <v>2.2017999999999999E-2</v>
      </c>
    </row>
    <row r="3217" spans="2:15" x14ac:dyDescent="0.2">
      <c r="B3217" s="30"/>
      <c r="C3217" s="30"/>
      <c r="D3217" s="30"/>
      <c r="E3217" s="30"/>
      <c r="F3217" s="30"/>
      <c r="G3217" s="14" t="s">
        <v>290</v>
      </c>
      <c r="H3217" s="19">
        <v>3.5950190000000002</v>
      </c>
      <c r="I3217" s="17">
        <v>-5.4273000000000002E-2</v>
      </c>
      <c r="J3217" s="19">
        <v>3.59361</v>
      </c>
      <c r="K3217" s="17">
        <v>-3.4455E-2</v>
      </c>
      <c r="L3217" s="19">
        <v>3.6287759999999998</v>
      </c>
      <c r="M3217" s="17">
        <v>-3.5309999999999999E-3</v>
      </c>
      <c r="N3217" s="19">
        <v>3.7206049999999999</v>
      </c>
      <c r="O3217" s="17">
        <v>4.4408999999999997E-2</v>
      </c>
    </row>
    <row r="3218" spans="2:15" x14ac:dyDescent="0.2">
      <c r="B3218" s="30"/>
      <c r="C3218" s="30"/>
      <c r="D3218" s="30"/>
      <c r="E3218" s="30"/>
      <c r="F3218" s="30"/>
      <c r="G3218" s="14" t="s">
        <v>291</v>
      </c>
      <c r="H3218" s="19">
        <v>3.7145440000000001</v>
      </c>
      <c r="I3218" s="17">
        <v>6.4348000000000002E-2</v>
      </c>
      <c r="J3218" s="19">
        <v>3.7018279999999999</v>
      </c>
      <c r="K3218" s="17">
        <v>3.3808999999999999E-2</v>
      </c>
      <c r="L3218" s="19">
        <v>3.612619</v>
      </c>
      <c r="M3218" s="17">
        <v>1.3651E-2</v>
      </c>
      <c r="N3218" s="19">
        <v>3.595539</v>
      </c>
      <c r="O3218" s="17">
        <v>5.2830000000000004E-3</v>
      </c>
    </row>
    <row r="3219" spans="2:15" x14ac:dyDescent="0.2">
      <c r="B3219" s="30"/>
      <c r="C3219" s="30"/>
      <c r="D3219" s="30"/>
      <c r="E3219" s="30"/>
      <c r="F3219" s="30"/>
      <c r="G3219" s="14" t="s">
        <v>292</v>
      </c>
      <c r="H3219" s="19">
        <v>3.4952369999999999</v>
      </c>
      <c r="I3219" s="17">
        <v>8.0256999999999995E-2</v>
      </c>
      <c r="J3219" s="19">
        <v>3.6254849999999998</v>
      </c>
      <c r="K3219" s="17">
        <v>4.6843000000000003E-2</v>
      </c>
      <c r="L3219" s="19">
        <v>3.4601600000000001</v>
      </c>
      <c r="M3219" s="17">
        <v>9.4660000000000005E-3</v>
      </c>
      <c r="N3219" s="19">
        <v>3.4296720000000001</v>
      </c>
      <c r="O3219" s="17">
        <v>-1.784E-3</v>
      </c>
    </row>
    <row r="3220" spans="2:15" x14ac:dyDescent="0.2">
      <c r="B3220" s="30"/>
      <c r="C3220" s="30"/>
      <c r="D3220" s="30"/>
      <c r="E3220" s="30"/>
      <c r="F3220" s="30"/>
      <c r="G3220" s="14" t="s">
        <v>293</v>
      </c>
      <c r="H3220" s="19">
        <v>3.33399</v>
      </c>
      <c r="I3220" s="17">
        <v>-1.302E-2</v>
      </c>
      <c r="J3220" s="19">
        <v>3.3514370000000002</v>
      </c>
      <c r="K3220" s="17">
        <v>-1.0407E-2</v>
      </c>
      <c r="L3220" s="19">
        <v>3.373405</v>
      </c>
      <c r="M3220" s="17">
        <v>-1.7278999999999999E-2</v>
      </c>
      <c r="N3220" s="19">
        <v>3.3973140000000002</v>
      </c>
      <c r="O3220" s="17">
        <v>-4.4250000000000001E-3</v>
      </c>
    </row>
    <row r="3221" spans="2:15" x14ac:dyDescent="0.2">
      <c r="B3221" s="30"/>
      <c r="C3221" s="30"/>
      <c r="D3221" s="30"/>
      <c r="E3221" s="30"/>
      <c r="F3221" s="30"/>
      <c r="G3221" s="14" t="s">
        <v>294</v>
      </c>
      <c r="H3221" s="19">
        <v>3.3494429999999999</v>
      </c>
      <c r="I3221" s="17">
        <v>-1.6833000000000001E-2</v>
      </c>
      <c r="J3221" s="19">
        <v>3.333377</v>
      </c>
      <c r="K3221" s="17">
        <v>-3.4264000000000003E-2</v>
      </c>
      <c r="L3221" s="19">
        <v>3.257063</v>
      </c>
      <c r="M3221" s="17">
        <v>-4.8941999999999999E-2</v>
      </c>
      <c r="N3221" s="19">
        <v>3.3164750000000001</v>
      </c>
      <c r="O3221" s="17">
        <v>-3.8464999999999999E-2</v>
      </c>
    </row>
    <row r="3222" spans="2:15" x14ac:dyDescent="0.2">
      <c r="B3222" s="30"/>
      <c r="C3222" s="30"/>
      <c r="D3222" s="30"/>
      <c r="E3222" s="30"/>
      <c r="F3222" s="30"/>
      <c r="G3222" s="14" t="s">
        <v>295</v>
      </c>
      <c r="H3222" s="19">
        <v>3.4668999999999999</v>
      </c>
      <c r="I3222" s="17">
        <v>3.0800000000000001E-2</v>
      </c>
      <c r="J3222" s="19">
        <v>3.437319</v>
      </c>
      <c r="K3222" s="17">
        <v>1.5812E-2</v>
      </c>
      <c r="L3222" s="19">
        <v>3.4257879999999998</v>
      </c>
      <c r="M3222" s="17">
        <v>1.6566000000000001E-2</v>
      </c>
      <c r="N3222" s="19">
        <v>3.4083000000000001</v>
      </c>
      <c r="O3222" s="17">
        <v>2.846E-3</v>
      </c>
    </row>
    <row r="3223" spans="2:15" x14ac:dyDescent="0.2">
      <c r="B3223" s="30"/>
      <c r="C3223" s="30"/>
      <c r="D3223" s="30"/>
      <c r="E3223" s="30"/>
      <c r="F3223" s="30"/>
      <c r="G3223" s="14" t="s">
        <v>296</v>
      </c>
      <c r="H3223" s="19">
        <v>3.640244</v>
      </c>
      <c r="I3223" s="17">
        <v>3.0477000000000001E-2</v>
      </c>
      <c r="J3223" s="19">
        <v>3.6098840000000001</v>
      </c>
      <c r="K3223" s="17">
        <v>1.7863E-2</v>
      </c>
      <c r="L3223" s="19">
        <v>3.5676580000000002</v>
      </c>
      <c r="M3223" s="17">
        <v>1.6879000000000002E-2</v>
      </c>
      <c r="N3223" s="19">
        <v>3.5643410000000002</v>
      </c>
      <c r="O3223" s="17">
        <v>3.141E-2</v>
      </c>
    </row>
    <row r="3224" spans="2:15" x14ac:dyDescent="0.2">
      <c r="B3224" s="30"/>
      <c r="C3224" s="30"/>
      <c r="D3224" s="30"/>
      <c r="E3224" s="30"/>
      <c r="F3224" s="30"/>
      <c r="G3224" s="14" t="s">
        <v>297</v>
      </c>
      <c r="H3224" s="19">
        <v>3.3954949999999999</v>
      </c>
      <c r="I3224" s="17">
        <v>6.6779999999999999E-3</v>
      </c>
      <c r="J3224" s="19">
        <v>3.489296</v>
      </c>
      <c r="K3224" s="17">
        <v>8.9820000000000004E-3</v>
      </c>
      <c r="L3224" s="19">
        <v>3.4697480000000001</v>
      </c>
      <c r="M3224" s="17">
        <v>4.6889999999999996E-3</v>
      </c>
      <c r="N3224" s="19">
        <v>3.4787149999999998</v>
      </c>
      <c r="O3224" s="17">
        <v>3.9719999999999998E-3</v>
      </c>
    </row>
    <row r="3225" spans="2:15" x14ac:dyDescent="0.2">
      <c r="B3225" s="30"/>
      <c r="C3225" s="30"/>
      <c r="D3225" s="30"/>
      <c r="E3225" s="30"/>
      <c r="F3225" s="30"/>
      <c r="G3225" s="14" t="s">
        <v>298</v>
      </c>
      <c r="H3225" s="19">
        <v>3.5481600000000002</v>
      </c>
      <c r="I3225" s="17">
        <v>-1.7994E-2</v>
      </c>
      <c r="J3225" s="19">
        <v>3.6277599999999999</v>
      </c>
      <c r="K3225" s="17">
        <v>3.2624E-2</v>
      </c>
      <c r="L3225" s="19">
        <v>3.6306509999999999</v>
      </c>
      <c r="M3225" s="17">
        <v>2.852E-2</v>
      </c>
      <c r="N3225" s="19">
        <v>3.6448390000000002</v>
      </c>
      <c r="O3225" s="17">
        <v>1.8367999999999999E-2</v>
      </c>
    </row>
    <row r="3226" spans="2:15" x14ac:dyDescent="0.2">
      <c r="B3226" s="30"/>
      <c r="C3226" s="30"/>
      <c r="D3226" s="30"/>
      <c r="E3226" s="30"/>
      <c r="F3226" s="30"/>
      <c r="G3226" s="14" t="s">
        <v>299</v>
      </c>
      <c r="H3226" s="19">
        <v>3.7063470000000001</v>
      </c>
      <c r="I3226" s="17">
        <v>-3.5088000000000001E-2</v>
      </c>
      <c r="J3226" s="19">
        <v>3.733466</v>
      </c>
      <c r="K3226" s="17">
        <v>-4.8127000000000003E-2</v>
      </c>
      <c r="L3226" s="19">
        <v>3.7239369999999998</v>
      </c>
      <c r="M3226" s="17">
        <v>-5.8768000000000001E-2</v>
      </c>
      <c r="N3226" s="19">
        <v>3.7690090000000001</v>
      </c>
      <c r="O3226" s="17">
        <v>-6.7778000000000005E-2</v>
      </c>
    </row>
    <row r="3227" spans="2:15" x14ac:dyDescent="0.2">
      <c r="B3227" s="30"/>
      <c r="C3227" s="30"/>
      <c r="D3227" s="30"/>
      <c r="E3227" s="30"/>
      <c r="F3227" s="30"/>
      <c r="G3227" s="14" t="s">
        <v>300</v>
      </c>
      <c r="H3227" s="19">
        <v>3.6157339999999998</v>
      </c>
      <c r="I3227" s="17">
        <v>5.7267999999999999E-2</v>
      </c>
      <c r="J3227" s="19">
        <v>3.5439219999999998</v>
      </c>
      <c r="K3227" s="17">
        <v>1.1084E-2</v>
      </c>
      <c r="L3227" s="19">
        <v>3.4874209999999999</v>
      </c>
      <c r="M3227" s="17">
        <v>1.7080000000000001E-3</v>
      </c>
      <c r="N3227" s="19">
        <v>3.5026769999999998</v>
      </c>
      <c r="O3227" s="17">
        <v>1.2729000000000001E-2</v>
      </c>
    </row>
    <row r="3228" spans="2:15" x14ac:dyDescent="0.2">
      <c r="B3228" s="30"/>
      <c r="C3228" s="30"/>
      <c r="D3228" s="30"/>
      <c r="E3228" s="30"/>
      <c r="F3228" s="30"/>
      <c r="G3228" s="14" t="s">
        <v>301</v>
      </c>
      <c r="H3228" s="19">
        <v>3.4705469999999998</v>
      </c>
      <c r="I3228" s="17">
        <v>1.6879999999999999E-2</v>
      </c>
      <c r="J3228" s="19">
        <v>3.5923609999999999</v>
      </c>
      <c r="K3228" s="17">
        <v>5.7219999999999997E-3</v>
      </c>
      <c r="L3228" s="19">
        <v>3.5730339999999998</v>
      </c>
      <c r="M3228" s="17">
        <v>6.3100000000000005E-4</v>
      </c>
      <c r="N3228" s="19">
        <v>3.5816270000000001</v>
      </c>
      <c r="O3228" s="17">
        <v>5.3429999999999997E-3</v>
      </c>
    </row>
    <row r="3229" spans="2:15" x14ac:dyDescent="0.2">
      <c r="B3229" s="30"/>
      <c r="C3229" s="30"/>
      <c r="D3229" s="30"/>
      <c r="E3229" s="30"/>
      <c r="F3229" s="30"/>
      <c r="G3229" s="14" t="s">
        <v>302</v>
      </c>
      <c r="H3229" s="19">
        <v>2.8055310000000002</v>
      </c>
      <c r="I3229" s="17">
        <v>0.144598</v>
      </c>
      <c r="J3229" s="19">
        <v>2.7835200000000002</v>
      </c>
      <c r="K3229" s="17">
        <v>5.1777999999999998E-2</v>
      </c>
      <c r="L3229" s="19">
        <v>2.7223899999999999</v>
      </c>
      <c r="M3229" s="17">
        <v>-1.9605999999999998E-2</v>
      </c>
      <c r="N3229" s="19">
        <v>2.754105</v>
      </c>
      <c r="O3229" s="17">
        <v>-4.5892000000000002E-2</v>
      </c>
    </row>
    <row r="3230" spans="2:15" x14ac:dyDescent="0.2">
      <c r="B3230" s="30"/>
      <c r="C3230" s="30"/>
      <c r="D3230" s="30"/>
      <c r="E3230" s="30"/>
      <c r="F3230" s="30"/>
      <c r="G3230" s="14" t="s">
        <v>303</v>
      </c>
      <c r="H3230" s="19">
        <v>3.1263529999999999</v>
      </c>
      <c r="I3230" s="17">
        <v>0.14536399999999999</v>
      </c>
      <c r="J3230" s="19">
        <v>3.0977730000000001</v>
      </c>
      <c r="K3230" s="17">
        <v>6.2543000000000001E-2</v>
      </c>
      <c r="L3230" s="19">
        <v>2.9406590000000001</v>
      </c>
      <c r="M3230" s="17">
        <v>-1.7708999999999999E-2</v>
      </c>
      <c r="N3230" s="19">
        <v>2.9994000000000001</v>
      </c>
      <c r="O3230" s="17">
        <v>-5.5719999999999999E-2</v>
      </c>
    </row>
    <row r="3231" spans="2:15" x14ac:dyDescent="0.2">
      <c r="B3231" s="30"/>
      <c r="C3231" s="30"/>
      <c r="D3231" s="30"/>
      <c r="E3231" s="30"/>
      <c r="F3231" s="30"/>
      <c r="G3231" s="14" t="s">
        <v>304</v>
      </c>
      <c r="H3231" s="19">
        <v>3.437303</v>
      </c>
      <c r="I3231" s="17">
        <v>1.65E-4</v>
      </c>
      <c r="J3231" s="19">
        <v>3.4717769999999999</v>
      </c>
      <c r="K3231" s="17">
        <v>-7.685E-3</v>
      </c>
      <c r="L3231" s="19">
        <v>3.4675630000000002</v>
      </c>
      <c r="M3231" s="17">
        <v>-8.1150000000000007E-3</v>
      </c>
      <c r="N3231" s="19">
        <v>3.4811640000000001</v>
      </c>
      <c r="O3231" s="17">
        <v>5.2579999999999997E-3</v>
      </c>
    </row>
    <row r="3232" spans="2:15" x14ac:dyDescent="0.2">
      <c r="B3232" s="30"/>
      <c r="C3232" s="30"/>
      <c r="D3232" s="30"/>
      <c r="E3232" s="30"/>
      <c r="F3232" s="30"/>
      <c r="G3232" s="14" t="s">
        <v>305</v>
      </c>
      <c r="H3232" s="19">
        <v>3.5547870000000001</v>
      </c>
      <c r="I3232" s="17">
        <v>2.7399999999999998E-3</v>
      </c>
      <c r="J3232" s="19">
        <v>3.4991500000000002</v>
      </c>
      <c r="K3232" s="17">
        <v>6.2849999999999998E-3</v>
      </c>
      <c r="L3232" s="19">
        <v>3.4264459999999999</v>
      </c>
      <c r="M3232" s="17">
        <v>-9.8809999999999992E-3</v>
      </c>
      <c r="N3232" s="19">
        <v>3.4513180000000001</v>
      </c>
      <c r="O3232" s="17">
        <v>3.7929999999999999E-3</v>
      </c>
    </row>
    <row r="3233" spans="2:15" x14ac:dyDescent="0.2">
      <c r="B3233" s="30"/>
      <c r="C3233" s="30"/>
      <c r="D3233" s="30"/>
      <c r="E3233" s="30"/>
      <c r="F3233" s="30"/>
      <c r="G3233" s="14" t="s">
        <v>306</v>
      </c>
      <c r="H3233" s="19">
        <v>3.2997239999999999</v>
      </c>
      <c r="I3233" s="17">
        <v>-0.106119</v>
      </c>
      <c r="J3233" s="19">
        <v>3.3535240000000002</v>
      </c>
      <c r="K3233" s="17">
        <v>-0.105166</v>
      </c>
      <c r="L3233" s="19">
        <v>3.3220749999999999</v>
      </c>
      <c r="M3233" s="17">
        <v>-5.1810000000000002E-2</v>
      </c>
      <c r="N3233" s="19">
        <v>3.3197109999999999</v>
      </c>
      <c r="O3233" s="17">
        <v>1.0421E-2</v>
      </c>
    </row>
    <row r="3234" spans="2:15" x14ac:dyDescent="0.2">
      <c r="B3234" s="30"/>
      <c r="C3234" s="30"/>
      <c r="D3234" s="30"/>
      <c r="E3234" s="30"/>
      <c r="F3234" s="30"/>
      <c r="G3234" s="14" t="s">
        <v>307</v>
      </c>
      <c r="H3234" s="19">
        <v>3.7500089999999999</v>
      </c>
      <c r="I3234" s="17">
        <v>2.2765000000000001E-2</v>
      </c>
      <c r="J3234" s="19">
        <v>3.652873</v>
      </c>
      <c r="K3234" s="17">
        <v>-1.3090000000000001E-3</v>
      </c>
      <c r="L3234" s="19">
        <v>3.6565270000000001</v>
      </c>
      <c r="M3234" s="17">
        <v>8.2450000000000006E-3</v>
      </c>
      <c r="N3234" s="19">
        <v>3.6257609999999998</v>
      </c>
      <c r="O3234" s="17">
        <v>1.1894E-2</v>
      </c>
    </row>
    <row r="3235" spans="2:15" x14ac:dyDescent="0.2">
      <c r="B3235" s="30"/>
      <c r="C3235" s="30"/>
      <c r="D3235" s="30"/>
      <c r="E3235" s="30"/>
      <c r="F3235" s="30"/>
      <c r="G3235" s="14" t="s">
        <v>308</v>
      </c>
      <c r="H3235" s="19">
        <v>3.5581800000000001</v>
      </c>
      <c r="I3235" s="17">
        <v>-2.3061000000000002E-2</v>
      </c>
      <c r="J3235" s="19">
        <v>3.6013099999999998</v>
      </c>
      <c r="K3235" s="17">
        <v>-2.6549999999999998E-3</v>
      </c>
      <c r="L3235" s="19">
        <v>3.5782419999999999</v>
      </c>
      <c r="M3235" s="17">
        <v>-6.5919999999999998E-3</v>
      </c>
      <c r="N3235" s="19">
        <v>3.6072329999999999</v>
      </c>
      <c r="O3235" s="17">
        <v>2.5000000000000001E-5</v>
      </c>
    </row>
    <row r="3236" spans="2:15" x14ac:dyDescent="0.2">
      <c r="B3236" s="30"/>
      <c r="C3236" s="30"/>
      <c r="D3236" s="30"/>
      <c r="E3236" s="30"/>
      <c r="F3236" s="30"/>
      <c r="G3236" s="14" t="s">
        <v>309</v>
      </c>
      <c r="H3236" s="19">
        <v>3.3810289999999998</v>
      </c>
      <c r="I3236" s="17">
        <v>1.8873000000000001E-2</v>
      </c>
      <c r="J3236" s="19">
        <v>3.4608400000000001</v>
      </c>
      <c r="K3236" s="17">
        <v>1.4367E-2</v>
      </c>
      <c r="L3236" s="19">
        <v>3.4447410000000001</v>
      </c>
      <c r="M3236" s="17">
        <v>1.3370999999999999E-2</v>
      </c>
      <c r="N3236" s="19">
        <v>3.444855</v>
      </c>
      <c r="O3236" s="17">
        <v>1.2781000000000001E-2</v>
      </c>
    </row>
    <row r="3237" spans="2:15" x14ac:dyDescent="0.2">
      <c r="B3237" s="30"/>
      <c r="C3237" s="30"/>
      <c r="D3237" s="30"/>
      <c r="E3237" s="30"/>
      <c r="F3237" s="30"/>
      <c r="G3237" s="14" t="s">
        <v>310</v>
      </c>
      <c r="H3237" s="19">
        <v>3.6454209999999998</v>
      </c>
      <c r="I3237" s="17">
        <v>2.9138000000000001E-2</v>
      </c>
      <c r="J3237" s="19">
        <v>3.6138690000000002</v>
      </c>
      <c r="K3237" s="17">
        <v>3.4907000000000001E-2</v>
      </c>
      <c r="L3237" s="19">
        <v>3.5495909999999999</v>
      </c>
      <c r="M3237" s="17">
        <v>3.1872999999999999E-2</v>
      </c>
      <c r="N3237" s="19">
        <v>3.5198399999999999</v>
      </c>
      <c r="O3237" s="17">
        <v>2.5024000000000001E-2</v>
      </c>
    </row>
    <row r="3238" spans="2:15" x14ac:dyDescent="0.2">
      <c r="B3238" s="30"/>
      <c r="C3238" s="30"/>
      <c r="D3238" s="30"/>
      <c r="E3238" s="30"/>
      <c r="F3238" s="30"/>
      <c r="G3238" s="14" t="s">
        <v>311</v>
      </c>
      <c r="H3238" s="19">
        <v>3.2440869999999999</v>
      </c>
      <c r="I3238" s="17">
        <v>-7.0485000000000006E-2</v>
      </c>
      <c r="J3238" s="19">
        <v>3.2617449999999999</v>
      </c>
      <c r="K3238" s="17">
        <v>-7.7061000000000004E-2</v>
      </c>
      <c r="L3238" s="19">
        <v>3.3061240000000001</v>
      </c>
      <c r="M3238" s="17">
        <v>-3.9662000000000003E-2</v>
      </c>
      <c r="N3238" s="19">
        <v>3.3412670000000002</v>
      </c>
      <c r="O3238" s="17">
        <v>-1.2808E-2</v>
      </c>
    </row>
    <row r="3239" spans="2:15" x14ac:dyDescent="0.2">
      <c r="B3239" s="30"/>
      <c r="C3239" s="30"/>
      <c r="D3239" s="30"/>
      <c r="E3239" s="30"/>
      <c r="F3239" s="30"/>
      <c r="G3239" s="14" t="s">
        <v>312</v>
      </c>
      <c r="H3239" s="19">
        <v>3.7910339999999998</v>
      </c>
      <c r="I3239" s="17">
        <v>4.0772999999999997E-2</v>
      </c>
      <c r="J3239" s="19">
        <v>3.7418049999999998</v>
      </c>
      <c r="K3239" s="17">
        <v>2.5014000000000002E-2</v>
      </c>
      <c r="L3239" s="19">
        <v>3.6939540000000002</v>
      </c>
      <c r="M3239" s="17">
        <v>3.8038000000000002E-2</v>
      </c>
      <c r="N3239" s="19">
        <v>3.6656930000000001</v>
      </c>
      <c r="O3239" s="17">
        <v>0.103501</v>
      </c>
    </row>
    <row r="3240" spans="2:15" x14ac:dyDescent="0.2">
      <c r="B3240" s="30"/>
      <c r="C3240" s="30"/>
      <c r="D3240" s="30"/>
      <c r="E3240" s="30"/>
      <c r="F3240" s="30"/>
      <c r="G3240" s="14" t="s">
        <v>313</v>
      </c>
      <c r="H3240" s="19">
        <v>3.968988</v>
      </c>
      <c r="I3240" s="17">
        <v>6.9725999999999996E-2</v>
      </c>
      <c r="J3240" s="19">
        <v>3.6267839999999998</v>
      </c>
      <c r="K3240" s="17">
        <v>4.4172000000000003E-2</v>
      </c>
      <c r="L3240" s="19">
        <v>3.668863</v>
      </c>
      <c r="M3240" s="17">
        <v>7.3719000000000007E-2</v>
      </c>
      <c r="N3240" s="19">
        <v>3.364754</v>
      </c>
      <c r="O3240" s="17">
        <v>2.2724000000000001E-2</v>
      </c>
    </row>
    <row r="3241" spans="2:15" x14ac:dyDescent="0.2">
      <c r="B3241" s="30"/>
      <c r="C3241" s="30"/>
      <c r="D3241" s="30"/>
      <c r="E3241" s="30"/>
      <c r="F3241" s="30"/>
      <c r="G3241" s="14" t="s">
        <v>314</v>
      </c>
      <c r="H3241" s="19">
        <v>3.3519230000000002</v>
      </c>
      <c r="I3241" s="17">
        <v>2.3530000000000001E-3</v>
      </c>
      <c r="J3241" s="19">
        <v>3.3201550000000002</v>
      </c>
      <c r="K3241" s="17">
        <v>-3.4520000000000002E-2</v>
      </c>
      <c r="L3241" s="19">
        <v>3.3141349999999998</v>
      </c>
      <c r="M3241" s="17">
        <v>-3.9681000000000001E-2</v>
      </c>
      <c r="N3241" s="19">
        <v>3.3087330000000001</v>
      </c>
      <c r="O3241" s="17">
        <v>-3.5217999999999999E-2</v>
      </c>
    </row>
    <row r="3242" spans="2:15" x14ac:dyDescent="0.2">
      <c r="B3242" s="30"/>
      <c r="C3242" s="30"/>
      <c r="D3242" s="30"/>
      <c r="E3242" s="30"/>
      <c r="F3242" s="30"/>
      <c r="G3242" s="14" t="s">
        <v>315</v>
      </c>
      <c r="H3242" s="19">
        <v>3.411429</v>
      </c>
      <c r="I3242" s="17">
        <v>2.6313E-2</v>
      </c>
      <c r="J3242" s="19">
        <v>3.4024320000000001</v>
      </c>
      <c r="K3242" s="17">
        <v>2.9454999999999999E-2</v>
      </c>
      <c r="L3242" s="19">
        <v>3.3606150000000001</v>
      </c>
      <c r="M3242" s="17">
        <v>2.2738000000000001E-2</v>
      </c>
      <c r="N3242" s="19">
        <v>3.2792539999999999</v>
      </c>
      <c r="O3242" s="17">
        <v>-4.888E-3</v>
      </c>
    </row>
    <row r="3243" spans="2:15" x14ac:dyDescent="0.2">
      <c r="B3243" s="30"/>
      <c r="C3243" s="30"/>
      <c r="D3243" s="30"/>
      <c r="E3243" s="30"/>
      <c r="F3243" s="30"/>
      <c r="G3243" s="14" t="s">
        <v>316</v>
      </c>
      <c r="H3243" s="19">
        <v>3.6339459999999999</v>
      </c>
      <c r="I3243" s="17">
        <v>2.5767000000000002E-2</v>
      </c>
      <c r="J3243" s="19">
        <v>3.635005</v>
      </c>
      <c r="K3243" s="17">
        <v>2.9075E-2</v>
      </c>
      <c r="L3243" s="19">
        <v>3.594036</v>
      </c>
      <c r="M3243" s="17">
        <v>1.7582E-2</v>
      </c>
      <c r="N3243" s="19">
        <v>3.5650759999999999</v>
      </c>
      <c r="O3243" s="17">
        <v>1.5041000000000001E-2</v>
      </c>
    </row>
    <row r="3244" spans="2:15" x14ac:dyDescent="0.2">
      <c r="B3244" s="30"/>
      <c r="C3244" s="30"/>
      <c r="D3244" s="30"/>
      <c r="E3244" s="30"/>
      <c r="F3244" s="30"/>
      <c r="G3244" s="14" t="s">
        <v>317</v>
      </c>
      <c r="H3244" s="19">
        <v>3.7235659999999999</v>
      </c>
      <c r="I3244" s="17">
        <v>8.7220000000000006E-3</v>
      </c>
      <c r="J3244" s="19">
        <v>3.7367729999999999</v>
      </c>
      <c r="K3244" s="17">
        <v>2.9694000000000002E-2</v>
      </c>
      <c r="L3244" s="19">
        <v>3.687392</v>
      </c>
      <c r="M3244" s="17">
        <v>1.3943000000000001E-2</v>
      </c>
      <c r="N3244" s="19">
        <v>3.6054219999999999</v>
      </c>
      <c r="O3244" s="17">
        <v>-7.0860000000000003E-3</v>
      </c>
    </row>
    <row r="3245" spans="2:15" x14ac:dyDescent="0.2">
      <c r="B3245" s="30"/>
      <c r="C3245" s="30"/>
      <c r="D3245" s="30"/>
      <c r="E3245" s="30"/>
      <c r="F3245" s="30"/>
      <c r="G3245" s="14" t="s">
        <v>318</v>
      </c>
      <c r="H3245" s="19">
        <v>2.410571</v>
      </c>
      <c r="I3245" s="17">
        <v>3.9462999999999998E-2</v>
      </c>
      <c r="J3245" s="19">
        <v>2.4145080000000001</v>
      </c>
      <c r="K3245" s="17">
        <v>2.9864000000000002E-2</v>
      </c>
      <c r="L3245" s="19">
        <v>2.3925000000000001</v>
      </c>
      <c r="M3245" s="17">
        <v>4.8000000000000001E-2</v>
      </c>
      <c r="N3245" s="19">
        <v>2.3386809999999998</v>
      </c>
      <c r="O3245" s="17">
        <v>2.3782000000000001E-2</v>
      </c>
    </row>
    <row r="3246" spans="2:15" x14ac:dyDescent="0.2">
      <c r="B3246" s="30"/>
      <c r="C3246" s="30"/>
      <c r="D3246" s="30"/>
      <c r="E3246" s="30"/>
      <c r="F3246" s="30"/>
      <c r="G3246" s="14" t="s">
        <v>319</v>
      </c>
      <c r="H3246" s="19">
        <v>3.507927</v>
      </c>
      <c r="I3246" s="17">
        <v>2.1090000000000002E-3</v>
      </c>
      <c r="J3246" s="19">
        <v>3.4944009999999999</v>
      </c>
      <c r="K3246" s="17">
        <v>4.5139999999999998E-3</v>
      </c>
      <c r="L3246" s="19">
        <v>3.4924629999999999</v>
      </c>
      <c r="M3246" s="17">
        <v>1.0788000000000001E-2</v>
      </c>
      <c r="N3246" s="19">
        <v>3.528734</v>
      </c>
      <c r="O3246" s="17">
        <v>1.8098E-2</v>
      </c>
    </row>
    <row r="3247" spans="2:15" x14ac:dyDescent="0.2">
      <c r="B3247" s="30"/>
      <c r="C3247" s="30"/>
      <c r="D3247" s="30"/>
      <c r="E3247" s="30"/>
      <c r="F3247" s="30"/>
      <c r="G3247" s="14" t="s">
        <v>320</v>
      </c>
      <c r="H3247" s="19">
        <v>3.7363940000000002</v>
      </c>
      <c r="I3247" s="17">
        <v>-4.2079999999999999E-2</v>
      </c>
      <c r="J3247" s="19">
        <v>3.7532109999999999</v>
      </c>
      <c r="K3247" s="17">
        <v>-6.0174999999999999E-2</v>
      </c>
      <c r="L3247" s="19">
        <v>3.7470159999999999</v>
      </c>
      <c r="M3247" s="17">
        <v>-6.7937999999999998E-2</v>
      </c>
      <c r="N3247" s="19">
        <v>3.7908949999999999</v>
      </c>
      <c r="O3247" s="17">
        <v>-8.5139999999999993E-2</v>
      </c>
    </row>
    <row r="3248" spans="2:15" x14ac:dyDescent="0.2">
      <c r="B3248" s="30"/>
      <c r="C3248" s="30"/>
      <c r="D3248" s="30"/>
      <c r="E3248" s="30"/>
      <c r="F3248" s="30"/>
      <c r="G3248" s="14" t="s">
        <v>321</v>
      </c>
      <c r="H3248" s="19">
        <v>3.7180019999999998</v>
      </c>
      <c r="I3248" s="17">
        <v>8.0529999999999994E-3</v>
      </c>
      <c r="J3248" s="19">
        <v>3.7256070000000001</v>
      </c>
      <c r="K3248" s="17">
        <v>-9.2299999999999999E-4</v>
      </c>
      <c r="L3248" s="19">
        <v>3.7440699999999998</v>
      </c>
      <c r="M3248" s="17">
        <v>2.0091999999999999E-2</v>
      </c>
      <c r="N3248" s="19">
        <v>3.7101120000000001</v>
      </c>
      <c r="O3248" s="17">
        <v>-1.4947999999999999E-2</v>
      </c>
    </row>
    <row r="3249" spans="2:15" x14ac:dyDescent="0.2">
      <c r="B3249" s="30"/>
      <c r="C3249" s="30"/>
      <c r="D3249" s="30"/>
      <c r="E3249" s="30"/>
      <c r="F3249" s="30"/>
      <c r="G3249" s="14" t="s">
        <v>322</v>
      </c>
      <c r="H3249" s="19">
        <v>3.396849</v>
      </c>
      <c r="I3249" s="17">
        <v>-3.9390000000000001E-2</v>
      </c>
      <c r="J3249" s="19">
        <v>3.3286229999999999</v>
      </c>
      <c r="K3249" s="17">
        <v>-0.102816</v>
      </c>
      <c r="L3249" s="19">
        <v>3.3988160000000001</v>
      </c>
      <c r="M3249" s="17">
        <v>-0.101384</v>
      </c>
      <c r="N3249" s="19">
        <v>3.4519060000000001</v>
      </c>
      <c r="O3249" s="17">
        <v>-9.6249000000000001E-2</v>
      </c>
    </row>
    <row r="3250" spans="2:15" x14ac:dyDescent="0.2">
      <c r="B3250" s="30"/>
      <c r="C3250" s="30"/>
      <c r="D3250" s="30"/>
      <c r="E3250" s="30"/>
      <c r="F3250" s="30"/>
      <c r="G3250" s="14" t="s">
        <v>323</v>
      </c>
      <c r="H3250" s="19">
        <v>3.5011070000000002</v>
      </c>
      <c r="I3250" s="17">
        <v>1.2676E-2</v>
      </c>
      <c r="J3250" s="19">
        <v>3.5198939999999999</v>
      </c>
      <c r="K3250" s="17">
        <v>3.5010000000000002E-3</v>
      </c>
      <c r="L3250" s="19">
        <v>3.5035440000000002</v>
      </c>
      <c r="M3250" s="17">
        <v>1.751E-3</v>
      </c>
      <c r="N3250" s="19">
        <v>3.4853939999999999</v>
      </c>
      <c r="O3250" s="17">
        <v>-1.4300000000000001E-4</v>
      </c>
    </row>
    <row r="3251" spans="2:15" x14ac:dyDescent="0.2">
      <c r="B3251" s="30"/>
      <c r="C3251" s="30"/>
      <c r="D3251" s="30"/>
      <c r="E3251" s="30"/>
      <c r="F3251" s="30"/>
      <c r="G3251" s="14" t="s">
        <v>324</v>
      </c>
      <c r="H3251" s="19">
        <v>3.4579740000000001</v>
      </c>
      <c r="I3251" s="17">
        <v>-7.2500000000000004E-3</v>
      </c>
      <c r="J3251" s="19">
        <v>3.5284450000000001</v>
      </c>
      <c r="K3251" s="17">
        <v>6.7780000000000007E-2</v>
      </c>
      <c r="L3251" s="19">
        <v>3.4671449999999999</v>
      </c>
      <c r="M3251" s="17">
        <v>7.3955999999999994E-2</v>
      </c>
      <c r="N3251" s="19">
        <v>3.39452</v>
      </c>
      <c r="O3251" s="17">
        <v>2.9055000000000001E-2</v>
      </c>
    </row>
    <row r="3252" spans="2:15" x14ac:dyDescent="0.2">
      <c r="B3252" s="138"/>
      <c r="C3252" s="138"/>
      <c r="D3252" s="138"/>
      <c r="E3252" s="138"/>
      <c r="F3252" s="30"/>
      <c r="G3252" s="14" t="s">
        <v>325</v>
      </c>
      <c r="H3252" s="19">
        <v>3.3295650000000001</v>
      </c>
      <c r="I3252" s="17">
        <v>2.349E-3</v>
      </c>
      <c r="J3252" s="19">
        <v>3.4372790000000002</v>
      </c>
      <c r="K3252" s="17">
        <v>2.5539999999999998E-3</v>
      </c>
      <c r="L3252" s="19">
        <v>3.43024</v>
      </c>
      <c r="M3252" s="17">
        <v>3.8070000000000001E-3</v>
      </c>
      <c r="N3252" s="19">
        <v>3.4363220000000001</v>
      </c>
      <c r="O3252" s="17">
        <v>5.5490000000000001E-3</v>
      </c>
    </row>
    <row r="3253" spans="2:15" x14ac:dyDescent="0.2">
      <c r="C3253" s="30"/>
      <c r="D3253" s="30"/>
      <c r="E3253" s="30"/>
      <c r="F3253" s="30"/>
      <c r="G3253" s="14" t="s">
        <v>351</v>
      </c>
      <c r="H3253" s="19">
        <v>3.667481</v>
      </c>
      <c r="I3253" s="17">
        <v>8.2799999999999999E-2</v>
      </c>
      <c r="J3253" s="19">
        <v>3.6314989999999998</v>
      </c>
      <c r="K3253" s="17">
        <v>4.5235999999999998E-2</v>
      </c>
      <c r="L3253" s="19">
        <v>3.5491700000000002</v>
      </c>
      <c r="M3253" s="17">
        <v>2.8688999999999999E-2</v>
      </c>
      <c r="N3253" s="19">
        <v>3.5504120000000001</v>
      </c>
      <c r="O3253" s="17">
        <v>3.2174000000000001E-2</v>
      </c>
    </row>
    <row r="3254" spans="2:15" x14ac:dyDescent="0.2">
      <c r="C3254" s="30"/>
      <c r="D3254" s="30"/>
      <c r="E3254" s="30"/>
      <c r="F3254" s="30"/>
      <c r="G3254" s="14" t="s">
        <v>352</v>
      </c>
      <c r="H3254" s="19">
        <v>3.7830349999999999</v>
      </c>
      <c r="I3254" s="17">
        <v>1.1233E-2</v>
      </c>
      <c r="J3254" s="19">
        <v>3.7480069999999999</v>
      </c>
      <c r="K3254" s="17">
        <v>-8.4840000000000002E-3</v>
      </c>
      <c r="L3254" s="19">
        <v>3.735277</v>
      </c>
      <c r="M3254" s="17">
        <v>3.5494999999999999E-2</v>
      </c>
      <c r="N3254" s="19">
        <v>3.7630949999999999</v>
      </c>
      <c r="O3254" s="17">
        <v>0.25515599999999999</v>
      </c>
    </row>
    <row r="3255" spans="2:15" x14ac:dyDescent="0.2">
      <c r="B3255" s="29" t="s">
        <v>19</v>
      </c>
      <c r="C3255" s="29" t="s">
        <v>12</v>
      </c>
      <c r="D3255" s="29" t="s">
        <v>24</v>
      </c>
      <c r="E3255" s="29" t="s">
        <v>10</v>
      </c>
      <c r="F3255" s="29" t="s">
        <v>85</v>
      </c>
      <c r="G3255" s="14" t="s">
        <v>326</v>
      </c>
      <c r="H3255" s="19">
        <v>3.423562</v>
      </c>
      <c r="I3255" s="17">
        <v>-3.627E-3</v>
      </c>
      <c r="J3255" s="19">
        <v>3.43357</v>
      </c>
      <c r="K3255" s="17">
        <v>-1.7350000000000001E-2</v>
      </c>
      <c r="L3255" s="19">
        <v>3.4257490000000002</v>
      </c>
      <c r="M3255" s="17">
        <v>-1.1403999999999999E-2</v>
      </c>
      <c r="N3255" s="19">
        <v>3.421948</v>
      </c>
      <c r="O3255" s="17">
        <v>-2.989E-2</v>
      </c>
    </row>
    <row r="3256" spans="2:15" x14ac:dyDescent="0.2">
      <c r="B3256" s="30"/>
      <c r="C3256" s="30"/>
      <c r="D3256" s="30"/>
      <c r="E3256" s="30"/>
      <c r="F3256" s="30"/>
      <c r="G3256" s="14" t="s">
        <v>327</v>
      </c>
      <c r="H3256" s="19">
        <v>3.5459719999999999</v>
      </c>
      <c r="I3256" s="17">
        <v>6.5026E-2</v>
      </c>
      <c r="J3256" s="19">
        <v>3.5108459999999999</v>
      </c>
      <c r="K3256" s="17">
        <v>3.388E-2</v>
      </c>
      <c r="L3256" s="19">
        <v>3.4388990000000002</v>
      </c>
      <c r="M3256" s="17">
        <v>1.7916999999999999E-2</v>
      </c>
      <c r="N3256" s="19">
        <v>3.3945780000000001</v>
      </c>
      <c r="O3256" s="17">
        <v>1.0572E-2</v>
      </c>
    </row>
    <row r="3257" spans="2:15" x14ac:dyDescent="0.2">
      <c r="B3257" s="30"/>
      <c r="C3257" s="30"/>
      <c r="D3257" s="30"/>
      <c r="E3257" s="30"/>
      <c r="F3257" s="30"/>
      <c r="G3257" s="14" t="s">
        <v>328</v>
      </c>
      <c r="H3257" s="19">
        <v>3.4800260000000001</v>
      </c>
      <c r="I3257" s="17">
        <v>-1.3070999999999999E-2</v>
      </c>
      <c r="J3257" s="19">
        <v>3.4913110000000001</v>
      </c>
      <c r="K3257" s="17">
        <v>-8.7910000000000002E-3</v>
      </c>
      <c r="L3257" s="19">
        <v>3.4602270000000002</v>
      </c>
      <c r="M3257" s="17">
        <v>-1.4281E-2</v>
      </c>
      <c r="N3257" s="19">
        <v>3.4580359999999999</v>
      </c>
      <c r="O3257" s="17">
        <v>-1.1218000000000001E-2</v>
      </c>
    </row>
    <row r="3258" spans="2:15" x14ac:dyDescent="0.2">
      <c r="B3258" s="30"/>
      <c r="C3258" s="30"/>
      <c r="D3258" s="30"/>
      <c r="E3258" s="30"/>
      <c r="F3258" s="30"/>
      <c r="G3258" s="14" t="s">
        <v>329</v>
      </c>
      <c r="H3258" s="19">
        <v>3.476553</v>
      </c>
      <c r="I3258" s="17">
        <v>-2.8997999999999999E-2</v>
      </c>
      <c r="J3258" s="19">
        <v>3.4553180000000001</v>
      </c>
      <c r="K3258" s="17">
        <v>-4.1794999999999999E-2</v>
      </c>
      <c r="L3258" s="19">
        <v>3.4435910000000001</v>
      </c>
      <c r="M3258" s="17">
        <v>-2.6249999999999999E-2</v>
      </c>
      <c r="N3258" s="19">
        <v>3.4379189999999999</v>
      </c>
      <c r="O3258" s="17">
        <v>-1.9689999999999998E-3</v>
      </c>
    </row>
    <row r="3259" spans="2:15" x14ac:dyDescent="0.2">
      <c r="B3259" s="30"/>
      <c r="C3259" s="30"/>
      <c r="D3259" s="30"/>
      <c r="E3259" s="30"/>
      <c r="F3259" s="30"/>
      <c r="G3259" s="14" t="s">
        <v>330</v>
      </c>
      <c r="H3259" s="19">
        <v>3.3819059999999999</v>
      </c>
      <c r="I3259" s="17">
        <v>5.4006999999999999E-2</v>
      </c>
      <c r="J3259" s="19">
        <v>3.3981789999999998</v>
      </c>
      <c r="K3259" s="17">
        <v>4.4297999999999997E-2</v>
      </c>
      <c r="L3259" s="19">
        <v>3.3057439999999998</v>
      </c>
      <c r="M3259" s="17">
        <v>1.0784999999999999E-2</v>
      </c>
      <c r="N3259" s="19">
        <v>3.3243</v>
      </c>
      <c r="O3259" s="17">
        <v>-1.1279000000000001E-2</v>
      </c>
    </row>
    <row r="3260" spans="2:15" x14ac:dyDescent="0.2">
      <c r="B3260" s="30"/>
      <c r="C3260" s="30"/>
      <c r="D3260" s="30"/>
      <c r="E3260" s="30"/>
      <c r="F3260" s="30"/>
      <c r="G3260" s="14" t="s">
        <v>331</v>
      </c>
      <c r="H3260" s="19">
        <v>3.613486</v>
      </c>
      <c r="I3260" s="17">
        <v>2.6724999999999999E-2</v>
      </c>
      <c r="J3260" s="19">
        <v>3.5840010000000002</v>
      </c>
      <c r="K3260" s="17">
        <v>1.4479000000000001E-2</v>
      </c>
      <c r="L3260" s="19">
        <v>3.5696690000000002</v>
      </c>
      <c r="M3260" s="17">
        <v>1.7714000000000001E-2</v>
      </c>
      <c r="N3260" s="19">
        <v>3.571005</v>
      </c>
      <c r="O3260" s="17">
        <v>2.4206999999999999E-2</v>
      </c>
    </row>
    <row r="3261" spans="2:15" x14ac:dyDescent="0.2">
      <c r="B3261" s="30"/>
      <c r="C3261" s="30"/>
      <c r="D3261" s="30"/>
      <c r="E3261" s="30"/>
      <c r="F3261" s="30"/>
      <c r="G3261" s="14" t="s">
        <v>332</v>
      </c>
      <c r="H3261" s="19">
        <v>3.4278810000000002</v>
      </c>
      <c r="I3261" s="17">
        <v>1.0711999999999999E-2</v>
      </c>
      <c r="J3261" s="19">
        <v>3.5017019999999999</v>
      </c>
      <c r="K3261" s="17">
        <v>5.6759999999999996E-3</v>
      </c>
      <c r="L3261" s="19">
        <v>3.4868869999999998</v>
      </c>
      <c r="M3261" s="17">
        <v>3.8479999999999999E-3</v>
      </c>
      <c r="N3261" s="19">
        <v>3.4923229999999998</v>
      </c>
      <c r="O3261" s="17">
        <v>7.077E-3</v>
      </c>
    </row>
    <row r="3262" spans="2:15" x14ac:dyDescent="0.2">
      <c r="B3262" s="30"/>
      <c r="C3262" s="30"/>
      <c r="D3262" s="30"/>
      <c r="E3262" s="30"/>
      <c r="F3262" s="30"/>
      <c r="G3262" s="14" t="s">
        <v>333</v>
      </c>
      <c r="H3262" s="19">
        <v>3.598989</v>
      </c>
      <c r="I3262" s="17">
        <v>-9.9410000000000002E-3</v>
      </c>
      <c r="J3262" s="19">
        <v>3.5687440000000001</v>
      </c>
      <c r="K3262" s="17">
        <v>-2.7337E-2</v>
      </c>
      <c r="L3262" s="19">
        <v>3.5815060000000001</v>
      </c>
      <c r="M3262" s="17">
        <v>-1.9331000000000001E-2</v>
      </c>
      <c r="N3262" s="19">
        <v>3.6052970000000002</v>
      </c>
      <c r="O3262" s="17">
        <v>6.1250000000000002E-3</v>
      </c>
    </row>
    <row r="3263" spans="2:15" x14ac:dyDescent="0.2">
      <c r="B3263" s="30"/>
      <c r="C3263" s="30"/>
      <c r="D3263" s="30"/>
      <c r="E3263" s="31"/>
      <c r="F3263" s="30"/>
      <c r="G3263" s="14" t="s">
        <v>334</v>
      </c>
      <c r="H3263" s="19">
        <v>3.49681</v>
      </c>
      <c r="I3263" s="17">
        <v>7.9089999999999994E-3</v>
      </c>
      <c r="J3263" s="19">
        <v>3.4923489999999999</v>
      </c>
      <c r="K3263" s="17">
        <v>-5.5360000000000001E-3</v>
      </c>
      <c r="L3263" s="19">
        <v>3.4665509999999999</v>
      </c>
      <c r="M3263" s="17">
        <v>-5.9870000000000001E-3</v>
      </c>
      <c r="N3263" s="19">
        <v>3.4632139999999998</v>
      </c>
      <c r="O3263" s="17">
        <v>-1.0020000000000001E-3</v>
      </c>
    </row>
    <row r="3264" spans="2:15" x14ac:dyDescent="0.2">
      <c r="B3264" s="29" t="s">
        <v>19</v>
      </c>
      <c r="C3264" s="29" t="s">
        <v>12</v>
      </c>
      <c r="D3264" s="29" t="s">
        <v>24</v>
      </c>
      <c r="E3264" s="29" t="s">
        <v>26</v>
      </c>
      <c r="F3264" s="29" t="s">
        <v>84</v>
      </c>
      <c r="G3264" s="14" t="s">
        <v>278</v>
      </c>
      <c r="H3264" s="19">
        <v>2.6441759999999999</v>
      </c>
      <c r="I3264" s="17">
        <v>0.121836</v>
      </c>
      <c r="J3264" s="19">
        <v>2.4506410000000001</v>
      </c>
      <c r="K3264" s="17">
        <v>-2.4169999999999999E-3</v>
      </c>
      <c r="L3264" s="19">
        <v>2.46347</v>
      </c>
      <c r="M3264" s="17">
        <v>-5.6400000000000005E-4</v>
      </c>
      <c r="N3264" s="19">
        <v>2.5003329999999999</v>
      </c>
      <c r="O3264" s="17">
        <v>1.9436999999999999E-2</v>
      </c>
    </row>
    <row r="3265" spans="2:15" x14ac:dyDescent="0.2">
      <c r="B3265" s="30"/>
      <c r="C3265" s="30"/>
      <c r="D3265" s="30"/>
      <c r="E3265" s="30"/>
      <c r="F3265" s="30"/>
      <c r="G3265" s="14" t="s">
        <v>279</v>
      </c>
      <c r="H3265" s="19">
        <v>2.4282309999999998</v>
      </c>
      <c r="I3265" s="17">
        <v>3.3576000000000002E-2</v>
      </c>
      <c r="J3265" s="19">
        <v>2.396458</v>
      </c>
      <c r="K3265" s="17">
        <v>5.2440000000000004E-3</v>
      </c>
      <c r="L3265" s="19">
        <v>2.3791890000000002</v>
      </c>
      <c r="M3265" s="17">
        <v>1.121E-3</v>
      </c>
      <c r="N3265" s="19">
        <v>2.3982389999999998</v>
      </c>
      <c r="O3265" s="17">
        <v>1.1611E-2</v>
      </c>
    </row>
    <row r="3266" spans="2:15" x14ac:dyDescent="0.2">
      <c r="B3266" s="30"/>
      <c r="C3266" s="30"/>
      <c r="D3266" s="30"/>
      <c r="E3266" s="30"/>
      <c r="F3266" s="30"/>
      <c r="G3266" s="14" t="s">
        <v>280</v>
      </c>
      <c r="H3266" s="19">
        <v>2.087968</v>
      </c>
      <c r="I3266" s="17">
        <v>-1.3899999999999999E-2</v>
      </c>
      <c r="J3266" s="19">
        <v>2.1161490000000001</v>
      </c>
      <c r="K3266" s="17">
        <v>-7.9360000000000003E-3</v>
      </c>
      <c r="L3266" s="19">
        <v>2.1047859999999998</v>
      </c>
      <c r="M3266" s="17">
        <v>-2.1840999999999999E-2</v>
      </c>
      <c r="N3266" s="19">
        <v>2.1202299999999998</v>
      </c>
      <c r="O3266" s="17">
        <v>-9.8309999999999995E-3</v>
      </c>
    </row>
    <row r="3267" spans="2:15" x14ac:dyDescent="0.2">
      <c r="B3267" s="30"/>
      <c r="C3267" s="30"/>
      <c r="D3267" s="30"/>
      <c r="E3267" s="30"/>
      <c r="F3267" s="30"/>
      <c r="G3267" s="14" t="s">
        <v>281</v>
      </c>
      <c r="H3267" s="19">
        <v>2.4413100000000001</v>
      </c>
      <c r="I3267" s="17">
        <v>2.6518E-2</v>
      </c>
      <c r="J3267" s="19">
        <v>2.3903150000000002</v>
      </c>
      <c r="K3267" s="17">
        <v>1.5824999999999999E-2</v>
      </c>
      <c r="L3267" s="19">
        <v>2.3606820000000002</v>
      </c>
      <c r="M3267" s="17">
        <v>1.6292999999999998E-2</v>
      </c>
      <c r="N3267" s="19">
        <v>2.3731110000000002</v>
      </c>
      <c r="O3267" s="17">
        <v>2.5930999999999999E-2</v>
      </c>
    </row>
    <row r="3268" spans="2:15" x14ac:dyDescent="0.2">
      <c r="B3268" s="30"/>
      <c r="C3268" s="30"/>
      <c r="D3268" s="30"/>
      <c r="E3268" s="30"/>
      <c r="F3268" s="30"/>
      <c r="G3268" s="14" t="s">
        <v>282</v>
      </c>
      <c r="H3268" s="19">
        <v>2.1280939999999999</v>
      </c>
      <c r="I3268" s="17">
        <v>1.3674E-2</v>
      </c>
      <c r="J3268" s="19">
        <v>2.1164540000000001</v>
      </c>
      <c r="K3268" s="17">
        <v>-9.3860000000000002E-3</v>
      </c>
      <c r="L3268" s="19">
        <v>2.1267209999999999</v>
      </c>
      <c r="M3268" s="17">
        <v>-2.6026000000000001E-2</v>
      </c>
      <c r="N3268" s="19">
        <v>2.1647829999999999</v>
      </c>
      <c r="O3268" s="17">
        <v>-9.0500000000000008E-3</v>
      </c>
    </row>
    <row r="3269" spans="2:15" x14ac:dyDescent="0.2">
      <c r="B3269" s="30"/>
      <c r="C3269" s="30"/>
      <c r="D3269" s="30"/>
      <c r="E3269" s="30"/>
      <c r="F3269" s="30"/>
      <c r="G3269" s="14" t="s">
        <v>283</v>
      </c>
      <c r="H3269" s="19">
        <v>2.2138149999999999</v>
      </c>
      <c r="I3269" s="17">
        <v>-0.10105600000000001</v>
      </c>
      <c r="J3269" s="19">
        <v>2.5085739999999999</v>
      </c>
      <c r="K3269" s="17">
        <v>4.0070000000000001E-3</v>
      </c>
      <c r="L3269" s="19">
        <v>2.5173030000000001</v>
      </c>
      <c r="M3269" s="17">
        <v>4.3978000000000003E-2</v>
      </c>
      <c r="N3269" s="19">
        <v>2.5237660000000002</v>
      </c>
      <c r="O3269" s="17">
        <v>3.5258999999999999E-2</v>
      </c>
    </row>
    <row r="3270" spans="2:15" x14ac:dyDescent="0.2">
      <c r="B3270" s="30"/>
      <c r="C3270" s="30"/>
      <c r="D3270" s="30"/>
      <c r="E3270" s="30"/>
      <c r="F3270" s="30"/>
      <c r="G3270" s="14" t="s">
        <v>284</v>
      </c>
      <c r="H3270" s="19">
        <v>2.2304789999999999</v>
      </c>
      <c r="I3270" s="17">
        <v>2.9094999999999999E-2</v>
      </c>
      <c r="J3270" s="19">
        <v>2.226953</v>
      </c>
      <c r="K3270" s="17">
        <v>2.4496E-2</v>
      </c>
      <c r="L3270" s="19">
        <v>2.1739350000000002</v>
      </c>
      <c r="M3270" s="17">
        <v>2.699E-3</v>
      </c>
      <c r="N3270" s="19">
        <v>2.130236</v>
      </c>
      <c r="O3270" s="17">
        <v>-2.4334000000000001E-2</v>
      </c>
    </row>
    <row r="3271" spans="2:15" x14ac:dyDescent="0.2">
      <c r="B3271" s="30"/>
      <c r="C3271" s="30"/>
      <c r="D3271" s="30"/>
      <c r="E3271" s="30"/>
      <c r="F3271" s="30"/>
      <c r="G3271" s="14" t="s">
        <v>285</v>
      </c>
      <c r="H3271" s="19">
        <v>2.319042</v>
      </c>
      <c r="I3271" s="17">
        <v>1.0711999999999999E-2</v>
      </c>
      <c r="J3271" s="19">
        <v>2.3182779999999998</v>
      </c>
      <c r="K3271" s="17">
        <v>9.2750000000000003E-3</v>
      </c>
      <c r="L3271" s="19">
        <v>2.247544</v>
      </c>
      <c r="M3271" s="17">
        <v>-2.4520000000000002E-3</v>
      </c>
      <c r="N3271" s="19">
        <v>2.2521369999999998</v>
      </c>
      <c r="O3271" s="17">
        <v>-9.6240000000000006E-3</v>
      </c>
    </row>
    <row r="3272" spans="2:15" x14ac:dyDescent="0.2">
      <c r="B3272" s="30"/>
      <c r="C3272" s="30"/>
      <c r="D3272" s="30"/>
      <c r="E3272" s="30"/>
      <c r="F3272" s="30"/>
      <c r="G3272" s="14" t="s">
        <v>286</v>
      </c>
      <c r="H3272" s="19">
        <v>2.4074620000000002</v>
      </c>
      <c r="I3272" s="17">
        <v>0.107068</v>
      </c>
      <c r="J3272" s="19">
        <v>2.3769339999999999</v>
      </c>
      <c r="K3272" s="17">
        <v>5.944E-2</v>
      </c>
      <c r="L3272" s="19">
        <v>2.2889279999999999</v>
      </c>
      <c r="M3272" s="17">
        <v>2.7043999999999999E-2</v>
      </c>
      <c r="N3272" s="19">
        <v>2.3139919999999998</v>
      </c>
      <c r="O3272" s="17">
        <v>3.3903000000000003E-2</v>
      </c>
    </row>
    <row r="3273" spans="2:15" x14ac:dyDescent="0.2">
      <c r="B3273" s="30"/>
      <c r="C3273" s="30"/>
      <c r="D3273" s="30"/>
      <c r="E3273" s="30"/>
      <c r="F3273" s="30"/>
      <c r="G3273" s="14" t="s">
        <v>287</v>
      </c>
      <c r="H3273" s="19">
        <v>2.3353510000000002</v>
      </c>
      <c r="I3273" s="17">
        <v>5.9759E-2</v>
      </c>
      <c r="J3273" s="19">
        <v>2.153343</v>
      </c>
      <c r="K3273" s="17">
        <v>3.1780999999999997E-2</v>
      </c>
      <c r="L3273" s="19">
        <v>2.1936300000000002</v>
      </c>
      <c r="M3273" s="17">
        <v>9.2041999999999999E-2</v>
      </c>
      <c r="N3273" s="19">
        <v>1.9408399999999999</v>
      </c>
      <c r="O3273" s="17">
        <v>1.6906999999999998E-2</v>
      </c>
    </row>
    <row r="3274" spans="2:15" x14ac:dyDescent="0.2">
      <c r="B3274" s="30"/>
      <c r="C3274" s="30"/>
      <c r="D3274" s="30"/>
      <c r="E3274" s="30"/>
      <c r="F3274" s="30"/>
      <c r="G3274" s="14" t="s">
        <v>288</v>
      </c>
      <c r="H3274" s="19">
        <v>2.3786480000000001</v>
      </c>
      <c r="I3274" s="17">
        <v>9.9787000000000001E-2</v>
      </c>
      <c r="J3274" s="19">
        <v>2.308694</v>
      </c>
      <c r="K3274" s="17">
        <v>6.6790000000000002E-2</v>
      </c>
      <c r="L3274" s="19">
        <v>2.2667709999999999</v>
      </c>
      <c r="M3274" s="17">
        <v>7.1290999999999993E-2</v>
      </c>
      <c r="N3274" s="19">
        <v>2.1762060000000001</v>
      </c>
      <c r="O3274" s="17">
        <v>4.3353999999999997E-2</v>
      </c>
    </row>
    <row r="3275" spans="2:15" x14ac:dyDescent="0.2">
      <c r="B3275" s="30"/>
      <c r="C3275" s="30"/>
      <c r="D3275" s="30"/>
      <c r="E3275" s="30"/>
      <c r="F3275" s="30"/>
      <c r="G3275" s="14" t="s">
        <v>289</v>
      </c>
      <c r="H3275" s="19">
        <v>2.2107730000000001</v>
      </c>
      <c r="I3275" s="17">
        <v>1.7905000000000001E-2</v>
      </c>
      <c r="J3275" s="19">
        <v>2.219004</v>
      </c>
      <c r="K3275" s="17">
        <v>2.5490000000000001E-3</v>
      </c>
      <c r="L3275" s="19">
        <v>2.2336339999999999</v>
      </c>
      <c r="M3275" s="17">
        <v>1.9740000000000001E-3</v>
      </c>
      <c r="N3275" s="19">
        <v>2.2549839999999999</v>
      </c>
      <c r="O3275" s="17">
        <v>1.4853999999999999E-2</v>
      </c>
    </row>
    <row r="3276" spans="2:15" x14ac:dyDescent="0.2">
      <c r="B3276" s="30"/>
      <c r="C3276" s="30"/>
      <c r="D3276" s="30"/>
      <c r="E3276" s="30"/>
      <c r="F3276" s="30"/>
      <c r="G3276" s="14" t="s">
        <v>290</v>
      </c>
      <c r="H3276" s="19">
        <v>2.2042679999999999</v>
      </c>
      <c r="I3276" s="17">
        <v>-2.1410999999999999E-2</v>
      </c>
      <c r="J3276" s="19">
        <v>2.1826089999999998</v>
      </c>
      <c r="K3276" s="17">
        <v>-4.8840000000000003E-3</v>
      </c>
      <c r="L3276" s="19">
        <v>2.1351179999999998</v>
      </c>
      <c r="M3276" s="17">
        <v>-4.2750000000000002E-3</v>
      </c>
      <c r="N3276" s="19">
        <v>2.1176780000000002</v>
      </c>
      <c r="O3276" s="17">
        <v>-1.6874E-2</v>
      </c>
    </row>
    <row r="3277" spans="2:15" x14ac:dyDescent="0.2">
      <c r="B3277" s="30"/>
      <c r="C3277" s="30"/>
      <c r="D3277" s="30"/>
      <c r="E3277" s="30"/>
      <c r="F3277" s="30"/>
      <c r="G3277" s="14" t="s">
        <v>291</v>
      </c>
      <c r="H3277" s="19">
        <v>2.3563869999999998</v>
      </c>
      <c r="I3277" s="17">
        <v>7.9489000000000004E-2</v>
      </c>
      <c r="J3277" s="19">
        <v>2.3570489999999999</v>
      </c>
      <c r="K3277" s="17">
        <v>4.1398999999999998E-2</v>
      </c>
      <c r="L3277" s="19">
        <v>2.2679130000000001</v>
      </c>
      <c r="M3277" s="17">
        <v>1.0122000000000001E-2</v>
      </c>
      <c r="N3277" s="19">
        <v>2.2643970000000002</v>
      </c>
      <c r="O3277" s="17">
        <v>-7.1329999999999996E-3</v>
      </c>
    </row>
    <row r="3278" spans="2:15" x14ac:dyDescent="0.2">
      <c r="B3278" s="30"/>
      <c r="C3278" s="30"/>
      <c r="D3278" s="30"/>
      <c r="E3278" s="30"/>
      <c r="F3278" s="30"/>
      <c r="G3278" s="14" t="s">
        <v>292</v>
      </c>
      <c r="H3278" s="19">
        <v>2.0309370000000002</v>
      </c>
      <c r="I3278" s="17">
        <v>4.3961E-2</v>
      </c>
      <c r="J3278" s="19">
        <v>2.173829</v>
      </c>
      <c r="K3278" s="17">
        <v>2.8861999999999999E-2</v>
      </c>
      <c r="L3278" s="19">
        <v>2.0438269999999998</v>
      </c>
      <c r="M3278" s="17">
        <v>-7.7510000000000001E-3</v>
      </c>
      <c r="N3278" s="19">
        <v>2.0223230000000001</v>
      </c>
      <c r="O3278" s="17">
        <v>-2.0895E-2</v>
      </c>
    </row>
    <row r="3279" spans="2:15" x14ac:dyDescent="0.2">
      <c r="B3279" s="30"/>
      <c r="C3279" s="30"/>
      <c r="D3279" s="30"/>
      <c r="E3279" s="30"/>
      <c r="F3279" s="30"/>
      <c r="G3279" s="14" t="s">
        <v>293</v>
      </c>
      <c r="H3279" s="19">
        <v>2.1559140000000001</v>
      </c>
      <c r="I3279" s="17">
        <v>6.2859999999999999E-3</v>
      </c>
      <c r="J3279" s="19">
        <v>2.1593300000000002</v>
      </c>
      <c r="K3279" s="17">
        <v>5.4330000000000003E-3</v>
      </c>
      <c r="L3279" s="19">
        <v>2.2226699999999999</v>
      </c>
      <c r="M3279" s="17">
        <v>-2.1900000000000001E-3</v>
      </c>
      <c r="N3279" s="19">
        <v>2.2686320000000002</v>
      </c>
      <c r="O3279" s="17">
        <v>-1.2427000000000001E-2</v>
      </c>
    </row>
    <row r="3280" spans="2:15" x14ac:dyDescent="0.2">
      <c r="B3280" s="30"/>
      <c r="C3280" s="30"/>
      <c r="D3280" s="30"/>
      <c r="E3280" s="30"/>
      <c r="F3280" s="30"/>
      <c r="G3280" s="14" t="s">
        <v>294</v>
      </c>
      <c r="H3280" s="19">
        <v>2.0906030000000002</v>
      </c>
      <c r="I3280" s="17">
        <v>3.8176000000000002E-2</v>
      </c>
      <c r="J3280" s="19">
        <v>2.055113</v>
      </c>
      <c r="K3280" s="17">
        <v>-1.7309999999999999E-3</v>
      </c>
      <c r="L3280" s="19">
        <v>2.075326</v>
      </c>
      <c r="M3280" s="17">
        <v>-9.2010000000000008E-3</v>
      </c>
      <c r="N3280" s="19">
        <v>2.1185999999999998</v>
      </c>
      <c r="O3280" s="17">
        <v>-2.8223999999999999E-2</v>
      </c>
    </row>
    <row r="3281" spans="2:15" x14ac:dyDescent="0.2">
      <c r="B3281" s="30"/>
      <c r="C3281" s="30"/>
      <c r="D3281" s="30"/>
      <c r="E3281" s="30"/>
      <c r="F3281" s="30"/>
      <c r="G3281" s="14" t="s">
        <v>295</v>
      </c>
      <c r="H3281" s="19">
        <v>2.1021640000000001</v>
      </c>
      <c r="I3281" s="17">
        <v>-2.5016E-2</v>
      </c>
      <c r="J3281" s="19">
        <v>2.116298</v>
      </c>
      <c r="K3281" s="17">
        <v>-2.9561E-2</v>
      </c>
      <c r="L3281" s="19">
        <v>2.1525910000000001</v>
      </c>
      <c r="M3281" s="17">
        <v>-1.1681E-2</v>
      </c>
      <c r="N3281" s="19">
        <v>2.1821489999999999</v>
      </c>
      <c r="O3281" s="17">
        <v>-4.8469999999999997E-3</v>
      </c>
    </row>
    <row r="3282" spans="2:15" x14ac:dyDescent="0.2">
      <c r="B3282" s="30"/>
      <c r="C3282" s="30"/>
      <c r="D3282" s="30"/>
      <c r="E3282" s="30"/>
      <c r="F3282" s="30"/>
      <c r="G3282" s="14" t="s">
        <v>296</v>
      </c>
      <c r="H3282" s="19">
        <v>2.3670149999999999</v>
      </c>
      <c r="I3282" s="17">
        <v>7.7067999999999998E-2</v>
      </c>
      <c r="J3282" s="19">
        <v>2.3479730000000001</v>
      </c>
      <c r="K3282" s="17">
        <v>4.7472E-2</v>
      </c>
      <c r="L3282" s="19">
        <v>2.290546</v>
      </c>
      <c r="M3282" s="17">
        <v>3.9010000000000003E-2</v>
      </c>
      <c r="N3282" s="19">
        <v>2.274864</v>
      </c>
      <c r="O3282" s="17">
        <v>3.8731000000000002E-2</v>
      </c>
    </row>
    <row r="3283" spans="2:15" x14ac:dyDescent="0.2">
      <c r="B3283" s="30"/>
      <c r="C3283" s="30"/>
      <c r="D3283" s="30"/>
      <c r="E3283" s="30"/>
      <c r="F3283" s="30"/>
      <c r="G3283" s="14" t="s">
        <v>297</v>
      </c>
      <c r="H3283" s="19">
        <v>2.483009</v>
      </c>
      <c r="I3283" s="17">
        <v>2.1205000000000002E-2</v>
      </c>
      <c r="J3283" s="19">
        <v>2.4002810000000001</v>
      </c>
      <c r="K3283" s="17">
        <v>1.332E-2</v>
      </c>
      <c r="L3283" s="19">
        <v>2.3503759999999998</v>
      </c>
      <c r="M3283" s="17">
        <v>-4.9700000000000005E-4</v>
      </c>
      <c r="N3283" s="19">
        <v>2.365882</v>
      </c>
      <c r="O3283" s="17">
        <v>1.4460000000000001E-2</v>
      </c>
    </row>
    <row r="3284" spans="2:15" x14ac:dyDescent="0.2">
      <c r="B3284" s="30"/>
      <c r="C3284" s="30"/>
      <c r="D3284" s="30"/>
      <c r="E3284" s="30"/>
      <c r="F3284" s="30"/>
      <c r="G3284" s="14" t="s">
        <v>298</v>
      </c>
      <c r="H3284" s="19">
        <v>2.1081699999999999</v>
      </c>
      <c r="I3284" s="17">
        <v>-3.3827000000000003E-2</v>
      </c>
      <c r="J3284" s="19">
        <v>2.1993260000000001</v>
      </c>
      <c r="K3284" s="17">
        <v>6.7900000000000002E-2</v>
      </c>
      <c r="L3284" s="19">
        <v>2.1710189999999998</v>
      </c>
      <c r="M3284" s="17">
        <v>5.6965000000000002E-2</v>
      </c>
      <c r="N3284" s="19">
        <v>2.145683</v>
      </c>
      <c r="O3284" s="17">
        <v>3.0762000000000001E-2</v>
      </c>
    </row>
    <row r="3285" spans="2:15" x14ac:dyDescent="0.2">
      <c r="B3285" s="30"/>
      <c r="C3285" s="30"/>
      <c r="D3285" s="30"/>
      <c r="E3285" s="30"/>
      <c r="F3285" s="30"/>
      <c r="G3285" s="14" t="s">
        <v>299</v>
      </c>
      <c r="H3285" s="19">
        <v>2.1088079999999998</v>
      </c>
      <c r="I3285" s="17">
        <v>-2.8140999999999999E-2</v>
      </c>
      <c r="J3285" s="19">
        <v>2.1313900000000001</v>
      </c>
      <c r="K3285" s="17">
        <v>-4.2022999999999998E-2</v>
      </c>
      <c r="L3285" s="19">
        <v>2.111764</v>
      </c>
      <c r="M3285" s="17">
        <v>-6.1365000000000003E-2</v>
      </c>
      <c r="N3285" s="19">
        <v>2.1398739999999998</v>
      </c>
      <c r="O3285" s="17">
        <v>-7.8936999999999993E-2</v>
      </c>
    </row>
    <row r="3286" spans="2:15" x14ac:dyDescent="0.2">
      <c r="B3286" s="30"/>
      <c r="C3286" s="30"/>
      <c r="D3286" s="30"/>
      <c r="E3286" s="30"/>
      <c r="F3286" s="30"/>
      <c r="G3286" s="14" t="s">
        <v>300</v>
      </c>
      <c r="H3286" s="19">
        <v>2.6311439999999999</v>
      </c>
      <c r="I3286" s="17">
        <v>0.13867399999999999</v>
      </c>
      <c r="J3286" s="19">
        <v>2.4926729999999999</v>
      </c>
      <c r="K3286" s="17">
        <v>3.5506999999999997E-2</v>
      </c>
      <c r="L3286" s="19">
        <v>2.4103720000000002</v>
      </c>
      <c r="M3286" s="17">
        <v>1.9656E-2</v>
      </c>
      <c r="N3286" s="19">
        <v>2.4256690000000001</v>
      </c>
      <c r="O3286" s="17">
        <v>1.9621E-2</v>
      </c>
    </row>
    <row r="3287" spans="2:15" x14ac:dyDescent="0.2">
      <c r="B3287" s="30"/>
      <c r="C3287" s="30"/>
      <c r="D3287" s="30"/>
      <c r="E3287" s="30"/>
      <c r="F3287" s="30"/>
      <c r="G3287" s="14" t="s">
        <v>301</v>
      </c>
      <c r="H3287" s="19">
        <v>2.5146090000000001</v>
      </c>
      <c r="I3287" s="17">
        <v>-9.6100000000000005E-4</v>
      </c>
      <c r="J3287" s="19">
        <v>2.4609350000000001</v>
      </c>
      <c r="K3287" s="17">
        <v>-1.3717999999999999E-2</v>
      </c>
      <c r="L3287" s="19">
        <v>2.4157299999999999</v>
      </c>
      <c r="M3287" s="17">
        <v>-1.7173000000000001E-2</v>
      </c>
      <c r="N3287" s="19">
        <v>2.45444</v>
      </c>
      <c r="O3287" s="17">
        <v>7.0210000000000003E-3</v>
      </c>
    </row>
    <row r="3288" spans="2:15" x14ac:dyDescent="0.2">
      <c r="B3288" s="30"/>
      <c r="C3288" s="30"/>
      <c r="D3288" s="30"/>
      <c r="E3288" s="30"/>
      <c r="F3288" s="30"/>
      <c r="G3288" s="14" t="s">
        <v>302</v>
      </c>
      <c r="H3288" s="19">
        <v>1.626714</v>
      </c>
      <c r="I3288" s="17">
        <v>0.19191</v>
      </c>
      <c r="J3288" s="19">
        <v>1.6627270000000001</v>
      </c>
      <c r="K3288" s="17">
        <v>0.13833200000000001</v>
      </c>
      <c r="L3288" s="19">
        <v>1.5935330000000001</v>
      </c>
      <c r="M3288" s="17">
        <v>1.41E-2</v>
      </c>
      <c r="N3288" s="19">
        <v>1.59592</v>
      </c>
      <c r="O3288" s="17">
        <v>-5.722E-2</v>
      </c>
    </row>
    <row r="3289" spans="2:15" x14ac:dyDescent="0.2">
      <c r="B3289" s="30"/>
      <c r="C3289" s="30"/>
      <c r="D3289" s="30"/>
      <c r="E3289" s="30"/>
      <c r="F3289" s="30"/>
      <c r="G3289" s="14" t="s">
        <v>303</v>
      </c>
      <c r="H3289" s="19">
        <v>1.7628630000000001</v>
      </c>
      <c r="I3289" s="17">
        <v>0.173516</v>
      </c>
      <c r="J3289" s="19">
        <v>1.7692490000000001</v>
      </c>
      <c r="K3289" s="17">
        <v>9.9807999999999994E-2</v>
      </c>
      <c r="L3289" s="19">
        <v>1.6408640000000001</v>
      </c>
      <c r="M3289" s="17">
        <v>-1.0710000000000001E-2</v>
      </c>
      <c r="N3289" s="19">
        <v>1.6709080000000001</v>
      </c>
      <c r="O3289" s="17">
        <v>-6.3827999999999996E-2</v>
      </c>
    </row>
    <row r="3290" spans="2:15" x14ac:dyDescent="0.2">
      <c r="B3290" s="30"/>
      <c r="C3290" s="30"/>
      <c r="D3290" s="30"/>
      <c r="E3290" s="30"/>
      <c r="F3290" s="30"/>
      <c r="G3290" s="14" t="s">
        <v>304</v>
      </c>
      <c r="H3290" s="19">
        <v>2.5076909999999999</v>
      </c>
      <c r="I3290" s="17">
        <v>3.9997999999999999E-2</v>
      </c>
      <c r="J3290" s="19">
        <v>2.4514360000000002</v>
      </c>
      <c r="K3290" s="17">
        <v>3.9420000000000002E-3</v>
      </c>
      <c r="L3290" s="19">
        <v>2.4222860000000002</v>
      </c>
      <c r="M3290" s="17">
        <v>7.7629999999999999E-3</v>
      </c>
      <c r="N3290" s="19">
        <v>2.4309530000000001</v>
      </c>
      <c r="O3290" s="17">
        <v>1.2913000000000001E-2</v>
      </c>
    </row>
    <row r="3291" spans="2:15" x14ac:dyDescent="0.2">
      <c r="B3291" s="30"/>
      <c r="C3291" s="30"/>
      <c r="D3291" s="30"/>
      <c r="E3291" s="30"/>
      <c r="F3291" s="30"/>
      <c r="G3291" s="14" t="s">
        <v>305</v>
      </c>
      <c r="H3291" s="19">
        <v>2.662928</v>
      </c>
      <c r="I3291" s="17">
        <v>5.8983000000000001E-2</v>
      </c>
      <c r="J3291" s="19">
        <v>2.5816669999999999</v>
      </c>
      <c r="K3291" s="17">
        <v>3.4340000000000002E-2</v>
      </c>
      <c r="L3291" s="19">
        <v>2.5152679999999998</v>
      </c>
      <c r="M3291" s="17">
        <v>3.823E-2</v>
      </c>
      <c r="N3291" s="19">
        <v>2.4809480000000002</v>
      </c>
      <c r="O3291" s="17">
        <v>4.5168E-2</v>
      </c>
    </row>
    <row r="3292" spans="2:15" x14ac:dyDescent="0.2">
      <c r="B3292" s="30"/>
      <c r="C3292" s="30"/>
      <c r="D3292" s="30"/>
      <c r="E3292" s="30"/>
      <c r="F3292" s="30"/>
      <c r="G3292" s="14" t="s">
        <v>306</v>
      </c>
      <c r="H3292" s="19">
        <v>2.3558119999999998</v>
      </c>
      <c r="I3292" s="17">
        <v>6.4099999999999997E-4</v>
      </c>
      <c r="J3292" s="19">
        <v>2.4180450000000002</v>
      </c>
      <c r="K3292" s="17">
        <v>9.306E-3</v>
      </c>
      <c r="L3292" s="19">
        <v>2.5408620000000002</v>
      </c>
      <c r="M3292" s="17">
        <v>2.2262000000000001E-2</v>
      </c>
      <c r="N3292" s="19">
        <v>2.6450689999999999</v>
      </c>
      <c r="O3292" s="17">
        <v>1.6837999999999999E-2</v>
      </c>
    </row>
    <row r="3293" spans="2:15" x14ac:dyDescent="0.2">
      <c r="B3293" s="30"/>
      <c r="C3293" s="30"/>
      <c r="D3293" s="30"/>
      <c r="E3293" s="30"/>
      <c r="F3293" s="30"/>
      <c r="G3293" s="14" t="s">
        <v>307</v>
      </c>
      <c r="H3293" s="19">
        <v>2.2894640000000002</v>
      </c>
      <c r="I3293" s="17">
        <v>2.3532000000000001E-2</v>
      </c>
      <c r="J3293" s="19">
        <v>2.2299319999999998</v>
      </c>
      <c r="K3293" s="17">
        <v>1.85E-4</v>
      </c>
      <c r="L3293" s="19">
        <v>2.2378369999999999</v>
      </c>
      <c r="M3293" s="17">
        <v>1.0073E-2</v>
      </c>
      <c r="N3293" s="19">
        <v>2.2318099999999998</v>
      </c>
      <c r="O3293" s="17">
        <v>1.2819000000000001E-2</v>
      </c>
    </row>
    <row r="3294" spans="2:15" x14ac:dyDescent="0.2">
      <c r="B3294" s="30"/>
      <c r="C3294" s="30"/>
      <c r="D3294" s="30"/>
      <c r="E3294" s="30"/>
      <c r="F3294" s="30"/>
      <c r="G3294" s="14" t="s">
        <v>308</v>
      </c>
      <c r="H3294" s="19">
        <v>2.261145</v>
      </c>
      <c r="I3294" s="17">
        <v>-1.1427E-2</v>
      </c>
      <c r="J3294" s="19">
        <v>2.288195</v>
      </c>
      <c r="K3294" s="17">
        <v>-3.3969999999999998E-3</v>
      </c>
      <c r="L3294" s="19">
        <v>2.256399</v>
      </c>
      <c r="M3294" s="17">
        <v>-2.0115999999999998E-2</v>
      </c>
      <c r="N3294" s="19">
        <v>2.260348</v>
      </c>
      <c r="O3294" s="17">
        <v>-1.4853E-2</v>
      </c>
    </row>
    <row r="3295" spans="2:15" x14ac:dyDescent="0.2">
      <c r="B3295" s="30"/>
      <c r="C3295" s="30"/>
      <c r="D3295" s="30"/>
      <c r="E3295" s="30"/>
      <c r="F3295" s="30"/>
      <c r="G3295" s="14" t="s">
        <v>309</v>
      </c>
      <c r="H3295" s="19">
        <v>2.4766620000000001</v>
      </c>
      <c r="I3295" s="17">
        <v>1.8001E-2</v>
      </c>
      <c r="J3295" s="19">
        <v>2.4164729999999999</v>
      </c>
      <c r="K3295" s="17">
        <v>1.0062E-2</v>
      </c>
      <c r="L3295" s="19">
        <v>2.3753869999999999</v>
      </c>
      <c r="M3295" s="17">
        <v>1.2828000000000001E-2</v>
      </c>
      <c r="N3295" s="19">
        <v>2.398628</v>
      </c>
      <c r="O3295" s="17">
        <v>3.8681E-2</v>
      </c>
    </row>
    <row r="3296" spans="2:15" x14ac:dyDescent="0.2">
      <c r="B3296" s="30"/>
      <c r="C3296" s="30"/>
      <c r="D3296" s="30"/>
      <c r="E3296" s="30"/>
      <c r="F3296" s="30"/>
      <c r="G3296" s="14" t="s">
        <v>310</v>
      </c>
      <c r="H3296" s="19">
        <v>2.4743659999999998</v>
      </c>
      <c r="I3296" s="17">
        <v>6.3920000000000005E-2</v>
      </c>
      <c r="J3296" s="19">
        <v>2.472048</v>
      </c>
      <c r="K3296" s="17">
        <v>7.7369999999999994E-2</v>
      </c>
      <c r="L3296" s="19">
        <v>2.4204159999999999</v>
      </c>
      <c r="M3296" s="17">
        <v>8.0206E-2</v>
      </c>
      <c r="N3296" s="19">
        <v>2.365478</v>
      </c>
      <c r="O3296" s="17">
        <v>5.0319000000000003E-2</v>
      </c>
    </row>
    <row r="3297" spans="2:15" x14ac:dyDescent="0.2">
      <c r="B3297" s="30"/>
      <c r="C3297" s="30"/>
      <c r="D3297" s="30"/>
      <c r="E3297" s="30"/>
      <c r="F3297" s="30"/>
      <c r="G3297" s="14" t="s">
        <v>311</v>
      </c>
      <c r="H3297" s="19">
        <v>2.199786</v>
      </c>
      <c r="I3297" s="17">
        <v>-1.5989E-2</v>
      </c>
      <c r="J3297" s="19">
        <v>2.2225130000000002</v>
      </c>
      <c r="K3297" s="17">
        <v>-1.882E-2</v>
      </c>
      <c r="L3297" s="19">
        <v>2.296538</v>
      </c>
      <c r="M3297" s="17">
        <v>-6.2639999999999996E-3</v>
      </c>
      <c r="N3297" s="19">
        <v>2.3476080000000001</v>
      </c>
      <c r="O3297" s="17">
        <v>1.01E-3</v>
      </c>
    </row>
    <row r="3298" spans="2:15" x14ac:dyDescent="0.2">
      <c r="B3298" s="30"/>
      <c r="C3298" s="30"/>
      <c r="D3298" s="30"/>
      <c r="E3298" s="30"/>
      <c r="F3298" s="30"/>
      <c r="G3298" s="14" t="s">
        <v>312</v>
      </c>
      <c r="H3298" s="19">
        <v>2.1768800000000001</v>
      </c>
      <c r="I3298" s="17">
        <v>4.4110000000000003E-2</v>
      </c>
      <c r="J3298" s="19">
        <v>2.157181</v>
      </c>
      <c r="K3298" s="17">
        <v>3.8309999999999997E-2</v>
      </c>
      <c r="L3298" s="19">
        <v>2.1240320000000001</v>
      </c>
      <c r="M3298" s="17">
        <v>3.1725000000000003E-2</v>
      </c>
      <c r="N3298" s="19">
        <v>2.1091769999999999</v>
      </c>
      <c r="O3298" s="17">
        <v>1.738E-2</v>
      </c>
    </row>
    <row r="3299" spans="2:15" x14ac:dyDescent="0.2">
      <c r="B3299" s="30"/>
      <c r="C3299" s="30"/>
      <c r="D3299" s="30"/>
      <c r="E3299" s="30"/>
      <c r="F3299" s="30"/>
      <c r="G3299" s="14" t="s">
        <v>313</v>
      </c>
      <c r="H3299" s="19">
        <v>2.4311349999999998</v>
      </c>
      <c r="I3299" s="17">
        <v>9.1944999999999999E-2</v>
      </c>
      <c r="J3299" s="19">
        <v>2.247957</v>
      </c>
      <c r="K3299" s="17">
        <v>6.7678000000000002E-2</v>
      </c>
      <c r="L3299" s="19">
        <v>2.253206</v>
      </c>
      <c r="M3299" s="17">
        <v>0.10705199999999999</v>
      </c>
      <c r="N3299" s="19">
        <v>1.9962569999999999</v>
      </c>
      <c r="O3299" s="17">
        <v>6.7219999999999997E-3</v>
      </c>
    </row>
    <row r="3300" spans="2:15" x14ac:dyDescent="0.2">
      <c r="B3300" s="30"/>
      <c r="C3300" s="30"/>
      <c r="D3300" s="30"/>
      <c r="E3300" s="30"/>
      <c r="F3300" s="30"/>
      <c r="G3300" s="14" t="s">
        <v>314</v>
      </c>
      <c r="H3300" s="19">
        <v>1.8301419999999999</v>
      </c>
      <c r="I3300" s="17">
        <v>2.2749999999999999E-2</v>
      </c>
      <c r="J3300" s="19">
        <v>1.8288409999999999</v>
      </c>
      <c r="K3300" s="17">
        <v>-5.986E-3</v>
      </c>
      <c r="L3300" s="19">
        <v>1.8008820000000001</v>
      </c>
      <c r="M3300" s="17">
        <v>-1.8735000000000002E-2</v>
      </c>
      <c r="N3300" s="19">
        <v>1.7862340000000001</v>
      </c>
      <c r="O3300" s="17">
        <v>-1.8249999999999999E-2</v>
      </c>
    </row>
    <row r="3301" spans="2:15" x14ac:dyDescent="0.2">
      <c r="B3301" s="30"/>
      <c r="C3301" s="30"/>
      <c r="D3301" s="30"/>
      <c r="E3301" s="30"/>
      <c r="F3301" s="30"/>
      <c r="G3301" s="14" t="s">
        <v>315</v>
      </c>
      <c r="H3301" s="19">
        <v>2.2264930000000001</v>
      </c>
      <c r="I3301" s="17">
        <v>4.9697999999999999E-2</v>
      </c>
      <c r="J3301" s="19">
        <v>2.2407699999999999</v>
      </c>
      <c r="K3301" s="17">
        <v>5.0756999999999997E-2</v>
      </c>
      <c r="L3301" s="19">
        <v>2.178474</v>
      </c>
      <c r="M3301" s="17">
        <v>2.4247999999999999E-2</v>
      </c>
      <c r="N3301" s="19">
        <v>2.1270120000000001</v>
      </c>
      <c r="O3301" s="17">
        <v>-1.1689E-2</v>
      </c>
    </row>
    <row r="3302" spans="2:15" x14ac:dyDescent="0.2">
      <c r="B3302" s="30"/>
      <c r="C3302" s="30"/>
      <c r="D3302" s="30"/>
      <c r="E3302" s="30"/>
      <c r="F3302" s="30"/>
      <c r="G3302" s="14" t="s">
        <v>316</v>
      </c>
      <c r="H3302" s="19">
        <v>2.1342660000000002</v>
      </c>
      <c r="I3302" s="17">
        <v>1.7049999999999999E-3</v>
      </c>
      <c r="J3302" s="19">
        <v>2.1613739999999999</v>
      </c>
      <c r="K3302" s="17">
        <v>1.5872000000000001E-2</v>
      </c>
      <c r="L3302" s="19">
        <v>2.1282990000000002</v>
      </c>
      <c r="M3302" s="17">
        <v>8.097E-3</v>
      </c>
      <c r="N3302" s="19">
        <v>2.1297100000000002</v>
      </c>
      <c r="O3302" s="17">
        <v>1.4307E-2</v>
      </c>
    </row>
    <row r="3303" spans="2:15" x14ac:dyDescent="0.2">
      <c r="B3303" s="30"/>
      <c r="C3303" s="30"/>
      <c r="D3303" s="30"/>
      <c r="E3303" s="30"/>
      <c r="F3303" s="30"/>
      <c r="G3303" s="14" t="s">
        <v>317</v>
      </c>
      <c r="H3303" s="19">
        <v>2.1890969999999998</v>
      </c>
      <c r="I3303" s="17">
        <v>1.4583E-2</v>
      </c>
      <c r="J3303" s="19">
        <v>2.2168960000000002</v>
      </c>
      <c r="K3303" s="17">
        <v>4.8140000000000002E-2</v>
      </c>
      <c r="L3303" s="19">
        <v>2.1660599999999999</v>
      </c>
      <c r="M3303" s="17">
        <v>2.5756999999999999E-2</v>
      </c>
      <c r="N3303" s="19">
        <v>2.1182080000000001</v>
      </c>
      <c r="O3303" s="17">
        <v>-9.2329999999999999E-3</v>
      </c>
    </row>
    <row r="3304" spans="2:15" x14ac:dyDescent="0.2">
      <c r="B3304" s="30"/>
      <c r="C3304" s="30"/>
      <c r="D3304" s="30"/>
      <c r="E3304" s="30"/>
      <c r="F3304" s="30"/>
      <c r="G3304" s="14" t="s">
        <v>318</v>
      </c>
      <c r="H3304" s="19">
        <v>2.606033</v>
      </c>
      <c r="I3304" s="17">
        <v>2.7217000000000002E-2</v>
      </c>
      <c r="J3304" s="19">
        <v>2.620352</v>
      </c>
      <c r="K3304" s="17">
        <v>2.0126000000000002E-2</v>
      </c>
      <c r="L3304" s="19">
        <v>2.5831390000000001</v>
      </c>
      <c r="M3304" s="17">
        <v>2.4226000000000001E-2</v>
      </c>
      <c r="N3304" s="19">
        <v>2.5600010000000002</v>
      </c>
      <c r="O3304" s="17">
        <v>1.1393E-2</v>
      </c>
    </row>
    <row r="3305" spans="2:15" x14ac:dyDescent="0.2">
      <c r="B3305" s="30"/>
      <c r="C3305" s="30"/>
      <c r="D3305" s="30"/>
      <c r="E3305" s="30"/>
      <c r="F3305" s="30"/>
      <c r="G3305" s="14" t="s">
        <v>319</v>
      </c>
      <c r="H3305" s="19">
        <v>2.2738</v>
      </c>
      <c r="I3305" s="17">
        <v>6.6361000000000003E-2</v>
      </c>
      <c r="J3305" s="19">
        <v>2.2434270000000001</v>
      </c>
      <c r="K3305" s="17">
        <v>5.4821000000000002E-2</v>
      </c>
      <c r="L3305" s="19">
        <v>2.2280229999999999</v>
      </c>
      <c r="M3305" s="17">
        <v>6.7387000000000002E-2</v>
      </c>
      <c r="N3305" s="19">
        <v>2.220799</v>
      </c>
      <c r="O3305" s="17">
        <v>6.4100000000000004E-2</v>
      </c>
    </row>
    <row r="3306" spans="2:15" x14ac:dyDescent="0.2">
      <c r="B3306" s="30"/>
      <c r="C3306" s="30"/>
      <c r="D3306" s="30"/>
      <c r="E3306" s="30"/>
      <c r="F3306" s="30"/>
      <c r="G3306" s="14" t="s">
        <v>320</v>
      </c>
      <c r="H3306" s="19">
        <v>2.0548690000000001</v>
      </c>
      <c r="I3306" s="17">
        <v>-5.2958999999999999E-2</v>
      </c>
      <c r="J3306" s="19">
        <v>2.082138</v>
      </c>
      <c r="K3306" s="17">
        <v>-6.4042000000000002E-2</v>
      </c>
      <c r="L3306" s="19">
        <v>2.0691760000000001</v>
      </c>
      <c r="M3306" s="17">
        <v>-7.893E-2</v>
      </c>
      <c r="N3306" s="19">
        <v>2.0985459999999998</v>
      </c>
      <c r="O3306" s="17">
        <v>-9.9336999999999995E-2</v>
      </c>
    </row>
    <row r="3307" spans="2:15" x14ac:dyDescent="0.2">
      <c r="B3307" s="30"/>
      <c r="C3307" s="30"/>
      <c r="D3307" s="30"/>
      <c r="E3307" s="30"/>
      <c r="F3307" s="30"/>
      <c r="G3307" s="14" t="s">
        <v>321</v>
      </c>
      <c r="H3307" s="19">
        <v>2.432169</v>
      </c>
      <c r="I3307" s="17">
        <v>3.773E-2</v>
      </c>
      <c r="J3307" s="19">
        <v>2.4231989999999999</v>
      </c>
      <c r="K3307" s="17">
        <v>1.6694000000000001E-2</v>
      </c>
      <c r="L3307" s="19">
        <v>2.4206490000000001</v>
      </c>
      <c r="M3307" s="17">
        <v>3.0041999999999999E-2</v>
      </c>
      <c r="N3307" s="19">
        <v>2.4000270000000001</v>
      </c>
      <c r="O3307" s="17">
        <v>-8.7480000000000006E-3</v>
      </c>
    </row>
    <row r="3308" spans="2:15" x14ac:dyDescent="0.2">
      <c r="B3308" s="30"/>
      <c r="C3308" s="30"/>
      <c r="D3308" s="30"/>
      <c r="E3308" s="30"/>
      <c r="F3308" s="30"/>
      <c r="G3308" s="14" t="s">
        <v>322</v>
      </c>
      <c r="H3308" s="19">
        <v>1.925009</v>
      </c>
      <c r="I3308" s="17">
        <v>-3.3790000000000001E-3</v>
      </c>
      <c r="J3308" s="19">
        <v>1.909599</v>
      </c>
      <c r="K3308" s="17">
        <v>-5.4004000000000003E-2</v>
      </c>
      <c r="L3308" s="19">
        <v>1.911535</v>
      </c>
      <c r="M3308" s="17">
        <v>-6.4254000000000006E-2</v>
      </c>
      <c r="N3308" s="19">
        <v>1.9192290000000001</v>
      </c>
      <c r="O3308" s="17">
        <v>-6.7353999999999997E-2</v>
      </c>
    </row>
    <row r="3309" spans="2:15" x14ac:dyDescent="0.2">
      <c r="B3309" s="30"/>
      <c r="C3309" s="30"/>
      <c r="D3309" s="30"/>
      <c r="E3309" s="30"/>
      <c r="F3309" s="30"/>
      <c r="G3309" s="14" t="s">
        <v>323</v>
      </c>
      <c r="H3309" s="19">
        <v>2.3582139999999998</v>
      </c>
      <c r="I3309" s="17">
        <v>3.5293999999999999E-2</v>
      </c>
      <c r="J3309" s="19">
        <v>2.3026070000000001</v>
      </c>
      <c r="K3309" s="17">
        <v>1.4935E-2</v>
      </c>
      <c r="L3309" s="19">
        <v>2.2564470000000001</v>
      </c>
      <c r="M3309" s="17">
        <v>6.019E-3</v>
      </c>
      <c r="N3309" s="19">
        <v>2.2437879999999999</v>
      </c>
      <c r="O3309" s="17">
        <v>-1.1609999999999999E-3</v>
      </c>
    </row>
    <row r="3310" spans="2:15" x14ac:dyDescent="0.2">
      <c r="B3310" s="30"/>
      <c r="C3310" s="30"/>
      <c r="D3310" s="30"/>
      <c r="E3310" s="30"/>
      <c r="F3310" s="30"/>
      <c r="G3310" s="14" t="s">
        <v>324</v>
      </c>
      <c r="H3310" s="19">
        <v>2.1353620000000002</v>
      </c>
      <c r="I3310" s="17">
        <v>-3.7026999999999997E-2</v>
      </c>
      <c r="J3310" s="19">
        <v>2.2503340000000001</v>
      </c>
      <c r="K3310" s="17">
        <v>8.7024000000000004E-2</v>
      </c>
      <c r="L3310" s="19">
        <v>2.1727979999999998</v>
      </c>
      <c r="M3310" s="17">
        <v>8.7115999999999999E-2</v>
      </c>
      <c r="N3310" s="19">
        <v>2.1081509999999999</v>
      </c>
      <c r="O3310" s="17">
        <v>2.2145999999999999E-2</v>
      </c>
    </row>
    <row r="3311" spans="2:15" x14ac:dyDescent="0.2">
      <c r="B3311" s="138"/>
      <c r="C3311" s="138"/>
      <c r="D3311" s="138"/>
      <c r="E3311" s="138"/>
      <c r="F3311" s="30"/>
      <c r="G3311" s="14" t="s">
        <v>325</v>
      </c>
      <c r="H3311" s="19">
        <v>2.373218</v>
      </c>
      <c r="I3311" s="17">
        <v>-1.0572E-2</v>
      </c>
      <c r="J3311" s="19">
        <v>2.3518050000000001</v>
      </c>
      <c r="K3311" s="17">
        <v>-6.8669999999999998E-3</v>
      </c>
      <c r="L3311" s="19">
        <v>2.3173550000000001</v>
      </c>
      <c r="M3311" s="17">
        <v>-3.6099999999999999E-3</v>
      </c>
      <c r="N3311" s="19">
        <v>2.3394509999999999</v>
      </c>
      <c r="O3311" s="17">
        <v>1.9067000000000001E-2</v>
      </c>
    </row>
    <row r="3312" spans="2:15" x14ac:dyDescent="0.2">
      <c r="C3312" s="30"/>
      <c r="D3312" s="30"/>
      <c r="E3312" s="30"/>
      <c r="F3312" s="30"/>
      <c r="G3312" s="14" t="s">
        <v>351</v>
      </c>
      <c r="H3312" s="19">
        <v>2.3349920000000002</v>
      </c>
      <c r="I3312" s="17">
        <v>0.12865799999999999</v>
      </c>
      <c r="J3312" s="19">
        <v>2.3025380000000002</v>
      </c>
      <c r="K3312" s="17">
        <v>7.3592000000000005E-2</v>
      </c>
      <c r="L3312" s="19">
        <v>2.202674</v>
      </c>
      <c r="M3312" s="17">
        <v>4.3271999999999998E-2</v>
      </c>
      <c r="N3312" s="19">
        <v>2.1952389999999999</v>
      </c>
      <c r="O3312" s="17">
        <v>3.5229999999999997E-2</v>
      </c>
    </row>
    <row r="3313" spans="1:15" x14ac:dyDescent="0.2">
      <c r="C3313" s="30"/>
      <c r="D3313" s="30"/>
      <c r="E3313" s="30"/>
      <c r="F3313" s="30"/>
      <c r="G3313" s="14" t="s">
        <v>352</v>
      </c>
      <c r="H3313" s="19">
        <v>2.2001140000000001</v>
      </c>
      <c r="I3313" s="17">
        <v>-5.2119999999999996E-3</v>
      </c>
      <c r="J3313" s="19">
        <v>2.1867420000000002</v>
      </c>
      <c r="K3313" s="17">
        <v>-2.1805999999999999E-2</v>
      </c>
      <c r="L3313" s="19">
        <v>2.162623</v>
      </c>
      <c r="M3313" s="17">
        <v>-1.1776999999999999E-2</v>
      </c>
      <c r="N3313" s="19">
        <v>2.1679400000000002</v>
      </c>
      <c r="O3313" s="17">
        <v>-2.5699E-2</v>
      </c>
    </row>
    <row r="3314" spans="1:15" x14ac:dyDescent="0.2">
      <c r="B3314" s="29" t="s">
        <v>19</v>
      </c>
      <c r="C3314" s="29" t="s">
        <v>12</v>
      </c>
      <c r="D3314" s="29" t="s">
        <v>24</v>
      </c>
      <c r="E3314" s="29" t="s">
        <v>26</v>
      </c>
      <c r="F3314" s="29" t="s">
        <v>85</v>
      </c>
      <c r="G3314" s="14" t="s">
        <v>326</v>
      </c>
      <c r="H3314" s="19">
        <v>2.2731279999999998</v>
      </c>
      <c r="I3314" s="17">
        <v>3.2049999999999999E-3</v>
      </c>
      <c r="J3314" s="19">
        <v>2.282257</v>
      </c>
      <c r="K3314" s="17">
        <v>-1.1677999999999999E-2</v>
      </c>
      <c r="L3314" s="19">
        <v>2.2671640000000002</v>
      </c>
      <c r="M3314" s="17">
        <v>-1.6395E-2</v>
      </c>
      <c r="N3314" s="19">
        <v>2.271452</v>
      </c>
      <c r="O3314" s="17">
        <v>-3.9264E-2</v>
      </c>
    </row>
    <row r="3315" spans="1:15" x14ac:dyDescent="0.2">
      <c r="B3315" s="30"/>
      <c r="C3315" s="30"/>
      <c r="D3315" s="30"/>
      <c r="E3315" s="30"/>
      <c r="F3315" s="30"/>
      <c r="G3315" s="14" t="s">
        <v>327</v>
      </c>
      <c r="H3315" s="19">
        <v>2.247071</v>
      </c>
      <c r="I3315" s="17">
        <v>8.9535000000000003E-2</v>
      </c>
      <c r="J3315" s="19">
        <v>2.2396539999999998</v>
      </c>
      <c r="K3315" s="17">
        <v>5.3322000000000001E-2</v>
      </c>
      <c r="L3315" s="19">
        <v>2.1675810000000002</v>
      </c>
      <c r="M3315" s="17">
        <v>2.8555000000000001E-2</v>
      </c>
      <c r="N3315" s="19">
        <v>2.1247199999999999</v>
      </c>
      <c r="O3315" s="17">
        <v>3.284E-3</v>
      </c>
    </row>
    <row r="3316" spans="1:15" x14ac:dyDescent="0.2">
      <c r="B3316" s="30"/>
      <c r="C3316" s="30"/>
      <c r="D3316" s="30"/>
      <c r="E3316" s="30"/>
      <c r="F3316" s="30"/>
      <c r="G3316" s="14" t="s">
        <v>328</v>
      </c>
      <c r="H3316" s="19">
        <v>2.2258599999999999</v>
      </c>
      <c r="I3316" s="17">
        <v>2.1866E-2</v>
      </c>
      <c r="J3316" s="19">
        <v>2.2321439999999999</v>
      </c>
      <c r="K3316" s="17">
        <v>2.1208000000000001E-2</v>
      </c>
      <c r="L3316" s="19">
        <v>2.1944680000000001</v>
      </c>
      <c r="M3316" s="17">
        <v>6.7970000000000001E-3</v>
      </c>
      <c r="N3316" s="19">
        <v>2.1829529999999999</v>
      </c>
      <c r="O3316" s="17">
        <v>-2.4069999999999999E-3</v>
      </c>
    </row>
    <row r="3317" spans="1:15" x14ac:dyDescent="0.2">
      <c r="B3317" s="30"/>
      <c r="C3317" s="30"/>
      <c r="D3317" s="30"/>
      <c r="E3317" s="30"/>
      <c r="F3317" s="30"/>
      <c r="G3317" s="14" t="s">
        <v>329</v>
      </c>
      <c r="H3317" s="19">
        <v>2.278346</v>
      </c>
      <c r="I3317" s="17">
        <v>1.2628E-2</v>
      </c>
      <c r="J3317" s="19">
        <v>2.272348</v>
      </c>
      <c r="K3317" s="17">
        <v>1.065E-3</v>
      </c>
      <c r="L3317" s="19">
        <v>2.316694</v>
      </c>
      <c r="M3317" s="17">
        <v>9.2659999999999999E-3</v>
      </c>
      <c r="N3317" s="19">
        <v>2.3420040000000002</v>
      </c>
      <c r="O3317" s="17">
        <v>6.0829999999999999E-3</v>
      </c>
    </row>
    <row r="3318" spans="1:15" x14ac:dyDescent="0.2">
      <c r="B3318" s="30"/>
      <c r="C3318" s="30"/>
      <c r="D3318" s="30"/>
      <c r="E3318" s="30"/>
      <c r="F3318" s="30"/>
      <c r="G3318" s="14" t="s">
        <v>330</v>
      </c>
      <c r="H3318" s="19">
        <v>2.004162</v>
      </c>
      <c r="I3318" s="17">
        <v>6.4107999999999998E-2</v>
      </c>
      <c r="J3318" s="19">
        <v>2.0431330000000001</v>
      </c>
      <c r="K3318" s="17">
        <v>6.9940000000000002E-2</v>
      </c>
      <c r="L3318" s="19">
        <v>1.952026</v>
      </c>
      <c r="M3318" s="17">
        <v>2.1225999999999998E-2</v>
      </c>
      <c r="N3318" s="19">
        <v>1.95533</v>
      </c>
      <c r="O3318" s="17">
        <v>-1.0473E-2</v>
      </c>
    </row>
    <row r="3319" spans="1:15" x14ac:dyDescent="0.2">
      <c r="B3319" s="30"/>
      <c r="C3319" s="30"/>
      <c r="D3319" s="30"/>
      <c r="E3319" s="30"/>
      <c r="F3319" s="30"/>
      <c r="G3319" s="14" t="s">
        <v>331</v>
      </c>
      <c r="H3319" s="19">
        <v>2.2625670000000002</v>
      </c>
      <c r="I3319" s="17">
        <v>8.5939999999999992E-3</v>
      </c>
      <c r="J3319" s="19">
        <v>2.2657349999999998</v>
      </c>
      <c r="K3319" s="17">
        <v>1.508E-3</v>
      </c>
      <c r="L3319" s="19">
        <v>2.2745929999999999</v>
      </c>
      <c r="M3319" s="17">
        <v>1.3587E-2</v>
      </c>
      <c r="N3319" s="19">
        <v>2.2813479999999999</v>
      </c>
      <c r="O3319" s="17">
        <v>2.3001000000000001E-2</v>
      </c>
    </row>
    <row r="3320" spans="1:15" x14ac:dyDescent="0.2">
      <c r="B3320" s="30"/>
      <c r="C3320" s="30"/>
      <c r="D3320" s="30"/>
      <c r="E3320" s="30"/>
      <c r="F3320" s="30"/>
      <c r="G3320" s="14" t="s">
        <v>332</v>
      </c>
      <c r="H3320" s="19">
        <v>2.43567</v>
      </c>
      <c r="I3320" s="17">
        <v>1.6906000000000001E-2</v>
      </c>
      <c r="J3320" s="19">
        <v>2.3893249999999999</v>
      </c>
      <c r="K3320" s="17">
        <v>6.7149999999999996E-3</v>
      </c>
      <c r="L3320" s="19">
        <v>2.3525589999999998</v>
      </c>
      <c r="M3320" s="17">
        <v>5.3810000000000004E-3</v>
      </c>
      <c r="N3320" s="19">
        <v>2.3668979999999999</v>
      </c>
      <c r="O3320" s="17">
        <v>1.9588000000000001E-2</v>
      </c>
    </row>
    <row r="3321" spans="1:15" x14ac:dyDescent="0.2">
      <c r="B3321" s="30"/>
      <c r="C3321" s="30"/>
      <c r="D3321" s="30"/>
      <c r="E3321" s="30"/>
      <c r="F3321" s="30"/>
      <c r="G3321" s="14" t="s">
        <v>333</v>
      </c>
      <c r="H3321" s="19">
        <v>2.1569820000000002</v>
      </c>
      <c r="I3321" s="17">
        <v>1.0926999999999999E-2</v>
      </c>
      <c r="J3321" s="19">
        <v>2.146658</v>
      </c>
      <c r="K3321" s="17">
        <v>1.193E-3</v>
      </c>
      <c r="L3321" s="19">
        <v>2.120234</v>
      </c>
      <c r="M3321" s="17">
        <v>-1.439E-3</v>
      </c>
      <c r="N3321" s="19">
        <v>2.1105130000000001</v>
      </c>
      <c r="O3321" s="17">
        <v>-8.0190000000000001E-3</v>
      </c>
    </row>
    <row r="3322" spans="1:15" x14ac:dyDescent="0.2">
      <c r="B3322" s="31"/>
      <c r="C3322" s="31"/>
      <c r="D3322" s="31"/>
      <c r="E3322" s="31"/>
      <c r="F3322" s="31"/>
      <c r="G3322" s="14" t="s">
        <v>334</v>
      </c>
      <c r="H3322" s="19">
        <v>2.2414900000000002</v>
      </c>
      <c r="I3322" s="17">
        <v>2.7917999999999998E-2</v>
      </c>
      <c r="J3322" s="19">
        <v>2.2378170000000002</v>
      </c>
      <c r="K3322" s="17">
        <v>1.5869000000000001E-2</v>
      </c>
      <c r="L3322" s="19">
        <v>2.2174520000000002</v>
      </c>
      <c r="M3322" s="17">
        <v>8.3490000000000005E-3</v>
      </c>
      <c r="N3322" s="19">
        <v>2.216958</v>
      </c>
      <c r="O3322" s="17">
        <v>-1.16E-3</v>
      </c>
    </row>
    <row r="3324" spans="1:15" s="28" customFormat="1" x14ac:dyDescent="0.2">
      <c r="A3324" s="27" t="s">
        <v>119</v>
      </c>
      <c r="G3324" s="32">
        <v>1</v>
      </c>
      <c r="H3324" s="32">
        <v>2</v>
      </c>
      <c r="I3324" s="32">
        <v>3</v>
      </c>
      <c r="J3324" s="32">
        <v>4</v>
      </c>
      <c r="K3324" s="32">
        <v>5</v>
      </c>
      <c r="L3324" s="32">
        <v>6</v>
      </c>
      <c r="M3324" s="32">
        <v>7</v>
      </c>
      <c r="N3324" s="32">
        <v>8</v>
      </c>
      <c r="O3324" s="32">
        <v>9</v>
      </c>
    </row>
    <row r="3325" spans="1:15" x14ac:dyDescent="0.2">
      <c r="B3325" s="5" t="s">
        <v>110</v>
      </c>
      <c r="C3325" s="6"/>
      <c r="D3325" s="6"/>
      <c r="E3325" s="6"/>
      <c r="F3325" s="6"/>
      <c r="G3325" s="7"/>
      <c r="H3325" s="8" t="s">
        <v>70</v>
      </c>
      <c r="I3325" s="9"/>
      <c r="J3325" s="8" t="s">
        <v>71</v>
      </c>
      <c r="K3325" s="9"/>
      <c r="L3325" s="8" t="s">
        <v>72</v>
      </c>
      <c r="M3325" s="9"/>
      <c r="N3325" s="8" t="s">
        <v>73</v>
      </c>
      <c r="O3325" s="9"/>
    </row>
    <row r="3326" spans="1:15" x14ac:dyDescent="0.2">
      <c r="B3326" s="10"/>
      <c r="C3326" s="11"/>
      <c r="D3326" s="11"/>
      <c r="E3326" s="11"/>
      <c r="F3326" s="11"/>
      <c r="G3326" s="12"/>
      <c r="H3326" s="13" t="s">
        <v>75</v>
      </c>
      <c r="I3326" s="13" t="s">
        <v>111</v>
      </c>
      <c r="J3326" s="13" t="s">
        <v>77</v>
      </c>
      <c r="K3326" s="13" t="s">
        <v>112</v>
      </c>
      <c r="L3326" s="13" t="s">
        <v>79</v>
      </c>
      <c r="M3326" s="13" t="s">
        <v>113</v>
      </c>
      <c r="N3326" s="13" t="s">
        <v>81</v>
      </c>
      <c r="O3326" s="13" t="s">
        <v>114</v>
      </c>
    </row>
    <row r="3327" spans="1:15" x14ac:dyDescent="0.2">
      <c r="B3327" s="29" t="s">
        <v>19</v>
      </c>
      <c r="C3327" s="29" t="s">
        <v>11</v>
      </c>
      <c r="D3327" s="29" t="s">
        <v>117</v>
      </c>
      <c r="E3327" s="29" t="s">
        <v>0</v>
      </c>
      <c r="F3327" s="29" t="s">
        <v>84</v>
      </c>
      <c r="G3327" s="14" t="s">
        <v>278</v>
      </c>
      <c r="H3327" s="16">
        <v>83203.899999999994</v>
      </c>
      <c r="I3327" s="17">
        <v>0.36696099999999998</v>
      </c>
      <c r="J3327" s="16">
        <v>264229.33</v>
      </c>
      <c r="K3327" s="17">
        <v>0.22015599999999999</v>
      </c>
      <c r="L3327" s="16">
        <v>554734.61</v>
      </c>
      <c r="M3327" s="17">
        <v>0.196654</v>
      </c>
      <c r="N3327" s="16">
        <v>1095518.26</v>
      </c>
      <c r="O3327" s="17">
        <v>0.19826299999999999</v>
      </c>
    </row>
    <row r="3328" spans="1:15" x14ac:dyDescent="0.2">
      <c r="B3328" s="30"/>
      <c r="C3328" s="30"/>
      <c r="D3328" s="30"/>
      <c r="E3328" s="30"/>
      <c r="F3328" s="30"/>
      <c r="G3328" s="14" t="s">
        <v>279</v>
      </c>
      <c r="H3328" s="16">
        <v>244828.27</v>
      </c>
      <c r="I3328" s="17">
        <v>-0.18388099999999999</v>
      </c>
      <c r="J3328" s="16">
        <v>846557.9</v>
      </c>
      <c r="K3328" s="17">
        <v>-0.126968</v>
      </c>
      <c r="L3328" s="16">
        <v>1742856.13</v>
      </c>
      <c r="M3328" s="17">
        <v>-0.102283</v>
      </c>
      <c r="N3328" s="16">
        <v>3525388.11</v>
      </c>
      <c r="O3328" s="17">
        <v>-7.5997999999999996E-2</v>
      </c>
    </row>
    <row r="3329" spans="2:15" x14ac:dyDescent="0.2">
      <c r="B3329" s="30"/>
      <c r="C3329" s="30"/>
      <c r="D3329" s="30"/>
      <c r="E3329" s="30"/>
      <c r="F3329" s="30"/>
      <c r="G3329" s="14" t="s">
        <v>280</v>
      </c>
      <c r="H3329" s="16">
        <v>475424.92</v>
      </c>
      <c r="I3329" s="17">
        <v>3.4979999999999998E-3</v>
      </c>
      <c r="J3329" s="16">
        <v>1535148.59</v>
      </c>
      <c r="K3329" s="17">
        <v>-4.4192000000000002E-2</v>
      </c>
      <c r="L3329" s="16">
        <v>3278630.95</v>
      </c>
      <c r="M3329" s="17">
        <v>-3.7309000000000002E-2</v>
      </c>
      <c r="N3329" s="16">
        <v>6913044.4199999999</v>
      </c>
      <c r="O3329" s="17">
        <v>1.63E-4</v>
      </c>
    </row>
    <row r="3330" spans="2:15" x14ac:dyDescent="0.2">
      <c r="B3330" s="30"/>
      <c r="C3330" s="30"/>
      <c r="D3330" s="30"/>
      <c r="E3330" s="30"/>
      <c r="F3330" s="30"/>
      <c r="G3330" s="14" t="s">
        <v>281</v>
      </c>
      <c r="H3330" s="16">
        <v>203995.59</v>
      </c>
      <c r="I3330" s="17">
        <v>5.7592999999999998E-2</v>
      </c>
      <c r="J3330" s="16">
        <v>676117.84</v>
      </c>
      <c r="K3330" s="17">
        <v>6.6685999999999995E-2</v>
      </c>
      <c r="L3330" s="16">
        <v>1425728.22</v>
      </c>
      <c r="M3330" s="17">
        <v>0.124067</v>
      </c>
      <c r="N3330" s="16">
        <v>2754899.05</v>
      </c>
      <c r="O3330" s="17">
        <v>0.13061700000000001</v>
      </c>
    </row>
    <row r="3331" spans="2:15" x14ac:dyDescent="0.2">
      <c r="B3331" s="30"/>
      <c r="C3331" s="30"/>
      <c r="D3331" s="30"/>
      <c r="E3331" s="30"/>
      <c r="F3331" s="30"/>
      <c r="G3331" s="14" t="s">
        <v>282</v>
      </c>
      <c r="H3331" s="16">
        <v>369087.38</v>
      </c>
      <c r="I3331" s="17">
        <v>-0.131882</v>
      </c>
      <c r="J3331" s="16">
        <v>1241916.78</v>
      </c>
      <c r="K3331" s="17">
        <v>-0.122867</v>
      </c>
      <c r="L3331" s="16">
        <v>2728009.45</v>
      </c>
      <c r="M3331" s="17">
        <v>-5.1551E-2</v>
      </c>
      <c r="N3331" s="16">
        <v>6024935.1699999999</v>
      </c>
      <c r="O3331" s="17">
        <v>7.5755000000000003E-2</v>
      </c>
    </row>
    <row r="3332" spans="2:15" x14ac:dyDescent="0.2">
      <c r="B3332" s="30"/>
      <c r="C3332" s="30"/>
      <c r="D3332" s="30"/>
      <c r="E3332" s="30"/>
      <c r="F3332" s="30"/>
      <c r="G3332" s="14" t="s">
        <v>283</v>
      </c>
      <c r="H3332" s="16">
        <v>214860.68</v>
      </c>
      <c r="I3332" s="17">
        <v>-9.2105999999999993E-2</v>
      </c>
      <c r="J3332" s="16">
        <v>745199.92</v>
      </c>
      <c r="K3332" s="17">
        <v>-9.3350000000000002E-2</v>
      </c>
      <c r="L3332" s="16">
        <v>1586351.87</v>
      </c>
      <c r="M3332" s="17">
        <v>-7.0933999999999997E-2</v>
      </c>
      <c r="N3332" s="16">
        <v>3336863.1</v>
      </c>
      <c r="O3332" s="17">
        <v>-7.9100000000000004E-3</v>
      </c>
    </row>
    <row r="3333" spans="2:15" x14ac:dyDescent="0.2">
      <c r="B3333" s="30"/>
      <c r="C3333" s="30"/>
      <c r="D3333" s="30"/>
      <c r="E3333" s="30"/>
      <c r="F3333" s="30"/>
      <c r="G3333" s="14" t="s">
        <v>284</v>
      </c>
      <c r="H3333" s="16">
        <v>129942.22</v>
      </c>
      <c r="I3333" s="17">
        <v>0.153557</v>
      </c>
      <c r="J3333" s="16">
        <v>409051.21</v>
      </c>
      <c r="K3333" s="17">
        <v>7.7667E-2</v>
      </c>
      <c r="L3333" s="16">
        <v>879507.25</v>
      </c>
      <c r="M3333" s="17">
        <v>0.13442799999999999</v>
      </c>
      <c r="N3333" s="16">
        <v>1723777.15</v>
      </c>
      <c r="O3333" s="17">
        <v>0.15617700000000001</v>
      </c>
    </row>
    <row r="3334" spans="2:15" x14ac:dyDescent="0.2">
      <c r="B3334" s="30"/>
      <c r="C3334" s="30"/>
      <c r="D3334" s="30"/>
      <c r="E3334" s="30"/>
      <c r="F3334" s="30"/>
      <c r="G3334" s="14" t="s">
        <v>285</v>
      </c>
      <c r="H3334" s="16">
        <v>256657.16</v>
      </c>
      <c r="I3334" s="17">
        <v>0.105244</v>
      </c>
      <c r="J3334" s="16">
        <v>872037.69</v>
      </c>
      <c r="K3334" s="17">
        <v>8.3358000000000002E-2</v>
      </c>
      <c r="L3334" s="16">
        <v>1937556.11</v>
      </c>
      <c r="M3334" s="17">
        <v>0.15059500000000001</v>
      </c>
      <c r="N3334" s="16">
        <v>3892420.91</v>
      </c>
      <c r="O3334" s="17">
        <v>0.16622300000000001</v>
      </c>
    </row>
    <row r="3335" spans="2:15" x14ac:dyDescent="0.2">
      <c r="B3335" s="30"/>
      <c r="C3335" s="30"/>
      <c r="D3335" s="30"/>
      <c r="E3335" s="30"/>
      <c r="F3335" s="30"/>
      <c r="G3335" s="14" t="s">
        <v>286</v>
      </c>
      <c r="H3335" s="16">
        <v>99711.19</v>
      </c>
      <c r="I3335" s="17">
        <v>-0.234537</v>
      </c>
      <c r="J3335" s="16">
        <v>371188.12</v>
      </c>
      <c r="K3335" s="17">
        <v>-0.18073600000000001</v>
      </c>
      <c r="L3335" s="16">
        <v>707965.28</v>
      </c>
      <c r="M3335" s="17">
        <v>-0.24285300000000001</v>
      </c>
      <c r="N3335" s="16">
        <v>1447045.38</v>
      </c>
      <c r="O3335" s="17">
        <v>-0.18654200000000001</v>
      </c>
    </row>
    <row r="3336" spans="2:15" x14ac:dyDescent="0.2">
      <c r="B3336" s="30"/>
      <c r="C3336" s="30"/>
      <c r="D3336" s="30"/>
      <c r="E3336" s="30"/>
      <c r="F3336" s="30"/>
      <c r="G3336" s="14" t="s">
        <v>287</v>
      </c>
      <c r="H3336" s="16">
        <v>125780.8</v>
      </c>
      <c r="I3336" s="17">
        <v>0.18355199999999999</v>
      </c>
      <c r="J3336" s="16">
        <v>431064.3</v>
      </c>
      <c r="K3336" s="17">
        <v>0.19827700000000001</v>
      </c>
      <c r="L3336" s="16">
        <v>860929.57</v>
      </c>
      <c r="M3336" s="17">
        <v>0.212584</v>
      </c>
      <c r="N3336" s="16">
        <v>1685810.79</v>
      </c>
      <c r="O3336" s="17">
        <v>0.205928</v>
      </c>
    </row>
    <row r="3337" spans="2:15" x14ac:dyDescent="0.2">
      <c r="B3337" s="30"/>
      <c r="C3337" s="30"/>
      <c r="D3337" s="30"/>
      <c r="E3337" s="30"/>
      <c r="F3337" s="30"/>
      <c r="G3337" s="14" t="s">
        <v>288</v>
      </c>
      <c r="H3337" s="16">
        <v>93164.81</v>
      </c>
      <c r="I3337" s="17">
        <v>-9.1707999999999998E-2</v>
      </c>
      <c r="J3337" s="16">
        <v>319399.2</v>
      </c>
      <c r="K3337" s="17">
        <v>-9.0985999999999997E-2</v>
      </c>
      <c r="L3337" s="16">
        <v>736985.48</v>
      </c>
      <c r="M3337" s="17">
        <v>2.6058999999999999E-2</v>
      </c>
      <c r="N3337" s="16">
        <v>1545797.47</v>
      </c>
      <c r="O3337" s="17">
        <v>0.156885</v>
      </c>
    </row>
    <row r="3338" spans="2:15" x14ac:dyDescent="0.2">
      <c r="B3338" s="30"/>
      <c r="C3338" s="30"/>
      <c r="D3338" s="30"/>
      <c r="E3338" s="30"/>
      <c r="F3338" s="30"/>
      <c r="G3338" s="14" t="s">
        <v>289</v>
      </c>
      <c r="H3338" s="16">
        <v>279399.55</v>
      </c>
      <c r="I3338" s="17">
        <v>0.12655</v>
      </c>
      <c r="J3338" s="16">
        <v>920783.14</v>
      </c>
      <c r="K3338" s="17">
        <v>0.13442000000000001</v>
      </c>
      <c r="L3338" s="16">
        <v>1899211.33</v>
      </c>
      <c r="M3338" s="17">
        <v>0.15143499999999999</v>
      </c>
      <c r="N3338" s="16">
        <v>3675220.1</v>
      </c>
      <c r="O3338" s="17">
        <v>0.124545</v>
      </c>
    </row>
    <row r="3339" spans="2:15" x14ac:dyDescent="0.2">
      <c r="B3339" s="30"/>
      <c r="C3339" s="30"/>
      <c r="D3339" s="30"/>
      <c r="E3339" s="30"/>
      <c r="F3339" s="30"/>
      <c r="G3339" s="14" t="s">
        <v>290</v>
      </c>
      <c r="H3339" s="16">
        <v>212700.53</v>
      </c>
      <c r="I3339" s="17">
        <v>0.18263499999999999</v>
      </c>
      <c r="J3339" s="16">
        <v>692639.86</v>
      </c>
      <c r="K3339" s="17">
        <v>0.17017399999999999</v>
      </c>
      <c r="L3339" s="16">
        <v>1418670.68</v>
      </c>
      <c r="M3339" s="17">
        <v>0.15040600000000001</v>
      </c>
      <c r="N3339" s="16">
        <v>2789183.51</v>
      </c>
      <c r="O3339" s="17">
        <v>0.17983299999999999</v>
      </c>
    </row>
    <row r="3340" spans="2:15" x14ac:dyDescent="0.2">
      <c r="B3340" s="30"/>
      <c r="C3340" s="30"/>
      <c r="D3340" s="30"/>
      <c r="E3340" s="30"/>
      <c r="F3340" s="30"/>
      <c r="G3340" s="14" t="s">
        <v>291</v>
      </c>
      <c r="H3340" s="16">
        <v>121691.24</v>
      </c>
      <c r="I3340" s="17">
        <v>-0.21663499999999999</v>
      </c>
      <c r="J3340" s="16">
        <v>410124.3</v>
      </c>
      <c r="K3340" s="17">
        <v>-0.23522299999999999</v>
      </c>
      <c r="L3340" s="16">
        <v>996772.96</v>
      </c>
      <c r="M3340" s="17">
        <v>-0.13114300000000001</v>
      </c>
      <c r="N3340" s="16">
        <v>2189726</v>
      </c>
      <c r="O3340" s="17">
        <v>1.1400000000000001E-4</v>
      </c>
    </row>
    <row r="3341" spans="2:15" x14ac:dyDescent="0.2">
      <c r="B3341" s="30"/>
      <c r="C3341" s="30"/>
      <c r="D3341" s="30"/>
      <c r="E3341" s="30"/>
      <c r="F3341" s="30"/>
      <c r="G3341" s="14" t="s">
        <v>292</v>
      </c>
      <c r="H3341" s="16">
        <v>99189.48</v>
      </c>
      <c r="I3341" s="17">
        <v>0.104198</v>
      </c>
      <c r="J3341" s="16">
        <v>320427.65000000002</v>
      </c>
      <c r="K3341" s="17">
        <v>3.5617000000000003E-2</v>
      </c>
      <c r="L3341" s="16">
        <v>657505.29</v>
      </c>
      <c r="M3341" s="17">
        <v>-1.7714000000000001E-2</v>
      </c>
      <c r="N3341" s="16">
        <v>1311318.78</v>
      </c>
      <c r="O3341" s="17">
        <v>1.6437E-2</v>
      </c>
    </row>
    <row r="3342" spans="2:15" x14ac:dyDescent="0.2">
      <c r="B3342" s="30"/>
      <c r="C3342" s="30"/>
      <c r="D3342" s="30"/>
      <c r="E3342" s="30"/>
      <c r="F3342" s="30"/>
      <c r="G3342" s="14" t="s">
        <v>293</v>
      </c>
      <c r="H3342" s="16">
        <v>290497.68</v>
      </c>
      <c r="I3342" s="17">
        <v>-4.7106000000000002E-2</v>
      </c>
      <c r="J3342" s="16">
        <v>961296.7</v>
      </c>
      <c r="K3342" s="17">
        <v>-6.8737999999999994E-2</v>
      </c>
      <c r="L3342" s="16">
        <v>2018386.96</v>
      </c>
      <c r="M3342" s="17">
        <v>-4.0788999999999999E-2</v>
      </c>
      <c r="N3342" s="16">
        <v>4151059.96</v>
      </c>
      <c r="O3342" s="17">
        <v>6.0140000000000002E-3</v>
      </c>
    </row>
    <row r="3343" spans="2:15" x14ac:dyDescent="0.2">
      <c r="B3343" s="30"/>
      <c r="C3343" s="30"/>
      <c r="D3343" s="30"/>
      <c r="E3343" s="30"/>
      <c r="F3343" s="30"/>
      <c r="G3343" s="14" t="s">
        <v>294</v>
      </c>
      <c r="H3343" s="16">
        <v>250847.76</v>
      </c>
      <c r="I3343" s="17">
        <v>-0.14502200000000001</v>
      </c>
      <c r="J3343" s="16">
        <v>910645.72</v>
      </c>
      <c r="K3343" s="17">
        <v>-9.7545000000000007E-2</v>
      </c>
      <c r="L3343" s="16">
        <v>1920358.05</v>
      </c>
      <c r="M3343" s="17">
        <v>-9.0945999999999999E-2</v>
      </c>
      <c r="N3343" s="16">
        <v>3997264.68</v>
      </c>
      <c r="O3343" s="17">
        <v>-1.5637999999999999E-2</v>
      </c>
    </row>
    <row r="3344" spans="2:15" x14ac:dyDescent="0.2">
      <c r="B3344" s="30"/>
      <c r="C3344" s="30"/>
      <c r="D3344" s="30"/>
      <c r="E3344" s="30"/>
      <c r="F3344" s="30"/>
      <c r="G3344" s="14" t="s">
        <v>295</v>
      </c>
      <c r="H3344" s="16">
        <v>179976.35</v>
      </c>
      <c r="I3344" s="17">
        <v>9.2659999999999999E-3</v>
      </c>
      <c r="J3344" s="16">
        <v>593311.13</v>
      </c>
      <c r="K3344" s="17">
        <v>3.7720999999999998E-2</v>
      </c>
      <c r="L3344" s="16">
        <v>1210206.76</v>
      </c>
      <c r="M3344" s="17">
        <v>-1.6185000000000001E-2</v>
      </c>
      <c r="N3344" s="16">
        <v>2331772.42</v>
      </c>
      <c r="O3344" s="17">
        <v>-7.0893999999999999E-2</v>
      </c>
    </row>
    <row r="3345" spans="2:15" x14ac:dyDescent="0.2">
      <c r="B3345" s="30"/>
      <c r="C3345" s="30"/>
      <c r="D3345" s="30"/>
      <c r="E3345" s="30"/>
      <c r="F3345" s="30"/>
      <c r="G3345" s="14" t="s">
        <v>296</v>
      </c>
      <c r="H3345" s="16">
        <v>96776.58</v>
      </c>
      <c r="I3345" s="17">
        <v>-7.5271000000000005E-2</v>
      </c>
      <c r="J3345" s="16">
        <v>347346.28</v>
      </c>
      <c r="K3345" s="17">
        <v>-4.6087000000000003E-2</v>
      </c>
      <c r="L3345" s="16">
        <v>716895.61</v>
      </c>
      <c r="M3345" s="17">
        <v>-3.1496999999999997E-2</v>
      </c>
      <c r="N3345" s="16">
        <v>1423315.15</v>
      </c>
      <c r="O3345" s="17">
        <v>3.4488999999999999E-2</v>
      </c>
    </row>
    <row r="3346" spans="2:15" x14ac:dyDescent="0.2">
      <c r="B3346" s="30"/>
      <c r="C3346" s="30"/>
      <c r="D3346" s="30"/>
      <c r="E3346" s="30"/>
      <c r="F3346" s="30"/>
      <c r="G3346" s="14" t="s">
        <v>297</v>
      </c>
      <c r="H3346" s="16">
        <v>150786.5</v>
      </c>
      <c r="I3346" s="17">
        <v>0.119919</v>
      </c>
      <c r="J3346" s="16">
        <v>491364.69</v>
      </c>
      <c r="K3346" s="17">
        <v>0.102565</v>
      </c>
      <c r="L3346" s="16">
        <v>1060214.56</v>
      </c>
      <c r="M3346" s="17">
        <v>0.18131700000000001</v>
      </c>
      <c r="N3346" s="16">
        <v>2082012.18</v>
      </c>
      <c r="O3346" s="17">
        <v>0.17741599999999999</v>
      </c>
    </row>
    <row r="3347" spans="2:15" x14ac:dyDescent="0.2">
      <c r="B3347" s="30"/>
      <c r="C3347" s="30"/>
      <c r="D3347" s="30"/>
      <c r="E3347" s="30"/>
      <c r="F3347" s="30"/>
      <c r="G3347" s="14" t="s">
        <v>298</v>
      </c>
      <c r="H3347" s="16">
        <v>127551.56</v>
      </c>
      <c r="I3347" s="17">
        <v>0.28600599999999998</v>
      </c>
      <c r="J3347" s="16">
        <v>440475.62</v>
      </c>
      <c r="K3347" s="17">
        <v>0.335702</v>
      </c>
      <c r="L3347" s="16">
        <v>874092.53</v>
      </c>
      <c r="M3347" s="17">
        <v>0.25013999999999997</v>
      </c>
      <c r="N3347" s="16">
        <v>1710396.52</v>
      </c>
      <c r="O3347" s="17">
        <v>0.23874699999999999</v>
      </c>
    </row>
    <row r="3348" spans="2:15" x14ac:dyDescent="0.2">
      <c r="B3348" s="30"/>
      <c r="C3348" s="30"/>
      <c r="D3348" s="30"/>
      <c r="E3348" s="30"/>
      <c r="F3348" s="30"/>
      <c r="G3348" s="14" t="s">
        <v>299</v>
      </c>
      <c r="H3348" s="16">
        <v>542252.43999999994</v>
      </c>
      <c r="I3348" s="17">
        <v>-9.9205000000000002E-2</v>
      </c>
      <c r="J3348" s="16">
        <v>1756953.92</v>
      </c>
      <c r="K3348" s="17">
        <v>-0.135602</v>
      </c>
      <c r="L3348" s="16">
        <v>3771522.93</v>
      </c>
      <c r="M3348" s="17">
        <v>-0.10206</v>
      </c>
      <c r="N3348" s="16">
        <v>8438419.4900000002</v>
      </c>
      <c r="O3348" s="17">
        <v>-3.4208000000000002E-2</v>
      </c>
    </row>
    <row r="3349" spans="2:15" x14ac:dyDescent="0.2">
      <c r="B3349" s="30"/>
      <c r="C3349" s="30"/>
      <c r="D3349" s="30"/>
      <c r="E3349" s="30"/>
      <c r="F3349" s="30"/>
      <c r="G3349" s="14" t="s">
        <v>300</v>
      </c>
      <c r="H3349" s="16">
        <v>35843.25</v>
      </c>
      <c r="I3349" s="17">
        <v>-0.26291100000000001</v>
      </c>
      <c r="J3349" s="16">
        <v>130591.32</v>
      </c>
      <c r="K3349" s="17">
        <v>-0.19494300000000001</v>
      </c>
      <c r="L3349" s="16">
        <v>257557.13</v>
      </c>
      <c r="M3349" s="17">
        <v>-0.235232</v>
      </c>
      <c r="N3349" s="16">
        <v>503690.91</v>
      </c>
      <c r="O3349" s="17">
        <v>-0.19341</v>
      </c>
    </row>
    <row r="3350" spans="2:15" x14ac:dyDescent="0.2">
      <c r="B3350" s="30"/>
      <c r="C3350" s="30"/>
      <c r="D3350" s="30"/>
      <c r="E3350" s="30"/>
      <c r="F3350" s="30"/>
      <c r="G3350" s="14" t="s">
        <v>301</v>
      </c>
      <c r="H3350" s="16">
        <v>457735.67999999999</v>
      </c>
      <c r="I3350" s="17">
        <v>0.16259100000000001</v>
      </c>
      <c r="J3350" s="16">
        <v>1480117.56</v>
      </c>
      <c r="K3350" s="17">
        <v>0.164936</v>
      </c>
      <c r="L3350" s="16">
        <v>3074013.52</v>
      </c>
      <c r="M3350" s="17">
        <v>0.21850900000000001</v>
      </c>
      <c r="N3350" s="16">
        <v>6040259.7699999996</v>
      </c>
      <c r="O3350" s="17">
        <v>0.18112500000000001</v>
      </c>
    </row>
    <row r="3351" spans="2:15" x14ac:dyDescent="0.2">
      <c r="B3351" s="30"/>
      <c r="C3351" s="30"/>
      <c r="D3351" s="30"/>
      <c r="E3351" s="30"/>
      <c r="F3351" s="30"/>
      <c r="G3351" s="14" t="s">
        <v>302</v>
      </c>
      <c r="H3351" s="16">
        <v>179405.47</v>
      </c>
      <c r="I3351" s="17">
        <v>0.480601</v>
      </c>
      <c r="J3351" s="16">
        <v>566013.77</v>
      </c>
      <c r="K3351" s="17">
        <v>0.55849599999999999</v>
      </c>
      <c r="L3351" s="16">
        <v>1177124.32</v>
      </c>
      <c r="M3351" s="17">
        <v>0.54938100000000001</v>
      </c>
      <c r="N3351" s="16">
        <v>2336357.5</v>
      </c>
      <c r="O3351" s="17">
        <v>0.38905800000000001</v>
      </c>
    </row>
    <row r="3352" spans="2:15" x14ac:dyDescent="0.2">
      <c r="B3352" s="30"/>
      <c r="C3352" s="30"/>
      <c r="D3352" s="30"/>
      <c r="E3352" s="30"/>
      <c r="F3352" s="30"/>
      <c r="G3352" s="14" t="s">
        <v>303</v>
      </c>
      <c r="H3352" s="16">
        <v>205218.72</v>
      </c>
      <c r="I3352" s="17">
        <v>1.4052E-2</v>
      </c>
      <c r="J3352" s="16">
        <v>694727.43</v>
      </c>
      <c r="K3352" s="17">
        <v>0.181204</v>
      </c>
      <c r="L3352" s="16">
        <v>1440589.85</v>
      </c>
      <c r="M3352" s="17">
        <v>0.13345599999999999</v>
      </c>
      <c r="N3352" s="16">
        <v>3035876.96</v>
      </c>
      <c r="O3352" s="17">
        <v>0.20469300000000001</v>
      </c>
    </row>
    <row r="3353" spans="2:15" x14ac:dyDescent="0.2">
      <c r="B3353" s="30"/>
      <c r="C3353" s="30"/>
      <c r="D3353" s="30"/>
      <c r="E3353" s="30"/>
      <c r="F3353" s="30"/>
      <c r="G3353" s="14" t="s">
        <v>304</v>
      </c>
      <c r="H3353" s="16">
        <v>82884.84</v>
      </c>
      <c r="I3353" s="17">
        <v>-0.13336200000000001</v>
      </c>
      <c r="J3353" s="16">
        <v>281826.33</v>
      </c>
      <c r="K3353" s="17">
        <v>-9.2732999999999996E-2</v>
      </c>
      <c r="L3353" s="16">
        <v>567387.92000000004</v>
      </c>
      <c r="M3353" s="17">
        <v>-0.113632</v>
      </c>
      <c r="N3353" s="16">
        <v>1113600.54</v>
      </c>
      <c r="O3353" s="17">
        <v>-8.0396999999999996E-2</v>
      </c>
    </row>
    <row r="3354" spans="2:15" x14ac:dyDescent="0.2">
      <c r="B3354" s="30"/>
      <c r="C3354" s="30"/>
      <c r="D3354" s="30"/>
      <c r="E3354" s="30"/>
      <c r="F3354" s="30"/>
      <c r="G3354" s="14" t="s">
        <v>305</v>
      </c>
      <c r="H3354" s="16">
        <v>151155.47</v>
      </c>
      <c r="I3354" s="17">
        <v>0.15034400000000001</v>
      </c>
      <c r="J3354" s="16">
        <v>473927.04</v>
      </c>
      <c r="K3354" s="17">
        <v>0.127308</v>
      </c>
      <c r="L3354" s="16">
        <v>1082741.19</v>
      </c>
      <c r="M3354" s="17">
        <v>0.24813299999999999</v>
      </c>
      <c r="N3354" s="16">
        <v>2071582.73</v>
      </c>
      <c r="O3354" s="17">
        <v>0.324683</v>
      </c>
    </row>
    <row r="3355" spans="2:15" x14ac:dyDescent="0.2">
      <c r="B3355" s="30"/>
      <c r="C3355" s="30"/>
      <c r="D3355" s="30"/>
      <c r="E3355" s="30"/>
      <c r="F3355" s="30"/>
      <c r="G3355" s="14" t="s">
        <v>306</v>
      </c>
      <c r="H3355" s="16">
        <v>781513.3</v>
      </c>
      <c r="I3355" s="17">
        <v>-1.512E-2</v>
      </c>
      <c r="J3355" s="16">
        <v>2648254.38</v>
      </c>
      <c r="K3355" s="17">
        <v>-2.0735E-2</v>
      </c>
      <c r="L3355" s="16">
        <v>5617795.8399999999</v>
      </c>
      <c r="M3355" s="17">
        <v>1.32E-3</v>
      </c>
      <c r="N3355" s="16">
        <v>11550633.460000001</v>
      </c>
      <c r="O3355" s="17">
        <v>3.4789E-2</v>
      </c>
    </row>
    <row r="3356" spans="2:15" x14ac:dyDescent="0.2">
      <c r="B3356" s="30"/>
      <c r="C3356" s="30"/>
      <c r="D3356" s="30"/>
      <c r="E3356" s="30"/>
      <c r="F3356" s="30"/>
      <c r="G3356" s="14" t="s">
        <v>307</v>
      </c>
      <c r="H3356" s="16">
        <v>299658.21999999997</v>
      </c>
      <c r="I3356" s="17">
        <v>-1.3269E-2</v>
      </c>
      <c r="J3356" s="16">
        <v>986546.22</v>
      </c>
      <c r="K3356" s="17">
        <v>-1.3374E-2</v>
      </c>
      <c r="L3356" s="16">
        <v>2144024.88</v>
      </c>
      <c r="M3356" s="17">
        <v>7.1956000000000006E-2</v>
      </c>
      <c r="N3356" s="16">
        <v>4360496.53</v>
      </c>
      <c r="O3356" s="17">
        <v>0.159528</v>
      </c>
    </row>
    <row r="3357" spans="2:15" x14ac:dyDescent="0.2">
      <c r="B3357" s="30"/>
      <c r="C3357" s="30"/>
      <c r="D3357" s="30"/>
      <c r="E3357" s="30"/>
      <c r="F3357" s="30"/>
      <c r="G3357" s="14" t="s">
        <v>308</v>
      </c>
      <c r="H3357" s="16">
        <v>27985.66</v>
      </c>
      <c r="I3357" s="17">
        <v>-0.27967900000000001</v>
      </c>
      <c r="J3357" s="16">
        <v>95597.94</v>
      </c>
      <c r="K3357" s="17">
        <v>-0.331401</v>
      </c>
      <c r="L3357" s="16">
        <v>208283.83</v>
      </c>
      <c r="M3357" s="17">
        <v>-0.29589900000000002</v>
      </c>
      <c r="N3357" s="16">
        <v>440945.46</v>
      </c>
      <c r="O3357" s="17">
        <v>-0.22086900000000001</v>
      </c>
    </row>
    <row r="3358" spans="2:15" x14ac:dyDescent="0.2">
      <c r="B3358" s="30"/>
      <c r="C3358" s="30"/>
      <c r="D3358" s="30"/>
      <c r="E3358" s="30"/>
      <c r="F3358" s="30"/>
      <c r="G3358" s="14" t="s">
        <v>309</v>
      </c>
      <c r="H3358" s="16">
        <v>292834.09000000003</v>
      </c>
      <c r="I3358" s="17">
        <v>0.17218800000000001</v>
      </c>
      <c r="J3358" s="16">
        <v>933648.48</v>
      </c>
      <c r="K3358" s="17">
        <v>0.154364</v>
      </c>
      <c r="L3358" s="16">
        <v>1939474.74</v>
      </c>
      <c r="M3358" s="17">
        <v>0.22775699999999999</v>
      </c>
      <c r="N3358" s="16">
        <v>3783967.97</v>
      </c>
      <c r="O3358" s="17">
        <v>0.19465299999999999</v>
      </c>
    </row>
    <row r="3359" spans="2:15" x14ac:dyDescent="0.2">
      <c r="B3359" s="30"/>
      <c r="C3359" s="30"/>
      <c r="D3359" s="30"/>
      <c r="E3359" s="30"/>
      <c r="F3359" s="30"/>
      <c r="G3359" s="14" t="s">
        <v>310</v>
      </c>
      <c r="H3359" s="16">
        <v>69927.59</v>
      </c>
      <c r="I3359" s="17">
        <v>3.7977999999999998E-2</v>
      </c>
      <c r="J3359" s="16">
        <v>256540.08</v>
      </c>
      <c r="K3359" s="17">
        <v>5.9383999999999999E-2</v>
      </c>
      <c r="L3359" s="16">
        <v>551847.88</v>
      </c>
      <c r="M3359" s="17">
        <v>6.8947999999999995E-2</v>
      </c>
      <c r="N3359" s="16">
        <v>1068068.51</v>
      </c>
      <c r="O3359" s="17">
        <v>0.125718</v>
      </c>
    </row>
    <row r="3360" spans="2:15" x14ac:dyDescent="0.2">
      <c r="B3360" s="30"/>
      <c r="C3360" s="30"/>
      <c r="D3360" s="30"/>
      <c r="E3360" s="30"/>
      <c r="F3360" s="30"/>
      <c r="G3360" s="14" t="s">
        <v>311</v>
      </c>
      <c r="H3360" s="16">
        <v>348914.68</v>
      </c>
      <c r="I3360" s="17">
        <v>9.9939999999999994E-3</v>
      </c>
      <c r="J3360" s="16">
        <v>1156806.3999999999</v>
      </c>
      <c r="K3360" s="17">
        <v>1.2730999999999999E-2</v>
      </c>
      <c r="L3360" s="16">
        <v>2504951.63</v>
      </c>
      <c r="M3360" s="17">
        <v>5.3955000000000003E-2</v>
      </c>
      <c r="N3360" s="16">
        <v>5161572.95</v>
      </c>
      <c r="O3360" s="17">
        <v>9.5368999999999995E-2</v>
      </c>
    </row>
    <row r="3361" spans="2:15" x14ac:dyDescent="0.2">
      <c r="B3361" s="30"/>
      <c r="C3361" s="30"/>
      <c r="D3361" s="30"/>
      <c r="E3361" s="30"/>
      <c r="F3361" s="30"/>
      <c r="G3361" s="14" t="s">
        <v>312</v>
      </c>
      <c r="H3361" s="16">
        <v>196666.16</v>
      </c>
      <c r="I3361" s="17">
        <v>5.6739999999999999E-2</v>
      </c>
      <c r="J3361" s="16">
        <v>626219.79</v>
      </c>
      <c r="K3361" s="17">
        <v>5.0305999999999997E-2</v>
      </c>
      <c r="L3361" s="16">
        <v>1382043.06</v>
      </c>
      <c r="M3361" s="17">
        <v>0.10656</v>
      </c>
      <c r="N3361" s="16">
        <v>2921198.38</v>
      </c>
      <c r="O3361" s="17">
        <v>0.16817499999999999</v>
      </c>
    </row>
    <row r="3362" spans="2:15" x14ac:dyDescent="0.2">
      <c r="B3362" s="30"/>
      <c r="C3362" s="30"/>
      <c r="D3362" s="30"/>
      <c r="E3362" s="30"/>
      <c r="F3362" s="30"/>
      <c r="G3362" s="14" t="s">
        <v>313</v>
      </c>
      <c r="H3362" s="16">
        <v>203509.68</v>
      </c>
      <c r="I3362" s="17">
        <v>0.133268</v>
      </c>
      <c r="J3362" s="16">
        <v>711724.03</v>
      </c>
      <c r="K3362" s="17">
        <v>0.152971</v>
      </c>
      <c r="L3362" s="16">
        <v>1475726.72</v>
      </c>
      <c r="M3362" s="17">
        <v>0.17141000000000001</v>
      </c>
      <c r="N3362" s="16">
        <v>2894562.75</v>
      </c>
      <c r="O3362" s="17">
        <v>0.140741</v>
      </c>
    </row>
    <row r="3363" spans="2:15" x14ac:dyDescent="0.2">
      <c r="B3363" s="30"/>
      <c r="C3363" s="30"/>
      <c r="D3363" s="30"/>
      <c r="E3363" s="30"/>
      <c r="F3363" s="30"/>
      <c r="G3363" s="14" t="s">
        <v>314</v>
      </c>
      <c r="H3363" s="16">
        <v>215555.78</v>
      </c>
      <c r="I3363" s="17">
        <v>-4.5738000000000001E-2</v>
      </c>
      <c r="J3363" s="16">
        <v>731050.71</v>
      </c>
      <c r="K3363" s="17">
        <v>-0.13220599999999999</v>
      </c>
      <c r="L3363" s="16">
        <v>1467873.7</v>
      </c>
      <c r="M3363" s="17">
        <v>-0.17677000000000001</v>
      </c>
      <c r="N3363" s="16">
        <v>3109520.87</v>
      </c>
      <c r="O3363" s="17">
        <v>-9.1018000000000002E-2</v>
      </c>
    </row>
    <row r="3364" spans="2:15" x14ac:dyDescent="0.2">
      <c r="B3364" s="30"/>
      <c r="C3364" s="30"/>
      <c r="D3364" s="30"/>
      <c r="E3364" s="30"/>
      <c r="F3364" s="30"/>
      <c r="G3364" s="14" t="s">
        <v>315</v>
      </c>
      <c r="H3364" s="16">
        <v>169282.24</v>
      </c>
      <c r="I3364" s="17">
        <v>8.1143000000000007E-2</v>
      </c>
      <c r="J3364" s="16">
        <v>539338.04</v>
      </c>
      <c r="K3364" s="17">
        <v>4.1418999999999997E-2</v>
      </c>
      <c r="L3364" s="16">
        <v>1196320.72</v>
      </c>
      <c r="M3364" s="17">
        <v>8.6535000000000001E-2</v>
      </c>
      <c r="N3364" s="16">
        <v>2449272.15</v>
      </c>
      <c r="O3364" s="17">
        <v>0.13116700000000001</v>
      </c>
    </row>
    <row r="3365" spans="2:15" x14ac:dyDescent="0.2">
      <c r="B3365" s="30"/>
      <c r="C3365" s="30"/>
      <c r="D3365" s="30"/>
      <c r="E3365" s="30"/>
      <c r="F3365" s="30"/>
      <c r="G3365" s="14" t="s">
        <v>316</v>
      </c>
      <c r="H3365" s="16">
        <v>146720.45000000001</v>
      </c>
      <c r="I3365" s="17">
        <v>-1.9307000000000001E-2</v>
      </c>
      <c r="J3365" s="16">
        <v>481378.9</v>
      </c>
      <c r="K3365" s="17">
        <v>-1.7905000000000001E-2</v>
      </c>
      <c r="L3365" s="16">
        <v>1091216.8500000001</v>
      </c>
      <c r="M3365" s="17">
        <v>9.1920000000000002E-2</v>
      </c>
      <c r="N3365" s="16">
        <v>2210879.62</v>
      </c>
      <c r="O3365" s="17">
        <v>0.13829</v>
      </c>
    </row>
    <row r="3366" spans="2:15" x14ac:dyDescent="0.2">
      <c r="B3366" s="30"/>
      <c r="C3366" s="30"/>
      <c r="D3366" s="30"/>
      <c r="E3366" s="30"/>
      <c r="F3366" s="30"/>
      <c r="G3366" s="14" t="s">
        <v>317</v>
      </c>
      <c r="H3366" s="16">
        <v>60027.39</v>
      </c>
      <c r="I3366" s="17">
        <v>-0.30956600000000001</v>
      </c>
      <c r="J3366" s="16">
        <v>209999.35</v>
      </c>
      <c r="K3366" s="17">
        <v>-0.28772500000000001</v>
      </c>
      <c r="L3366" s="16">
        <v>535149.46</v>
      </c>
      <c r="M3366" s="17">
        <v>-9.5405000000000004E-2</v>
      </c>
      <c r="N3366" s="16">
        <v>1145228.2</v>
      </c>
      <c r="O3366" s="17">
        <v>3.6909999999999998E-2</v>
      </c>
    </row>
    <row r="3367" spans="2:15" x14ac:dyDescent="0.2">
      <c r="B3367" s="30"/>
      <c r="C3367" s="30"/>
      <c r="D3367" s="30"/>
      <c r="E3367" s="30"/>
      <c r="F3367" s="30"/>
      <c r="G3367" s="14" t="s">
        <v>318</v>
      </c>
      <c r="H3367" s="16">
        <v>206835.5</v>
      </c>
      <c r="I3367" s="17">
        <v>1.8078E-2</v>
      </c>
      <c r="J3367" s="16">
        <v>680543.74</v>
      </c>
      <c r="K3367" s="17">
        <v>1.9855000000000001E-2</v>
      </c>
      <c r="L3367" s="16">
        <v>1469651.96</v>
      </c>
      <c r="M3367" s="17">
        <v>5.1392E-2</v>
      </c>
      <c r="N3367" s="16">
        <v>3049441.76</v>
      </c>
      <c r="O3367" s="17">
        <v>7.8355999999999995E-2</v>
      </c>
    </row>
    <row r="3368" spans="2:15" x14ac:dyDescent="0.2">
      <c r="B3368" s="30"/>
      <c r="C3368" s="30"/>
      <c r="D3368" s="30"/>
      <c r="E3368" s="30"/>
      <c r="F3368" s="30"/>
      <c r="G3368" s="14" t="s">
        <v>319</v>
      </c>
      <c r="H3368" s="16">
        <v>48186.06</v>
      </c>
      <c r="I3368" s="17">
        <v>3.7408999999999998E-2</v>
      </c>
      <c r="J3368" s="16">
        <v>165447.97</v>
      </c>
      <c r="K3368" s="17">
        <v>1.6552000000000001E-2</v>
      </c>
      <c r="L3368" s="16">
        <v>345556.04</v>
      </c>
      <c r="M3368" s="17">
        <v>1.9793000000000002E-2</v>
      </c>
      <c r="N3368" s="16">
        <v>703022.12</v>
      </c>
      <c r="O3368" s="17">
        <v>6.5226999999999993E-2</v>
      </c>
    </row>
    <row r="3369" spans="2:15" x14ac:dyDescent="0.2">
      <c r="B3369" s="30"/>
      <c r="C3369" s="30"/>
      <c r="D3369" s="30"/>
      <c r="E3369" s="30"/>
      <c r="F3369" s="30"/>
      <c r="G3369" s="14" t="s">
        <v>320</v>
      </c>
      <c r="H3369" s="16">
        <v>167610.64000000001</v>
      </c>
      <c r="I3369" s="17">
        <v>-7.2118000000000002E-2</v>
      </c>
      <c r="J3369" s="16">
        <v>538177.23</v>
      </c>
      <c r="K3369" s="17">
        <v>-0.105639</v>
      </c>
      <c r="L3369" s="16">
        <v>1135624.42</v>
      </c>
      <c r="M3369" s="17">
        <v>-6.6854999999999998E-2</v>
      </c>
      <c r="N3369" s="16">
        <v>2430169.36</v>
      </c>
      <c r="O3369" s="17">
        <v>-2.5703E-2</v>
      </c>
    </row>
    <row r="3370" spans="2:15" x14ac:dyDescent="0.2">
      <c r="B3370" s="30"/>
      <c r="C3370" s="30"/>
      <c r="D3370" s="30"/>
      <c r="E3370" s="30"/>
      <c r="F3370" s="30"/>
      <c r="G3370" s="14" t="s">
        <v>321</v>
      </c>
      <c r="H3370" s="16">
        <v>408970.64</v>
      </c>
      <c r="I3370" s="17">
        <v>-6.8292000000000005E-2</v>
      </c>
      <c r="J3370" s="16">
        <v>1371541.72</v>
      </c>
      <c r="K3370" s="17">
        <v>-6.7294000000000007E-2</v>
      </c>
      <c r="L3370" s="16">
        <v>2880191.21</v>
      </c>
      <c r="M3370" s="17">
        <v>-5.6791000000000001E-2</v>
      </c>
      <c r="N3370" s="16">
        <v>5985272.3300000001</v>
      </c>
      <c r="O3370" s="17">
        <v>-3.4250000000000003E-2</v>
      </c>
    </row>
    <row r="3371" spans="2:15" x14ac:dyDescent="0.2">
      <c r="B3371" s="30"/>
      <c r="C3371" s="30"/>
      <c r="D3371" s="30"/>
      <c r="E3371" s="30"/>
      <c r="F3371" s="30"/>
      <c r="G3371" s="14" t="s">
        <v>322</v>
      </c>
      <c r="H3371" s="16">
        <v>242404.72</v>
      </c>
      <c r="I3371" s="17">
        <v>-4.3116000000000002E-2</v>
      </c>
      <c r="J3371" s="16">
        <v>815322.63</v>
      </c>
      <c r="K3371" s="17">
        <v>-9.8794999999999994E-2</v>
      </c>
      <c r="L3371" s="16">
        <v>1690352.57</v>
      </c>
      <c r="M3371" s="17">
        <v>-0.13475599999999999</v>
      </c>
      <c r="N3371" s="16">
        <v>3678152.24</v>
      </c>
      <c r="O3371" s="17">
        <v>-7.1982000000000004E-2</v>
      </c>
    </row>
    <row r="3372" spans="2:15" x14ac:dyDescent="0.2">
      <c r="B3372" s="30"/>
      <c r="C3372" s="30"/>
      <c r="D3372" s="30"/>
      <c r="E3372" s="30"/>
      <c r="F3372" s="30"/>
      <c r="G3372" s="14" t="s">
        <v>323</v>
      </c>
      <c r="H3372" s="16">
        <v>278479.59999999998</v>
      </c>
      <c r="I3372" s="17">
        <v>7.2538000000000005E-2</v>
      </c>
      <c r="J3372" s="16">
        <v>916035.42</v>
      </c>
      <c r="K3372" s="17">
        <v>9.1225000000000001E-2</v>
      </c>
      <c r="L3372" s="16">
        <v>1977818.6</v>
      </c>
      <c r="M3372" s="17">
        <v>0.17674400000000001</v>
      </c>
      <c r="N3372" s="16">
        <v>3782488.69</v>
      </c>
      <c r="O3372" s="17">
        <v>0.173515</v>
      </c>
    </row>
    <row r="3373" spans="2:15" x14ac:dyDescent="0.2">
      <c r="B3373" s="30"/>
      <c r="C3373" s="30"/>
      <c r="D3373" s="30"/>
      <c r="E3373" s="30"/>
      <c r="F3373" s="30"/>
      <c r="G3373" s="14" t="s">
        <v>324</v>
      </c>
      <c r="H3373" s="16">
        <v>133776.44</v>
      </c>
      <c r="I3373" s="17">
        <v>0.161996</v>
      </c>
      <c r="J3373" s="16">
        <v>450806.73</v>
      </c>
      <c r="K3373" s="17">
        <v>0.109127</v>
      </c>
      <c r="L3373" s="16">
        <v>1004605.95</v>
      </c>
      <c r="M3373" s="17">
        <v>0.207204</v>
      </c>
      <c r="N3373" s="16">
        <v>1999980.12</v>
      </c>
      <c r="O3373" s="17">
        <v>0.22325300000000001</v>
      </c>
    </row>
    <row r="3374" spans="2:15" x14ac:dyDescent="0.2">
      <c r="B3374" s="138"/>
      <c r="C3374" s="138"/>
      <c r="D3374" s="138"/>
      <c r="E3374" s="138"/>
      <c r="F3374" s="30"/>
      <c r="G3374" s="14" t="s">
        <v>325</v>
      </c>
      <c r="H3374" s="16">
        <v>353231.56</v>
      </c>
      <c r="I3374" s="17">
        <v>7.0125999999999994E-2</v>
      </c>
      <c r="J3374" s="16">
        <v>1151322.51</v>
      </c>
      <c r="K3374" s="17">
        <v>0.10427400000000001</v>
      </c>
      <c r="L3374" s="16">
        <v>2451899.04</v>
      </c>
      <c r="M3374" s="17">
        <v>0.200045</v>
      </c>
      <c r="N3374" s="16">
        <v>4847914.18</v>
      </c>
      <c r="O3374" s="17">
        <v>0.170073</v>
      </c>
    </row>
    <row r="3375" spans="2:15" x14ac:dyDescent="0.2">
      <c r="C3375" s="30"/>
      <c r="D3375" s="30"/>
      <c r="E3375" s="30"/>
      <c r="F3375" s="30"/>
      <c r="G3375" s="14" t="s">
        <v>351</v>
      </c>
      <c r="H3375" s="19">
        <v>56460.32</v>
      </c>
      <c r="I3375" s="17">
        <v>-0.11500199999999999</v>
      </c>
      <c r="J3375" s="19">
        <v>200221.91</v>
      </c>
      <c r="K3375" s="17">
        <v>-8.2865999999999995E-2</v>
      </c>
      <c r="L3375" s="19">
        <v>444614.72</v>
      </c>
      <c r="M3375" s="17">
        <v>3.7978999999999999E-2</v>
      </c>
      <c r="N3375" s="19">
        <v>908985.34</v>
      </c>
      <c r="O3375" s="17">
        <v>0.167938</v>
      </c>
    </row>
    <row r="3376" spans="2:15" x14ac:dyDescent="0.2">
      <c r="C3376" s="30"/>
      <c r="D3376" s="30"/>
      <c r="E3376" s="30"/>
      <c r="F3376" s="30"/>
      <c r="G3376" s="14" t="s">
        <v>352</v>
      </c>
      <c r="H3376" s="19">
        <v>192745.39</v>
      </c>
      <c r="I3376" s="17">
        <v>0.17107</v>
      </c>
      <c r="J3376" s="19">
        <v>637595.66</v>
      </c>
      <c r="K3376" s="17">
        <v>0.122853</v>
      </c>
      <c r="L3376" s="19">
        <v>1340199.08</v>
      </c>
      <c r="M3376" s="17">
        <v>0.17460800000000001</v>
      </c>
      <c r="N3376" s="19">
        <v>2630139.7200000002</v>
      </c>
      <c r="O3376" s="17">
        <v>0.19029099999999999</v>
      </c>
    </row>
    <row r="3377" spans="2:15" x14ac:dyDescent="0.2">
      <c r="B3377" s="29" t="s">
        <v>19</v>
      </c>
      <c r="C3377" s="29" t="s">
        <v>11</v>
      </c>
      <c r="D3377" s="29" t="s">
        <v>117</v>
      </c>
      <c r="E3377" s="29" t="s">
        <v>0</v>
      </c>
      <c r="F3377" s="29" t="s">
        <v>85</v>
      </c>
      <c r="G3377" s="14" t="s">
        <v>326</v>
      </c>
      <c r="H3377" s="16">
        <v>1830119.3</v>
      </c>
      <c r="I3377" s="17">
        <v>-6.7776000000000003E-2</v>
      </c>
      <c r="J3377" s="16">
        <v>6028138.7599999998</v>
      </c>
      <c r="K3377" s="17">
        <v>-8.1485000000000002E-2</v>
      </c>
      <c r="L3377" s="16">
        <v>12844486.449999999</v>
      </c>
      <c r="M3377" s="17">
        <v>-5.3317999999999997E-2</v>
      </c>
      <c r="N3377" s="16">
        <v>27338569.030000001</v>
      </c>
      <c r="O3377" s="17">
        <v>-1.3561999999999999E-2</v>
      </c>
    </row>
    <row r="3378" spans="2:15" x14ac:dyDescent="0.2">
      <c r="B3378" s="30"/>
      <c r="C3378" s="30"/>
      <c r="D3378" s="30"/>
      <c r="E3378" s="30"/>
      <c r="F3378" s="30"/>
      <c r="G3378" s="14" t="s">
        <v>327</v>
      </c>
      <c r="H3378" s="16">
        <v>1824631.4</v>
      </c>
      <c r="I3378" s="17">
        <v>2.5076000000000001E-2</v>
      </c>
      <c r="J3378" s="16">
        <v>6221799.2400000002</v>
      </c>
      <c r="K3378" s="17">
        <v>2.5326000000000001E-2</v>
      </c>
      <c r="L3378" s="16">
        <v>13253782.34</v>
      </c>
      <c r="M3378" s="17">
        <v>6.2847E-2</v>
      </c>
      <c r="N3378" s="16">
        <v>26642453.329999998</v>
      </c>
      <c r="O3378" s="17">
        <v>0.113085</v>
      </c>
    </row>
    <row r="3379" spans="2:15" x14ac:dyDescent="0.2">
      <c r="B3379" s="30"/>
      <c r="C3379" s="30"/>
      <c r="D3379" s="30"/>
      <c r="E3379" s="30"/>
      <c r="F3379" s="30"/>
      <c r="G3379" s="14" t="s">
        <v>328</v>
      </c>
      <c r="H3379" s="16">
        <v>1709987.85</v>
      </c>
      <c r="I3379" s="17">
        <v>-3.9114000000000003E-2</v>
      </c>
      <c r="J3379" s="16">
        <v>5645273.2800000003</v>
      </c>
      <c r="K3379" s="17">
        <v>-5.2017000000000001E-2</v>
      </c>
      <c r="L3379" s="16">
        <v>12162571.35</v>
      </c>
      <c r="M3379" s="17">
        <v>-1.1219E-2</v>
      </c>
      <c r="N3379" s="16">
        <v>24852894.52</v>
      </c>
      <c r="O3379" s="17">
        <v>4.1133000000000003E-2</v>
      </c>
    </row>
    <row r="3380" spans="2:15" x14ac:dyDescent="0.2">
      <c r="B3380" s="30"/>
      <c r="C3380" s="30"/>
      <c r="D3380" s="30"/>
      <c r="E3380" s="30"/>
      <c r="F3380" s="30"/>
      <c r="G3380" s="14" t="s">
        <v>329</v>
      </c>
      <c r="H3380" s="16">
        <v>3399047.32</v>
      </c>
      <c r="I3380" s="17">
        <v>-3.0599999999999999E-2</v>
      </c>
      <c r="J3380" s="16">
        <v>11480484.51</v>
      </c>
      <c r="K3380" s="17">
        <v>-3.4916000000000003E-2</v>
      </c>
      <c r="L3380" s="16">
        <v>24413589.329999998</v>
      </c>
      <c r="M3380" s="17">
        <v>-2.8159999999999999E-3</v>
      </c>
      <c r="N3380" s="16">
        <v>50476872.490000002</v>
      </c>
      <c r="O3380" s="17">
        <v>5.6306000000000002E-2</v>
      </c>
    </row>
    <row r="3381" spans="2:15" x14ac:dyDescent="0.2">
      <c r="B3381" s="30"/>
      <c r="C3381" s="30"/>
      <c r="D3381" s="30"/>
      <c r="E3381" s="30"/>
      <c r="F3381" s="30"/>
      <c r="G3381" s="14" t="s">
        <v>330</v>
      </c>
      <c r="H3381" s="16">
        <v>1096661.58</v>
      </c>
      <c r="I3381" s="17">
        <v>4.2431000000000003E-2</v>
      </c>
      <c r="J3381" s="16">
        <v>3660578.51</v>
      </c>
      <c r="K3381" s="17">
        <v>6.0720000000000003E-2</v>
      </c>
      <c r="L3381" s="16">
        <v>7641316.1500000004</v>
      </c>
      <c r="M3381" s="17">
        <v>6.9794999999999996E-2</v>
      </c>
      <c r="N3381" s="16">
        <v>15599697.82</v>
      </c>
      <c r="O3381" s="17">
        <v>0.13277900000000001</v>
      </c>
    </row>
    <row r="3382" spans="2:15" x14ac:dyDescent="0.2">
      <c r="B3382" s="30"/>
      <c r="C3382" s="30"/>
      <c r="D3382" s="30"/>
      <c r="E3382" s="30"/>
      <c r="F3382" s="30"/>
      <c r="G3382" s="14" t="s">
        <v>331</v>
      </c>
      <c r="H3382" s="16">
        <v>1258246.8999999999</v>
      </c>
      <c r="I3382" s="17">
        <v>4.2501999999999998E-2</v>
      </c>
      <c r="J3382" s="16">
        <v>4143140.43</v>
      </c>
      <c r="K3382" s="17">
        <v>5.1497000000000001E-2</v>
      </c>
      <c r="L3382" s="16">
        <v>8773425.4100000001</v>
      </c>
      <c r="M3382" s="17">
        <v>7.3227E-2</v>
      </c>
      <c r="N3382" s="16">
        <v>17042404.239999998</v>
      </c>
      <c r="O3382" s="17">
        <v>6.6110000000000002E-2</v>
      </c>
    </row>
    <row r="3383" spans="2:15" x14ac:dyDescent="0.2">
      <c r="B3383" s="30"/>
      <c r="C3383" s="30"/>
      <c r="D3383" s="30"/>
      <c r="E3383" s="30"/>
      <c r="F3383" s="30"/>
      <c r="G3383" s="14" t="s">
        <v>332</v>
      </c>
      <c r="H3383" s="16">
        <v>2800112.79</v>
      </c>
      <c r="I3383" s="17">
        <v>7.6225000000000001E-2</v>
      </c>
      <c r="J3383" s="16">
        <v>9116260.2300000004</v>
      </c>
      <c r="K3383" s="17">
        <v>8.7340000000000001E-2</v>
      </c>
      <c r="L3383" s="16">
        <v>19185427.329999998</v>
      </c>
      <c r="M3383" s="17">
        <v>0.15232200000000001</v>
      </c>
      <c r="N3383" s="16">
        <v>37542127.899999999</v>
      </c>
      <c r="O3383" s="17">
        <v>0.13905999999999999</v>
      </c>
    </row>
    <row r="3384" spans="2:15" x14ac:dyDescent="0.2">
      <c r="B3384" s="30"/>
      <c r="C3384" s="30"/>
      <c r="D3384" s="30"/>
      <c r="E3384" s="30"/>
      <c r="F3384" s="30"/>
      <c r="G3384" s="14" t="s">
        <v>333</v>
      </c>
      <c r="H3384" s="16">
        <v>1800227.26</v>
      </c>
      <c r="I3384" s="17">
        <v>2.8166E-2</v>
      </c>
      <c r="J3384" s="16">
        <v>5934462.7000000002</v>
      </c>
      <c r="K3384" s="17">
        <v>-3.4099999999999998E-3</v>
      </c>
      <c r="L3384" s="16">
        <v>12389008.140000001</v>
      </c>
      <c r="M3384" s="17">
        <v>4.3639999999999998E-3</v>
      </c>
      <c r="N3384" s="16">
        <v>25629408.449999999</v>
      </c>
      <c r="O3384" s="17">
        <v>6.9991999999999999E-2</v>
      </c>
    </row>
    <row r="3385" spans="2:15" x14ac:dyDescent="0.2">
      <c r="B3385" s="30"/>
      <c r="C3385" s="30"/>
      <c r="D3385" s="30"/>
      <c r="E3385" s="31"/>
      <c r="F3385" s="30"/>
      <c r="G3385" s="14" t="s">
        <v>334</v>
      </c>
      <c r="H3385" s="16">
        <v>15719034.439999999</v>
      </c>
      <c r="I3385" s="17">
        <v>5.0029999999999996E-3</v>
      </c>
      <c r="J3385" s="16">
        <v>52230137.579999998</v>
      </c>
      <c r="K3385" s="17">
        <v>3.4900000000000003E-4</v>
      </c>
      <c r="L3385" s="16">
        <v>110663606.53</v>
      </c>
      <c r="M3385" s="17">
        <v>3.3050000000000003E-2</v>
      </c>
      <c r="N3385" s="16">
        <v>225124427.94999999</v>
      </c>
      <c r="O3385" s="17">
        <v>7.2144E-2</v>
      </c>
    </row>
    <row r="3386" spans="2:15" x14ac:dyDescent="0.2">
      <c r="B3386" s="29" t="s">
        <v>19</v>
      </c>
      <c r="C3386" s="29" t="s">
        <v>11</v>
      </c>
      <c r="D3386" s="29" t="s">
        <v>117</v>
      </c>
      <c r="E3386" s="29" t="s">
        <v>9</v>
      </c>
      <c r="F3386" s="29" t="s">
        <v>84</v>
      </c>
      <c r="G3386" s="14" t="s">
        <v>278</v>
      </c>
      <c r="H3386" s="18">
        <v>17340.7</v>
      </c>
      <c r="I3386" s="17">
        <v>0.35785899999999998</v>
      </c>
      <c r="J3386" s="18">
        <v>58812.35</v>
      </c>
      <c r="K3386" s="17">
        <v>0.263293</v>
      </c>
      <c r="L3386" s="18">
        <v>122155.62</v>
      </c>
      <c r="M3386" s="17">
        <v>0.19831399999999999</v>
      </c>
      <c r="N3386" s="18">
        <v>238674.25</v>
      </c>
      <c r="O3386" s="17">
        <v>0.206488</v>
      </c>
    </row>
    <row r="3387" spans="2:15" x14ac:dyDescent="0.2">
      <c r="B3387" s="30"/>
      <c r="C3387" s="30"/>
      <c r="D3387" s="30"/>
      <c r="E3387" s="30"/>
      <c r="F3387" s="30"/>
      <c r="G3387" s="14" t="s">
        <v>279</v>
      </c>
      <c r="H3387" s="18">
        <v>55758.44</v>
      </c>
      <c r="I3387" s="17">
        <v>-0.19972599999999999</v>
      </c>
      <c r="J3387" s="18">
        <v>198026.67</v>
      </c>
      <c r="K3387" s="17">
        <v>-0.11872000000000001</v>
      </c>
      <c r="L3387" s="18">
        <v>397270.61</v>
      </c>
      <c r="M3387" s="17">
        <v>-0.11052099999999999</v>
      </c>
      <c r="N3387" s="18">
        <v>800750.58</v>
      </c>
      <c r="O3387" s="17">
        <v>-8.4375000000000006E-2</v>
      </c>
    </row>
    <row r="3388" spans="2:15" x14ac:dyDescent="0.2">
      <c r="B3388" s="30"/>
      <c r="C3388" s="30"/>
      <c r="D3388" s="30"/>
      <c r="E3388" s="30"/>
      <c r="F3388" s="30"/>
      <c r="G3388" s="14" t="s">
        <v>280</v>
      </c>
      <c r="H3388" s="18">
        <v>114508.17</v>
      </c>
      <c r="I3388" s="17">
        <v>-3.6852000000000003E-2</v>
      </c>
      <c r="J3388" s="18">
        <v>364993.77</v>
      </c>
      <c r="K3388" s="17">
        <v>-8.3787E-2</v>
      </c>
      <c r="L3388" s="18">
        <v>780624.19</v>
      </c>
      <c r="M3388" s="17">
        <v>-6.6015000000000004E-2</v>
      </c>
      <c r="N3388" s="18">
        <v>1668254.6</v>
      </c>
      <c r="O3388" s="17">
        <v>-1.6782999999999999E-2</v>
      </c>
    </row>
    <row r="3389" spans="2:15" x14ac:dyDescent="0.2">
      <c r="B3389" s="30"/>
      <c r="C3389" s="30"/>
      <c r="D3389" s="30"/>
      <c r="E3389" s="30"/>
      <c r="F3389" s="30"/>
      <c r="G3389" s="14" t="s">
        <v>281</v>
      </c>
      <c r="H3389" s="18">
        <v>46120.15</v>
      </c>
      <c r="I3389" s="17">
        <v>4.0604000000000001E-2</v>
      </c>
      <c r="J3389" s="18">
        <v>156480.03</v>
      </c>
      <c r="K3389" s="17">
        <v>7.3860999999999996E-2</v>
      </c>
      <c r="L3389" s="18">
        <v>323920.90999999997</v>
      </c>
      <c r="M3389" s="17">
        <v>0.11826200000000001</v>
      </c>
      <c r="N3389" s="18">
        <v>628772.31000000006</v>
      </c>
      <c r="O3389" s="17">
        <v>0.13648099999999999</v>
      </c>
    </row>
    <row r="3390" spans="2:15" x14ac:dyDescent="0.2">
      <c r="B3390" s="30"/>
      <c r="C3390" s="30"/>
      <c r="D3390" s="30"/>
      <c r="E3390" s="30"/>
      <c r="F3390" s="30"/>
      <c r="G3390" s="14" t="s">
        <v>282</v>
      </c>
      <c r="H3390" s="18">
        <v>96979.29</v>
      </c>
      <c r="I3390" s="17">
        <v>-0.14677000000000001</v>
      </c>
      <c r="J3390" s="18">
        <v>319710.33</v>
      </c>
      <c r="K3390" s="17">
        <v>-0.14926400000000001</v>
      </c>
      <c r="L3390" s="18">
        <v>717935.43</v>
      </c>
      <c r="M3390" s="17">
        <v>-5.4921999999999999E-2</v>
      </c>
      <c r="N3390" s="18">
        <v>1611697.23</v>
      </c>
      <c r="O3390" s="17">
        <v>9.0948000000000001E-2</v>
      </c>
    </row>
    <row r="3391" spans="2:15" x14ac:dyDescent="0.2">
      <c r="B3391" s="30"/>
      <c r="C3391" s="30"/>
      <c r="D3391" s="30"/>
      <c r="E3391" s="30"/>
      <c r="F3391" s="30"/>
      <c r="G3391" s="14" t="s">
        <v>283</v>
      </c>
      <c r="H3391" s="18">
        <v>52093.99</v>
      </c>
      <c r="I3391" s="17">
        <v>-0.11014400000000001</v>
      </c>
      <c r="J3391" s="18">
        <v>181719.04000000001</v>
      </c>
      <c r="K3391" s="17">
        <v>-0.105286</v>
      </c>
      <c r="L3391" s="18">
        <v>386511.03</v>
      </c>
      <c r="M3391" s="17">
        <v>-8.9290999999999995E-2</v>
      </c>
      <c r="N3391" s="18">
        <v>815757.96</v>
      </c>
      <c r="O3391" s="17">
        <v>-2.4239E-2</v>
      </c>
    </row>
    <row r="3392" spans="2:15" x14ac:dyDescent="0.2">
      <c r="B3392" s="30"/>
      <c r="C3392" s="30"/>
      <c r="D3392" s="30"/>
      <c r="E3392" s="30"/>
      <c r="F3392" s="30"/>
      <c r="G3392" s="14" t="s">
        <v>284</v>
      </c>
      <c r="H3392" s="18">
        <v>27816.98</v>
      </c>
      <c r="I3392" s="17">
        <v>0.17256099999999999</v>
      </c>
      <c r="J3392" s="18">
        <v>84844.76</v>
      </c>
      <c r="K3392" s="17">
        <v>9.6254000000000006E-2</v>
      </c>
      <c r="L3392" s="18">
        <v>182935.73</v>
      </c>
      <c r="M3392" s="17">
        <v>0.15889700000000001</v>
      </c>
      <c r="N3392" s="18">
        <v>358556.75</v>
      </c>
      <c r="O3392" s="17">
        <v>0.19801099999999999</v>
      </c>
    </row>
    <row r="3393" spans="2:15" x14ac:dyDescent="0.2">
      <c r="B3393" s="30"/>
      <c r="C3393" s="30"/>
      <c r="D3393" s="30"/>
      <c r="E3393" s="30"/>
      <c r="F3393" s="30"/>
      <c r="G3393" s="14" t="s">
        <v>285</v>
      </c>
      <c r="H3393" s="18">
        <v>55141.87</v>
      </c>
      <c r="I3393" s="17">
        <v>7.2382000000000002E-2</v>
      </c>
      <c r="J3393" s="18">
        <v>183030.2</v>
      </c>
      <c r="K3393" s="17">
        <v>4.5351000000000002E-2</v>
      </c>
      <c r="L3393" s="18">
        <v>416617.84</v>
      </c>
      <c r="M3393" s="17">
        <v>0.126135</v>
      </c>
      <c r="N3393" s="18">
        <v>847122.42</v>
      </c>
      <c r="O3393" s="17">
        <v>0.16660900000000001</v>
      </c>
    </row>
    <row r="3394" spans="2:15" x14ac:dyDescent="0.2">
      <c r="B3394" s="30"/>
      <c r="C3394" s="30"/>
      <c r="D3394" s="30"/>
      <c r="E3394" s="30"/>
      <c r="F3394" s="30"/>
      <c r="G3394" s="14" t="s">
        <v>286</v>
      </c>
      <c r="H3394" s="18">
        <v>23470.880000000001</v>
      </c>
      <c r="I3394" s="17">
        <v>-0.270623</v>
      </c>
      <c r="J3394" s="18">
        <v>85511.81</v>
      </c>
      <c r="K3394" s="17">
        <v>-0.236627</v>
      </c>
      <c r="L3394" s="18">
        <v>172877.51</v>
      </c>
      <c r="M3394" s="17">
        <v>-0.25738699999999998</v>
      </c>
      <c r="N3394" s="18">
        <v>356396.93</v>
      </c>
      <c r="O3394" s="17">
        <v>-0.19597600000000001</v>
      </c>
    </row>
    <row r="3395" spans="2:15" x14ac:dyDescent="0.2">
      <c r="B3395" s="30"/>
      <c r="C3395" s="30"/>
      <c r="D3395" s="30"/>
      <c r="E3395" s="30"/>
      <c r="F3395" s="30"/>
      <c r="G3395" s="14" t="s">
        <v>287</v>
      </c>
      <c r="H3395" s="18">
        <v>24001.37</v>
      </c>
      <c r="I3395" s="17">
        <v>0.19880200000000001</v>
      </c>
      <c r="J3395" s="18">
        <v>83045.2</v>
      </c>
      <c r="K3395" s="17">
        <v>0.24216399999999999</v>
      </c>
      <c r="L3395" s="18">
        <v>167289.29</v>
      </c>
      <c r="M3395" s="17">
        <v>0.244647</v>
      </c>
      <c r="N3395" s="18">
        <v>327325.18</v>
      </c>
      <c r="O3395" s="17">
        <v>0.18410000000000001</v>
      </c>
    </row>
    <row r="3396" spans="2:15" x14ac:dyDescent="0.2">
      <c r="B3396" s="30"/>
      <c r="C3396" s="30"/>
      <c r="D3396" s="30"/>
      <c r="E3396" s="30"/>
      <c r="F3396" s="30"/>
      <c r="G3396" s="14" t="s">
        <v>288</v>
      </c>
      <c r="H3396" s="18">
        <v>19213.66</v>
      </c>
      <c r="I3396" s="17">
        <v>-0.132494</v>
      </c>
      <c r="J3396" s="18">
        <v>67124.070000000007</v>
      </c>
      <c r="K3396" s="17">
        <v>-0.11217100000000001</v>
      </c>
      <c r="L3396" s="18">
        <v>158053.99</v>
      </c>
      <c r="M3396" s="17">
        <v>6.3000000000000003E-4</v>
      </c>
      <c r="N3396" s="18">
        <v>335698.74</v>
      </c>
      <c r="O3396" s="17">
        <v>0.116493</v>
      </c>
    </row>
    <row r="3397" spans="2:15" x14ac:dyDescent="0.2">
      <c r="B3397" s="30"/>
      <c r="C3397" s="30"/>
      <c r="D3397" s="30"/>
      <c r="E3397" s="30"/>
      <c r="F3397" s="30"/>
      <c r="G3397" s="14" t="s">
        <v>289</v>
      </c>
      <c r="H3397" s="18">
        <v>61373.43</v>
      </c>
      <c r="I3397" s="17">
        <v>0.18810299999999999</v>
      </c>
      <c r="J3397" s="18">
        <v>200272.8</v>
      </c>
      <c r="K3397" s="17">
        <v>0.19028200000000001</v>
      </c>
      <c r="L3397" s="18">
        <v>411486.16</v>
      </c>
      <c r="M3397" s="17">
        <v>0.21548999999999999</v>
      </c>
      <c r="N3397" s="18">
        <v>791422.13</v>
      </c>
      <c r="O3397" s="17">
        <v>0.17824599999999999</v>
      </c>
    </row>
    <row r="3398" spans="2:15" x14ac:dyDescent="0.2">
      <c r="B3398" s="30"/>
      <c r="C3398" s="30"/>
      <c r="D3398" s="30"/>
      <c r="E3398" s="30"/>
      <c r="F3398" s="30"/>
      <c r="G3398" s="14" t="s">
        <v>290</v>
      </c>
      <c r="H3398" s="18">
        <v>46989.96</v>
      </c>
      <c r="I3398" s="17">
        <v>0.24546599999999999</v>
      </c>
      <c r="J3398" s="18">
        <v>154045.68</v>
      </c>
      <c r="K3398" s="17">
        <v>0.223499</v>
      </c>
      <c r="L3398" s="18">
        <v>318047.42</v>
      </c>
      <c r="M3398" s="17">
        <v>0.19189400000000001</v>
      </c>
      <c r="N3398" s="18">
        <v>620626.64</v>
      </c>
      <c r="O3398" s="17">
        <v>0.20982899999999999</v>
      </c>
    </row>
    <row r="3399" spans="2:15" x14ac:dyDescent="0.2">
      <c r="B3399" s="30"/>
      <c r="C3399" s="30"/>
      <c r="D3399" s="30"/>
      <c r="E3399" s="30"/>
      <c r="F3399" s="30"/>
      <c r="G3399" s="14" t="s">
        <v>291</v>
      </c>
      <c r="H3399" s="18">
        <v>25440.6</v>
      </c>
      <c r="I3399" s="17">
        <v>-0.28121600000000002</v>
      </c>
      <c r="J3399" s="18">
        <v>86708.02</v>
      </c>
      <c r="K3399" s="17">
        <v>-0.28448400000000001</v>
      </c>
      <c r="L3399" s="18">
        <v>217743.34</v>
      </c>
      <c r="M3399" s="17">
        <v>-0.1772</v>
      </c>
      <c r="N3399" s="18">
        <v>495974.33</v>
      </c>
      <c r="O3399" s="17">
        <v>-3.4647999999999998E-2</v>
      </c>
    </row>
    <row r="3400" spans="2:15" x14ac:dyDescent="0.2">
      <c r="B3400" s="30"/>
      <c r="C3400" s="30"/>
      <c r="D3400" s="30"/>
      <c r="E3400" s="30"/>
      <c r="F3400" s="30"/>
      <c r="G3400" s="14" t="s">
        <v>292</v>
      </c>
      <c r="H3400" s="18">
        <v>28161.7</v>
      </c>
      <c r="I3400" s="17">
        <v>0.204848</v>
      </c>
      <c r="J3400" s="18">
        <v>80819.09</v>
      </c>
      <c r="K3400" s="17">
        <v>1.6508999999999999E-2</v>
      </c>
      <c r="L3400" s="18">
        <v>159355.28</v>
      </c>
      <c r="M3400" s="17">
        <v>-8.9860999999999996E-2</v>
      </c>
      <c r="N3400" s="18">
        <v>324037.36</v>
      </c>
      <c r="O3400" s="17">
        <v>-6.2292E-2</v>
      </c>
    </row>
    <row r="3401" spans="2:15" x14ac:dyDescent="0.2">
      <c r="B3401" s="30"/>
      <c r="C3401" s="30"/>
      <c r="D3401" s="30"/>
      <c r="E3401" s="30"/>
      <c r="F3401" s="30"/>
      <c r="G3401" s="14" t="s">
        <v>293</v>
      </c>
      <c r="H3401" s="18">
        <v>74911.97</v>
      </c>
      <c r="I3401" s="17">
        <v>-3.9067999999999999E-2</v>
      </c>
      <c r="J3401" s="18">
        <v>243782.14</v>
      </c>
      <c r="K3401" s="17">
        <v>-8.5343000000000002E-2</v>
      </c>
      <c r="L3401" s="18">
        <v>512048.41</v>
      </c>
      <c r="M3401" s="17">
        <v>-5.4648000000000002E-2</v>
      </c>
      <c r="N3401" s="18">
        <v>1058589.6599999999</v>
      </c>
      <c r="O3401" s="17">
        <v>-8.8660000000000006E-3</v>
      </c>
    </row>
    <row r="3402" spans="2:15" x14ac:dyDescent="0.2">
      <c r="B3402" s="30"/>
      <c r="C3402" s="30"/>
      <c r="D3402" s="30"/>
      <c r="E3402" s="30"/>
      <c r="F3402" s="30"/>
      <c r="G3402" s="14" t="s">
        <v>294</v>
      </c>
      <c r="H3402" s="18">
        <v>64737.13</v>
      </c>
      <c r="I3402" s="17">
        <v>-0.121757</v>
      </c>
      <c r="J3402" s="18">
        <v>225921.06</v>
      </c>
      <c r="K3402" s="17">
        <v>-0.13824400000000001</v>
      </c>
      <c r="L3402" s="18">
        <v>479196.86</v>
      </c>
      <c r="M3402" s="17">
        <v>-0.115616</v>
      </c>
      <c r="N3402" s="18">
        <v>1002206.61</v>
      </c>
      <c r="O3402" s="17">
        <v>-4.5837000000000003E-2</v>
      </c>
    </row>
    <row r="3403" spans="2:15" x14ac:dyDescent="0.2">
      <c r="B3403" s="30"/>
      <c r="C3403" s="30"/>
      <c r="D3403" s="30"/>
      <c r="E3403" s="30"/>
      <c r="F3403" s="30"/>
      <c r="G3403" s="14" t="s">
        <v>295</v>
      </c>
      <c r="H3403" s="18">
        <v>40095.449999999997</v>
      </c>
      <c r="I3403" s="17">
        <v>8.5505999999999999E-2</v>
      </c>
      <c r="J3403" s="18">
        <v>131394.68</v>
      </c>
      <c r="K3403" s="17">
        <v>0.111591</v>
      </c>
      <c r="L3403" s="18">
        <v>268012.65999999997</v>
      </c>
      <c r="M3403" s="17">
        <v>3.2301999999999997E-2</v>
      </c>
      <c r="N3403" s="18">
        <v>510094.03</v>
      </c>
      <c r="O3403" s="17">
        <v>-4.9134999999999998E-2</v>
      </c>
    </row>
    <row r="3404" spans="2:15" x14ac:dyDescent="0.2">
      <c r="B3404" s="30"/>
      <c r="C3404" s="30"/>
      <c r="D3404" s="30"/>
      <c r="E3404" s="30"/>
      <c r="F3404" s="30"/>
      <c r="G3404" s="14" t="s">
        <v>296</v>
      </c>
      <c r="H3404" s="18">
        <v>22194.39</v>
      </c>
      <c r="I3404" s="17">
        <v>-0.102993</v>
      </c>
      <c r="J3404" s="18">
        <v>78102.559999999998</v>
      </c>
      <c r="K3404" s="17">
        <v>-9.3061000000000005E-2</v>
      </c>
      <c r="L3404" s="18">
        <v>164438.53</v>
      </c>
      <c r="M3404" s="17">
        <v>-6.5517000000000006E-2</v>
      </c>
      <c r="N3404" s="18">
        <v>337865.5</v>
      </c>
      <c r="O3404" s="17">
        <v>3.2162999999999997E-2</v>
      </c>
    </row>
    <row r="3405" spans="2:15" x14ac:dyDescent="0.2">
      <c r="B3405" s="30"/>
      <c r="C3405" s="30"/>
      <c r="D3405" s="30"/>
      <c r="E3405" s="30"/>
      <c r="F3405" s="30"/>
      <c r="G3405" s="14" t="s">
        <v>297</v>
      </c>
      <c r="H3405" s="18">
        <v>34577.440000000002</v>
      </c>
      <c r="I3405" s="17">
        <v>7.7368000000000006E-2</v>
      </c>
      <c r="J3405" s="18">
        <v>116648.62</v>
      </c>
      <c r="K3405" s="17">
        <v>9.4621999999999998E-2</v>
      </c>
      <c r="L3405" s="18">
        <v>248360.85</v>
      </c>
      <c r="M3405" s="17">
        <v>0.16237599999999999</v>
      </c>
      <c r="N3405" s="18">
        <v>493416.1</v>
      </c>
      <c r="O3405" s="17">
        <v>0.17665800000000001</v>
      </c>
    </row>
    <row r="3406" spans="2:15" x14ac:dyDescent="0.2">
      <c r="B3406" s="30"/>
      <c r="C3406" s="30"/>
      <c r="D3406" s="30"/>
      <c r="E3406" s="30"/>
      <c r="F3406" s="30"/>
      <c r="G3406" s="14" t="s">
        <v>298</v>
      </c>
      <c r="H3406" s="18">
        <v>23541.81</v>
      </c>
      <c r="I3406" s="17">
        <v>0.27035999999999999</v>
      </c>
      <c r="J3406" s="18">
        <v>81482.509999999995</v>
      </c>
      <c r="K3406" s="17">
        <v>0.34443499999999999</v>
      </c>
      <c r="L3406" s="18">
        <v>165298.44</v>
      </c>
      <c r="M3406" s="17">
        <v>0.25722299999999998</v>
      </c>
      <c r="N3406" s="18">
        <v>321075.8</v>
      </c>
      <c r="O3406" s="17">
        <v>0.22450100000000001</v>
      </c>
    </row>
    <row r="3407" spans="2:15" x14ac:dyDescent="0.2">
      <c r="B3407" s="30"/>
      <c r="C3407" s="30"/>
      <c r="D3407" s="30"/>
      <c r="E3407" s="30"/>
      <c r="F3407" s="30"/>
      <c r="G3407" s="14" t="s">
        <v>299</v>
      </c>
      <c r="H3407" s="18">
        <v>109963.2</v>
      </c>
      <c r="I3407" s="17">
        <v>-8.3260000000000001E-2</v>
      </c>
      <c r="J3407" s="18">
        <v>355935.7</v>
      </c>
      <c r="K3407" s="17">
        <v>-0.105268</v>
      </c>
      <c r="L3407" s="18">
        <v>773957.3</v>
      </c>
      <c r="M3407" s="17">
        <v>-4.6531999999999997E-2</v>
      </c>
      <c r="N3407" s="18">
        <v>1703192.8</v>
      </c>
      <c r="O3407" s="17">
        <v>1.1528E-2</v>
      </c>
    </row>
    <row r="3408" spans="2:15" x14ac:dyDescent="0.2">
      <c r="B3408" s="30"/>
      <c r="C3408" s="30"/>
      <c r="D3408" s="30"/>
      <c r="E3408" s="30"/>
      <c r="F3408" s="30"/>
      <c r="G3408" s="14" t="s">
        <v>300</v>
      </c>
      <c r="H3408" s="18">
        <v>8134.24</v>
      </c>
      <c r="I3408" s="17">
        <v>-0.246777</v>
      </c>
      <c r="J3408" s="18">
        <v>27967.68</v>
      </c>
      <c r="K3408" s="17">
        <v>-0.20920900000000001</v>
      </c>
      <c r="L3408" s="18">
        <v>55672.23</v>
      </c>
      <c r="M3408" s="17">
        <v>-0.25572299999999998</v>
      </c>
      <c r="N3408" s="18">
        <v>107022.01</v>
      </c>
      <c r="O3408" s="17">
        <v>-0.22745199999999999</v>
      </c>
    </row>
    <row r="3409" spans="2:15" x14ac:dyDescent="0.2">
      <c r="B3409" s="30"/>
      <c r="C3409" s="30"/>
      <c r="D3409" s="30"/>
      <c r="E3409" s="30"/>
      <c r="F3409" s="30"/>
      <c r="G3409" s="14" t="s">
        <v>301</v>
      </c>
      <c r="H3409" s="18">
        <v>104990.32</v>
      </c>
      <c r="I3409" s="17">
        <v>0.11845600000000001</v>
      </c>
      <c r="J3409" s="18">
        <v>354000.35</v>
      </c>
      <c r="K3409" s="17">
        <v>0.16245000000000001</v>
      </c>
      <c r="L3409" s="18">
        <v>722393.66</v>
      </c>
      <c r="M3409" s="17">
        <v>0.19950399999999999</v>
      </c>
      <c r="N3409" s="18">
        <v>1431890.14</v>
      </c>
      <c r="O3409" s="17">
        <v>0.178064</v>
      </c>
    </row>
    <row r="3410" spans="2:15" x14ac:dyDescent="0.2">
      <c r="B3410" s="30"/>
      <c r="C3410" s="30"/>
      <c r="D3410" s="30"/>
      <c r="E3410" s="30"/>
      <c r="F3410" s="30"/>
      <c r="G3410" s="14" t="s">
        <v>302</v>
      </c>
      <c r="H3410" s="18">
        <v>47951.55</v>
      </c>
      <c r="I3410" s="17">
        <v>0.60225700000000004</v>
      </c>
      <c r="J3410" s="18">
        <v>143663.79</v>
      </c>
      <c r="K3410" s="17">
        <v>0.45558599999999999</v>
      </c>
      <c r="L3410" s="18">
        <v>302344.96000000002</v>
      </c>
      <c r="M3410" s="17">
        <v>0.48938999999999999</v>
      </c>
      <c r="N3410" s="18">
        <v>608226.09</v>
      </c>
      <c r="O3410" s="17">
        <v>0.40356500000000001</v>
      </c>
    </row>
    <row r="3411" spans="2:15" x14ac:dyDescent="0.2">
      <c r="B3411" s="30"/>
      <c r="C3411" s="30"/>
      <c r="D3411" s="30"/>
      <c r="E3411" s="30"/>
      <c r="F3411" s="30"/>
      <c r="G3411" s="14" t="s">
        <v>303</v>
      </c>
      <c r="H3411" s="18">
        <v>49684.23</v>
      </c>
      <c r="I3411" s="17">
        <v>-5.4493E-2</v>
      </c>
      <c r="J3411" s="18">
        <v>167445.76000000001</v>
      </c>
      <c r="K3411" s="17">
        <v>0.10297199999999999</v>
      </c>
      <c r="L3411" s="18">
        <v>353425.56</v>
      </c>
      <c r="M3411" s="17">
        <v>8.3268999999999996E-2</v>
      </c>
      <c r="N3411" s="18">
        <v>767484.08</v>
      </c>
      <c r="O3411" s="17">
        <v>0.251612</v>
      </c>
    </row>
    <row r="3412" spans="2:15" x14ac:dyDescent="0.2">
      <c r="B3412" s="30"/>
      <c r="C3412" s="30"/>
      <c r="D3412" s="30"/>
      <c r="E3412" s="30"/>
      <c r="F3412" s="30"/>
      <c r="G3412" s="14" t="s">
        <v>304</v>
      </c>
      <c r="H3412" s="18">
        <v>18948</v>
      </c>
      <c r="I3412" s="17">
        <v>-0.109685</v>
      </c>
      <c r="J3412" s="18">
        <v>63834.54</v>
      </c>
      <c r="K3412" s="17">
        <v>-7.2095999999999993E-2</v>
      </c>
      <c r="L3412" s="18">
        <v>127437.62</v>
      </c>
      <c r="M3412" s="17">
        <v>-0.10841199999999999</v>
      </c>
      <c r="N3412" s="18">
        <v>246329.19</v>
      </c>
      <c r="O3412" s="17">
        <v>-8.2447999999999994E-2</v>
      </c>
    </row>
    <row r="3413" spans="2:15" x14ac:dyDescent="0.2">
      <c r="B3413" s="30"/>
      <c r="C3413" s="30"/>
      <c r="D3413" s="30"/>
      <c r="E3413" s="30"/>
      <c r="F3413" s="30"/>
      <c r="G3413" s="14" t="s">
        <v>305</v>
      </c>
      <c r="H3413" s="18">
        <v>32794.79</v>
      </c>
      <c r="I3413" s="17">
        <v>0.18428900000000001</v>
      </c>
      <c r="J3413" s="18">
        <v>101779.18</v>
      </c>
      <c r="K3413" s="17">
        <v>0.16203500000000001</v>
      </c>
      <c r="L3413" s="18">
        <v>237489.27</v>
      </c>
      <c r="M3413" s="17">
        <v>0.31183499999999997</v>
      </c>
      <c r="N3413" s="18">
        <v>455607.85</v>
      </c>
      <c r="O3413" s="17">
        <v>0.38231199999999999</v>
      </c>
    </row>
    <row r="3414" spans="2:15" x14ac:dyDescent="0.2">
      <c r="B3414" s="30"/>
      <c r="C3414" s="30"/>
      <c r="D3414" s="30"/>
      <c r="E3414" s="30"/>
      <c r="F3414" s="30"/>
      <c r="G3414" s="14" t="s">
        <v>306</v>
      </c>
      <c r="H3414" s="18">
        <v>210864.6</v>
      </c>
      <c r="I3414" s="17">
        <v>8.9982000000000006E-2</v>
      </c>
      <c r="J3414" s="18">
        <v>718392.59</v>
      </c>
      <c r="K3414" s="17">
        <v>0.104141</v>
      </c>
      <c r="L3414" s="18">
        <v>1515075.92</v>
      </c>
      <c r="M3414" s="17">
        <v>0.118378</v>
      </c>
      <c r="N3414" s="18">
        <v>2952530.72</v>
      </c>
      <c r="O3414" s="17">
        <v>0.10528</v>
      </c>
    </row>
    <row r="3415" spans="2:15" x14ac:dyDescent="0.2">
      <c r="B3415" s="30"/>
      <c r="C3415" s="30"/>
      <c r="D3415" s="30"/>
      <c r="E3415" s="30"/>
      <c r="F3415" s="30"/>
      <c r="G3415" s="14" t="s">
        <v>307</v>
      </c>
      <c r="H3415" s="18">
        <v>68792.600000000006</v>
      </c>
      <c r="I3415" s="17">
        <v>-7.7799999999999994E-2</v>
      </c>
      <c r="J3415" s="18">
        <v>232518.61</v>
      </c>
      <c r="K3415" s="17">
        <v>-5.1316000000000001E-2</v>
      </c>
      <c r="L3415" s="18">
        <v>510383.64</v>
      </c>
      <c r="M3415" s="17">
        <v>4.4248999999999997E-2</v>
      </c>
      <c r="N3415" s="18">
        <v>1057510.51</v>
      </c>
      <c r="O3415" s="17">
        <v>0.16658400000000001</v>
      </c>
    </row>
    <row r="3416" spans="2:15" x14ac:dyDescent="0.2">
      <c r="B3416" s="30"/>
      <c r="C3416" s="30"/>
      <c r="D3416" s="30"/>
      <c r="E3416" s="30"/>
      <c r="F3416" s="30"/>
      <c r="G3416" s="14" t="s">
        <v>308</v>
      </c>
      <c r="H3416" s="18">
        <v>5781.96</v>
      </c>
      <c r="I3416" s="17">
        <v>-0.21277299999999999</v>
      </c>
      <c r="J3416" s="18">
        <v>19460.73</v>
      </c>
      <c r="K3416" s="17">
        <v>-0.30434</v>
      </c>
      <c r="L3416" s="18">
        <v>44944.29</v>
      </c>
      <c r="M3416" s="17">
        <v>-0.23446900000000001</v>
      </c>
      <c r="N3416" s="18">
        <v>93379.43</v>
      </c>
      <c r="O3416" s="17">
        <v>-0.16563800000000001</v>
      </c>
    </row>
    <row r="3417" spans="2:15" x14ac:dyDescent="0.2">
      <c r="B3417" s="30"/>
      <c r="C3417" s="30"/>
      <c r="D3417" s="30"/>
      <c r="E3417" s="30"/>
      <c r="F3417" s="30"/>
      <c r="G3417" s="14" t="s">
        <v>309</v>
      </c>
      <c r="H3417" s="18">
        <v>68073.39</v>
      </c>
      <c r="I3417" s="17">
        <v>0.14111099999999999</v>
      </c>
      <c r="J3417" s="18">
        <v>224740.56</v>
      </c>
      <c r="K3417" s="17">
        <v>0.15869800000000001</v>
      </c>
      <c r="L3417" s="18">
        <v>460168.76</v>
      </c>
      <c r="M3417" s="17">
        <v>0.22089800000000001</v>
      </c>
      <c r="N3417" s="18">
        <v>906921.03</v>
      </c>
      <c r="O3417" s="17">
        <v>0.20302000000000001</v>
      </c>
    </row>
    <row r="3418" spans="2:15" x14ac:dyDescent="0.2">
      <c r="B3418" s="30"/>
      <c r="C3418" s="30"/>
      <c r="D3418" s="30"/>
      <c r="E3418" s="30"/>
      <c r="F3418" s="30"/>
      <c r="G3418" s="14" t="s">
        <v>310</v>
      </c>
      <c r="H3418" s="18">
        <v>15212</v>
      </c>
      <c r="I3418" s="17">
        <v>1.9349999999999999E-2</v>
      </c>
      <c r="J3418" s="18">
        <v>55211.68</v>
      </c>
      <c r="K3418" s="17">
        <v>2.5738E-2</v>
      </c>
      <c r="L3418" s="18">
        <v>121604</v>
      </c>
      <c r="M3418" s="17">
        <v>4.6928999999999998E-2</v>
      </c>
      <c r="N3418" s="18">
        <v>239933.75</v>
      </c>
      <c r="O3418" s="17">
        <v>0.13006599999999999</v>
      </c>
    </row>
    <row r="3419" spans="2:15" x14ac:dyDescent="0.2">
      <c r="B3419" s="30"/>
      <c r="C3419" s="30"/>
      <c r="D3419" s="30"/>
      <c r="E3419" s="30"/>
      <c r="F3419" s="30"/>
      <c r="G3419" s="14" t="s">
        <v>311</v>
      </c>
      <c r="H3419" s="18">
        <v>87582.33</v>
      </c>
      <c r="I3419" s="17">
        <v>2.6418000000000001E-2</v>
      </c>
      <c r="J3419" s="18">
        <v>290100.51</v>
      </c>
      <c r="K3419" s="17">
        <v>4.0973999999999997E-2</v>
      </c>
      <c r="L3419" s="18">
        <v>632243.16</v>
      </c>
      <c r="M3419" s="17">
        <v>0.10327799999999999</v>
      </c>
      <c r="N3419" s="18">
        <v>1281989.6000000001</v>
      </c>
      <c r="O3419" s="17">
        <v>0.142878</v>
      </c>
    </row>
    <row r="3420" spans="2:15" x14ac:dyDescent="0.2">
      <c r="B3420" s="30"/>
      <c r="C3420" s="30"/>
      <c r="D3420" s="30"/>
      <c r="E3420" s="30"/>
      <c r="F3420" s="30"/>
      <c r="G3420" s="14" t="s">
        <v>312</v>
      </c>
      <c r="H3420" s="18">
        <v>42339.37</v>
      </c>
      <c r="I3420" s="17">
        <v>0.14438500000000001</v>
      </c>
      <c r="J3420" s="18">
        <v>133517.85</v>
      </c>
      <c r="K3420" s="17">
        <v>0.122086</v>
      </c>
      <c r="L3420" s="18">
        <v>299343.37</v>
      </c>
      <c r="M3420" s="17">
        <v>0.187616</v>
      </c>
      <c r="N3420" s="18">
        <v>607477.36</v>
      </c>
      <c r="O3420" s="17">
        <v>0.215866</v>
      </c>
    </row>
    <row r="3421" spans="2:15" x14ac:dyDescent="0.2">
      <c r="B3421" s="30"/>
      <c r="C3421" s="30"/>
      <c r="D3421" s="30"/>
      <c r="E3421" s="30"/>
      <c r="F3421" s="30"/>
      <c r="G3421" s="14" t="s">
        <v>313</v>
      </c>
      <c r="H3421" s="18">
        <v>40713.86</v>
      </c>
      <c r="I3421" s="17">
        <v>0.139598</v>
      </c>
      <c r="J3421" s="18">
        <v>142943.96</v>
      </c>
      <c r="K3421" s="17">
        <v>0.160605</v>
      </c>
      <c r="L3421" s="18">
        <v>296499.15999999997</v>
      </c>
      <c r="M3421" s="17">
        <v>0.17497499999999999</v>
      </c>
      <c r="N3421" s="18">
        <v>580550.26</v>
      </c>
      <c r="O3421" s="17">
        <v>0.11312700000000001</v>
      </c>
    </row>
    <row r="3422" spans="2:15" x14ac:dyDescent="0.2">
      <c r="B3422" s="30"/>
      <c r="C3422" s="30"/>
      <c r="D3422" s="30"/>
      <c r="E3422" s="30"/>
      <c r="F3422" s="30"/>
      <c r="G3422" s="14" t="s">
        <v>314</v>
      </c>
      <c r="H3422" s="18">
        <v>61547.47</v>
      </c>
      <c r="I3422" s="17">
        <v>3.0700000000000002E-2</v>
      </c>
      <c r="J3422" s="18">
        <v>209932.47</v>
      </c>
      <c r="K3422" s="17">
        <v>3.4213E-2</v>
      </c>
      <c r="L3422" s="18">
        <v>417780.56</v>
      </c>
      <c r="M3422" s="17">
        <v>-2.026E-3</v>
      </c>
      <c r="N3422" s="18">
        <v>873788.35</v>
      </c>
      <c r="O3422" s="17">
        <v>9.9718000000000001E-2</v>
      </c>
    </row>
    <row r="3423" spans="2:15" x14ac:dyDescent="0.2">
      <c r="B3423" s="30"/>
      <c r="C3423" s="30"/>
      <c r="D3423" s="30"/>
      <c r="E3423" s="30"/>
      <c r="F3423" s="30"/>
      <c r="G3423" s="14" t="s">
        <v>315</v>
      </c>
      <c r="H3423" s="18">
        <v>35759.33</v>
      </c>
      <c r="I3423" s="17">
        <v>0.108616</v>
      </c>
      <c r="J3423" s="18">
        <v>110384.39</v>
      </c>
      <c r="K3423" s="17">
        <v>5.7396999999999997E-2</v>
      </c>
      <c r="L3423" s="18">
        <v>245064.32000000001</v>
      </c>
      <c r="M3423" s="17">
        <v>0.10605299999999999</v>
      </c>
      <c r="N3423" s="18">
        <v>501961.58</v>
      </c>
      <c r="O3423" s="17">
        <v>0.172426</v>
      </c>
    </row>
    <row r="3424" spans="2:15" x14ac:dyDescent="0.2">
      <c r="B3424" s="30"/>
      <c r="C3424" s="30"/>
      <c r="D3424" s="30"/>
      <c r="E3424" s="30"/>
      <c r="F3424" s="30"/>
      <c r="G3424" s="14" t="s">
        <v>316</v>
      </c>
      <c r="H3424" s="18">
        <v>32172.720000000001</v>
      </c>
      <c r="I3424" s="17">
        <v>-1.5258000000000001E-2</v>
      </c>
      <c r="J3424" s="18">
        <v>104001.94</v>
      </c>
      <c r="K3424" s="17">
        <v>-2.4785000000000001E-2</v>
      </c>
      <c r="L3424" s="18">
        <v>236378.79</v>
      </c>
      <c r="M3424" s="17">
        <v>0.103627</v>
      </c>
      <c r="N3424" s="18">
        <v>484840.54</v>
      </c>
      <c r="O3424" s="17">
        <v>0.19781399999999999</v>
      </c>
    </row>
    <row r="3425" spans="2:15" x14ac:dyDescent="0.2">
      <c r="B3425" s="30"/>
      <c r="C3425" s="30"/>
      <c r="D3425" s="30"/>
      <c r="E3425" s="30"/>
      <c r="F3425" s="30"/>
      <c r="G3425" s="14" t="s">
        <v>317</v>
      </c>
      <c r="H3425" s="18">
        <v>12324.4</v>
      </c>
      <c r="I3425" s="17">
        <v>-0.26880399999999999</v>
      </c>
      <c r="J3425" s="18">
        <v>42991.19</v>
      </c>
      <c r="K3425" s="17">
        <v>-0.26143300000000003</v>
      </c>
      <c r="L3425" s="18">
        <v>107718.71</v>
      </c>
      <c r="M3425" s="17">
        <v>-6.6647999999999999E-2</v>
      </c>
      <c r="N3425" s="18">
        <v>230228.61</v>
      </c>
      <c r="O3425" s="17">
        <v>8.7495000000000003E-2</v>
      </c>
    </row>
    <row r="3426" spans="2:15" x14ac:dyDescent="0.2">
      <c r="B3426" s="30"/>
      <c r="C3426" s="30"/>
      <c r="D3426" s="30"/>
      <c r="E3426" s="30"/>
      <c r="F3426" s="30"/>
      <c r="G3426" s="14" t="s">
        <v>318</v>
      </c>
      <c r="H3426" s="18">
        <v>41258.14</v>
      </c>
      <c r="I3426" s="17">
        <v>-5.7260000000000002E-3</v>
      </c>
      <c r="J3426" s="18">
        <v>134200.26</v>
      </c>
      <c r="K3426" s="17">
        <v>-3.7789000000000003E-2</v>
      </c>
      <c r="L3426" s="18">
        <v>291743.42</v>
      </c>
      <c r="M3426" s="17">
        <v>-1.1722E-2</v>
      </c>
      <c r="N3426" s="18">
        <v>620210.93000000005</v>
      </c>
      <c r="O3426" s="17">
        <v>2.2280999999999999E-2</v>
      </c>
    </row>
    <row r="3427" spans="2:15" x14ac:dyDescent="0.2">
      <c r="B3427" s="30"/>
      <c r="C3427" s="30"/>
      <c r="D3427" s="30"/>
      <c r="E3427" s="30"/>
      <c r="F3427" s="30"/>
      <c r="G3427" s="14" t="s">
        <v>319</v>
      </c>
      <c r="H3427" s="18">
        <v>10904.87</v>
      </c>
      <c r="I3427" s="17">
        <v>6.9916000000000006E-2</v>
      </c>
      <c r="J3427" s="18">
        <v>37228.629999999997</v>
      </c>
      <c r="K3427" s="17">
        <v>3.8420000000000003E-2</v>
      </c>
      <c r="L3427" s="18">
        <v>78673.94</v>
      </c>
      <c r="M3427" s="17">
        <v>5.8966999999999999E-2</v>
      </c>
      <c r="N3427" s="18">
        <v>159229.60999999999</v>
      </c>
      <c r="O3427" s="17">
        <v>0.12135600000000001</v>
      </c>
    </row>
    <row r="3428" spans="2:15" x14ac:dyDescent="0.2">
      <c r="B3428" s="30"/>
      <c r="C3428" s="30"/>
      <c r="D3428" s="30"/>
      <c r="E3428" s="30"/>
      <c r="F3428" s="30"/>
      <c r="G3428" s="14" t="s">
        <v>320</v>
      </c>
      <c r="H3428" s="18">
        <v>35922.19</v>
      </c>
      <c r="I3428" s="17">
        <v>-3.1743E-2</v>
      </c>
      <c r="J3428" s="18">
        <v>114835.95</v>
      </c>
      <c r="K3428" s="17">
        <v>-5.0644000000000002E-2</v>
      </c>
      <c r="L3428" s="18">
        <v>243230.42</v>
      </c>
      <c r="M3428" s="17">
        <v>1.6966999999999999E-2</v>
      </c>
      <c r="N3428" s="18">
        <v>506080.91</v>
      </c>
      <c r="O3428" s="17">
        <v>3.5629000000000001E-2</v>
      </c>
    </row>
    <row r="3429" spans="2:15" x14ac:dyDescent="0.2">
      <c r="B3429" s="30"/>
      <c r="C3429" s="30"/>
      <c r="D3429" s="30"/>
      <c r="E3429" s="30"/>
      <c r="F3429" s="30"/>
      <c r="G3429" s="14" t="s">
        <v>321</v>
      </c>
      <c r="H3429" s="18">
        <v>76349.73</v>
      </c>
      <c r="I3429" s="17">
        <v>-0.12523999999999999</v>
      </c>
      <c r="J3429" s="18">
        <v>247679.56</v>
      </c>
      <c r="K3429" s="17">
        <v>-0.141126</v>
      </c>
      <c r="L3429" s="18">
        <v>512322.53</v>
      </c>
      <c r="M3429" s="17">
        <v>-0.13611500000000001</v>
      </c>
      <c r="N3429" s="18">
        <v>1093263.19</v>
      </c>
      <c r="O3429" s="17">
        <v>-0.106555</v>
      </c>
    </row>
    <row r="3430" spans="2:15" x14ac:dyDescent="0.2">
      <c r="B3430" s="30"/>
      <c r="C3430" s="30"/>
      <c r="D3430" s="30"/>
      <c r="E3430" s="30"/>
      <c r="F3430" s="30"/>
      <c r="G3430" s="14" t="s">
        <v>322</v>
      </c>
      <c r="H3430" s="18">
        <v>62142.13</v>
      </c>
      <c r="I3430" s="17">
        <v>-8.3890000000000006E-3</v>
      </c>
      <c r="J3430" s="18">
        <v>211626.52</v>
      </c>
      <c r="K3430" s="17">
        <v>-2.4257999999999998E-2</v>
      </c>
      <c r="L3430" s="18">
        <v>434176.15</v>
      </c>
      <c r="M3430" s="17">
        <v>-4.9003999999999999E-2</v>
      </c>
      <c r="N3430" s="18">
        <v>932576.62</v>
      </c>
      <c r="O3430" s="17">
        <v>1.3878E-2</v>
      </c>
    </row>
    <row r="3431" spans="2:15" x14ac:dyDescent="0.2">
      <c r="B3431" s="30"/>
      <c r="C3431" s="30"/>
      <c r="D3431" s="30"/>
      <c r="E3431" s="30"/>
      <c r="F3431" s="30"/>
      <c r="G3431" s="14" t="s">
        <v>323</v>
      </c>
      <c r="H3431" s="18">
        <v>61272.87</v>
      </c>
      <c r="I3431" s="17">
        <v>7.4721999999999997E-2</v>
      </c>
      <c r="J3431" s="18">
        <v>204851.26</v>
      </c>
      <c r="K3431" s="17">
        <v>0.112429</v>
      </c>
      <c r="L3431" s="18">
        <v>436321.22</v>
      </c>
      <c r="M3431" s="17">
        <v>0.191361</v>
      </c>
      <c r="N3431" s="18">
        <v>834901.22</v>
      </c>
      <c r="O3431" s="17">
        <v>0.19352900000000001</v>
      </c>
    </row>
    <row r="3432" spans="2:15" x14ac:dyDescent="0.2">
      <c r="B3432" s="30"/>
      <c r="C3432" s="30"/>
      <c r="D3432" s="30"/>
      <c r="E3432" s="30"/>
      <c r="F3432" s="30"/>
      <c r="G3432" s="14" t="s">
        <v>324</v>
      </c>
      <c r="H3432" s="18">
        <v>25659.84</v>
      </c>
      <c r="I3432" s="17">
        <v>8.6807999999999996E-2</v>
      </c>
      <c r="J3432" s="18">
        <v>87615.17</v>
      </c>
      <c r="K3432" s="17">
        <v>3.3202000000000002E-2</v>
      </c>
      <c r="L3432" s="18">
        <v>204092.52</v>
      </c>
      <c r="M3432" s="17">
        <v>0.16211900000000001</v>
      </c>
      <c r="N3432" s="18">
        <v>400691.98</v>
      </c>
      <c r="O3432" s="17">
        <v>0.178562</v>
      </c>
    </row>
    <row r="3433" spans="2:15" x14ac:dyDescent="0.2">
      <c r="B3433" s="138"/>
      <c r="C3433" s="138"/>
      <c r="D3433" s="138"/>
      <c r="E3433" s="138"/>
      <c r="F3433" s="30"/>
      <c r="G3433" s="14" t="s">
        <v>325</v>
      </c>
      <c r="H3433" s="18">
        <v>81772.72</v>
      </c>
      <c r="I3433" s="17">
        <v>2.7505999999999999E-2</v>
      </c>
      <c r="J3433" s="18">
        <v>277481.39</v>
      </c>
      <c r="K3433" s="17">
        <v>9.8445000000000005E-2</v>
      </c>
      <c r="L3433" s="18">
        <v>583709.1</v>
      </c>
      <c r="M3433" s="17">
        <v>0.18401799999999999</v>
      </c>
      <c r="N3433" s="18">
        <v>1167430.3500000001</v>
      </c>
      <c r="O3433" s="17">
        <v>0.173295</v>
      </c>
    </row>
    <row r="3434" spans="2:15" x14ac:dyDescent="0.2">
      <c r="C3434" s="30"/>
      <c r="D3434" s="30"/>
      <c r="E3434" s="30"/>
      <c r="F3434" s="30"/>
      <c r="G3434" s="14" t="s">
        <v>351</v>
      </c>
      <c r="H3434" s="19">
        <v>12381.69</v>
      </c>
      <c r="I3434" s="17">
        <v>-0.16934399999999999</v>
      </c>
      <c r="J3434" s="19">
        <v>44971.07</v>
      </c>
      <c r="K3434" s="17">
        <v>-0.10971499999999999</v>
      </c>
      <c r="L3434" s="19">
        <v>100837.22</v>
      </c>
      <c r="M3434" s="17">
        <v>6.8269999999999997E-3</v>
      </c>
      <c r="N3434" s="19">
        <v>209832.82</v>
      </c>
      <c r="O3434" s="17">
        <v>0.13231999999999999</v>
      </c>
    </row>
    <row r="3435" spans="2:15" x14ac:dyDescent="0.2">
      <c r="C3435" s="30"/>
      <c r="D3435" s="30"/>
      <c r="E3435" s="30"/>
      <c r="F3435" s="30"/>
      <c r="G3435" s="14" t="s">
        <v>352</v>
      </c>
      <c r="H3435" s="19">
        <v>55826.43</v>
      </c>
      <c r="I3435" s="17">
        <v>0.59569799999999995</v>
      </c>
      <c r="J3435" s="19">
        <v>183993.27</v>
      </c>
      <c r="K3435" s="17">
        <v>0.53347999999999995</v>
      </c>
      <c r="L3435" s="19">
        <v>389021.51</v>
      </c>
      <c r="M3435" s="17">
        <v>0.60953299999999999</v>
      </c>
      <c r="N3435" s="19">
        <v>736218.11</v>
      </c>
      <c r="O3435" s="17">
        <v>0.57022799999999996</v>
      </c>
    </row>
    <row r="3436" spans="2:15" x14ac:dyDescent="0.2">
      <c r="B3436" s="29" t="s">
        <v>19</v>
      </c>
      <c r="C3436" s="29" t="s">
        <v>11</v>
      </c>
      <c r="D3436" s="29" t="s">
        <v>117</v>
      </c>
      <c r="E3436" s="29" t="s">
        <v>9</v>
      </c>
      <c r="F3436" s="29" t="s">
        <v>85</v>
      </c>
      <c r="G3436" s="14" t="s">
        <v>326</v>
      </c>
      <c r="H3436" s="18">
        <v>365037.41</v>
      </c>
      <c r="I3436" s="17">
        <v>-7.9952999999999996E-2</v>
      </c>
      <c r="J3436" s="18">
        <v>1185734.6200000001</v>
      </c>
      <c r="K3436" s="17">
        <v>-9.9288000000000001E-2</v>
      </c>
      <c r="L3436" s="18">
        <v>2530556.98</v>
      </c>
      <c r="M3436" s="17">
        <v>-6.2730999999999995E-2</v>
      </c>
      <c r="N3436" s="18">
        <v>5409250.7000000002</v>
      </c>
      <c r="O3436" s="17">
        <v>-2.4992E-2</v>
      </c>
    </row>
    <row r="3437" spans="2:15" x14ac:dyDescent="0.2">
      <c r="B3437" s="30"/>
      <c r="C3437" s="30"/>
      <c r="D3437" s="30"/>
      <c r="E3437" s="30"/>
      <c r="F3437" s="30"/>
      <c r="G3437" s="14" t="s">
        <v>327</v>
      </c>
      <c r="H3437" s="18">
        <v>416828.36</v>
      </c>
      <c r="I3437" s="17">
        <v>1.9948E-2</v>
      </c>
      <c r="J3437" s="18">
        <v>1384693.7</v>
      </c>
      <c r="K3437" s="17">
        <v>-7.2529999999999999E-3</v>
      </c>
      <c r="L3437" s="18">
        <v>2989169.8</v>
      </c>
      <c r="M3437" s="17">
        <v>3.1849000000000002E-2</v>
      </c>
      <c r="N3437" s="18">
        <v>6104701.9800000004</v>
      </c>
      <c r="O3437" s="17">
        <v>9.1511999999999996E-2</v>
      </c>
    </row>
    <row r="3438" spans="2:15" x14ac:dyDescent="0.2">
      <c r="B3438" s="30"/>
      <c r="C3438" s="30"/>
      <c r="D3438" s="30"/>
      <c r="E3438" s="30"/>
      <c r="F3438" s="30"/>
      <c r="G3438" s="14" t="s">
        <v>328</v>
      </c>
      <c r="H3438" s="18">
        <v>384393.92</v>
      </c>
      <c r="I3438" s="17">
        <v>-3.5735999999999997E-2</v>
      </c>
      <c r="J3438" s="18">
        <v>1247639.6599999999</v>
      </c>
      <c r="K3438" s="17">
        <v>-5.6272999999999997E-2</v>
      </c>
      <c r="L3438" s="18">
        <v>2686673.36</v>
      </c>
      <c r="M3438" s="17">
        <v>-1.1428000000000001E-2</v>
      </c>
      <c r="N3438" s="18">
        <v>5502284.4000000004</v>
      </c>
      <c r="O3438" s="17">
        <v>4.9270000000000001E-2</v>
      </c>
    </row>
    <row r="3439" spans="2:15" x14ac:dyDescent="0.2">
      <c r="B3439" s="30"/>
      <c r="C3439" s="30"/>
      <c r="D3439" s="30"/>
      <c r="E3439" s="30"/>
      <c r="F3439" s="30"/>
      <c r="G3439" s="14" t="s">
        <v>329</v>
      </c>
      <c r="H3439" s="18">
        <v>849772.33</v>
      </c>
      <c r="I3439" s="17">
        <v>-1.7687000000000001E-2</v>
      </c>
      <c r="J3439" s="18">
        <v>2867340.28</v>
      </c>
      <c r="K3439" s="17">
        <v>-2.3479E-2</v>
      </c>
      <c r="L3439" s="18">
        <v>6117603.9800000004</v>
      </c>
      <c r="M3439" s="17">
        <v>1.4102999999999999E-2</v>
      </c>
      <c r="N3439" s="18">
        <v>12556260.83</v>
      </c>
      <c r="O3439" s="17">
        <v>7.0263000000000006E-2</v>
      </c>
    </row>
    <row r="3440" spans="2:15" x14ac:dyDescent="0.2">
      <c r="B3440" s="30"/>
      <c r="C3440" s="30"/>
      <c r="D3440" s="30"/>
      <c r="E3440" s="30"/>
      <c r="F3440" s="30"/>
      <c r="G3440" s="14" t="s">
        <v>330</v>
      </c>
      <c r="H3440" s="18">
        <v>236418.23</v>
      </c>
      <c r="I3440" s="17">
        <v>-3.4970000000000001E-3</v>
      </c>
      <c r="J3440" s="18">
        <v>789144.8</v>
      </c>
      <c r="K3440" s="17">
        <v>1.9717999999999999E-2</v>
      </c>
      <c r="L3440" s="18">
        <v>1685912.94</v>
      </c>
      <c r="M3440" s="17">
        <v>5.1433E-2</v>
      </c>
      <c r="N3440" s="18">
        <v>3487734</v>
      </c>
      <c r="O3440" s="17">
        <v>0.15922900000000001</v>
      </c>
    </row>
    <row r="3441" spans="2:15" x14ac:dyDescent="0.2">
      <c r="B3441" s="30"/>
      <c r="C3441" s="30"/>
      <c r="D3441" s="30"/>
      <c r="E3441" s="30"/>
      <c r="F3441" s="30"/>
      <c r="G3441" s="14" t="s">
        <v>331</v>
      </c>
      <c r="H3441" s="18">
        <v>276399.40999999997</v>
      </c>
      <c r="I3441" s="17">
        <v>0.116329</v>
      </c>
      <c r="J3441" s="18">
        <v>902121</v>
      </c>
      <c r="K3441" s="17">
        <v>0.119212</v>
      </c>
      <c r="L3441" s="18">
        <v>1921756.69</v>
      </c>
      <c r="M3441" s="17">
        <v>0.14546300000000001</v>
      </c>
      <c r="N3441" s="18">
        <v>3695648.05</v>
      </c>
      <c r="O3441" s="17">
        <v>0.118016</v>
      </c>
    </row>
    <row r="3442" spans="2:15" x14ac:dyDescent="0.2">
      <c r="B3442" s="30"/>
      <c r="C3442" s="30"/>
      <c r="D3442" s="30"/>
      <c r="E3442" s="30"/>
      <c r="F3442" s="30"/>
      <c r="G3442" s="14" t="s">
        <v>332</v>
      </c>
      <c r="H3442" s="18">
        <v>639258.78</v>
      </c>
      <c r="I3442" s="17">
        <v>5.3191000000000002E-2</v>
      </c>
      <c r="J3442" s="18">
        <v>2147422.65</v>
      </c>
      <c r="K3442" s="17">
        <v>9.5804E-2</v>
      </c>
      <c r="L3442" s="18">
        <v>4451381.09</v>
      </c>
      <c r="M3442" s="17">
        <v>0.14982300000000001</v>
      </c>
      <c r="N3442" s="18">
        <v>8756694.25</v>
      </c>
      <c r="O3442" s="17">
        <v>0.146178</v>
      </c>
    </row>
    <row r="3443" spans="2:15" x14ac:dyDescent="0.2">
      <c r="B3443" s="30"/>
      <c r="C3443" s="30"/>
      <c r="D3443" s="30"/>
      <c r="E3443" s="30"/>
      <c r="F3443" s="30"/>
      <c r="G3443" s="14" t="s">
        <v>333</v>
      </c>
      <c r="H3443" s="18">
        <v>429279.02</v>
      </c>
      <c r="I3443" s="17">
        <v>8.4765999999999994E-2</v>
      </c>
      <c r="J3443" s="18">
        <v>1421048.72</v>
      </c>
      <c r="K3443" s="17">
        <v>7.9410999999999995E-2</v>
      </c>
      <c r="L3443" s="18">
        <v>2965034.26</v>
      </c>
      <c r="M3443" s="17">
        <v>9.5125000000000001E-2</v>
      </c>
      <c r="N3443" s="18">
        <v>6072052.1600000001</v>
      </c>
      <c r="O3443" s="17">
        <v>0.16114700000000001</v>
      </c>
    </row>
    <row r="3444" spans="2:15" x14ac:dyDescent="0.2">
      <c r="B3444" s="30"/>
      <c r="C3444" s="30"/>
      <c r="D3444" s="30"/>
      <c r="E3444" s="31"/>
      <c r="F3444" s="30"/>
      <c r="G3444" s="14" t="s">
        <v>334</v>
      </c>
      <c r="H3444" s="18">
        <v>3597387.52</v>
      </c>
      <c r="I3444" s="17">
        <v>1.1440000000000001E-2</v>
      </c>
      <c r="J3444" s="18">
        <v>11945145.5</v>
      </c>
      <c r="K3444" s="17">
        <v>1.0104E-2</v>
      </c>
      <c r="L3444" s="18">
        <v>25348088.969999999</v>
      </c>
      <c r="M3444" s="17">
        <v>4.7135000000000003E-2</v>
      </c>
      <c r="N3444" s="18">
        <v>51584626.140000001</v>
      </c>
      <c r="O3444" s="17">
        <v>9.0580999999999995E-2</v>
      </c>
    </row>
    <row r="3445" spans="2:15" x14ac:dyDescent="0.2">
      <c r="B3445" s="29" t="s">
        <v>19</v>
      </c>
      <c r="C3445" s="29" t="s">
        <v>11</v>
      </c>
      <c r="D3445" s="29" t="s">
        <v>117</v>
      </c>
      <c r="E3445" s="29" t="s">
        <v>25</v>
      </c>
      <c r="F3445" s="29" t="s">
        <v>84</v>
      </c>
      <c r="G3445" s="14" t="s">
        <v>278</v>
      </c>
      <c r="H3445" s="18">
        <v>28381.67</v>
      </c>
      <c r="I3445" s="17">
        <v>0.30650300000000003</v>
      </c>
      <c r="J3445" s="18">
        <v>96504.17</v>
      </c>
      <c r="K3445" s="17">
        <v>0.23832600000000001</v>
      </c>
      <c r="L3445" s="18">
        <v>200224.78</v>
      </c>
      <c r="M3445" s="17">
        <v>0.15786600000000001</v>
      </c>
      <c r="N3445" s="18">
        <v>393434.91</v>
      </c>
      <c r="O3445" s="17">
        <v>0.14722199999999999</v>
      </c>
    </row>
    <row r="3446" spans="2:15" x14ac:dyDescent="0.2">
      <c r="B3446" s="30"/>
      <c r="C3446" s="30"/>
      <c r="D3446" s="30"/>
      <c r="E3446" s="30"/>
      <c r="F3446" s="30"/>
      <c r="G3446" s="14" t="s">
        <v>279</v>
      </c>
      <c r="H3446" s="18">
        <v>108961.48</v>
      </c>
      <c r="I3446" s="17">
        <v>-0.209011</v>
      </c>
      <c r="J3446" s="18">
        <v>387692.95</v>
      </c>
      <c r="K3446" s="17">
        <v>-0.12670000000000001</v>
      </c>
      <c r="L3446" s="18">
        <v>778408.71</v>
      </c>
      <c r="M3446" s="17">
        <v>-0.122671</v>
      </c>
      <c r="N3446" s="18">
        <v>1570972.41</v>
      </c>
      <c r="O3446" s="17">
        <v>-9.9102999999999997E-2</v>
      </c>
    </row>
    <row r="3447" spans="2:15" x14ac:dyDescent="0.2">
      <c r="B3447" s="30"/>
      <c r="C3447" s="30"/>
      <c r="D3447" s="30"/>
      <c r="E3447" s="30"/>
      <c r="F3447" s="30"/>
      <c r="G3447" s="14" t="s">
        <v>280</v>
      </c>
      <c r="H3447" s="18">
        <v>219500.07</v>
      </c>
      <c r="I3447" s="17">
        <v>-2.4133000000000002E-2</v>
      </c>
      <c r="J3447" s="18">
        <v>698014.94</v>
      </c>
      <c r="K3447" s="17">
        <v>-7.7976000000000004E-2</v>
      </c>
      <c r="L3447" s="18">
        <v>1490573.54</v>
      </c>
      <c r="M3447" s="17">
        <v>-7.2224999999999998E-2</v>
      </c>
      <c r="N3447" s="18">
        <v>3185858.83</v>
      </c>
      <c r="O3447" s="17">
        <v>-3.4181000000000003E-2</v>
      </c>
    </row>
    <row r="3448" spans="2:15" x14ac:dyDescent="0.2">
      <c r="B3448" s="30"/>
      <c r="C3448" s="30"/>
      <c r="D3448" s="30"/>
      <c r="E3448" s="30"/>
      <c r="F3448" s="30"/>
      <c r="G3448" s="14" t="s">
        <v>281</v>
      </c>
      <c r="H3448" s="18">
        <v>89122.93</v>
      </c>
      <c r="I3448" s="17">
        <v>3.5569999999999997E-2</v>
      </c>
      <c r="J3448" s="18">
        <v>301411.65000000002</v>
      </c>
      <c r="K3448" s="17">
        <v>6.5197000000000005E-2</v>
      </c>
      <c r="L3448" s="18">
        <v>622891.86</v>
      </c>
      <c r="M3448" s="17">
        <v>9.2247999999999997E-2</v>
      </c>
      <c r="N3448" s="18">
        <v>1208854.19</v>
      </c>
      <c r="O3448" s="17">
        <v>0.102231</v>
      </c>
    </row>
    <row r="3449" spans="2:15" x14ac:dyDescent="0.2">
      <c r="B3449" s="30"/>
      <c r="C3449" s="30"/>
      <c r="D3449" s="30"/>
      <c r="E3449" s="30"/>
      <c r="F3449" s="30"/>
      <c r="G3449" s="14" t="s">
        <v>282</v>
      </c>
      <c r="H3449" s="18">
        <v>154415.07</v>
      </c>
      <c r="I3449" s="17">
        <v>-0.120064</v>
      </c>
      <c r="J3449" s="18">
        <v>503596.66</v>
      </c>
      <c r="K3449" s="17">
        <v>-0.14626700000000001</v>
      </c>
      <c r="L3449" s="18">
        <v>1108673.04</v>
      </c>
      <c r="M3449" s="17">
        <v>-8.7484000000000006E-2</v>
      </c>
      <c r="N3449" s="18">
        <v>2505957.34</v>
      </c>
      <c r="O3449" s="17">
        <v>3.5326000000000003E-2</v>
      </c>
    </row>
    <row r="3450" spans="2:15" x14ac:dyDescent="0.2">
      <c r="B3450" s="30"/>
      <c r="C3450" s="30"/>
      <c r="D3450" s="30"/>
      <c r="E3450" s="30"/>
      <c r="F3450" s="30"/>
      <c r="G3450" s="14" t="s">
        <v>283</v>
      </c>
      <c r="H3450" s="18">
        <v>99433.82</v>
      </c>
      <c r="I3450" s="17">
        <v>-6.4795000000000005E-2</v>
      </c>
      <c r="J3450" s="18">
        <v>345583.05</v>
      </c>
      <c r="K3450" s="17">
        <v>-5.9235000000000003E-2</v>
      </c>
      <c r="L3450" s="18">
        <v>735899.92</v>
      </c>
      <c r="M3450" s="17">
        <v>-4.9702999999999997E-2</v>
      </c>
      <c r="N3450" s="18">
        <v>1541066.73</v>
      </c>
      <c r="O3450" s="17">
        <v>5.5800000000000001E-4</v>
      </c>
    </row>
    <row r="3451" spans="2:15" x14ac:dyDescent="0.2">
      <c r="B3451" s="30"/>
      <c r="C3451" s="30"/>
      <c r="D3451" s="30"/>
      <c r="E3451" s="30"/>
      <c r="F3451" s="30"/>
      <c r="G3451" s="14" t="s">
        <v>284</v>
      </c>
      <c r="H3451" s="18">
        <v>53418.78</v>
      </c>
      <c r="I3451" s="17">
        <v>0.16716</v>
      </c>
      <c r="J3451" s="18">
        <v>162214.34</v>
      </c>
      <c r="K3451" s="17">
        <v>0.105189</v>
      </c>
      <c r="L3451" s="18">
        <v>347593.92</v>
      </c>
      <c r="M3451" s="17">
        <v>0.14748</v>
      </c>
      <c r="N3451" s="18">
        <v>677357.76</v>
      </c>
      <c r="O3451" s="17">
        <v>0.15071599999999999</v>
      </c>
    </row>
    <row r="3452" spans="2:15" x14ac:dyDescent="0.2">
      <c r="B3452" s="30"/>
      <c r="C3452" s="30"/>
      <c r="D3452" s="30"/>
      <c r="E3452" s="30"/>
      <c r="F3452" s="30"/>
      <c r="G3452" s="14" t="s">
        <v>285</v>
      </c>
      <c r="H3452" s="18">
        <v>105459.5</v>
      </c>
      <c r="I3452" s="17">
        <v>5.5295999999999998E-2</v>
      </c>
      <c r="J3452" s="18">
        <v>350333.2</v>
      </c>
      <c r="K3452" s="17">
        <v>6.2604999999999994E-2</v>
      </c>
      <c r="L3452" s="18">
        <v>771391.32</v>
      </c>
      <c r="M3452" s="17">
        <v>0.12962099999999999</v>
      </c>
      <c r="N3452" s="18">
        <v>1559469.54</v>
      </c>
      <c r="O3452" s="17">
        <v>0.161496</v>
      </c>
    </row>
    <row r="3453" spans="2:15" x14ac:dyDescent="0.2">
      <c r="B3453" s="30"/>
      <c r="C3453" s="30"/>
      <c r="D3453" s="30"/>
      <c r="E3453" s="30"/>
      <c r="F3453" s="30"/>
      <c r="G3453" s="14" t="s">
        <v>286</v>
      </c>
      <c r="H3453" s="18">
        <v>38256.660000000003</v>
      </c>
      <c r="I3453" s="17">
        <v>-0.35426400000000002</v>
      </c>
      <c r="J3453" s="18">
        <v>140061.6</v>
      </c>
      <c r="K3453" s="17">
        <v>-0.30940400000000001</v>
      </c>
      <c r="L3453" s="18">
        <v>274485.49</v>
      </c>
      <c r="M3453" s="17">
        <v>-0.34858699999999998</v>
      </c>
      <c r="N3453" s="18">
        <v>578807.24</v>
      </c>
      <c r="O3453" s="17">
        <v>-0.28640199999999999</v>
      </c>
    </row>
    <row r="3454" spans="2:15" x14ac:dyDescent="0.2">
      <c r="B3454" s="30"/>
      <c r="C3454" s="30"/>
      <c r="D3454" s="30"/>
      <c r="E3454" s="30"/>
      <c r="F3454" s="30"/>
      <c r="G3454" s="14" t="s">
        <v>287</v>
      </c>
      <c r="H3454" s="18">
        <v>44925.55</v>
      </c>
      <c r="I3454" s="17">
        <v>0.191695</v>
      </c>
      <c r="J3454" s="18">
        <v>150493.54</v>
      </c>
      <c r="K3454" s="17">
        <v>0.19975899999999999</v>
      </c>
      <c r="L3454" s="18">
        <v>302428.15999999997</v>
      </c>
      <c r="M3454" s="17">
        <v>0.183086</v>
      </c>
      <c r="N3454" s="18">
        <v>593364.98</v>
      </c>
      <c r="O3454" s="17">
        <v>0.12612699999999999</v>
      </c>
    </row>
    <row r="3455" spans="2:15" x14ac:dyDescent="0.2">
      <c r="B3455" s="30"/>
      <c r="C3455" s="30"/>
      <c r="D3455" s="30"/>
      <c r="E3455" s="30"/>
      <c r="F3455" s="30"/>
      <c r="G3455" s="14" t="s">
        <v>288</v>
      </c>
      <c r="H3455" s="18">
        <v>37756.99</v>
      </c>
      <c r="I3455" s="17">
        <v>-0.107944</v>
      </c>
      <c r="J3455" s="18">
        <v>129690.44</v>
      </c>
      <c r="K3455" s="17">
        <v>-8.9496000000000006E-2</v>
      </c>
      <c r="L3455" s="18">
        <v>296788.52</v>
      </c>
      <c r="M3455" s="17">
        <v>-5.6950000000000004E-3</v>
      </c>
      <c r="N3455" s="18">
        <v>627405.77</v>
      </c>
      <c r="O3455" s="17">
        <v>8.9194999999999997E-2</v>
      </c>
    </row>
    <row r="3456" spans="2:15" x14ac:dyDescent="0.2">
      <c r="B3456" s="30"/>
      <c r="C3456" s="30"/>
      <c r="D3456" s="30"/>
      <c r="E3456" s="30"/>
      <c r="F3456" s="30"/>
      <c r="G3456" s="14" t="s">
        <v>289</v>
      </c>
      <c r="H3456" s="18">
        <v>96384.9</v>
      </c>
      <c r="I3456" s="17">
        <v>1.1606E-2</v>
      </c>
      <c r="J3456" s="18">
        <v>316571.59000000003</v>
      </c>
      <c r="K3456" s="17">
        <v>4.0674000000000002E-2</v>
      </c>
      <c r="L3456" s="18">
        <v>653917.35</v>
      </c>
      <c r="M3456" s="17">
        <v>6.0414000000000002E-2</v>
      </c>
      <c r="N3456" s="18">
        <v>1295840.5</v>
      </c>
      <c r="O3456" s="17">
        <v>4.9772999999999998E-2</v>
      </c>
    </row>
    <row r="3457" spans="2:15" x14ac:dyDescent="0.2">
      <c r="B3457" s="30"/>
      <c r="C3457" s="30"/>
      <c r="D3457" s="30"/>
      <c r="E3457" s="30"/>
      <c r="F3457" s="30"/>
      <c r="G3457" s="14" t="s">
        <v>290</v>
      </c>
      <c r="H3457" s="18">
        <v>79801.72</v>
      </c>
      <c r="I3457" s="17">
        <v>0.112315</v>
      </c>
      <c r="J3457" s="18">
        <v>265136.51</v>
      </c>
      <c r="K3457" s="17">
        <v>0.12906200000000001</v>
      </c>
      <c r="L3457" s="18">
        <v>555541.86</v>
      </c>
      <c r="M3457" s="17">
        <v>0.13848099999999999</v>
      </c>
      <c r="N3457" s="18">
        <v>1100326.03</v>
      </c>
      <c r="O3457" s="17">
        <v>0.16977300000000001</v>
      </c>
    </row>
    <row r="3458" spans="2:15" x14ac:dyDescent="0.2">
      <c r="B3458" s="30"/>
      <c r="C3458" s="30"/>
      <c r="D3458" s="30"/>
      <c r="E3458" s="30"/>
      <c r="F3458" s="30"/>
      <c r="G3458" s="14" t="s">
        <v>291</v>
      </c>
      <c r="H3458" s="18">
        <v>50791.54</v>
      </c>
      <c r="I3458" s="17">
        <v>-0.25444099999999997</v>
      </c>
      <c r="J3458" s="18">
        <v>169770.21</v>
      </c>
      <c r="K3458" s="17">
        <v>-0.256517</v>
      </c>
      <c r="L3458" s="18">
        <v>405306.34</v>
      </c>
      <c r="M3458" s="17">
        <v>-0.17977499999999999</v>
      </c>
      <c r="N3458" s="18">
        <v>915352.42</v>
      </c>
      <c r="O3458" s="17">
        <v>-5.7238999999999998E-2</v>
      </c>
    </row>
    <row r="3459" spans="2:15" x14ac:dyDescent="0.2">
      <c r="B3459" s="30"/>
      <c r="C3459" s="30"/>
      <c r="D3459" s="30"/>
      <c r="E3459" s="30"/>
      <c r="F3459" s="30"/>
      <c r="G3459" s="14" t="s">
        <v>292</v>
      </c>
      <c r="H3459" s="18">
        <v>55456.77</v>
      </c>
      <c r="I3459" s="17">
        <v>0.19153000000000001</v>
      </c>
      <c r="J3459" s="18">
        <v>157127.29999999999</v>
      </c>
      <c r="K3459" s="17">
        <v>1.0052999999999999E-2</v>
      </c>
      <c r="L3459" s="18">
        <v>304254.88</v>
      </c>
      <c r="M3459" s="17">
        <v>-0.11153200000000001</v>
      </c>
      <c r="N3459" s="18">
        <v>620221.16</v>
      </c>
      <c r="O3459" s="17">
        <v>-9.1272000000000006E-2</v>
      </c>
    </row>
    <row r="3460" spans="2:15" x14ac:dyDescent="0.2">
      <c r="B3460" s="30"/>
      <c r="C3460" s="30"/>
      <c r="D3460" s="30"/>
      <c r="E3460" s="30"/>
      <c r="F3460" s="30"/>
      <c r="G3460" s="14" t="s">
        <v>293</v>
      </c>
      <c r="H3460" s="18">
        <v>138028.75</v>
      </c>
      <c r="I3460" s="17">
        <v>-4.2526000000000001E-2</v>
      </c>
      <c r="J3460" s="18">
        <v>445211.16</v>
      </c>
      <c r="K3460" s="17">
        <v>-9.3963000000000005E-2</v>
      </c>
      <c r="L3460" s="18">
        <v>936782.87</v>
      </c>
      <c r="M3460" s="17">
        <v>-7.0254999999999998E-2</v>
      </c>
      <c r="N3460" s="18">
        <v>1942338.92</v>
      </c>
      <c r="O3460" s="17">
        <v>-3.4455E-2</v>
      </c>
    </row>
    <row r="3461" spans="2:15" x14ac:dyDescent="0.2">
      <c r="B3461" s="30"/>
      <c r="C3461" s="30"/>
      <c r="D3461" s="30"/>
      <c r="E3461" s="30"/>
      <c r="F3461" s="30"/>
      <c r="G3461" s="14" t="s">
        <v>294</v>
      </c>
      <c r="H3461" s="18">
        <v>113994.82</v>
      </c>
      <c r="I3461" s="17">
        <v>-0.160411</v>
      </c>
      <c r="J3461" s="18">
        <v>401495.35</v>
      </c>
      <c r="K3461" s="17">
        <v>-0.16258</v>
      </c>
      <c r="L3461" s="18">
        <v>850529.41</v>
      </c>
      <c r="M3461" s="17">
        <v>-0.14547599999999999</v>
      </c>
      <c r="N3461" s="18">
        <v>1815647.68</v>
      </c>
      <c r="O3461" s="17">
        <v>-7.1982000000000004E-2</v>
      </c>
    </row>
    <row r="3462" spans="2:15" x14ac:dyDescent="0.2">
      <c r="B3462" s="30"/>
      <c r="C3462" s="30"/>
      <c r="D3462" s="30"/>
      <c r="E3462" s="30"/>
      <c r="F3462" s="30"/>
      <c r="G3462" s="14" t="s">
        <v>295</v>
      </c>
      <c r="H3462" s="18">
        <v>62577.48</v>
      </c>
      <c r="I3462" s="17">
        <v>-0.103952</v>
      </c>
      <c r="J3462" s="18">
        <v>204811.44</v>
      </c>
      <c r="K3462" s="17">
        <v>-3.5971000000000003E-2</v>
      </c>
      <c r="L3462" s="18">
        <v>418847.91</v>
      </c>
      <c r="M3462" s="17">
        <v>-6.8534999999999999E-2</v>
      </c>
      <c r="N3462" s="18">
        <v>832156.5</v>
      </c>
      <c r="O3462" s="17">
        <v>-0.101655</v>
      </c>
    </row>
    <row r="3463" spans="2:15" x14ac:dyDescent="0.2">
      <c r="B3463" s="30"/>
      <c r="C3463" s="30"/>
      <c r="D3463" s="30"/>
      <c r="E3463" s="30"/>
      <c r="F3463" s="30"/>
      <c r="G3463" s="14" t="s">
        <v>296</v>
      </c>
      <c r="H3463" s="18">
        <v>37494.870000000003</v>
      </c>
      <c r="I3463" s="17">
        <v>-0.16638900000000001</v>
      </c>
      <c r="J3463" s="18">
        <v>133845.04999999999</v>
      </c>
      <c r="K3463" s="17">
        <v>-0.13081799999999999</v>
      </c>
      <c r="L3463" s="18">
        <v>275761.71999999997</v>
      </c>
      <c r="M3463" s="17">
        <v>-0.12936</v>
      </c>
      <c r="N3463" s="18">
        <v>569378.29</v>
      </c>
      <c r="O3463" s="17">
        <v>-4.4174999999999999E-2</v>
      </c>
    </row>
    <row r="3464" spans="2:15" x14ac:dyDescent="0.2">
      <c r="B3464" s="30"/>
      <c r="C3464" s="30"/>
      <c r="D3464" s="30"/>
      <c r="E3464" s="30"/>
      <c r="F3464" s="30"/>
      <c r="G3464" s="14" t="s">
        <v>297</v>
      </c>
      <c r="H3464" s="18">
        <v>67243.98</v>
      </c>
      <c r="I3464" s="17">
        <v>7.0618E-2</v>
      </c>
      <c r="J3464" s="18">
        <v>225786.26</v>
      </c>
      <c r="K3464" s="17">
        <v>8.2186999999999996E-2</v>
      </c>
      <c r="L3464" s="18">
        <v>476505.17</v>
      </c>
      <c r="M3464" s="17">
        <v>0.13190199999999999</v>
      </c>
      <c r="N3464" s="18">
        <v>945733.2</v>
      </c>
      <c r="O3464" s="17">
        <v>0.14153499999999999</v>
      </c>
    </row>
    <row r="3465" spans="2:15" x14ac:dyDescent="0.2">
      <c r="B3465" s="30"/>
      <c r="C3465" s="30"/>
      <c r="D3465" s="30"/>
      <c r="E3465" s="30"/>
      <c r="F3465" s="30"/>
      <c r="G3465" s="14" t="s">
        <v>298</v>
      </c>
      <c r="H3465" s="18">
        <v>47344.2</v>
      </c>
      <c r="I3465" s="17">
        <v>0.35329700000000003</v>
      </c>
      <c r="J3465" s="18">
        <v>161994.51</v>
      </c>
      <c r="K3465" s="17">
        <v>0.41696</v>
      </c>
      <c r="L3465" s="18">
        <v>315728.65000000002</v>
      </c>
      <c r="M3465" s="17">
        <v>0.29550500000000002</v>
      </c>
      <c r="N3465" s="18">
        <v>605058.1</v>
      </c>
      <c r="O3465" s="17">
        <v>0.24802199999999999</v>
      </c>
    </row>
    <row r="3466" spans="2:15" x14ac:dyDescent="0.2">
      <c r="B3466" s="30"/>
      <c r="C3466" s="30"/>
      <c r="D3466" s="30"/>
      <c r="E3466" s="30"/>
      <c r="F3466" s="30"/>
      <c r="G3466" s="14" t="s">
        <v>299</v>
      </c>
      <c r="H3466" s="18">
        <v>223990.58</v>
      </c>
      <c r="I3466" s="17">
        <v>-8.1046999999999994E-2</v>
      </c>
      <c r="J3466" s="18">
        <v>728375.19</v>
      </c>
      <c r="K3466" s="17">
        <v>-9.8532999999999996E-2</v>
      </c>
      <c r="L3466" s="18">
        <v>1552560.26</v>
      </c>
      <c r="M3466" s="17">
        <v>-4.8302999999999999E-2</v>
      </c>
      <c r="N3466" s="18">
        <v>3408429.21</v>
      </c>
      <c r="O3466" s="17">
        <v>4.4339999999999996E-3</v>
      </c>
    </row>
    <row r="3467" spans="2:15" x14ac:dyDescent="0.2">
      <c r="B3467" s="30"/>
      <c r="C3467" s="30"/>
      <c r="D3467" s="30"/>
      <c r="E3467" s="30"/>
      <c r="F3467" s="30"/>
      <c r="G3467" s="14" t="s">
        <v>300</v>
      </c>
      <c r="H3467" s="18">
        <v>14009.6</v>
      </c>
      <c r="I3467" s="17">
        <v>-0.34050999999999998</v>
      </c>
      <c r="J3467" s="18">
        <v>48227.42</v>
      </c>
      <c r="K3467" s="17">
        <v>-0.29611900000000002</v>
      </c>
      <c r="L3467" s="18">
        <v>91368.18</v>
      </c>
      <c r="M3467" s="17">
        <v>-0.354018</v>
      </c>
      <c r="N3467" s="18">
        <v>181062.81</v>
      </c>
      <c r="O3467" s="17">
        <v>-0.31747599999999998</v>
      </c>
    </row>
    <row r="3468" spans="2:15" x14ac:dyDescent="0.2">
      <c r="B3468" s="30"/>
      <c r="C3468" s="30"/>
      <c r="D3468" s="30"/>
      <c r="E3468" s="30"/>
      <c r="F3468" s="30"/>
      <c r="G3468" s="14" t="s">
        <v>301</v>
      </c>
      <c r="H3468" s="18">
        <v>202286.67</v>
      </c>
      <c r="I3468" s="17">
        <v>0.112427</v>
      </c>
      <c r="J3468" s="18">
        <v>679820.1</v>
      </c>
      <c r="K3468" s="17">
        <v>0.15185199999999999</v>
      </c>
      <c r="L3468" s="18">
        <v>1378679.15</v>
      </c>
      <c r="M3468" s="17">
        <v>0.17571600000000001</v>
      </c>
      <c r="N3468" s="18">
        <v>2733834.44</v>
      </c>
      <c r="O3468" s="17">
        <v>0.149898</v>
      </c>
    </row>
    <row r="3469" spans="2:15" x14ac:dyDescent="0.2">
      <c r="B3469" s="30"/>
      <c r="C3469" s="30"/>
      <c r="D3469" s="30"/>
      <c r="E3469" s="30"/>
      <c r="F3469" s="30"/>
      <c r="G3469" s="14" t="s">
        <v>302</v>
      </c>
      <c r="H3469" s="18">
        <v>94647.56</v>
      </c>
      <c r="I3469" s="17">
        <v>0.60529299999999997</v>
      </c>
      <c r="J3469" s="18">
        <v>282408.86</v>
      </c>
      <c r="K3469" s="17">
        <v>0.47111799999999998</v>
      </c>
      <c r="L3469" s="18">
        <v>585011.68999999994</v>
      </c>
      <c r="M3469" s="17">
        <v>0.50034800000000001</v>
      </c>
      <c r="N3469" s="18">
        <v>1176818.8899999999</v>
      </c>
      <c r="O3469" s="17">
        <v>0.39302100000000001</v>
      </c>
    </row>
    <row r="3470" spans="2:15" x14ac:dyDescent="0.2">
      <c r="B3470" s="30"/>
      <c r="C3470" s="30"/>
      <c r="D3470" s="30"/>
      <c r="E3470" s="30"/>
      <c r="F3470" s="30"/>
      <c r="G3470" s="14" t="s">
        <v>303</v>
      </c>
      <c r="H3470" s="18">
        <v>96791.43</v>
      </c>
      <c r="I3470" s="17">
        <v>-7.3225999999999999E-2</v>
      </c>
      <c r="J3470" s="18">
        <v>327109.08</v>
      </c>
      <c r="K3470" s="17">
        <v>0.104126</v>
      </c>
      <c r="L3470" s="18">
        <v>666379.76</v>
      </c>
      <c r="M3470" s="17">
        <v>7.5946E-2</v>
      </c>
      <c r="N3470" s="18">
        <v>1443739.78</v>
      </c>
      <c r="O3470" s="17">
        <v>0.22980700000000001</v>
      </c>
    </row>
    <row r="3471" spans="2:15" x14ac:dyDescent="0.2">
      <c r="B3471" s="30"/>
      <c r="C3471" s="30"/>
      <c r="D3471" s="30"/>
      <c r="E3471" s="30"/>
      <c r="F3471" s="30"/>
      <c r="G3471" s="14" t="s">
        <v>304</v>
      </c>
      <c r="H3471" s="18">
        <v>34986.269999999997</v>
      </c>
      <c r="I3471" s="17">
        <v>-0.16547400000000001</v>
      </c>
      <c r="J3471" s="18">
        <v>118284.82</v>
      </c>
      <c r="K3471" s="17">
        <v>-0.11808200000000001</v>
      </c>
      <c r="L3471" s="18">
        <v>230573.08</v>
      </c>
      <c r="M3471" s="17">
        <v>-0.16012000000000001</v>
      </c>
      <c r="N3471" s="18">
        <v>452043.41</v>
      </c>
      <c r="O3471" s="17">
        <v>-0.13251599999999999</v>
      </c>
    </row>
    <row r="3472" spans="2:15" x14ac:dyDescent="0.2">
      <c r="B3472" s="30"/>
      <c r="C3472" s="30"/>
      <c r="D3472" s="30"/>
      <c r="E3472" s="30"/>
      <c r="F3472" s="30"/>
      <c r="G3472" s="14" t="s">
        <v>305</v>
      </c>
      <c r="H3472" s="18">
        <v>61430.58</v>
      </c>
      <c r="I3472" s="17">
        <v>0.173512</v>
      </c>
      <c r="J3472" s="18">
        <v>189544.7</v>
      </c>
      <c r="K3472" s="17">
        <v>0.14263200000000001</v>
      </c>
      <c r="L3472" s="18">
        <v>419557.47</v>
      </c>
      <c r="M3472" s="17">
        <v>0.23234399999999999</v>
      </c>
      <c r="N3472" s="18">
        <v>798293.41</v>
      </c>
      <c r="O3472" s="17">
        <v>0.284501</v>
      </c>
    </row>
    <row r="3473" spans="2:15" x14ac:dyDescent="0.2">
      <c r="B3473" s="30"/>
      <c r="C3473" s="30"/>
      <c r="D3473" s="30"/>
      <c r="E3473" s="30"/>
      <c r="F3473" s="30"/>
      <c r="G3473" s="14" t="s">
        <v>306</v>
      </c>
      <c r="H3473" s="18">
        <v>316611.53999999998</v>
      </c>
      <c r="I3473" s="17">
        <v>-5.7197999999999999E-2</v>
      </c>
      <c r="J3473" s="18">
        <v>1064997.3700000001</v>
      </c>
      <c r="K3473" s="17">
        <v>-6.8237999999999993E-2</v>
      </c>
      <c r="L3473" s="18">
        <v>2257332.7999999998</v>
      </c>
      <c r="M3473" s="17">
        <v>-4.3951999999999998E-2</v>
      </c>
      <c r="N3473" s="18">
        <v>4709804.1900000004</v>
      </c>
      <c r="O3473" s="17">
        <v>3.01E-4</v>
      </c>
    </row>
    <row r="3474" spans="2:15" x14ac:dyDescent="0.2">
      <c r="B3474" s="30"/>
      <c r="C3474" s="30"/>
      <c r="D3474" s="30"/>
      <c r="E3474" s="30"/>
      <c r="F3474" s="30"/>
      <c r="G3474" s="14" t="s">
        <v>307</v>
      </c>
      <c r="H3474" s="18">
        <v>111775.83</v>
      </c>
      <c r="I3474" s="17">
        <v>-1.7402999999999998E-2</v>
      </c>
      <c r="J3474" s="18">
        <v>376289.84</v>
      </c>
      <c r="K3474" s="17">
        <v>-3.1930000000000001E-3</v>
      </c>
      <c r="L3474" s="18">
        <v>803914.71</v>
      </c>
      <c r="M3474" s="17">
        <v>4.7344999999999998E-2</v>
      </c>
      <c r="N3474" s="18">
        <v>1644830.49</v>
      </c>
      <c r="O3474" s="17">
        <v>0.12246899999999999</v>
      </c>
    </row>
    <row r="3475" spans="2:15" x14ac:dyDescent="0.2">
      <c r="B3475" s="30"/>
      <c r="C3475" s="30"/>
      <c r="D3475" s="30"/>
      <c r="E3475" s="30"/>
      <c r="F3475" s="30"/>
      <c r="G3475" s="14" t="s">
        <v>308</v>
      </c>
      <c r="H3475" s="18">
        <v>10958.36</v>
      </c>
      <c r="I3475" s="17">
        <v>-0.20971699999999999</v>
      </c>
      <c r="J3475" s="18">
        <v>36746.269999999997</v>
      </c>
      <c r="K3475" s="17">
        <v>-0.27658899999999997</v>
      </c>
      <c r="L3475" s="18">
        <v>77504.509999999995</v>
      </c>
      <c r="M3475" s="17">
        <v>-0.25548500000000002</v>
      </c>
      <c r="N3475" s="18">
        <v>158939.94</v>
      </c>
      <c r="O3475" s="17">
        <v>-0.19287199999999999</v>
      </c>
    </row>
    <row r="3476" spans="2:15" x14ac:dyDescent="0.2">
      <c r="B3476" s="30"/>
      <c r="C3476" s="30"/>
      <c r="D3476" s="30"/>
      <c r="E3476" s="30"/>
      <c r="F3476" s="30"/>
      <c r="G3476" s="14" t="s">
        <v>309</v>
      </c>
      <c r="H3476" s="18">
        <v>128465.77</v>
      </c>
      <c r="I3476" s="17">
        <v>0.112398</v>
      </c>
      <c r="J3476" s="18">
        <v>423195.04</v>
      </c>
      <c r="K3476" s="17">
        <v>0.12801399999999999</v>
      </c>
      <c r="L3476" s="18">
        <v>861693.46</v>
      </c>
      <c r="M3476" s="17">
        <v>0.17202500000000001</v>
      </c>
      <c r="N3476" s="18">
        <v>1701084.91</v>
      </c>
      <c r="O3476" s="17">
        <v>0.15259700000000001</v>
      </c>
    </row>
    <row r="3477" spans="2:15" x14ac:dyDescent="0.2">
      <c r="B3477" s="30"/>
      <c r="C3477" s="30"/>
      <c r="D3477" s="30"/>
      <c r="E3477" s="30"/>
      <c r="F3477" s="30"/>
      <c r="G3477" s="14" t="s">
        <v>310</v>
      </c>
      <c r="H3477" s="18">
        <v>25148.53</v>
      </c>
      <c r="I3477" s="17">
        <v>-5.1171000000000001E-2</v>
      </c>
      <c r="J3477" s="18">
        <v>92865.19</v>
      </c>
      <c r="K3477" s="17">
        <v>-1.3068E-2</v>
      </c>
      <c r="L3477" s="18">
        <v>197538.48</v>
      </c>
      <c r="M3477" s="17">
        <v>-1.8044999999999999E-2</v>
      </c>
      <c r="N3477" s="18">
        <v>390994.41</v>
      </c>
      <c r="O3477" s="17">
        <v>4.0904999999999997E-2</v>
      </c>
    </row>
    <row r="3478" spans="2:15" x14ac:dyDescent="0.2">
      <c r="B3478" s="30"/>
      <c r="C3478" s="30"/>
      <c r="D3478" s="30"/>
      <c r="E3478" s="30"/>
      <c r="F3478" s="30"/>
      <c r="G3478" s="14" t="s">
        <v>311</v>
      </c>
      <c r="H3478" s="18">
        <v>152962.56</v>
      </c>
      <c r="I3478" s="17">
        <v>-1.7700000000000001E-3</v>
      </c>
      <c r="J3478" s="18">
        <v>502256.28</v>
      </c>
      <c r="K3478" s="17">
        <v>2.2989999999999998E-3</v>
      </c>
      <c r="L3478" s="18">
        <v>1088393.0900000001</v>
      </c>
      <c r="M3478" s="17">
        <v>4.9227E-2</v>
      </c>
      <c r="N3478" s="18">
        <v>2260164.96</v>
      </c>
      <c r="O3478" s="17">
        <v>9.2294000000000001E-2</v>
      </c>
    </row>
    <row r="3479" spans="2:15" x14ac:dyDescent="0.2">
      <c r="B3479" s="30"/>
      <c r="C3479" s="30"/>
      <c r="D3479" s="30"/>
      <c r="E3479" s="30"/>
      <c r="F3479" s="30"/>
      <c r="G3479" s="14" t="s">
        <v>312</v>
      </c>
      <c r="H3479" s="18">
        <v>73028.89</v>
      </c>
      <c r="I3479" s="17">
        <v>1.861E-3</v>
      </c>
      <c r="J3479" s="18">
        <v>233414.74</v>
      </c>
      <c r="K3479" s="17">
        <v>-8.9599999999999999E-4</v>
      </c>
      <c r="L3479" s="18">
        <v>516632.26</v>
      </c>
      <c r="M3479" s="17">
        <v>4.9466000000000003E-2</v>
      </c>
      <c r="N3479" s="18">
        <v>1065005.1200000001</v>
      </c>
      <c r="O3479" s="17">
        <v>7.2417999999999996E-2</v>
      </c>
    </row>
    <row r="3480" spans="2:15" x14ac:dyDescent="0.2">
      <c r="B3480" s="30"/>
      <c r="C3480" s="30"/>
      <c r="D3480" s="30"/>
      <c r="E3480" s="30"/>
      <c r="F3480" s="30"/>
      <c r="G3480" s="14" t="s">
        <v>313</v>
      </c>
      <c r="H3480" s="18">
        <v>72365.77</v>
      </c>
      <c r="I3480" s="17">
        <v>0.13561200000000001</v>
      </c>
      <c r="J3480" s="18">
        <v>249188.28</v>
      </c>
      <c r="K3480" s="17">
        <v>0.15428500000000001</v>
      </c>
      <c r="L3480" s="18">
        <v>524160.24</v>
      </c>
      <c r="M3480" s="17">
        <v>0.14718899999999999</v>
      </c>
      <c r="N3480" s="18">
        <v>1033756.68</v>
      </c>
      <c r="O3480" s="17">
        <v>7.2495000000000004E-2</v>
      </c>
    </row>
    <row r="3481" spans="2:15" x14ac:dyDescent="0.2">
      <c r="B3481" s="30"/>
      <c r="C3481" s="30"/>
      <c r="D3481" s="30"/>
      <c r="E3481" s="30"/>
      <c r="F3481" s="30"/>
      <c r="G3481" s="14" t="s">
        <v>314</v>
      </c>
      <c r="H3481" s="18">
        <v>130299.97</v>
      </c>
      <c r="I3481" s="17">
        <v>3.9516000000000003E-2</v>
      </c>
      <c r="J3481" s="18">
        <v>443614.61</v>
      </c>
      <c r="K3481" s="17">
        <v>8.4042000000000006E-2</v>
      </c>
      <c r="L3481" s="18">
        <v>890658.38</v>
      </c>
      <c r="M3481" s="17">
        <v>6.0760000000000002E-2</v>
      </c>
      <c r="N3481" s="18">
        <v>1865421.51</v>
      </c>
      <c r="O3481" s="17">
        <v>0.17327600000000001</v>
      </c>
    </row>
    <row r="3482" spans="2:15" x14ac:dyDescent="0.2">
      <c r="B3482" s="30"/>
      <c r="C3482" s="30"/>
      <c r="D3482" s="30"/>
      <c r="E3482" s="30"/>
      <c r="F3482" s="30"/>
      <c r="G3482" s="14" t="s">
        <v>315</v>
      </c>
      <c r="H3482" s="18">
        <v>67491.12</v>
      </c>
      <c r="I3482" s="17">
        <v>9.4187999999999994E-2</v>
      </c>
      <c r="J3482" s="18">
        <v>207937.18</v>
      </c>
      <c r="K3482" s="17">
        <v>5.4239000000000002E-2</v>
      </c>
      <c r="L3482" s="18">
        <v>459833.74</v>
      </c>
      <c r="M3482" s="17">
        <v>7.8572000000000003E-2</v>
      </c>
      <c r="N3482" s="18">
        <v>935238.33</v>
      </c>
      <c r="O3482" s="17">
        <v>0.10616200000000001</v>
      </c>
    </row>
    <row r="3483" spans="2:15" x14ac:dyDescent="0.2">
      <c r="B3483" s="30"/>
      <c r="C3483" s="30"/>
      <c r="D3483" s="30"/>
      <c r="E3483" s="30"/>
      <c r="F3483" s="30"/>
      <c r="G3483" s="14" t="s">
        <v>316</v>
      </c>
      <c r="H3483" s="18">
        <v>60993.32</v>
      </c>
      <c r="I3483" s="17">
        <v>-2.2068000000000001E-2</v>
      </c>
      <c r="J3483" s="18">
        <v>197105.19</v>
      </c>
      <c r="K3483" s="17">
        <v>-1.9119000000000001E-2</v>
      </c>
      <c r="L3483" s="18">
        <v>445087.28</v>
      </c>
      <c r="M3483" s="17">
        <v>8.337E-2</v>
      </c>
      <c r="N3483" s="18">
        <v>906474.27</v>
      </c>
      <c r="O3483" s="17">
        <v>0.13391700000000001</v>
      </c>
    </row>
    <row r="3484" spans="2:15" x14ac:dyDescent="0.2">
      <c r="B3484" s="30"/>
      <c r="C3484" s="30"/>
      <c r="D3484" s="30"/>
      <c r="E3484" s="30"/>
      <c r="F3484" s="30"/>
      <c r="G3484" s="14" t="s">
        <v>317</v>
      </c>
      <c r="H3484" s="18">
        <v>21367.16</v>
      </c>
      <c r="I3484" s="17">
        <v>-0.29232599999999997</v>
      </c>
      <c r="J3484" s="18">
        <v>74817.289999999994</v>
      </c>
      <c r="K3484" s="17">
        <v>-0.270847</v>
      </c>
      <c r="L3484" s="18">
        <v>185068.58</v>
      </c>
      <c r="M3484" s="17">
        <v>-0.108117</v>
      </c>
      <c r="N3484" s="18">
        <v>393740.3</v>
      </c>
      <c r="O3484" s="17">
        <v>-8.8050000000000003E-3</v>
      </c>
    </row>
    <row r="3485" spans="2:15" x14ac:dyDescent="0.2">
      <c r="B3485" s="30"/>
      <c r="C3485" s="30"/>
      <c r="D3485" s="30"/>
      <c r="E3485" s="30"/>
      <c r="F3485" s="30"/>
      <c r="G3485" s="14" t="s">
        <v>318</v>
      </c>
      <c r="H3485" s="18">
        <v>79182.929999999993</v>
      </c>
      <c r="I3485" s="17">
        <v>9.0659999999999994E-3</v>
      </c>
      <c r="J3485" s="18">
        <v>255922.36</v>
      </c>
      <c r="K3485" s="17">
        <v>-3.1191E-2</v>
      </c>
      <c r="L3485" s="18">
        <v>547709.32999999996</v>
      </c>
      <c r="M3485" s="17">
        <v>-1.201E-2</v>
      </c>
      <c r="N3485" s="18">
        <v>1158933.18</v>
      </c>
      <c r="O3485" s="17">
        <v>1.0181000000000001E-2</v>
      </c>
    </row>
    <row r="3486" spans="2:15" x14ac:dyDescent="0.2">
      <c r="B3486" s="30"/>
      <c r="C3486" s="30"/>
      <c r="D3486" s="30"/>
      <c r="E3486" s="30"/>
      <c r="F3486" s="30"/>
      <c r="G3486" s="14" t="s">
        <v>319</v>
      </c>
      <c r="H3486" s="18">
        <v>19417.02</v>
      </c>
      <c r="I3486" s="17">
        <v>5.5669000000000003E-2</v>
      </c>
      <c r="J3486" s="18">
        <v>64553.62</v>
      </c>
      <c r="K3486" s="17">
        <v>1.7388000000000001E-2</v>
      </c>
      <c r="L3486" s="18">
        <v>133793.97</v>
      </c>
      <c r="M3486" s="17">
        <v>1.4192E-2</v>
      </c>
      <c r="N3486" s="18">
        <v>271933.90000000002</v>
      </c>
      <c r="O3486" s="17">
        <v>4.1452999999999997E-2</v>
      </c>
    </row>
    <row r="3487" spans="2:15" x14ac:dyDescent="0.2">
      <c r="B3487" s="30"/>
      <c r="C3487" s="30"/>
      <c r="D3487" s="30"/>
      <c r="E3487" s="30"/>
      <c r="F3487" s="30"/>
      <c r="G3487" s="14" t="s">
        <v>320</v>
      </c>
      <c r="H3487" s="18">
        <v>70491.360000000001</v>
      </c>
      <c r="I3487" s="17">
        <v>-3.6003E-2</v>
      </c>
      <c r="J3487" s="18">
        <v>226662.12</v>
      </c>
      <c r="K3487" s="17">
        <v>-5.3998999999999998E-2</v>
      </c>
      <c r="L3487" s="18">
        <v>478866.83</v>
      </c>
      <c r="M3487" s="17">
        <v>1.2326E-2</v>
      </c>
      <c r="N3487" s="18">
        <v>996899.43</v>
      </c>
      <c r="O3487" s="17">
        <v>3.0707999999999999E-2</v>
      </c>
    </row>
    <row r="3488" spans="2:15" x14ac:dyDescent="0.2">
      <c r="B3488" s="30"/>
      <c r="C3488" s="30"/>
      <c r="D3488" s="30"/>
      <c r="E3488" s="30"/>
      <c r="F3488" s="30"/>
      <c r="G3488" s="14" t="s">
        <v>321</v>
      </c>
      <c r="H3488" s="18">
        <v>142529.75</v>
      </c>
      <c r="I3488" s="17">
        <v>-0.10709</v>
      </c>
      <c r="J3488" s="18">
        <v>464892.94</v>
      </c>
      <c r="K3488" s="17">
        <v>-0.12673699999999999</v>
      </c>
      <c r="L3488" s="18">
        <v>963889.66</v>
      </c>
      <c r="M3488" s="17">
        <v>-0.119104</v>
      </c>
      <c r="N3488" s="18">
        <v>2034057.39</v>
      </c>
      <c r="O3488" s="17">
        <v>-9.7119999999999998E-2</v>
      </c>
    </row>
    <row r="3489" spans="2:15" x14ac:dyDescent="0.2">
      <c r="B3489" s="30"/>
      <c r="C3489" s="30"/>
      <c r="D3489" s="30"/>
      <c r="E3489" s="30"/>
      <c r="F3489" s="30"/>
      <c r="G3489" s="14" t="s">
        <v>322</v>
      </c>
      <c r="H3489" s="18">
        <v>129837.89</v>
      </c>
      <c r="I3489" s="17">
        <v>-6.6490000000000004E-3</v>
      </c>
      <c r="J3489" s="18">
        <v>439172.85</v>
      </c>
      <c r="K3489" s="17">
        <v>-3.3699E-2</v>
      </c>
      <c r="L3489" s="18">
        <v>896559.52</v>
      </c>
      <c r="M3489" s="17">
        <v>-5.7464000000000001E-2</v>
      </c>
      <c r="N3489" s="18">
        <v>1922312.13</v>
      </c>
      <c r="O3489" s="17">
        <v>4.117E-3</v>
      </c>
    </row>
    <row r="3490" spans="2:15" x14ac:dyDescent="0.2">
      <c r="B3490" s="30"/>
      <c r="C3490" s="30"/>
      <c r="D3490" s="30"/>
      <c r="E3490" s="30"/>
      <c r="F3490" s="30"/>
      <c r="G3490" s="14" t="s">
        <v>323</v>
      </c>
      <c r="H3490" s="18">
        <v>119086.02</v>
      </c>
      <c r="I3490" s="17">
        <v>7.2499999999999995E-2</v>
      </c>
      <c r="J3490" s="18">
        <v>395209.3</v>
      </c>
      <c r="K3490" s="17">
        <v>0.103709</v>
      </c>
      <c r="L3490" s="18">
        <v>839579.47</v>
      </c>
      <c r="M3490" s="17">
        <v>0.15537500000000001</v>
      </c>
      <c r="N3490" s="18">
        <v>1603963.04</v>
      </c>
      <c r="O3490" s="17">
        <v>0.14350199999999999</v>
      </c>
    </row>
    <row r="3491" spans="2:15" x14ac:dyDescent="0.2">
      <c r="B3491" s="30"/>
      <c r="C3491" s="30"/>
      <c r="D3491" s="30"/>
      <c r="E3491" s="30"/>
      <c r="F3491" s="30"/>
      <c r="G3491" s="14" t="s">
        <v>324</v>
      </c>
      <c r="H3491" s="18">
        <v>45005.27</v>
      </c>
      <c r="I3491" s="17">
        <v>5.6436E-2</v>
      </c>
      <c r="J3491" s="18">
        <v>157267.66</v>
      </c>
      <c r="K3491" s="17">
        <v>6.3671000000000005E-2</v>
      </c>
      <c r="L3491" s="18">
        <v>350114.11</v>
      </c>
      <c r="M3491" s="17">
        <v>0.17049300000000001</v>
      </c>
      <c r="N3491" s="18">
        <v>689176.32</v>
      </c>
      <c r="O3491" s="17">
        <v>0.147508</v>
      </c>
    </row>
    <row r="3492" spans="2:15" x14ac:dyDescent="0.2">
      <c r="B3492" s="138"/>
      <c r="C3492" s="138"/>
      <c r="D3492" s="138"/>
      <c r="E3492" s="138"/>
      <c r="F3492" s="30"/>
      <c r="G3492" s="14" t="s">
        <v>325</v>
      </c>
      <c r="H3492" s="18">
        <v>157909.43</v>
      </c>
      <c r="I3492" s="17">
        <v>1.0463999999999999E-2</v>
      </c>
      <c r="J3492" s="18">
        <v>531682.1</v>
      </c>
      <c r="K3492" s="17">
        <v>7.1966000000000002E-2</v>
      </c>
      <c r="L3492" s="18">
        <v>1106269.5</v>
      </c>
      <c r="M3492" s="17">
        <v>0.136876</v>
      </c>
      <c r="N3492" s="18">
        <v>2214678.7599999998</v>
      </c>
      <c r="O3492" s="17">
        <v>0.12690799999999999</v>
      </c>
    </row>
    <row r="3493" spans="2:15" x14ac:dyDescent="0.2">
      <c r="C3493" s="30"/>
      <c r="D3493" s="30"/>
      <c r="E3493" s="30"/>
      <c r="F3493" s="30"/>
      <c r="G3493" s="14" t="s">
        <v>351</v>
      </c>
      <c r="H3493" s="19">
        <v>21974.49</v>
      </c>
      <c r="I3493" s="17">
        <v>-0.187552</v>
      </c>
      <c r="J3493" s="19">
        <v>79191.11</v>
      </c>
      <c r="K3493" s="17">
        <v>-0.12243900000000001</v>
      </c>
      <c r="L3493" s="19">
        <v>175123.17</v>
      </c>
      <c r="M3493" s="17">
        <v>-4.7925000000000002E-2</v>
      </c>
      <c r="N3493" s="19">
        <v>366778.21</v>
      </c>
      <c r="O3493" s="17">
        <v>5.3800000000000001E-2</v>
      </c>
    </row>
    <row r="3494" spans="2:15" x14ac:dyDescent="0.2">
      <c r="C3494" s="30"/>
      <c r="D3494" s="30"/>
      <c r="E3494" s="30"/>
      <c r="F3494" s="30"/>
      <c r="G3494" s="14" t="s">
        <v>352</v>
      </c>
      <c r="H3494" s="19">
        <v>70411.78</v>
      </c>
      <c r="I3494" s="17">
        <v>4.4586000000000001E-2</v>
      </c>
      <c r="J3494" s="19">
        <v>235443</v>
      </c>
      <c r="K3494" s="17">
        <v>2.4454E-2</v>
      </c>
      <c r="L3494" s="19">
        <v>501490.61</v>
      </c>
      <c r="M3494" s="17">
        <v>6.1605E-2</v>
      </c>
      <c r="N3494" s="19">
        <v>991807.5</v>
      </c>
      <c r="O3494" s="17">
        <v>6.0047000000000003E-2</v>
      </c>
    </row>
    <row r="3495" spans="2:15" x14ac:dyDescent="0.2">
      <c r="B3495" s="29" t="s">
        <v>19</v>
      </c>
      <c r="C3495" s="29" t="s">
        <v>11</v>
      </c>
      <c r="D3495" s="29" t="s">
        <v>117</v>
      </c>
      <c r="E3495" s="29" t="s">
        <v>25</v>
      </c>
      <c r="F3495" s="29" t="s">
        <v>85</v>
      </c>
      <c r="G3495" s="14" t="s">
        <v>326</v>
      </c>
      <c r="H3495" s="18">
        <v>709357.12</v>
      </c>
      <c r="I3495" s="17">
        <v>-6.7224000000000006E-2</v>
      </c>
      <c r="J3495" s="18">
        <v>2310263.15</v>
      </c>
      <c r="K3495" s="17">
        <v>-8.8713E-2</v>
      </c>
      <c r="L3495" s="18">
        <v>4889747.8600000003</v>
      </c>
      <c r="M3495" s="17">
        <v>-5.5233999999999998E-2</v>
      </c>
      <c r="N3495" s="18">
        <v>10395230.210000001</v>
      </c>
      <c r="O3495" s="17">
        <v>-2.4261000000000001E-2</v>
      </c>
    </row>
    <row r="3496" spans="2:15" x14ac:dyDescent="0.2">
      <c r="B3496" s="30"/>
      <c r="C3496" s="30"/>
      <c r="D3496" s="30"/>
      <c r="E3496" s="30"/>
      <c r="F3496" s="30"/>
      <c r="G3496" s="14" t="s">
        <v>327</v>
      </c>
      <c r="H3496" s="18">
        <v>770932.28</v>
      </c>
      <c r="I3496" s="17">
        <v>2.2669999999999999E-3</v>
      </c>
      <c r="J3496" s="18">
        <v>2534338.9500000002</v>
      </c>
      <c r="K3496" s="17">
        <v>-1.8290000000000001E-2</v>
      </c>
      <c r="L3496" s="18">
        <v>5349624.75</v>
      </c>
      <c r="M3496" s="17">
        <v>-3.3899999999999998E-3</v>
      </c>
      <c r="N3496" s="18">
        <v>10951836.789999999</v>
      </c>
      <c r="O3496" s="17">
        <v>4.2591999999999998E-2</v>
      </c>
    </row>
    <row r="3497" spans="2:15" x14ac:dyDescent="0.2">
      <c r="B3497" s="30"/>
      <c r="C3497" s="30"/>
      <c r="D3497" s="30"/>
      <c r="E3497" s="30"/>
      <c r="F3497" s="30"/>
      <c r="G3497" s="14" t="s">
        <v>328</v>
      </c>
      <c r="H3497" s="18">
        <v>720905.7</v>
      </c>
      <c r="I3497" s="17">
        <v>-4.8599000000000003E-2</v>
      </c>
      <c r="J3497" s="18">
        <v>2329514.83</v>
      </c>
      <c r="K3497" s="17">
        <v>-6.7699999999999996E-2</v>
      </c>
      <c r="L3497" s="18">
        <v>4983962.09</v>
      </c>
      <c r="M3497" s="17">
        <v>-4.1987999999999998E-2</v>
      </c>
      <c r="N3497" s="18">
        <v>10224904.51</v>
      </c>
      <c r="O3497" s="17">
        <v>-1.45E-4</v>
      </c>
    </row>
    <row r="3498" spans="2:15" x14ac:dyDescent="0.2">
      <c r="B3498" s="30"/>
      <c r="C3498" s="30"/>
      <c r="D3498" s="30"/>
      <c r="E3498" s="30"/>
      <c r="F3498" s="30"/>
      <c r="G3498" s="14" t="s">
        <v>329</v>
      </c>
      <c r="H3498" s="18">
        <v>1425723.63</v>
      </c>
      <c r="I3498" s="17">
        <v>-4.4088000000000002E-2</v>
      </c>
      <c r="J3498" s="18">
        <v>4776150.88</v>
      </c>
      <c r="K3498" s="17">
        <v>-6.1337000000000003E-2</v>
      </c>
      <c r="L3498" s="18">
        <v>10147374.51</v>
      </c>
      <c r="M3498" s="17">
        <v>-3.7359999999999997E-2</v>
      </c>
      <c r="N3498" s="18">
        <v>21236870.059999999</v>
      </c>
      <c r="O3498" s="17">
        <v>1.8199E-2</v>
      </c>
    </row>
    <row r="3499" spans="2:15" x14ac:dyDescent="0.2">
      <c r="B3499" s="30"/>
      <c r="C3499" s="30"/>
      <c r="D3499" s="30"/>
      <c r="E3499" s="30"/>
      <c r="F3499" s="30"/>
      <c r="G3499" s="14" t="s">
        <v>330</v>
      </c>
      <c r="H3499" s="18">
        <v>446164.47</v>
      </c>
      <c r="I3499" s="17">
        <v>-8.2450000000000006E-3</v>
      </c>
      <c r="J3499" s="18">
        <v>1494738.21</v>
      </c>
      <c r="K3499" s="17">
        <v>4.1155999999999998E-2</v>
      </c>
      <c r="L3499" s="18">
        <v>3073009.26</v>
      </c>
      <c r="M3499" s="17">
        <v>4.5880999999999998E-2</v>
      </c>
      <c r="N3499" s="18">
        <v>6355393.0099999998</v>
      </c>
      <c r="O3499" s="17">
        <v>0.139602</v>
      </c>
    </row>
    <row r="3500" spans="2:15" x14ac:dyDescent="0.2">
      <c r="B3500" s="30"/>
      <c r="C3500" s="30"/>
      <c r="D3500" s="30"/>
      <c r="E3500" s="30"/>
      <c r="F3500" s="30"/>
      <c r="G3500" s="14" t="s">
        <v>331</v>
      </c>
      <c r="H3500" s="18">
        <v>445911.23</v>
      </c>
      <c r="I3500" s="17">
        <v>-2.5128999999999999E-2</v>
      </c>
      <c r="J3500" s="18">
        <v>1453532.04</v>
      </c>
      <c r="K3500" s="17">
        <v>7.6000000000000004E-4</v>
      </c>
      <c r="L3500" s="18">
        <v>3063240.71</v>
      </c>
      <c r="M3500" s="17">
        <v>2.0622000000000001E-2</v>
      </c>
      <c r="N3500" s="18">
        <v>6037326.5300000003</v>
      </c>
      <c r="O3500" s="17">
        <v>1.7009E-2</v>
      </c>
    </row>
    <row r="3501" spans="2:15" x14ac:dyDescent="0.2">
      <c r="B3501" s="30"/>
      <c r="C3501" s="30"/>
      <c r="D3501" s="30"/>
      <c r="E3501" s="30"/>
      <c r="F3501" s="30"/>
      <c r="G3501" s="14" t="s">
        <v>332</v>
      </c>
      <c r="H3501" s="18">
        <v>1230564.28</v>
      </c>
      <c r="I3501" s="17">
        <v>3.9655000000000003E-2</v>
      </c>
      <c r="J3501" s="18">
        <v>4119393.93</v>
      </c>
      <c r="K3501" s="17">
        <v>7.8395999999999993E-2</v>
      </c>
      <c r="L3501" s="18">
        <v>8485297.5800000001</v>
      </c>
      <c r="M3501" s="17">
        <v>0.11496199999999999</v>
      </c>
      <c r="N3501" s="18">
        <v>16698478.050000001</v>
      </c>
      <c r="O3501" s="17">
        <v>0.107087</v>
      </c>
    </row>
    <row r="3502" spans="2:15" x14ac:dyDescent="0.2">
      <c r="B3502" s="30"/>
      <c r="C3502" s="30"/>
      <c r="D3502" s="30"/>
      <c r="E3502" s="30"/>
      <c r="F3502" s="30"/>
      <c r="G3502" s="14" t="s">
        <v>333</v>
      </c>
      <c r="H3502" s="18">
        <v>801666.53</v>
      </c>
      <c r="I3502" s="17">
        <v>2.8504000000000002E-2</v>
      </c>
      <c r="J3502" s="18">
        <v>2663282.23</v>
      </c>
      <c r="K3502" s="17">
        <v>3.6194999999999998E-2</v>
      </c>
      <c r="L3502" s="18">
        <v>5519364.9500000002</v>
      </c>
      <c r="M3502" s="17">
        <v>4.4006000000000003E-2</v>
      </c>
      <c r="N3502" s="18">
        <v>11390879.310000001</v>
      </c>
      <c r="O3502" s="17">
        <v>0.10551099999999999</v>
      </c>
    </row>
    <row r="3503" spans="2:15" x14ac:dyDescent="0.2">
      <c r="B3503" s="30"/>
      <c r="C3503" s="30"/>
      <c r="D3503" s="30"/>
      <c r="E3503" s="31"/>
      <c r="F3503" s="30"/>
      <c r="G3503" s="14" t="s">
        <v>334</v>
      </c>
      <c r="H3503" s="18">
        <v>6551225.3899999997</v>
      </c>
      <c r="I3503" s="17">
        <v>-1.474E-2</v>
      </c>
      <c r="J3503" s="18">
        <v>21681214.390000001</v>
      </c>
      <c r="K3503" s="17">
        <v>-1.3679E-2</v>
      </c>
      <c r="L3503" s="18">
        <v>45511621.920000002</v>
      </c>
      <c r="M3503" s="17">
        <v>8.5970000000000005E-3</v>
      </c>
      <c r="N3503" s="18">
        <v>93290918.780000001</v>
      </c>
      <c r="O3503" s="17">
        <v>4.6543000000000001E-2</v>
      </c>
    </row>
    <row r="3504" spans="2:15" x14ac:dyDescent="0.2">
      <c r="B3504" s="29" t="s">
        <v>19</v>
      </c>
      <c r="C3504" s="29" t="s">
        <v>11</v>
      </c>
      <c r="D3504" s="29" t="s">
        <v>117</v>
      </c>
      <c r="E3504" s="29" t="s">
        <v>10</v>
      </c>
      <c r="F3504" s="29" t="s">
        <v>84</v>
      </c>
      <c r="G3504" s="14" t="s">
        <v>278</v>
      </c>
      <c r="H3504" s="19">
        <v>4.7981860000000003</v>
      </c>
      <c r="I3504" s="17">
        <v>6.7039999999999999E-3</v>
      </c>
      <c r="J3504" s="19">
        <v>4.4927520000000003</v>
      </c>
      <c r="K3504" s="17">
        <v>-3.4146000000000003E-2</v>
      </c>
      <c r="L3504" s="19">
        <v>4.5412119999999998</v>
      </c>
      <c r="M3504" s="17">
        <v>-1.3849999999999999E-3</v>
      </c>
      <c r="N3504" s="19">
        <v>4.590014</v>
      </c>
      <c r="O3504" s="17">
        <v>-6.8170000000000001E-3</v>
      </c>
    </row>
    <row r="3505" spans="2:15" x14ac:dyDescent="0.2">
      <c r="B3505" s="30"/>
      <c r="C3505" s="30"/>
      <c r="D3505" s="30"/>
      <c r="E3505" s="30"/>
      <c r="F3505" s="30"/>
      <c r="G3505" s="14" t="s">
        <v>279</v>
      </c>
      <c r="H3505" s="19">
        <v>4.3908740000000002</v>
      </c>
      <c r="I3505" s="17">
        <v>1.9800000000000002E-2</v>
      </c>
      <c r="J3505" s="19">
        <v>4.2749689999999996</v>
      </c>
      <c r="K3505" s="17">
        <v>-9.3589999999999993E-3</v>
      </c>
      <c r="L3505" s="19">
        <v>4.3870750000000003</v>
      </c>
      <c r="M3505" s="17">
        <v>9.2619999999999994E-3</v>
      </c>
      <c r="N3505" s="19">
        <v>4.4026050000000003</v>
      </c>
      <c r="O3505" s="17">
        <v>9.1479999999999999E-3</v>
      </c>
    </row>
    <row r="3506" spans="2:15" x14ac:dyDescent="0.2">
      <c r="B3506" s="30"/>
      <c r="C3506" s="30"/>
      <c r="D3506" s="30"/>
      <c r="E3506" s="30"/>
      <c r="F3506" s="30"/>
      <c r="G3506" s="14" t="s">
        <v>280</v>
      </c>
      <c r="H3506" s="19">
        <v>4.1518860000000002</v>
      </c>
      <c r="I3506" s="17">
        <v>4.1894000000000001E-2</v>
      </c>
      <c r="J3506" s="19">
        <v>4.2059579999999999</v>
      </c>
      <c r="K3506" s="17">
        <v>4.3215999999999997E-2</v>
      </c>
      <c r="L3506" s="19">
        <v>4.2000120000000001</v>
      </c>
      <c r="M3506" s="17">
        <v>3.0734999999999998E-2</v>
      </c>
      <c r="N3506" s="19">
        <v>4.1438790000000001</v>
      </c>
      <c r="O3506" s="17">
        <v>1.7235E-2</v>
      </c>
    </row>
    <row r="3507" spans="2:15" x14ac:dyDescent="0.2">
      <c r="B3507" s="30"/>
      <c r="C3507" s="30"/>
      <c r="D3507" s="30"/>
      <c r="E3507" s="30"/>
      <c r="F3507" s="30"/>
      <c r="G3507" s="14" t="s">
        <v>281</v>
      </c>
      <c r="H3507" s="19">
        <v>4.4231340000000001</v>
      </c>
      <c r="I3507" s="17">
        <v>1.6326E-2</v>
      </c>
      <c r="J3507" s="19">
        <v>4.3207930000000001</v>
      </c>
      <c r="K3507" s="17">
        <v>-6.6819999999999996E-3</v>
      </c>
      <c r="L3507" s="19">
        <v>4.4014699999999998</v>
      </c>
      <c r="M3507" s="17">
        <v>5.1910000000000003E-3</v>
      </c>
      <c r="N3507" s="19">
        <v>4.3813940000000002</v>
      </c>
      <c r="O3507" s="17">
        <v>-5.1590000000000004E-3</v>
      </c>
    </row>
    <row r="3508" spans="2:15" x14ac:dyDescent="0.2">
      <c r="B3508" s="30"/>
      <c r="C3508" s="30"/>
      <c r="D3508" s="30"/>
      <c r="E3508" s="30"/>
      <c r="F3508" s="30"/>
      <c r="G3508" s="14" t="s">
        <v>282</v>
      </c>
      <c r="H3508" s="19">
        <v>3.8058369999999999</v>
      </c>
      <c r="I3508" s="17">
        <v>1.7448000000000002E-2</v>
      </c>
      <c r="J3508" s="19">
        <v>3.884506</v>
      </c>
      <c r="K3508" s="17">
        <v>3.1028E-2</v>
      </c>
      <c r="L3508" s="19">
        <v>3.799798</v>
      </c>
      <c r="M3508" s="17">
        <v>3.5669999999999999E-3</v>
      </c>
      <c r="N3508" s="19">
        <v>3.7382550000000001</v>
      </c>
      <c r="O3508" s="17">
        <v>-1.3925999999999999E-2</v>
      </c>
    </row>
    <row r="3509" spans="2:15" x14ac:dyDescent="0.2">
      <c r="B3509" s="30"/>
      <c r="C3509" s="30"/>
      <c r="D3509" s="30"/>
      <c r="E3509" s="30"/>
      <c r="F3509" s="30"/>
      <c r="G3509" s="14" t="s">
        <v>283</v>
      </c>
      <c r="H3509" s="19">
        <v>4.1244810000000003</v>
      </c>
      <c r="I3509" s="17">
        <v>2.027E-2</v>
      </c>
      <c r="J3509" s="19">
        <v>4.1008360000000001</v>
      </c>
      <c r="K3509" s="17">
        <v>1.3339999999999999E-2</v>
      </c>
      <c r="L3509" s="19">
        <v>4.1042860000000001</v>
      </c>
      <c r="M3509" s="17">
        <v>2.0157000000000001E-2</v>
      </c>
      <c r="N3509" s="19">
        <v>4.0905060000000004</v>
      </c>
      <c r="O3509" s="17">
        <v>1.6735E-2</v>
      </c>
    </row>
    <row r="3510" spans="2:15" x14ac:dyDescent="0.2">
      <c r="B3510" s="30"/>
      <c r="C3510" s="30"/>
      <c r="D3510" s="30"/>
      <c r="E3510" s="30"/>
      <c r="F3510" s="30"/>
      <c r="G3510" s="14" t="s">
        <v>284</v>
      </c>
      <c r="H3510" s="19">
        <v>4.6713269999999998</v>
      </c>
      <c r="I3510" s="17">
        <v>-1.6206999999999999E-2</v>
      </c>
      <c r="J3510" s="19">
        <v>4.8211719999999998</v>
      </c>
      <c r="K3510" s="17">
        <v>-1.6955000000000001E-2</v>
      </c>
      <c r="L3510" s="19">
        <v>4.8077389999999998</v>
      </c>
      <c r="M3510" s="17">
        <v>-2.1114000000000001E-2</v>
      </c>
      <c r="N3510" s="19">
        <v>4.8075429999999999</v>
      </c>
      <c r="O3510" s="17">
        <v>-3.492E-2</v>
      </c>
    </row>
    <row r="3511" spans="2:15" x14ac:dyDescent="0.2">
      <c r="B3511" s="30"/>
      <c r="C3511" s="30"/>
      <c r="D3511" s="30"/>
      <c r="E3511" s="30"/>
      <c r="F3511" s="30"/>
      <c r="G3511" s="14" t="s">
        <v>285</v>
      </c>
      <c r="H3511" s="19">
        <v>4.6544879999999997</v>
      </c>
      <c r="I3511" s="17">
        <v>3.0644000000000001E-2</v>
      </c>
      <c r="J3511" s="19">
        <v>4.7644469999999997</v>
      </c>
      <c r="K3511" s="17">
        <v>3.6358000000000001E-2</v>
      </c>
      <c r="L3511" s="19">
        <v>4.6506800000000004</v>
      </c>
      <c r="M3511" s="17">
        <v>2.172E-2</v>
      </c>
      <c r="N3511" s="19">
        <v>4.5948739999999999</v>
      </c>
      <c r="O3511" s="17">
        <v>-3.3100000000000002E-4</v>
      </c>
    </row>
    <row r="3512" spans="2:15" x14ac:dyDescent="0.2">
      <c r="B3512" s="30"/>
      <c r="C3512" s="30"/>
      <c r="D3512" s="30"/>
      <c r="E3512" s="30"/>
      <c r="F3512" s="30"/>
      <c r="G3512" s="14" t="s">
        <v>286</v>
      </c>
      <c r="H3512" s="19">
        <v>4.2482939999999996</v>
      </c>
      <c r="I3512" s="17">
        <v>4.9474999999999998E-2</v>
      </c>
      <c r="J3512" s="19">
        <v>4.3407819999999999</v>
      </c>
      <c r="K3512" s="17">
        <v>7.3216000000000003E-2</v>
      </c>
      <c r="L3512" s="19">
        <v>4.0951839999999997</v>
      </c>
      <c r="M3512" s="17">
        <v>1.9571999999999999E-2</v>
      </c>
      <c r="N3512" s="19">
        <v>4.0602070000000001</v>
      </c>
      <c r="O3512" s="17">
        <v>1.1734E-2</v>
      </c>
    </row>
    <row r="3513" spans="2:15" x14ac:dyDescent="0.2">
      <c r="B3513" s="30"/>
      <c r="C3513" s="30"/>
      <c r="D3513" s="30"/>
      <c r="E3513" s="30"/>
      <c r="F3513" s="30"/>
      <c r="G3513" s="14" t="s">
        <v>287</v>
      </c>
      <c r="H3513" s="19">
        <v>5.2405679999999997</v>
      </c>
      <c r="I3513" s="17">
        <v>-1.2721E-2</v>
      </c>
      <c r="J3513" s="19">
        <v>5.1907189999999996</v>
      </c>
      <c r="K3513" s="17">
        <v>-3.5331000000000001E-2</v>
      </c>
      <c r="L3513" s="19">
        <v>5.1463520000000003</v>
      </c>
      <c r="M3513" s="17">
        <v>-2.5760999999999999E-2</v>
      </c>
      <c r="N3513" s="19">
        <v>5.1502629999999998</v>
      </c>
      <c r="O3513" s="17">
        <v>1.8435E-2</v>
      </c>
    </row>
    <row r="3514" spans="2:15" x14ac:dyDescent="0.2">
      <c r="B3514" s="30"/>
      <c r="C3514" s="30"/>
      <c r="D3514" s="30"/>
      <c r="E3514" s="30"/>
      <c r="F3514" s="30"/>
      <c r="G3514" s="14" t="s">
        <v>288</v>
      </c>
      <c r="H3514" s="19">
        <v>4.848884</v>
      </c>
      <c r="I3514" s="17">
        <v>4.7016000000000002E-2</v>
      </c>
      <c r="J3514" s="19">
        <v>4.7583409999999997</v>
      </c>
      <c r="K3514" s="17">
        <v>2.3862000000000001E-2</v>
      </c>
      <c r="L3514" s="19">
        <v>4.6628720000000001</v>
      </c>
      <c r="M3514" s="17">
        <v>2.5413000000000002E-2</v>
      </c>
      <c r="N3514" s="19">
        <v>4.6047159999999998</v>
      </c>
      <c r="O3514" s="17">
        <v>3.6177000000000001E-2</v>
      </c>
    </row>
    <row r="3515" spans="2:15" x14ac:dyDescent="0.2">
      <c r="B3515" s="30"/>
      <c r="C3515" s="30"/>
      <c r="D3515" s="30"/>
      <c r="E3515" s="30"/>
      <c r="F3515" s="30"/>
      <c r="G3515" s="14" t="s">
        <v>289</v>
      </c>
      <c r="H3515" s="19">
        <v>4.5524509999999996</v>
      </c>
      <c r="I3515" s="17">
        <v>-5.1808E-2</v>
      </c>
      <c r="J3515" s="19">
        <v>4.597645</v>
      </c>
      <c r="K3515" s="17">
        <v>-4.6932000000000001E-2</v>
      </c>
      <c r="L3515" s="19">
        <v>4.6154929999999998</v>
      </c>
      <c r="M3515" s="17">
        <v>-5.2699000000000003E-2</v>
      </c>
      <c r="N3515" s="19">
        <v>4.6438179999999996</v>
      </c>
      <c r="O3515" s="17">
        <v>-4.5576999999999999E-2</v>
      </c>
    </row>
    <row r="3516" spans="2:15" x14ac:dyDescent="0.2">
      <c r="B3516" s="30"/>
      <c r="C3516" s="30"/>
      <c r="D3516" s="30"/>
      <c r="E3516" s="30"/>
      <c r="F3516" s="30"/>
      <c r="G3516" s="14" t="s">
        <v>290</v>
      </c>
      <c r="H3516" s="19">
        <v>4.52651</v>
      </c>
      <c r="I3516" s="17">
        <v>-5.0448E-2</v>
      </c>
      <c r="J3516" s="19">
        <v>4.4963280000000001</v>
      </c>
      <c r="K3516" s="17">
        <v>-4.3583999999999998E-2</v>
      </c>
      <c r="L3516" s="19">
        <v>4.4605629999999996</v>
      </c>
      <c r="M3516" s="17">
        <v>-3.4807999999999999E-2</v>
      </c>
      <c r="N3516" s="19">
        <v>4.4941409999999999</v>
      </c>
      <c r="O3516" s="17">
        <v>-2.4794E-2</v>
      </c>
    </row>
    <row r="3517" spans="2:15" x14ac:dyDescent="0.2">
      <c r="B3517" s="30"/>
      <c r="C3517" s="30"/>
      <c r="D3517" s="30"/>
      <c r="E3517" s="30"/>
      <c r="F3517" s="30"/>
      <c r="G3517" s="14" t="s">
        <v>291</v>
      </c>
      <c r="H3517" s="19">
        <v>4.7833480000000002</v>
      </c>
      <c r="I3517" s="17">
        <v>8.9846999999999996E-2</v>
      </c>
      <c r="J3517" s="19">
        <v>4.7299470000000001</v>
      </c>
      <c r="K3517" s="17">
        <v>6.8847000000000005E-2</v>
      </c>
      <c r="L3517" s="19">
        <v>4.5777429999999999</v>
      </c>
      <c r="M3517" s="17">
        <v>5.5975999999999998E-2</v>
      </c>
      <c r="N3517" s="19">
        <v>4.4149989999999999</v>
      </c>
      <c r="O3517" s="17">
        <v>3.601E-2</v>
      </c>
    </row>
    <row r="3518" spans="2:15" x14ac:dyDescent="0.2">
      <c r="B3518" s="30"/>
      <c r="C3518" s="30"/>
      <c r="D3518" s="30"/>
      <c r="E3518" s="30"/>
      <c r="F3518" s="30"/>
      <c r="G3518" s="14" t="s">
        <v>292</v>
      </c>
      <c r="H3518" s="19">
        <v>3.522141</v>
      </c>
      <c r="I3518" s="17">
        <v>-8.3538000000000001E-2</v>
      </c>
      <c r="J3518" s="19">
        <v>3.9647519999999998</v>
      </c>
      <c r="K3518" s="17">
        <v>1.8797000000000001E-2</v>
      </c>
      <c r="L3518" s="19">
        <v>4.1260339999999998</v>
      </c>
      <c r="M3518" s="17">
        <v>7.9270999999999994E-2</v>
      </c>
      <c r="N3518" s="19">
        <v>4.0468140000000004</v>
      </c>
      <c r="O3518" s="17">
        <v>8.3960000000000007E-2</v>
      </c>
    </row>
    <row r="3519" spans="2:15" x14ac:dyDescent="0.2">
      <c r="B3519" s="30"/>
      <c r="C3519" s="30"/>
      <c r="D3519" s="30"/>
      <c r="E3519" s="30"/>
      <c r="F3519" s="30"/>
      <c r="G3519" s="14" t="s">
        <v>293</v>
      </c>
      <c r="H3519" s="19">
        <v>3.8778540000000001</v>
      </c>
      <c r="I3519" s="17">
        <v>-8.3639999999999999E-3</v>
      </c>
      <c r="J3519" s="19">
        <v>3.9432610000000001</v>
      </c>
      <c r="K3519" s="17">
        <v>1.8154E-2</v>
      </c>
      <c r="L3519" s="19">
        <v>3.941789</v>
      </c>
      <c r="M3519" s="17">
        <v>1.4661E-2</v>
      </c>
      <c r="N3519" s="19">
        <v>3.9213119999999999</v>
      </c>
      <c r="O3519" s="17">
        <v>1.5014E-2</v>
      </c>
    </row>
    <row r="3520" spans="2:15" x14ac:dyDescent="0.2">
      <c r="B3520" s="30"/>
      <c r="C3520" s="30"/>
      <c r="D3520" s="30"/>
      <c r="E3520" s="30"/>
      <c r="F3520" s="30"/>
      <c r="G3520" s="14" t="s">
        <v>294</v>
      </c>
      <c r="H3520" s="19">
        <v>3.8748670000000001</v>
      </c>
      <c r="I3520" s="17">
        <v>-2.6491000000000001E-2</v>
      </c>
      <c r="J3520" s="19">
        <v>4.0308140000000003</v>
      </c>
      <c r="K3520" s="17">
        <v>4.7229E-2</v>
      </c>
      <c r="L3520" s="19">
        <v>4.0074509999999997</v>
      </c>
      <c r="M3520" s="17">
        <v>2.7895E-2</v>
      </c>
      <c r="N3520" s="19">
        <v>3.988464</v>
      </c>
      <c r="O3520" s="17">
        <v>3.1649999999999998E-2</v>
      </c>
    </row>
    <row r="3521" spans="2:15" x14ac:dyDescent="0.2">
      <c r="B3521" s="30"/>
      <c r="C3521" s="30"/>
      <c r="D3521" s="30"/>
      <c r="E3521" s="30"/>
      <c r="F3521" s="30"/>
      <c r="G3521" s="14" t="s">
        <v>295</v>
      </c>
      <c r="H3521" s="19">
        <v>4.4886980000000003</v>
      </c>
      <c r="I3521" s="17">
        <v>-7.0235000000000006E-2</v>
      </c>
      <c r="J3521" s="19">
        <v>4.5154880000000004</v>
      </c>
      <c r="K3521" s="17">
        <v>-6.6453999999999999E-2</v>
      </c>
      <c r="L3521" s="19">
        <v>4.5154839999999998</v>
      </c>
      <c r="M3521" s="17">
        <v>-4.6969999999999998E-2</v>
      </c>
      <c r="N3521" s="19">
        <v>4.5712599999999997</v>
      </c>
      <c r="O3521" s="17">
        <v>-2.2883000000000001E-2</v>
      </c>
    </row>
    <row r="3522" spans="2:15" x14ac:dyDescent="0.2">
      <c r="B3522" s="30"/>
      <c r="C3522" s="30"/>
      <c r="D3522" s="30"/>
      <c r="E3522" s="30"/>
      <c r="F3522" s="30"/>
      <c r="G3522" s="14" t="s">
        <v>296</v>
      </c>
      <c r="H3522" s="19">
        <v>4.3604070000000004</v>
      </c>
      <c r="I3522" s="17">
        <v>3.0904000000000001E-2</v>
      </c>
      <c r="J3522" s="19">
        <v>4.4473099999999999</v>
      </c>
      <c r="K3522" s="17">
        <v>5.1794E-2</v>
      </c>
      <c r="L3522" s="19">
        <v>4.3596570000000003</v>
      </c>
      <c r="M3522" s="17">
        <v>3.6405E-2</v>
      </c>
      <c r="N3522" s="19">
        <v>4.2126679999999999</v>
      </c>
      <c r="O3522" s="17">
        <v>2.2529999999999998E-3</v>
      </c>
    </row>
    <row r="3523" spans="2:15" x14ac:dyDescent="0.2">
      <c r="B3523" s="30"/>
      <c r="C3523" s="30"/>
      <c r="D3523" s="30"/>
      <c r="E3523" s="30"/>
      <c r="F3523" s="30"/>
      <c r="G3523" s="14" t="s">
        <v>297</v>
      </c>
      <c r="H3523" s="19">
        <v>4.3608349999999998</v>
      </c>
      <c r="I3523" s="17">
        <v>3.9496000000000003E-2</v>
      </c>
      <c r="J3523" s="19">
        <v>4.2123489999999997</v>
      </c>
      <c r="K3523" s="17">
        <v>7.2570000000000004E-3</v>
      </c>
      <c r="L3523" s="19">
        <v>4.2688470000000001</v>
      </c>
      <c r="M3523" s="17">
        <v>1.6295E-2</v>
      </c>
      <c r="N3523" s="19">
        <v>4.2195869999999998</v>
      </c>
      <c r="O3523" s="17">
        <v>6.4400000000000004E-4</v>
      </c>
    </row>
    <row r="3524" spans="2:15" x14ac:dyDescent="0.2">
      <c r="B3524" s="30"/>
      <c r="C3524" s="30"/>
      <c r="D3524" s="30"/>
      <c r="E3524" s="30"/>
      <c r="F3524" s="30"/>
      <c r="G3524" s="14" t="s">
        <v>298</v>
      </c>
      <c r="H3524" s="19">
        <v>5.4180859999999997</v>
      </c>
      <c r="I3524" s="17">
        <v>1.2316000000000001E-2</v>
      </c>
      <c r="J3524" s="19">
        <v>5.4057690000000003</v>
      </c>
      <c r="K3524" s="17">
        <v>-6.496E-3</v>
      </c>
      <c r="L3524" s="19">
        <v>5.2879659999999999</v>
      </c>
      <c r="M3524" s="17">
        <v>-5.6340000000000001E-3</v>
      </c>
      <c r="N3524" s="19">
        <v>5.3270799999999996</v>
      </c>
      <c r="O3524" s="17">
        <v>1.1634E-2</v>
      </c>
    </row>
    <row r="3525" spans="2:15" x14ac:dyDescent="0.2">
      <c r="B3525" s="30"/>
      <c r="C3525" s="30"/>
      <c r="D3525" s="30"/>
      <c r="E3525" s="30"/>
      <c r="F3525" s="30"/>
      <c r="G3525" s="14" t="s">
        <v>299</v>
      </c>
      <c r="H3525" s="19">
        <v>4.9312170000000002</v>
      </c>
      <c r="I3525" s="17">
        <v>-1.7392999999999999E-2</v>
      </c>
      <c r="J3525" s="19">
        <v>4.9361550000000003</v>
      </c>
      <c r="K3525" s="17">
        <v>-3.3902000000000002E-2</v>
      </c>
      <c r="L3525" s="19">
        <v>4.8730370000000001</v>
      </c>
      <c r="M3525" s="17">
        <v>-5.8237999999999998E-2</v>
      </c>
      <c r="N3525" s="19">
        <v>4.9544709999999998</v>
      </c>
      <c r="O3525" s="17">
        <v>-4.5214999999999998E-2</v>
      </c>
    </row>
    <row r="3526" spans="2:15" x14ac:dyDescent="0.2">
      <c r="B3526" s="30"/>
      <c r="C3526" s="30"/>
      <c r="D3526" s="30"/>
      <c r="E3526" s="30"/>
      <c r="F3526" s="30"/>
      <c r="G3526" s="14" t="s">
        <v>300</v>
      </c>
      <c r="H3526" s="19">
        <v>4.406466</v>
      </c>
      <c r="I3526" s="17">
        <v>-2.1420000000000002E-2</v>
      </c>
      <c r="J3526" s="19">
        <v>4.669365</v>
      </c>
      <c r="K3526" s="17">
        <v>1.804E-2</v>
      </c>
      <c r="L3526" s="19">
        <v>4.6263120000000004</v>
      </c>
      <c r="M3526" s="17">
        <v>2.7531E-2</v>
      </c>
      <c r="N3526" s="19">
        <v>4.7064240000000002</v>
      </c>
      <c r="O3526" s="17">
        <v>4.4065E-2</v>
      </c>
    </row>
    <row r="3527" spans="2:15" x14ac:dyDescent="0.2">
      <c r="B3527" s="30"/>
      <c r="C3527" s="30"/>
      <c r="D3527" s="30"/>
      <c r="E3527" s="30"/>
      <c r="F3527" s="30"/>
      <c r="G3527" s="14" t="s">
        <v>301</v>
      </c>
      <c r="H3527" s="19">
        <v>4.3597890000000001</v>
      </c>
      <c r="I3527" s="17">
        <v>3.9461000000000003E-2</v>
      </c>
      <c r="J3527" s="19">
        <v>4.1811189999999998</v>
      </c>
      <c r="K3527" s="17">
        <v>2.1389999999999998E-3</v>
      </c>
      <c r="L3527" s="19">
        <v>4.2553159999999997</v>
      </c>
      <c r="M3527" s="17">
        <v>1.5844E-2</v>
      </c>
      <c r="N3527" s="19">
        <v>4.2183820000000001</v>
      </c>
      <c r="O3527" s="17">
        <v>2.5990000000000002E-3</v>
      </c>
    </row>
    <row r="3528" spans="2:15" x14ac:dyDescent="0.2">
      <c r="B3528" s="30"/>
      <c r="C3528" s="30"/>
      <c r="D3528" s="30"/>
      <c r="E3528" s="30"/>
      <c r="F3528" s="30"/>
      <c r="G3528" s="14" t="s">
        <v>302</v>
      </c>
      <c r="H3528" s="19">
        <v>3.74139</v>
      </c>
      <c r="I3528" s="17">
        <v>-7.5927999999999995E-2</v>
      </c>
      <c r="J3528" s="19">
        <v>3.9398499999999999</v>
      </c>
      <c r="K3528" s="17">
        <v>7.0698999999999998E-2</v>
      </c>
      <c r="L3528" s="19">
        <v>3.893316</v>
      </c>
      <c r="M3528" s="17">
        <v>4.0279000000000002E-2</v>
      </c>
      <c r="N3528" s="19">
        <v>3.8412649999999999</v>
      </c>
      <c r="O3528" s="17">
        <v>-1.0336E-2</v>
      </c>
    </row>
    <row r="3529" spans="2:15" x14ac:dyDescent="0.2">
      <c r="B3529" s="30"/>
      <c r="C3529" s="30"/>
      <c r="D3529" s="30"/>
      <c r="E3529" s="30"/>
      <c r="F3529" s="30"/>
      <c r="G3529" s="14" t="s">
        <v>303</v>
      </c>
      <c r="H3529" s="19">
        <v>4.1304600000000002</v>
      </c>
      <c r="I3529" s="17">
        <v>7.2497000000000006E-2</v>
      </c>
      <c r="J3529" s="19">
        <v>4.1489700000000003</v>
      </c>
      <c r="K3529" s="17">
        <v>7.0929000000000006E-2</v>
      </c>
      <c r="L3529" s="19">
        <v>4.0760769999999997</v>
      </c>
      <c r="M3529" s="17">
        <v>4.6329000000000002E-2</v>
      </c>
      <c r="N3529" s="19">
        <v>3.955622</v>
      </c>
      <c r="O3529" s="17">
        <v>-3.7486999999999999E-2</v>
      </c>
    </row>
    <row r="3530" spans="2:15" x14ac:dyDescent="0.2">
      <c r="B3530" s="30"/>
      <c r="C3530" s="30"/>
      <c r="D3530" s="30"/>
      <c r="E3530" s="30"/>
      <c r="F3530" s="30"/>
      <c r="G3530" s="14" t="s">
        <v>304</v>
      </c>
      <c r="H3530" s="19">
        <v>4.3743319999999999</v>
      </c>
      <c r="I3530" s="17">
        <v>-2.6594E-2</v>
      </c>
      <c r="J3530" s="19">
        <v>4.4149500000000002</v>
      </c>
      <c r="K3530" s="17">
        <v>-2.2239999999999999E-2</v>
      </c>
      <c r="L3530" s="19">
        <v>4.45228</v>
      </c>
      <c r="M3530" s="17">
        <v>-5.8539999999999998E-3</v>
      </c>
      <c r="N3530" s="19">
        <v>4.5207819999999996</v>
      </c>
      <c r="O3530" s="17">
        <v>2.235E-3</v>
      </c>
    </row>
    <row r="3531" spans="2:15" x14ac:dyDescent="0.2">
      <c r="B3531" s="30"/>
      <c r="C3531" s="30"/>
      <c r="D3531" s="30"/>
      <c r="E3531" s="30"/>
      <c r="F3531" s="30"/>
      <c r="G3531" s="14" t="s">
        <v>305</v>
      </c>
      <c r="H3531" s="19">
        <v>4.6091309999999996</v>
      </c>
      <c r="I3531" s="17">
        <v>-2.8663000000000001E-2</v>
      </c>
      <c r="J3531" s="19">
        <v>4.6564240000000003</v>
      </c>
      <c r="K3531" s="17">
        <v>-2.9884999999999998E-2</v>
      </c>
      <c r="L3531" s="19">
        <v>4.5591160000000004</v>
      </c>
      <c r="M3531" s="17">
        <v>-4.8559999999999999E-2</v>
      </c>
      <c r="N3531" s="19">
        <v>4.5468549999999999</v>
      </c>
      <c r="O3531" s="17">
        <v>-4.1689999999999998E-2</v>
      </c>
    </row>
    <row r="3532" spans="2:15" x14ac:dyDescent="0.2">
      <c r="B3532" s="30"/>
      <c r="C3532" s="30"/>
      <c r="D3532" s="30"/>
      <c r="E3532" s="30"/>
      <c r="F3532" s="30"/>
      <c r="G3532" s="14" t="s">
        <v>306</v>
      </c>
      <c r="H3532" s="19">
        <v>3.7062330000000001</v>
      </c>
      <c r="I3532" s="17">
        <v>-9.6425999999999998E-2</v>
      </c>
      <c r="J3532" s="19">
        <v>3.6863610000000002</v>
      </c>
      <c r="K3532" s="17">
        <v>-0.113098</v>
      </c>
      <c r="L3532" s="19">
        <v>3.7079300000000002</v>
      </c>
      <c r="M3532" s="17">
        <v>-0.104668</v>
      </c>
      <c r="N3532" s="19">
        <v>3.9121130000000002</v>
      </c>
      <c r="O3532" s="17">
        <v>-6.3777E-2</v>
      </c>
    </row>
    <row r="3533" spans="2:15" x14ac:dyDescent="0.2">
      <c r="B3533" s="30"/>
      <c r="C3533" s="30"/>
      <c r="D3533" s="30"/>
      <c r="E3533" s="30"/>
      <c r="F3533" s="30"/>
      <c r="G3533" s="14" t="s">
        <v>307</v>
      </c>
      <c r="H3533" s="19">
        <v>4.3559659999999996</v>
      </c>
      <c r="I3533" s="17">
        <v>6.9974999999999996E-2</v>
      </c>
      <c r="J3533" s="19">
        <v>4.2428699999999999</v>
      </c>
      <c r="K3533" s="17">
        <v>3.9995000000000003E-2</v>
      </c>
      <c r="L3533" s="19">
        <v>4.2008099999999997</v>
      </c>
      <c r="M3533" s="17">
        <v>2.6533000000000001E-2</v>
      </c>
      <c r="N3533" s="19">
        <v>4.1233599999999999</v>
      </c>
      <c r="O3533" s="17">
        <v>-6.0480000000000004E-3</v>
      </c>
    </row>
    <row r="3534" spans="2:15" x14ac:dyDescent="0.2">
      <c r="B3534" s="30"/>
      <c r="C3534" s="30"/>
      <c r="D3534" s="30"/>
      <c r="E3534" s="30"/>
      <c r="F3534" s="30"/>
      <c r="G3534" s="14" t="s">
        <v>308</v>
      </c>
      <c r="H3534" s="19">
        <v>4.8401680000000002</v>
      </c>
      <c r="I3534" s="17">
        <v>-8.4988999999999995E-2</v>
      </c>
      <c r="J3534" s="19">
        <v>4.9123510000000001</v>
      </c>
      <c r="K3534" s="17">
        <v>-3.8899999999999997E-2</v>
      </c>
      <c r="L3534" s="19">
        <v>4.6342670000000004</v>
      </c>
      <c r="M3534" s="17">
        <v>-8.0244999999999997E-2</v>
      </c>
      <c r="N3534" s="19">
        <v>4.7220829999999996</v>
      </c>
      <c r="O3534" s="17">
        <v>-6.6195000000000004E-2</v>
      </c>
    </row>
    <row r="3535" spans="2:15" x14ac:dyDescent="0.2">
      <c r="B3535" s="30"/>
      <c r="C3535" s="30"/>
      <c r="D3535" s="30"/>
      <c r="E3535" s="30"/>
      <c r="F3535" s="30"/>
      <c r="G3535" s="14" t="s">
        <v>309</v>
      </c>
      <c r="H3535" s="19">
        <v>4.3017409999999998</v>
      </c>
      <c r="I3535" s="17">
        <v>2.7234999999999999E-2</v>
      </c>
      <c r="J3535" s="19">
        <v>4.1543390000000002</v>
      </c>
      <c r="K3535" s="17">
        <v>-3.741E-3</v>
      </c>
      <c r="L3535" s="19">
        <v>4.2147030000000001</v>
      </c>
      <c r="M3535" s="17">
        <v>5.6189999999999999E-3</v>
      </c>
      <c r="N3535" s="19">
        <v>4.1723239999999997</v>
      </c>
      <c r="O3535" s="17">
        <v>-6.9550000000000002E-3</v>
      </c>
    </row>
    <row r="3536" spans="2:15" x14ac:dyDescent="0.2">
      <c r="B3536" s="30"/>
      <c r="C3536" s="30"/>
      <c r="D3536" s="30"/>
      <c r="E3536" s="30"/>
      <c r="F3536" s="30"/>
      <c r="G3536" s="14" t="s">
        <v>310</v>
      </c>
      <c r="H3536" s="19">
        <v>4.59687</v>
      </c>
      <c r="I3536" s="17">
        <v>1.8273999999999999E-2</v>
      </c>
      <c r="J3536" s="19">
        <v>4.6464819999999998</v>
      </c>
      <c r="K3536" s="17">
        <v>3.2800999999999997E-2</v>
      </c>
      <c r="L3536" s="19">
        <v>4.5380729999999998</v>
      </c>
      <c r="M3536" s="17">
        <v>2.1031000000000001E-2</v>
      </c>
      <c r="N3536" s="19">
        <v>4.4515140000000004</v>
      </c>
      <c r="O3536" s="17">
        <v>-3.8479999999999999E-3</v>
      </c>
    </row>
    <row r="3537" spans="2:15" x14ac:dyDescent="0.2">
      <c r="B3537" s="30"/>
      <c r="C3537" s="30"/>
      <c r="D3537" s="30"/>
      <c r="E3537" s="30"/>
      <c r="F3537" s="30"/>
      <c r="G3537" s="14" t="s">
        <v>311</v>
      </c>
      <c r="H3537" s="19">
        <v>3.9838480000000001</v>
      </c>
      <c r="I3537" s="17">
        <v>-1.6001000000000001E-2</v>
      </c>
      <c r="J3537" s="19">
        <v>3.987606</v>
      </c>
      <c r="K3537" s="17">
        <v>-2.7132E-2</v>
      </c>
      <c r="L3537" s="19">
        <v>3.9620069999999998</v>
      </c>
      <c r="M3537" s="17">
        <v>-4.4705000000000002E-2</v>
      </c>
      <c r="N3537" s="19">
        <v>4.0262209999999996</v>
      </c>
      <c r="O3537" s="17">
        <v>-4.1570000000000003E-2</v>
      </c>
    </row>
    <row r="3538" spans="2:15" x14ac:dyDescent="0.2">
      <c r="B3538" s="30"/>
      <c r="C3538" s="30"/>
      <c r="D3538" s="30"/>
      <c r="E3538" s="30"/>
      <c r="F3538" s="30"/>
      <c r="G3538" s="14" t="s">
        <v>312</v>
      </c>
      <c r="H3538" s="19">
        <v>4.6449949999999998</v>
      </c>
      <c r="I3538" s="17">
        <v>-7.6587000000000002E-2</v>
      </c>
      <c r="J3538" s="19">
        <v>4.6901580000000003</v>
      </c>
      <c r="K3538" s="17">
        <v>-6.3969999999999999E-2</v>
      </c>
      <c r="L3538" s="19">
        <v>4.6169159999999998</v>
      </c>
      <c r="M3538" s="17">
        <v>-6.8251000000000006E-2</v>
      </c>
      <c r="N3538" s="19">
        <v>4.8087359999999997</v>
      </c>
      <c r="O3538" s="17">
        <v>-3.9224000000000002E-2</v>
      </c>
    </row>
    <row r="3539" spans="2:15" x14ac:dyDescent="0.2">
      <c r="B3539" s="30"/>
      <c r="C3539" s="30"/>
      <c r="D3539" s="30"/>
      <c r="E3539" s="30"/>
      <c r="F3539" s="30"/>
      <c r="G3539" s="14" t="s">
        <v>313</v>
      </c>
      <c r="H3539" s="19">
        <v>4.9985359999999996</v>
      </c>
      <c r="I3539" s="17">
        <v>-5.555E-3</v>
      </c>
      <c r="J3539" s="19">
        <v>4.9790419999999997</v>
      </c>
      <c r="K3539" s="17">
        <v>-6.5770000000000004E-3</v>
      </c>
      <c r="L3539" s="19">
        <v>4.9771700000000001</v>
      </c>
      <c r="M3539" s="17">
        <v>-3.0349999999999999E-3</v>
      </c>
      <c r="N3539" s="19">
        <v>4.9858950000000002</v>
      </c>
      <c r="O3539" s="17">
        <v>2.4806999999999999E-2</v>
      </c>
    </row>
    <row r="3540" spans="2:15" x14ac:dyDescent="0.2">
      <c r="B3540" s="30"/>
      <c r="C3540" s="30"/>
      <c r="D3540" s="30"/>
      <c r="E3540" s="30"/>
      <c r="F3540" s="30"/>
      <c r="G3540" s="14" t="s">
        <v>314</v>
      </c>
      <c r="H3540" s="19">
        <v>3.5022690000000001</v>
      </c>
      <c r="I3540" s="17">
        <v>-7.4161000000000005E-2</v>
      </c>
      <c r="J3540" s="19">
        <v>3.4823140000000001</v>
      </c>
      <c r="K3540" s="17">
        <v>-0.160914</v>
      </c>
      <c r="L3540" s="19">
        <v>3.5135040000000002</v>
      </c>
      <c r="M3540" s="17">
        <v>-0.175099</v>
      </c>
      <c r="N3540" s="19">
        <v>3.5586660000000001</v>
      </c>
      <c r="O3540" s="17">
        <v>-0.17344100000000001</v>
      </c>
    </row>
    <row r="3541" spans="2:15" x14ac:dyDescent="0.2">
      <c r="B3541" s="30"/>
      <c r="C3541" s="30"/>
      <c r="D3541" s="30"/>
      <c r="E3541" s="30"/>
      <c r="F3541" s="30"/>
      <c r="G3541" s="14" t="s">
        <v>315</v>
      </c>
      <c r="H3541" s="19">
        <v>4.7339320000000003</v>
      </c>
      <c r="I3541" s="17">
        <v>-2.4781000000000001E-2</v>
      </c>
      <c r="J3541" s="19">
        <v>4.885999</v>
      </c>
      <c r="K3541" s="17">
        <v>-1.5110999999999999E-2</v>
      </c>
      <c r="L3541" s="19">
        <v>4.8816600000000001</v>
      </c>
      <c r="M3541" s="17">
        <v>-1.7645999999999998E-2</v>
      </c>
      <c r="N3541" s="19">
        <v>4.8794019999999998</v>
      </c>
      <c r="O3541" s="17">
        <v>-3.5191E-2</v>
      </c>
    </row>
    <row r="3542" spans="2:15" x14ac:dyDescent="0.2">
      <c r="B3542" s="30"/>
      <c r="C3542" s="30"/>
      <c r="D3542" s="30"/>
      <c r="E3542" s="30"/>
      <c r="F3542" s="30"/>
      <c r="G3542" s="14" t="s">
        <v>316</v>
      </c>
      <c r="H3542" s="19">
        <v>4.5603990000000003</v>
      </c>
      <c r="I3542" s="17">
        <v>-4.1120000000000002E-3</v>
      </c>
      <c r="J3542" s="19">
        <v>4.6285569999999998</v>
      </c>
      <c r="K3542" s="17">
        <v>7.0549999999999996E-3</v>
      </c>
      <c r="L3542" s="19">
        <v>4.6163910000000001</v>
      </c>
      <c r="M3542" s="17">
        <v>-1.0607E-2</v>
      </c>
      <c r="N3542" s="19">
        <v>4.5600139999999998</v>
      </c>
      <c r="O3542" s="17">
        <v>-4.9694000000000002E-2</v>
      </c>
    </row>
    <row r="3543" spans="2:15" x14ac:dyDescent="0.2">
      <c r="B3543" s="30"/>
      <c r="C3543" s="30"/>
      <c r="D3543" s="30"/>
      <c r="E3543" s="30"/>
      <c r="F3543" s="30"/>
      <c r="G3543" s="14" t="s">
        <v>317</v>
      </c>
      <c r="H3543" s="19">
        <v>4.8706139999999998</v>
      </c>
      <c r="I3543" s="17">
        <v>-5.5745999999999997E-2</v>
      </c>
      <c r="J3543" s="19">
        <v>4.8847069999999997</v>
      </c>
      <c r="K3543" s="17">
        <v>-3.5597999999999998E-2</v>
      </c>
      <c r="L3543" s="19">
        <v>4.9680270000000002</v>
      </c>
      <c r="M3543" s="17">
        <v>-3.0810000000000001E-2</v>
      </c>
      <c r="N3543" s="19">
        <v>4.9743089999999999</v>
      </c>
      <c r="O3543" s="17">
        <v>-4.6516000000000002E-2</v>
      </c>
    </row>
    <row r="3544" spans="2:15" x14ac:dyDescent="0.2">
      <c r="B3544" s="30"/>
      <c r="C3544" s="30"/>
      <c r="D3544" s="30"/>
      <c r="E3544" s="30"/>
      <c r="F3544" s="30"/>
      <c r="G3544" s="14" t="s">
        <v>318</v>
      </c>
      <c r="H3544" s="19">
        <v>5.0132050000000001</v>
      </c>
      <c r="I3544" s="17">
        <v>2.3941E-2</v>
      </c>
      <c r="J3544" s="19">
        <v>5.0711060000000003</v>
      </c>
      <c r="K3544" s="17">
        <v>5.9908000000000003E-2</v>
      </c>
      <c r="L3544" s="19">
        <v>5.0374809999999997</v>
      </c>
      <c r="M3544" s="17">
        <v>6.3863000000000003E-2</v>
      </c>
      <c r="N3544" s="19">
        <v>4.9167820000000004</v>
      </c>
      <c r="O3544" s="17">
        <v>5.4852999999999999E-2</v>
      </c>
    </row>
    <row r="3545" spans="2:15" x14ac:dyDescent="0.2">
      <c r="B3545" s="30"/>
      <c r="C3545" s="30"/>
      <c r="D3545" s="30"/>
      <c r="E3545" s="30"/>
      <c r="F3545" s="30"/>
      <c r="G3545" s="14" t="s">
        <v>319</v>
      </c>
      <c r="H3545" s="19">
        <v>4.4187649999999996</v>
      </c>
      <c r="I3545" s="17">
        <v>-3.0381999999999999E-2</v>
      </c>
      <c r="J3545" s="19">
        <v>4.4441059999999997</v>
      </c>
      <c r="K3545" s="17">
        <v>-2.1059999999999999E-2</v>
      </c>
      <c r="L3545" s="19">
        <v>4.3922549999999996</v>
      </c>
      <c r="M3545" s="17">
        <v>-3.6991999999999997E-2</v>
      </c>
      <c r="N3545" s="19">
        <v>4.4151470000000002</v>
      </c>
      <c r="O3545" s="17">
        <v>-5.0055000000000002E-2</v>
      </c>
    </row>
    <row r="3546" spans="2:15" x14ac:dyDescent="0.2">
      <c r="B3546" s="30"/>
      <c r="C3546" s="30"/>
      <c r="D3546" s="30"/>
      <c r="E3546" s="30"/>
      <c r="F3546" s="30"/>
      <c r="G3546" s="14" t="s">
        <v>320</v>
      </c>
      <c r="H3546" s="19">
        <v>4.6659360000000003</v>
      </c>
      <c r="I3546" s="17">
        <v>-4.1699E-2</v>
      </c>
      <c r="J3546" s="19">
        <v>4.6864869999999996</v>
      </c>
      <c r="K3546" s="17">
        <v>-5.7929000000000001E-2</v>
      </c>
      <c r="L3546" s="19">
        <v>4.6689239999999996</v>
      </c>
      <c r="M3546" s="17">
        <v>-8.2423999999999997E-2</v>
      </c>
      <c r="N3546" s="19">
        <v>4.8019379999999998</v>
      </c>
      <c r="O3546" s="17">
        <v>-5.9222999999999998E-2</v>
      </c>
    </row>
    <row r="3547" spans="2:15" x14ac:dyDescent="0.2">
      <c r="B3547" s="30"/>
      <c r="C3547" s="30"/>
      <c r="D3547" s="30"/>
      <c r="E3547" s="30"/>
      <c r="F3547" s="30"/>
      <c r="G3547" s="14" t="s">
        <v>321</v>
      </c>
      <c r="H3547" s="19">
        <v>5.3565430000000003</v>
      </c>
      <c r="I3547" s="17">
        <v>6.5101000000000006E-2</v>
      </c>
      <c r="J3547" s="19">
        <v>5.5375649999999998</v>
      </c>
      <c r="K3547" s="17">
        <v>8.5965E-2</v>
      </c>
      <c r="L3547" s="19">
        <v>5.6218320000000004</v>
      </c>
      <c r="M3547" s="17">
        <v>9.1822000000000001E-2</v>
      </c>
      <c r="N3547" s="19">
        <v>5.4746860000000002</v>
      </c>
      <c r="O3547" s="17">
        <v>8.0928E-2</v>
      </c>
    </row>
    <row r="3548" spans="2:15" x14ac:dyDescent="0.2">
      <c r="B3548" s="30"/>
      <c r="C3548" s="30"/>
      <c r="D3548" s="30"/>
      <c r="E3548" s="30"/>
      <c r="F3548" s="30"/>
      <c r="G3548" s="14" t="s">
        <v>322</v>
      </c>
      <c r="H3548" s="19">
        <v>3.900811</v>
      </c>
      <c r="I3548" s="17">
        <v>-3.5021999999999998E-2</v>
      </c>
      <c r="J3548" s="19">
        <v>3.852649</v>
      </c>
      <c r="K3548" s="17">
        <v>-7.639E-2</v>
      </c>
      <c r="L3548" s="19">
        <v>3.8932410000000002</v>
      </c>
      <c r="M3548" s="17">
        <v>-9.017E-2</v>
      </c>
      <c r="N3548" s="19">
        <v>3.9440750000000002</v>
      </c>
      <c r="O3548" s="17">
        <v>-8.4684999999999996E-2</v>
      </c>
    </row>
    <row r="3549" spans="2:15" x14ac:dyDescent="0.2">
      <c r="B3549" s="30"/>
      <c r="C3549" s="30"/>
      <c r="D3549" s="30"/>
      <c r="E3549" s="30"/>
      <c r="F3549" s="30"/>
      <c r="G3549" s="14" t="s">
        <v>323</v>
      </c>
      <c r="H3549" s="19">
        <v>4.5449089999999996</v>
      </c>
      <c r="I3549" s="17">
        <v>-2.032E-3</v>
      </c>
      <c r="J3549" s="19">
        <v>4.4717099999999999</v>
      </c>
      <c r="K3549" s="17">
        <v>-1.9061000000000002E-2</v>
      </c>
      <c r="L3549" s="19">
        <v>4.5329420000000002</v>
      </c>
      <c r="M3549" s="17">
        <v>-1.227E-2</v>
      </c>
      <c r="N3549" s="19">
        <v>4.5304630000000001</v>
      </c>
      <c r="O3549" s="17">
        <v>-1.6768999999999999E-2</v>
      </c>
    </row>
    <row r="3550" spans="2:15" x14ac:dyDescent="0.2">
      <c r="B3550" s="30"/>
      <c r="C3550" s="30"/>
      <c r="D3550" s="30"/>
      <c r="E3550" s="30"/>
      <c r="F3550" s="30"/>
      <c r="G3550" s="14" t="s">
        <v>324</v>
      </c>
      <c r="H3550" s="19">
        <v>5.2134559999999999</v>
      </c>
      <c r="I3550" s="17">
        <v>6.9181999999999994E-2</v>
      </c>
      <c r="J3550" s="19">
        <v>5.1453049999999996</v>
      </c>
      <c r="K3550" s="17">
        <v>7.3484999999999995E-2</v>
      </c>
      <c r="L3550" s="19">
        <v>4.922307</v>
      </c>
      <c r="M3550" s="17">
        <v>3.8795999999999997E-2</v>
      </c>
      <c r="N3550" s="19">
        <v>4.9913160000000003</v>
      </c>
      <c r="O3550" s="17">
        <v>3.7920000000000002E-2</v>
      </c>
    </row>
    <row r="3551" spans="2:15" x14ac:dyDescent="0.2">
      <c r="B3551" s="138"/>
      <c r="C3551" s="138"/>
      <c r="D3551" s="138"/>
      <c r="E3551" s="138"/>
      <c r="F3551" s="30"/>
      <c r="G3551" s="14" t="s">
        <v>325</v>
      </c>
      <c r="H3551" s="19">
        <v>4.3196750000000002</v>
      </c>
      <c r="I3551" s="17">
        <v>4.1479000000000002E-2</v>
      </c>
      <c r="J3551" s="19">
        <v>4.1491879999999997</v>
      </c>
      <c r="K3551" s="17">
        <v>5.3070000000000001E-3</v>
      </c>
      <c r="L3551" s="19">
        <v>4.2005499999999998</v>
      </c>
      <c r="M3551" s="17">
        <v>1.3535999999999999E-2</v>
      </c>
      <c r="N3551" s="19">
        <v>4.1526370000000004</v>
      </c>
      <c r="O3551" s="17">
        <v>-2.7460000000000002E-3</v>
      </c>
    </row>
    <row r="3552" spans="2:15" x14ac:dyDescent="0.2">
      <c r="C3552" s="30"/>
      <c r="D3552" s="30"/>
      <c r="E3552" s="30"/>
      <c r="F3552" s="30"/>
      <c r="G3552" s="14" t="s">
        <v>351</v>
      </c>
      <c r="H3552" s="19">
        <v>4.5599850000000002</v>
      </c>
      <c r="I3552" s="17">
        <v>6.5421000000000007E-2</v>
      </c>
      <c r="J3552" s="19">
        <v>4.4522380000000004</v>
      </c>
      <c r="K3552" s="17">
        <v>3.0157E-2</v>
      </c>
      <c r="L3552" s="19">
        <v>4.4092320000000003</v>
      </c>
      <c r="M3552" s="17">
        <v>3.0939999999999999E-2</v>
      </c>
      <c r="N3552" s="19">
        <v>4.33195</v>
      </c>
      <c r="O3552" s="17">
        <v>3.1455999999999998E-2</v>
      </c>
    </row>
    <row r="3553" spans="2:15" x14ac:dyDescent="0.2">
      <c r="C3553" s="30"/>
      <c r="D3553" s="30"/>
      <c r="E3553" s="30"/>
      <c r="F3553" s="30"/>
      <c r="G3553" s="14" t="s">
        <v>352</v>
      </c>
      <c r="H3553" s="19">
        <v>3.4525830000000002</v>
      </c>
      <c r="I3553" s="17">
        <v>-0.26610800000000001</v>
      </c>
      <c r="J3553" s="19">
        <v>3.4653209999999999</v>
      </c>
      <c r="K3553" s="17">
        <v>-0.26777499999999999</v>
      </c>
      <c r="L3553" s="19">
        <v>3.4450509999999999</v>
      </c>
      <c r="M3553" s="17">
        <v>-0.27021800000000001</v>
      </c>
      <c r="N3553" s="19">
        <v>3.5725009999999999</v>
      </c>
      <c r="O3553" s="17">
        <v>-0.24196300000000001</v>
      </c>
    </row>
    <row r="3554" spans="2:15" x14ac:dyDescent="0.2">
      <c r="B3554" s="29" t="s">
        <v>19</v>
      </c>
      <c r="C3554" s="29" t="s">
        <v>11</v>
      </c>
      <c r="D3554" s="29" t="s">
        <v>117</v>
      </c>
      <c r="E3554" s="29" t="s">
        <v>10</v>
      </c>
      <c r="F3554" s="29" t="s">
        <v>85</v>
      </c>
      <c r="G3554" s="14" t="s">
        <v>326</v>
      </c>
      <c r="H3554" s="19">
        <v>5.0135120000000004</v>
      </c>
      <c r="I3554" s="17">
        <v>1.3236E-2</v>
      </c>
      <c r="J3554" s="19">
        <v>5.0838850000000004</v>
      </c>
      <c r="K3554" s="17">
        <v>1.9765000000000001E-2</v>
      </c>
      <c r="L3554" s="19">
        <v>5.075755</v>
      </c>
      <c r="M3554" s="17">
        <v>1.0043E-2</v>
      </c>
      <c r="N3554" s="19">
        <v>5.0540399999999996</v>
      </c>
      <c r="O3554" s="17">
        <v>1.1723000000000001E-2</v>
      </c>
    </row>
    <row r="3555" spans="2:15" x14ac:dyDescent="0.2">
      <c r="B3555" s="30"/>
      <c r="C3555" s="30"/>
      <c r="D3555" s="30"/>
      <c r="E3555" s="30"/>
      <c r="F3555" s="30"/>
      <c r="G3555" s="14" t="s">
        <v>327</v>
      </c>
      <c r="H3555" s="19">
        <v>4.3774170000000003</v>
      </c>
      <c r="I3555" s="17">
        <v>5.0270000000000002E-3</v>
      </c>
      <c r="J3555" s="19">
        <v>4.4932679999999996</v>
      </c>
      <c r="K3555" s="17">
        <v>3.2816999999999999E-2</v>
      </c>
      <c r="L3555" s="19">
        <v>4.4339339999999998</v>
      </c>
      <c r="M3555" s="17">
        <v>3.0041000000000002E-2</v>
      </c>
      <c r="N3555" s="19">
        <v>4.3642510000000003</v>
      </c>
      <c r="O3555" s="17">
        <v>1.9764E-2</v>
      </c>
    </row>
    <row r="3556" spans="2:15" x14ac:dyDescent="0.2">
      <c r="B3556" s="30"/>
      <c r="C3556" s="30"/>
      <c r="D3556" s="30"/>
      <c r="E3556" s="30"/>
      <c r="F3556" s="30"/>
      <c r="G3556" s="14" t="s">
        <v>328</v>
      </c>
      <c r="H3556" s="19">
        <v>4.4485299999999999</v>
      </c>
      <c r="I3556" s="17">
        <v>-3.503E-3</v>
      </c>
      <c r="J3556" s="19">
        <v>4.5247630000000001</v>
      </c>
      <c r="K3556" s="17">
        <v>4.5100000000000001E-3</v>
      </c>
      <c r="L3556" s="19">
        <v>4.5270000000000001</v>
      </c>
      <c r="M3556" s="17">
        <v>2.1100000000000001E-4</v>
      </c>
      <c r="N3556" s="19">
        <v>4.516832</v>
      </c>
      <c r="O3556" s="17">
        <v>-7.7549999999999997E-3</v>
      </c>
    </row>
    <row r="3557" spans="2:15" x14ac:dyDescent="0.2">
      <c r="B3557" s="30"/>
      <c r="C3557" s="30"/>
      <c r="D3557" s="30"/>
      <c r="E3557" s="30"/>
      <c r="F3557" s="30"/>
      <c r="G3557" s="14" t="s">
        <v>329</v>
      </c>
      <c r="H3557" s="19">
        <v>3.9999509999999998</v>
      </c>
      <c r="I3557" s="17">
        <v>-1.3145E-2</v>
      </c>
      <c r="J3557" s="19">
        <v>4.0038790000000004</v>
      </c>
      <c r="K3557" s="17">
        <v>-1.1712E-2</v>
      </c>
      <c r="L3557" s="19">
        <v>3.9907110000000001</v>
      </c>
      <c r="M3557" s="17">
        <v>-1.6684000000000001E-2</v>
      </c>
      <c r="N3557" s="19">
        <v>4.0200560000000003</v>
      </c>
      <c r="O3557" s="17">
        <v>-1.304E-2</v>
      </c>
    </row>
    <row r="3558" spans="2:15" x14ac:dyDescent="0.2">
      <c r="B3558" s="30"/>
      <c r="C3558" s="30"/>
      <c r="D3558" s="30"/>
      <c r="E3558" s="30"/>
      <c r="F3558" s="30"/>
      <c r="G3558" s="14" t="s">
        <v>330</v>
      </c>
      <c r="H3558" s="19">
        <v>4.6386510000000003</v>
      </c>
      <c r="I3558" s="17">
        <v>4.6088999999999998E-2</v>
      </c>
      <c r="J3558" s="19">
        <v>4.6386649999999996</v>
      </c>
      <c r="K3558" s="17">
        <v>4.0209000000000002E-2</v>
      </c>
      <c r="L3558" s="19">
        <v>4.5324499999999999</v>
      </c>
      <c r="M3558" s="17">
        <v>1.7464E-2</v>
      </c>
      <c r="N3558" s="19">
        <v>4.4727319999999997</v>
      </c>
      <c r="O3558" s="17">
        <v>-2.2817E-2</v>
      </c>
    </row>
    <row r="3559" spans="2:15" x14ac:dyDescent="0.2">
      <c r="B3559" s="30"/>
      <c r="C3559" s="30"/>
      <c r="D3559" s="30"/>
      <c r="E3559" s="30"/>
      <c r="F3559" s="30"/>
      <c r="G3559" s="14" t="s">
        <v>331</v>
      </c>
      <c r="H3559" s="19">
        <v>4.5522780000000003</v>
      </c>
      <c r="I3559" s="17">
        <v>-6.6132999999999997E-2</v>
      </c>
      <c r="J3559" s="19">
        <v>4.5926660000000004</v>
      </c>
      <c r="K3559" s="17">
        <v>-6.0503000000000001E-2</v>
      </c>
      <c r="L3559" s="19">
        <v>4.565315</v>
      </c>
      <c r="M3559" s="17">
        <v>-6.3062999999999994E-2</v>
      </c>
      <c r="N3559" s="19">
        <v>4.6114790000000001</v>
      </c>
      <c r="O3559" s="17">
        <v>-4.6427000000000003E-2</v>
      </c>
    </row>
    <row r="3560" spans="2:15" x14ac:dyDescent="0.2">
      <c r="B3560" s="30"/>
      <c r="C3560" s="30"/>
      <c r="D3560" s="30"/>
      <c r="E3560" s="30"/>
      <c r="F3560" s="30"/>
      <c r="G3560" s="14" t="s">
        <v>332</v>
      </c>
      <c r="H3560" s="19">
        <v>4.3802490000000001</v>
      </c>
      <c r="I3560" s="17">
        <v>2.1870000000000001E-2</v>
      </c>
      <c r="J3560" s="19">
        <v>4.2452100000000002</v>
      </c>
      <c r="K3560" s="17">
        <v>-7.724E-3</v>
      </c>
      <c r="L3560" s="19">
        <v>4.3099939999999997</v>
      </c>
      <c r="M3560" s="17">
        <v>2.1740000000000002E-3</v>
      </c>
      <c r="N3560" s="19">
        <v>4.2872490000000001</v>
      </c>
      <c r="O3560" s="17">
        <v>-6.2100000000000002E-3</v>
      </c>
    </row>
    <row r="3561" spans="2:15" x14ac:dyDescent="0.2">
      <c r="B3561" s="30"/>
      <c r="C3561" s="30"/>
      <c r="D3561" s="30"/>
      <c r="E3561" s="30"/>
      <c r="F3561" s="30"/>
      <c r="G3561" s="14" t="s">
        <v>333</v>
      </c>
      <c r="H3561" s="19">
        <v>4.1936059999999999</v>
      </c>
      <c r="I3561" s="17">
        <v>-5.2177000000000001E-2</v>
      </c>
      <c r="J3561" s="19">
        <v>4.1761150000000002</v>
      </c>
      <c r="K3561" s="17">
        <v>-7.6728000000000005E-2</v>
      </c>
      <c r="L3561" s="19">
        <v>4.178369</v>
      </c>
      <c r="M3561" s="17">
        <v>-8.2877999999999993E-2</v>
      </c>
      <c r="N3561" s="19">
        <v>4.2208810000000003</v>
      </c>
      <c r="O3561" s="17">
        <v>-7.8505000000000005E-2</v>
      </c>
    </row>
    <row r="3562" spans="2:15" x14ac:dyDescent="0.2">
      <c r="B3562" s="30"/>
      <c r="C3562" s="30"/>
      <c r="D3562" s="30"/>
      <c r="E3562" s="31"/>
      <c r="F3562" s="30"/>
      <c r="G3562" s="14" t="s">
        <v>334</v>
      </c>
      <c r="H3562" s="19">
        <v>4.3695690000000003</v>
      </c>
      <c r="I3562" s="17">
        <v>-6.3639999999999999E-3</v>
      </c>
      <c r="J3562" s="19">
        <v>4.3724990000000004</v>
      </c>
      <c r="K3562" s="17">
        <v>-9.6570000000000007E-3</v>
      </c>
      <c r="L3562" s="19">
        <v>4.3657570000000003</v>
      </c>
      <c r="M3562" s="17">
        <v>-1.3450999999999999E-2</v>
      </c>
      <c r="N3562" s="19">
        <v>4.3641769999999998</v>
      </c>
      <c r="O3562" s="17">
        <v>-1.6906000000000001E-2</v>
      </c>
    </row>
    <row r="3563" spans="2:15" x14ac:dyDescent="0.2">
      <c r="B3563" s="29" t="s">
        <v>19</v>
      </c>
      <c r="C3563" s="29" t="s">
        <v>11</v>
      </c>
      <c r="D3563" s="29" t="s">
        <v>117</v>
      </c>
      <c r="E3563" s="29" t="s">
        <v>26</v>
      </c>
      <c r="F3563" s="29" t="s">
        <v>84</v>
      </c>
      <c r="G3563" s="14" t="s">
        <v>278</v>
      </c>
      <c r="H3563" s="19">
        <v>2.9316070000000001</v>
      </c>
      <c r="I3563" s="17">
        <v>4.6274999999999997E-2</v>
      </c>
      <c r="J3563" s="19">
        <v>2.7380089999999999</v>
      </c>
      <c r="K3563" s="17">
        <v>-1.4673E-2</v>
      </c>
      <c r="L3563" s="19">
        <v>2.770559</v>
      </c>
      <c r="M3563" s="17">
        <v>3.3500000000000002E-2</v>
      </c>
      <c r="N3563" s="19">
        <v>2.784497</v>
      </c>
      <c r="O3563" s="17">
        <v>4.4491000000000003E-2</v>
      </c>
    </row>
    <row r="3564" spans="2:15" x14ac:dyDescent="0.2">
      <c r="B3564" s="30"/>
      <c r="C3564" s="30"/>
      <c r="D3564" s="30"/>
      <c r="E3564" s="30"/>
      <c r="F3564" s="30"/>
      <c r="G3564" s="14" t="s">
        <v>279</v>
      </c>
      <c r="H3564" s="19">
        <v>2.2469250000000001</v>
      </c>
      <c r="I3564" s="17">
        <v>3.1771000000000001E-2</v>
      </c>
      <c r="J3564" s="19">
        <v>2.1835779999999998</v>
      </c>
      <c r="K3564" s="17">
        <v>-3.0699999999999998E-4</v>
      </c>
      <c r="L3564" s="19">
        <v>2.2389990000000002</v>
      </c>
      <c r="M3564" s="17">
        <v>2.3238999999999999E-2</v>
      </c>
      <c r="N3564" s="19">
        <v>2.2440799999999999</v>
      </c>
      <c r="O3564" s="17">
        <v>2.5645999999999999E-2</v>
      </c>
    </row>
    <row r="3565" spans="2:15" x14ac:dyDescent="0.2">
      <c r="B3565" s="30"/>
      <c r="C3565" s="30"/>
      <c r="D3565" s="30"/>
      <c r="E3565" s="30"/>
      <c r="F3565" s="30"/>
      <c r="G3565" s="14" t="s">
        <v>280</v>
      </c>
      <c r="H3565" s="19">
        <v>2.1659440000000001</v>
      </c>
      <c r="I3565" s="17">
        <v>2.8313999999999999E-2</v>
      </c>
      <c r="J3565" s="19">
        <v>2.199306</v>
      </c>
      <c r="K3565" s="17">
        <v>3.6641E-2</v>
      </c>
      <c r="L3565" s="19">
        <v>2.1995770000000001</v>
      </c>
      <c r="M3565" s="17">
        <v>3.7633E-2</v>
      </c>
      <c r="N3565" s="19">
        <v>2.169915</v>
      </c>
      <c r="O3565" s="17">
        <v>3.5560000000000001E-2</v>
      </c>
    </row>
    <row r="3566" spans="2:15" x14ac:dyDescent="0.2">
      <c r="B3566" s="30"/>
      <c r="C3566" s="30"/>
      <c r="D3566" s="30"/>
      <c r="E3566" s="30"/>
      <c r="F3566" s="30"/>
      <c r="G3566" s="14" t="s">
        <v>281</v>
      </c>
      <c r="H3566" s="19">
        <v>2.2889240000000002</v>
      </c>
      <c r="I3566" s="17">
        <v>2.1267000000000001E-2</v>
      </c>
      <c r="J3566" s="19">
        <v>2.2431709999999998</v>
      </c>
      <c r="K3566" s="17">
        <v>1.397E-3</v>
      </c>
      <c r="L3566" s="19">
        <v>2.2888860000000002</v>
      </c>
      <c r="M3566" s="17">
        <v>2.9132000000000002E-2</v>
      </c>
      <c r="N3566" s="19">
        <v>2.278934</v>
      </c>
      <c r="O3566" s="17">
        <v>2.5753000000000002E-2</v>
      </c>
    </row>
    <row r="3567" spans="2:15" x14ac:dyDescent="0.2">
      <c r="B3567" s="30"/>
      <c r="C3567" s="30"/>
      <c r="D3567" s="30"/>
      <c r="E3567" s="30"/>
      <c r="F3567" s="30"/>
      <c r="G3567" s="14" t="s">
        <v>282</v>
      </c>
      <c r="H3567" s="19">
        <v>2.3902290000000002</v>
      </c>
      <c r="I3567" s="17">
        <v>-1.3431E-2</v>
      </c>
      <c r="J3567" s="19">
        <v>2.466094</v>
      </c>
      <c r="K3567" s="17">
        <v>2.7408999999999999E-2</v>
      </c>
      <c r="L3567" s="19">
        <v>2.4606080000000001</v>
      </c>
      <c r="M3567" s="17">
        <v>3.9378999999999997E-2</v>
      </c>
      <c r="N3567" s="19">
        <v>2.404245</v>
      </c>
      <c r="O3567" s="17">
        <v>3.9050000000000001E-2</v>
      </c>
    </row>
    <row r="3568" spans="2:15" x14ac:dyDescent="0.2">
      <c r="B3568" s="30"/>
      <c r="C3568" s="30"/>
      <c r="D3568" s="30"/>
      <c r="E3568" s="30"/>
      <c r="F3568" s="30"/>
      <c r="G3568" s="14" t="s">
        <v>283</v>
      </c>
      <c r="H3568" s="19">
        <v>2.160841</v>
      </c>
      <c r="I3568" s="17">
        <v>-2.9204000000000001E-2</v>
      </c>
      <c r="J3568" s="19">
        <v>2.1563560000000002</v>
      </c>
      <c r="K3568" s="17">
        <v>-3.6262999999999997E-2</v>
      </c>
      <c r="L3568" s="19">
        <v>2.1556630000000001</v>
      </c>
      <c r="M3568" s="17">
        <v>-2.2341E-2</v>
      </c>
      <c r="N3568" s="19">
        <v>2.1652939999999998</v>
      </c>
      <c r="O3568" s="17">
        <v>-8.463E-3</v>
      </c>
    </row>
    <row r="3569" spans="2:15" x14ac:dyDescent="0.2">
      <c r="B3569" s="30"/>
      <c r="C3569" s="30"/>
      <c r="D3569" s="30"/>
      <c r="E3569" s="30"/>
      <c r="F3569" s="30"/>
      <c r="G3569" s="14" t="s">
        <v>284</v>
      </c>
      <c r="H3569" s="19">
        <v>2.4325190000000001</v>
      </c>
      <c r="I3569" s="17">
        <v>-1.1655E-2</v>
      </c>
      <c r="J3569" s="19">
        <v>2.521671</v>
      </c>
      <c r="K3569" s="17">
        <v>-2.4903000000000002E-2</v>
      </c>
      <c r="L3569" s="19">
        <v>2.5302720000000001</v>
      </c>
      <c r="M3569" s="17">
        <v>-1.1375E-2</v>
      </c>
      <c r="N3569" s="19">
        <v>2.5448550000000001</v>
      </c>
      <c r="O3569" s="17">
        <v>4.7450000000000001E-3</v>
      </c>
    </row>
    <row r="3570" spans="2:15" x14ac:dyDescent="0.2">
      <c r="B3570" s="30"/>
      <c r="C3570" s="30"/>
      <c r="D3570" s="30"/>
      <c r="E3570" s="30"/>
      <c r="F3570" s="30"/>
      <c r="G3570" s="14" t="s">
        <v>285</v>
      </c>
      <c r="H3570" s="19">
        <v>2.4337040000000001</v>
      </c>
      <c r="I3570" s="17">
        <v>4.7330999999999998E-2</v>
      </c>
      <c r="J3570" s="19">
        <v>2.4891670000000001</v>
      </c>
      <c r="K3570" s="17">
        <v>1.9529999999999999E-2</v>
      </c>
      <c r="L3570" s="19">
        <v>2.511768</v>
      </c>
      <c r="M3570" s="17">
        <v>1.8567E-2</v>
      </c>
      <c r="N3570" s="19">
        <v>2.4959899999999999</v>
      </c>
      <c r="O3570" s="17">
        <v>4.0689999999999997E-3</v>
      </c>
    </row>
    <row r="3571" spans="2:15" x14ac:dyDescent="0.2">
      <c r="B3571" s="30"/>
      <c r="C3571" s="30"/>
      <c r="D3571" s="30"/>
      <c r="E3571" s="30"/>
      <c r="F3571" s="30"/>
      <c r="G3571" s="14" t="s">
        <v>286</v>
      </c>
      <c r="H3571" s="19">
        <v>2.6063749999999999</v>
      </c>
      <c r="I3571" s="17">
        <v>0.18541299999999999</v>
      </c>
      <c r="J3571" s="19">
        <v>2.6501779999999999</v>
      </c>
      <c r="K3571" s="17">
        <v>0.18631500000000001</v>
      </c>
      <c r="L3571" s="19">
        <v>2.5792449999999998</v>
      </c>
      <c r="M3571" s="17">
        <v>0.16231499999999999</v>
      </c>
      <c r="N3571" s="19">
        <v>2.5000469999999999</v>
      </c>
      <c r="O3571" s="17">
        <v>0.13993800000000001</v>
      </c>
    </row>
    <row r="3572" spans="2:15" x14ac:dyDescent="0.2">
      <c r="B3572" s="30"/>
      <c r="C3572" s="30"/>
      <c r="D3572" s="30"/>
      <c r="E3572" s="30"/>
      <c r="F3572" s="30"/>
      <c r="G3572" s="14" t="s">
        <v>287</v>
      </c>
      <c r="H3572" s="19">
        <v>2.7997610000000002</v>
      </c>
      <c r="I3572" s="17">
        <v>-6.8339999999999998E-3</v>
      </c>
      <c r="J3572" s="19">
        <v>2.8643380000000001</v>
      </c>
      <c r="K3572" s="17">
        <v>-1.235E-3</v>
      </c>
      <c r="L3572" s="19">
        <v>2.846724</v>
      </c>
      <c r="M3572" s="17">
        <v>2.4933E-2</v>
      </c>
      <c r="N3572" s="19">
        <v>2.8411029999999999</v>
      </c>
      <c r="O3572" s="17">
        <v>7.0862999999999995E-2</v>
      </c>
    </row>
    <row r="3573" spans="2:15" x14ac:dyDescent="0.2">
      <c r="B3573" s="30"/>
      <c r="C3573" s="30"/>
      <c r="D3573" s="30"/>
      <c r="E3573" s="30"/>
      <c r="F3573" s="30"/>
      <c r="G3573" s="14" t="s">
        <v>288</v>
      </c>
      <c r="H3573" s="19">
        <v>2.4674849999999999</v>
      </c>
      <c r="I3573" s="17">
        <v>1.8200000000000001E-2</v>
      </c>
      <c r="J3573" s="19">
        <v>2.4627810000000001</v>
      </c>
      <c r="K3573" s="17">
        <v>-1.637E-3</v>
      </c>
      <c r="L3573" s="19">
        <v>2.4832010000000002</v>
      </c>
      <c r="M3573" s="17">
        <v>3.1935999999999999E-2</v>
      </c>
      <c r="N3573" s="19">
        <v>2.4637920000000002</v>
      </c>
      <c r="O3573" s="17">
        <v>6.2146E-2</v>
      </c>
    </row>
    <row r="3574" spans="2:15" x14ac:dyDescent="0.2">
      <c r="B3574" s="30"/>
      <c r="C3574" s="30"/>
      <c r="D3574" s="30"/>
      <c r="E3574" s="30"/>
      <c r="F3574" s="30"/>
      <c r="G3574" s="14" t="s">
        <v>289</v>
      </c>
      <c r="H3574" s="19">
        <v>2.89879</v>
      </c>
      <c r="I3574" s="17">
        <v>0.113626</v>
      </c>
      <c r="J3574" s="19">
        <v>2.9086099999999999</v>
      </c>
      <c r="K3574" s="17">
        <v>9.0081999999999995E-2</v>
      </c>
      <c r="L3574" s="19">
        <v>2.9043600000000001</v>
      </c>
      <c r="M3574" s="17">
        <v>8.5835999999999996E-2</v>
      </c>
      <c r="N3574" s="19">
        <v>2.8361670000000001</v>
      </c>
      <c r="O3574" s="17">
        <v>7.1225999999999998E-2</v>
      </c>
    </row>
    <row r="3575" spans="2:15" x14ac:dyDescent="0.2">
      <c r="B3575" s="30"/>
      <c r="C3575" s="30"/>
      <c r="D3575" s="30"/>
      <c r="E3575" s="30"/>
      <c r="F3575" s="30"/>
      <c r="G3575" s="14" t="s">
        <v>290</v>
      </c>
      <c r="H3575" s="19">
        <v>2.6653630000000001</v>
      </c>
      <c r="I3575" s="17">
        <v>6.3218999999999997E-2</v>
      </c>
      <c r="J3575" s="19">
        <v>2.61239</v>
      </c>
      <c r="K3575" s="17">
        <v>3.6413000000000001E-2</v>
      </c>
      <c r="L3575" s="19">
        <v>2.5536699999999999</v>
      </c>
      <c r="M3575" s="17">
        <v>1.0475E-2</v>
      </c>
      <c r="N3575" s="19">
        <v>2.5348700000000002</v>
      </c>
      <c r="O3575" s="17">
        <v>8.6E-3</v>
      </c>
    </row>
    <row r="3576" spans="2:15" x14ac:dyDescent="0.2">
      <c r="B3576" s="30"/>
      <c r="C3576" s="30"/>
      <c r="D3576" s="30"/>
      <c r="E3576" s="30"/>
      <c r="F3576" s="30"/>
      <c r="G3576" s="14" t="s">
        <v>291</v>
      </c>
      <c r="H3576" s="19">
        <v>2.395896</v>
      </c>
      <c r="I3576" s="17">
        <v>5.0708000000000003E-2</v>
      </c>
      <c r="J3576" s="19">
        <v>2.4157609999999998</v>
      </c>
      <c r="K3576" s="17">
        <v>2.8642000000000001E-2</v>
      </c>
      <c r="L3576" s="19">
        <v>2.459308</v>
      </c>
      <c r="M3576" s="17">
        <v>5.9291000000000003E-2</v>
      </c>
      <c r="N3576" s="19">
        <v>2.3922219999999998</v>
      </c>
      <c r="O3576" s="17">
        <v>6.0835E-2</v>
      </c>
    </row>
    <row r="3577" spans="2:15" x14ac:dyDescent="0.2">
      <c r="B3577" s="30"/>
      <c r="C3577" s="30"/>
      <c r="D3577" s="30"/>
      <c r="E3577" s="30"/>
      <c r="F3577" s="30"/>
      <c r="G3577" s="14" t="s">
        <v>292</v>
      </c>
      <c r="H3577" s="19">
        <v>1.788591</v>
      </c>
      <c r="I3577" s="17">
        <v>-7.3293999999999998E-2</v>
      </c>
      <c r="J3577" s="19">
        <v>2.0392869999999998</v>
      </c>
      <c r="K3577" s="17">
        <v>2.5309999999999999E-2</v>
      </c>
      <c r="L3577" s="19">
        <v>2.1610339999999999</v>
      </c>
      <c r="M3577" s="17">
        <v>0.10559499999999999</v>
      </c>
      <c r="N3577" s="19">
        <v>2.1142759999999998</v>
      </c>
      <c r="O3577" s="17">
        <v>0.11852799999999999</v>
      </c>
    </row>
    <row r="3578" spans="2:15" x14ac:dyDescent="0.2">
      <c r="B3578" s="30"/>
      <c r="C3578" s="30"/>
      <c r="D3578" s="30"/>
      <c r="E3578" s="30"/>
      <c r="F3578" s="30"/>
      <c r="G3578" s="14" t="s">
        <v>293</v>
      </c>
      <c r="H3578" s="19">
        <v>2.1046170000000002</v>
      </c>
      <c r="I3578" s="17">
        <v>-4.7829999999999999E-3</v>
      </c>
      <c r="J3578" s="19">
        <v>2.1591930000000001</v>
      </c>
      <c r="K3578" s="17">
        <v>2.784E-2</v>
      </c>
      <c r="L3578" s="19">
        <v>2.1545939999999999</v>
      </c>
      <c r="M3578" s="17">
        <v>3.1692999999999999E-2</v>
      </c>
      <c r="N3578" s="19">
        <v>2.1371449999999999</v>
      </c>
      <c r="O3578" s="17">
        <v>4.1912999999999999E-2</v>
      </c>
    </row>
    <row r="3579" spans="2:15" x14ac:dyDescent="0.2">
      <c r="B3579" s="30"/>
      <c r="C3579" s="30"/>
      <c r="D3579" s="30"/>
      <c r="E3579" s="30"/>
      <c r="F3579" s="30"/>
      <c r="G3579" s="14" t="s">
        <v>294</v>
      </c>
      <c r="H3579" s="19">
        <v>2.2005189999999999</v>
      </c>
      <c r="I3579" s="17">
        <v>1.8329000000000002E-2</v>
      </c>
      <c r="J3579" s="19">
        <v>2.268135</v>
      </c>
      <c r="K3579" s="17">
        <v>7.7661999999999995E-2</v>
      </c>
      <c r="L3579" s="19">
        <v>2.2578390000000002</v>
      </c>
      <c r="M3579" s="17">
        <v>6.3812999999999995E-2</v>
      </c>
      <c r="N3579" s="19">
        <v>2.2015639999999999</v>
      </c>
      <c r="O3579" s="17">
        <v>6.0713999999999997E-2</v>
      </c>
    </row>
    <row r="3580" spans="2:15" x14ac:dyDescent="0.2">
      <c r="B3580" s="30"/>
      <c r="C3580" s="30"/>
      <c r="D3580" s="30"/>
      <c r="E3580" s="30"/>
      <c r="F3580" s="30"/>
      <c r="G3580" s="14" t="s">
        <v>295</v>
      </c>
      <c r="H3580" s="19">
        <v>2.8760560000000002</v>
      </c>
      <c r="I3580" s="17">
        <v>0.12635299999999999</v>
      </c>
      <c r="J3580" s="19">
        <v>2.896865</v>
      </c>
      <c r="K3580" s="17">
        <v>7.6441999999999996E-2</v>
      </c>
      <c r="L3580" s="19">
        <v>2.88937</v>
      </c>
      <c r="M3580" s="17">
        <v>5.6202000000000002E-2</v>
      </c>
      <c r="N3580" s="19">
        <v>2.8020839999999998</v>
      </c>
      <c r="O3580" s="17">
        <v>3.4242000000000002E-2</v>
      </c>
    </row>
    <row r="3581" spans="2:15" x14ac:dyDescent="0.2">
      <c r="B3581" s="30"/>
      <c r="C3581" s="30"/>
      <c r="D3581" s="30"/>
      <c r="E3581" s="30"/>
      <c r="F3581" s="30"/>
      <c r="G3581" s="14" t="s">
        <v>296</v>
      </c>
      <c r="H3581" s="19">
        <v>2.5810620000000002</v>
      </c>
      <c r="I3581" s="17">
        <v>0.109305</v>
      </c>
      <c r="J3581" s="19">
        <v>2.5951369999999998</v>
      </c>
      <c r="K3581" s="17">
        <v>9.7481999999999999E-2</v>
      </c>
      <c r="L3581" s="19">
        <v>2.5996920000000001</v>
      </c>
      <c r="M3581" s="17">
        <v>0.112404</v>
      </c>
      <c r="N3581" s="19">
        <v>2.499771</v>
      </c>
      <c r="O3581" s="17">
        <v>8.2298999999999997E-2</v>
      </c>
    </row>
    <row r="3582" spans="2:15" x14ac:dyDescent="0.2">
      <c r="B3582" s="30"/>
      <c r="C3582" s="30"/>
      <c r="D3582" s="30"/>
      <c r="E3582" s="30"/>
      <c r="F3582" s="30"/>
      <c r="G3582" s="14" t="s">
        <v>297</v>
      </c>
      <c r="H3582" s="19">
        <v>2.2423790000000001</v>
      </c>
      <c r="I3582" s="17">
        <v>4.6049E-2</v>
      </c>
      <c r="J3582" s="19">
        <v>2.1762380000000001</v>
      </c>
      <c r="K3582" s="17">
        <v>1.8831000000000001E-2</v>
      </c>
      <c r="L3582" s="19">
        <v>2.22498</v>
      </c>
      <c r="M3582" s="17">
        <v>4.3656E-2</v>
      </c>
      <c r="N3582" s="19">
        <v>2.201479</v>
      </c>
      <c r="O3582" s="17">
        <v>3.1433000000000003E-2</v>
      </c>
    </row>
    <row r="3583" spans="2:15" x14ac:dyDescent="0.2">
      <c r="B3583" s="30"/>
      <c r="C3583" s="30"/>
      <c r="D3583" s="30"/>
      <c r="E3583" s="30"/>
      <c r="F3583" s="30"/>
      <c r="G3583" s="14" t="s">
        <v>298</v>
      </c>
      <c r="H3583" s="19">
        <v>2.6941329999999999</v>
      </c>
      <c r="I3583" s="17">
        <v>-4.9723999999999997E-2</v>
      </c>
      <c r="J3583" s="19">
        <v>2.719077</v>
      </c>
      <c r="K3583" s="17">
        <v>-5.7347000000000002E-2</v>
      </c>
      <c r="L3583" s="19">
        <v>2.7684929999999999</v>
      </c>
      <c r="M3583" s="17">
        <v>-3.5017E-2</v>
      </c>
      <c r="N3583" s="19">
        <v>2.8268300000000002</v>
      </c>
      <c r="O3583" s="17">
        <v>-7.4320000000000002E-3</v>
      </c>
    </row>
    <row r="3584" spans="2:15" x14ac:dyDescent="0.2">
      <c r="B3584" s="30"/>
      <c r="C3584" s="30"/>
      <c r="D3584" s="30"/>
      <c r="E3584" s="30"/>
      <c r="F3584" s="30"/>
      <c r="G3584" s="14" t="s">
        <v>299</v>
      </c>
      <c r="H3584" s="19">
        <v>2.4208720000000001</v>
      </c>
      <c r="I3584" s="17">
        <v>-1.9758999999999999E-2</v>
      </c>
      <c r="J3584" s="19">
        <v>2.4121549999999998</v>
      </c>
      <c r="K3584" s="17">
        <v>-4.1119999999999997E-2</v>
      </c>
      <c r="L3584" s="19">
        <v>2.4292280000000002</v>
      </c>
      <c r="M3584" s="17">
        <v>-5.6485E-2</v>
      </c>
      <c r="N3584" s="19">
        <v>2.4757500000000001</v>
      </c>
      <c r="O3584" s="17">
        <v>-3.8470999999999998E-2</v>
      </c>
    </row>
    <row r="3585" spans="2:15" x14ac:dyDescent="0.2">
      <c r="B3585" s="30"/>
      <c r="C3585" s="30"/>
      <c r="D3585" s="30"/>
      <c r="E3585" s="30"/>
      <c r="F3585" s="30"/>
      <c r="G3585" s="14" t="s">
        <v>300</v>
      </c>
      <c r="H3585" s="19">
        <v>2.558478</v>
      </c>
      <c r="I3585" s="17">
        <v>0.11766600000000001</v>
      </c>
      <c r="J3585" s="19">
        <v>2.7078229999999999</v>
      </c>
      <c r="K3585" s="17">
        <v>0.14374100000000001</v>
      </c>
      <c r="L3585" s="19">
        <v>2.8188930000000001</v>
      </c>
      <c r="M3585" s="17">
        <v>0.18388399999999999</v>
      </c>
      <c r="N3585" s="19">
        <v>2.781857</v>
      </c>
      <c r="O3585" s="17">
        <v>0.18177499999999999</v>
      </c>
    </row>
    <row r="3586" spans="2:15" x14ac:dyDescent="0.2">
      <c r="B3586" s="30"/>
      <c r="C3586" s="30"/>
      <c r="D3586" s="30"/>
      <c r="E3586" s="30"/>
      <c r="F3586" s="30"/>
      <c r="G3586" s="14" t="s">
        <v>301</v>
      </c>
      <c r="H3586" s="19">
        <v>2.262807</v>
      </c>
      <c r="I3586" s="17">
        <v>4.5094000000000002E-2</v>
      </c>
      <c r="J3586" s="19">
        <v>2.177219</v>
      </c>
      <c r="K3586" s="17">
        <v>1.1358E-2</v>
      </c>
      <c r="L3586" s="19">
        <v>2.2296800000000001</v>
      </c>
      <c r="M3586" s="17">
        <v>3.6396999999999999E-2</v>
      </c>
      <c r="N3586" s="19">
        <v>2.2094459999999998</v>
      </c>
      <c r="O3586" s="17">
        <v>2.7157000000000001E-2</v>
      </c>
    </row>
    <row r="3587" spans="2:15" x14ac:dyDescent="0.2">
      <c r="B3587" s="30"/>
      <c r="C3587" s="30"/>
      <c r="D3587" s="30"/>
      <c r="E3587" s="30"/>
      <c r="F3587" s="30"/>
      <c r="G3587" s="14" t="s">
        <v>302</v>
      </c>
      <c r="H3587" s="19">
        <v>1.8955109999999999</v>
      </c>
      <c r="I3587" s="17">
        <v>-7.7674999999999994E-2</v>
      </c>
      <c r="J3587" s="19">
        <v>2.004235</v>
      </c>
      <c r="K3587" s="17">
        <v>5.9395999999999997E-2</v>
      </c>
      <c r="L3587" s="19">
        <v>2.0121380000000002</v>
      </c>
      <c r="M3587" s="17">
        <v>3.2681000000000002E-2</v>
      </c>
      <c r="N3587" s="19">
        <v>1.9853160000000001</v>
      </c>
      <c r="O3587" s="17">
        <v>-2.8449999999999999E-3</v>
      </c>
    </row>
    <row r="3588" spans="2:15" x14ac:dyDescent="0.2">
      <c r="B3588" s="30"/>
      <c r="C3588" s="30"/>
      <c r="D3588" s="30"/>
      <c r="E3588" s="30"/>
      <c r="F3588" s="30"/>
      <c r="G3588" s="14" t="s">
        <v>303</v>
      </c>
      <c r="H3588" s="19">
        <v>2.1202160000000001</v>
      </c>
      <c r="I3588" s="17">
        <v>9.4174999999999995E-2</v>
      </c>
      <c r="J3588" s="19">
        <v>2.12384</v>
      </c>
      <c r="K3588" s="17">
        <v>6.9808999999999996E-2</v>
      </c>
      <c r="L3588" s="19">
        <v>2.1618149999999998</v>
      </c>
      <c r="M3588" s="17">
        <v>5.3449999999999998E-2</v>
      </c>
      <c r="N3588" s="19">
        <v>2.1027870000000002</v>
      </c>
      <c r="O3588" s="17">
        <v>-2.0421000000000002E-2</v>
      </c>
    </row>
    <row r="3589" spans="2:15" x14ac:dyDescent="0.2">
      <c r="B3589" s="30"/>
      <c r="C3589" s="30"/>
      <c r="D3589" s="30"/>
      <c r="E3589" s="30"/>
      <c r="F3589" s="30"/>
      <c r="G3589" s="14" t="s">
        <v>304</v>
      </c>
      <c r="H3589" s="19">
        <v>2.369068</v>
      </c>
      <c r="I3589" s="17">
        <v>3.8478999999999999E-2</v>
      </c>
      <c r="J3589" s="19">
        <v>2.3826079999999998</v>
      </c>
      <c r="K3589" s="17">
        <v>2.8743000000000001E-2</v>
      </c>
      <c r="L3589" s="19">
        <v>2.4607730000000001</v>
      </c>
      <c r="M3589" s="17">
        <v>5.5350999999999997E-2</v>
      </c>
      <c r="N3589" s="19">
        <v>2.4634809999999998</v>
      </c>
      <c r="O3589" s="17">
        <v>6.0080000000000001E-2</v>
      </c>
    </row>
    <row r="3590" spans="2:15" x14ac:dyDescent="0.2">
      <c r="B3590" s="30"/>
      <c r="C3590" s="30"/>
      <c r="D3590" s="30"/>
      <c r="E3590" s="30"/>
      <c r="F3590" s="30"/>
      <c r="G3590" s="14" t="s">
        <v>305</v>
      </c>
      <c r="H3590" s="19">
        <v>2.4605899999999998</v>
      </c>
      <c r="I3590" s="17">
        <v>-1.9741999999999999E-2</v>
      </c>
      <c r="J3590" s="19">
        <v>2.5003440000000001</v>
      </c>
      <c r="K3590" s="17">
        <v>-1.3410999999999999E-2</v>
      </c>
      <c r="L3590" s="19">
        <v>2.5806740000000001</v>
      </c>
      <c r="M3590" s="17">
        <v>1.2812E-2</v>
      </c>
      <c r="N3590" s="19">
        <v>2.5950139999999999</v>
      </c>
      <c r="O3590" s="17">
        <v>3.1281999999999997E-2</v>
      </c>
    </row>
    <row r="3591" spans="2:15" x14ac:dyDescent="0.2">
      <c r="B3591" s="30"/>
      <c r="C3591" s="30"/>
      <c r="D3591" s="30"/>
      <c r="E3591" s="30"/>
      <c r="F3591" s="30"/>
      <c r="G3591" s="14" t="s">
        <v>306</v>
      </c>
      <c r="H3591" s="19">
        <v>2.4683660000000001</v>
      </c>
      <c r="I3591" s="17">
        <v>4.4630000000000003E-2</v>
      </c>
      <c r="J3591" s="19">
        <v>2.4866299999999999</v>
      </c>
      <c r="K3591" s="17">
        <v>5.0982E-2</v>
      </c>
      <c r="L3591" s="19">
        <v>2.4886870000000001</v>
      </c>
      <c r="M3591" s="17">
        <v>4.7352999999999999E-2</v>
      </c>
      <c r="N3591" s="19">
        <v>2.4524659999999998</v>
      </c>
      <c r="O3591" s="17">
        <v>3.4477000000000001E-2</v>
      </c>
    </row>
    <row r="3592" spans="2:15" x14ac:dyDescent="0.2">
      <c r="B3592" s="30"/>
      <c r="C3592" s="30"/>
      <c r="D3592" s="30"/>
      <c r="E3592" s="30"/>
      <c r="F3592" s="30"/>
      <c r="G3592" s="14" t="s">
        <v>307</v>
      </c>
      <c r="H3592" s="19">
        <v>2.6808860000000001</v>
      </c>
      <c r="I3592" s="17">
        <v>4.2069999999999998E-3</v>
      </c>
      <c r="J3592" s="19">
        <v>2.621772</v>
      </c>
      <c r="K3592" s="17">
        <v>-1.0213E-2</v>
      </c>
      <c r="L3592" s="19">
        <v>2.6669809999999998</v>
      </c>
      <c r="M3592" s="17">
        <v>2.3498999999999999E-2</v>
      </c>
      <c r="N3592" s="19">
        <v>2.6510310000000001</v>
      </c>
      <c r="O3592" s="17">
        <v>3.3015000000000003E-2</v>
      </c>
    </row>
    <row r="3593" spans="2:15" x14ac:dyDescent="0.2">
      <c r="B3593" s="30"/>
      <c r="C3593" s="30"/>
      <c r="D3593" s="30"/>
      <c r="E3593" s="30"/>
      <c r="F3593" s="30"/>
      <c r="G3593" s="14" t="s">
        <v>308</v>
      </c>
      <c r="H3593" s="19">
        <v>2.5538180000000001</v>
      </c>
      <c r="I3593" s="17">
        <v>-8.8527999999999996E-2</v>
      </c>
      <c r="J3593" s="19">
        <v>2.601569</v>
      </c>
      <c r="K3593" s="17">
        <v>-7.5768000000000002E-2</v>
      </c>
      <c r="L3593" s="19">
        <v>2.6873770000000001</v>
      </c>
      <c r="M3593" s="17">
        <v>-5.4281999999999997E-2</v>
      </c>
      <c r="N3593" s="19">
        <v>2.7742900000000001</v>
      </c>
      <c r="O3593" s="17">
        <v>-3.4686000000000002E-2</v>
      </c>
    </row>
    <row r="3594" spans="2:15" x14ac:dyDescent="0.2">
      <c r="B3594" s="30"/>
      <c r="C3594" s="30"/>
      <c r="D3594" s="30"/>
      <c r="E3594" s="30"/>
      <c r="F3594" s="30"/>
      <c r="G3594" s="14" t="s">
        <v>309</v>
      </c>
      <c r="H3594" s="19">
        <v>2.2794720000000002</v>
      </c>
      <c r="I3594" s="17">
        <v>5.3748999999999998E-2</v>
      </c>
      <c r="J3594" s="19">
        <v>2.2061899999999999</v>
      </c>
      <c r="K3594" s="17">
        <v>2.3359000000000001E-2</v>
      </c>
      <c r="L3594" s="19">
        <v>2.2507709999999999</v>
      </c>
      <c r="M3594" s="17">
        <v>4.7552999999999998E-2</v>
      </c>
      <c r="N3594" s="19">
        <v>2.2244440000000001</v>
      </c>
      <c r="O3594" s="17">
        <v>3.6488E-2</v>
      </c>
    </row>
    <row r="3595" spans="2:15" x14ac:dyDescent="0.2">
      <c r="B3595" s="30"/>
      <c r="C3595" s="30"/>
      <c r="D3595" s="30"/>
      <c r="E3595" s="30"/>
      <c r="F3595" s="30"/>
      <c r="G3595" s="14" t="s">
        <v>310</v>
      </c>
      <c r="H3595" s="19">
        <v>2.7805840000000002</v>
      </c>
      <c r="I3595" s="17">
        <v>9.3956999999999999E-2</v>
      </c>
      <c r="J3595" s="19">
        <v>2.7625000000000002</v>
      </c>
      <c r="K3595" s="17">
        <v>7.3411000000000004E-2</v>
      </c>
      <c r="L3595" s="19">
        <v>2.793622</v>
      </c>
      <c r="M3595" s="17">
        <v>8.8592000000000004E-2</v>
      </c>
      <c r="N3595" s="19">
        <v>2.7316720000000001</v>
      </c>
      <c r="O3595" s="17">
        <v>8.1479999999999997E-2</v>
      </c>
    </row>
    <row r="3596" spans="2:15" x14ac:dyDescent="0.2">
      <c r="B3596" s="30"/>
      <c r="C3596" s="30"/>
      <c r="D3596" s="30"/>
      <c r="E3596" s="30"/>
      <c r="F3596" s="30"/>
      <c r="G3596" s="14" t="s">
        <v>311</v>
      </c>
      <c r="H3596" s="19">
        <v>2.2810459999999999</v>
      </c>
      <c r="I3596" s="17">
        <v>1.1785E-2</v>
      </c>
      <c r="J3596" s="19">
        <v>2.3032189999999999</v>
      </c>
      <c r="K3596" s="17">
        <v>1.0408000000000001E-2</v>
      </c>
      <c r="L3596" s="19">
        <v>2.3015140000000001</v>
      </c>
      <c r="M3596" s="17">
        <v>4.5059999999999996E-3</v>
      </c>
      <c r="N3596" s="19">
        <v>2.2837149999999999</v>
      </c>
      <c r="O3596" s="17">
        <v>2.8149999999999998E-3</v>
      </c>
    </row>
    <row r="3597" spans="2:15" x14ac:dyDescent="0.2">
      <c r="B3597" s="30"/>
      <c r="C3597" s="30"/>
      <c r="D3597" s="30"/>
      <c r="E3597" s="30"/>
      <c r="F3597" s="30"/>
      <c r="G3597" s="14" t="s">
        <v>312</v>
      </c>
      <c r="H3597" s="19">
        <v>2.6929910000000001</v>
      </c>
      <c r="I3597" s="17">
        <v>5.4776999999999999E-2</v>
      </c>
      <c r="J3597" s="19">
        <v>2.6828630000000002</v>
      </c>
      <c r="K3597" s="17">
        <v>5.1248000000000002E-2</v>
      </c>
      <c r="L3597" s="19">
        <v>2.6751</v>
      </c>
      <c r="M3597" s="17">
        <v>5.4403E-2</v>
      </c>
      <c r="N3597" s="19">
        <v>2.742896</v>
      </c>
      <c r="O3597" s="17">
        <v>8.9289999999999994E-2</v>
      </c>
    </row>
    <row r="3598" spans="2:15" x14ac:dyDescent="0.2">
      <c r="B3598" s="30"/>
      <c r="C3598" s="30"/>
      <c r="D3598" s="30"/>
      <c r="E3598" s="30"/>
      <c r="F3598" s="30"/>
      <c r="G3598" s="14" t="s">
        <v>313</v>
      </c>
      <c r="H3598" s="19">
        <v>2.8122370000000001</v>
      </c>
      <c r="I3598" s="17">
        <v>-2.0639999999999999E-3</v>
      </c>
      <c r="J3598" s="19">
        <v>2.8561700000000001</v>
      </c>
      <c r="K3598" s="17">
        <v>-1.1379999999999999E-3</v>
      </c>
      <c r="L3598" s="19">
        <v>2.8154110000000001</v>
      </c>
      <c r="M3598" s="17">
        <v>2.1113E-2</v>
      </c>
      <c r="N3598" s="19">
        <v>2.8000430000000001</v>
      </c>
      <c r="O3598" s="17">
        <v>6.3632999999999995E-2</v>
      </c>
    </row>
    <row r="3599" spans="2:15" x14ac:dyDescent="0.2">
      <c r="B3599" s="30"/>
      <c r="C3599" s="30"/>
      <c r="D3599" s="30"/>
      <c r="E3599" s="30"/>
      <c r="F3599" s="30"/>
      <c r="G3599" s="14" t="s">
        <v>314</v>
      </c>
      <c r="H3599" s="19">
        <v>1.654304</v>
      </c>
      <c r="I3599" s="17">
        <v>-8.2014000000000004E-2</v>
      </c>
      <c r="J3599" s="19">
        <v>1.6479410000000001</v>
      </c>
      <c r="K3599" s="17">
        <v>-0.19948299999999999</v>
      </c>
      <c r="L3599" s="19">
        <v>1.648077</v>
      </c>
      <c r="M3599" s="17">
        <v>-0.22392400000000001</v>
      </c>
      <c r="N3599" s="19">
        <v>1.666927</v>
      </c>
      <c r="O3599" s="17">
        <v>-0.22526099999999999</v>
      </c>
    </row>
    <row r="3600" spans="2:15" x14ac:dyDescent="0.2">
      <c r="B3600" s="30"/>
      <c r="C3600" s="30"/>
      <c r="D3600" s="30"/>
      <c r="E3600" s="30"/>
      <c r="F3600" s="30"/>
      <c r="G3600" s="14" t="s">
        <v>315</v>
      </c>
      <c r="H3600" s="19">
        <v>2.5082149999999999</v>
      </c>
      <c r="I3600" s="17">
        <v>-1.1922E-2</v>
      </c>
      <c r="J3600" s="19">
        <v>2.5937549999999998</v>
      </c>
      <c r="K3600" s="17">
        <v>-1.2161E-2</v>
      </c>
      <c r="L3600" s="19">
        <v>2.6016379999999999</v>
      </c>
      <c r="M3600" s="17">
        <v>7.3829999999999998E-3</v>
      </c>
      <c r="N3600" s="19">
        <v>2.6188750000000001</v>
      </c>
      <c r="O3600" s="17">
        <v>2.2605E-2</v>
      </c>
    </row>
    <row r="3601" spans="2:15" x14ac:dyDescent="0.2">
      <c r="B3601" s="30"/>
      <c r="C3601" s="30"/>
      <c r="D3601" s="30"/>
      <c r="E3601" s="30"/>
      <c r="F3601" s="30"/>
      <c r="G3601" s="14" t="s">
        <v>316</v>
      </c>
      <c r="H3601" s="19">
        <v>2.4055170000000001</v>
      </c>
      <c r="I3601" s="17">
        <v>2.823E-3</v>
      </c>
      <c r="J3601" s="19">
        <v>2.4422440000000001</v>
      </c>
      <c r="K3601" s="17">
        <v>1.238E-3</v>
      </c>
      <c r="L3601" s="19">
        <v>2.451692</v>
      </c>
      <c r="M3601" s="17">
        <v>7.8930000000000007E-3</v>
      </c>
      <c r="N3601" s="19">
        <v>2.4389880000000002</v>
      </c>
      <c r="O3601" s="17">
        <v>3.8570000000000002E-3</v>
      </c>
    </row>
    <row r="3602" spans="2:15" x14ac:dyDescent="0.2">
      <c r="B3602" s="30"/>
      <c r="C3602" s="30"/>
      <c r="D3602" s="30"/>
      <c r="E3602" s="30"/>
      <c r="F3602" s="30"/>
      <c r="G3602" s="14" t="s">
        <v>317</v>
      </c>
      <c r="H3602" s="19">
        <v>2.809329</v>
      </c>
      <c r="I3602" s="17">
        <v>-2.4361000000000001E-2</v>
      </c>
      <c r="J3602" s="19">
        <v>2.806829</v>
      </c>
      <c r="K3602" s="17">
        <v>-2.3147000000000001E-2</v>
      </c>
      <c r="L3602" s="19">
        <v>2.8916279999999999</v>
      </c>
      <c r="M3602" s="17">
        <v>1.4253999999999999E-2</v>
      </c>
      <c r="N3602" s="19">
        <v>2.908588</v>
      </c>
      <c r="O3602" s="17">
        <v>4.6121000000000002E-2</v>
      </c>
    </row>
    <row r="3603" spans="2:15" x14ac:dyDescent="0.2">
      <c r="B3603" s="30"/>
      <c r="C3603" s="30"/>
      <c r="D3603" s="30"/>
      <c r="E3603" s="30"/>
      <c r="F3603" s="30"/>
      <c r="G3603" s="14" t="s">
        <v>318</v>
      </c>
      <c r="H3603" s="19">
        <v>2.6121219999999998</v>
      </c>
      <c r="I3603" s="17">
        <v>8.9309999999999997E-3</v>
      </c>
      <c r="J3603" s="19">
        <v>2.6591800000000001</v>
      </c>
      <c r="K3603" s="17">
        <v>5.2689E-2</v>
      </c>
      <c r="L3603" s="19">
        <v>2.6832699999999998</v>
      </c>
      <c r="M3603" s="17">
        <v>6.4172999999999994E-2</v>
      </c>
      <c r="N3603" s="19">
        <v>2.6312489999999999</v>
      </c>
      <c r="O3603" s="17">
        <v>6.7488000000000006E-2</v>
      </c>
    </row>
    <row r="3604" spans="2:15" x14ac:dyDescent="0.2">
      <c r="B3604" s="30"/>
      <c r="C3604" s="30"/>
      <c r="D3604" s="30"/>
      <c r="E3604" s="30"/>
      <c r="F3604" s="30"/>
      <c r="G3604" s="14" t="s">
        <v>319</v>
      </c>
      <c r="H3604" s="19">
        <v>2.4816400000000001</v>
      </c>
      <c r="I3604" s="17">
        <v>-1.7297E-2</v>
      </c>
      <c r="J3604" s="19">
        <v>2.562954</v>
      </c>
      <c r="K3604" s="17">
        <v>-8.2200000000000003E-4</v>
      </c>
      <c r="L3604" s="19">
        <v>2.5827469999999999</v>
      </c>
      <c r="M3604" s="17">
        <v>5.5230000000000001E-3</v>
      </c>
      <c r="N3604" s="19">
        <v>2.5852680000000001</v>
      </c>
      <c r="O3604" s="17">
        <v>2.2828000000000001E-2</v>
      </c>
    </row>
    <row r="3605" spans="2:15" x14ac:dyDescent="0.2">
      <c r="B3605" s="30"/>
      <c r="C3605" s="30"/>
      <c r="D3605" s="30"/>
      <c r="E3605" s="30"/>
      <c r="F3605" s="30"/>
      <c r="G3605" s="14" t="s">
        <v>320</v>
      </c>
      <c r="H3605" s="19">
        <v>2.3777469999999998</v>
      </c>
      <c r="I3605" s="17">
        <v>-3.7463999999999997E-2</v>
      </c>
      <c r="J3605" s="19">
        <v>2.3743590000000001</v>
      </c>
      <c r="K3605" s="17">
        <v>-5.4586999999999997E-2</v>
      </c>
      <c r="L3605" s="19">
        <v>2.371483</v>
      </c>
      <c r="M3605" s="17">
        <v>-7.8216999999999995E-2</v>
      </c>
      <c r="N3605" s="19">
        <v>2.4377279999999999</v>
      </c>
      <c r="O3605" s="17">
        <v>-5.4731000000000002E-2</v>
      </c>
    </row>
    <row r="3606" spans="2:15" x14ac:dyDescent="0.2">
      <c r="B3606" s="30"/>
      <c r="C3606" s="30"/>
      <c r="D3606" s="30"/>
      <c r="E3606" s="30"/>
      <c r="F3606" s="30"/>
      <c r="G3606" s="14" t="s">
        <v>321</v>
      </c>
      <c r="H3606" s="19">
        <v>2.86937</v>
      </c>
      <c r="I3606" s="17">
        <v>4.3450999999999997E-2</v>
      </c>
      <c r="J3606" s="19">
        <v>2.950231</v>
      </c>
      <c r="K3606" s="17">
        <v>6.8070000000000006E-2</v>
      </c>
      <c r="L3606" s="19">
        <v>2.988092</v>
      </c>
      <c r="M3606" s="17">
        <v>7.0737999999999995E-2</v>
      </c>
      <c r="N3606" s="19">
        <v>2.942529</v>
      </c>
      <c r="O3606" s="17">
        <v>6.9631999999999999E-2</v>
      </c>
    </row>
    <row r="3607" spans="2:15" x14ac:dyDescent="0.2">
      <c r="B3607" s="30"/>
      <c r="C3607" s="30"/>
      <c r="D3607" s="30"/>
      <c r="E3607" s="30"/>
      <c r="F3607" s="30"/>
      <c r="G3607" s="14" t="s">
        <v>322</v>
      </c>
      <c r="H3607" s="19">
        <v>1.8669800000000001</v>
      </c>
      <c r="I3607" s="17">
        <v>-3.6712000000000002E-2</v>
      </c>
      <c r="J3607" s="19">
        <v>1.8564959999999999</v>
      </c>
      <c r="K3607" s="17">
        <v>-6.7365999999999995E-2</v>
      </c>
      <c r="L3607" s="19">
        <v>1.8853770000000001</v>
      </c>
      <c r="M3607" s="17">
        <v>-8.2003999999999994E-2</v>
      </c>
      <c r="N3607" s="19">
        <v>1.9134</v>
      </c>
      <c r="O3607" s="17">
        <v>-7.5787999999999994E-2</v>
      </c>
    </row>
    <row r="3608" spans="2:15" x14ac:dyDescent="0.2">
      <c r="B3608" s="30"/>
      <c r="C3608" s="30"/>
      <c r="D3608" s="30"/>
      <c r="E3608" s="30"/>
      <c r="F3608" s="30"/>
      <c r="G3608" s="14" t="s">
        <v>323</v>
      </c>
      <c r="H3608" s="19">
        <v>2.3384740000000002</v>
      </c>
      <c r="I3608" s="17">
        <v>3.4999999999999997E-5</v>
      </c>
      <c r="J3608" s="19">
        <v>2.3178489999999998</v>
      </c>
      <c r="K3608" s="17">
        <v>-1.1311E-2</v>
      </c>
      <c r="L3608" s="19">
        <v>2.3557250000000001</v>
      </c>
      <c r="M3608" s="17">
        <v>1.8495000000000001E-2</v>
      </c>
      <c r="N3608" s="19">
        <v>2.3582139999999998</v>
      </c>
      <c r="O3608" s="17">
        <v>2.6246999999999999E-2</v>
      </c>
    </row>
    <row r="3609" spans="2:15" x14ac:dyDescent="0.2">
      <c r="B3609" s="30"/>
      <c r="C3609" s="30"/>
      <c r="D3609" s="30"/>
      <c r="E3609" s="30"/>
      <c r="F3609" s="30"/>
      <c r="G3609" s="14" t="s">
        <v>324</v>
      </c>
      <c r="H3609" s="19">
        <v>2.9724620000000002</v>
      </c>
      <c r="I3609" s="17">
        <v>9.9920999999999996E-2</v>
      </c>
      <c r="J3609" s="19">
        <v>2.8664939999999999</v>
      </c>
      <c r="K3609" s="17">
        <v>4.2735000000000002E-2</v>
      </c>
      <c r="L3609" s="19">
        <v>2.869367</v>
      </c>
      <c r="M3609" s="17">
        <v>3.1364000000000003E-2</v>
      </c>
      <c r="N3609" s="19">
        <v>2.901986</v>
      </c>
      <c r="O3609" s="17">
        <v>6.6007999999999997E-2</v>
      </c>
    </row>
    <row r="3610" spans="2:15" x14ac:dyDescent="0.2">
      <c r="B3610" s="138"/>
      <c r="C3610" s="138"/>
      <c r="D3610" s="138"/>
      <c r="E3610" s="138"/>
      <c r="F3610" s="30"/>
      <c r="G3610" s="14" t="s">
        <v>325</v>
      </c>
      <c r="H3610" s="19">
        <v>2.2369249999999998</v>
      </c>
      <c r="I3610" s="17">
        <v>5.9043999999999999E-2</v>
      </c>
      <c r="J3610" s="19">
        <v>2.1654339999999999</v>
      </c>
      <c r="K3610" s="17">
        <v>3.0138999999999999E-2</v>
      </c>
      <c r="L3610" s="19">
        <v>2.216367</v>
      </c>
      <c r="M3610" s="17">
        <v>5.5564000000000002E-2</v>
      </c>
      <c r="N3610" s="19">
        <v>2.1889919999999998</v>
      </c>
      <c r="O3610" s="17">
        <v>3.8303999999999998E-2</v>
      </c>
    </row>
    <row r="3611" spans="2:15" x14ac:dyDescent="0.2">
      <c r="C3611" s="30"/>
      <c r="D3611" s="30"/>
      <c r="E3611" s="30"/>
      <c r="F3611" s="30"/>
      <c r="G3611" s="14" t="s">
        <v>351</v>
      </c>
      <c r="H3611" s="19">
        <v>2.5693570000000001</v>
      </c>
      <c r="I3611" s="17">
        <v>8.9299000000000003E-2</v>
      </c>
      <c r="J3611" s="19">
        <v>2.5283380000000002</v>
      </c>
      <c r="K3611" s="17">
        <v>4.5094000000000002E-2</v>
      </c>
      <c r="L3611" s="19">
        <v>2.538869</v>
      </c>
      <c r="M3611" s="17">
        <v>9.0228000000000003E-2</v>
      </c>
      <c r="N3611" s="19">
        <v>2.478297</v>
      </c>
      <c r="O3611" s="17">
        <v>0.108311</v>
      </c>
    </row>
    <row r="3612" spans="2:15" x14ac:dyDescent="0.2">
      <c r="C3612" s="30"/>
      <c r="D3612" s="30"/>
      <c r="E3612" s="30"/>
      <c r="F3612" s="30"/>
      <c r="G3612" s="14" t="s">
        <v>352</v>
      </c>
      <c r="H3612" s="19">
        <v>2.737403</v>
      </c>
      <c r="I3612" s="17">
        <v>0.121086</v>
      </c>
      <c r="J3612" s="19">
        <v>2.7080679999999999</v>
      </c>
      <c r="K3612" s="17">
        <v>9.6050999999999997E-2</v>
      </c>
      <c r="L3612" s="19">
        <v>2.672431</v>
      </c>
      <c r="M3612" s="17">
        <v>0.106446</v>
      </c>
      <c r="N3612" s="19">
        <v>2.6518649999999999</v>
      </c>
      <c r="O3612" s="17">
        <v>0.122866</v>
      </c>
    </row>
    <row r="3613" spans="2:15" x14ac:dyDescent="0.2">
      <c r="B3613" s="29" t="s">
        <v>19</v>
      </c>
      <c r="C3613" s="29" t="s">
        <v>11</v>
      </c>
      <c r="D3613" s="29" t="s">
        <v>117</v>
      </c>
      <c r="E3613" s="29" t="s">
        <v>26</v>
      </c>
      <c r="F3613" s="29" t="s">
        <v>85</v>
      </c>
      <c r="G3613" s="14" t="s">
        <v>326</v>
      </c>
      <c r="H3613" s="19">
        <v>2.5799690000000002</v>
      </c>
      <c r="I3613" s="17">
        <v>-5.9199999999999997E-4</v>
      </c>
      <c r="J3613" s="19">
        <v>2.6092870000000001</v>
      </c>
      <c r="K3613" s="17">
        <v>7.9319999999999998E-3</v>
      </c>
      <c r="L3613" s="19">
        <v>2.6268199999999999</v>
      </c>
      <c r="M3613" s="17">
        <v>2.0279999999999999E-3</v>
      </c>
      <c r="N3613" s="19">
        <v>2.629915</v>
      </c>
      <c r="O3613" s="17">
        <v>1.0965000000000001E-2</v>
      </c>
    </row>
    <row r="3614" spans="2:15" x14ac:dyDescent="0.2">
      <c r="B3614" s="30"/>
      <c r="C3614" s="30"/>
      <c r="D3614" s="30"/>
      <c r="E3614" s="30"/>
      <c r="F3614" s="30"/>
      <c r="G3614" s="14" t="s">
        <v>327</v>
      </c>
      <c r="H3614" s="19">
        <v>2.3667859999999998</v>
      </c>
      <c r="I3614" s="17">
        <v>2.2756999999999999E-2</v>
      </c>
      <c r="J3614" s="19">
        <v>2.4549989999999999</v>
      </c>
      <c r="K3614" s="17">
        <v>4.4429000000000003E-2</v>
      </c>
      <c r="L3614" s="19">
        <v>2.4775160000000001</v>
      </c>
      <c r="M3614" s="17">
        <v>6.6461999999999993E-2</v>
      </c>
      <c r="N3614" s="19">
        <v>2.432693</v>
      </c>
      <c r="O3614" s="17">
        <v>6.7612000000000005E-2</v>
      </c>
    </row>
    <row r="3615" spans="2:15" x14ac:dyDescent="0.2">
      <c r="B3615" s="30"/>
      <c r="C3615" s="30"/>
      <c r="D3615" s="30"/>
      <c r="E3615" s="30"/>
      <c r="F3615" s="30"/>
      <c r="G3615" s="14" t="s">
        <v>328</v>
      </c>
      <c r="H3615" s="19">
        <v>2.3719990000000002</v>
      </c>
      <c r="I3615" s="17">
        <v>9.9699999999999997E-3</v>
      </c>
      <c r="J3615" s="19">
        <v>2.4233690000000001</v>
      </c>
      <c r="K3615" s="17">
        <v>1.6822E-2</v>
      </c>
      <c r="L3615" s="19">
        <v>2.4403419999999998</v>
      </c>
      <c r="M3615" s="17">
        <v>3.2117E-2</v>
      </c>
      <c r="N3615" s="19">
        <v>2.4306239999999999</v>
      </c>
      <c r="O3615" s="17">
        <v>4.1283E-2</v>
      </c>
    </row>
    <row r="3616" spans="2:15" x14ac:dyDescent="0.2">
      <c r="B3616" s="30"/>
      <c r="C3616" s="30"/>
      <c r="D3616" s="30"/>
      <c r="E3616" s="30"/>
      <c r="F3616" s="30"/>
      <c r="G3616" s="14" t="s">
        <v>329</v>
      </c>
      <c r="H3616" s="19">
        <v>2.3840859999999999</v>
      </c>
      <c r="I3616" s="17">
        <v>1.4111E-2</v>
      </c>
      <c r="J3616" s="19">
        <v>2.4037109999999999</v>
      </c>
      <c r="K3616" s="17">
        <v>2.8147999999999999E-2</v>
      </c>
      <c r="L3616" s="19">
        <v>2.4059020000000002</v>
      </c>
      <c r="M3616" s="17">
        <v>3.5885E-2</v>
      </c>
      <c r="N3616" s="19">
        <v>2.3768509999999998</v>
      </c>
      <c r="O3616" s="17">
        <v>3.7427000000000002E-2</v>
      </c>
    </row>
    <row r="3617" spans="2:15" x14ac:dyDescent="0.2">
      <c r="B3617" s="30"/>
      <c r="C3617" s="30"/>
      <c r="D3617" s="30"/>
      <c r="E3617" s="30"/>
      <c r="F3617" s="30"/>
      <c r="G3617" s="14" t="s">
        <v>330</v>
      </c>
      <c r="H3617" s="19">
        <v>2.4579759999999999</v>
      </c>
      <c r="I3617" s="17">
        <v>5.1096999999999997E-2</v>
      </c>
      <c r="J3617" s="19">
        <v>2.448976</v>
      </c>
      <c r="K3617" s="17">
        <v>1.8790999999999999E-2</v>
      </c>
      <c r="L3617" s="19">
        <v>2.4865910000000002</v>
      </c>
      <c r="M3617" s="17">
        <v>2.2865E-2</v>
      </c>
      <c r="N3617" s="19">
        <v>2.454561</v>
      </c>
      <c r="O3617" s="17">
        <v>-5.9870000000000001E-3</v>
      </c>
    </row>
    <row r="3618" spans="2:15" x14ac:dyDescent="0.2">
      <c r="B3618" s="30"/>
      <c r="C3618" s="30"/>
      <c r="D3618" s="30"/>
      <c r="E3618" s="30"/>
      <c r="F3618" s="30"/>
      <c r="G3618" s="14" t="s">
        <v>331</v>
      </c>
      <c r="H3618" s="19">
        <v>2.8217430000000001</v>
      </c>
      <c r="I3618" s="17">
        <v>6.9375000000000006E-2</v>
      </c>
      <c r="J3618" s="19">
        <v>2.8503949999999998</v>
      </c>
      <c r="K3618" s="17">
        <v>5.0698E-2</v>
      </c>
      <c r="L3618" s="19">
        <v>2.864099</v>
      </c>
      <c r="M3618" s="17">
        <v>5.1541999999999998E-2</v>
      </c>
      <c r="N3618" s="19">
        <v>2.8228399999999998</v>
      </c>
      <c r="O3618" s="17">
        <v>4.8279000000000002E-2</v>
      </c>
    </row>
    <row r="3619" spans="2:15" x14ac:dyDescent="0.2">
      <c r="B3619" s="30"/>
      <c r="C3619" s="30"/>
      <c r="D3619" s="30"/>
      <c r="E3619" s="30"/>
      <c r="F3619" s="30"/>
      <c r="G3619" s="14" t="s">
        <v>332</v>
      </c>
      <c r="H3619" s="19">
        <v>2.275471</v>
      </c>
      <c r="I3619" s="17">
        <v>3.5174999999999998E-2</v>
      </c>
      <c r="J3619" s="19">
        <v>2.2130100000000001</v>
      </c>
      <c r="K3619" s="17">
        <v>8.293E-3</v>
      </c>
      <c r="L3619" s="19">
        <v>2.2610199999999998</v>
      </c>
      <c r="M3619" s="17">
        <v>3.3508000000000003E-2</v>
      </c>
      <c r="N3619" s="19">
        <v>2.248237</v>
      </c>
      <c r="O3619" s="17">
        <v>2.8879999999999999E-2</v>
      </c>
    </row>
    <row r="3620" spans="2:15" x14ac:dyDescent="0.2">
      <c r="B3620" s="30"/>
      <c r="C3620" s="30"/>
      <c r="D3620" s="30"/>
      <c r="E3620" s="30"/>
      <c r="F3620" s="30"/>
      <c r="G3620" s="14" t="s">
        <v>333</v>
      </c>
      <c r="H3620" s="19">
        <v>2.245606</v>
      </c>
      <c r="I3620" s="17">
        <v>-3.28E-4</v>
      </c>
      <c r="J3620" s="19">
        <v>2.2282519999999999</v>
      </c>
      <c r="K3620" s="17">
        <v>-3.8220999999999998E-2</v>
      </c>
      <c r="L3620" s="19">
        <v>2.2446440000000001</v>
      </c>
      <c r="M3620" s="17">
        <v>-3.7970999999999998E-2</v>
      </c>
      <c r="N3620" s="19">
        <v>2.249994</v>
      </c>
      <c r="O3620" s="17">
        <v>-3.2128999999999998E-2</v>
      </c>
    </row>
    <row r="3621" spans="2:15" x14ac:dyDescent="0.2">
      <c r="B3621" s="30"/>
      <c r="C3621" s="30"/>
      <c r="D3621" s="31"/>
      <c r="E3621" s="31"/>
      <c r="F3621" s="30"/>
      <c r="G3621" s="14" t="s">
        <v>334</v>
      </c>
      <c r="H3621" s="19">
        <v>2.3994040000000001</v>
      </c>
      <c r="I3621" s="17">
        <v>2.0039000000000001E-2</v>
      </c>
      <c r="J3621" s="19">
        <v>2.4090039999999999</v>
      </c>
      <c r="K3621" s="17">
        <v>1.4222E-2</v>
      </c>
      <c r="L3621" s="19">
        <v>2.431546</v>
      </c>
      <c r="M3621" s="17">
        <v>2.4244000000000002E-2</v>
      </c>
      <c r="N3621" s="19">
        <v>2.413144</v>
      </c>
      <c r="O3621" s="17">
        <v>2.4462999999999999E-2</v>
      </c>
    </row>
    <row r="3622" spans="2:15" x14ac:dyDescent="0.2">
      <c r="B3622" s="29" t="s">
        <v>19</v>
      </c>
      <c r="C3622" s="29" t="s">
        <v>11</v>
      </c>
      <c r="D3622" s="29" t="s">
        <v>118</v>
      </c>
      <c r="E3622" s="29" t="s">
        <v>0</v>
      </c>
      <c r="F3622" s="29" t="s">
        <v>84</v>
      </c>
      <c r="G3622" s="14" t="s">
        <v>278</v>
      </c>
      <c r="H3622" s="16">
        <v>55907.01</v>
      </c>
      <c r="I3622" s="17">
        <v>-5.0853000000000002E-2</v>
      </c>
      <c r="J3622" s="16">
        <v>208914.28</v>
      </c>
      <c r="K3622" s="17">
        <v>-0.119992</v>
      </c>
      <c r="L3622" s="16">
        <v>384844.76</v>
      </c>
      <c r="M3622" s="17">
        <v>-0.119639</v>
      </c>
      <c r="N3622" s="16">
        <v>708425.13</v>
      </c>
      <c r="O3622" s="17">
        <v>-8.6763000000000007E-2</v>
      </c>
    </row>
    <row r="3623" spans="2:15" x14ac:dyDescent="0.2">
      <c r="B3623" s="30"/>
      <c r="C3623" s="30"/>
      <c r="D3623" s="30"/>
      <c r="E3623" s="30"/>
      <c r="F3623" s="30"/>
      <c r="G3623" s="14" t="s">
        <v>279</v>
      </c>
      <c r="H3623" s="16">
        <v>183114.55</v>
      </c>
      <c r="I3623" s="17">
        <v>1.1982759999999999</v>
      </c>
      <c r="J3623" s="16">
        <v>570791.56000000006</v>
      </c>
      <c r="K3623" s="17">
        <v>0.99609800000000004</v>
      </c>
      <c r="L3623" s="16">
        <v>1163897.8999999999</v>
      </c>
      <c r="M3623" s="17">
        <v>1.252364</v>
      </c>
      <c r="N3623" s="16">
        <v>1966933.26</v>
      </c>
      <c r="O3623" s="17">
        <v>1.137953</v>
      </c>
    </row>
    <row r="3624" spans="2:15" x14ac:dyDescent="0.2">
      <c r="B3624" s="30"/>
      <c r="C3624" s="30"/>
      <c r="D3624" s="30"/>
      <c r="E3624" s="30"/>
      <c r="F3624" s="30"/>
      <c r="G3624" s="14" t="s">
        <v>280</v>
      </c>
      <c r="H3624" s="16">
        <v>186932.81</v>
      </c>
      <c r="I3624" s="17">
        <v>0.18635099999999999</v>
      </c>
      <c r="J3624" s="16">
        <v>672600.78</v>
      </c>
      <c r="K3624" s="17">
        <v>0.12595999999999999</v>
      </c>
      <c r="L3624" s="16">
        <v>1257755.73</v>
      </c>
      <c r="M3624" s="17">
        <v>0.122558</v>
      </c>
      <c r="N3624" s="16">
        <v>2250627.96</v>
      </c>
      <c r="O3624" s="17">
        <v>9.2591000000000007E-2</v>
      </c>
    </row>
    <row r="3625" spans="2:15" x14ac:dyDescent="0.2">
      <c r="B3625" s="30"/>
      <c r="C3625" s="30"/>
      <c r="D3625" s="30"/>
      <c r="E3625" s="30"/>
      <c r="F3625" s="30"/>
      <c r="G3625" s="14" t="s">
        <v>281</v>
      </c>
      <c r="H3625" s="16">
        <v>81422.929999999993</v>
      </c>
      <c r="I3625" s="17">
        <v>0.26753399999999999</v>
      </c>
      <c r="J3625" s="16">
        <v>278168.07</v>
      </c>
      <c r="K3625" s="17">
        <v>0.234708</v>
      </c>
      <c r="L3625" s="16">
        <v>550154.76</v>
      </c>
      <c r="M3625" s="17">
        <v>0.38201099999999999</v>
      </c>
      <c r="N3625" s="16">
        <v>957026.15</v>
      </c>
      <c r="O3625" s="17">
        <v>0.36383900000000002</v>
      </c>
    </row>
    <row r="3626" spans="2:15" x14ac:dyDescent="0.2">
      <c r="B3626" s="30"/>
      <c r="C3626" s="30"/>
      <c r="D3626" s="30"/>
      <c r="E3626" s="30"/>
      <c r="F3626" s="30"/>
      <c r="G3626" s="14" t="s">
        <v>282</v>
      </c>
      <c r="H3626" s="16">
        <v>224558.76</v>
      </c>
      <c r="I3626" s="17">
        <v>0.34626699999999999</v>
      </c>
      <c r="J3626" s="16">
        <v>760800.66</v>
      </c>
      <c r="K3626" s="17">
        <v>0.24077599999999999</v>
      </c>
      <c r="L3626" s="16">
        <v>1279958.3799999999</v>
      </c>
      <c r="M3626" s="17">
        <v>0.14602200000000001</v>
      </c>
      <c r="N3626" s="16">
        <v>2197484.96</v>
      </c>
      <c r="O3626" s="17">
        <v>7.5356999999999993E-2</v>
      </c>
    </row>
    <row r="3627" spans="2:15" x14ac:dyDescent="0.2">
      <c r="B3627" s="30"/>
      <c r="C3627" s="30"/>
      <c r="D3627" s="30"/>
      <c r="E3627" s="30"/>
      <c r="F3627" s="30"/>
      <c r="G3627" s="14" t="s">
        <v>283</v>
      </c>
      <c r="H3627" s="16">
        <v>89902.91</v>
      </c>
      <c r="I3627" s="17">
        <v>-6.5556000000000003E-2</v>
      </c>
      <c r="J3627" s="16">
        <v>327747.40999999997</v>
      </c>
      <c r="K3627" s="17">
        <v>-8.0127000000000004E-2</v>
      </c>
      <c r="L3627" s="16">
        <v>566341.04</v>
      </c>
      <c r="M3627" s="17">
        <v>2.8403999999999999E-2</v>
      </c>
      <c r="N3627" s="16">
        <v>936317.25</v>
      </c>
      <c r="O3627" s="17">
        <v>8.8891999999999999E-2</v>
      </c>
    </row>
    <row r="3628" spans="2:15" x14ac:dyDescent="0.2">
      <c r="B3628" s="30"/>
      <c r="C3628" s="30"/>
      <c r="D3628" s="30"/>
      <c r="E3628" s="30"/>
      <c r="F3628" s="30"/>
      <c r="G3628" s="14" t="s">
        <v>284</v>
      </c>
      <c r="H3628" s="16">
        <v>27567.65</v>
      </c>
      <c r="I3628" s="17">
        <v>-0.370755</v>
      </c>
      <c r="J3628" s="16">
        <v>113096.06</v>
      </c>
      <c r="K3628" s="17">
        <v>-0.286022</v>
      </c>
      <c r="L3628" s="16">
        <v>245111.83</v>
      </c>
      <c r="M3628" s="17">
        <v>-0.13623299999999999</v>
      </c>
      <c r="N3628" s="16">
        <v>470627.3</v>
      </c>
      <c r="O3628" s="17">
        <v>-9.4324000000000005E-2</v>
      </c>
    </row>
    <row r="3629" spans="2:15" x14ac:dyDescent="0.2">
      <c r="B3629" s="30"/>
      <c r="C3629" s="30"/>
      <c r="D3629" s="30"/>
      <c r="E3629" s="30"/>
      <c r="F3629" s="30"/>
      <c r="G3629" s="14" t="s">
        <v>285</v>
      </c>
      <c r="H3629" s="16">
        <v>153162.9</v>
      </c>
      <c r="I3629" s="17">
        <v>0.133636</v>
      </c>
      <c r="J3629" s="16">
        <v>549127.54</v>
      </c>
      <c r="K3629" s="17">
        <v>9.1611999999999999E-2</v>
      </c>
      <c r="L3629" s="16">
        <v>1042087.43</v>
      </c>
      <c r="M3629" s="17">
        <v>0.159557</v>
      </c>
      <c r="N3629" s="16">
        <v>1926318.63</v>
      </c>
      <c r="O3629" s="17">
        <v>0.17160600000000001</v>
      </c>
    </row>
    <row r="3630" spans="2:15" x14ac:dyDescent="0.2">
      <c r="B3630" s="30"/>
      <c r="C3630" s="30"/>
      <c r="D3630" s="30"/>
      <c r="E3630" s="30"/>
      <c r="F3630" s="30"/>
      <c r="G3630" s="14" t="s">
        <v>286</v>
      </c>
      <c r="H3630" s="16">
        <v>147736.6</v>
      </c>
      <c r="I3630" s="17">
        <v>2.5710169999999999</v>
      </c>
      <c r="J3630" s="16">
        <v>467143.19</v>
      </c>
      <c r="K3630" s="17">
        <v>2.3204410000000002</v>
      </c>
      <c r="L3630" s="16">
        <v>934238.12</v>
      </c>
      <c r="M3630" s="17">
        <v>2.3935870000000001</v>
      </c>
      <c r="N3630" s="16">
        <v>1528413.76</v>
      </c>
      <c r="O3630" s="17">
        <v>2.069032</v>
      </c>
    </row>
    <row r="3631" spans="2:15" x14ac:dyDescent="0.2">
      <c r="B3631" s="30"/>
      <c r="C3631" s="30"/>
      <c r="D3631" s="30"/>
      <c r="E3631" s="30"/>
      <c r="F3631" s="30"/>
      <c r="G3631" s="14" t="s">
        <v>287</v>
      </c>
      <c r="H3631" s="16">
        <v>41836.11</v>
      </c>
      <c r="I3631" s="17">
        <v>0.16803399999999999</v>
      </c>
      <c r="J3631" s="16">
        <v>169736.43</v>
      </c>
      <c r="K3631" s="17">
        <v>0.17308200000000001</v>
      </c>
      <c r="L3631" s="16">
        <v>285163.15000000002</v>
      </c>
      <c r="M3631" s="17">
        <v>0.15540699999999999</v>
      </c>
      <c r="N3631" s="16">
        <v>467837.47</v>
      </c>
      <c r="O3631" s="17">
        <v>0.14912300000000001</v>
      </c>
    </row>
    <row r="3632" spans="2:15" x14ac:dyDescent="0.2">
      <c r="B3632" s="30"/>
      <c r="C3632" s="30"/>
      <c r="D3632" s="30"/>
      <c r="E3632" s="30"/>
      <c r="F3632" s="30"/>
      <c r="G3632" s="14" t="s">
        <v>288</v>
      </c>
      <c r="H3632" s="16">
        <v>85499.12</v>
      </c>
      <c r="I3632" s="17">
        <v>1.1792549999999999</v>
      </c>
      <c r="J3632" s="16">
        <v>300484.93</v>
      </c>
      <c r="K3632" s="17">
        <v>1.131216</v>
      </c>
      <c r="L3632" s="16">
        <v>497591.54</v>
      </c>
      <c r="M3632" s="17">
        <v>0.82684999999999997</v>
      </c>
      <c r="N3632" s="16">
        <v>749941.88</v>
      </c>
      <c r="O3632" s="17">
        <v>0.50648300000000002</v>
      </c>
    </row>
    <row r="3633" spans="2:15" x14ac:dyDescent="0.2">
      <c r="B3633" s="30"/>
      <c r="C3633" s="30"/>
      <c r="D3633" s="30"/>
      <c r="E3633" s="30"/>
      <c r="F3633" s="30"/>
      <c r="G3633" s="14" t="s">
        <v>289</v>
      </c>
      <c r="H3633" s="16">
        <v>128228.52</v>
      </c>
      <c r="I3633" s="17">
        <v>0.77990899999999996</v>
      </c>
      <c r="J3633" s="16">
        <v>435862.57</v>
      </c>
      <c r="K3633" s="17">
        <v>0.65659900000000004</v>
      </c>
      <c r="L3633" s="16">
        <v>894000.04</v>
      </c>
      <c r="M3633" s="17">
        <v>0.78180300000000003</v>
      </c>
      <c r="N3633" s="16">
        <v>1542589.86</v>
      </c>
      <c r="O3633" s="17">
        <v>0.70106800000000002</v>
      </c>
    </row>
    <row r="3634" spans="2:15" x14ac:dyDescent="0.2">
      <c r="B3634" s="30"/>
      <c r="C3634" s="30"/>
      <c r="D3634" s="30"/>
      <c r="E3634" s="30"/>
      <c r="F3634" s="30"/>
      <c r="G3634" s="14" t="s">
        <v>290</v>
      </c>
      <c r="H3634" s="16">
        <v>137881.85999999999</v>
      </c>
      <c r="I3634" s="17">
        <v>0.90357799999999999</v>
      </c>
      <c r="J3634" s="16">
        <v>472004.31</v>
      </c>
      <c r="K3634" s="17">
        <v>0.87765899999999997</v>
      </c>
      <c r="L3634" s="16">
        <v>877254.18</v>
      </c>
      <c r="M3634" s="17">
        <v>0.90774100000000002</v>
      </c>
      <c r="N3634" s="16">
        <v>1413818.44</v>
      </c>
      <c r="O3634" s="17">
        <v>0.66358399999999995</v>
      </c>
    </row>
    <row r="3635" spans="2:15" x14ac:dyDescent="0.2">
      <c r="B3635" s="30"/>
      <c r="C3635" s="30"/>
      <c r="D3635" s="30"/>
      <c r="E3635" s="30"/>
      <c r="F3635" s="30"/>
      <c r="G3635" s="14" t="s">
        <v>291</v>
      </c>
      <c r="H3635" s="16">
        <v>182208.33</v>
      </c>
      <c r="I3635" s="17">
        <v>0.90367200000000003</v>
      </c>
      <c r="J3635" s="16">
        <v>617670.9</v>
      </c>
      <c r="K3635" s="17">
        <v>0.93302799999999997</v>
      </c>
      <c r="L3635" s="16">
        <v>1079569.4099999999</v>
      </c>
      <c r="M3635" s="17">
        <v>0.66214099999999998</v>
      </c>
      <c r="N3635" s="16">
        <v>1744990.98</v>
      </c>
      <c r="O3635" s="17">
        <v>0.39753500000000003</v>
      </c>
    </row>
    <row r="3636" spans="2:15" x14ac:dyDescent="0.2">
      <c r="B3636" s="30"/>
      <c r="C3636" s="30"/>
      <c r="D3636" s="30"/>
      <c r="E3636" s="30"/>
      <c r="F3636" s="30"/>
      <c r="G3636" s="14" t="s">
        <v>292</v>
      </c>
      <c r="H3636" s="16">
        <v>74882.41</v>
      </c>
      <c r="I3636" s="17">
        <v>7.8315999999999997E-2</v>
      </c>
      <c r="J3636" s="16">
        <v>266077.63</v>
      </c>
      <c r="K3636" s="17">
        <v>0.20636699999999999</v>
      </c>
      <c r="L3636" s="16">
        <v>504538.16</v>
      </c>
      <c r="M3636" s="17">
        <v>0.137902</v>
      </c>
      <c r="N3636" s="16">
        <v>916406.59</v>
      </c>
      <c r="O3636" s="17">
        <v>9.4468999999999997E-2</v>
      </c>
    </row>
    <row r="3637" spans="2:15" x14ac:dyDescent="0.2">
      <c r="B3637" s="30"/>
      <c r="C3637" s="30"/>
      <c r="D3637" s="30"/>
      <c r="E3637" s="30"/>
      <c r="F3637" s="30"/>
      <c r="G3637" s="14" t="s">
        <v>293</v>
      </c>
      <c r="H3637" s="16">
        <v>93857.11</v>
      </c>
      <c r="I3637" s="17">
        <v>-0.12833600000000001</v>
      </c>
      <c r="J3637" s="16">
        <v>340345.21</v>
      </c>
      <c r="K3637" s="17">
        <v>-0.150287</v>
      </c>
      <c r="L3637" s="16">
        <v>585925.48</v>
      </c>
      <c r="M3637" s="17">
        <v>-0.110356</v>
      </c>
      <c r="N3637" s="16">
        <v>1051741.3</v>
      </c>
      <c r="O3637" s="17">
        <v>-4.9153000000000002E-2</v>
      </c>
    </row>
    <row r="3638" spans="2:15" x14ac:dyDescent="0.2">
      <c r="B3638" s="30"/>
      <c r="C3638" s="30"/>
      <c r="D3638" s="30"/>
      <c r="E3638" s="30"/>
      <c r="F3638" s="30"/>
      <c r="G3638" s="14" t="s">
        <v>294</v>
      </c>
      <c r="H3638" s="16">
        <v>124902.86</v>
      </c>
      <c r="I3638" s="17">
        <v>1.4475E-2</v>
      </c>
      <c r="J3638" s="16">
        <v>450377.18</v>
      </c>
      <c r="K3638" s="17">
        <v>-3.2365999999999999E-2</v>
      </c>
      <c r="L3638" s="16">
        <v>739209.37</v>
      </c>
      <c r="M3638" s="17">
        <v>-6.9713999999999998E-2</v>
      </c>
      <c r="N3638" s="16">
        <v>1337121.77</v>
      </c>
      <c r="O3638" s="17">
        <v>-3.0402999999999999E-2</v>
      </c>
    </row>
    <row r="3639" spans="2:15" x14ac:dyDescent="0.2">
      <c r="B3639" s="30"/>
      <c r="C3639" s="30"/>
      <c r="D3639" s="30"/>
      <c r="E3639" s="30"/>
      <c r="F3639" s="30"/>
      <c r="G3639" s="14" t="s">
        <v>295</v>
      </c>
      <c r="H3639" s="16">
        <v>121634.3</v>
      </c>
      <c r="I3639" s="17">
        <v>1.2958970000000001</v>
      </c>
      <c r="J3639" s="16">
        <v>407660.53</v>
      </c>
      <c r="K3639" s="17">
        <v>1.1516949999999999</v>
      </c>
      <c r="L3639" s="16">
        <v>861100.52</v>
      </c>
      <c r="M3639" s="17">
        <v>1.4804090000000001</v>
      </c>
      <c r="N3639" s="16">
        <v>1467662.64</v>
      </c>
      <c r="O3639" s="17">
        <v>1.3208789999999999</v>
      </c>
    </row>
    <row r="3640" spans="2:15" x14ac:dyDescent="0.2">
      <c r="B3640" s="30"/>
      <c r="C3640" s="30"/>
      <c r="D3640" s="30"/>
      <c r="E3640" s="30"/>
      <c r="F3640" s="30"/>
      <c r="G3640" s="14" t="s">
        <v>296</v>
      </c>
      <c r="H3640" s="16">
        <v>72879.67</v>
      </c>
      <c r="I3640" s="17">
        <v>0.86682300000000001</v>
      </c>
      <c r="J3640" s="16">
        <v>244116.65</v>
      </c>
      <c r="K3640" s="17">
        <v>0.684083</v>
      </c>
      <c r="L3640" s="16">
        <v>487698.31</v>
      </c>
      <c r="M3640" s="17">
        <v>0.71423099999999995</v>
      </c>
      <c r="N3640" s="16">
        <v>832644.7</v>
      </c>
      <c r="O3640" s="17">
        <v>0.53935200000000005</v>
      </c>
    </row>
    <row r="3641" spans="2:15" x14ac:dyDescent="0.2">
      <c r="B3641" s="30"/>
      <c r="C3641" s="30"/>
      <c r="D3641" s="30"/>
      <c r="E3641" s="30"/>
      <c r="F3641" s="30"/>
      <c r="G3641" s="14" t="s">
        <v>297</v>
      </c>
      <c r="H3641" s="16">
        <v>40125.120000000003</v>
      </c>
      <c r="I3641" s="17">
        <v>-3.2583000000000001E-2</v>
      </c>
      <c r="J3641" s="16">
        <v>141358.01999999999</v>
      </c>
      <c r="K3641" s="17">
        <v>-4.4409999999999996E-3</v>
      </c>
      <c r="L3641" s="16">
        <v>275568.81</v>
      </c>
      <c r="M3641" s="17">
        <v>4.0332E-2</v>
      </c>
      <c r="N3641" s="16">
        <v>519174.78</v>
      </c>
      <c r="O3641" s="17">
        <v>7.0916000000000007E-2</v>
      </c>
    </row>
    <row r="3642" spans="2:15" x14ac:dyDescent="0.2">
      <c r="B3642" s="30"/>
      <c r="C3642" s="30"/>
      <c r="D3642" s="30"/>
      <c r="E3642" s="30"/>
      <c r="F3642" s="30"/>
      <c r="G3642" s="14" t="s">
        <v>298</v>
      </c>
      <c r="H3642" s="16">
        <v>31090.34</v>
      </c>
      <c r="I3642" s="17">
        <v>0.51300299999999999</v>
      </c>
      <c r="J3642" s="16">
        <v>109464.25</v>
      </c>
      <c r="K3642" s="17">
        <v>0.33978599999999998</v>
      </c>
      <c r="L3642" s="16">
        <v>201902.82</v>
      </c>
      <c r="M3642" s="17">
        <v>0.231657</v>
      </c>
      <c r="N3642" s="16">
        <v>343189.8</v>
      </c>
      <c r="O3642" s="17">
        <v>0.159442</v>
      </c>
    </row>
    <row r="3643" spans="2:15" x14ac:dyDescent="0.2">
      <c r="B3643" s="30"/>
      <c r="C3643" s="30"/>
      <c r="D3643" s="30"/>
      <c r="E3643" s="30"/>
      <c r="F3643" s="30"/>
      <c r="G3643" s="14" t="s">
        <v>299</v>
      </c>
      <c r="H3643" s="16">
        <v>299782.24</v>
      </c>
      <c r="I3643" s="17">
        <v>0.86311400000000005</v>
      </c>
      <c r="J3643" s="16">
        <v>1011399.95</v>
      </c>
      <c r="K3643" s="17">
        <v>0.75099000000000005</v>
      </c>
      <c r="L3643" s="16">
        <v>1982823.23</v>
      </c>
      <c r="M3643" s="17">
        <v>0.80566700000000002</v>
      </c>
      <c r="N3643" s="16">
        <v>3155212.67</v>
      </c>
      <c r="O3643" s="17">
        <v>0.55191000000000001</v>
      </c>
    </row>
    <row r="3644" spans="2:15" x14ac:dyDescent="0.2">
      <c r="B3644" s="30"/>
      <c r="C3644" s="30"/>
      <c r="D3644" s="30"/>
      <c r="E3644" s="30"/>
      <c r="F3644" s="30"/>
      <c r="G3644" s="14" t="s">
        <v>300</v>
      </c>
      <c r="H3644" s="16">
        <v>45619.8</v>
      </c>
      <c r="I3644" s="17">
        <v>1.6054219999999999</v>
      </c>
      <c r="J3644" s="16">
        <v>144013.29999999999</v>
      </c>
      <c r="K3644" s="17">
        <v>1.315035</v>
      </c>
      <c r="L3644" s="16">
        <v>317293.21000000002</v>
      </c>
      <c r="M3644" s="17">
        <v>1.8051090000000001</v>
      </c>
      <c r="N3644" s="16">
        <v>547386.19999999995</v>
      </c>
      <c r="O3644" s="17">
        <v>1.5222629999999999</v>
      </c>
    </row>
    <row r="3645" spans="2:15" x14ac:dyDescent="0.2">
      <c r="B3645" s="30"/>
      <c r="C3645" s="30"/>
      <c r="D3645" s="30"/>
      <c r="E3645" s="30"/>
      <c r="F3645" s="30"/>
      <c r="G3645" s="14" t="s">
        <v>301</v>
      </c>
      <c r="H3645" s="16">
        <v>138332.29999999999</v>
      </c>
      <c r="I3645" s="17">
        <v>-3.1165999999999999E-2</v>
      </c>
      <c r="J3645" s="16">
        <v>467667.48</v>
      </c>
      <c r="K3645" s="17">
        <v>-2.3080000000000002E-3</v>
      </c>
      <c r="L3645" s="16">
        <v>926375.64</v>
      </c>
      <c r="M3645" s="17">
        <v>5.2394999999999997E-2</v>
      </c>
      <c r="N3645" s="16">
        <v>1846419.58</v>
      </c>
      <c r="O3645" s="17">
        <v>7.8298000000000006E-2</v>
      </c>
    </row>
    <row r="3646" spans="2:15" x14ac:dyDescent="0.2">
      <c r="B3646" s="30"/>
      <c r="C3646" s="30"/>
      <c r="D3646" s="30"/>
      <c r="E3646" s="30"/>
      <c r="F3646" s="30"/>
      <c r="G3646" s="14" t="s">
        <v>302</v>
      </c>
      <c r="H3646" s="16">
        <v>31854.92</v>
      </c>
      <c r="I3646" s="17">
        <v>0.122866</v>
      </c>
      <c r="J3646" s="16">
        <v>119661.13</v>
      </c>
      <c r="K3646" s="17">
        <v>-0.15441099999999999</v>
      </c>
      <c r="L3646" s="16">
        <v>239390.79</v>
      </c>
      <c r="M3646" s="17">
        <v>-0.12554699999999999</v>
      </c>
      <c r="N3646" s="16">
        <v>419563.26</v>
      </c>
      <c r="O3646" s="17">
        <v>-0.109607</v>
      </c>
    </row>
    <row r="3647" spans="2:15" x14ac:dyDescent="0.2">
      <c r="B3647" s="30"/>
      <c r="C3647" s="30"/>
      <c r="D3647" s="30"/>
      <c r="E3647" s="30"/>
      <c r="F3647" s="30"/>
      <c r="G3647" s="14" t="s">
        <v>303</v>
      </c>
      <c r="H3647" s="16">
        <v>36131.550000000003</v>
      </c>
      <c r="I3647" s="17">
        <v>3.9038000000000003E-2</v>
      </c>
      <c r="J3647" s="16">
        <v>131341.26999999999</v>
      </c>
      <c r="K3647" s="17">
        <v>-8.9492000000000002E-2</v>
      </c>
      <c r="L3647" s="16">
        <v>253172.76</v>
      </c>
      <c r="M3647" s="17">
        <v>-3.7488E-2</v>
      </c>
      <c r="N3647" s="16">
        <v>456139.08</v>
      </c>
      <c r="O3647" s="17">
        <v>3.2076E-2</v>
      </c>
    </row>
    <row r="3648" spans="2:15" x14ac:dyDescent="0.2">
      <c r="B3648" s="30"/>
      <c r="C3648" s="30"/>
      <c r="D3648" s="30"/>
      <c r="E3648" s="30"/>
      <c r="F3648" s="30"/>
      <c r="G3648" s="14" t="s">
        <v>304</v>
      </c>
      <c r="H3648" s="16">
        <v>54886.96</v>
      </c>
      <c r="I3648" s="17">
        <v>1.2988869999999999</v>
      </c>
      <c r="J3648" s="16">
        <v>174071.19</v>
      </c>
      <c r="K3648" s="17">
        <v>1.0544199999999999</v>
      </c>
      <c r="L3648" s="16">
        <v>379567.73</v>
      </c>
      <c r="M3648" s="17">
        <v>1.591118</v>
      </c>
      <c r="N3648" s="16">
        <v>656628.93000000005</v>
      </c>
      <c r="O3648" s="17">
        <v>1.476173</v>
      </c>
    </row>
    <row r="3649" spans="2:15" x14ac:dyDescent="0.2">
      <c r="B3649" s="30"/>
      <c r="C3649" s="30"/>
      <c r="D3649" s="30"/>
      <c r="E3649" s="30"/>
      <c r="F3649" s="30"/>
      <c r="G3649" s="14" t="s">
        <v>305</v>
      </c>
      <c r="H3649" s="16">
        <v>56477.97</v>
      </c>
      <c r="I3649" s="17">
        <v>2.7304999999999999E-2</v>
      </c>
      <c r="J3649" s="16">
        <v>206849.26</v>
      </c>
      <c r="K3649" s="17">
        <v>3.3453999999999998E-2</v>
      </c>
      <c r="L3649" s="16">
        <v>425311.31</v>
      </c>
      <c r="M3649" s="17">
        <v>0.17790600000000001</v>
      </c>
      <c r="N3649" s="16">
        <v>764335.62</v>
      </c>
      <c r="O3649" s="17">
        <v>0.156637</v>
      </c>
    </row>
    <row r="3650" spans="2:15" x14ac:dyDescent="0.2">
      <c r="B3650" s="30"/>
      <c r="C3650" s="30"/>
      <c r="D3650" s="30"/>
      <c r="E3650" s="30"/>
      <c r="F3650" s="30"/>
      <c r="G3650" s="14" t="s">
        <v>306</v>
      </c>
      <c r="H3650" s="16">
        <v>472081.84</v>
      </c>
      <c r="I3650" s="17">
        <v>-6.8946999999999994E-2</v>
      </c>
      <c r="J3650" s="16">
        <v>1683857.63</v>
      </c>
      <c r="K3650" s="17">
        <v>-8.0103999999999995E-2</v>
      </c>
      <c r="L3650" s="16">
        <v>2884375.92</v>
      </c>
      <c r="M3650" s="17">
        <v>-2.9867000000000001E-2</v>
      </c>
      <c r="N3650" s="16">
        <v>5342861.41</v>
      </c>
      <c r="O3650" s="17">
        <v>5.1950000000000003E-2</v>
      </c>
    </row>
    <row r="3651" spans="2:15" x14ac:dyDescent="0.2">
      <c r="B3651" s="30"/>
      <c r="C3651" s="30"/>
      <c r="D3651" s="30"/>
      <c r="E3651" s="30"/>
      <c r="F3651" s="30"/>
      <c r="G3651" s="14" t="s">
        <v>307</v>
      </c>
      <c r="H3651" s="16">
        <v>170896.98</v>
      </c>
      <c r="I3651" s="17">
        <v>0.225519</v>
      </c>
      <c r="J3651" s="16">
        <v>585549.98</v>
      </c>
      <c r="K3651" s="17">
        <v>0.18698999999999999</v>
      </c>
      <c r="L3651" s="16">
        <v>981160.33</v>
      </c>
      <c r="M3651" s="17">
        <v>0.14255399999999999</v>
      </c>
      <c r="N3651" s="16">
        <v>1615703.7</v>
      </c>
      <c r="O3651" s="17">
        <v>6.9605E-2</v>
      </c>
    </row>
    <row r="3652" spans="2:15" x14ac:dyDescent="0.2">
      <c r="B3652" s="30"/>
      <c r="C3652" s="30"/>
      <c r="D3652" s="30"/>
      <c r="E3652" s="30"/>
      <c r="F3652" s="30"/>
      <c r="G3652" s="14" t="s">
        <v>308</v>
      </c>
      <c r="H3652" s="16">
        <v>45370.89</v>
      </c>
      <c r="I3652" s="17">
        <v>3.300554</v>
      </c>
      <c r="J3652" s="16">
        <v>147441.15</v>
      </c>
      <c r="K3652" s="17">
        <v>2.4026519999999998</v>
      </c>
      <c r="L3652" s="16">
        <v>288072.96999999997</v>
      </c>
      <c r="M3652" s="17">
        <v>2.821377</v>
      </c>
      <c r="N3652" s="16">
        <v>448532.58</v>
      </c>
      <c r="O3652" s="17">
        <v>2.3974679999999999</v>
      </c>
    </row>
    <row r="3653" spans="2:15" x14ac:dyDescent="0.2">
      <c r="B3653" s="30"/>
      <c r="C3653" s="30"/>
      <c r="D3653" s="30"/>
      <c r="E3653" s="30"/>
      <c r="F3653" s="30"/>
      <c r="G3653" s="14" t="s">
        <v>309</v>
      </c>
      <c r="H3653" s="16">
        <v>81731.95</v>
      </c>
      <c r="I3653" s="17">
        <v>-0.10630199999999999</v>
      </c>
      <c r="J3653" s="16">
        <v>284058.55</v>
      </c>
      <c r="K3653" s="17">
        <v>-6.9051000000000001E-2</v>
      </c>
      <c r="L3653" s="16">
        <v>554077.26</v>
      </c>
      <c r="M3653" s="17">
        <v>-7.7200000000000001E-4</v>
      </c>
      <c r="N3653" s="16">
        <v>1083901.68</v>
      </c>
      <c r="O3653" s="17">
        <v>6.1244E-2</v>
      </c>
    </row>
    <row r="3654" spans="2:15" x14ac:dyDescent="0.2">
      <c r="B3654" s="30"/>
      <c r="C3654" s="30"/>
      <c r="D3654" s="30"/>
      <c r="E3654" s="30"/>
      <c r="F3654" s="30"/>
      <c r="G3654" s="14" t="s">
        <v>310</v>
      </c>
      <c r="H3654" s="16">
        <v>64059.78</v>
      </c>
      <c r="I3654" s="17">
        <v>0.485377</v>
      </c>
      <c r="J3654" s="16">
        <v>219039.24</v>
      </c>
      <c r="K3654" s="17">
        <v>0.42660300000000001</v>
      </c>
      <c r="L3654" s="16">
        <v>446007.93</v>
      </c>
      <c r="M3654" s="17">
        <v>0.51253499999999996</v>
      </c>
      <c r="N3654" s="16">
        <v>780679.44</v>
      </c>
      <c r="O3654" s="17">
        <v>0.45589099999999999</v>
      </c>
    </row>
    <row r="3655" spans="2:15" x14ac:dyDescent="0.2">
      <c r="B3655" s="30"/>
      <c r="C3655" s="30"/>
      <c r="D3655" s="30"/>
      <c r="E3655" s="30"/>
      <c r="F3655" s="30"/>
      <c r="G3655" s="14" t="s">
        <v>311</v>
      </c>
      <c r="H3655" s="16">
        <v>138377.54</v>
      </c>
      <c r="I3655" s="17">
        <v>-0.12331499999999999</v>
      </c>
      <c r="J3655" s="16">
        <v>500760.24</v>
      </c>
      <c r="K3655" s="17">
        <v>-0.16794799999999999</v>
      </c>
      <c r="L3655" s="16">
        <v>878338.67</v>
      </c>
      <c r="M3655" s="17">
        <v>-0.110973</v>
      </c>
      <c r="N3655" s="16">
        <v>1625743.55</v>
      </c>
      <c r="O3655" s="17">
        <v>-3.5013000000000002E-2</v>
      </c>
    </row>
    <row r="3656" spans="2:15" x14ac:dyDescent="0.2">
      <c r="B3656" s="30"/>
      <c r="C3656" s="30"/>
      <c r="D3656" s="30"/>
      <c r="E3656" s="30"/>
      <c r="F3656" s="30"/>
      <c r="G3656" s="14" t="s">
        <v>312</v>
      </c>
      <c r="H3656" s="16">
        <v>68543.12</v>
      </c>
      <c r="I3656" s="17">
        <v>2.4205000000000001E-2</v>
      </c>
      <c r="J3656" s="16">
        <v>227796.04</v>
      </c>
      <c r="K3656" s="17">
        <v>2.212E-3</v>
      </c>
      <c r="L3656" s="16">
        <v>489583.73</v>
      </c>
      <c r="M3656" s="17">
        <v>0.138626</v>
      </c>
      <c r="N3656" s="16">
        <v>978931.53</v>
      </c>
      <c r="O3656" s="17">
        <v>0.24091199999999999</v>
      </c>
    </row>
    <row r="3657" spans="2:15" x14ac:dyDescent="0.2">
      <c r="B3657" s="30"/>
      <c r="C3657" s="30"/>
      <c r="D3657" s="30"/>
      <c r="E3657" s="30"/>
      <c r="F3657" s="30"/>
      <c r="G3657" s="14" t="s">
        <v>313</v>
      </c>
      <c r="H3657" s="16">
        <v>73891.16</v>
      </c>
      <c r="I3657" s="17">
        <v>7.6284000000000005E-2</v>
      </c>
      <c r="J3657" s="16">
        <v>313196.37</v>
      </c>
      <c r="K3657" s="17">
        <v>9.9365999999999996E-2</v>
      </c>
      <c r="L3657" s="16">
        <v>559117.35</v>
      </c>
      <c r="M3657" s="17">
        <v>6.3325999999999993E-2</v>
      </c>
      <c r="N3657" s="16">
        <v>929403.94</v>
      </c>
      <c r="O3657" s="17">
        <v>4.8336999999999998E-2</v>
      </c>
    </row>
    <row r="3658" spans="2:15" x14ac:dyDescent="0.2">
      <c r="B3658" s="30"/>
      <c r="C3658" s="30"/>
      <c r="D3658" s="30"/>
      <c r="E3658" s="30"/>
      <c r="F3658" s="30"/>
      <c r="G3658" s="14" t="s">
        <v>314</v>
      </c>
      <c r="H3658" s="16">
        <v>129738.68</v>
      </c>
      <c r="I3658" s="17">
        <v>1.0412760000000001</v>
      </c>
      <c r="J3658" s="16">
        <v>448296.2</v>
      </c>
      <c r="K3658" s="17">
        <v>1.0595000000000001</v>
      </c>
      <c r="L3658" s="16">
        <v>879161.73</v>
      </c>
      <c r="M3658" s="17">
        <v>1.0728040000000001</v>
      </c>
      <c r="N3658" s="16">
        <v>1330541.1599999999</v>
      </c>
      <c r="O3658" s="17">
        <v>0.70502900000000002</v>
      </c>
    </row>
    <row r="3659" spans="2:15" x14ac:dyDescent="0.2">
      <c r="B3659" s="30"/>
      <c r="C3659" s="30"/>
      <c r="D3659" s="30"/>
      <c r="E3659" s="30"/>
      <c r="F3659" s="30"/>
      <c r="G3659" s="14" t="s">
        <v>315</v>
      </c>
      <c r="H3659" s="16">
        <v>57863.86</v>
      </c>
      <c r="I3659" s="17">
        <v>0.152584</v>
      </c>
      <c r="J3659" s="16">
        <v>205605.65</v>
      </c>
      <c r="K3659" s="17">
        <v>0.11405999999999999</v>
      </c>
      <c r="L3659" s="16">
        <v>384261.95</v>
      </c>
      <c r="M3659" s="17">
        <v>0.10970199999999999</v>
      </c>
      <c r="N3659" s="16">
        <v>682601.51</v>
      </c>
      <c r="O3659" s="17">
        <v>3.2592999999999997E-2</v>
      </c>
    </row>
    <row r="3660" spans="2:15" x14ac:dyDescent="0.2">
      <c r="B3660" s="30"/>
      <c r="C3660" s="30"/>
      <c r="D3660" s="30"/>
      <c r="E3660" s="30"/>
      <c r="F3660" s="30"/>
      <c r="G3660" s="14" t="s">
        <v>316</v>
      </c>
      <c r="H3660" s="16">
        <v>67927.27</v>
      </c>
      <c r="I3660" s="17">
        <v>0.53183100000000005</v>
      </c>
      <c r="J3660" s="16">
        <v>238705.47</v>
      </c>
      <c r="K3660" s="17">
        <v>0.49135899999999999</v>
      </c>
      <c r="L3660" s="16">
        <v>409059.3</v>
      </c>
      <c r="M3660" s="17">
        <v>0.362236</v>
      </c>
      <c r="N3660" s="16">
        <v>686574.17</v>
      </c>
      <c r="O3660" s="17">
        <v>0.19352800000000001</v>
      </c>
    </row>
    <row r="3661" spans="2:15" x14ac:dyDescent="0.2">
      <c r="B3661" s="30"/>
      <c r="C3661" s="30"/>
      <c r="D3661" s="30"/>
      <c r="E3661" s="30"/>
      <c r="F3661" s="30"/>
      <c r="G3661" s="14" t="s">
        <v>317</v>
      </c>
      <c r="H3661" s="16">
        <v>65205.35</v>
      </c>
      <c r="I3661" s="17">
        <v>1.2178800000000001</v>
      </c>
      <c r="J3661" s="16">
        <v>234059.25</v>
      </c>
      <c r="K3661" s="17">
        <v>1.196882</v>
      </c>
      <c r="L3661" s="16">
        <v>369022.54</v>
      </c>
      <c r="M3661" s="17">
        <v>0.82775500000000002</v>
      </c>
      <c r="N3661" s="16">
        <v>558583.27</v>
      </c>
      <c r="O3661" s="17">
        <v>0.46773100000000001</v>
      </c>
    </row>
    <row r="3662" spans="2:15" x14ac:dyDescent="0.2">
      <c r="B3662" s="30"/>
      <c r="C3662" s="30"/>
      <c r="D3662" s="30"/>
      <c r="E3662" s="30"/>
      <c r="F3662" s="30"/>
      <c r="G3662" s="14" t="s">
        <v>318</v>
      </c>
      <c r="H3662" s="16">
        <v>64446.58</v>
      </c>
      <c r="I3662" s="17">
        <v>3.4458999999999997E-2</v>
      </c>
      <c r="J3662" s="16">
        <v>202841.31</v>
      </c>
      <c r="K3662" s="17">
        <v>-0.106804</v>
      </c>
      <c r="L3662" s="16">
        <v>374144.33</v>
      </c>
      <c r="M3662" s="17">
        <v>-7.7077999999999994E-2</v>
      </c>
      <c r="N3662" s="16">
        <v>703927.25</v>
      </c>
      <c r="O3662" s="17">
        <v>-2.3206999999999998E-2</v>
      </c>
    </row>
    <row r="3663" spans="2:15" x14ac:dyDescent="0.2">
      <c r="B3663" s="30"/>
      <c r="C3663" s="30"/>
      <c r="D3663" s="30"/>
      <c r="E3663" s="30"/>
      <c r="F3663" s="30"/>
      <c r="G3663" s="14" t="s">
        <v>319</v>
      </c>
      <c r="H3663" s="16">
        <v>45505.7</v>
      </c>
      <c r="I3663" s="17">
        <v>1.1020989999999999</v>
      </c>
      <c r="J3663" s="16">
        <v>153438.07999999999</v>
      </c>
      <c r="K3663" s="17">
        <v>0.91308199999999995</v>
      </c>
      <c r="L3663" s="16">
        <v>306851.31</v>
      </c>
      <c r="M3663" s="17">
        <v>1.2269099999999999</v>
      </c>
      <c r="N3663" s="16">
        <v>499094.31</v>
      </c>
      <c r="O3663" s="17">
        <v>1.1195790000000001</v>
      </c>
    </row>
    <row r="3664" spans="2:15" x14ac:dyDescent="0.2">
      <c r="B3664" s="30"/>
      <c r="C3664" s="30"/>
      <c r="D3664" s="30"/>
      <c r="E3664" s="30"/>
      <c r="F3664" s="30"/>
      <c r="G3664" s="14" t="s">
        <v>320</v>
      </c>
      <c r="H3664" s="16">
        <v>71930.149999999994</v>
      </c>
      <c r="I3664" s="17">
        <v>0.311589</v>
      </c>
      <c r="J3664" s="16">
        <v>246257.84</v>
      </c>
      <c r="K3664" s="17">
        <v>0.28209899999999999</v>
      </c>
      <c r="L3664" s="16">
        <v>476284.7</v>
      </c>
      <c r="M3664" s="17">
        <v>0.30912400000000001</v>
      </c>
      <c r="N3664" s="16">
        <v>830136.77</v>
      </c>
      <c r="O3664" s="17">
        <v>0.24168500000000001</v>
      </c>
    </row>
    <row r="3665" spans="2:15" x14ac:dyDescent="0.2">
      <c r="B3665" s="30"/>
      <c r="C3665" s="30"/>
      <c r="D3665" s="30"/>
      <c r="E3665" s="30"/>
      <c r="F3665" s="30"/>
      <c r="G3665" s="14" t="s">
        <v>321</v>
      </c>
      <c r="H3665" s="16">
        <v>132108.01</v>
      </c>
      <c r="I3665" s="17">
        <v>-5.9912E-2</v>
      </c>
      <c r="J3665" s="16">
        <v>445309.05</v>
      </c>
      <c r="K3665" s="17">
        <v>-0.121655</v>
      </c>
      <c r="L3665" s="16">
        <v>841699.3</v>
      </c>
      <c r="M3665" s="17">
        <v>-0.114486</v>
      </c>
      <c r="N3665" s="16">
        <v>1663553.31</v>
      </c>
      <c r="O3665" s="17">
        <v>-4.5571E-2</v>
      </c>
    </row>
    <row r="3666" spans="2:15" x14ac:dyDescent="0.2">
      <c r="B3666" s="30"/>
      <c r="C3666" s="30"/>
      <c r="D3666" s="30"/>
      <c r="E3666" s="30"/>
      <c r="F3666" s="30"/>
      <c r="G3666" s="14" t="s">
        <v>322</v>
      </c>
      <c r="H3666" s="16">
        <v>166615.67000000001</v>
      </c>
      <c r="I3666" s="17">
        <v>0.90590599999999999</v>
      </c>
      <c r="J3666" s="16">
        <v>577572</v>
      </c>
      <c r="K3666" s="17">
        <v>0.99859600000000004</v>
      </c>
      <c r="L3666" s="16">
        <v>1162900.18</v>
      </c>
      <c r="M3666" s="17">
        <v>1.177872</v>
      </c>
      <c r="N3666" s="16">
        <v>1781734.14</v>
      </c>
      <c r="O3666" s="17">
        <v>0.850352</v>
      </c>
    </row>
    <row r="3667" spans="2:15" x14ac:dyDescent="0.2">
      <c r="B3667" s="30"/>
      <c r="C3667" s="30"/>
      <c r="D3667" s="30"/>
      <c r="E3667" s="30"/>
      <c r="F3667" s="30"/>
      <c r="G3667" s="14" t="s">
        <v>323</v>
      </c>
      <c r="H3667" s="16">
        <v>105779.32</v>
      </c>
      <c r="I3667" s="17">
        <v>0.14557999999999999</v>
      </c>
      <c r="J3667" s="16">
        <v>364024.89</v>
      </c>
      <c r="K3667" s="17">
        <v>0.126997</v>
      </c>
      <c r="L3667" s="16">
        <v>722912.61</v>
      </c>
      <c r="M3667" s="17">
        <v>0.20425599999999999</v>
      </c>
      <c r="N3667" s="16">
        <v>1249191.1499999999</v>
      </c>
      <c r="O3667" s="17">
        <v>0.15167</v>
      </c>
    </row>
    <row r="3668" spans="2:15" x14ac:dyDescent="0.2">
      <c r="B3668" s="30"/>
      <c r="C3668" s="30"/>
      <c r="D3668" s="30"/>
      <c r="E3668" s="30"/>
      <c r="F3668" s="30"/>
      <c r="G3668" s="14" t="s">
        <v>324</v>
      </c>
      <c r="H3668" s="16">
        <v>72197.97</v>
      </c>
      <c r="I3668" s="17">
        <v>0.141376</v>
      </c>
      <c r="J3668" s="16">
        <v>250638.32</v>
      </c>
      <c r="K3668" s="17">
        <v>6.5548999999999996E-2</v>
      </c>
      <c r="L3668" s="16">
        <v>431633.3</v>
      </c>
      <c r="M3668" s="17">
        <v>-2.0761000000000002E-2</v>
      </c>
      <c r="N3668" s="16">
        <v>789857.17</v>
      </c>
      <c r="O3668" s="17">
        <v>4.1626000000000003E-2</v>
      </c>
    </row>
    <row r="3669" spans="2:15" x14ac:dyDescent="0.2">
      <c r="B3669" s="138"/>
      <c r="C3669" s="138"/>
      <c r="D3669" s="138"/>
      <c r="E3669" s="138"/>
      <c r="F3669" s="30"/>
      <c r="G3669" s="14" t="s">
        <v>325</v>
      </c>
      <c r="H3669" s="16">
        <v>105553.48</v>
      </c>
      <c r="I3669" s="17">
        <v>-0.109571</v>
      </c>
      <c r="J3669" s="16">
        <v>352732.17</v>
      </c>
      <c r="K3669" s="17">
        <v>-8.9760000000000006E-2</v>
      </c>
      <c r="L3669" s="16">
        <v>694821.61</v>
      </c>
      <c r="M3669" s="17">
        <v>-3.8661000000000001E-2</v>
      </c>
      <c r="N3669" s="16">
        <v>1365462.51</v>
      </c>
      <c r="O3669" s="17">
        <v>3.82E-3</v>
      </c>
    </row>
    <row r="3670" spans="2:15" x14ac:dyDescent="0.2">
      <c r="C3670" s="30"/>
      <c r="D3670" s="30"/>
      <c r="E3670" s="30"/>
      <c r="F3670" s="30"/>
      <c r="G3670" s="14" t="s">
        <v>351</v>
      </c>
      <c r="H3670" s="19">
        <v>64487.45</v>
      </c>
      <c r="I3670" s="17">
        <v>0.84385699999999997</v>
      </c>
      <c r="J3670" s="19">
        <v>221335.97</v>
      </c>
      <c r="K3670" s="17">
        <v>0.84900299999999995</v>
      </c>
      <c r="L3670" s="19">
        <v>386724.22</v>
      </c>
      <c r="M3670" s="17">
        <v>0.60731000000000002</v>
      </c>
      <c r="N3670" s="19">
        <v>609059.67000000004</v>
      </c>
      <c r="O3670" s="17">
        <v>0.368284</v>
      </c>
    </row>
    <row r="3671" spans="2:15" x14ac:dyDescent="0.2">
      <c r="C3671" s="30"/>
      <c r="D3671" s="30"/>
      <c r="E3671" s="30"/>
      <c r="F3671" s="30"/>
      <c r="G3671" s="14" t="s">
        <v>352</v>
      </c>
      <c r="H3671" s="19">
        <v>52172.54</v>
      </c>
      <c r="I3671" s="17">
        <v>9.8399999999999998E-3</v>
      </c>
      <c r="J3671" s="19">
        <v>184455.51</v>
      </c>
      <c r="K3671" s="17">
        <v>0.104367</v>
      </c>
      <c r="L3671" s="19">
        <v>383522.66</v>
      </c>
      <c r="M3671" s="17">
        <v>0.199651</v>
      </c>
      <c r="N3671" s="19">
        <v>751994.29</v>
      </c>
      <c r="O3671" s="17">
        <v>0.250942</v>
      </c>
    </row>
    <row r="3672" spans="2:15" x14ac:dyDescent="0.2">
      <c r="B3672" s="29" t="s">
        <v>19</v>
      </c>
      <c r="C3672" s="29" t="s">
        <v>11</v>
      </c>
      <c r="D3672" s="29" t="s">
        <v>118</v>
      </c>
      <c r="E3672" s="29" t="s">
        <v>0</v>
      </c>
      <c r="F3672" s="29" t="s">
        <v>85</v>
      </c>
      <c r="G3672" s="14" t="s">
        <v>326</v>
      </c>
      <c r="H3672" s="16">
        <v>729889.03</v>
      </c>
      <c r="I3672" s="17">
        <v>0.25113799999999997</v>
      </c>
      <c r="J3672" s="16">
        <v>2452067.0099999998</v>
      </c>
      <c r="K3672" s="17">
        <v>0.16767799999999999</v>
      </c>
      <c r="L3672" s="16">
        <v>4713954.66</v>
      </c>
      <c r="M3672" s="17">
        <v>0.19823199999999999</v>
      </c>
      <c r="N3672" s="16">
        <v>8321510.9400000004</v>
      </c>
      <c r="O3672" s="17">
        <v>0.15864200000000001</v>
      </c>
    </row>
    <row r="3673" spans="2:15" x14ac:dyDescent="0.2">
      <c r="B3673" s="30"/>
      <c r="C3673" s="30"/>
      <c r="D3673" s="30"/>
      <c r="E3673" s="30"/>
      <c r="F3673" s="30"/>
      <c r="G3673" s="14" t="s">
        <v>327</v>
      </c>
      <c r="H3673" s="16">
        <v>1353865.93</v>
      </c>
      <c r="I3673" s="17">
        <v>0.58983399999999997</v>
      </c>
      <c r="J3673" s="16">
        <v>4689245.78</v>
      </c>
      <c r="K3673" s="17">
        <v>0.53170799999999996</v>
      </c>
      <c r="L3673" s="16">
        <v>8751489.2100000009</v>
      </c>
      <c r="M3673" s="17">
        <v>0.49941099999999999</v>
      </c>
      <c r="N3673" s="16">
        <v>14762218.630000001</v>
      </c>
      <c r="O3673" s="17">
        <v>0.38064799999999999</v>
      </c>
    </row>
    <row r="3674" spans="2:15" x14ac:dyDescent="0.2">
      <c r="B3674" s="30"/>
      <c r="C3674" s="30"/>
      <c r="D3674" s="30"/>
      <c r="E3674" s="30"/>
      <c r="F3674" s="30"/>
      <c r="G3674" s="14" t="s">
        <v>328</v>
      </c>
      <c r="H3674" s="16">
        <v>861765.07</v>
      </c>
      <c r="I3674" s="17">
        <v>0.41609499999999999</v>
      </c>
      <c r="J3674" s="16">
        <v>3015276.67</v>
      </c>
      <c r="K3674" s="17">
        <v>0.35539100000000001</v>
      </c>
      <c r="L3674" s="16">
        <v>5773019.9299999997</v>
      </c>
      <c r="M3674" s="17">
        <v>0.41563</v>
      </c>
      <c r="N3674" s="16">
        <v>9913745.4800000004</v>
      </c>
      <c r="O3674" s="17">
        <v>0.30946299999999999</v>
      </c>
    </row>
    <row r="3675" spans="2:15" x14ac:dyDescent="0.2">
      <c r="B3675" s="30"/>
      <c r="C3675" s="30"/>
      <c r="D3675" s="30"/>
      <c r="E3675" s="30"/>
      <c r="F3675" s="30"/>
      <c r="G3675" s="14" t="s">
        <v>329</v>
      </c>
      <c r="H3675" s="16">
        <v>1738023.29</v>
      </c>
      <c r="I3675" s="17">
        <v>1.4154999999999999E-2</v>
      </c>
      <c r="J3675" s="16">
        <v>6178095.0199999996</v>
      </c>
      <c r="K3675" s="17">
        <v>-2.4042000000000001E-2</v>
      </c>
      <c r="L3675" s="16">
        <v>10558175.720000001</v>
      </c>
      <c r="M3675" s="17">
        <v>-1.1124999999999999E-2</v>
      </c>
      <c r="N3675" s="16">
        <v>18699552.800000001</v>
      </c>
      <c r="O3675" s="17">
        <v>1.9050000000000001E-2</v>
      </c>
    </row>
    <row r="3676" spans="2:15" x14ac:dyDescent="0.2">
      <c r="B3676" s="30"/>
      <c r="C3676" s="30"/>
      <c r="D3676" s="30"/>
      <c r="E3676" s="30"/>
      <c r="F3676" s="30"/>
      <c r="G3676" s="14" t="s">
        <v>330</v>
      </c>
      <c r="H3676" s="16">
        <v>491658.1</v>
      </c>
      <c r="I3676" s="17">
        <v>0.62651999999999997</v>
      </c>
      <c r="J3676" s="16">
        <v>1706879.9</v>
      </c>
      <c r="K3676" s="17">
        <v>0.455065</v>
      </c>
      <c r="L3676" s="16">
        <v>3201804.83</v>
      </c>
      <c r="M3676" s="17">
        <v>0.47452299999999997</v>
      </c>
      <c r="N3676" s="16">
        <v>5444076.29</v>
      </c>
      <c r="O3676" s="17">
        <v>0.45779500000000001</v>
      </c>
    </row>
    <row r="3677" spans="2:15" x14ac:dyDescent="0.2">
      <c r="B3677" s="30"/>
      <c r="C3677" s="30"/>
      <c r="D3677" s="30"/>
      <c r="E3677" s="30"/>
      <c r="F3677" s="30"/>
      <c r="G3677" s="14" t="s">
        <v>331</v>
      </c>
      <c r="H3677" s="16">
        <v>653060.03</v>
      </c>
      <c r="I3677" s="17">
        <v>0.62358599999999997</v>
      </c>
      <c r="J3677" s="16">
        <v>2243423.2200000002</v>
      </c>
      <c r="K3677" s="17">
        <v>0.53371599999999997</v>
      </c>
      <c r="L3677" s="16">
        <v>4687187.91</v>
      </c>
      <c r="M3677" s="17">
        <v>0.71048100000000003</v>
      </c>
      <c r="N3677" s="16">
        <v>8121432.3300000001</v>
      </c>
      <c r="O3677" s="17">
        <v>0.63229299999999999</v>
      </c>
    </row>
    <row r="3678" spans="2:15" x14ac:dyDescent="0.2">
      <c r="B3678" s="30"/>
      <c r="C3678" s="30"/>
      <c r="D3678" s="30"/>
      <c r="E3678" s="30"/>
      <c r="F3678" s="30"/>
      <c r="G3678" s="14" t="s">
        <v>332</v>
      </c>
      <c r="H3678" s="16">
        <v>1039602.73</v>
      </c>
      <c r="I3678" s="17">
        <v>0.160832</v>
      </c>
      <c r="J3678" s="16">
        <v>3473187.89</v>
      </c>
      <c r="K3678" s="17">
        <v>0.150759</v>
      </c>
      <c r="L3678" s="16">
        <v>6977605.71</v>
      </c>
      <c r="M3678" s="17">
        <v>0.25696600000000003</v>
      </c>
      <c r="N3678" s="16">
        <v>12843046.949999999</v>
      </c>
      <c r="O3678" s="17">
        <v>0.25007800000000002</v>
      </c>
    </row>
    <row r="3679" spans="2:15" x14ac:dyDescent="0.2">
      <c r="B3679" s="30"/>
      <c r="C3679" s="30"/>
      <c r="D3679" s="30"/>
      <c r="E3679" s="30"/>
      <c r="F3679" s="30"/>
      <c r="G3679" s="14" t="s">
        <v>333</v>
      </c>
      <c r="H3679" s="16">
        <v>962508.97</v>
      </c>
      <c r="I3679" s="17">
        <v>0.55923</v>
      </c>
      <c r="J3679" s="16">
        <v>3249462.15</v>
      </c>
      <c r="K3679" s="17">
        <v>0.55662599999999995</v>
      </c>
      <c r="L3679" s="16">
        <v>6414756.8300000001</v>
      </c>
      <c r="M3679" s="17">
        <v>0.65830200000000005</v>
      </c>
      <c r="N3679" s="16">
        <v>10664501.52</v>
      </c>
      <c r="O3679" s="17">
        <v>0.51836599999999999</v>
      </c>
    </row>
    <row r="3680" spans="2:15" x14ac:dyDescent="0.2">
      <c r="B3680" s="30"/>
      <c r="C3680" s="30"/>
      <c r="D3680" s="30"/>
      <c r="E3680" s="31"/>
      <c r="F3680" s="30"/>
      <c r="G3680" s="14" t="s">
        <v>334</v>
      </c>
      <c r="H3680" s="16">
        <v>7830373.1900000004</v>
      </c>
      <c r="I3680" s="17">
        <v>0.31059999999999999</v>
      </c>
      <c r="J3680" s="16">
        <v>27007638</v>
      </c>
      <c r="K3680" s="17">
        <v>0.25863900000000001</v>
      </c>
      <c r="L3680" s="16">
        <v>51077995.390000001</v>
      </c>
      <c r="M3680" s="17">
        <v>0.31451800000000002</v>
      </c>
      <c r="N3680" s="16">
        <v>88770085.129999995</v>
      </c>
      <c r="O3680" s="17">
        <v>0.27173000000000003</v>
      </c>
    </row>
    <row r="3681" spans="2:15" x14ac:dyDescent="0.2">
      <c r="B3681" s="29" t="s">
        <v>19</v>
      </c>
      <c r="C3681" s="29" t="s">
        <v>11</v>
      </c>
      <c r="D3681" s="29" t="s">
        <v>118</v>
      </c>
      <c r="E3681" s="29" t="s">
        <v>9</v>
      </c>
      <c r="F3681" s="29" t="s">
        <v>84</v>
      </c>
      <c r="G3681" s="14" t="s">
        <v>278</v>
      </c>
      <c r="H3681" s="18">
        <v>11235.52</v>
      </c>
      <c r="I3681" s="17">
        <v>9.5519999999999997E-3</v>
      </c>
      <c r="J3681" s="18">
        <v>45802.14</v>
      </c>
      <c r="K3681" s="17">
        <v>-3.7190000000000001E-2</v>
      </c>
      <c r="L3681" s="18">
        <v>82668</v>
      </c>
      <c r="M3681" s="17">
        <v>-3.7926000000000001E-2</v>
      </c>
      <c r="N3681" s="18">
        <v>148915.42000000001</v>
      </c>
      <c r="O3681" s="17">
        <v>-1.56E-4</v>
      </c>
    </row>
    <row r="3682" spans="2:15" x14ac:dyDescent="0.2">
      <c r="B3682" s="30"/>
      <c r="C3682" s="30"/>
      <c r="D3682" s="30"/>
      <c r="E3682" s="30"/>
      <c r="F3682" s="30"/>
      <c r="G3682" s="14" t="s">
        <v>279</v>
      </c>
      <c r="H3682" s="18">
        <v>31728.92</v>
      </c>
      <c r="I3682" s="17">
        <v>1.799115</v>
      </c>
      <c r="J3682" s="18">
        <v>96003.13</v>
      </c>
      <c r="K3682" s="17">
        <v>1.497331</v>
      </c>
      <c r="L3682" s="18">
        <v>203691.84</v>
      </c>
      <c r="M3682" s="17">
        <v>2.1245150000000002</v>
      </c>
      <c r="N3682" s="18">
        <v>345884.14</v>
      </c>
      <c r="O3682" s="17">
        <v>2.0418449999999999</v>
      </c>
    </row>
    <row r="3683" spans="2:15" x14ac:dyDescent="0.2">
      <c r="B3683" s="30"/>
      <c r="C3683" s="30"/>
      <c r="D3683" s="30"/>
      <c r="E3683" s="30"/>
      <c r="F3683" s="30"/>
      <c r="G3683" s="14" t="s">
        <v>280</v>
      </c>
      <c r="H3683" s="18">
        <v>29699</v>
      </c>
      <c r="I3683" s="17">
        <v>0.210012</v>
      </c>
      <c r="J3683" s="18">
        <v>106517.55</v>
      </c>
      <c r="K3683" s="17">
        <v>0.183728</v>
      </c>
      <c r="L3683" s="18">
        <v>197314.87</v>
      </c>
      <c r="M3683" s="17">
        <v>0.200268</v>
      </c>
      <c r="N3683" s="18">
        <v>351859.49</v>
      </c>
      <c r="O3683" s="17">
        <v>0.18481700000000001</v>
      </c>
    </row>
    <row r="3684" spans="2:15" x14ac:dyDescent="0.2">
      <c r="B3684" s="30"/>
      <c r="C3684" s="30"/>
      <c r="D3684" s="30"/>
      <c r="E3684" s="30"/>
      <c r="F3684" s="30"/>
      <c r="G3684" s="14" t="s">
        <v>281</v>
      </c>
      <c r="H3684" s="18">
        <v>15994.07</v>
      </c>
      <c r="I3684" s="17">
        <v>0.63818299999999994</v>
      </c>
      <c r="J3684" s="18">
        <v>52965.35</v>
      </c>
      <c r="K3684" s="17">
        <v>0.57150999999999996</v>
      </c>
      <c r="L3684" s="18">
        <v>108038.37</v>
      </c>
      <c r="M3684" s="17">
        <v>0.99058800000000002</v>
      </c>
      <c r="N3684" s="18">
        <v>177494.25</v>
      </c>
      <c r="O3684" s="17">
        <v>0.94065900000000002</v>
      </c>
    </row>
    <row r="3685" spans="2:15" x14ac:dyDescent="0.2">
      <c r="B3685" s="30"/>
      <c r="C3685" s="30"/>
      <c r="D3685" s="30"/>
      <c r="E3685" s="30"/>
      <c r="F3685" s="30"/>
      <c r="G3685" s="14" t="s">
        <v>282</v>
      </c>
      <c r="H3685" s="18">
        <v>46435.65</v>
      </c>
      <c r="I3685" s="17">
        <v>0.81936299999999995</v>
      </c>
      <c r="J3685" s="18">
        <v>156597.94</v>
      </c>
      <c r="K3685" s="17">
        <v>0.61333599999999999</v>
      </c>
      <c r="L3685" s="18">
        <v>249160.67</v>
      </c>
      <c r="M3685" s="17">
        <v>0.41802800000000001</v>
      </c>
      <c r="N3685" s="18">
        <v>394757.99</v>
      </c>
      <c r="O3685" s="17">
        <v>0.21810399999999999</v>
      </c>
    </row>
    <row r="3686" spans="2:15" x14ac:dyDescent="0.2">
      <c r="B3686" s="30"/>
      <c r="C3686" s="30"/>
      <c r="D3686" s="30"/>
      <c r="E3686" s="30"/>
      <c r="F3686" s="30"/>
      <c r="G3686" s="14" t="s">
        <v>283</v>
      </c>
      <c r="H3686" s="18">
        <v>15035.39</v>
      </c>
      <c r="I3686" s="17">
        <v>-5.2738E-2</v>
      </c>
      <c r="J3686" s="18">
        <v>55192.91</v>
      </c>
      <c r="K3686" s="17">
        <v>-0.12306400000000001</v>
      </c>
      <c r="L3686" s="18">
        <v>96072.15</v>
      </c>
      <c r="M3686" s="17">
        <v>5.1809999999999998E-3</v>
      </c>
      <c r="N3686" s="18">
        <v>159018.53</v>
      </c>
      <c r="O3686" s="17">
        <v>9.3619999999999995E-2</v>
      </c>
    </row>
    <row r="3687" spans="2:15" x14ac:dyDescent="0.2">
      <c r="B3687" s="30"/>
      <c r="C3687" s="30"/>
      <c r="D3687" s="30"/>
      <c r="E3687" s="30"/>
      <c r="F3687" s="30"/>
      <c r="G3687" s="14" t="s">
        <v>284</v>
      </c>
      <c r="H3687" s="18">
        <v>4202.58</v>
      </c>
      <c r="I3687" s="17">
        <v>-0.34770800000000002</v>
      </c>
      <c r="J3687" s="18">
        <v>17748.66</v>
      </c>
      <c r="K3687" s="17">
        <v>-0.239728</v>
      </c>
      <c r="L3687" s="18">
        <v>39152.94</v>
      </c>
      <c r="M3687" s="17">
        <v>-7.0846000000000006E-2</v>
      </c>
      <c r="N3687" s="18">
        <v>73418.039999999994</v>
      </c>
      <c r="O3687" s="17">
        <v>-3.5899E-2</v>
      </c>
    </row>
    <row r="3688" spans="2:15" x14ac:dyDescent="0.2">
      <c r="B3688" s="30"/>
      <c r="C3688" s="30"/>
      <c r="D3688" s="30"/>
      <c r="E3688" s="30"/>
      <c r="F3688" s="30"/>
      <c r="G3688" s="14" t="s">
        <v>285</v>
      </c>
      <c r="H3688" s="18">
        <v>26521.5</v>
      </c>
      <c r="I3688" s="17">
        <v>-5.382E-2</v>
      </c>
      <c r="J3688" s="18">
        <v>94534.56</v>
      </c>
      <c r="K3688" s="17">
        <v>5.7299999999999999E-3</v>
      </c>
      <c r="L3688" s="18">
        <v>191359.94</v>
      </c>
      <c r="M3688" s="17">
        <v>0.117828</v>
      </c>
      <c r="N3688" s="18">
        <v>365389.79</v>
      </c>
      <c r="O3688" s="17">
        <v>6.6236000000000003E-2</v>
      </c>
    </row>
    <row r="3689" spans="2:15" x14ac:dyDescent="0.2">
      <c r="B3689" s="30"/>
      <c r="C3689" s="30"/>
      <c r="D3689" s="30"/>
      <c r="E3689" s="30"/>
      <c r="F3689" s="30"/>
      <c r="G3689" s="14" t="s">
        <v>286</v>
      </c>
      <c r="H3689" s="18">
        <v>29725.94</v>
      </c>
      <c r="I3689" s="17">
        <v>1.31115</v>
      </c>
      <c r="J3689" s="18">
        <v>95249.67</v>
      </c>
      <c r="K3689" s="17">
        <v>1.5760700000000001</v>
      </c>
      <c r="L3689" s="18">
        <v>211304.06</v>
      </c>
      <c r="M3689" s="17">
        <v>1.8141879999999999</v>
      </c>
      <c r="N3689" s="18">
        <v>354965.78</v>
      </c>
      <c r="O3689" s="17">
        <v>1.529722</v>
      </c>
    </row>
    <row r="3690" spans="2:15" x14ac:dyDescent="0.2">
      <c r="B3690" s="30"/>
      <c r="C3690" s="30"/>
      <c r="D3690" s="30"/>
      <c r="E3690" s="30"/>
      <c r="F3690" s="30"/>
      <c r="G3690" s="14" t="s">
        <v>287</v>
      </c>
      <c r="H3690" s="18">
        <v>5744.49</v>
      </c>
      <c r="I3690" s="17">
        <v>0.25591399999999997</v>
      </c>
      <c r="J3690" s="18">
        <v>23505.4</v>
      </c>
      <c r="K3690" s="17">
        <v>0.23854500000000001</v>
      </c>
      <c r="L3690" s="18">
        <v>39669.79</v>
      </c>
      <c r="M3690" s="17">
        <v>0.229376</v>
      </c>
      <c r="N3690" s="18">
        <v>64844.13</v>
      </c>
      <c r="O3690" s="17">
        <v>0.22047800000000001</v>
      </c>
    </row>
    <row r="3691" spans="2:15" x14ac:dyDescent="0.2">
      <c r="B3691" s="30"/>
      <c r="C3691" s="30"/>
      <c r="D3691" s="30"/>
      <c r="E3691" s="30"/>
      <c r="F3691" s="30"/>
      <c r="G3691" s="14" t="s">
        <v>288</v>
      </c>
      <c r="H3691" s="18">
        <v>16150.85</v>
      </c>
      <c r="I3691" s="17">
        <v>0.45561400000000002</v>
      </c>
      <c r="J3691" s="18">
        <v>58646.35</v>
      </c>
      <c r="K3691" s="17">
        <v>0.71863299999999997</v>
      </c>
      <c r="L3691" s="18">
        <v>107852.64</v>
      </c>
      <c r="M3691" s="17">
        <v>0.58254099999999998</v>
      </c>
      <c r="N3691" s="18">
        <v>171823.24</v>
      </c>
      <c r="O3691" s="17">
        <v>0.346223</v>
      </c>
    </row>
    <row r="3692" spans="2:15" x14ac:dyDescent="0.2">
      <c r="B3692" s="30"/>
      <c r="C3692" s="30"/>
      <c r="D3692" s="30"/>
      <c r="E3692" s="30"/>
      <c r="F3692" s="30"/>
      <c r="G3692" s="14" t="s">
        <v>289</v>
      </c>
      <c r="H3692" s="18">
        <v>22108.22</v>
      </c>
      <c r="I3692" s="17">
        <v>1.1600630000000001</v>
      </c>
      <c r="J3692" s="18">
        <v>74332.59</v>
      </c>
      <c r="K3692" s="17">
        <v>0.98558199999999996</v>
      </c>
      <c r="L3692" s="18">
        <v>154694.10999999999</v>
      </c>
      <c r="M3692" s="17">
        <v>1.1876770000000001</v>
      </c>
      <c r="N3692" s="18">
        <v>264664.86</v>
      </c>
      <c r="O3692" s="17">
        <v>1.152441</v>
      </c>
    </row>
    <row r="3693" spans="2:15" x14ac:dyDescent="0.2">
      <c r="B3693" s="30"/>
      <c r="C3693" s="30"/>
      <c r="D3693" s="30"/>
      <c r="E3693" s="30"/>
      <c r="F3693" s="30"/>
      <c r="G3693" s="14" t="s">
        <v>290</v>
      </c>
      <c r="H3693" s="18">
        <v>27916.74</v>
      </c>
      <c r="I3693" s="17">
        <v>0.42846899999999999</v>
      </c>
      <c r="J3693" s="18">
        <v>96104.03</v>
      </c>
      <c r="K3693" s="17">
        <v>0.42097499999999999</v>
      </c>
      <c r="L3693" s="18">
        <v>180720.99</v>
      </c>
      <c r="M3693" s="17">
        <v>0.49085800000000002</v>
      </c>
      <c r="N3693" s="18">
        <v>304338.3</v>
      </c>
      <c r="O3693" s="17">
        <v>0.68395899999999998</v>
      </c>
    </row>
    <row r="3694" spans="2:15" x14ac:dyDescent="0.2">
      <c r="B3694" s="30"/>
      <c r="C3694" s="30"/>
      <c r="D3694" s="30"/>
      <c r="E3694" s="30"/>
      <c r="F3694" s="30"/>
      <c r="G3694" s="14" t="s">
        <v>291</v>
      </c>
      <c r="H3694" s="18">
        <v>41227.379999999997</v>
      </c>
      <c r="I3694" s="17">
        <v>0.102392</v>
      </c>
      <c r="J3694" s="18">
        <v>145314.04999999999</v>
      </c>
      <c r="K3694" s="17">
        <v>0.34118399999999999</v>
      </c>
      <c r="L3694" s="18">
        <v>294075.83</v>
      </c>
      <c r="M3694" s="17">
        <v>0.29120800000000002</v>
      </c>
      <c r="N3694" s="18">
        <v>505707.97</v>
      </c>
      <c r="O3694" s="17">
        <v>0.15782599999999999</v>
      </c>
    </row>
    <row r="3695" spans="2:15" x14ac:dyDescent="0.2">
      <c r="B3695" s="30"/>
      <c r="C3695" s="30"/>
      <c r="D3695" s="30"/>
      <c r="E3695" s="30"/>
      <c r="F3695" s="30"/>
      <c r="G3695" s="14" t="s">
        <v>292</v>
      </c>
      <c r="H3695" s="18">
        <v>26808.28</v>
      </c>
      <c r="I3695" s="17">
        <v>-0.16381799999999999</v>
      </c>
      <c r="J3695" s="18">
        <v>88939.17</v>
      </c>
      <c r="K3695" s="17">
        <v>-2.9840000000000001E-3</v>
      </c>
      <c r="L3695" s="18">
        <v>189147.94</v>
      </c>
      <c r="M3695" s="17">
        <v>2.9843999999999999E-2</v>
      </c>
      <c r="N3695" s="18">
        <v>348291.69</v>
      </c>
      <c r="O3695" s="17">
        <v>3.8899999999999998E-3</v>
      </c>
    </row>
    <row r="3696" spans="2:15" x14ac:dyDescent="0.2">
      <c r="B3696" s="30"/>
      <c r="C3696" s="30"/>
      <c r="D3696" s="30"/>
      <c r="E3696" s="30"/>
      <c r="F3696" s="30"/>
      <c r="G3696" s="14" t="s">
        <v>293</v>
      </c>
      <c r="H3696" s="18">
        <v>15721.53</v>
      </c>
      <c r="I3696" s="17">
        <v>-4.7721E-2</v>
      </c>
      <c r="J3696" s="18">
        <v>57282.02</v>
      </c>
      <c r="K3696" s="17">
        <v>-0.10213999999999999</v>
      </c>
      <c r="L3696" s="18">
        <v>99743.17</v>
      </c>
      <c r="M3696" s="17">
        <v>-6.198E-2</v>
      </c>
      <c r="N3696" s="18">
        <v>177300.26</v>
      </c>
      <c r="O3696" s="17">
        <v>-8.0059999999999992E-3</v>
      </c>
    </row>
    <row r="3697" spans="2:15" x14ac:dyDescent="0.2">
      <c r="B3697" s="30"/>
      <c r="C3697" s="30"/>
      <c r="D3697" s="30"/>
      <c r="E3697" s="30"/>
      <c r="F3697" s="30"/>
      <c r="G3697" s="14" t="s">
        <v>294</v>
      </c>
      <c r="H3697" s="18">
        <v>22502.9</v>
      </c>
      <c r="I3697" s="17">
        <v>3.0653E-2</v>
      </c>
      <c r="J3697" s="18">
        <v>83372.28</v>
      </c>
      <c r="K3697" s="17">
        <v>-3.8785E-2</v>
      </c>
      <c r="L3697" s="18">
        <v>138774.76</v>
      </c>
      <c r="M3697" s="17">
        <v>-6.4282000000000006E-2</v>
      </c>
      <c r="N3697" s="18">
        <v>253446.25</v>
      </c>
      <c r="O3697" s="17">
        <v>-1.8381999999999999E-2</v>
      </c>
    </row>
    <row r="3698" spans="2:15" x14ac:dyDescent="0.2">
      <c r="B3698" s="30"/>
      <c r="C3698" s="30"/>
      <c r="D3698" s="30"/>
      <c r="E3698" s="30"/>
      <c r="F3698" s="30"/>
      <c r="G3698" s="14" t="s">
        <v>295</v>
      </c>
      <c r="H3698" s="18">
        <v>19373.330000000002</v>
      </c>
      <c r="I3698" s="17">
        <v>1.493212</v>
      </c>
      <c r="J3698" s="18">
        <v>64343.71</v>
      </c>
      <c r="K3698" s="17">
        <v>1.2978829999999999</v>
      </c>
      <c r="L3698" s="18">
        <v>139621.79</v>
      </c>
      <c r="M3698" s="17">
        <v>1.788924</v>
      </c>
      <c r="N3698" s="18">
        <v>239457.79</v>
      </c>
      <c r="O3698" s="17">
        <v>1.701835</v>
      </c>
    </row>
    <row r="3699" spans="2:15" x14ac:dyDescent="0.2">
      <c r="B3699" s="30"/>
      <c r="C3699" s="30"/>
      <c r="D3699" s="30"/>
      <c r="E3699" s="30"/>
      <c r="F3699" s="30"/>
      <c r="G3699" s="14" t="s">
        <v>296</v>
      </c>
      <c r="H3699" s="18">
        <v>14859</v>
      </c>
      <c r="I3699" s="17">
        <v>0.37743500000000002</v>
      </c>
      <c r="J3699" s="18">
        <v>50032.03</v>
      </c>
      <c r="K3699" s="17">
        <v>0.42138500000000001</v>
      </c>
      <c r="L3699" s="18">
        <v>108782.14</v>
      </c>
      <c r="M3699" s="17">
        <v>0.55486199999999997</v>
      </c>
      <c r="N3699" s="18">
        <v>191114.02</v>
      </c>
      <c r="O3699" s="17">
        <v>0.441189</v>
      </c>
    </row>
    <row r="3700" spans="2:15" x14ac:dyDescent="0.2">
      <c r="B3700" s="30"/>
      <c r="C3700" s="30"/>
      <c r="D3700" s="30"/>
      <c r="E3700" s="30"/>
      <c r="F3700" s="30"/>
      <c r="G3700" s="14" t="s">
        <v>297</v>
      </c>
      <c r="H3700" s="18">
        <v>7016.55</v>
      </c>
      <c r="I3700" s="17">
        <v>0.285692</v>
      </c>
      <c r="J3700" s="18">
        <v>24042.77</v>
      </c>
      <c r="K3700" s="17">
        <v>0.27960200000000002</v>
      </c>
      <c r="L3700" s="18">
        <v>47623.32</v>
      </c>
      <c r="M3700" s="17">
        <v>0.42505599999999999</v>
      </c>
      <c r="N3700" s="18">
        <v>83355.98</v>
      </c>
      <c r="O3700" s="17">
        <v>0.381272</v>
      </c>
    </row>
    <row r="3701" spans="2:15" x14ac:dyDescent="0.2">
      <c r="B3701" s="30"/>
      <c r="C3701" s="30"/>
      <c r="D3701" s="30"/>
      <c r="E3701" s="30"/>
      <c r="F3701" s="30"/>
      <c r="G3701" s="14" t="s">
        <v>298</v>
      </c>
      <c r="H3701" s="18">
        <v>4676.7700000000004</v>
      </c>
      <c r="I3701" s="17">
        <v>0.55017000000000005</v>
      </c>
      <c r="J3701" s="18">
        <v>17614.16</v>
      </c>
      <c r="K3701" s="17">
        <v>0.50071100000000002</v>
      </c>
      <c r="L3701" s="18">
        <v>34159.769999999997</v>
      </c>
      <c r="M3701" s="17">
        <v>0.40771200000000002</v>
      </c>
      <c r="N3701" s="18">
        <v>55316.62</v>
      </c>
      <c r="O3701" s="17">
        <v>0.21261099999999999</v>
      </c>
    </row>
    <row r="3702" spans="2:15" x14ac:dyDescent="0.2">
      <c r="B3702" s="30"/>
      <c r="C3702" s="30"/>
      <c r="D3702" s="30"/>
      <c r="E3702" s="30"/>
      <c r="F3702" s="30"/>
      <c r="G3702" s="14" t="s">
        <v>299</v>
      </c>
      <c r="H3702" s="18">
        <v>51055.55</v>
      </c>
      <c r="I3702" s="17">
        <v>0.98291300000000004</v>
      </c>
      <c r="J3702" s="18">
        <v>170400.26</v>
      </c>
      <c r="K3702" s="17">
        <v>0.82514299999999996</v>
      </c>
      <c r="L3702" s="18">
        <v>332399.92</v>
      </c>
      <c r="M3702" s="17">
        <v>0.87182400000000004</v>
      </c>
      <c r="N3702" s="18">
        <v>512915.95</v>
      </c>
      <c r="O3702" s="17">
        <v>0.563361</v>
      </c>
    </row>
    <row r="3703" spans="2:15" x14ac:dyDescent="0.2">
      <c r="B3703" s="30"/>
      <c r="C3703" s="30"/>
      <c r="D3703" s="30"/>
      <c r="E3703" s="30"/>
      <c r="F3703" s="30"/>
      <c r="G3703" s="14" t="s">
        <v>300</v>
      </c>
      <c r="H3703" s="18">
        <v>9049.11</v>
      </c>
      <c r="I3703" s="17">
        <v>0.74326400000000004</v>
      </c>
      <c r="J3703" s="18">
        <v>27824.1</v>
      </c>
      <c r="K3703" s="17">
        <v>0.74232500000000001</v>
      </c>
      <c r="L3703" s="18">
        <v>61948.47</v>
      </c>
      <c r="M3703" s="17">
        <v>1.062362</v>
      </c>
      <c r="N3703" s="18">
        <v>106233.74</v>
      </c>
      <c r="O3703" s="17">
        <v>0.91105999999999998</v>
      </c>
    </row>
    <row r="3704" spans="2:15" x14ac:dyDescent="0.2">
      <c r="B3704" s="30"/>
      <c r="C3704" s="30"/>
      <c r="D3704" s="30"/>
      <c r="E3704" s="30"/>
      <c r="F3704" s="30"/>
      <c r="G3704" s="14" t="s">
        <v>301</v>
      </c>
      <c r="H3704" s="18">
        <v>18797.78</v>
      </c>
      <c r="I3704" s="17">
        <v>4.9284000000000001E-2</v>
      </c>
      <c r="J3704" s="18">
        <v>62406.47</v>
      </c>
      <c r="K3704" s="17">
        <v>5.9651000000000003E-2</v>
      </c>
      <c r="L3704" s="18">
        <v>121490.9</v>
      </c>
      <c r="M3704" s="17">
        <v>0.13883100000000001</v>
      </c>
      <c r="N3704" s="18">
        <v>240304.03</v>
      </c>
      <c r="O3704" s="17">
        <v>0.16766400000000001</v>
      </c>
    </row>
    <row r="3705" spans="2:15" x14ac:dyDescent="0.2">
      <c r="B3705" s="30"/>
      <c r="C3705" s="30"/>
      <c r="D3705" s="30"/>
      <c r="E3705" s="30"/>
      <c r="F3705" s="30"/>
      <c r="G3705" s="14" t="s">
        <v>302</v>
      </c>
      <c r="H3705" s="18">
        <v>4860.18</v>
      </c>
      <c r="I3705" s="17">
        <v>0.10459400000000001</v>
      </c>
      <c r="J3705" s="18">
        <v>18272.7</v>
      </c>
      <c r="K3705" s="17">
        <v>-0.13061900000000001</v>
      </c>
      <c r="L3705" s="18">
        <v>38373.01</v>
      </c>
      <c r="M3705" s="17">
        <v>-3.0151000000000001E-2</v>
      </c>
      <c r="N3705" s="18">
        <v>68419.56</v>
      </c>
      <c r="O3705" s="17">
        <v>4.6690000000000002E-2</v>
      </c>
    </row>
    <row r="3706" spans="2:15" x14ac:dyDescent="0.2">
      <c r="B3706" s="30"/>
      <c r="C3706" s="30"/>
      <c r="D3706" s="30"/>
      <c r="E3706" s="30"/>
      <c r="F3706" s="30"/>
      <c r="G3706" s="14" t="s">
        <v>303</v>
      </c>
      <c r="H3706" s="18">
        <v>5701.72</v>
      </c>
      <c r="I3706" s="17">
        <v>0.17708599999999999</v>
      </c>
      <c r="J3706" s="18">
        <v>20544.939999999999</v>
      </c>
      <c r="K3706" s="17">
        <v>3.6339999999999997E-2</v>
      </c>
      <c r="L3706" s="18">
        <v>40620.44</v>
      </c>
      <c r="M3706" s="17">
        <v>0.14749399999999999</v>
      </c>
      <c r="N3706" s="18">
        <v>71823.899999999994</v>
      </c>
      <c r="O3706" s="17">
        <v>0.22628999999999999</v>
      </c>
    </row>
    <row r="3707" spans="2:15" x14ac:dyDescent="0.2">
      <c r="B3707" s="30"/>
      <c r="C3707" s="30"/>
      <c r="D3707" s="30"/>
      <c r="E3707" s="30"/>
      <c r="F3707" s="30"/>
      <c r="G3707" s="14" t="s">
        <v>304</v>
      </c>
      <c r="H3707" s="18">
        <v>9377.65</v>
      </c>
      <c r="I3707" s="17">
        <v>1.583496</v>
      </c>
      <c r="J3707" s="18">
        <v>28189.85</v>
      </c>
      <c r="K3707" s="17">
        <v>1.2049369999999999</v>
      </c>
      <c r="L3707" s="18">
        <v>58952.05</v>
      </c>
      <c r="M3707" s="17">
        <v>1.9103760000000001</v>
      </c>
      <c r="N3707" s="18">
        <v>98780.68</v>
      </c>
      <c r="O3707" s="17">
        <v>1.843485</v>
      </c>
    </row>
    <row r="3708" spans="2:15" x14ac:dyDescent="0.2">
      <c r="B3708" s="30"/>
      <c r="C3708" s="30"/>
      <c r="D3708" s="30"/>
      <c r="E3708" s="30"/>
      <c r="F3708" s="30"/>
      <c r="G3708" s="14" t="s">
        <v>305</v>
      </c>
      <c r="H3708" s="18">
        <v>12092.6</v>
      </c>
      <c r="I3708" s="17">
        <v>0.35576200000000002</v>
      </c>
      <c r="J3708" s="18">
        <v>43857.51</v>
      </c>
      <c r="K3708" s="17">
        <v>0.36689899999999998</v>
      </c>
      <c r="L3708" s="18">
        <v>90047.38</v>
      </c>
      <c r="M3708" s="17">
        <v>0.67350699999999997</v>
      </c>
      <c r="N3708" s="18">
        <v>151993.9</v>
      </c>
      <c r="O3708" s="17">
        <v>0.58739200000000003</v>
      </c>
    </row>
    <row r="3709" spans="2:15" x14ac:dyDescent="0.2">
      <c r="B3709" s="30"/>
      <c r="C3709" s="30"/>
      <c r="D3709" s="30"/>
      <c r="E3709" s="30"/>
      <c r="F3709" s="30"/>
      <c r="G3709" s="14" t="s">
        <v>306</v>
      </c>
      <c r="H3709" s="18">
        <v>147227.29</v>
      </c>
      <c r="I3709" s="17">
        <v>0.11898300000000001</v>
      </c>
      <c r="J3709" s="18">
        <v>531309.59</v>
      </c>
      <c r="K3709" s="17">
        <v>0.115036</v>
      </c>
      <c r="L3709" s="18">
        <v>896260.47</v>
      </c>
      <c r="M3709" s="17">
        <v>8.9675000000000005E-2</v>
      </c>
      <c r="N3709" s="18">
        <v>1507295.56</v>
      </c>
      <c r="O3709" s="17">
        <v>3.5325000000000002E-2</v>
      </c>
    </row>
    <row r="3710" spans="2:15" x14ac:dyDescent="0.2">
      <c r="B3710" s="30"/>
      <c r="C3710" s="30"/>
      <c r="D3710" s="30"/>
      <c r="E3710" s="30"/>
      <c r="F3710" s="30"/>
      <c r="G3710" s="14" t="s">
        <v>307</v>
      </c>
      <c r="H3710" s="18">
        <v>35301.120000000003</v>
      </c>
      <c r="I3710" s="17">
        <v>0.58528000000000002</v>
      </c>
      <c r="J3710" s="18">
        <v>124385.11</v>
      </c>
      <c r="K3710" s="17">
        <v>0.51415900000000003</v>
      </c>
      <c r="L3710" s="18">
        <v>198773.76000000001</v>
      </c>
      <c r="M3710" s="17">
        <v>0.38490400000000002</v>
      </c>
      <c r="N3710" s="18">
        <v>306835.27</v>
      </c>
      <c r="O3710" s="17">
        <v>0.215369</v>
      </c>
    </row>
    <row r="3711" spans="2:15" x14ac:dyDescent="0.2">
      <c r="B3711" s="30"/>
      <c r="C3711" s="30"/>
      <c r="D3711" s="30"/>
      <c r="E3711" s="30"/>
      <c r="F3711" s="30"/>
      <c r="G3711" s="14" t="s">
        <v>308</v>
      </c>
      <c r="H3711" s="18">
        <v>7673.27</v>
      </c>
      <c r="I3711" s="17">
        <v>2.5334479999999999</v>
      </c>
      <c r="J3711" s="18">
        <v>24390.91</v>
      </c>
      <c r="K3711" s="17">
        <v>1.829037</v>
      </c>
      <c r="L3711" s="18">
        <v>48595.25</v>
      </c>
      <c r="M3711" s="17">
        <v>2.2885399999999998</v>
      </c>
      <c r="N3711" s="18">
        <v>78570.53</v>
      </c>
      <c r="O3711" s="17">
        <v>2.0799479999999999</v>
      </c>
    </row>
    <row r="3712" spans="2:15" x14ac:dyDescent="0.2">
      <c r="B3712" s="30"/>
      <c r="C3712" s="30"/>
      <c r="D3712" s="30"/>
      <c r="E3712" s="30"/>
      <c r="F3712" s="30"/>
      <c r="G3712" s="14" t="s">
        <v>309</v>
      </c>
      <c r="H3712" s="18">
        <v>12516.19</v>
      </c>
      <c r="I3712" s="17">
        <v>3.4765999999999998E-2</v>
      </c>
      <c r="J3712" s="18">
        <v>42610.9</v>
      </c>
      <c r="K3712" s="17">
        <v>5.2330000000000002E-2</v>
      </c>
      <c r="L3712" s="18">
        <v>82005.919999999998</v>
      </c>
      <c r="M3712" s="17">
        <v>0.165216</v>
      </c>
      <c r="N3712" s="18">
        <v>157037.99</v>
      </c>
      <c r="O3712" s="17">
        <v>0.22090499999999999</v>
      </c>
    </row>
    <row r="3713" spans="2:15" x14ac:dyDescent="0.2">
      <c r="B3713" s="30"/>
      <c r="C3713" s="30"/>
      <c r="D3713" s="30"/>
      <c r="E3713" s="30"/>
      <c r="F3713" s="30"/>
      <c r="G3713" s="14" t="s">
        <v>310</v>
      </c>
      <c r="H3713" s="18">
        <v>13762.47</v>
      </c>
      <c r="I3713" s="17">
        <v>0.121014</v>
      </c>
      <c r="J3713" s="18">
        <v>46869.68</v>
      </c>
      <c r="K3713" s="17">
        <v>0.205175</v>
      </c>
      <c r="L3713" s="18">
        <v>104454.39</v>
      </c>
      <c r="M3713" s="17">
        <v>0.32462000000000002</v>
      </c>
      <c r="N3713" s="18">
        <v>190266.92</v>
      </c>
      <c r="O3713" s="17">
        <v>0.27101399999999998</v>
      </c>
    </row>
    <row r="3714" spans="2:15" x14ac:dyDescent="0.2">
      <c r="B3714" s="30"/>
      <c r="C3714" s="30"/>
      <c r="D3714" s="30"/>
      <c r="E3714" s="30"/>
      <c r="F3714" s="30"/>
      <c r="G3714" s="14" t="s">
        <v>311</v>
      </c>
      <c r="H3714" s="18">
        <v>32690.78</v>
      </c>
      <c r="I3714" s="17">
        <v>0.10652399999999999</v>
      </c>
      <c r="J3714" s="18">
        <v>116957.93</v>
      </c>
      <c r="K3714" s="17">
        <v>-6.9497000000000003E-2</v>
      </c>
      <c r="L3714" s="18">
        <v>210456.12</v>
      </c>
      <c r="M3714" s="17">
        <v>-4.2641999999999999E-2</v>
      </c>
      <c r="N3714" s="18">
        <v>382974.49</v>
      </c>
      <c r="O3714" s="17">
        <v>-1.9477000000000001E-2</v>
      </c>
    </row>
    <row r="3715" spans="2:15" x14ac:dyDescent="0.2">
      <c r="B3715" s="30"/>
      <c r="C3715" s="30"/>
      <c r="D3715" s="30"/>
      <c r="E3715" s="30"/>
      <c r="F3715" s="30"/>
      <c r="G3715" s="14" t="s">
        <v>312</v>
      </c>
      <c r="H3715" s="18">
        <v>20630.650000000001</v>
      </c>
      <c r="I3715" s="17">
        <v>-0.13229399999999999</v>
      </c>
      <c r="J3715" s="18">
        <v>74724.87</v>
      </c>
      <c r="K3715" s="17">
        <v>-3.1836999999999997E-2</v>
      </c>
      <c r="L3715" s="18">
        <v>162024.53</v>
      </c>
      <c r="M3715" s="17">
        <v>0.131109</v>
      </c>
      <c r="N3715" s="18">
        <v>325661.14</v>
      </c>
      <c r="O3715" s="17">
        <v>0.65646700000000002</v>
      </c>
    </row>
    <row r="3716" spans="2:15" x14ac:dyDescent="0.2">
      <c r="B3716" s="30"/>
      <c r="C3716" s="30"/>
      <c r="D3716" s="30"/>
      <c r="E3716" s="30"/>
      <c r="F3716" s="30"/>
      <c r="G3716" s="14" t="s">
        <v>313</v>
      </c>
      <c r="H3716" s="18">
        <v>10452.799999999999</v>
      </c>
      <c r="I3716" s="17">
        <v>0.19293399999999999</v>
      </c>
      <c r="J3716" s="18">
        <v>44811.42</v>
      </c>
      <c r="K3716" s="17">
        <v>0.205621</v>
      </c>
      <c r="L3716" s="18">
        <v>79177.03</v>
      </c>
      <c r="M3716" s="17">
        <v>0.151396</v>
      </c>
      <c r="N3716" s="18">
        <v>129020.42</v>
      </c>
      <c r="O3716" s="17">
        <v>0.12912299999999999</v>
      </c>
    </row>
    <row r="3717" spans="2:15" x14ac:dyDescent="0.2">
      <c r="B3717" s="30"/>
      <c r="C3717" s="30"/>
      <c r="D3717" s="30"/>
      <c r="E3717" s="30"/>
      <c r="F3717" s="30"/>
      <c r="G3717" s="14" t="s">
        <v>314</v>
      </c>
      <c r="H3717" s="18">
        <v>25852.74</v>
      </c>
      <c r="I3717" s="17">
        <v>1.626099</v>
      </c>
      <c r="J3717" s="18">
        <v>88830.73</v>
      </c>
      <c r="K3717" s="17">
        <v>1.6277459999999999</v>
      </c>
      <c r="L3717" s="18">
        <v>175469.94</v>
      </c>
      <c r="M3717" s="17">
        <v>1.6595200000000001</v>
      </c>
      <c r="N3717" s="18">
        <v>253708.39</v>
      </c>
      <c r="O3717" s="17">
        <v>1.108541</v>
      </c>
    </row>
    <row r="3718" spans="2:15" x14ac:dyDescent="0.2">
      <c r="B3718" s="30"/>
      <c r="C3718" s="30"/>
      <c r="D3718" s="30"/>
      <c r="E3718" s="30"/>
      <c r="F3718" s="30"/>
      <c r="G3718" s="14" t="s">
        <v>315</v>
      </c>
      <c r="H3718" s="18">
        <v>9594.11</v>
      </c>
      <c r="I3718" s="17">
        <v>0.28283700000000001</v>
      </c>
      <c r="J3718" s="18">
        <v>34036.89</v>
      </c>
      <c r="K3718" s="17">
        <v>0.237793</v>
      </c>
      <c r="L3718" s="18">
        <v>63448.69</v>
      </c>
      <c r="M3718" s="17">
        <v>0.205904</v>
      </c>
      <c r="N3718" s="18">
        <v>112245.6</v>
      </c>
      <c r="O3718" s="17">
        <v>0.122422</v>
      </c>
    </row>
    <row r="3719" spans="2:15" x14ac:dyDescent="0.2">
      <c r="B3719" s="30"/>
      <c r="C3719" s="30"/>
      <c r="D3719" s="30"/>
      <c r="E3719" s="30"/>
      <c r="F3719" s="30"/>
      <c r="G3719" s="14" t="s">
        <v>316</v>
      </c>
      <c r="H3719" s="18">
        <v>10220.84</v>
      </c>
      <c r="I3719" s="17">
        <v>0.62099400000000005</v>
      </c>
      <c r="J3719" s="18">
        <v>35612.49</v>
      </c>
      <c r="K3719" s="17">
        <v>0.60781099999999999</v>
      </c>
      <c r="L3719" s="18">
        <v>61072.93</v>
      </c>
      <c r="M3719" s="17">
        <v>0.46004499999999998</v>
      </c>
      <c r="N3719" s="18">
        <v>103870.57</v>
      </c>
      <c r="O3719" s="17">
        <v>0.30948599999999998</v>
      </c>
    </row>
    <row r="3720" spans="2:15" x14ac:dyDescent="0.2">
      <c r="B3720" s="30"/>
      <c r="C3720" s="30"/>
      <c r="D3720" s="30"/>
      <c r="E3720" s="30"/>
      <c r="F3720" s="30"/>
      <c r="G3720" s="14" t="s">
        <v>317</v>
      </c>
      <c r="H3720" s="18">
        <v>9857.89</v>
      </c>
      <c r="I3720" s="17">
        <v>1.161837</v>
      </c>
      <c r="J3720" s="18">
        <v>35293.550000000003</v>
      </c>
      <c r="K3720" s="17">
        <v>1.2275469999999999</v>
      </c>
      <c r="L3720" s="18">
        <v>56539.92</v>
      </c>
      <c r="M3720" s="17">
        <v>0.90002599999999999</v>
      </c>
      <c r="N3720" s="18">
        <v>87103.14</v>
      </c>
      <c r="O3720" s="17">
        <v>0.58342799999999995</v>
      </c>
    </row>
    <row r="3721" spans="2:15" x14ac:dyDescent="0.2">
      <c r="B3721" s="30"/>
      <c r="C3721" s="30"/>
      <c r="D3721" s="30"/>
      <c r="E3721" s="30"/>
      <c r="F3721" s="30"/>
      <c r="G3721" s="14" t="s">
        <v>318</v>
      </c>
      <c r="H3721" s="18">
        <v>10407.540000000001</v>
      </c>
      <c r="I3721" s="17">
        <v>-7.0989999999999998E-2</v>
      </c>
      <c r="J3721" s="18">
        <v>32343.65</v>
      </c>
      <c r="K3721" s="17">
        <v>-0.22800799999999999</v>
      </c>
      <c r="L3721" s="18">
        <v>58998.82</v>
      </c>
      <c r="M3721" s="17">
        <v>-0.22695000000000001</v>
      </c>
      <c r="N3721" s="18">
        <v>115517.88</v>
      </c>
      <c r="O3721" s="17">
        <v>-0.14465600000000001</v>
      </c>
    </row>
    <row r="3722" spans="2:15" x14ac:dyDescent="0.2">
      <c r="B3722" s="30"/>
      <c r="C3722" s="30"/>
      <c r="D3722" s="30"/>
      <c r="E3722" s="30"/>
      <c r="F3722" s="30"/>
      <c r="G3722" s="14" t="s">
        <v>319</v>
      </c>
      <c r="H3722" s="18">
        <v>8239.39</v>
      </c>
      <c r="I3722" s="17">
        <v>1.1567160000000001</v>
      </c>
      <c r="J3722" s="18">
        <v>26993.1</v>
      </c>
      <c r="K3722" s="17">
        <v>0.95140800000000003</v>
      </c>
      <c r="L3722" s="18">
        <v>54647.76</v>
      </c>
      <c r="M3722" s="17">
        <v>1.448874</v>
      </c>
      <c r="N3722" s="18">
        <v>90436.82</v>
      </c>
      <c r="O3722" s="17">
        <v>1.4642310000000001</v>
      </c>
    </row>
    <row r="3723" spans="2:15" x14ac:dyDescent="0.2">
      <c r="B3723" s="30"/>
      <c r="C3723" s="30"/>
      <c r="D3723" s="30"/>
      <c r="E3723" s="30"/>
      <c r="F3723" s="30"/>
      <c r="G3723" s="14" t="s">
        <v>320</v>
      </c>
      <c r="H3723" s="18">
        <v>13120.96</v>
      </c>
      <c r="I3723" s="17">
        <v>0.35482999999999998</v>
      </c>
      <c r="J3723" s="18">
        <v>44419</v>
      </c>
      <c r="K3723" s="17">
        <v>0.265513</v>
      </c>
      <c r="L3723" s="18">
        <v>84901.91</v>
      </c>
      <c r="M3723" s="17">
        <v>0.26174599999999998</v>
      </c>
      <c r="N3723" s="18">
        <v>146715.53</v>
      </c>
      <c r="O3723" s="17">
        <v>0.19047</v>
      </c>
    </row>
    <row r="3724" spans="2:15" x14ac:dyDescent="0.2">
      <c r="B3724" s="30"/>
      <c r="C3724" s="30"/>
      <c r="D3724" s="30"/>
      <c r="E3724" s="30"/>
      <c r="F3724" s="30"/>
      <c r="G3724" s="14" t="s">
        <v>321</v>
      </c>
      <c r="H3724" s="18">
        <v>18167.47</v>
      </c>
      <c r="I3724" s="17">
        <v>-0.26397199999999998</v>
      </c>
      <c r="J3724" s="18">
        <v>61227.4</v>
      </c>
      <c r="K3724" s="17">
        <v>-0.31561499999999998</v>
      </c>
      <c r="L3724" s="18">
        <v>114810.29</v>
      </c>
      <c r="M3724" s="17">
        <v>-0.325737</v>
      </c>
      <c r="N3724" s="18">
        <v>247515.57</v>
      </c>
      <c r="O3724" s="17">
        <v>-0.21505099999999999</v>
      </c>
    </row>
    <row r="3725" spans="2:15" x14ac:dyDescent="0.2">
      <c r="B3725" s="30"/>
      <c r="C3725" s="30"/>
      <c r="D3725" s="30"/>
      <c r="E3725" s="30"/>
      <c r="F3725" s="30"/>
      <c r="G3725" s="14" t="s">
        <v>322</v>
      </c>
      <c r="H3725" s="18">
        <v>28953.19</v>
      </c>
      <c r="I3725" s="17">
        <v>1.283409</v>
      </c>
      <c r="J3725" s="18">
        <v>100401.05</v>
      </c>
      <c r="K3725" s="17">
        <v>1.4281839999999999</v>
      </c>
      <c r="L3725" s="18">
        <v>202220.54</v>
      </c>
      <c r="M3725" s="17">
        <v>1.667322</v>
      </c>
      <c r="N3725" s="18">
        <v>298386.26</v>
      </c>
      <c r="O3725" s="17">
        <v>1.1908859999999999</v>
      </c>
    </row>
    <row r="3726" spans="2:15" x14ac:dyDescent="0.2">
      <c r="B3726" s="30"/>
      <c r="C3726" s="30"/>
      <c r="D3726" s="30"/>
      <c r="E3726" s="30"/>
      <c r="F3726" s="30"/>
      <c r="G3726" s="14" t="s">
        <v>323</v>
      </c>
      <c r="H3726" s="18">
        <v>16284.2</v>
      </c>
      <c r="I3726" s="17">
        <v>0.265351</v>
      </c>
      <c r="J3726" s="18">
        <v>55235.01</v>
      </c>
      <c r="K3726" s="17">
        <v>0.245612</v>
      </c>
      <c r="L3726" s="18">
        <v>112971.86</v>
      </c>
      <c r="M3726" s="17">
        <v>0.429645</v>
      </c>
      <c r="N3726" s="18">
        <v>193845.33</v>
      </c>
      <c r="O3726" s="17">
        <v>0.38595400000000002</v>
      </c>
    </row>
    <row r="3727" spans="2:15" x14ac:dyDescent="0.2">
      <c r="B3727" s="30"/>
      <c r="C3727" s="30"/>
      <c r="D3727" s="30"/>
      <c r="E3727" s="30"/>
      <c r="F3727" s="30"/>
      <c r="G3727" s="14" t="s">
        <v>324</v>
      </c>
      <c r="H3727" s="18">
        <v>13031.41</v>
      </c>
      <c r="I3727" s="17">
        <v>0.28574899999999998</v>
      </c>
      <c r="J3727" s="18">
        <v>40836.379999999997</v>
      </c>
      <c r="K3727" s="17">
        <v>8.0145999999999995E-2</v>
      </c>
      <c r="L3727" s="18">
        <v>71596</v>
      </c>
      <c r="M3727" s="17">
        <v>7.3499999999999998E-4</v>
      </c>
      <c r="N3727" s="18">
        <v>128934.06</v>
      </c>
      <c r="O3727" s="17">
        <v>-3.3658E-2</v>
      </c>
    </row>
    <row r="3728" spans="2:15" x14ac:dyDescent="0.2">
      <c r="B3728" s="138"/>
      <c r="C3728" s="138"/>
      <c r="D3728" s="138"/>
      <c r="E3728" s="138"/>
      <c r="F3728" s="30"/>
      <c r="G3728" s="14" t="s">
        <v>325</v>
      </c>
      <c r="H3728" s="18">
        <v>14806.76</v>
      </c>
      <c r="I3728" s="17">
        <v>-3.3340000000000002E-2</v>
      </c>
      <c r="J3728" s="18">
        <v>49380.25</v>
      </c>
      <c r="K3728" s="17">
        <v>-2.5146000000000002E-2</v>
      </c>
      <c r="L3728" s="18">
        <v>96740.18</v>
      </c>
      <c r="M3728" s="17">
        <v>6.1947000000000002E-2</v>
      </c>
      <c r="N3728" s="18">
        <v>189099.24</v>
      </c>
      <c r="O3728" s="17">
        <v>0.11468399999999999</v>
      </c>
    </row>
    <row r="3729" spans="2:15" x14ac:dyDescent="0.2">
      <c r="C3729" s="30"/>
      <c r="D3729" s="30"/>
      <c r="E3729" s="30"/>
      <c r="F3729" s="30"/>
      <c r="G3729" s="14" t="s">
        <v>351</v>
      </c>
      <c r="H3729" s="19">
        <v>14288.11</v>
      </c>
      <c r="I3729" s="17">
        <v>0.13030600000000001</v>
      </c>
      <c r="J3729" s="19">
        <v>51084.46</v>
      </c>
      <c r="K3729" s="17">
        <v>0.37692300000000001</v>
      </c>
      <c r="L3729" s="19">
        <v>103129.31</v>
      </c>
      <c r="M3729" s="17">
        <v>0.33896399999999999</v>
      </c>
      <c r="N3729" s="19">
        <v>172671.2</v>
      </c>
      <c r="O3729" s="17">
        <v>0.20280300000000001</v>
      </c>
    </row>
    <row r="3730" spans="2:15" x14ac:dyDescent="0.2">
      <c r="C3730" s="30"/>
      <c r="D3730" s="30"/>
      <c r="E3730" s="30"/>
      <c r="F3730" s="30"/>
      <c r="G3730" s="14" t="s">
        <v>352</v>
      </c>
      <c r="H3730" s="19">
        <v>45725.8</v>
      </c>
      <c r="I3730" s="17">
        <v>-0.27985100000000002</v>
      </c>
      <c r="J3730" s="19">
        <v>186987.1</v>
      </c>
      <c r="K3730" s="17">
        <v>-6.1544000000000001E-2</v>
      </c>
      <c r="L3730" s="19">
        <v>385070.34</v>
      </c>
      <c r="M3730" s="17">
        <v>5.1649E-2</v>
      </c>
      <c r="N3730" s="19">
        <v>760304.95</v>
      </c>
      <c r="O3730" s="17">
        <v>0.80285099999999998</v>
      </c>
    </row>
    <row r="3731" spans="2:15" x14ac:dyDescent="0.2">
      <c r="B3731" s="29" t="s">
        <v>19</v>
      </c>
      <c r="C3731" s="29" t="s">
        <v>11</v>
      </c>
      <c r="D3731" s="29" t="s">
        <v>118</v>
      </c>
      <c r="E3731" s="29" t="s">
        <v>9</v>
      </c>
      <c r="F3731" s="29" t="s">
        <v>85</v>
      </c>
      <c r="G3731" s="14" t="s">
        <v>326</v>
      </c>
      <c r="H3731" s="18">
        <v>119035.69</v>
      </c>
      <c r="I3731" s="17">
        <v>0.166216</v>
      </c>
      <c r="J3731" s="18">
        <v>397070.64</v>
      </c>
      <c r="K3731" s="17">
        <v>6.5884999999999999E-2</v>
      </c>
      <c r="L3731" s="18">
        <v>759364.78</v>
      </c>
      <c r="M3731" s="17">
        <v>7.6109999999999997E-2</v>
      </c>
      <c r="N3731" s="18">
        <v>1356069.6</v>
      </c>
      <c r="O3731" s="17">
        <v>5.3405000000000001E-2</v>
      </c>
    </row>
    <row r="3732" spans="2:15" x14ac:dyDescent="0.2">
      <c r="B3732" s="30"/>
      <c r="C3732" s="30"/>
      <c r="D3732" s="30"/>
      <c r="E3732" s="30"/>
      <c r="F3732" s="30"/>
      <c r="G3732" s="14" t="s">
        <v>327</v>
      </c>
      <c r="H3732" s="18">
        <v>292350.14</v>
      </c>
      <c r="I3732" s="17">
        <v>0.13572600000000001</v>
      </c>
      <c r="J3732" s="18">
        <v>1016059.37</v>
      </c>
      <c r="K3732" s="17">
        <v>0.28051900000000002</v>
      </c>
      <c r="L3732" s="18">
        <v>2106678.58</v>
      </c>
      <c r="M3732" s="17">
        <v>0.341779</v>
      </c>
      <c r="N3732" s="18">
        <v>3683262.22</v>
      </c>
      <c r="O3732" s="17">
        <v>0.247473</v>
      </c>
    </row>
    <row r="3733" spans="2:15" x14ac:dyDescent="0.2">
      <c r="B3733" s="30"/>
      <c r="C3733" s="30"/>
      <c r="D3733" s="30"/>
      <c r="E3733" s="30"/>
      <c r="F3733" s="30"/>
      <c r="G3733" s="14" t="s">
        <v>328</v>
      </c>
      <c r="H3733" s="18">
        <v>143340.74</v>
      </c>
      <c r="I3733" s="17">
        <v>0.47881099999999999</v>
      </c>
      <c r="J3733" s="18">
        <v>494759.1</v>
      </c>
      <c r="K3733" s="17">
        <v>0.438023</v>
      </c>
      <c r="L3733" s="18">
        <v>953861.61</v>
      </c>
      <c r="M3733" s="17">
        <v>0.53739800000000004</v>
      </c>
      <c r="N3733" s="18">
        <v>1627900.71</v>
      </c>
      <c r="O3733" s="17">
        <v>0.42354199999999997</v>
      </c>
    </row>
    <row r="3734" spans="2:15" x14ac:dyDescent="0.2">
      <c r="B3734" s="30"/>
      <c r="C3734" s="30"/>
      <c r="D3734" s="30"/>
      <c r="E3734" s="30"/>
      <c r="F3734" s="30"/>
      <c r="G3734" s="14" t="s">
        <v>329</v>
      </c>
      <c r="H3734" s="18">
        <v>396915.1</v>
      </c>
      <c r="I3734" s="17">
        <v>0.14644299999999999</v>
      </c>
      <c r="J3734" s="18">
        <v>1428728.4</v>
      </c>
      <c r="K3734" s="17">
        <v>9.0981999999999993E-2</v>
      </c>
      <c r="L3734" s="18">
        <v>2411926.48</v>
      </c>
      <c r="M3734" s="17">
        <v>7.0309999999999997E-2</v>
      </c>
      <c r="N3734" s="18">
        <v>4086717.24</v>
      </c>
      <c r="O3734" s="17">
        <v>4.5204000000000001E-2</v>
      </c>
    </row>
    <row r="3735" spans="2:15" x14ac:dyDescent="0.2">
      <c r="B3735" s="30"/>
      <c r="C3735" s="30"/>
      <c r="D3735" s="30"/>
      <c r="E3735" s="30"/>
      <c r="F3735" s="30"/>
      <c r="G3735" s="14" t="s">
        <v>330</v>
      </c>
      <c r="H3735" s="18">
        <v>81919.78</v>
      </c>
      <c r="I3735" s="17">
        <v>0.74181200000000003</v>
      </c>
      <c r="J3735" s="18">
        <v>272934.65000000002</v>
      </c>
      <c r="K3735" s="17">
        <v>0.49022900000000003</v>
      </c>
      <c r="L3735" s="18">
        <v>523732.02</v>
      </c>
      <c r="M3735" s="17">
        <v>0.56121500000000002</v>
      </c>
      <c r="N3735" s="18">
        <v>893300.16</v>
      </c>
      <c r="O3735" s="17">
        <v>0.50031599999999998</v>
      </c>
    </row>
    <row r="3736" spans="2:15" x14ac:dyDescent="0.2">
      <c r="B3736" s="30"/>
      <c r="C3736" s="30"/>
      <c r="D3736" s="30"/>
      <c r="E3736" s="30"/>
      <c r="F3736" s="30"/>
      <c r="G3736" s="14" t="s">
        <v>331</v>
      </c>
      <c r="H3736" s="18">
        <v>120240.14</v>
      </c>
      <c r="I3736" s="17">
        <v>0.58287500000000003</v>
      </c>
      <c r="J3736" s="18">
        <v>419766.5</v>
      </c>
      <c r="K3736" s="17">
        <v>0.56591499999999995</v>
      </c>
      <c r="L3736" s="18">
        <v>891414.1</v>
      </c>
      <c r="M3736" s="17">
        <v>0.82527300000000003</v>
      </c>
      <c r="N3736" s="18">
        <v>1560307.65</v>
      </c>
      <c r="O3736" s="17">
        <v>0.95852599999999999</v>
      </c>
    </row>
    <row r="3737" spans="2:15" x14ac:dyDescent="0.2">
      <c r="B3737" s="30"/>
      <c r="C3737" s="30"/>
      <c r="D3737" s="30"/>
      <c r="E3737" s="30"/>
      <c r="F3737" s="30"/>
      <c r="G3737" s="14" t="s">
        <v>332</v>
      </c>
      <c r="H3737" s="18">
        <v>167291.49</v>
      </c>
      <c r="I3737" s="17">
        <v>0.36675400000000002</v>
      </c>
      <c r="J3737" s="18">
        <v>547391.56999999995</v>
      </c>
      <c r="K3737" s="17">
        <v>0.33161099999999999</v>
      </c>
      <c r="L3737" s="18">
        <v>1114396.72</v>
      </c>
      <c r="M3737" s="17">
        <v>0.55793400000000004</v>
      </c>
      <c r="N3737" s="18">
        <v>2003933.42</v>
      </c>
      <c r="O3737" s="17">
        <v>0.54347800000000002</v>
      </c>
    </row>
    <row r="3738" spans="2:15" x14ac:dyDescent="0.2">
      <c r="B3738" s="30"/>
      <c r="C3738" s="30"/>
      <c r="D3738" s="30"/>
      <c r="E3738" s="30"/>
      <c r="F3738" s="30"/>
      <c r="G3738" s="14" t="s">
        <v>333</v>
      </c>
      <c r="H3738" s="18">
        <v>203926.9</v>
      </c>
      <c r="I3738" s="17">
        <v>0.36723</v>
      </c>
      <c r="J3738" s="18">
        <v>707056.59</v>
      </c>
      <c r="K3738" s="17">
        <v>0.424014</v>
      </c>
      <c r="L3738" s="18">
        <v>1415071.4</v>
      </c>
      <c r="M3738" s="17">
        <v>0.57119699999999995</v>
      </c>
      <c r="N3738" s="18">
        <v>2408576.16</v>
      </c>
      <c r="O3738" s="17">
        <v>0.75726400000000005</v>
      </c>
    </row>
    <row r="3739" spans="2:15" x14ac:dyDescent="0.2">
      <c r="B3739" s="30"/>
      <c r="C3739" s="30"/>
      <c r="D3739" s="30"/>
      <c r="E3739" s="31"/>
      <c r="F3739" s="30"/>
      <c r="G3739" s="14" t="s">
        <v>334</v>
      </c>
      <c r="H3739" s="18">
        <v>1525019.74</v>
      </c>
      <c r="I3739" s="17">
        <v>0.27384799999999998</v>
      </c>
      <c r="J3739" s="18">
        <v>5283766.1399999997</v>
      </c>
      <c r="K3739" s="17">
        <v>0.26452799999999999</v>
      </c>
      <c r="L3739" s="18">
        <v>10176444.75</v>
      </c>
      <c r="M3739" s="17">
        <v>0.34087299999999998</v>
      </c>
      <c r="N3739" s="18">
        <v>17620065</v>
      </c>
      <c r="O3739" s="17">
        <v>0.319413</v>
      </c>
    </row>
    <row r="3740" spans="2:15" x14ac:dyDescent="0.2">
      <c r="B3740" s="29" t="s">
        <v>19</v>
      </c>
      <c r="C3740" s="29" t="s">
        <v>11</v>
      </c>
      <c r="D3740" s="29" t="s">
        <v>118</v>
      </c>
      <c r="E3740" s="29" t="s">
        <v>25</v>
      </c>
      <c r="F3740" s="29" t="s">
        <v>84</v>
      </c>
      <c r="G3740" s="14" t="s">
        <v>278</v>
      </c>
      <c r="H3740" s="18">
        <v>17544.009999999998</v>
      </c>
      <c r="I3740" s="17">
        <v>-3.1237999999999998E-2</v>
      </c>
      <c r="J3740" s="18">
        <v>70139.05</v>
      </c>
      <c r="K3740" s="17">
        <v>-7.3647000000000004E-2</v>
      </c>
      <c r="L3740" s="18">
        <v>134310.26999999999</v>
      </c>
      <c r="M3740" s="17">
        <v>-7.7604000000000006E-2</v>
      </c>
      <c r="N3740" s="18">
        <v>250941.76</v>
      </c>
      <c r="O3740" s="17">
        <v>-5.4304999999999999E-2</v>
      </c>
    </row>
    <row r="3741" spans="2:15" x14ac:dyDescent="0.2">
      <c r="B3741" s="30"/>
      <c r="C3741" s="30"/>
      <c r="D3741" s="30"/>
      <c r="E3741" s="30"/>
      <c r="F3741" s="30"/>
      <c r="G3741" s="14" t="s">
        <v>279</v>
      </c>
      <c r="H3741" s="18">
        <v>63669.59</v>
      </c>
      <c r="I3741" s="17">
        <v>1.6492</v>
      </c>
      <c r="J3741" s="18">
        <v>194135.04000000001</v>
      </c>
      <c r="K3741" s="17">
        <v>1.3360669999999999</v>
      </c>
      <c r="L3741" s="18">
        <v>406646.85</v>
      </c>
      <c r="M3741" s="17">
        <v>1.6982459999999999</v>
      </c>
      <c r="N3741" s="18">
        <v>692008.14</v>
      </c>
      <c r="O3741" s="17">
        <v>1.5389010000000001</v>
      </c>
    </row>
    <row r="3742" spans="2:15" x14ac:dyDescent="0.2">
      <c r="B3742" s="30"/>
      <c r="C3742" s="30"/>
      <c r="D3742" s="30"/>
      <c r="E3742" s="30"/>
      <c r="F3742" s="30"/>
      <c r="G3742" s="14" t="s">
        <v>280</v>
      </c>
      <c r="H3742" s="18">
        <v>55728.24</v>
      </c>
      <c r="I3742" s="17">
        <v>0.13589699999999999</v>
      </c>
      <c r="J3742" s="18">
        <v>203964</v>
      </c>
      <c r="K3742" s="17">
        <v>8.8190000000000004E-2</v>
      </c>
      <c r="L3742" s="18">
        <v>381884.09</v>
      </c>
      <c r="M3742" s="17">
        <v>6.8833000000000005E-2</v>
      </c>
      <c r="N3742" s="18">
        <v>694796.46</v>
      </c>
      <c r="O3742" s="17">
        <v>5.6172E-2</v>
      </c>
    </row>
    <row r="3743" spans="2:15" x14ac:dyDescent="0.2">
      <c r="B3743" s="30"/>
      <c r="C3743" s="30"/>
      <c r="D3743" s="30"/>
      <c r="E3743" s="30"/>
      <c r="F3743" s="30"/>
      <c r="G3743" s="14" t="s">
        <v>281</v>
      </c>
      <c r="H3743" s="18">
        <v>23804.27</v>
      </c>
      <c r="I3743" s="17">
        <v>0.29449199999999998</v>
      </c>
      <c r="J3743" s="18">
        <v>81086.94</v>
      </c>
      <c r="K3743" s="17">
        <v>0.24426400000000001</v>
      </c>
      <c r="L3743" s="18">
        <v>161956.71</v>
      </c>
      <c r="M3743" s="17">
        <v>0.396588</v>
      </c>
      <c r="N3743" s="18">
        <v>285873.51</v>
      </c>
      <c r="O3743" s="17">
        <v>0.37953100000000001</v>
      </c>
    </row>
    <row r="3744" spans="2:15" x14ac:dyDescent="0.2">
      <c r="B3744" s="30"/>
      <c r="C3744" s="30"/>
      <c r="D3744" s="30"/>
      <c r="E3744" s="30"/>
      <c r="F3744" s="30"/>
      <c r="G3744" s="14" t="s">
        <v>282</v>
      </c>
      <c r="H3744" s="18">
        <v>74331.73</v>
      </c>
      <c r="I3744" s="17">
        <v>0.43606099999999998</v>
      </c>
      <c r="J3744" s="18">
        <v>254235.79</v>
      </c>
      <c r="K3744" s="17">
        <v>0.28800700000000001</v>
      </c>
      <c r="L3744" s="18">
        <v>421844.7</v>
      </c>
      <c r="M3744" s="17">
        <v>0.16666300000000001</v>
      </c>
      <c r="N3744" s="18">
        <v>717692.43</v>
      </c>
      <c r="O3744" s="17">
        <v>7.9561999999999994E-2</v>
      </c>
    </row>
    <row r="3745" spans="2:15" x14ac:dyDescent="0.2">
      <c r="B3745" s="30"/>
      <c r="C3745" s="30"/>
      <c r="D3745" s="30"/>
      <c r="E3745" s="30"/>
      <c r="F3745" s="30"/>
      <c r="G3745" s="14" t="s">
        <v>283</v>
      </c>
      <c r="H3745" s="18">
        <v>27507.13</v>
      </c>
      <c r="I3745" s="17">
        <v>-8.6067000000000005E-2</v>
      </c>
      <c r="J3745" s="18">
        <v>101051.02</v>
      </c>
      <c r="K3745" s="17">
        <v>-0.136522</v>
      </c>
      <c r="L3745" s="18">
        <v>175506.76</v>
      </c>
      <c r="M3745" s="17">
        <v>-4.7544999999999997E-2</v>
      </c>
      <c r="N3745" s="18">
        <v>291412.28000000003</v>
      </c>
      <c r="O3745" s="17">
        <v>7.2999999999999996E-4</v>
      </c>
    </row>
    <row r="3746" spans="2:15" x14ac:dyDescent="0.2">
      <c r="B3746" s="30"/>
      <c r="C3746" s="30"/>
      <c r="D3746" s="30"/>
      <c r="E3746" s="30"/>
      <c r="F3746" s="30"/>
      <c r="G3746" s="14" t="s">
        <v>284</v>
      </c>
      <c r="H3746" s="18">
        <v>9116.32</v>
      </c>
      <c r="I3746" s="17">
        <v>-0.30224000000000001</v>
      </c>
      <c r="J3746" s="18">
        <v>37510.86</v>
      </c>
      <c r="K3746" s="17">
        <v>-0.205175</v>
      </c>
      <c r="L3746" s="18">
        <v>77269.03</v>
      </c>
      <c r="M3746" s="17">
        <v>-9.5566999999999999E-2</v>
      </c>
      <c r="N3746" s="18">
        <v>144578.93</v>
      </c>
      <c r="O3746" s="17">
        <v>-7.0121000000000003E-2</v>
      </c>
    </row>
    <row r="3747" spans="2:15" x14ac:dyDescent="0.2">
      <c r="B3747" s="30"/>
      <c r="C3747" s="30"/>
      <c r="D3747" s="30"/>
      <c r="E3747" s="30"/>
      <c r="F3747" s="30"/>
      <c r="G3747" s="14" t="s">
        <v>285</v>
      </c>
      <c r="H3747" s="18">
        <v>51670.06</v>
      </c>
      <c r="I3747" s="17">
        <v>-9.5199000000000006E-2</v>
      </c>
      <c r="J3747" s="18">
        <v>186889.04</v>
      </c>
      <c r="K3747" s="17">
        <v>-3.6887999999999997E-2</v>
      </c>
      <c r="L3747" s="18">
        <v>370399.3</v>
      </c>
      <c r="M3747" s="17">
        <v>4.9083000000000002E-2</v>
      </c>
      <c r="N3747" s="18">
        <v>704709.99</v>
      </c>
      <c r="O3747" s="17">
        <v>2.0444E-2</v>
      </c>
    </row>
    <row r="3748" spans="2:15" x14ac:dyDescent="0.2">
      <c r="B3748" s="30"/>
      <c r="C3748" s="30"/>
      <c r="D3748" s="30"/>
      <c r="E3748" s="30"/>
      <c r="F3748" s="30"/>
      <c r="G3748" s="14" t="s">
        <v>286</v>
      </c>
      <c r="H3748" s="18">
        <v>57849.29</v>
      </c>
      <c r="I3748" s="17">
        <v>1.5061359999999999</v>
      </c>
      <c r="J3748" s="18">
        <v>183922.68</v>
      </c>
      <c r="K3748" s="17">
        <v>1.6667909999999999</v>
      </c>
      <c r="L3748" s="18">
        <v>405559.28</v>
      </c>
      <c r="M3748" s="17">
        <v>1.9251199999999999</v>
      </c>
      <c r="N3748" s="18">
        <v>675361.36</v>
      </c>
      <c r="O3748" s="17">
        <v>1.6415999999999999</v>
      </c>
    </row>
    <row r="3749" spans="2:15" x14ac:dyDescent="0.2">
      <c r="B3749" s="30"/>
      <c r="C3749" s="30"/>
      <c r="D3749" s="30"/>
      <c r="E3749" s="30"/>
      <c r="F3749" s="30"/>
      <c r="G3749" s="14" t="s">
        <v>287</v>
      </c>
      <c r="H3749" s="18">
        <v>12494.85</v>
      </c>
      <c r="I3749" s="17">
        <v>0.11573799999999999</v>
      </c>
      <c r="J3749" s="18">
        <v>52234.75</v>
      </c>
      <c r="K3749" s="17">
        <v>0.113964</v>
      </c>
      <c r="L3749" s="18">
        <v>89369.88</v>
      </c>
      <c r="M3749" s="17">
        <v>0.12615399999999999</v>
      </c>
      <c r="N3749" s="18">
        <v>147500.28</v>
      </c>
      <c r="O3749" s="17">
        <v>0.13649600000000001</v>
      </c>
    </row>
    <row r="3750" spans="2:15" x14ac:dyDescent="0.2">
      <c r="B3750" s="30"/>
      <c r="C3750" s="30"/>
      <c r="D3750" s="30"/>
      <c r="E3750" s="30"/>
      <c r="F3750" s="30"/>
      <c r="G3750" s="14" t="s">
        <v>288</v>
      </c>
      <c r="H3750" s="18">
        <v>30135.119999999999</v>
      </c>
      <c r="I3750" s="17">
        <v>0.46589599999999998</v>
      </c>
      <c r="J3750" s="18">
        <v>110001.82</v>
      </c>
      <c r="K3750" s="17">
        <v>0.67194500000000001</v>
      </c>
      <c r="L3750" s="18">
        <v>199219.83</v>
      </c>
      <c r="M3750" s="17">
        <v>0.53141700000000003</v>
      </c>
      <c r="N3750" s="18">
        <v>314895.64</v>
      </c>
      <c r="O3750" s="17">
        <v>0.31344699999999998</v>
      </c>
    </row>
    <row r="3751" spans="2:15" x14ac:dyDescent="0.2">
      <c r="B3751" s="30"/>
      <c r="C3751" s="30"/>
      <c r="D3751" s="30"/>
      <c r="E3751" s="30"/>
      <c r="F3751" s="30"/>
      <c r="G3751" s="14" t="s">
        <v>289</v>
      </c>
      <c r="H3751" s="18">
        <v>42036.39</v>
      </c>
      <c r="I3751" s="17">
        <v>0.89040699999999995</v>
      </c>
      <c r="J3751" s="18">
        <v>139801.65</v>
      </c>
      <c r="K3751" s="17">
        <v>0.72558</v>
      </c>
      <c r="L3751" s="18">
        <v>291017.94</v>
      </c>
      <c r="M3751" s="17">
        <v>0.88315600000000005</v>
      </c>
      <c r="N3751" s="18">
        <v>501916.67</v>
      </c>
      <c r="O3751" s="17">
        <v>0.805006</v>
      </c>
    </row>
    <row r="3752" spans="2:15" x14ac:dyDescent="0.2">
      <c r="B3752" s="30"/>
      <c r="C3752" s="30"/>
      <c r="D3752" s="30"/>
      <c r="E3752" s="30"/>
      <c r="F3752" s="30"/>
      <c r="G3752" s="14" t="s">
        <v>290</v>
      </c>
      <c r="H3752" s="18">
        <v>44139.85</v>
      </c>
      <c r="I3752" s="17">
        <v>1.0016099999999999</v>
      </c>
      <c r="J3752" s="18">
        <v>149091.54</v>
      </c>
      <c r="K3752" s="17">
        <v>0.893957</v>
      </c>
      <c r="L3752" s="18">
        <v>276270.49</v>
      </c>
      <c r="M3752" s="17">
        <v>0.870672</v>
      </c>
      <c r="N3752" s="18">
        <v>443497.98</v>
      </c>
      <c r="O3752" s="17">
        <v>0.59372599999999998</v>
      </c>
    </row>
    <row r="3753" spans="2:15" x14ac:dyDescent="0.2">
      <c r="B3753" s="30"/>
      <c r="C3753" s="30"/>
      <c r="D3753" s="30"/>
      <c r="E3753" s="30"/>
      <c r="F3753" s="30"/>
      <c r="G3753" s="14" t="s">
        <v>291</v>
      </c>
      <c r="H3753" s="18">
        <v>72011.66</v>
      </c>
      <c r="I3753" s="17">
        <v>0.14529400000000001</v>
      </c>
      <c r="J3753" s="18">
        <v>252320.77</v>
      </c>
      <c r="K3753" s="17">
        <v>0.35885600000000001</v>
      </c>
      <c r="L3753" s="18">
        <v>501774.38</v>
      </c>
      <c r="M3753" s="17">
        <v>0.29357499999999997</v>
      </c>
      <c r="N3753" s="18">
        <v>856752.51</v>
      </c>
      <c r="O3753" s="17">
        <v>0.157138</v>
      </c>
    </row>
    <row r="3754" spans="2:15" x14ac:dyDescent="0.2">
      <c r="B3754" s="30"/>
      <c r="C3754" s="30"/>
      <c r="D3754" s="30"/>
      <c r="E3754" s="30"/>
      <c r="F3754" s="30"/>
      <c r="G3754" s="14" t="s">
        <v>292</v>
      </c>
      <c r="H3754" s="18">
        <v>43176.91</v>
      </c>
      <c r="I3754" s="17">
        <v>-0.16343199999999999</v>
      </c>
      <c r="J3754" s="18">
        <v>143069.66</v>
      </c>
      <c r="K3754" s="17">
        <v>-7.705E-3</v>
      </c>
      <c r="L3754" s="18">
        <v>303848.28999999998</v>
      </c>
      <c r="M3754" s="17">
        <v>2.4310999999999999E-2</v>
      </c>
      <c r="N3754" s="18">
        <v>559822.48</v>
      </c>
      <c r="O3754" s="17">
        <v>1.4200000000000001E-4</v>
      </c>
    </row>
    <row r="3755" spans="2:15" x14ac:dyDescent="0.2">
      <c r="B3755" s="30"/>
      <c r="C3755" s="30"/>
      <c r="D3755" s="30"/>
      <c r="E3755" s="30"/>
      <c r="F3755" s="30"/>
      <c r="G3755" s="14" t="s">
        <v>293</v>
      </c>
      <c r="H3755" s="18">
        <v>25084.65</v>
      </c>
      <c r="I3755" s="17">
        <v>-0.144568</v>
      </c>
      <c r="J3755" s="18">
        <v>92146.49</v>
      </c>
      <c r="K3755" s="17">
        <v>-0.17035500000000001</v>
      </c>
      <c r="L3755" s="18">
        <v>162391.93</v>
      </c>
      <c r="M3755" s="17">
        <v>-0.142378</v>
      </c>
      <c r="N3755" s="18">
        <v>296227.87</v>
      </c>
      <c r="O3755" s="17">
        <v>-8.7998999999999994E-2</v>
      </c>
    </row>
    <row r="3756" spans="2:15" x14ac:dyDescent="0.2">
      <c r="B3756" s="30"/>
      <c r="C3756" s="30"/>
      <c r="D3756" s="30"/>
      <c r="E3756" s="30"/>
      <c r="F3756" s="30"/>
      <c r="G3756" s="14" t="s">
        <v>294</v>
      </c>
      <c r="H3756" s="18">
        <v>34792.81</v>
      </c>
      <c r="I3756" s="17">
        <v>-4.7608999999999999E-2</v>
      </c>
      <c r="J3756" s="18">
        <v>132261.93</v>
      </c>
      <c r="K3756" s="17">
        <v>-7.7639E-2</v>
      </c>
      <c r="L3756" s="18">
        <v>220193.43</v>
      </c>
      <c r="M3756" s="17">
        <v>-0.101732</v>
      </c>
      <c r="N3756" s="18">
        <v>410433.38</v>
      </c>
      <c r="O3756" s="17">
        <v>-2.9486999999999999E-2</v>
      </c>
    </row>
    <row r="3757" spans="2:15" x14ac:dyDescent="0.2">
      <c r="B3757" s="30"/>
      <c r="C3757" s="30"/>
      <c r="D3757" s="30"/>
      <c r="E3757" s="30"/>
      <c r="F3757" s="30"/>
      <c r="G3757" s="14" t="s">
        <v>295</v>
      </c>
      <c r="H3757" s="18">
        <v>39745.620000000003</v>
      </c>
      <c r="I3757" s="17">
        <v>1.4811939999999999</v>
      </c>
      <c r="J3757" s="18">
        <v>131326.84</v>
      </c>
      <c r="K3757" s="17">
        <v>1.2698510000000001</v>
      </c>
      <c r="L3757" s="18">
        <v>282014.26</v>
      </c>
      <c r="M3757" s="17">
        <v>1.6537170000000001</v>
      </c>
      <c r="N3757" s="18">
        <v>481576.97</v>
      </c>
      <c r="O3757" s="17">
        <v>1.4886269999999999</v>
      </c>
    </row>
    <row r="3758" spans="2:15" x14ac:dyDescent="0.2">
      <c r="B3758" s="30"/>
      <c r="C3758" s="30"/>
      <c r="D3758" s="30"/>
      <c r="E3758" s="30"/>
      <c r="F3758" s="30"/>
      <c r="G3758" s="14" t="s">
        <v>296</v>
      </c>
      <c r="H3758" s="18">
        <v>27654.29</v>
      </c>
      <c r="I3758" s="17">
        <v>0.40084399999999998</v>
      </c>
      <c r="J3758" s="18">
        <v>92332.19</v>
      </c>
      <c r="K3758" s="17">
        <v>0.38235200000000003</v>
      </c>
      <c r="L3758" s="18">
        <v>198468.12</v>
      </c>
      <c r="M3758" s="17">
        <v>0.49882100000000001</v>
      </c>
      <c r="N3758" s="18">
        <v>347938.92</v>
      </c>
      <c r="O3758" s="17">
        <v>0.39946100000000001</v>
      </c>
    </row>
    <row r="3759" spans="2:15" x14ac:dyDescent="0.2">
      <c r="B3759" s="30"/>
      <c r="C3759" s="30"/>
      <c r="D3759" s="30"/>
      <c r="E3759" s="30"/>
      <c r="F3759" s="30"/>
      <c r="G3759" s="14" t="s">
        <v>297</v>
      </c>
      <c r="H3759" s="18">
        <v>10844.52</v>
      </c>
      <c r="I3759" s="17">
        <v>-8.1176999999999999E-2</v>
      </c>
      <c r="J3759" s="18">
        <v>39439.49</v>
      </c>
      <c r="K3759" s="17">
        <v>-3.6492999999999998E-2</v>
      </c>
      <c r="L3759" s="18">
        <v>76746.81</v>
      </c>
      <c r="M3759" s="17">
        <v>2.2790000000000002E-3</v>
      </c>
      <c r="N3759" s="18">
        <v>147690.12</v>
      </c>
      <c r="O3759" s="17">
        <v>3.3617000000000001E-2</v>
      </c>
    </row>
    <row r="3760" spans="2:15" x14ac:dyDescent="0.2">
      <c r="B3760" s="30"/>
      <c r="C3760" s="30"/>
      <c r="D3760" s="30"/>
      <c r="E3760" s="30"/>
      <c r="F3760" s="30"/>
      <c r="G3760" s="14" t="s">
        <v>298</v>
      </c>
      <c r="H3760" s="18">
        <v>9924.67</v>
      </c>
      <c r="I3760" s="17">
        <v>0.49696099999999999</v>
      </c>
      <c r="J3760" s="18">
        <v>36922.71</v>
      </c>
      <c r="K3760" s="17">
        <v>0.425209</v>
      </c>
      <c r="L3760" s="18">
        <v>70917.23</v>
      </c>
      <c r="M3760" s="17">
        <v>0.33601599999999998</v>
      </c>
      <c r="N3760" s="18">
        <v>116314.43</v>
      </c>
      <c r="O3760" s="17">
        <v>0.17464399999999999</v>
      </c>
    </row>
    <row r="3761" spans="2:15" x14ac:dyDescent="0.2">
      <c r="B3761" s="30"/>
      <c r="C3761" s="30"/>
      <c r="D3761" s="30"/>
      <c r="E3761" s="30"/>
      <c r="F3761" s="30"/>
      <c r="G3761" s="14" t="s">
        <v>299</v>
      </c>
      <c r="H3761" s="18">
        <v>104117.25</v>
      </c>
      <c r="I3761" s="17">
        <v>0.96352499999999996</v>
      </c>
      <c r="J3761" s="18">
        <v>347424.22</v>
      </c>
      <c r="K3761" s="17">
        <v>0.80904699999999996</v>
      </c>
      <c r="L3761" s="18">
        <v>678048.33</v>
      </c>
      <c r="M3761" s="17">
        <v>0.85721400000000003</v>
      </c>
      <c r="N3761" s="18">
        <v>1050867.67</v>
      </c>
      <c r="O3761" s="17">
        <v>0.55979999999999996</v>
      </c>
    </row>
    <row r="3762" spans="2:15" x14ac:dyDescent="0.2">
      <c r="B3762" s="30"/>
      <c r="C3762" s="30"/>
      <c r="D3762" s="30"/>
      <c r="E3762" s="30"/>
      <c r="F3762" s="30"/>
      <c r="G3762" s="14" t="s">
        <v>300</v>
      </c>
      <c r="H3762" s="18">
        <v>16775.61</v>
      </c>
      <c r="I3762" s="17">
        <v>0.95046200000000003</v>
      </c>
      <c r="J3762" s="18">
        <v>51213.06</v>
      </c>
      <c r="K3762" s="17">
        <v>0.86728700000000003</v>
      </c>
      <c r="L3762" s="18">
        <v>112549.16</v>
      </c>
      <c r="M3762" s="17">
        <v>1.1203620000000001</v>
      </c>
      <c r="N3762" s="18">
        <v>190666.29</v>
      </c>
      <c r="O3762" s="17">
        <v>0.90680700000000003</v>
      </c>
    </row>
    <row r="3763" spans="2:15" x14ac:dyDescent="0.2">
      <c r="B3763" s="30"/>
      <c r="C3763" s="30"/>
      <c r="D3763" s="30"/>
      <c r="E3763" s="30"/>
      <c r="F3763" s="30"/>
      <c r="G3763" s="14" t="s">
        <v>301</v>
      </c>
      <c r="H3763" s="18">
        <v>38273.07</v>
      </c>
      <c r="I3763" s="17">
        <v>-7.8019000000000005E-2</v>
      </c>
      <c r="J3763" s="18">
        <v>132675.46</v>
      </c>
      <c r="K3763" s="17">
        <v>-3.1708E-2</v>
      </c>
      <c r="L3763" s="18">
        <v>261665.17</v>
      </c>
      <c r="M3763" s="17">
        <v>1.7846000000000001E-2</v>
      </c>
      <c r="N3763" s="18">
        <v>531833.62</v>
      </c>
      <c r="O3763" s="17">
        <v>4.2334999999999998E-2</v>
      </c>
    </row>
    <row r="3764" spans="2:15" x14ac:dyDescent="0.2">
      <c r="B3764" s="30"/>
      <c r="C3764" s="30"/>
      <c r="D3764" s="30"/>
      <c r="E3764" s="30"/>
      <c r="F3764" s="30"/>
      <c r="G3764" s="14" t="s">
        <v>302</v>
      </c>
      <c r="H3764" s="18">
        <v>9749.4</v>
      </c>
      <c r="I3764" s="17">
        <v>-1.5833E-2</v>
      </c>
      <c r="J3764" s="18">
        <v>38818.71</v>
      </c>
      <c r="K3764" s="17">
        <v>-0.17582999999999999</v>
      </c>
      <c r="L3764" s="18">
        <v>80306.44</v>
      </c>
      <c r="M3764" s="17">
        <v>-0.13619899999999999</v>
      </c>
      <c r="N3764" s="18">
        <v>138305.71</v>
      </c>
      <c r="O3764" s="17">
        <v>-0.11326600000000001</v>
      </c>
    </row>
    <row r="3765" spans="2:15" x14ac:dyDescent="0.2">
      <c r="B3765" s="30"/>
      <c r="C3765" s="30"/>
      <c r="D3765" s="30"/>
      <c r="E3765" s="30"/>
      <c r="F3765" s="30"/>
      <c r="G3765" s="14" t="s">
        <v>303</v>
      </c>
      <c r="H3765" s="18">
        <v>10214.19</v>
      </c>
      <c r="I3765" s="17">
        <v>-6.1910000000000003E-3</v>
      </c>
      <c r="J3765" s="18">
        <v>37726.199999999997</v>
      </c>
      <c r="K3765" s="17">
        <v>-0.100339</v>
      </c>
      <c r="L3765" s="18">
        <v>75091.009999999995</v>
      </c>
      <c r="M3765" s="17">
        <v>-3.4493999999999997E-2</v>
      </c>
      <c r="N3765" s="18">
        <v>134180.31</v>
      </c>
      <c r="O3765" s="17">
        <v>3.2277E-2</v>
      </c>
    </row>
    <row r="3766" spans="2:15" x14ac:dyDescent="0.2">
      <c r="B3766" s="30"/>
      <c r="C3766" s="30"/>
      <c r="D3766" s="30"/>
      <c r="E3766" s="30"/>
      <c r="F3766" s="30"/>
      <c r="G3766" s="14" t="s">
        <v>304</v>
      </c>
      <c r="H3766" s="18">
        <v>18345.310000000001</v>
      </c>
      <c r="I3766" s="17">
        <v>1.616636</v>
      </c>
      <c r="J3766" s="18">
        <v>55290.11</v>
      </c>
      <c r="K3766" s="17">
        <v>1.1982649999999999</v>
      </c>
      <c r="L3766" s="18">
        <v>114056.27</v>
      </c>
      <c r="M3766" s="17">
        <v>1.608063</v>
      </c>
      <c r="N3766" s="18">
        <v>189523.63</v>
      </c>
      <c r="O3766" s="17">
        <v>1.40981</v>
      </c>
    </row>
    <row r="3767" spans="2:15" x14ac:dyDescent="0.2">
      <c r="B3767" s="30"/>
      <c r="C3767" s="30"/>
      <c r="D3767" s="30"/>
      <c r="E3767" s="30"/>
      <c r="F3767" s="30"/>
      <c r="G3767" s="14" t="s">
        <v>305</v>
      </c>
      <c r="H3767" s="18">
        <v>15843.74</v>
      </c>
      <c r="I3767" s="17">
        <v>7.9579999999999998E-3</v>
      </c>
      <c r="J3767" s="18">
        <v>59196.07</v>
      </c>
      <c r="K3767" s="17">
        <v>6.1599999999999997E-3</v>
      </c>
      <c r="L3767" s="18">
        <v>120892.48</v>
      </c>
      <c r="M3767" s="17">
        <v>0.127438</v>
      </c>
      <c r="N3767" s="18">
        <v>218111.86</v>
      </c>
      <c r="O3767" s="17">
        <v>8.9542999999999998E-2</v>
      </c>
    </row>
    <row r="3768" spans="2:15" x14ac:dyDescent="0.2">
      <c r="B3768" s="30"/>
      <c r="C3768" s="30"/>
      <c r="D3768" s="30"/>
      <c r="E3768" s="30"/>
      <c r="F3768" s="30"/>
      <c r="G3768" s="14" t="s">
        <v>306</v>
      </c>
      <c r="H3768" s="18">
        <v>130744.43</v>
      </c>
      <c r="I3768" s="17">
        <v>-0.11050699999999999</v>
      </c>
      <c r="J3768" s="18">
        <v>466842.64</v>
      </c>
      <c r="K3768" s="17">
        <v>-0.123933</v>
      </c>
      <c r="L3768" s="18">
        <v>805810.24</v>
      </c>
      <c r="M3768" s="17">
        <v>-7.5742000000000004E-2</v>
      </c>
      <c r="N3768" s="18">
        <v>1490961.31</v>
      </c>
      <c r="O3768" s="17">
        <v>4.8999999999999998E-3</v>
      </c>
    </row>
    <row r="3769" spans="2:15" x14ac:dyDescent="0.2">
      <c r="B3769" s="30"/>
      <c r="C3769" s="30"/>
      <c r="D3769" s="30"/>
      <c r="E3769" s="30"/>
      <c r="F3769" s="30"/>
      <c r="G3769" s="14" t="s">
        <v>307</v>
      </c>
      <c r="H3769" s="18">
        <v>57218.2</v>
      </c>
      <c r="I3769" s="17">
        <v>0.34663100000000002</v>
      </c>
      <c r="J3769" s="18">
        <v>200670.38</v>
      </c>
      <c r="K3769" s="17">
        <v>0.28959099999999999</v>
      </c>
      <c r="L3769" s="18">
        <v>334189.65000000002</v>
      </c>
      <c r="M3769" s="17">
        <v>0.20205799999999999</v>
      </c>
      <c r="N3769" s="18">
        <v>546196.18999999994</v>
      </c>
      <c r="O3769" s="17">
        <v>0.111002</v>
      </c>
    </row>
    <row r="3770" spans="2:15" x14ac:dyDescent="0.2">
      <c r="B3770" s="30"/>
      <c r="C3770" s="30"/>
      <c r="D3770" s="30"/>
      <c r="E3770" s="30"/>
      <c r="F3770" s="30"/>
      <c r="G3770" s="14" t="s">
        <v>308</v>
      </c>
      <c r="H3770" s="18">
        <v>14713.91</v>
      </c>
      <c r="I3770" s="17">
        <v>2.5433349999999999</v>
      </c>
      <c r="J3770" s="18">
        <v>47030.13</v>
      </c>
      <c r="K3770" s="17">
        <v>1.8742300000000001</v>
      </c>
      <c r="L3770" s="18">
        <v>93071.63</v>
      </c>
      <c r="M3770" s="17">
        <v>2.1897890000000002</v>
      </c>
      <c r="N3770" s="18">
        <v>149270.03</v>
      </c>
      <c r="O3770" s="17">
        <v>1.9025510000000001</v>
      </c>
    </row>
    <row r="3771" spans="2:15" x14ac:dyDescent="0.2">
      <c r="B3771" s="30"/>
      <c r="C3771" s="30"/>
      <c r="D3771" s="30"/>
      <c r="E3771" s="30"/>
      <c r="F3771" s="30"/>
      <c r="G3771" s="14" t="s">
        <v>309</v>
      </c>
      <c r="H3771" s="18">
        <v>22366.47</v>
      </c>
      <c r="I3771" s="17">
        <v>-0.133628</v>
      </c>
      <c r="J3771" s="18">
        <v>79386.61</v>
      </c>
      <c r="K3771" s="17">
        <v>-8.4301000000000001E-2</v>
      </c>
      <c r="L3771" s="18">
        <v>154500.79</v>
      </c>
      <c r="M3771" s="17">
        <v>-3.1413000000000003E-2</v>
      </c>
      <c r="N3771" s="18">
        <v>306537.59999999998</v>
      </c>
      <c r="O3771" s="17">
        <v>1.1884E-2</v>
      </c>
    </row>
    <row r="3772" spans="2:15" x14ac:dyDescent="0.2">
      <c r="B3772" s="30"/>
      <c r="C3772" s="30"/>
      <c r="D3772" s="30"/>
      <c r="E3772" s="30"/>
      <c r="F3772" s="30"/>
      <c r="G3772" s="14" t="s">
        <v>310</v>
      </c>
      <c r="H3772" s="18">
        <v>24438.76</v>
      </c>
      <c r="I3772" s="17">
        <v>0.14599400000000001</v>
      </c>
      <c r="J3772" s="18">
        <v>82843.509999999995</v>
      </c>
      <c r="K3772" s="17">
        <v>0.208338</v>
      </c>
      <c r="L3772" s="18">
        <v>182097.25</v>
      </c>
      <c r="M3772" s="17">
        <v>0.29382599999999998</v>
      </c>
      <c r="N3772" s="18">
        <v>329089.26</v>
      </c>
      <c r="O3772" s="17">
        <v>0.23415</v>
      </c>
    </row>
    <row r="3773" spans="2:15" x14ac:dyDescent="0.2">
      <c r="B3773" s="30"/>
      <c r="C3773" s="30"/>
      <c r="D3773" s="30"/>
      <c r="E3773" s="30"/>
      <c r="F3773" s="30"/>
      <c r="G3773" s="14" t="s">
        <v>311</v>
      </c>
      <c r="H3773" s="18">
        <v>37839.25</v>
      </c>
      <c r="I3773" s="17">
        <v>-0.15101100000000001</v>
      </c>
      <c r="J3773" s="18">
        <v>136134.82999999999</v>
      </c>
      <c r="K3773" s="17">
        <v>-0.21726300000000001</v>
      </c>
      <c r="L3773" s="18">
        <v>242242.1</v>
      </c>
      <c r="M3773" s="17">
        <v>-0.16803499999999999</v>
      </c>
      <c r="N3773" s="18">
        <v>453077.65</v>
      </c>
      <c r="O3773" s="17">
        <v>-9.4978999999999994E-2</v>
      </c>
    </row>
    <row r="3774" spans="2:15" x14ac:dyDescent="0.2">
      <c r="B3774" s="30"/>
      <c r="C3774" s="30"/>
      <c r="D3774" s="30"/>
      <c r="E3774" s="30"/>
      <c r="F3774" s="30"/>
      <c r="G3774" s="14" t="s">
        <v>312</v>
      </c>
      <c r="H3774" s="18">
        <v>20107.330000000002</v>
      </c>
      <c r="I3774" s="17">
        <v>-0.10005699999999999</v>
      </c>
      <c r="J3774" s="18">
        <v>68704.929999999993</v>
      </c>
      <c r="K3774" s="17">
        <v>-4.1945999999999997E-2</v>
      </c>
      <c r="L3774" s="18">
        <v>147853.18</v>
      </c>
      <c r="M3774" s="17">
        <v>3.7402999999999999E-2</v>
      </c>
      <c r="N3774" s="18">
        <v>302540.12</v>
      </c>
      <c r="O3774" s="17">
        <v>0.12807399999999999</v>
      </c>
    </row>
    <row r="3775" spans="2:15" x14ac:dyDescent="0.2">
      <c r="B3775" s="30"/>
      <c r="C3775" s="30"/>
      <c r="D3775" s="30"/>
      <c r="E3775" s="30"/>
      <c r="F3775" s="30"/>
      <c r="G3775" s="14" t="s">
        <v>313</v>
      </c>
      <c r="H3775" s="18">
        <v>22021.37</v>
      </c>
      <c r="I3775" s="17">
        <v>4.8337999999999999E-2</v>
      </c>
      <c r="J3775" s="18">
        <v>97028.52</v>
      </c>
      <c r="K3775" s="17">
        <v>8.3583000000000005E-2</v>
      </c>
      <c r="L3775" s="18">
        <v>174887.89</v>
      </c>
      <c r="M3775" s="17">
        <v>5.7992000000000002E-2</v>
      </c>
      <c r="N3775" s="18">
        <v>288647.55</v>
      </c>
      <c r="O3775" s="17">
        <v>5.8667999999999998E-2</v>
      </c>
    </row>
    <row r="3776" spans="2:15" x14ac:dyDescent="0.2">
      <c r="B3776" s="30"/>
      <c r="C3776" s="30"/>
      <c r="D3776" s="30"/>
      <c r="E3776" s="30"/>
      <c r="F3776" s="30"/>
      <c r="G3776" s="14" t="s">
        <v>314</v>
      </c>
      <c r="H3776" s="18">
        <v>51371.38</v>
      </c>
      <c r="I3776" s="17">
        <v>1.700488</v>
      </c>
      <c r="J3776" s="18">
        <v>176391.78</v>
      </c>
      <c r="K3776" s="17">
        <v>1.701576</v>
      </c>
      <c r="L3776" s="18">
        <v>347545.22</v>
      </c>
      <c r="M3776" s="17">
        <v>1.7471509999999999</v>
      </c>
      <c r="N3776" s="18">
        <v>500788.49</v>
      </c>
      <c r="O3776" s="17">
        <v>1.1280479999999999</v>
      </c>
    </row>
    <row r="3777" spans="2:15" x14ac:dyDescent="0.2">
      <c r="B3777" s="30"/>
      <c r="C3777" s="30"/>
      <c r="D3777" s="30"/>
      <c r="E3777" s="30"/>
      <c r="F3777" s="30"/>
      <c r="G3777" s="14" t="s">
        <v>315</v>
      </c>
      <c r="H3777" s="18">
        <v>17365.77</v>
      </c>
      <c r="I3777" s="17">
        <v>0.20042299999999999</v>
      </c>
      <c r="J3777" s="18">
        <v>63043.32</v>
      </c>
      <c r="K3777" s="17">
        <v>0.17368</v>
      </c>
      <c r="L3777" s="18">
        <v>117559.8</v>
      </c>
      <c r="M3777" s="17">
        <v>0.138512</v>
      </c>
      <c r="N3777" s="18">
        <v>206915.14</v>
      </c>
      <c r="O3777" s="17">
        <v>3.9324999999999999E-2</v>
      </c>
    </row>
    <row r="3778" spans="2:15" x14ac:dyDescent="0.2">
      <c r="B3778" s="30"/>
      <c r="C3778" s="30"/>
      <c r="D3778" s="30"/>
      <c r="E3778" s="30"/>
      <c r="F3778" s="30"/>
      <c r="G3778" s="14" t="s">
        <v>316</v>
      </c>
      <c r="H3778" s="18">
        <v>20257.45</v>
      </c>
      <c r="I3778" s="17">
        <v>0.45158999999999999</v>
      </c>
      <c r="J3778" s="18">
        <v>71860.23</v>
      </c>
      <c r="K3778" s="17">
        <v>0.45485300000000001</v>
      </c>
      <c r="L3778" s="18">
        <v>124718.39999999999</v>
      </c>
      <c r="M3778" s="17">
        <v>0.32364999999999999</v>
      </c>
      <c r="N3778" s="18">
        <v>213734.18</v>
      </c>
      <c r="O3778" s="17">
        <v>0.19475999999999999</v>
      </c>
    </row>
    <row r="3779" spans="2:15" x14ac:dyDescent="0.2">
      <c r="B3779" s="30"/>
      <c r="C3779" s="30"/>
      <c r="D3779" s="30"/>
      <c r="E3779" s="30"/>
      <c r="F3779" s="30"/>
      <c r="G3779" s="14" t="s">
        <v>317</v>
      </c>
      <c r="H3779" s="18">
        <v>19319.39</v>
      </c>
      <c r="I3779" s="17">
        <v>0.93513199999999996</v>
      </c>
      <c r="J3779" s="18">
        <v>69851.289999999994</v>
      </c>
      <c r="K3779" s="17">
        <v>0.97611400000000004</v>
      </c>
      <c r="L3779" s="18">
        <v>111938.88</v>
      </c>
      <c r="M3779" s="17">
        <v>0.63986299999999996</v>
      </c>
      <c r="N3779" s="18">
        <v>173060.1</v>
      </c>
      <c r="O3779" s="17">
        <v>0.365672</v>
      </c>
    </row>
    <row r="3780" spans="2:15" x14ac:dyDescent="0.2">
      <c r="B3780" s="30"/>
      <c r="C3780" s="30"/>
      <c r="D3780" s="30"/>
      <c r="E3780" s="30"/>
      <c r="F3780" s="30"/>
      <c r="G3780" s="14" t="s">
        <v>318</v>
      </c>
      <c r="H3780" s="18">
        <v>19546.84</v>
      </c>
      <c r="I3780" s="17">
        <v>-8.3659999999999998E-2</v>
      </c>
      <c r="J3780" s="18">
        <v>63382.86</v>
      </c>
      <c r="K3780" s="17">
        <v>-0.214058</v>
      </c>
      <c r="L3780" s="18">
        <v>117195.57</v>
      </c>
      <c r="M3780" s="17">
        <v>-0.21024999999999999</v>
      </c>
      <c r="N3780" s="18">
        <v>228459.31</v>
      </c>
      <c r="O3780" s="17">
        <v>-0.137793</v>
      </c>
    </row>
    <row r="3781" spans="2:15" x14ac:dyDescent="0.2">
      <c r="B3781" s="30"/>
      <c r="C3781" s="30"/>
      <c r="D3781" s="30"/>
      <c r="E3781" s="30"/>
      <c r="F3781" s="30"/>
      <c r="G3781" s="14" t="s">
        <v>319</v>
      </c>
      <c r="H3781" s="18">
        <v>15035.59</v>
      </c>
      <c r="I3781" s="17">
        <v>1.2144509999999999</v>
      </c>
      <c r="J3781" s="18">
        <v>49636.24</v>
      </c>
      <c r="K3781" s="17">
        <v>1.0113559999999999</v>
      </c>
      <c r="L3781" s="18">
        <v>99142.87</v>
      </c>
      <c r="M3781" s="17">
        <v>1.307493</v>
      </c>
      <c r="N3781" s="18">
        <v>159422.44</v>
      </c>
      <c r="O3781" s="17">
        <v>1.1501589999999999</v>
      </c>
    </row>
    <row r="3782" spans="2:15" x14ac:dyDescent="0.2">
      <c r="B3782" s="30"/>
      <c r="C3782" s="30"/>
      <c r="D3782" s="30"/>
      <c r="E3782" s="30"/>
      <c r="F3782" s="30"/>
      <c r="G3782" s="14" t="s">
        <v>320</v>
      </c>
      <c r="H3782" s="18">
        <v>26150.97</v>
      </c>
      <c r="I3782" s="17">
        <v>0.358821</v>
      </c>
      <c r="J3782" s="18">
        <v>88461.34</v>
      </c>
      <c r="K3782" s="17">
        <v>0.272594</v>
      </c>
      <c r="L3782" s="18">
        <v>169155.55</v>
      </c>
      <c r="M3782" s="17">
        <v>0.27107700000000001</v>
      </c>
      <c r="N3782" s="18">
        <v>292032.65999999997</v>
      </c>
      <c r="O3782" s="17">
        <v>0.19760800000000001</v>
      </c>
    </row>
    <row r="3783" spans="2:15" x14ac:dyDescent="0.2">
      <c r="B3783" s="30"/>
      <c r="C3783" s="30"/>
      <c r="D3783" s="30"/>
      <c r="E3783" s="30"/>
      <c r="F3783" s="30"/>
      <c r="G3783" s="14" t="s">
        <v>321</v>
      </c>
      <c r="H3783" s="18">
        <v>35934.35</v>
      </c>
      <c r="I3783" s="17">
        <v>-0.24287500000000001</v>
      </c>
      <c r="J3783" s="18">
        <v>121870.06</v>
      </c>
      <c r="K3783" s="17">
        <v>-0.29401300000000002</v>
      </c>
      <c r="L3783" s="18">
        <v>228617.18</v>
      </c>
      <c r="M3783" s="17">
        <v>-0.30525799999999997</v>
      </c>
      <c r="N3783" s="18">
        <v>486947.9</v>
      </c>
      <c r="O3783" s="17">
        <v>-0.20139599999999999</v>
      </c>
    </row>
    <row r="3784" spans="2:15" x14ac:dyDescent="0.2">
      <c r="B3784" s="30"/>
      <c r="C3784" s="30"/>
      <c r="D3784" s="30"/>
      <c r="E3784" s="30"/>
      <c r="F3784" s="30"/>
      <c r="G3784" s="14" t="s">
        <v>322</v>
      </c>
      <c r="H3784" s="18">
        <v>57066.54</v>
      </c>
      <c r="I3784" s="17">
        <v>1.3084279999999999</v>
      </c>
      <c r="J3784" s="18">
        <v>198039.25</v>
      </c>
      <c r="K3784" s="17">
        <v>1.389553</v>
      </c>
      <c r="L3784" s="18">
        <v>399250.87</v>
      </c>
      <c r="M3784" s="17">
        <v>1.6048230000000001</v>
      </c>
      <c r="N3784" s="18">
        <v>588582.94999999995</v>
      </c>
      <c r="O3784" s="17">
        <v>1.1144130000000001</v>
      </c>
    </row>
    <row r="3785" spans="2:15" x14ac:dyDescent="0.2">
      <c r="B3785" s="30"/>
      <c r="C3785" s="30"/>
      <c r="D3785" s="30"/>
      <c r="E3785" s="30"/>
      <c r="F3785" s="30"/>
      <c r="G3785" s="14" t="s">
        <v>323</v>
      </c>
      <c r="H3785" s="18">
        <v>33900.480000000003</v>
      </c>
      <c r="I3785" s="17">
        <v>0.179534</v>
      </c>
      <c r="J3785" s="18">
        <v>116904.77</v>
      </c>
      <c r="K3785" s="17">
        <v>0.15448100000000001</v>
      </c>
      <c r="L3785" s="18">
        <v>235681.32</v>
      </c>
      <c r="M3785" s="17">
        <v>0.25736300000000001</v>
      </c>
      <c r="N3785" s="18">
        <v>408944.53</v>
      </c>
      <c r="O3785" s="17">
        <v>0.21681400000000001</v>
      </c>
    </row>
    <row r="3786" spans="2:15" x14ac:dyDescent="0.2">
      <c r="B3786" s="30"/>
      <c r="C3786" s="30"/>
      <c r="D3786" s="30"/>
      <c r="E3786" s="30"/>
      <c r="F3786" s="30"/>
      <c r="G3786" s="14" t="s">
        <v>324</v>
      </c>
      <c r="H3786" s="18">
        <v>23368.06</v>
      </c>
      <c r="I3786" s="17">
        <v>0.15153700000000001</v>
      </c>
      <c r="J3786" s="18">
        <v>78137.740000000005</v>
      </c>
      <c r="K3786" s="17">
        <v>3.8418000000000001E-2</v>
      </c>
      <c r="L3786" s="18">
        <v>132847.43</v>
      </c>
      <c r="M3786" s="17">
        <v>-9.2344999999999997E-2</v>
      </c>
      <c r="N3786" s="18">
        <v>241805.54</v>
      </c>
      <c r="O3786" s="17">
        <v>-0.11697100000000001</v>
      </c>
    </row>
    <row r="3787" spans="2:15" x14ac:dyDescent="0.2">
      <c r="B3787" s="138"/>
      <c r="C3787" s="138"/>
      <c r="D3787" s="138"/>
      <c r="E3787" s="138"/>
      <c r="F3787" s="30"/>
      <c r="G3787" s="14" t="s">
        <v>325</v>
      </c>
      <c r="H3787" s="18">
        <v>29000.21</v>
      </c>
      <c r="I3787" s="17">
        <v>-0.149613</v>
      </c>
      <c r="J3787" s="18">
        <v>99020.49</v>
      </c>
      <c r="K3787" s="17">
        <v>-0.118107</v>
      </c>
      <c r="L3787" s="18">
        <v>196051.37</v>
      </c>
      <c r="M3787" s="17">
        <v>-7.2987999999999997E-2</v>
      </c>
      <c r="N3787" s="18">
        <v>394621.03</v>
      </c>
      <c r="O3787" s="17">
        <v>-2.9406999999999999E-2</v>
      </c>
    </row>
    <row r="3788" spans="2:15" x14ac:dyDescent="0.2">
      <c r="C3788" s="30"/>
      <c r="D3788" s="30"/>
      <c r="E3788" s="30"/>
      <c r="F3788" s="30"/>
      <c r="G3788" s="14" t="s">
        <v>351</v>
      </c>
      <c r="H3788" s="19">
        <v>24863.79</v>
      </c>
      <c r="I3788" s="17">
        <v>0.13481299999999999</v>
      </c>
      <c r="J3788" s="19">
        <v>88803.62</v>
      </c>
      <c r="K3788" s="17">
        <v>0.34463500000000002</v>
      </c>
      <c r="L3788" s="19">
        <v>176257.31</v>
      </c>
      <c r="M3788" s="17">
        <v>0.29614800000000002</v>
      </c>
      <c r="N3788" s="19">
        <v>293128.53000000003</v>
      </c>
      <c r="O3788" s="17">
        <v>0.168272</v>
      </c>
    </row>
    <row r="3789" spans="2:15" x14ac:dyDescent="0.2">
      <c r="C3789" s="30"/>
      <c r="D3789" s="30"/>
      <c r="E3789" s="30"/>
      <c r="F3789" s="30"/>
      <c r="G3789" s="14" t="s">
        <v>352</v>
      </c>
      <c r="H3789" s="19">
        <v>16997.3</v>
      </c>
      <c r="I3789" s="17">
        <v>-0.167016</v>
      </c>
      <c r="J3789" s="19">
        <v>66137.899999999994</v>
      </c>
      <c r="K3789" s="17">
        <v>3.0016999999999999E-2</v>
      </c>
      <c r="L3789" s="19">
        <v>137676.59</v>
      </c>
      <c r="M3789" s="17">
        <v>8.1963999999999995E-2</v>
      </c>
      <c r="N3789" s="19">
        <v>271633.46000000002</v>
      </c>
      <c r="O3789" s="17">
        <v>0.121</v>
      </c>
    </row>
    <row r="3790" spans="2:15" x14ac:dyDescent="0.2">
      <c r="B3790" s="29" t="s">
        <v>19</v>
      </c>
      <c r="C3790" s="29" t="s">
        <v>11</v>
      </c>
      <c r="D3790" s="29" t="s">
        <v>118</v>
      </c>
      <c r="E3790" s="29" t="s">
        <v>25</v>
      </c>
      <c r="F3790" s="29" t="s">
        <v>85</v>
      </c>
      <c r="G3790" s="14" t="s">
        <v>326</v>
      </c>
      <c r="H3790" s="18">
        <v>236490.9</v>
      </c>
      <c r="I3790" s="17">
        <v>0.18259300000000001</v>
      </c>
      <c r="J3790" s="18">
        <v>795107.93</v>
      </c>
      <c r="K3790" s="17">
        <v>8.7032999999999999E-2</v>
      </c>
      <c r="L3790" s="18">
        <v>1524356.24</v>
      </c>
      <c r="M3790" s="17">
        <v>9.6971000000000002E-2</v>
      </c>
      <c r="N3790" s="18">
        <v>2710528.08</v>
      </c>
      <c r="O3790" s="17">
        <v>6.7028000000000004E-2</v>
      </c>
    </row>
    <row r="3791" spans="2:15" x14ac:dyDescent="0.2">
      <c r="B3791" s="30"/>
      <c r="C3791" s="30"/>
      <c r="D3791" s="30"/>
      <c r="E3791" s="30"/>
      <c r="F3791" s="30"/>
      <c r="G3791" s="14" t="s">
        <v>327</v>
      </c>
      <c r="H3791" s="18">
        <v>525456.81999999995</v>
      </c>
      <c r="I3791" s="17">
        <v>0.14646100000000001</v>
      </c>
      <c r="J3791" s="18">
        <v>1832737.81</v>
      </c>
      <c r="K3791" s="17">
        <v>0.26212099999999999</v>
      </c>
      <c r="L3791" s="18">
        <v>3749472.26</v>
      </c>
      <c r="M3791" s="17">
        <v>0.30738300000000002</v>
      </c>
      <c r="N3791" s="18">
        <v>6516883.8300000001</v>
      </c>
      <c r="O3791" s="17">
        <v>0.21792500000000001</v>
      </c>
    </row>
    <row r="3792" spans="2:15" x14ac:dyDescent="0.2">
      <c r="B3792" s="30"/>
      <c r="C3792" s="30"/>
      <c r="D3792" s="30"/>
      <c r="E3792" s="30"/>
      <c r="F3792" s="30"/>
      <c r="G3792" s="14" t="s">
        <v>328</v>
      </c>
      <c r="H3792" s="18">
        <v>271433.56</v>
      </c>
      <c r="I3792" s="17">
        <v>0.40734100000000001</v>
      </c>
      <c r="J3792" s="18">
        <v>947592.82</v>
      </c>
      <c r="K3792" s="17">
        <v>0.35093999999999997</v>
      </c>
      <c r="L3792" s="18">
        <v>1819543.05</v>
      </c>
      <c r="M3792" s="17">
        <v>0.38998500000000003</v>
      </c>
      <c r="N3792" s="18">
        <v>3120100.79</v>
      </c>
      <c r="O3792" s="17">
        <v>0.27696100000000001</v>
      </c>
    </row>
    <row r="3793" spans="2:15" x14ac:dyDescent="0.2">
      <c r="B3793" s="30"/>
      <c r="C3793" s="30"/>
      <c r="D3793" s="30"/>
      <c r="E3793" s="30"/>
      <c r="F3793" s="30"/>
      <c r="G3793" s="14" t="s">
        <v>329</v>
      </c>
      <c r="H3793" s="18">
        <v>516882.97</v>
      </c>
      <c r="I3793" s="17">
        <v>1.3665E-2</v>
      </c>
      <c r="J3793" s="18">
        <v>1869117.34</v>
      </c>
      <c r="K3793" s="17">
        <v>-3.0917E-2</v>
      </c>
      <c r="L3793" s="18">
        <v>3218701.52</v>
      </c>
      <c r="M3793" s="17">
        <v>-2.7022999999999998E-2</v>
      </c>
      <c r="N3793" s="18">
        <v>5710155.7999999998</v>
      </c>
      <c r="O3793" s="17">
        <v>-5.31E-4</v>
      </c>
    </row>
    <row r="3794" spans="2:15" x14ac:dyDescent="0.2">
      <c r="B3794" s="30"/>
      <c r="C3794" s="30"/>
      <c r="D3794" s="30"/>
      <c r="E3794" s="30"/>
      <c r="F3794" s="30"/>
      <c r="G3794" s="14" t="s">
        <v>330</v>
      </c>
      <c r="H3794" s="18">
        <v>154497</v>
      </c>
      <c r="I3794" s="17">
        <v>0.61878900000000003</v>
      </c>
      <c r="J3794" s="18">
        <v>529066.52</v>
      </c>
      <c r="K3794" s="17">
        <v>0.43507400000000002</v>
      </c>
      <c r="L3794" s="18">
        <v>1001488.16</v>
      </c>
      <c r="M3794" s="17">
        <v>0.42184199999999999</v>
      </c>
      <c r="N3794" s="18">
        <v>1704536.63</v>
      </c>
      <c r="O3794" s="17">
        <v>0.346974</v>
      </c>
    </row>
    <row r="3795" spans="2:15" x14ac:dyDescent="0.2">
      <c r="B3795" s="30"/>
      <c r="C3795" s="30"/>
      <c r="D3795" s="30"/>
      <c r="E3795" s="30"/>
      <c r="F3795" s="30"/>
      <c r="G3795" s="14" t="s">
        <v>331</v>
      </c>
      <c r="H3795" s="18">
        <v>210101.93</v>
      </c>
      <c r="I3795" s="17">
        <v>0.70697200000000004</v>
      </c>
      <c r="J3795" s="18">
        <v>711581.01</v>
      </c>
      <c r="K3795" s="17">
        <v>0.582646</v>
      </c>
      <c r="L3795" s="18">
        <v>1502476.53</v>
      </c>
      <c r="M3795" s="17">
        <v>0.76509400000000005</v>
      </c>
      <c r="N3795" s="18">
        <v>2597108.12</v>
      </c>
      <c r="O3795" s="17">
        <v>0.66744800000000004</v>
      </c>
    </row>
    <row r="3796" spans="2:15" x14ac:dyDescent="0.2">
      <c r="B3796" s="30"/>
      <c r="C3796" s="30"/>
      <c r="D3796" s="30"/>
      <c r="E3796" s="30"/>
      <c r="F3796" s="30"/>
      <c r="G3796" s="14" t="s">
        <v>332</v>
      </c>
      <c r="H3796" s="18">
        <v>312470.46999999997</v>
      </c>
      <c r="I3796" s="17">
        <v>0.19970499999999999</v>
      </c>
      <c r="J3796" s="18">
        <v>1046327.77</v>
      </c>
      <c r="K3796" s="17">
        <v>0.181287</v>
      </c>
      <c r="L3796" s="18">
        <v>2121863.7400000002</v>
      </c>
      <c r="M3796" s="17">
        <v>0.29524</v>
      </c>
      <c r="N3796" s="18">
        <v>3934728.3</v>
      </c>
      <c r="O3796" s="17">
        <v>0.27543699999999999</v>
      </c>
    </row>
    <row r="3797" spans="2:15" x14ac:dyDescent="0.2">
      <c r="B3797" s="30"/>
      <c r="C3797" s="30"/>
      <c r="D3797" s="30"/>
      <c r="E3797" s="30"/>
      <c r="F3797" s="30"/>
      <c r="G3797" s="14" t="s">
        <v>333</v>
      </c>
      <c r="H3797" s="18">
        <v>323107.40000000002</v>
      </c>
      <c r="I3797" s="17">
        <v>0.70589500000000005</v>
      </c>
      <c r="J3797" s="18">
        <v>1092570.21</v>
      </c>
      <c r="K3797" s="17">
        <v>0.70588499999999998</v>
      </c>
      <c r="L3797" s="18">
        <v>2159649.7400000002</v>
      </c>
      <c r="M3797" s="17">
        <v>0.78764599999999996</v>
      </c>
      <c r="N3797" s="18">
        <v>3503699.89</v>
      </c>
      <c r="O3797" s="17">
        <v>0.57296199999999997</v>
      </c>
    </row>
    <row r="3798" spans="2:15" x14ac:dyDescent="0.2">
      <c r="B3798" s="30"/>
      <c r="C3798" s="30"/>
      <c r="D3798" s="30"/>
      <c r="E3798" s="31"/>
      <c r="F3798" s="30"/>
      <c r="G3798" s="14" t="s">
        <v>334</v>
      </c>
      <c r="H3798" s="18">
        <v>2550441.11</v>
      </c>
      <c r="I3798" s="17">
        <v>0.25669799999999998</v>
      </c>
      <c r="J3798" s="18">
        <v>8824101.3900000006</v>
      </c>
      <c r="K3798" s="17">
        <v>0.23271800000000001</v>
      </c>
      <c r="L3798" s="18">
        <v>17097551.07</v>
      </c>
      <c r="M3798" s="17">
        <v>0.287802</v>
      </c>
      <c r="N3798" s="18">
        <v>29797741.059999999</v>
      </c>
      <c r="O3798" s="17">
        <v>0.23217299999999999</v>
      </c>
    </row>
    <row r="3799" spans="2:15" x14ac:dyDescent="0.2">
      <c r="B3799" s="29" t="s">
        <v>19</v>
      </c>
      <c r="C3799" s="29" t="s">
        <v>11</v>
      </c>
      <c r="D3799" s="29" t="s">
        <v>118</v>
      </c>
      <c r="E3799" s="29" t="s">
        <v>10</v>
      </c>
      <c r="F3799" s="29" t="s">
        <v>84</v>
      </c>
      <c r="G3799" s="14" t="s">
        <v>278</v>
      </c>
      <c r="H3799" s="19">
        <v>4.9759169999999999</v>
      </c>
      <c r="I3799" s="17">
        <v>-5.9833999999999998E-2</v>
      </c>
      <c r="J3799" s="19">
        <v>4.5612339999999998</v>
      </c>
      <c r="K3799" s="17">
        <v>-8.5999999999999993E-2</v>
      </c>
      <c r="L3799" s="19">
        <v>4.6553050000000002</v>
      </c>
      <c r="M3799" s="17">
        <v>-8.4933999999999996E-2</v>
      </c>
      <c r="N3799" s="19">
        <v>4.7572320000000001</v>
      </c>
      <c r="O3799" s="17">
        <v>-8.6620000000000003E-2</v>
      </c>
    </row>
    <row r="3800" spans="2:15" x14ac:dyDescent="0.2">
      <c r="B3800" s="30"/>
      <c r="C3800" s="30"/>
      <c r="D3800" s="30"/>
      <c r="E3800" s="30"/>
      <c r="F3800" s="30"/>
      <c r="G3800" s="14" t="s">
        <v>279</v>
      </c>
      <c r="H3800" s="19">
        <v>5.7712190000000003</v>
      </c>
      <c r="I3800" s="17">
        <v>-0.21465300000000001</v>
      </c>
      <c r="J3800" s="19">
        <v>5.9455520000000002</v>
      </c>
      <c r="K3800" s="17">
        <v>-0.200707</v>
      </c>
      <c r="L3800" s="19">
        <v>5.7140129999999996</v>
      </c>
      <c r="M3800" s="17">
        <v>-0.27913199999999999</v>
      </c>
      <c r="N3800" s="19">
        <v>5.6866820000000002</v>
      </c>
      <c r="O3800" s="17">
        <v>-0.297153</v>
      </c>
    </row>
    <row r="3801" spans="2:15" x14ac:dyDescent="0.2">
      <c r="B3801" s="30"/>
      <c r="C3801" s="30"/>
      <c r="D3801" s="30"/>
      <c r="E3801" s="30"/>
      <c r="F3801" s="30"/>
      <c r="G3801" s="14" t="s">
        <v>280</v>
      </c>
      <c r="H3801" s="19">
        <v>6.2942460000000002</v>
      </c>
      <c r="I3801" s="17">
        <v>-1.9553999999999998E-2</v>
      </c>
      <c r="J3801" s="19">
        <v>6.3144600000000004</v>
      </c>
      <c r="K3801" s="17">
        <v>-4.8800999999999997E-2</v>
      </c>
      <c r="L3801" s="19">
        <v>6.3743590000000001</v>
      </c>
      <c r="M3801" s="17">
        <v>-6.4743999999999996E-2</v>
      </c>
      <c r="N3801" s="19">
        <v>6.3963830000000002</v>
      </c>
      <c r="O3801" s="17">
        <v>-7.7840000000000006E-2</v>
      </c>
    </row>
    <row r="3802" spans="2:15" x14ac:dyDescent="0.2">
      <c r="B3802" s="30"/>
      <c r="C3802" s="30"/>
      <c r="D3802" s="30"/>
      <c r="E3802" s="30"/>
      <c r="F3802" s="30"/>
      <c r="G3802" s="14" t="s">
        <v>281</v>
      </c>
      <c r="H3802" s="19">
        <v>5.0908199999999999</v>
      </c>
      <c r="I3802" s="17">
        <v>-0.22625600000000001</v>
      </c>
      <c r="J3802" s="19">
        <v>5.2518880000000001</v>
      </c>
      <c r="K3802" s="17">
        <v>-0.21431700000000001</v>
      </c>
      <c r="L3802" s="19">
        <v>5.0922159999999996</v>
      </c>
      <c r="M3802" s="17">
        <v>-0.30572700000000003</v>
      </c>
      <c r="N3802" s="19">
        <v>5.3918710000000001</v>
      </c>
      <c r="O3802" s="17">
        <v>-0.29722900000000002</v>
      </c>
    </row>
    <row r="3803" spans="2:15" x14ac:dyDescent="0.2">
      <c r="B3803" s="30"/>
      <c r="C3803" s="30"/>
      <c r="D3803" s="30"/>
      <c r="E3803" s="30"/>
      <c r="F3803" s="30"/>
      <c r="G3803" s="14" t="s">
        <v>282</v>
      </c>
      <c r="H3803" s="19">
        <v>4.8359129999999997</v>
      </c>
      <c r="I3803" s="17">
        <v>-0.26003399999999999</v>
      </c>
      <c r="J3803" s="19">
        <v>4.8583059999999998</v>
      </c>
      <c r="K3803" s="17">
        <v>-0.23092499999999999</v>
      </c>
      <c r="L3803" s="19">
        <v>5.1370800000000001</v>
      </c>
      <c r="M3803" s="17">
        <v>-0.19181999999999999</v>
      </c>
      <c r="N3803" s="19">
        <v>5.5666640000000003</v>
      </c>
      <c r="O3803" s="17">
        <v>-0.117188</v>
      </c>
    </row>
    <row r="3804" spans="2:15" x14ac:dyDescent="0.2">
      <c r="B3804" s="30"/>
      <c r="C3804" s="30"/>
      <c r="D3804" s="30"/>
      <c r="E3804" s="30"/>
      <c r="F3804" s="30"/>
      <c r="G3804" s="14" t="s">
        <v>283</v>
      </c>
      <c r="H3804" s="19">
        <v>5.9794200000000002</v>
      </c>
      <c r="I3804" s="17">
        <v>-1.3531E-2</v>
      </c>
      <c r="J3804" s="19">
        <v>5.9382159999999997</v>
      </c>
      <c r="K3804" s="17">
        <v>4.8961999999999999E-2</v>
      </c>
      <c r="L3804" s="19">
        <v>5.8949550000000004</v>
      </c>
      <c r="M3804" s="17">
        <v>2.3102999999999999E-2</v>
      </c>
      <c r="N3804" s="19">
        <v>5.8881019999999999</v>
      </c>
      <c r="O3804" s="17">
        <v>-4.3229999999999996E-3</v>
      </c>
    </row>
    <row r="3805" spans="2:15" x14ac:dyDescent="0.2">
      <c r="B3805" s="30"/>
      <c r="C3805" s="30"/>
      <c r="D3805" s="30"/>
      <c r="E3805" s="30"/>
      <c r="F3805" s="30"/>
      <c r="G3805" s="14" t="s">
        <v>284</v>
      </c>
      <c r="H3805" s="19">
        <v>6.5596969999999999</v>
      </c>
      <c r="I3805" s="17">
        <v>-3.5332000000000002E-2</v>
      </c>
      <c r="J3805" s="19">
        <v>6.37209</v>
      </c>
      <c r="K3805" s="17">
        <v>-6.0891000000000001E-2</v>
      </c>
      <c r="L3805" s="19">
        <v>6.2603679999999997</v>
      </c>
      <c r="M3805" s="17">
        <v>-7.0372000000000004E-2</v>
      </c>
      <c r="N3805" s="19">
        <v>6.4102410000000001</v>
      </c>
      <c r="O3805" s="17">
        <v>-6.0600000000000001E-2</v>
      </c>
    </row>
    <row r="3806" spans="2:15" x14ac:dyDescent="0.2">
      <c r="B3806" s="30"/>
      <c r="C3806" s="30"/>
      <c r="D3806" s="30"/>
      <c r="E3806" s="30"/>
      <c r="F3806" s="30"/>
      <c r="G3806" s="14" t="s">
        <v>285</v>
      </c>
      <c r="H3806" s="19">
        <v>5.7750469999999998</v>
      </c>
      <c r="I3806" s="17">
        <v>0.19811899999999999</v>
      </c>
      <c r="J3806" s="19">
        <v>5.8087489999999997</v>
      </c>
      <c r="K3806" s="17">
        <v>8.5392999999999997E-2</v>
      </c>
      <c r="L3806" s="19">
        <v>5.4456930000000003</v>
      </c>
      <c r="M3806" s="17">
        <v>3.7330000000000002E-2</v>
      </c>
      <c r="N3806" s="19">
        <v>5.2719550000000002</v>
      </c>
      <c r="O3806" s="17">
        <v>9.8824999999999996E-2</v>
      </c>
    </row>
    <row r="3807" spans="2:15" x14ac:dyDescent="0.2">
      <c r="B3807" s="30"/>
      <c r="C3807" s="30"/>
      <c r="D3807" s="30"/>
      <c r="E3807" s="30"/>
      <c r="F3807" s="30"/>
      <c r="G3807" s="14" t="s">
        <v>286</v>
      </c>
      <c r="H3807" s="19">
        <v>4.9699559999999998</v>
      </c>
      <c r="I3807" s="17">
        <v>0.545126</v>
      </c>
      <c r="J3807" s="19">
        <v>4.904407</v>
      </c>
      <c r="K3807" s="17">
        <v>0.28895599999999999</v>
      </c>
      <c r="L3807" s="19">
        <v>4.4212980000000002</v>
      </c>
      <c r="M3807" s="17">
        <v>0.20588500000000001</v>
      </c>
      <c r="N3807" s="19">
        <v>4.3058059999999996</v>
      </c>
      <c r="O3807" s="17">
        <v>0.21318999999999999</v>
      </c>
    </row>
    <row r="3808" spans="2:15" x14ac:dyDescent="0.2">
      <c r="B3808" s="30"/>
      <c r="C3808" s="30"/>
      <c r="D3808" s="30"/>
      <c r="E3808" s="30"/>
      <c r="F3808" s="30"/>
      <c r="G3808" s="14" t="s">
        <v>287</v>
      </c>
      <c r="H3808" s="19">
        <v>7.2828239999999997</v>
      </c>
      <c r="I3808" s="17">
        <v>-6.9972999999999994E-2</v>
      </c>
      <c r="J3808" s="19">
        <v>7.2211670000000003</v>
      </c>
      <c r="K3808" s="17">
        <v>-5.2854999999999999E-2</v>
      </c>
      <c r="L3808" s="19">
        <v>7.1884209999999999</v>
      </c>
      <c r="M3808" s="17">
        <v>-6.0167999999999999E-2</v>
      </c>
      <c r="N3808" s="19">
        <v>7.2148009999999996</v>
      </c>
      <c r="O3808" s="17">
        <v>-5.8464000000000002E-2</v>
      </c>
    </row>
    <row r="3809" spans="2:15" x14ac:dyDescent="0.2">
      <c r="B3809" s="30"/>
      <c r="C3809" s="30"/>
      <c r="D3809" s="30"/>
      <c r="E3809" s="30"/>
      <c r="F3809" s="30"/>
      <c r="G3809" s="14" t="s">
        <v>288</v>
      </c>
      <c r="H3809" s="19">
        <v>5.2937849999999997</v>
      </c>
      <c r="I3809" s="17">
        <v>0.49713800000000002</v>
      </c>
      <c r="J3809" s="19">
        <v>5.1236769999999998</v>
      </c>
      <c r="K3809" s="17">
        <v>0.240064</v>
      </c>
      <c r="L3809" s="19">
        <v>4.6136239999999997</v>
      </c>
      <c r="M3809" s="17">
        <v>0.15437699999999999</v>
      </c>
      <c r="N3809" s="19">
        <v>4.3646130000000003</v>
      </c>
      <c r="O3809" s="17">
        <v>0.119044</v>
      </c>
    </row>
    <row r="3810" spans="2:15" x14ac:dyDescent="0.2">
      <c r="B3810" s="30"/>
      <c r="C3810" s="30"/>
      <c r="D3810" s="30"/>
      <c r="E3810" s="30"/>
      <c r="F3810" s="30"/>
      <c r="G3810" s="14" t="s">
        <v>289</v>
      </c>
      <c r="H3810" s="19">
        <v>5.8000379999999998</v>
      </c>
      <c r="I3810" s="17">
        <v>-0.17599200000000001</v>
      </c>
      <c r="J3810" s="19">
        <v>5.8636809999999997</v>
      </c>
      <c r="K3810" s="17">
        <v>-0.165686</v>
      </c>
      <c r="L3810" s="19">
        <v>5.779147</v>
      </c>
      <c r="M3810" s="17">
        <v>-0.185528</v>
      </c>
      <c r="N3810" s="19">
        <v>5.8284649999999996</v>
      </c>
      <c r="O3810" s="17">
        <v>-0.209703</v>
      </c>
    </row>
    <row r="3811" spans="2:15" x14ac:dyDescent="0.2">
      <c r="B3811" s="30"/>
      <c r="C3811" s="30"/>
      <c r="D3811" s="30"/>
      <c r="E3811" s="30"/>
      <c r="F3811" s="30"/>
      <c r="G3811" s="14" t="s">
        <v>290</v>
      </c>
      <c r="H3811" s="19">
        <v>4.9390390000000002</v>
      </c>
      <c r="I3811" s="17">
        <v>0.33260000000000001</v>
      </c>
      <c r="J3811" s="19">
        <v>4.9113889999999998</v>
      </c>
      <c r="K3811" s="17">
        <v>0.32138800000000001</v>
      </c>
      <c r="L3811" s="19">
        <v>4.8541910000000001</v>
      </c>
      <c r="M3811" s="17">
        <v>0.27962700000000001</v>
      </c>
      <c r="N3811" s="19">
        <v>4.6455489999999999</v>
      </c>
      <c r="O3811" s="17">
        <v>-1.2099E-2</v>
      </c>
    </row>
    <row r="3812" spans="2:15" x14ac:dyDescent="0.2">
      <c r="B3812" s="30"/>
      <c r="C3812" s="30"/>
      <c r="D3812" s="30"/>
      <c r="E3812" s="30"/>
      <c r="F3812" s="30"/>
      <c r="G3812" s="14" t="s">
        <v>291</v>
      </c>
      <c r="H3812" s="19">
        <v>4.4195950000000002</v>
      </c>
      <c r="I3812" s="17">
        <v>0.72685599999999995</v>
      </c>
      <c r="J3812" s="19">
        <v>4.2505930000000003</v>
      </c>
      <c r="K3812" s="17">
        <v>0.44128400000000001</v>
      </c>
      <c r="L3812" s="19">
        <v>3.6710579999999999</v>
      </c>
      <c r="M3812" s="17">
        <v>0.28727599999999998</v>
      </c>
      <c r="N3812" s="19">
        <v>3.45059</v>
      </c>
      <c r="O3812" s="17">
        <v>0.207035</v>
      </c>
    </row>
    <row r="3813" spans="2:15" x14ac:dyDescent="0.2">
      <c r="B3813" s="30"/>
      <c r="C3813" s="30"/>
      <c r="D3813" s="30"/>
      <c r="E3813" s="30"/>
      <c r="F3813" s="30"/>
      <c r="G3813" s="14" t="s">
        <v>292</v>
      </c>
      <c r="H3813" s="19">
        <v>2.7932570000000001</v>
      </c>
      <c r="I3813" s="17">
        <v>0.28957100000000002</v>
      </c>
      <c r="J3813" s="19">
        <v>2.9916809999999998</v>
      </c>
      <c r="K3813" s="17">
        <v>0.209978</v>
      </c>
      <c r="L3813" s="19">
        <v>2.6674259999999999</v>
      </c>
      <c r="M3813" s="17">
        <v>0.10492700000000001</v>
      </c>
      <c r="N3813" s="19">
        <v>2.6311469999999999</v>
      </c>
      <c r="O3813" s="17">
        <v>9.0228000000000003E-2</v>
      </c>
    </row>
    <row r="3814" spans="2:15" x14ac:dyDescent="0.2">
      <c r="B3814" s="30"/>
      <c r="C3814" s="30"/>
      <c r="D3814" s="30"/>
      <c r="E3814" s="30"/>
      <c r="F3814" s="30"/>
      <c r="G3814" s="14" t="s">
        <v>293</v>
      </c>
      <c r="H3814" s="19">
        <v>5.9699730000000004</v>
      </c>
      <c r="I3814" s="17">
        <v>-8.4653999999999993E-2</v>
      </c>
      <c r="J3814" s="19">
        <v>5.9415709999999997</v>
      </c>
      <c r="K3814" s="17">
        <v>-5.3623999999999998E-2</v>
      </c>
      <c r="L3814" s="19">
        <v>5.8743420000000004</v>
      </c>
      <c r="M3814" s="17">
        <v>-5.1573000000000001E-2</v>
      </c>
      <c r="N3814" s="19">
        <v>5.931978</v>
      </c>
      <c r="O3814" s="17">
        <v>-4.1479000000000002E-2</v>
      </c>
    </row>
    <row r="3815" spans="2:15" x14ac:dyDescent="0.2">
      <c r="B3815" s="30"/>
      <c r="C3815" s="30"/>
      <c r="D3815" s="30"/>
      <c r="E3815" s="30"/>
      <c r="F3815" s="30"/>
      <c r="G3815" s="14" t="s">
        <v>294</v>
      </c>
      <c r="H3815" s="19">
        <v>5.5505230000000001</v>
      </c>
      <c r="I3815" s="17">
        <v>-1.5696999999999999E-2</v>
      </c>
      <c r="J3815" s="19">
        <v>5.4020010000000003</v>
      </c>
      <c r="K3815" s="17">
        <v>6.6769999999999998E-3</v>
      </c>
      <c r="L3815" s="19">
        <v>5.3266850000000003</v>
      </c>
      <c r="M3815" s="17">
        <v>-5.8050000000000003E-3</v>
      </c>
      <c r="N3815" s="19">
        <v>5.2757610000000001</v>
      </c>
      <c r="O3815" s="17">
        <v>-1.2246E-2</v>
      </c>
    </row>
    <row r="3816" spans="2:15" x14ac:dyDescent="0.2">
      <c r="B3816" s="30"/>
      <c r="C3816" s="30"/>
      <c r="D3816" s="30"/>
      <c r="E3816" s="30"/>
      <c r="F3816" s="30"/>
      <c r="G3816" s="14" t="s">
        <v>295</v>
      </c>
      <c r="H3816" s="19">
        <v>6.2784409999999999</v>
      </c>
      <c r="I3816" s="17">
        <v>-7.9141000000000003E-2</v>
      </c>
      <c r="J3816" s="19">
        <v>6.3356700000000004</v>
      </c>
      <c r="K3816" s="17">
        <v>-6.3618999999999995E-2</v>
      </c>
      <c r="L3816" s="19">
        <v>6.1673790000000004</v>
      </c>
      <c r="M3816" s="17">
        <v>-0.110622</v>
      </c>
      <c r="N3816" s="19">
        <v>6.1291079999999996</v>
      </c>
      <c r="O3816" s="17">
        <v>-0.14099900000000001</v>
      </c>
    </row>
    <row r="3817" spans="2:15" x14ac:dyDescent="0.2">
      <c r="B3817" s="30"/>
      <c r="C3817" s="30"/>
      <c r="D3817" s="30"/>
      <c r="E3817" s="30"/>
      <c r="F3817" s="30"/>
      <c r="G3817" s="14" t="s">
        <v>296</v>
      </c>
      <c r="H3817" s="19">
        <v>4.9047489999999998</v>
      </c>
      <c r="I3817" s="17">
        <v>0.35528900000000002</v>
      </c>
      <c r="J3817" s="19">
        <v>4.8792070000000001</v>
      </c>
      <c r="K3817" s="17">
        <v>0.18481800000000001</v>
      </c>
      <c r="L3817" s="19">
        <v>4.483257</v>
      </c>
      <c r="M3817" s="17">
        <v>0.102497</v>
      </c>
      <c r="N3817" s="19">
        <v>4.356795</v>
      </c>
      <c r="O3817" s="17">
        <v>6.8112000000000006E-2</v>
      </c>
    </row>
    <row r="3818" spans="2:15" x14ac:dyDescent="0.2">
      <c r="B3818" s="30"/>
      <c r="C3818" s="30"/>
      <c r="D3818" s="30"/>
      <c r="E3818" s="30"/>
      <c r="F3818" s="30"/>
      <c r="G3818" s="14" t="s">
        <v>297</v>
      </c>
      <c r="H3818" s="19">
        <v>5.7186399999999997</v>
      </c>
      <c r="I3818" s="17">
        <v>-0.24755099999999999</v>
      </c>
      <c r="J3818" s="19">
        <v>5.8794399999999998</v>
      </c>
      <c r="K3818" s="17">
        <v>-0.22197800000000001</v>
      </c>
      <c r="L3818" s="19">
        <v>5.7864259999999996</v>
      </c>
      <c r="M3818" s="17">
        <v>-0.26997199999999999</v>
      </c>
      <c r="N3818" s="19">
        <v>6.2284050000000004</v>
      </c>
      <c r="O3818" s="17">
        <v>-0.224689</v>
      </c>
    </row>
    <row r="3819" spans="2:15" x14ac:dyDescent="0.2">
      <c r="B3819" s="30"/>
      <c r="C3819" s="30"/>
      <c r="D3819" s="30"/>
      <c r="E3819" s="30"/>
      <c r="F3819" s="30"/>
      <c r="G3819" s="14" t="s">
        <v>298</v>
      </c>
      <c r="H3819" s="19">
        <v>6.6478229999999998</v>
      </c>
      <c r="I3819" s="17">
        <v>-2.3976000000000001E-2</v>
      </c>
      <c r="J3819" s="19">
        <v>6.2145599999999996</v>
      </c>
      <c r="K3819" s="17">
        <v>-0.10723199999999999</v>
      </c>
      <c r="L3819" s="19">
        <v>5.9105439999999998</v>
      </c>
      <c r="M3819" s="17">
        <v>-0.12506500000000001</v>
      </c>
      <c r="N3819" s="19">
        <v>6.2040990000000003</v>
      </c>
      <c r="O3819" s="17">
        <v>-4.3846000000000003E-2</v>
      </c>
    </row>
    <row r="3820" spans="2:15" x14ac:dyDescent="0.2">
      <c r="B3820" s="30"/>
      <c r="C3820" s="30"/>
      <c r="D3820" s="30"/>
      <c r="E3820" s="30"/>
      <c r="F3820" s="30"/>
      <c r="G3820" s="14" t="s">
        <v>299</v>
      </c>
      <c r="H3820" s="19">
        <v>5.8716879999999998</v>
      </c>
      <c r="I3820" s="17">
        <v>-6.0415999999999997E-2</v>
      </c>
      <c r="J3820" s="19">
        <v>5.9354370000000003</v>
      </c>
      <c r="K3820" s="17">
        <v>-4.0628999999999998E-2</v>
      </c>
      <c r="L3820" s="19">
        <v>5.9651740000000002</v>
      </c>
      <c r="M3820" s="17">
        <v>-3.5344E-2</v>
      </c>
      <c r="N3820" s="19">
        <v>6.1515199999999997</v>
      </c>
      <c r="O3820" s="17">
        <v>-7.3239999999999998E-3</v>
      </c>
    </row>
    <row r="3821" spans="2:15" x14ac:dyDescent="0.2">
      <c r="B3821" s="30"/>
      <c r="C3821" s="30"/>
      <c r="D3821" s="30"/>
      <c r="E3821" s="30"/>
      <c r="F3821" s="30"/>
      <c r="G3821" s="14" t="s">
        <v>300</v>
      </c>
      <c r="H3821" s="19">
        <v>5.0413579999999998</v>
      </c>
      <c r="I3821" s="17">
        <v>0.49456499999999998</v>
      </c>
      <c r="J3821" s="19">
        <v>5.1758480000000002</v>
      </c>
      <c r="K3821" s="17">
        <v>0.328704</v>
      </c>
      <c r="L3821" s="19">
        <v>5.1218890000000004</v>
      </c>
      <c r="M3821" s="17">
        <v>0.36014400000000002</v>
      </c>
      <c r="N3821" s="19">
        <v>5.1526589999999999</v>
      </c>
      <c r="O3821" s="17">
        <v>0.319824</v>
      </c>
    </row>
    <row r="3822" spans="2:15" x14ac:dyDescent="0.2">
      <c r="B3822" s="30"/>
      <c r="C3822" s="30"/>
      <c r="D3822" s="30"/>
      <c r="E3822" s="30"/>
      <c r="F3822" s="30"/>
      <c r="G3822" s="14" t="s">
        <v>301</v>
      </c>
      <c r="H3822" s="19">
        <v>7.3589700000000002</v>
      </c>
      <c r="I3822" s="17">
        <v>-7.6671000000000003E-2</v>
      </c>
      <c r="J3822" s="19">
        <v>7.4938940000000001</v>
      </c>
      <c r="K3822" s="17">
        <v>-5.8471000000000002E-2</v>
      </c>
      <c r="L3822" s="19">
        <v>7.6250619999999998</v>
      </c>
      <c r="M3822" s="17">
        <v>-7.5898999999999994E-2</v>
      </c>
      <c r="N3822" s="19">
        <v>7.683681</v>
      </c>
      <c r="O3822" s="17">
        <v>-7.6534000000000005E-2</v>
      </c>
    </row>
    <row r="3823" spans="2:15" x14ac:dyDescent="0.2">
      <c r="B3823" s="30"/>
      <c r="C3823" s="30"/>
      <c r="D3823" s="30"/>
      <c r="E3823" s="30"/>
      <c r="F3823" s="30"/>
      <c r="G3823" s="14" t="s">
        <v>302</v>
      </c>
      <c r="H3823" s="19">
        <v>6.5542680000000004</v>
      </c>
      <c r="I3823" s="17">
        <v>1.6542000000000001E-2</v>
      </c>
      <c r="J3823" s="19">
        <v>6.548629</v>
      </c>
      <c r="K3823" s="17">
        <v>-2.7366999999999999E-2</v>
      </c>
      <c r="L3823" s="19">
        <v>6.2385200000000003</v>
      </c>
      <c r="M3823" s="17">
        <v>-9.8362000000000005E-2</v>
      </c>
      <c r="N3823" s="19">
        <v>6.132212</v>
      </c>
      <c r="O3823" s="17">
        <v>-0.14932500000000001</v>
      </c>
    </row>
    <row r="3824" spans="2:15" x14ac:dyDescent="0.2">
      <c r="B3824" s="30"/>
      <c r="C3824" s="30"/>
      <c r="D3824" s="30"/>
      <c r="E3824" s="30"/>
      <c r="F3824" s="30"/>
      <c r="G3824" s="14" t="s">
        <v>303</v>
      </c>
      <c r="H3824" s="19">
        <v>6.3369559999999998</v>
      </c>
      <c r="I3824" s="17">
        <v>-0.11727899999999999</v>
      </c>
      <c r="J3824" s="19">
        <v>6.3928770000000004</v>
      </c>
      <c r="K3824" s="17">
        <v>-0.121419</v>
      </c>
      <c r="L3824" s="19">
        <v>6.2326439999999996</v>
      </c>
      <c r="M3824" s="17">
        <v>-0.16120499999999999</v>
      </c>
      <c r="N3824" s="19">
        <v>6.3507980000000002</v>
      </c>
      <c r="O3824" s="17">
        <v>-0.15837499999999999</v>
      </c>
    </row>
    <row r="3825" spans="2:15" x14ac:dyDescent="0.2">
      <c r="B3825" s="30"/>
      <c r="C3825" s="30"/>
      <c r="D3825" s="30"/>
      <c r="E3825" s="30"/>
      <c r="F3825" s="30"/>
      <c r="G3825" s="14" t="s">
        <v>304</v>
      </c>
      <c r="H3825" s="19">
        <v>5.8529549999999997</v>
      </c>
      <c r="I3825" s="17">
        <v>-0.110164</v>
      </c>
      <c r="J3825" s="19">
        <v>6.1749599999999996</v>
      </c>
      <c r="K3825" s="17">
        <v>-6.8263000000000004E-2</v>
      </c>
      <c r="L3825" s="19">
        <v>6.4385839999999996</v>
      </c>
      <c r="M3825" s="17">
        <v>-0.109697</v>
      </c>
      <c r="N3825" s="19">
        <v>6.6473420000000001</v>
      </c>
      <c r="O3825" s="17">
        <v>-0.12917699999999999</v>
      </c>
    </row>
    <row r="3826" spans="2:15" x14ac:dyDescent="0.2">
      <c r="B3826" s="30"/>
      <c r="C3826" s="30"/>
      <c r="D3826" s="30"/>
      <c r="E3826" s="30"/>
      <c r="F3826" s="30"/>
      <c r="G3826" s="14" t="s">
        <v>305</v>
      </c>
      <c r="H3826" s="19">
        <v>4.6704569999999999</v>
      </c>
      <c r="I3826" s="17">
        <v>-0.24226800000000001</v>
      </c>
      <c r="J3826" s="19">
        <v>4.7163930000000001</v>
      </c>
      <c r="K3826" s="17">
        <v>-0.24394299999999999</v>
      </c>
      <c r="L3826" s="19">
        <v>4.7231949999999996</v>
      </c>
      <c r="M3826" s="17">
        <v>-0.29614499999999999</v>
      </c>
      <c r="N3826" s="19">
        <v>5.0287259999999998</v>
      </c>
      <c r="O3826" s="17">
        <v>-0.27135999999999999</v>
      </c>
    </row>
    <row r="3827" spans="2:15" x14ac:dyDescent="0.2">
      <c r="B3827" s="30"/>
      <c r="C3827" s="30"/>
      <c r="D3827" s="30"/>
      <c r="E3827" s="30"/>
      <c r="F3827" s="30"/>
      <c r="G3827" s="14" t="s">
        <v>306</v>
      </c>
      <c r="H3827" s="19">
        <v>3.206483</v>
      </c>
      <c r="I3827" s="17">
        <v>-0.16794700000000001</v>
      </c>
      <c r="J3827" s="19">
        <v>3.1692589999999998</v>
      </c>
      <c r="K3827" s="17">
        <v>-0.175007</v>
      </c>
      <c r="L3827" s="19">
        <v>3.2182339999999998</v>
      </c>
      <c r="M3827" s="17">
        <v>-0.109704</v>
      </c>
      <c r="N3827" s="19">
        <v>3.544667</v>
      </c>
      <c r="O3827" s="17">
        <v>1.6057999999999999E-2</v>
      </c>
    </row>
    <row r="3828" spans="2:15" x14ac:dyDescent="0.2">
      <c r="B3828" s="30"/>
      <c r="C3828" s="30"/>
      <c r="D3828" s="30"/>
      <c r="E3828" s="30"/>
      <c r="F3828" s="30"/>
      <c r="G3828" s="14" t="s">
        <v>307</v>
      </c>
      <c r="H3828" s="19">
        <v>4.8411210000000002</v>
      </c>
      <c r="I3828" s="17">
        <v>-0.226939</v>
      </c>
      <c r="J3828" s="19">
        <v>4.7075570000000004</v>
      </c>
      <c r="K3828" s="17">
        <v>-0.21607299999999999</v>
      </c>
      <c r="L3828" s="19">
        <v>4.9360660000000003</v>
      </c>
      <c r="M3828" s="17">
        <v>-0.17499400000000001</v>
      </c>
      <c r="N3828" s="19">
        <v>5.2657040000000004</v>
      </c>
      <c r="O3828" s="17">
        <v>-0.119934</v>
      </c>
    </row>
    <row r="3829" spans="2:15" x14ac:dyDescent="0.2">
      <c r="B3829" s="30"/>
      <c r="C3829" s="30"/>
      <c r="D3829" s="30"/>
      <c r="E3829" s="30"/>
      <c r="F3829" s="30"/>
      <c r="G3829" s="14" t="s">
        <v>308</v>
      </c>
      <c r="H3829" s="19">
        <v>5.9128489999999996</v>
      </c>
      <c r="I3829" s="17">
        <v>0.21709899999999999</v>
      </c>
      <c r="J3829" s="19">
        <v>6.0449219999999997</v>
      </c>
      <c r="K3829" s="17">
        <v>0.20276</v>
      </c>
      <c r="L3829" s="19">
        <v>5.928007</v>
      </c>
      <c r="M3829" s="17">
        <v>0.16202800000000001</v>
      </c>
      <c r="N3829" s="19">
        <v>5.7086620000000003</v>
      </c>
      <c r="O3829" s="17">
        <v>0.103093</v>
      </c>
    </row>
    <row r="3830" spans="2:15" x14ac:dyDescent="0.2">
      <c r="B3830" s="30"/>
      <c r="C3830" s="30"/>
      <c r="D3830" s="30"/>
      <c r="E3830" s="30"/>
      <c r="F3830" s="30"/>
      <c r="G3830" s="14" t="s">
        <v>309</v>
      </c>
      <c r="H3830" s="19">
        <v>6.5300979999999997</v>
      </c>
      <c r="I3830" s="17">
        <v>-0.13632900000000001</v>
      </c>
      <c r="J3830" s="19">
        <v>6.6663350000000001</v>
      </c>
      <c r="K3830" s="17">
        <v>-0.115345</v>
      </c>
      <c r="L3830" s="19">
        <v>6.7565520000000001</v>
      </c>
      <c r="M3830" s="17">
        <v>-0.142453</v>
      </c>
      <c r="N3830" s="19">
        <v>6.9021619999999997</v>
      </c>
      <c r="O3830" s="17">
        <v>-0.130773</v>
      </c>
    </row>
    <row r="3831" spans="2:15" x14ac:dyDescent="0.2">
      <c r="B3831" s="30"/>
      <c r="C3831" s="30"/>
      <c r="D3831" s="30"/>
      <c r="E3831" s="30"/>
      <c r="F3831" s="30"/>
      <c r="G3831" s="14" t="s">
        <v>310</v>
      </c>
      <c r="H3831" s="19">
        <v>4.6546719999999997</v>
      </c>
      <c r="I3831" s="17">
        <v>0.32502999999999999</v>
      </c>
      <c r="J3831" s="19">
        <v>4.673368</v>
      </c>
      <c r="K3831" s="17">
        <v>0.18373100000000001</v>
      </c>
      <c r="L3831" s="19">
        <v>4.269882</v>
      </c>
      <c r="M3831" s="17">
        <v>0.14186299999999999</v>
      </c>
      <c r="N3831" s="19">
        <v>4.1030749999999996</v>
      </c>
      <c r="O3831" s="17">
        <v>0.145457</v>
      </c>
    </row>
    <row r="3832" spans="2:15" x14ac:dyDescent="0.2">
      <c r="B3832" s="30"/>
      <c r="C3832" s="30"/>
      <c r="D3832" s="30"/>
      <c r="E3832" s="30"/>
      <c r="F3832" s="30"/>
      <c r="G3832" s="14" t="s">
        <v>311</v>
      </c>
      <c r="H3832" s="19">
        <v>4.2329230000000004</v>
      </c>
      <c r="I3832" s="17">
        <v>-0.20771300000000001</v>
      </c>
      <c r="J3832" s="19">
        <v>4.281542</v>
      </c>
      <c r="K3832" s="17">
        <v>-0.105804</v>
      </c>
      <c r="L3832" s="19">
        <v>4.1734999999999998</v>
      </c>
      <c r="M3832" s="17">
        <v>-7.1374999999999994E-2</v>
      </c>
      <c r="N3832" s="19">
        <v>4.245044</v>
      </c>
      <c r="O3832" s="17">
        <v>-1.5844E-2</v>
      </c>
    </row>
    <row r="3833" spans="2:15" x14ac:dyDescent="0.2">
      <c r="B3833" s="30"/>
      <c r="C3833" s="30"/>
      <c r="D3833" s="30"/>
      <c r="E3833" s="30"/>
      <c r="F3833" s="30"/>
      <c r="G3833" s="14" t="s">
        <v>312</v>
      </c>
      <c r="H3833" s="19">
        <v>3.3223929999999999</v>
      </c>
      <c r="I3833" s="17">
        <v>0.18035999999999999</v>
      </c>
      <c r="J3833" s="19">
        <v>3.0484640000000001</v>
      </c>
      <c r="K3833" s="17">
        <v>3.5168999999999999E-2</v>
      </c>
      <c r="L3833" s="19">
        <v>3.0216639999999999</v>
      </c>
      <c r="M3833" s="17">
        <v>6.6449999999999999E-3</v>
      </c>
      <c r="N3833" s="19">
        <v>3.0059819999999999</v>
      </c>
      <c r="O3833" s="17">
        <v>-0.25086799999999998</v>
      </c>
    </row>
    <row r="3834" spans="2:15" x14ac:dyDescent="0.2">
      <c r="B3834" s="30"/>
      <c r="C3834" s="30"/>
      <c r="D3834" s="30"/>
      <c r="E3834" s="30"/>
      <c r="F3834" s="30"/>
      <c r="G3834" s="14" t="s">
        <v>313</v>
      </c>
      <c r="H3834" s="19">
        <v>7.0690299999999997</v>
      </c>
      <c r="I3834" s="17">
        <v>-9.7784999999999997E-2</v>
      </c>
      <c r="J3834" s="19">
        <v>6.9892089999999998</v>
      </c>
      <c r="K3834" s="17">
        <v>-8.8133000000000003E-2</v>
      </c>
      <c r="L3834" s="19">
        <v>7.0616110000000001</v>
      </c>
      <c r="M3834" s="17">
        <v>-7.6490000000000002E-2</v>
      </c>
      <c r="N3834" s="19">
        <v>7.2035410000000004</v>
      </c>
      <c r="O3834" s="17">
        <v>-7.1546999999999999E-2</v>
      </c>
    </row>
    <row r="3835" spans="2:15" x14ac:dyDescent="0.2">
      <c r="B3835" s="30"/>
      <c r="C3835" s="30"/>
      <c r="D3835" s="30"/>
      <c r="E3835" s="30"/>
      <c r="F3835" s="30"/>
      <c r="G3835" s="14" t="s">
        <v>314</v>
      </c>
      <c r="H3835" s="19">
        <v>5.0183730000000004</v>
      </c>
      <c r="I3835" s="17">
        <v>-0.22269700000000001</v>
      </c>
      <c r="J3835" s="19">
        <v>5.0466340000000001</v>
      </c>
      <c r="K3835" s="17">
        <v>-0.216248</v>
      </c>
      <c r="L3835" s="19">
        <v>5.0103270000000002</v>
      </c>
      <c r="M3835" s="17">
        <v>-0.220609</v>
      </c>
      <c r="N3835" s="19">
        <v>5.2443720000000003</v>
      </c>
      <c r="O3835" s="17">
        <v>-0.19137000000000001</v>
      </c>
    </row>
    <row r="3836" spans="2:15" x14ac:dyDescent="0.2">
      <c r="B3836" s="30"/>
      <c r="C3836" s="30"/>
      <c r="D3836" s="30"/>
      <c r="E3836" s="30"/>
      <c r="F3836" s="30"/>
      <c r="G3836" s="14" t="s">
        <v>315</v>
      </c>
      <c r="H3836" s="19">
        <v>6.0311859999999999</v>
      </c>
      <c r="I3836" s="17">
        <v>-0.101536</v>
      </c>
      <c r="J3836" s="19">
        <v>6.0406709999999997</v>
      </c>
      <c r="K3836" s="17">
        <v>-9.9962999999999996E-2</v>
      </c>
      <c r="L3836" s="19">
        <v>6.0562630000000004</v>
      </c>
      <c r="M3836" s="17">
        <v>-7.9776E-2</v>
      </c>
      <c r="N3836" s="19">
        <v>6.081321</v>
      </c>
      <c r="O3836" s="17">
        <v>-8.0031000000000005E-2</v>
      </c>
    </row>
    <row r="3837" spans="2:15" x14ac:dyDescent="0.2">
      <c r="B3837" s="30"/>
      <c r="C3837" s="30"/>
      <c r="D3837" s="30"/>
      <c r="E3837" s="30"/>
      <c r="F3837" s="30"/>
      <c r="G3837" s="14" t="s">
        <v>316</v>
      </c>
      <c r="H3837" s="19">
        <v>6.6459580000000003</v>
      </c>
      <c r="I3837" s="17">
        <v>-5.5004999999999998E-2</v>
      </c>
      <c r="J3837" s="19">
        <v>6.702858</v>
      </c>
      <c r="K3837" s="17">
        <v>-7.2428000000000006E-2</v>
      </c>
      <c r="L3837" s="19">
        <v>6.6978819999999999</v>
      </c>
      <c r="M3837" s="17">
        <v>-6.6989999999999994E-2</v>
      </c>
      <c r="N3837" s="19">
        <v>6.6099009999999998</v>
      </c>
      <c r="O3837" s="17">
        <v>-8.8552000000000006E-2</v>
      </c>
    </row>
    <row r="3838" spans="2:15" x14ac:dyDescent="0.2">
      <c r="B3838" s="30"/>
      <c r="C3838" s="30"/>
      <c r="D3838" s="30"/>
      <c r="E3838" s="30"/>
      <c r="F3838" s="30"/>
      <c r="G3838" s="14" t="s">
        <v>317</v>
      </c>
      <c r="H3838" s="19">
        <v>6.6145339999999999</v>
      </c>
      <c r="I3838" s="17">
        <v>2.5923999999999999E-2</v>
      </c>
      <c r="J3838" s="19">
        <v>6.6317849999999998</v>
      </c>
      <c r="K3838" s="17">
        <v>-1.3766E-2</v>
      </c>
      <c r="L3838" s="19">
        <v>6.5267609999999996</v>
      </c>
      <c r="M3838" s="17">
        <v>-3.8037000000000001E-2</v>
      </c>
      <c r="N3838" s="19">
        <v>6.4128949999999998</v>
      </c>
      <c r="O3838" s="17">
        <v>-7.3066999999999993E-2</v>
      </c>
    </row>
    <row r="3839" spans="2:15" x14ac:dyDescent="0.2">
      <c r="B3839" s="30"/>
      <c r="C3839" s="30"/>
      <c r="D3839" s="30"/>
      <c r="E3839" s="30"/>
      <c r="F3839" s="30"/>
      <c r="G3839" s="14" t="s">
        <v>318</v>
      </c>
      <c r="H3839" s="19">
        <v>6.1922969999999999</v>
      </c>
      <c r="I3839" s="17">
        <v>0.113507</v>
      </c>
      <c r="J3839" s="19">
        <v>6.2714420000000004</v>
      </c>
      <c r="K3839" s="17">
        <v>0.157002</v>
      </c>
      <c r="L3839" s="19">
        <v>6.3415559999999997</v>
      </c>
      <c r="M3839" s="17">
        <v>0.19387099999999999</v>
      </c>
      <c r="N3839" s="19">
        <v>6.0936649999999997</v>
      </c>
      <c r="O3839" s="17">
        <v>0.141988</v>
      </c>
    </row>
    <row r="3840" spans="2:15" x14ac:dyDescent="0.2">
      <c r="B3840" s="30"/>
      <c r="C3840" s="30"/>
      <c r="D3840" s="30"/>
      <c r="E3840" s="30"/>
      <c r="F3840" s="30"/>
      <c r="G3840" s="14" t="s">
        <v>319</v>
      </c>
      <c r="H3840" s="19">
        <v>5.522945</v>
      </c>
      <c r="I3840" s="17">
        <v>-2.5323999999999999E-2</v>
      </c>
      <c r="J3840" s="19">
        <v>5.6843450000000004</v>
      </c>
      <c r="K3840" s="17">
        <v>-1.9640000000000001E-2</v>
      </c>
      <c r="L3840" s="19">
        <v>5.6150760000000002</v>
      </c>
      <c r="M3840" s="17">
        <v>-9.0638999999999997E-2</v>
      </c>
      <c r="N3840" s="19">
        <v>5.518707</v>
      </c>
      <c r="O3840" s="17">
        <v>-0.13986199999999999</v>
      </c>
    </row>
    <row r="3841" spans="2:15" x14ac:dyDescent="0.2">
      <c r="B3841" s="30"/>
      <c r="C3841" s="30"/>
      <c r="D3841" s="30"/>
      <c r="E3841" s="30"/>
      <c r="F3841" s="30"/>
      <c r="G3841" s="14" t="s">
        <v>320</v>
      </c>
      <c r="H3841" s="19">
        <v>5.4820799999999998</v>
      </c>
      <c r="I3841" s="17">
        <v>-3.1916E-2</v>
      </c>
      <c r="J3841" s="19">
        <v>5.5439749999999997</v>
      </c>
      <c r="K3841" s="17">
        <v>1.3105E-2</v>
      </c>
      <c r="L3841" s="19">
        <v>5.6098229999999996</v>
      </c>
      <c r="M3841" s="17">
        <v>3.7548999999999999E-2</v>
      </c>
      <c r="N3841" s="19">
        <v>5.6581380000000001</v>
      </c>
      <c r="O3841" s="17">
        <v>4.3020999999999997E-2</v>
      </c>
    </row>
    <row r="3842" spans="2:15" x14ac:dyDescent="0.2">
      <c r="B3842" s="30"/>
      <c r="C3842" s="30"/>
      <c r="D3842" s="30"/>
      <c r="E3842" s="30"/>
      <c r="F3842" s="30"/>
      <c r="G3842" s="14" t="s">
        <v>321</v>
      </c>
      <c r="H3842" s="19">
        <v>7.2716789999999998</v>
      </c>
      <c r="I3842" s="17">
        <v>0.27724500000000002</v>
      </c>
      <c r="J3842" s="19">
        <v>7.2730350000000001</v>
      </c>
      <c r="K3842" s="17">
        <v>0.28340700000000002</v>
      </c>
      <c r="L3842" s="19">
        <v>7.3312179999999998</v>
      </c>
      <c r="M3842" s="17">
        <v>0.313307</v>
      </c>
      <c r="N3842" s="19">
        <v>6.7210049999999999</v>
      </c>
      <c r="O3842" s="17">
        <v>0.21591299999999999</v>
      </c>
    </row>
    <row r="3843" spans="2:15" x14ac:dyDescent="0.2">
      <c r="B3843" s="30"/>
      <c r="C3843" s="30"/>
      <c r="D3843" s="30"/>
      <c r="E3843" s="30"/>
      <c r="F3843" s="30"/>
      <c r="G3843" s="14" t="s">
        <v>322</v>
      </c>
      <c r="H3843" s="19">
        <v>5.7546569999999999</v>
      </c>
      <c r="I3843" s="17">
        <v>-0.165324</v>
      </c>
      <c r="J3843" s="19">
        <v>5.7526489999999999</v>
      </c>
      <c r="K3843" s="17">
        <v>-0.17691699999999999</v>
      </c>
      <c r="L3843" s="19">
        <v>5.7506529999999998</v>
      </c>
      <c r="M3843" s="17">
        <v>-0.183499</v>
      </c>
      <c r="N3843" s="19">
        <v>5.9712339999999999</v>
      </c>
      <c r="O3843" s="17">
        <v>-0.15543199999999999</v>
      </c>
    </row>
    <row r="3844" spans="2:15" x14ac:dyDescent="0.2">
      <c r="B3844" s="30"/>
      <c r="C3844" s="30"/>
      <c r="D3844" s="30"/>
      <c r="E3844" s="30"/>
      <c r="F3844" s="30"/>
      <c r="G3844" s="14" t="s">
        <v>323</v>
      </c>
      <c r="H3844" s="19">
        <v>6.495825</v>
      </c>
      <c r="I3844" s="17">
        <v>-9.4655000000000003E-2</v>
      </c>
      <c r="J3844" s="19">
        <v>6.5904740000000004</v>
      </c>
      <c r="K3844" s="17">
        <v>-9.5226000000000005E-2</v>
      </c>
      <c r="L3844" s="19">
        <v>6.3990499999999999</v>
      </c>
      <c r="M3844" s="17">
        <v>-0.15765399999999999</v>
      </c>
      <c r="N3844" s="19">
        <v>6.444267</v>
      </c>
      <c r="O3844" s="17">
        <v>-0.169042</v>
      </c>
    </row>
    <row r="3845" spans="2:15" x14ac:dyDescent="0.2">
      <c r="B3845" s="30"/>
      <c r="C3845" s="30"/>
      <c r="D3845" s="30"/>
      <c r="E3845" s="30"/>
      <c r="F3845" s="30"/>
      <c r="G3845" s="14" t="s">
        <v>324</v>
      </c>
      <c r="H3845" s="19">
        <v>5.5403039999999999</v>
      </c>
      <c r="I3845" s="17">
        <v>-0.112287</v>
      </c>
      <c r="J3845" s="19">
        <v>6.1376229999999996</v>
      </c>
      <c r="K3845" s="17">
        <v>-1.3514E-2</v>
      </c>
      <c r="L3845" s="19">
        <v>6.0287350000000002</v>
      </c>
      <c r="M3845" s="17">
        <v>-2.1479999999999999E-2</v>
      </c>
      <c r="N3845" s="19">
        <v>6.126055</v>
      </c>
      <c r="O3845" s="17">
        <v>7.7905000000000002E-2</v>
      </c>
    </row>
    <row r="3846" spans="2:15" x14ac:dyDescent="0.2">
      <c r="B3846" s="138"/>
      <c r="C3846" s="138"/>
      <c r="D3846" s="138"/>
      <c r="E3846" s="138"/>
      <c r="F3846" s="30"/>
      <c r="G3846" s="14" t="s">
        <v>325</v>
      </c>
      <c r="H3846" s="19">
        <v>7.128736</v>
      </c>
      <c r="I3846" s="17">
        <v>-7.886E-2</v>
      </c>
      <c r="J3846" s="19">
        <v>7.1431829999999996</v>
      </c>
      <c r="K3846" s="17">
        <v>-6.6280000000000006E-2</v>
      </c>
      <c r="L3846" s="19">
        <v>7.1823480000000002</v>
      </c>
      <c r="M3846" s="17">
        <v>-9.4739000000000004E-2</v>
      </c>
      <c r="N3846" s="19">
        <v>7.2208779999999999</v>
      </c>
      <c r="O3846" s="17">
        <v>-9.9458000000000005E-2</v>
      </c>
    </row>
    <row r="3847" spans="2:15" x14ac:dyDescent="0.2">
      <c r="C3847" s="30"/>
      <c r="D3847" s="30"/>
      <c r="E3847" s="30"/>
      <c r="F3847" s="30"/>
      <c r="G3847" s="14" t="s">
        <v>351</v>
      </c>
      <c r="H3847" s="19">
        <v>4.5133650000000003</v>
      </c>
      <c r="I3847" s="17">
        <v>0.63129000000000002</v>
      </c>
      <c r="J3847" s="19">
        <v>4.3327460000000002</v>
      </c>
      <c r="K3847" s="17">
        <v>0.34285100000000002</v>
      </c>
      <c r="L3847" s="19">
        <v>3.7498960000000001</v>
      </c>
      <c r="M3847" s="17">
        <v>0.20041300000000001</v>
      </c>
      <c r="N3847" s="19">
        <v>3.5272800000000002</v>
      </c>
      <c r="O3847" s="17">
        <v>0.13758000000000001</v>
      </c>
    </row>
    <row r="3848" spans="2:15" x14ac:dyDescent="0.2">
      <c r="C3848" s="30"/>
      <c r="D3848" s="30"/>
      <c r="E3848" s="30"/>
      <c r="F3848" s="30"/>
      <c r="G3848" s="14" t="s">
        <v>352</v>
      </c>
      <c r="H3848" s="19">
        <v>1.140987</v>
      </c>
      <c r="I3848" s="17">
        <v>0.40226499999999998</v>
      </c>
      <c r="J3848" s="19">
        <v>0.98646100000000003</v>
      </c>
      <c r="K3848" s="17">
        <v>0.176791</v>
      </c>
      <c r="L3848" s="19">
        <v>0.99598100000000001</v>
      </c>
      <c r="M3848" s="17">
        <v>0.140733</v>
      </c>
      <c r="N3848" s="19">
        <v>0.98906899999999998</v>
      </c>
      <c r="O3848" s="17">
        <v>-0.30613200000000002</v>
      </c>
    </row>
    <row r="3849" spans="2:15" x14ac:dyDescent="0.2">
      <c r="B3849" s="29" t="s">
        <v>19</v>
      </c>
      <c r="C3849" s="29" t="s">
        <v>11</v>
      </c>
      <c r="D3849" s="29" t="s">
        <v>118</v>
      </c>
      <c r="E3849" s="29" t="s">
        <v>10</v>
      </c>
      <c r="F3849" s="29" t="s">
        <v>85</v>
      </c>
      <c r="G3849" s="14" t="s">
        <v>326</v>
      </c>
      <c r="H3849" s="19">
        <v>6.1316819999999996</v>
      </c>
      <c r="I3849" s="17">
        <v>7.2817999999999994E-2</v>
      </c>
      <c r="J3849" s="19">
        <v>6.1753920000000004</v>
      </c>
      <c r="K3849" s="17">
        <v>9.5501000000000003E-2</v>
      </c>
      <c r="L3849" s="19">
        <v>6.2077600000000004</v>
      </c>
      <c r="M3849" s="17">
        <v>0.113485</v>
      </c>
      <c r="N3849" s="19">
        <v>6.1364929999999998</v>
      </c>
      <c r="O3849" s="17">
        <v>9.9901000000000004E-2</v>
      </c>
    </row>
    <row r="3850" spans="2:15" x14ac:dyDescent="0.2">
      <c r="B3850" s="30"/>
      <c r="C3850" s="30"/>
      <c r="D3850" s="30"/>
      <c r="E3850" s="30"/>
      <c r="F3850" s="30"/>
      <c r="G3850" s="14" t="s">
        <v>327</v>
      </c>
      <c r="H3850" s="19">
        <v>4.6309740000000001</v>
      </c>
      <c r="I3850" s="17">
        <v>0.399839</v>
      </c>
      <c r="J3850" s="19">
        <v>4.6151299999999997</v>
      </c>
      <c r="K3850" s="17">
        <v>0.196162</v>
      </c>
      <c r="L3850" s="19">
        <v>4.1541639999999997</v>
      </c>
      <c r="M3850" s="17">
        <v>0.11748</v>
      </c>
      <c r="N3850" s="19">
        <v>4.0079200000000004</v>
      </c>
      <c r="O3850" s="17">
        <v>0.106756</v>
      </c>
    </row>
    <row r="3851" spans="2:15" x14ac:dyDescent="0.2">
      <c r="B3851" s="30"/>
      <c r="C3851" s="30"/>
      <c r="D3851" s="30"/>
      <c r="E3851" s="30"/>
      <c r="F3851" s="30"/>
      <c r="G3851" s="14" t="s">
        <v>328</v>
      </c>
      <c r="H3851" s="19">
        <v>6.0120040000000001</v>
      </c>
      <c r="I3851" s="17">
        <v>-4.2410000000000003E-2</v>
      </c>
      <c r="J3851" s="19">
        <v>6.0944339999999997</v>
      </c>
      <c r="K3851" s="17">
        <v>-5.7461999999999999E-2</v>
      </c>
      <c r="L3851" s="19">
        <v>6.0522619999999998</v>
      </c>
      <c r="M3851" s="17">
        <v>-7.9203999999999997E-2</v>
      </c>
      <c r="N3851" s="19">
        <v>6.0898960000000004</v>
      </c>
      <c r="O3851" s="17">
        <v>-8.0137E-2</v>
      </c>
    </row>
    <row r="3852" spans="2:15" x14ac:dyDescent="0.2">
      <c r="B3852" s="30"/>
      <c r="C3852" s="30"/>
      <c r="D3852" s="30"/>
      <c r="E3852" s="30"/>
      <c r="F3852" s="30"/>
      <c r="G3852" s="14" t="s">
        <v>329</v>
      </c>
      <c r="H3852" s="19">
        <v>4.3788289999999996</v>
      </c>
      <c r="I3852" s="17">
        <v>-0.11539000000000001</v>
      </c>
      <c r="J3852" s="19">
        <v>4.3241909999999999</v>
      </c>
      <c r="K3852" s="17">
        <v>-0.105432</v>
      </c>
      <c r="L3852" s="19">
        <v>4.3774870000000004</v>
      </c>
      <c r="M3852" s="17">
        <v>-7.6085E-2</v>
      </c>
      <c r="N3852" s="19">
        <v>4.5756899999999998</v>
      </c>
      <c r="O3852" s="17">
        <v>-2.5023E-2</v>
      </c>
    </row>
    <row r="3853" spans="2:15" x14ac:dyDescent="0.2">
      <c r="B3853" s="30"/>
      <c r="C3853" s="30"/>
      <c r="D3853" s="30"/>
      <c r="E3853" s="30"/>
      <c r="F3853" s="30"/>
      <c r="G3853" s="14" t="s">
        <v>330</v>
      </c>
      <c r="H3853" s="19">
        <v>6.0017019999999999</v>
      </c>
      <c r="I3853" s="17">
        <v>-6.6191E-2</v>
      </c>
      <c r="J3853" s="19">
        <v>6.2538039999999997</v>
      </c>
      <c r="K3853" s="17">
        <v>-2.3595999999999999E-2</v>
      </c>
      <c r="L3853" s="19">
        <v>6.1134409999999999</v>
      </c>
      <c r="M3853" s="17">
        <v>-5.5528000000000001E-2</v>
      </c>
      <c r="N3853" s="19">
        <v>6.0943420000000001</v>
      </c>
      <c r="O3853" s="17">
        <v>-2.8341999999999999E-2</v>
      </c>
    </row>
    <row r="3854" spans="2:15" x14ac:dyDescent="0.2">
      <c r="B3854" s="30"/>
      <c r="C3854" s="30"/>
      <c r="D3854" s="30"/>
      <c r="E3854" s="30"/>
      <c r="F3854" s="30"/>
      <c r="G3854" s="14" t="s">
        <v>331</v>
      </c>
      <c r="H3854" s="19">
        <v>5.431298</v>
      </c>
      <c r="I3854" s="17">
        <v>2.572E-2</v>
      </c>
      <c r="J3854" s="19">
        <v>5.344455</v>
      </c>
      <c r="K3854" s="17">
        <v>-2.0562E-2</v>
      </c>
      <c r="L3854" s="19">
        <v>5.2581490000000004</v>
      </c>
      <c r="M3854" s="17">
        <v>-6.2890000000000001E-2</v>
      </c>
      <c r="N3854" s="19">
        <v>5.2050200000000002</v>
      </c>
      <c r="O3854" s="17">
        <v>-0.166571</v>
      </c>
    </row>
    <row r="3855" spans="2:15" x14ac:dyDescent="0.2">
      <c r="B3855" s="30"/>
      <c r="C3855" s="30"/>
      <c r="D3855" s="30"/>
      <c r="E3855" s="30"/>
      <c r="F3855" s="30"/>
      <c r="G3855" s="14" t="s">
        <v>332</v>
      </c>
      <c r="H3855" s="19">
        <v>6.2143189999999997</v>
      </c>
      <c r="I3855" s="17">
        <v>-0.15066499999999999</v>
      </c>
      <c r="J3855" s="19">
        <v>6.3449790000000004</v>
      </c>
      <c r="K3855" s="17">
        <v>-0.13581499999999999</v>
      </c>
      <c r="L3855" s="19">
        <v>6.2613300000000001</v>
      </c>
      <c r="M3855" s="17">
        <v>-0.19318399999999999</v>
      </c>
      <c r="N3855" s="19">
        <v>6.408919</v>
      </c>
      <c r="O3855" s="17">
        <v>-0.19009000000000001</v>
      </c>
    </row>
    <row r="3856" spans="2:15" x14ac:dyDescent="0.2">
      <c r="B3856" s="30"/>
      <c r="C3856" s="30"/>
      <c r="D3856" s="30"/>
      <c r="E3856" s="30"/>
      <c r="F3856" s="30"/>
      <c r="G3856" s="14" t="s">
        <v>333</v>
      </c>
      <c r="H3856" s="19">
        <v>4.7198729999999998</v>
      </c>
      <c r="I3856" s="17">
        <v>0.14043</v>
      </c>
      <c r="J3856" s="19">
        <v>4.5957600000000003</v>
      </c>
      <c r="K3856" s="17">
        <v>9.3126E-2</v>
      </c>
      <c r="L3856" s="19">
        <v>4.5331679999999999</v>
      </c>
      <c r="M3856" s="17">
        <v>5.5439000000000002E-2</v>
      </c>
      <c r="N3856" s="19">
        <v>4.4277199999999999</v>
      </c>
      <c r="O3856" s="17">
        <v>-0.13594800000000001</v>
      </c>
    </row>
    <row r="3857" spans="2:15" x14ac:dyDescent="0.2">
      <c r="B3857" s="30"/>
      <c r="C3857" s="30"/>
      <c r="D3857" s="30"/>
      <c r="E3857" s="31"/>
      <c r="F3857" s="30"/>
      <c r="G3857" s="14" t="s">
        <v>334</v>
      </c>
      <c r="H3857" s="19">
        <v>5.1346040000000004</v>
      </c>
      <c r="I3857" s="17">
        <v>2.8851000000000002E-2</v>
      </c>
      <c r="J3857" s="19">
        <v>5.1114369999999996</v>
      </c>
      <c r="K3857" s="17">
        <v>-4.6579999999999998E-3</v>
      </c>
      <c r="L3857" s="19">
        <v>5.0192379999999996</v>
      </c>
      <c r="M3857" s="17">
        <v>-1.9654999999999999E-2</v>
      </c>
      <c r="N3857" s="19">
        <v>5.038011</v>
      </c>
      <c r="O3857" s="17">
        <v>-3.6138999999999998E-2</v>
      </c>
    </row>
    <row r="3858" spans="2:15" x14ac:dyDescent="0.2">
      <c r="B3858" s="29" t="s">
        <v>19</v>
      </c>
      <c r="C3858" s="29" t="s">
        <v>11</v>
      </c>
      <c r="D3858" s="29" t="s">
        <v>118</v>
      </c>
      <c r="E3858" s="29" t="s">
        <v>26</v>
      </c>
      <c r="F3858" s="29" t="s">
        <v>84</v>
      </c>
      <c r="G3858" s="14" t="s">
        <v>278</v>
      </c>
      <c r="H3858" s="19">
        <v>3.1866720000000002</v>
      </c>
      <c r="I3858" s="17">
        <v>-2.0247000000000001E-2</v>
      </c>
      <c r="J3858" s="19">
        <v>2.9785729999999999</v>
      </c>
      <c r="K3858" s="17">
        <v>-5.0028999999999997E-2</v>
      </c>
      <c r="L3858" s="19">
        <v>2.8653409999999999</v>
      </c>
      <c r="M3858" s="17">
        <v>-4.5572000000000001E-2</v>
      </c>
      <c r="N3858" s="19">
        <v>2.8230659999999999</v>
      </c>
      <c r="O3858" s="17">
        <v>-3.4321999999999998E-2</v>
      </c>
    </row>
    <row r="3859" spans="2:15" x14ac:dyDescent="0.2">
      <c r="B3859" s="30"/>
      <c r="C3859" s="30"/>
      <c r="D3859" s="30"/>
      <c r="E3859" s="30"/>
      <c r="F3859" s="30"/>
      <c r="G3859" s="14" t="s">
        <v>279</v>
      </c>
      <c r="H3859" s="19">
        <v>2.8760129999999999</v>
      </c>
      <c r="I3859" s="17">
        <v>-0.170211</v>
      </c>
      <c r="J3859" s="19">
        <v>2.940178</v>
      </c>
      <c r="K3859" s="17">
        <v>-0.14552999999999999</v>
      </c>
      <c r="L3859" s="19">
        <v>2.8621829999999999</v>
      </c>
      <c r="M3859" s="17">
        <v>-0.16524900000000001</v>
      </c>
      <c r="N3859" s="19">
        <v>2.8423560000000001</v>
      </c>
      <c r="O3859" s="17">
        <v>-0.15792200000000001</v>
      </c>
    </row>
    <row r="3860" spans="2:15" x14ac:dyDescent="0.2">
      <c r="B3860" s="30"/>
      <c r="C3860" s="30"/>
      <c r="D3860" s="30"/>
      <c r="E3860" s="30"/>
      <c r="F3860" s="30"/>
      <c r="G3860" s="14" t="s">
        <v>280</v>
      </c>
      <c r="H3860" s="19">
        <v>3.3543639999999999</v>
      </c>
      <c r="I3860" s="17">
        <v>4.4417999999999999E-2</v>
      </c>
      <c r="J3860" s="19">
        <v>3.2976450000000002</v>
      </c>
      <c r="K3860" s="17">
        <v>3.4709999999999998E-2</v>
      </c>
      <c r="L3860" s="19">
        <v>3.2935539999999999</v>
      </c>
      <c r="M3860" s="17">
        <v>5.0264000000000003E-2</v>
      </c>
      <c r="N3860" s="19">
        <v>3.2392620000000001</v>
      </c>
      <c r="O3860" s="17">
        <v>3.4481999999999999E-2</v>
      </c>
    </row>
    <row r="3861" spans="2:15" x14ac:dyDescent="0.2">
      <c r="B3861" s="30"/>
      <c r="C3861" s="30"/>
      <c r="D3861" s="30"/>
      <c r="E3861" s="30"/>
      <c r="F3861" s="30"/>
      <c r="G3861" s="14" t="s">
        <v>281</v>
      </c>
      <c r="H3861" s="19">
        <v>3.4205179999999999</v>
      </c>
      <c r="I3861" s="17">
        <v>-2.0825E-2</v>
      </c>
      <c r="J3861" s="19">
        <v>3.4304920000000001</v>
      </c>
      <c r="K3861" s="17">
        <v>-7.6800000000000002E-3</v>
      </c>
      <c r="L3861" s="19">
        <v>3.396925</v>
      </c>
      <c r="M3861" s="17">
        <v>-1.0437E-2</v>
      </c>
      <c r="N3861" s="19">
        <v>3.3477260000000002</v>
      </c>
      <c r="O3861" s="17">
        <v>-1.1375E-2</v>
      </c>
    </row>
    <row r="3862" spans="2:15" x14ac:dyDescent="0.2">
      <c r="B3862" s="30"/>
      <c r="C3862" s="30"/>
      <c r="D3862" s="30"/>
      <c r="E3862" s="30"/>
      <c r="F3862" s="30"/>
      <c r="G3862" s="14" t="s">
        <v>282</v>
      </c>
      <c r="H3862" s="19">
        <v>3.0210349999999999</v>
      </c>
      <c r="I3862" s="17">
        <v>-6.2528E-2</v>
      </c>
      <c r="J3862" s="19">
        <v>2.9925000000000002</v>
      </c>
      <c r="K3862" s="17">
        <v>-3.6670000000000001E-2</v>
      </c>
      <c r="L3862" s="19">
        <v>3.0341930000000001</v>
      </c>
      <c r="M3862" s="17">
        <v>-1.7691999999999999E-2</v>
      </c>
      <c r="N3862" s="19">
        <v>3.0618759999999998</v>
      </c>
      <c r="O3862" s="17">
        <v>-3.895E-3</v>
      </c>
    </row>
    <row r="3863" spans="2:15" x14ac:dyDescent="0.2">
      <c r="B3863" s="30"/>
      <c r="C3863" s="30"/>
      <c r="D3863" s="30"/>
      <c r="E3863" s="30"/>
      <c r="F3863" s="30"/>
      <c r="G3863" s="14" t="s">
        <v>283</v>
      </c>
      <c r="H3863" s="19">
        <v>3.2683490000000002</v>
      </c>
      <c r="I3863" s="17">
        <v>2.2442E-2</v>
      </c>
      <c r="J3863" s="19">
        <v>3.243385</v>
      </c>
      <c r="K3863" s="17">
        <v>6.5311999999999995E-2</v>
      </c>
      <c r="L3863" s="19">
        <v>3.22689</v>
      </c>
      <c r="M3863" s="17">
        <v>7.9741000000000006E-2</v>
      </c>
      <c r="N3863" s="19">
        <v>3.2130329999999998</v>
      </c>
      <c r="O3863" s="17">
        <v>8.8097999999999996E-2</v>
      </c>
    </row>
    <row r="3864" spans="2:15" x14ac:dyDescent="0.2">
      <c r="B3864" s="30"/>
      <c r="C3864" s="30"/>
      <c r="D3864" s="30"/>
      <c r="E3864" s="30"/>
      <c r="F3864" s="30"/>
      <c r="G3864" s="14" t="s">
        <v>284</v>
      </c>
      <c r="H3864" s="19">
        <v>3.0239889999999998</v>
      </c>
      <c r="I3864" s="17">
        <v>-9.8192000000000002E-2</v>
      </c>
      <c r="J3864" s="19">
        <v>3.0150220000000001</v>
      </c>
      <c r="K3864" s="17">
        <v>-0.101717</v>
      </c>
      <c r="L3864" s="19">
        <v>3.1721870000000001</v>
      </c>
      <c r="M3864" s="17">
        <v>-4.4963000000000003E-2</v>
      </c>
      <c r="N3864" s="19">
        <v>3.2551580000000002</v>
      </c>
      <c r="O3864" s="17">
        <v>-2.6027999999999999E-2</v>
      </c>
    </row>
    <row r="3865" spans="2:15" x14ac:dyDescent="0.2">
      <c r="B3865" s="30"/>
      <c r="C3865" s="30"/>
      <c r="D3865" s="30"/>
      <c r="E3865" s="30"/>
      <c r="F3865" s="30"/>
      <c r="G3865" s="14" t="s">
        <v>285</v>
      </c>
      <c r="H3865" s="19">
        <v>2.9642490000000001</v>
      </c>
      <c r="I3865" s="17">
        <v>0.25291200000000003</v>
      </c>
      <c r="J3865" s="19">
        <v>2.9382540000000001</v>
      </c>
      <c r="K3865" s="17">
        <v>0.13342200000000001</v>
      </c>
      <c r="L3865" s="19">
        <v>2.8134160000000001</v>
      </c>
      <c r="M3865" s="17">
        <v>0.105305</v>
      </c>
      <c r="N3865" s="19">
        <v>2.7334909999999999</v>
      </c>
      <c r="O3865" s="17">
        <v>0.14813399999999999</v>
      </c>
    </row>
    <row r="3866" spans="2:15" x14ac:dyDescent="0.2">
      <c r="B3866" s="30"/>
      <c r="C3866" s="30"/>
      <c r="D3866" s="30"/>
      <c r="E3866" s="30"/>
      <c r="F3866" s="30"/>
      <c r="G3866" s="14" t="s">
        <v>286</v>
      </c>
      <c r="H3866" s="19">
        <v>2.5538189999999998</v>
      </c>
      <c r="I3866" s="17">
        <v>0.42491000000000001</v>
      </c>
      <c r="J3866" s="19">
        <v>2.5398890000000001</v>
      </c>
      <c r="K3866" s="17">
        <v>0.24510699999999999</v>
      </c>
      <c r="L3866" s="19">
        <v>2.3035800000000002</v>
      </c>
      <c r="M3866" s="17">
        <v>0.16015299999999999</v>
      </c>
      <c r="N3866" s="19">
        <v>2.2631049999999999</v>
      </c>
      <c r="O3866" s="17">
        <v>0.16180800000000001</v>
      </c>
    </row>
    <row r="3867" spans="2:15" x14ac:dyDescent="0.2">
      <c r="B3867" s="30"/>
      <c r="C3867" s="30"/>
      <c r="D3867" s="30"/>
      <c r="E3867" s="30"/>
      <c r="F3867" s="30"/>
      <c r="G3867" s="14" t="s">
        <v>287</v>
      </c>
      <c r="H3867" s="19">
        <v>3.348268</v>
      </c>
      <c r="I3867" s="17">
        <v>4.6871000000000003E-2</v>
      </c>
      <c r="J3867" s="19">
        <v>3.2494930000000002</v>
      </c>
      <c r="K3867" s="17">
        <v>5.3069999999999999E-2</v>
      </c>
      <c r="L3867" s="19">
        <v>3.1908189999999998</v>
      </c>
      <c r="M3867" s="17">
        <v>2.5975999999999999E-2</v>
      </c>
      <c r="N3867" s="19">
        <v>3.171773</v>
      </c>
      <c r="O3867" s="17">
        <v>1.111E-2</v>
      </c>
    </row>
    <row r="3868" spans="2:15" x14ac:dyDescent="0.2">
      <c r="B3868" s="30"/>
      <c r="C3868" s="30"/>
      <c r="D3868" s="30"/>
      <c r="E3868" s="30"/>
      <c r="F3868" s="30"/>
      <c r="G3868" s="14" t="s">
        <v>288</v>
      </c>
      <c r="H3868" s="19">
        <v>2.8371919999999999</v>
      </c>
      <c r="I3868" s="17">
        <v>0.48663699999999999</v>
      </c>
      <c r="J3868" s="19">
        <v>2.731636</v>
      </c>
      <c r="K3868" s="17">
        <v>0.27469300000000002</v>
      </c>
      <c r="L3868" s="19">
        <v>2.4977010000000002</v>
      </c>
      <c r="M3868" s="17">
        <v>0.192915</v>
      </c>
      <c r="N3868" s="19">
        <v>2.3815569999999999</v>
      </c>
      <c r="O3868" s="17">
        <v>0.14696899999999999</v>
      </c>
    </row>
    <row r="3869" spans="2:15" x14ac:dyDescent="0.2">
      <c r="B3869" s="30"/>
      <c r="C3869" s="30"/>
      <c r="D3869" s="30"/>
      <c r="E3869" s="30"/>
      <c r="F3869" s="30"/>
      <c r="G3869" s="14" t="s">
        <v>289</v>
      </c>
      <c r="H3869" s="19">
        <v>3.0504169999999999</v>
      </c>
      <c r="I3869" s="17">
        <v>-5.8451999999999997E-2</v>
      </c>
      <c r="J3869" s="19">
        <v>3.117721</v>
      </c>
      <c r="K3869" s="17">
        <v>-3.9974999999999997E-2</v>
      </c>
      <c r="L3869" s="19">
        <v>3.0719759999999998</v>
      </c>
      <c r="M3869" s="17">
        <v>-5.3821000000000001E-2</v>
      </c>
      <c r="N3869" s="19">
        <v>3.0733980000000001</v>
      </c>
      <c r="O3869" s="17">
        <v>-5.7583000000000002E-2</v>
      </c>
    </row>
    <row r="3870" spans="2:15" x14ac:dyDescent="0.2">
      <c r="B3870" s="30"/>
      <c r="C3870" s="30"/>
      <c r="D3870" s="30"/>
      <c r="E3870" s="30"/>
      <c r="F3870" s="30"/>
      <c r="G3870" s="14" t="s">
        <v>290</v>
      </c>
      <c r="H3870" s="19">
        <v>3.1237499999999998</v>
      </c>
      <c r="I3870" s="17">
        <v>-4.8977E-2</v>
      </c>
      <c r="J3870" s="19">
        <v>3.1658689999999998</v>
      </c>
      <c r="K3870" s="17">
        <v>-8.6049999999999998E-3</v>
      </c>
      <c r="L3870" s="19">
        <v>3.1753450000000001</v>
      </c>
      <c r="M3870" s="17">
        <v>1.9816E-2</v>
      </c>
      <c r="N3870" s="19">
        <v>3.1878799999999998</v>
      </c>
      <c r="O3870" s="17">
        <v>4.3832999999999997E-2</v>
      </c>
    </row>
    <row r="3871" spans="2:15" x14ac:dyDescent="0.2">
      <c r="B3871" s="30"/>
      <c r="C3871" s="30"/>
      <c r="D3871" s="30"/>
      <c r="E3871" s="30"/>
      <c r="F3871" s="30"/>
      <c r="G3871" s="14" t="s">
        <v>291</v>
      </c>
      <c r="H3871" s="19">
        <v>2.5302609999999999</v>
      </c>
      <c r="I3871" s="17">
        <v>0.66216799999999998</v>
      </c>
      <c r="J3871" s="19">
        <v>2.447959</v>
      </c>
      <c r="K3871" s="17">
        <v>0.422541</v>
      </c>
      <c r="L3871" s="19">
        <v>2.1515040000000001</v>
      </c>
      <c r="M3871" s="17">
        <v>0.28492000000000001</v>
      </c>
      <c r="N3871" s="19">
        <v>2.0367500000000001</v>
      </c>
      <c r="O3871" s="17">
        <v>0.20775199999999999</v>
      </c>
    </row>
    <row r="3872" spans="2:15" x14ac:dyDescent="0.2">
      <c r="B3872" s="30"/>
      <c r="C3872" s="30"/>
      <c r="D3872" s="30"/>
      <c r="E3872" s="30"/>
      <c r="F3872" s="30"/>
      <c r="G3872" s="14" t="s">
        <v>292</v>
      </c>
      <c r="H3872" s="19">
        <v>1.734316</v>
      </c>
      <c r="I3872" s="17">
        <v>0.28897699999999998</v>
      </c>
      <c r="J3872" s="19">
        <v>1.859777</v>
      </c>
      <c r="K3872" s="17">
        <v>0.21573400000000001</v>
      </c>
      <c r="L3872" s="19">
        <v>1.6604939999999999</v>
      </c>
      <c r="M3872" s="17">
        <v>0.11089499999999999</v>
      </c>
      <c r="N3872" s="19">
        <v>1.6369590000000001</v>
      </c>
      <c r="O3872" s="17">
        <v>9.4313999999999995E-2</v>
      </c>
    </row>
    <row r="3873" spans="2:15" x14ac:dyDescent="0.2">
      <c r="B3873" s="30"/>
      <c r="C3873" s="30"/>
      <c r="D3873" s="30"/>
      <c r="E3873" s="30"/>
      <c r="F3873" s="30"/>
      <c r="G3873" s="14" t="s">
        <v>293</v>
      </c>
      <c r="H3873" s="19">
        <v>3.7416149999999999</v>
      </c>
      <c r="I3873" s="17">
        <v>1.8976E-2</v>
      </c>
      <c r="J3873" s="19">
        <v>3.6935229999999999</v>
      </c>
      <c r="K3873" s="17">
        <v>2.4188999999999999E-2</v>
      </c>
      <c r="L3873" s="19">
        <v>3.6080950000000001</v>
      </c>
      <c r="M3873" s="17">
        <v>3.7337000000000002E-2</v>
      </c>
      <c r="N3873" s="19">
        <v>3.5504470000000001</v>
      </c>
      <c r="O3873" s="17">
        <v>4.2594E-2</v>
      </c>
    </row>
    <row r="3874" spans="2:15" x14ac:dyDescent="0.2">
      <c r="B3874" s="30"/>
      <c r="C3874" s="30"/>
      <c r="D3874" s="30"/>
      <c r="E3874" s="30"/>
      <c r="F3874" s="30"/>
      <c r="G3874" s="14" t="s">
        <v>294</v>
      </c>
      <c r="H3874" s="19">
        <v>3.5899040000000002</v>
      </c>
      <c r="I3874" s="17">
        <v>6.5186999999999995E-2</v>
      </c>
      <c r="J3874" s="19">
        <v>3.4051909999999999</v>
      </c>
      <c r="K3874" s="17">
        <v>4.9084000000000003E-2</v>
      </c>
      <c r="L3874" s="19">
        <v>3.357091</v>
      </c>
      <c r="M3874" s="17">
        <v>3.5645000000000003E-2</v>
      </c>
      <c r="N3874" s="19">
        <v>3.2578290000000001</v>
      </c>
      <c r="O3874" s="17">
        <v>-9.4399999999999996E-4</v>
      </c>
    </row>
    <row r="3875" spans="2:15" x14ac:dyDescent="0.2">
      <c r="B3875" s="30"/>
      <c r="C3875" s="30"/>
      <c r="D3875" s="30"/>
      <c r="E3875" s="30"/>
      <c r="F3875" s="30"/>
      <c r="G3875" s="14" t="s">
        <v>295</v>
      </c>
      <c r="H3875" s="19">
        <v>3.0603199999999999</v>
      </c>
      <c r="I3875" s="17">
        <v>-7.4679999999999996E-2</v>
      </c>
      <c r="J3875" s="19">
        <v>3.104168</v>
      </c>
      <c r="K3875" s="17">
        <v>-5.2054999999999997E-2</v>
      </c>
      <c r="L3875" s="19">
        <v>3.0533939999999999</v>
      </c>
      <c r="M3875" s="17">
        <v>-6.5308000000000005E-2</v>
      </c>
      <c r="N3875" s="19">
        <v>3.0476179999999999</v>
      </c>
      <c r="O3875" s="17">
        <v>-6.7405999999999994E-2</v>
      </c>
    </row>
    <row r="3876" spans="2:15" x14ac:dyDescent="0.2">
      <c r="B3876" s="30"/>
      <c r="C3876" s="30"/>
      <c r="D3876" s="30"/>
      <c r="E3876" s="30"/>
      <c r="F3876" s="30"/>
      <c r="G3876" s="14" t="s">
        <v>296</v>
      </c>
      <c r="H3876" s="19">
        <v>2.6353840000000002</v>
      </c>
      <c r="I3876" s="17">
        <v>0.33264199999999999</v>
      </c>
      <c r="J3876" s="19">
        <v>2.6438950000000001</v>
      </c>
      <c r="K3876" s="17">
        <v>0.21827299999999999</v>
      </c>
      <c r="L3876" s="19">
        <v>2.4573130000000001</v>
      </c>
      <c r="M3876" s="17">
        <v>0.14371999999999999</v>
      </c>
      <c r="N3876" s="19">
        <v>2.3930769999999999</v>
      </c>
      <c r="O3876" s="17">
        <v>9.9960999999999994E-2</v>
      </c>
    </row>
    <row r="3877" spans="2:15" x14ac:dyDescent="0.2">
      <c r="B3877" s="30"/>
      <c r="C3877" s="30"/>
      <c r="D3877" s="30"/>
      <c r="E3877" s="30"/>
      <c r="F3877" s="30"/>
      <c r="G3877" s="14" t="s">
        <v>297</v>
      </c>
      <c r="H3877" s="19">
        <v>3.700037</v>
      </c>
      <c r="I3877" s="17">
        <v>5.2887000000000003E-2</v>
      </c>
      <c r="J3877" s="19">
        <v>3.5841750000000001</v>
      </c>
      <c r="K3877" s="17">
        <v>3.3265999999999997E-2</v>
      </c>
      <c r="L3877" s="19">
        <v>3.5906220000000002</v>
      </c>
      <c r="M3877" s="17">
        <v>3.7966E-2</v>
      </c>
      <c r="N3877" s="19">
        <v>3.515298</v>
      </c>
      <c r="O3877" s="17">
        <v>3.6086E-2</v>
      </c>
    </row>
    <row r="3878" spans="2:15" x14ac:dyDescent="0.2">
      <c r="B3878" s="30"/>
      <c r="C3878" s="30"/>
      <c r="D3878" s="30"/>
      <c r="E3878" s="30"/>
      <c r="F3878" s="30"/>
      <c r="G3878" s="14" t="s">
        <v>298</v>
      </c>
      <c r="H3878" s="19">
        <v>3.1326320000000001</v>
      </c>
      <c r="I3878" s="17">
        <v>1.0717000000000001E-2</v>
      </c>
      <c r="J3878" s="19">
        <v>2.9646859999999999</v>
      </c>
      <c r="K3878" s="17">
        <v>-5.9936999999999997E-2</v>
      </c>
      <c r="L3878" s="19">
        <v>2.8470209999999998</v>
      </c>
      <c r="M3878" s="17">
        <v>-7.8112000000000001E-2</v>
      </c>
      <c r="N3878" s="19">
        <v>2.9505349999999999</v>
      </c>
      <c r="O3878" s="17">
        <v>-1.2940999999999999E-2</v>
      </c>
    </row>
    <row r="3879" spans="2:15" x14ac:dyDescent="0.2">
      <c r="B3879" s="30"/>
      <c r="C3879" s="30"/>
      <c r="D3879" s="30"/>
      <c r="E3879" s="30"/>
      <c r="F3879" s="30"/>
      <c r="G3879" s="14" t="s">
        <v>299</v>
      </c>
      <c r="H3879" s="19">
        <v>2.8792749999999998</v>
      </c>
      <c r="I3879" s="17">
        <v>-5.1138000000000003E-2</v>
      </c>
      <c r="J3879" s="19">
        <v>2.9111379999999998</v>
      </c>
      <c r="K3879" s="17">
        <v>-3.2093000000000003E-2</v>
      </c>
      <c r="L3879" s="19">
        <v>2.9243100000000002</v>
      </c>
      <c r="M3879" s="17">
        <v>-2.7754999999999998E-2</v>
      </c>
      <c r="N3879" s="19">
        <v>3.0024829999999998</v>
      </c>
      <c r="O3879" s="17">
        <v>-5.058E-3</v>
      </c>
    </row>
    <row r="3880" spans="2:15" x14ac:dyDescent="0.2">
      <c r="B3880" s="30"/>
      <c r="C3880" s="30"/>
      <c r="D3880" s="30"/>
      <c r="E3880" s="30"/>
      <c r="F3880" s="30"/>
      <c r="G3880" s="14" t="s">
        <v>300</v>
      </c>
      <c r="H3880" s="19">
        <v>2.7194120000000002</v>
      </c>
      <c r="I3880" s="17">
        <v>0.33579799999999999</v>
      </c>
      <c r="J3880" s="19">
        <v>2.8120419999999999</v>
      </c>
      <c r="K3880" s="17">
        <v>0.239785</v>
      </c>
      <c r="L3880" s="19">
        <v>2.8191519999999999</v>
      </c>
      <c r="M3880" s="17">
        <v>0.32293899999999998</v>
      </c>
      <c r="N3880" s="19">
        <v>2.8709120000000001</v>
      </c>
      <c r="O3880" s="17">
        <v>0.322768</v>
      </c>
    </row>
    <row r="3881" spans="2:15" x14ac:dyDescent="0.2">
      <c r="B3881" s="30"/>
      <c r="C3881" s="30"/>
      <c r="D3881" s="30"/>
      <c r="E3881" s="30"/>
      <c r="F3881" s="30"/>
      <c r="G3881" s="14" t="s">
        <v>301</v>
      </c>
      <c r="H3881" s="19">
        <v>3.6143510000000001</v>
      </c>
      <c r="I3881" s="17">
        <v>5.0817000000000001E-2</v>
      </c>
      <c r="J3881" s="19">
        <v>3.5248979999999999</v>
      </c>
      <c r="K3881" s="17">
        <v>3.0363000000000001E-2</v>
      </c>
      <c r="L3881" s="19">
        <v>3.5403090000000002</v>
      </c>
      <c r="M3881" s="17">
        <v>3.3943000000000001E-2</v>
      </c>
      <c r="N3881" s="19">
        <v>3.4717989999999999</v>
      </c>
      <c r="O3881" s="17">
        <v>3.4502999999999999E-2</v>
      </c>
    </row>
    <row r="3882" spans="2:15" x14ac:dyDescent="0.2">
      <c r="B3882" s="30"/>
      <c r="C3882" s="30"/>
      <c r="D3882" s="30"/>
      <c r="E3882" s="30"/>
      <c r="F3882" s="30"/>
      <c r="G3882" s="14" t="s">
        <v>302</v>
      </c>
      <c r="H3882" s="19">
        <v>3.2673719999999999</v>
      </c>
      <c r="I3882" s="17">
        <v>0.140931</v>
      </c>
      <c r="J3882" s="19">
        <v>3.0825629999999999</v>
      </c>
      <c r="K3882" s="17">
        <v>2.5988000000000001E-2</v>
      </c>
      <c r="L3882" s="19">
        <v>2.980966</v>
      </c>
      <c r="M3882" s="17">
        <v>1.2331E-2</v>
      </c>
      <c r="N3882" s="19">
        <v>3.0335930000000002</v>
      </c>
      <c r="O3882" s="17">
        <v>4.1269999999999996E-3</v>
      </c>
    </row>
    <row r="3883" spans="2:15" x14ac:dyDescent="0.2">
      <c r="B3883" s="30"/>
      <c r="C3883" s="30"/>
      <c r="D3883" s="30"/>
      <c r="E3883" s="30"/>
      <c r="F3883" s="30"/>
      <c r="G3883" s="14" t="s">
        <v>303</v>
      </c>
      <c r="H3883" s="19">
        <v>3.537388</v>
      </c>
      <c r="I3883" s="17">
        <v>4.5510000000000002E-2</v>
      </c>
      <c r="J3883" s="19">
        <v>3.4814340000000001</v>
      </c>
      <c r="K3883" s="17">
        <v>1.2057E-2</v>
      </c>
      <c r="L3883" s="19">
        <v>3.3715459999999999</v>
      </c>
      <c r="M3883" s="17">
        <v>-3.101E-3</v>
      </c>
      <c r="N3883" s="19">
        <v>3.3994490000000002</v>
      </c>
      <c r="O3883" s="17">
        <v>-1.94E-4</v>
      </c>
    </row>
    <row r="3884" spans="2:15" x14ac:dyDescent="0.2">
      <c r="B3884" s="30"/>
      <c r="C3884" s="30"/>
      <c r="D3884" s="30"/>
      <c r="E3884" s="30"/>
      <c r="F3884" s="30"/>
      <c r="G3884" s="14" t="s">
        <v>304</v>
      </c>
      <c r="H3884" s="19">
        <v>2.9918800000000001</v>
      </c>
      <c r="I3884" s="17">
        <v>-0.121434</v>
      </c>
      <c r="J3884" s="19">
        <v>3.1483240000000001</v>
      </c>
      <c r="K3884" s="17">
        <v>-6.5435999999999994E-2</v>
      </c>
      <c r="L3884" s="19">
        <v>3.3278989999999999</v>
      </c>
      <c r="M3884" s="17">
        <v>-6.4970000000000002E-3</v>
      </c>
      <c r="N3884" s="19">
        <v>3.4646279999999998</v>
      </c>
      <c r="O3884" s="17">
        <v>2.7539000000000001E-2</v>
      </c>
    </row>
    <row r="3885" spans="2:15" x14ac:dyDescent="0.2">
      <c r="B3885" s="30"/>
      <c r="C3885" s="30"/>
      <c r="D3885" s="30"/>
      <c r="E3885" s="30"/>
      <c r="F3885" s="30"/>
      <c r="G3885" s="14" t="s">
        <v>305</v>
      </c>
      <c r="H3885" s="19">
        <v>3.5646870000000002</v>
      </c>
      <c r="I3885" s="17">
        <v>1.9193999999999999E-2</v>
      </c>
      <c r="J3885" s="19">
        <v>3.4943070000000001</v>
      </c>
      <c r="K3885" s="17">
        <v>2.7126000000000001E-2</v>
      </c>
      <c r="L3885" s="19">
        <v>3.5180959999999999</v>
      </c>
      <c r="M3885" s="17">
        <v>4.4762999999999997E-2</v>
      </c>
      <c r="N3885" s="19">
        <v>3.5043289999999998</v>
      </c>
      <c r="O3885" s="17">
        <v>6.1580000000000003E-2</v>
      </c>
    </row>
    <row r="3886" spans="2:15" x14ac:dyDescent="0.2">
      <c r="B3886" s="30"/>
      <c r="C3886" s="30"/>
      <c r="D3886" s="30"/>
      <c r="E3886" s="30"/>
      <c r="F3886" s="30"/>
      <c r="G3886" s="14" t="s">
        <v>306</v>
      </c>
      <c r="H3886" s="19">
        <v>3.610722</v>
      </c>
      <c r="I3886" s="17">
        <v>4.6723000000000001E-2</v>
      </c>
      <c r="J3886" s="19">
        <v>3.6069059999999999</v>
      </c>
      <c r="K3886" s="17">
        <v>5.0028999999999997E-2</v>
      </c>
      <c r="L3886" s="19">
        <v>3.5794730000000001</v>
      </c>
      <c r="M3886" s="17">
        <v>4.9633999999999998E-2</v>
      </c>
      <c r="N3886" s="19">
        <v>3.583501</v>
      </c>
      <c r="O3886" s="17">
        <v>4.6821000000000002E-2</v>
      </c>
    </row>
    <row r="3887" spans="2:15" x14ac:dyDescent="0.2">
      <c r="B3887" s="30"/>
      <c r="C3887" s="30"/>
      <c r="D3887" s="30"/>
      <c r="E3887" s="30"/>
      <c r="F3887" s="30"/>
      <c r="G3887" s="14" t="s">
        <v>307</v>
      </c>
      <c r="H3887" s="19">
        <v>2.9867590000000002</v>
      </c>
      <c r="I3887" s="17">
        <v>-8.9937000000000003E-2</v>
      </c>
      <c r="J3887" s="19">
        <v>2.9179689999999998</v>
      </c>
      <c r="K3887" s="17">
        <v>-7.9561000000000007E-2</v>
      </c>
      <c r="L3887" s="19">
        <v>2.9359389999999999</v>
      </c>
      <c r="M3887" s="17">
        <v>-4.9501999999999997E-2</v>
      </c>
      <c r="N3887" s="19">
        <v>2.9581010000000001</v>
      </c>
      <c r="O3887" s="17">
        <v>-3.7262000000000003E-2</v>
      </c>
    </row>
    <row r="3888" spans="2:15" x14ac:dyDescent="0.2">
      <c r="B3888" s="30"/>
      <c r="C3888" s="30"/>
      <c r="D3888" s="30"/>
      <c r="E3888" s="30"/>
      <c r="F3888" s="30"/>
      <c r="G3888" s="14" t="s">
        <v>308</v>
      </c>
      <c r="H3888" s="19">
        <v>3.0835370000000002</v>
      </c>
      <c r="I3888" s="17">
        <v>0.213703</v>
      </c>
      <c r="J3888" s="19">
        <v>3.1350359999999999</v>
      </c>
      <c r="K3888" s="17">
        <v>0.18384800000000001</v>
      </c>
      <c r="L3888" s="19">
        <v>3.0951749999999998</v>
      </c>
      <c r="M3888" s="17">
        <v>0.19800300000000001</v>
      </c>
      <c r="N3888" s="19">
        <v>3.0048400000000002</v>
      </c>
      <c r="O3888" s="17">
        <v>0.170511</v>
      </c>
    </row>
    <row r="3889" spans="2:15" x14ac:dyDescent="0.2">
      <c r="B3889" s="30"/>
      <c r="C3889" s="30"/>
      <c r="D3889" s="30"/>
      <c r="E3889" s="30"/>
      <c r="F3889" s="30"/>
      <c r="G3889" s="14" t="s">
        <v>309</v>
      </c>
      <c r="H3889" s="19">
        <v>3.6542180000000002</v>
      </c>
      <c r="I3889" s="17">
        <v>3.1539999999999999E-2</v>
      </c>
      <c r="J3889" s="19">
        <v>3.5781670000000001</v>
      </c>
      <c r="K3889" s="17">
        <v>1.6653999999999999E-2</v>
      </c>
      <c r="L3889" s="19">
        <v>3.5862419999999999</v>
      </c>
      <c r="M3889" s="17">
        <v>3.1634000000000002E-2</v>
      </c>
      <c r="N3889" s="19">
        <v>3.5359500000000001</v>
      </c>
      <c r="O3889" s="17">
        <v>4.8779999999999997E-2</v>
      </c>
    </row>
    <row r="3890" spans="2:15" x14ac:dyDescent="0.2">
      <c r="B3890" s="30"/>
      <c r="C3890" s="30"/>
      <c r="D3890" s="30"/>
      <c r="E3890" s="30"/>
      <c r="F3890" s="30"/>
      <c r="G3890" s="14" t="s">
        <v>310</v>
      </c>
      <c r="H3890" s="19">
        <v>2.6212369999999998</v>
      </c>
      <c r="I3890" s="17">
        <v>0.29614800000000002</v>
      </c>
      <c r="J3890" s="19">
        <v>2.644012</v>
      </c>
      <c r="K3890" s="17">
        <v>0.18063299999999999</v>
      </c>
      <c r="L3890" s="19">
        <v>2.449284</v>
      </c>
      <c r="M3890" s="17">
        <v>0.169041</v>
      </c>
      <c r="N3890" s="19">
        <v>2.372242</v>
      </c>
      <c r="O3890" s="17">
        <v>0.179671</v>
      </c>
    </row>
    <row r="3891" spans="2:15" x14ac:dyDescent="0.2">
      <c r="B3891" s="30"/>
      <c r="C3891" s="30"/>
      <c r="D3891" s="30"/>
      <c r="E3891" s="30"/>
      <c r="F3891" s="30"/>
      <c r="G3891" s="14" t="s">
        <v>311</v>
      </c>
      <c r="H3891" s="19">
        <v>3.656984</v>
      </c>
      <c r="I3891" s="17">
        <v>3.2621999999999998E-2</v>
      </c>
      <c r="J3891" s="19">
        <v>3.6784140000000001</v>
      </c>
      <c r="K3891" s="17">
        <v>6.3003000000000003E-2</v>
      </c>
      <c r="L3891" s="19">
        <v>3.6258710000000001</v>
      </c>
      <c r="M3891" s="17">
        <v>6.8586999999999995E-2</v>
      </c>
      <c r="N3891" s="19">
        <v>3.5882230000000002</v>
      </c>
      <c r="O3891" s="17">
        <v>6.6259999999999999E-2</v>
      </c>
    </row>
    <row r="3892" spans="2:15" x14ac:dyDescent="0.2">
      <c r="B3892" s="30"/>
      <c r="C3892" s="30"/>
      <c r="D3892" s="30"/>
      <c r="E3892" s="30"/>
      <c r="F3892" s="30"/>
      <c r="G3892" s="14" t="s">
        <v>312</v>
      </c>
      <c r="H3892" s="19">
        <v>3.4088620000000001</v>
      </c>
      <c r="I3892" s="17">
        <v>0.13807800000000001</v>
      </c>
      <c r="J3892" s="19">
        <v>3.3155709999999998</v>
      </c>
      <c r="K3892" s="17">
        <v>4.6092000000000001E-2</v>
      </c>
      <c r="L3892" s="19">
        <v>3.311283</v>
      </c>
      <c r="M3892" s="17">
        <v>9.7572999999999993E-2</v>
      </c>
      <c r="N3892" s="19">
        <v>3.2357079999999998</v>
      </c>
      <c r="O3892" s="17">
        <v>0.100027</v>
      </c>
    </row>
    <row r="3893" spans="2:15" x14ac:dyDescent="0.2">
      <c r="B3893" s="30"/>
      <c r="C3893" s="30"/>
      <c r="D3893" s="30"/>
      <c r="E3893" s="30"/>
      <c r="F3893" s="30"/>
      <c r="G3893" s="14" t="s">
        <v>313</v>
      </c>
      <c r="H3893" s="19">
        <v>3.3554300000000001</v>
      </c>
      <c r="I3893" s="17">
        <v>2.6657E-2</v>
      </c>
      <c r="J3893" s="19">
        <v>3.2278790000000002</v>
      </c>
      <c r="K3893" s="17">
        <v>1.4566000000000001E-2</v>
      </c>
      <c r="L3893" s="19">
        <v>3.1970040000000002</v>
      </c>
      <c r="M3893" s="17">
        <v>5.0419999999999996E-3</v>
      </c>
      <c r="N3893" s="19">
        <v>3.2198570000000002</v>
      </c>
      <c r="O3893" s="17">
        <v>-9.7590000000000003E-3</v>
      </c>
    </row>
    <row r="3894" spans="2:15" x14ac:dyDescent="0.2">
      <c r="B3894" s="30"/>
      <c r="C3894" s="30"/>
      <c r="D3894" s="30"/>
      <c r="E3894" s="30"/>
      <c r="F3894" s="30"/>
      <c r="G3894" s="14" t="s">
        <v>314</v>
      </c>
      <c r="H3894" s="19">
        <v>2.5255049999999999</v>
      </c>
      <c r="I3894" s="17">
        <v>-0.24410799999999999</v>
      </c>
      <c r="J3894" s="19">
        <v>2.54148</v>
      </c>
      <c r="K3894" s="17">
        <v>-0.23766699999999999</v>
      </c>
      <c r="L3894" s="19">
        <v>2.529633</v>
      </c>
      <c r="M3894" s="17">
        <v>-0.24547099999999999</v>
      </c>
      <c r="N3894" s="19">
        <v>2.656892</v>
      </c>
      <c r="O3894" s="17">
        <v>-0.19878299999999999</v>
      </c>
    </row>
    <row r="3895" spans="2:15" x14ac:dyDescent="0.2">
      <c r="B3895" s="30"/>
      <c r="C3895" s="30"/>
      <c r="D3895" s="30"/>
      <c r="E3895" s="30"/>
      <c r="F3895" s="30"/>
      <c r="G3895" s="14" t="s">
        <v>315</v>
      </c>
      <c r="H3895" s="19">
        <v>3.3320639999999999</v>
      </c>
      <c r="I3895" s="17">
        <v>-3.9851999999999999E-2</v>
      </c>
      <c r="J3895" s="19">
        <v>3.261339</v>
      </c>
      <c r="K3895" s="17">
        <v>-5.0797000000000002E-2</v>
      </c>
      <c r="L3895" s="19">
        <v>3.2686510000000002</v>
      </c>
      <c r="M3895" s="17">
        <v>-2.5305000000000001E-2</v>
      </c>
      <c r="N3895" s="19">
        <v>3.2989440000000001</v>
      </c>
      <c r="O3895" s="17">
        <v>-6.4770000000000001E-3</v>
      </c>
    </row>
    <row r="3896" spans="2:15" x14ac:dyDescent="0.2">
      <c r="B3896" s="30"/>
      <c r="C3896" s="30"/>
      <c r="D3896" s="30"/>
      <c r="E3896" s="30"/>
      <c r="F3896" s="30"/>
      <c r="G3896" s="14" t="s">
        <v>316</v>
      </c>
      <c r="H3896" s="19">
        <v>3.353199</v>
      </c>
      <c r="I3896" s="17">
        <v>5.5278000000000001E-2</v>
      </c>
      <c r="J3896" s="19">
        <v>3.3218019999999999</v>
      </c>
      <c r="K3896" s="17">
        <v>2.5093000000000001E-2</v>
      </c>
      <c r="L3896" s="19">
        <v>3.2798630000000002</v>
      </c>
      <c r="M3896" s="17">
        <v>2.9151E-2</v>
      </c>
      <c r="N3896" s="19">
        <v>3.2122809999999999</v>
      </c>
      <c r="O3896" s="17">
        <v>-1.0319999999999999E-3</v>
      </c>
    </row>
    <row r="3897" spans="2:15" x14ac:dyDescent="0.2">
      <c r="B3897" s="30"/>
      <c r="C3897" s="30"/>
      <c r="D3897" s="30"/>
      <c r="E3897" s="30"/>
      <c r="F3897" s="30"/>
      <c r="G3897" s="14" t="s">
        <v>317</v>
      </c>
      <c r="H3897" s="19">
        <v>3.3751250000000002</v>
      </c>
      <c r="I3897" s="17">
        <v>0.14611299999999999</v>
      </c>
      <c r="J3897" s="19">
        <v>3.350822</v>
      </c>
      <c r="K3897" s="17">
        <v>0.111718</v>
      </c>
      <c r="L3897" s="19">
        <v>3.296643</v>
      </c>
      <c r="M3897" s="17">
        <v>0.114578</v>
      </c>
      <c r="N3897" s="19">
        <v>3.227684</v>
      </c>
      <c r="O3897" s="17">
        <v>7.4731000000000006E-2</v>
      </c>
    </row>
    <row r="3898" spans="2:15" x14ac:dyDescent="0.2">
      <c r="B3898" s="30"/>
      <c r="C3898" s="30"/>
      <c r="D3898" s="30"/>
      <c r="E3898" s="30"/>
      <c r="F3898" s="30"/>
      <c r="G3898" s="14" t="s">
        <v>318</v>
      </c>
      <c r="H3898" s="19">
        <v>3.2970329999999999</v>
      </c>
      <c r="I3898" s="17">
        <v>0.12890299999999999</v>
      </c>
      <c r="J3898" s="19">
        <v>3.2002549999999998</v>
      </c>
      <c r="K3898" s="17">
        <v>0.136466</v>
      </c>
      <c r="L3898" s="19">
        <v>3.1924779999999999</v>
      </c>
      <c r="M3898" s="17">
        <v>0.168626</v>
      </c>
      <c r="N3898" s="19">
        <v>3.0811929999999998</v>
      </c>
      <c r="O3898" s="17">
        <v>0.13289899999999999</v>
      </c>
    </row>
    <row r="3899" spans="2:15" x14ac:dyDescent="0.2">
      <c r="B3899" s="30"/>
      <c r="C3899" s="30"/>
      <c r="D3899" s="30"/>
      <c r="E3899" s="30"/>
      <c r="F3899" s="30"/>
      <c r="G3899" s="14" t="s">
        <v>319</v>
      </c>
      <c r="H3899" s="19">
        <v>3.026532</v>
      </c>
      <c r="I3899" s="17">
        <v>-5.0736000000000003E-2</v>
      </c>
      <c r="J3899" s="19">
        <v>3.0912510000000002</v>
      </c>
      <c r="K3899" s="17">
        <v>-4.8860000000000001E-2</v>
      </c>
      <c r="L3899" s="19">
        <v>3.0950419999999998</v>
      </c>
      <c r="M3899" s="17">
        <v>-3.4922000000000002E-2</v>
      </c>
      <c r="N3899" s="19">
        <v>3.1306400000000001</v>
      </c>
      <c r="O3899" s="17">
        <v>-1.4222E-2</v>
      </c>
    </row>
    <row r="3900" spans="2:15" x14ac:dyDescent="0.2">
      <c r="B3900" s="30"/>
      <c r="C3900" s="30"/>
      <c r="D3900" s="30"/>
      <c r="E3900" s="30"/>
      <c r="F3900" s="30"/>
      <c r="G3900" s="14" t="s">
        <v>320</v>
      </c>
      <c r="H3900" s="19">
        <v>2.7505730000000002</v>
      </c>
      <c r="I3900" s="17">
        <v>-3.4759999999999999E-2</v>
      </c>
      <c r="J3900" s="19">
        <v>2.7837909999999999</v>
      </c>
      <c r="K3900" s="17">
        <v>7.4689999999999999E-3</v>
      </c>
      <c r="L3900" s="19">
        <v>2.815661</v>
      </c>
      <c r="M3900" s="17">
        <v>2.9933000000000001E-2</v>
      </c>
      <c r="N3900" s="19">
        <v>2.842616</v>
      </c>
      <c r="O3900" s="17">
        <v>3.6804000000000003E-2</v>
      </c>
    </row>
    <row r="3901" spans="2:15" x14ac:dyDescent="0.2">
      <c r="B3901" s="30"/>
      <c r="C3901" s="30"/>
      <c r="D3901" s="30"/>
      <c r="E3901" s="30"/>
      <c r="F3901" s="30"/>
      <c r="G3901" s="14" t="s">
        <v>321</v>
      </c>
      <c r="H3901" s="19">
        <v>3.6763710000000001</v>
      </c>
      <c r="I3901" s="17">
        <v>0.24165500000000001</v>
      </c>
      <c r="J3901" s="19">
        <v>3.653966</v>
      </c>
      <c r="K3901" s="17">
        <v>0.24413699999999999</v>
      </c>
      <c r="L3901" s="19">
        <v>3.6816970000000002</v>
      </c>
      <c r="M3901" s="17">
        <v>0.27459499999999998</v>
      </c>
      <c r="N3901" s="19">
        <v>3.4162859999999999</v>
      </c>
      <c r="O3901" s="17">
        <v>0.19512099999999999</v>
      </c>
    </row>
    <row r="3902" spans="2:15" x14ac:dyDescent="0.2">
      <c r="B3902" s="30"/>
      <c r="C3902" s="30"/>
      <c r="D3902" s="30"/>
      <c r="E3902" s="30"/>
      <c r="F3902" s="30"/>
      <c r="G3902" s="14" t="s">
        <v>322</v>
      </c>
      <c r="H3902" s="19">
        <v>2.9196740000000001</v>
      </c>
      <c r="I3902" s="17">
        <v>-0.174371</v>
      </c>
      <c r="J3902" s="19">
        <v>2.916452</v>
      </c>
      <c r="K3902" s="17">
        <v>-0.16361100000000001</v>
      </c>
      <c r="L3902" s="19">
        <v>2.9127049999999999</v>
      </c>
      <c r="M3902" s="17">
        <v>-0.163908</v>
      </c>
      <c r="N3902" s="19">
        <v>3.0271590000000002</v>
      </c>
      <c r="O3902" s="17">
        <v>-0.124886</v>
      </c>
    </row>
    <row r="3903" spans="2:15" x14ac:dyDescent="0.2">
      <c r="B3903" s="30"/>
      <c r="C3903" s="30"/>
      <c r="D3903" s="30"/>
      <c r="E3903" s="30"/>
      <c r="F3903" s="30"/>
      <c r="G3903" s="14" t="s">
        <v>323</v>
      </c>
      <c r="H3903" s="19">
        <v>3.1202899999999998</v>
      </c>
      <c r="I3903" s="17">
        <v>-2.8785999999999999E-2</v>
      </c>
      <c r="J3903" s="19">
        <v>3.113858</v>
      </c>
      <c r="K3903" s="17">
        <v>-2.3806000000000001E-2</v>
      </c>
      <c r="L3903" s="19">
        <v>3.0673309999999998</v>
      </c>
      <c r="M3903" s="17">
        <v>-4.2236999999999997E-2</v>
      </c>
      <c r="N3903" s="19">
        <v>3.0546709999999999</v>
      </c>
      <c r="O3903" s="17">
        <v>-5.3537000000000001E-2</v>
      </c>
    </row>
    <row r="3904" spans="2:15" x14ac:dyDescent="0.2">
      <c r="B3904" s="30"/>
      <c r="C3904" s="30"/>
      <c r="D3904" s="30"/>
      <c r="E3904" s="30"/>
      <c r="F3904" s="30"/>
      <c r="G3904" s="14" t="s">
        <v>324</v>
      </c>
      <c r="H3904" s="19">
        <v>3.089601</v>
      </c>
      <c r="I3904" s="17">
        <v>-8.8240000000000002E-3</v>
      </c>
      <c r="J3904" s="19">
        <v>3.2076470000000001</v>
      </c>
      <c r="K3904" s="17">
        <v>2.6127999999999998E-2</v>
      </c>
      <c r="L3904" s="19">
        <v>3.2490899999999998</v>
      </c>
      <c r="M3904" s="17">
        <v>7.8867999999999994E-2</v>
      </c>
      <c r="N3904" s="19">
        <v>3.2664970000000002</v>
      </c>
      <c r="O3904" s="17">
        <v>0.17960499999999999</v>
      </c>
    </row>
    <row r="3905" spans="1:15" x14ac:dyDescent="0.2">
      <c r="B3905" s="138"/>
      <c r="C3905" s="138"/>
      <c r="D3905" s="138"/>
      <c r="E3905" s="138"/>
      <c r="F3905" s="30"/>
      <c r="G3905" s="14" t="s">
        <v>325</v>
      </c>
      <c r="H3905" s="19">
        <v>3.6397490000000001</v>
      </c>
      <c r="I3905" s="17">
        <v>4.7086999999999997E-2</v>
      </c>
      <c r="J3905" s="19">
        <v>3.562214</v>
      </c>
      <c r="K3905" s="17">
        <v>3.2143999999999999E-2</v>
      </c>
      <c r="L3905" s="19">
        <v>3.544079</v>
      </c>
      <c r="M3905" s="17">
        <v>3.703E-2</v>
      </c>
      <c r="N3905" s="19">
        <v>3.4601869999999999</v>
      </c>
      <c r="O3905" s="17">
        <v>3.4234000000000001E-2</v>
      </c>
    </row>
    <row r="3906" spans="1:15" x14ac:dyDescent="0.2">
      <c r="C3906" s="30"/>
      <c r="D3906" s="30"/>
      <c r="E3906" s="30"/>
      <c r="F3906" s="30"/>
      <c r="G3906" s="14" t="s">
        <v>351</v>
      </c>
      <c r="H3906" s="19">
        <v>2.593629</v>
      </c>
      <c r="I3906" s="17">
        <v>0.62481200000000003</v>
      </c>
      <c r="J3906" s="19">
        <v>2.4924210000000002</v>
      </c>
      <c r="K3906" s="17">
        <v>0.37509700000000001</v>
      </c>
      <c r="L3906" s="19">
        <v>2.194089</v>
      </c>
      <c r="M3906" s="17">
        <v>0.240067</v>
      </c>
      <c r="N3906" s="19">
        <v>2.0777899999999998</v>
      </c>
      <c r="O3906" s="17">
        <v>0.171204</v>
      </c>
    </row>
    <row r="3907" spans="1:15" x14ac:dyDescent="0.2">
      <c r="C3907" s="30"/>
      <c r="D3907" s="30"/>
      <c r="E3907" s="30"/>
      <c r="F3907" s="30"/>
      <c r="G3907" s="14" t="s">
        <v>352</v>
      </c>
      <c r="H3907" s="19">
        <v>3.0694599999999999</v>
      </c>
      <c r="I3907" s="17">
        <v>0.212316</v>
      </c>
      <c r="J3907" s="19">
        <v>2.7889529999999998</v>
      </c>
      <c r="K3907" s="17">
        <v>7.2182999999999997E-2</v>
      </c>
      <c r="L3907" s="19">
        <v>2.7856779999999999</v>
      </c>
      <c r="M3907" s="17">
        <v>0.10877199999999999</v>
      </c>
      <c r="N3907" s="19">
        <v>2.7684160000000002</v>
      </c>
      <c r="O3907" s="17">
        <v>0.11591600000000001</v>
      </c>
    </row>
    <row r="3908" spans="1:15" x14ac:dyDescent="0.2">
      <c r="B3908" s="29" t="s">
        <v>19</v>
      </c>
      <c r="C3908" s="29" t="s">
        <v>11</v>
      </c>
      <c r="D3908" s="29" t="s">
        <v>118</v>
      </c>
      <c r="E3908" s="29" t="s">
        <v>26</v>
      </c>
      <c r="F3908" s="29" t="s">
        <v>85</v>
      </c>
      <c r="G3908" s="14" t="s">
        <v>326</v>
      </c>
      <c r="H3908" s="19">
        <v>3.0863299999999998</v>
      </c>
      <c r="I3908" s="17">
        <v>5.7960999999999999E-2</v>
      </c>
      <c r="J3908" s="19">
        <v>3.083942</v>
      </c>
      <c r="K3908" s="17">
        <v>7.4188000000000004E-2</v>
      </c>
      <c r="L3908" s="19">
        <v>3.0924230000000001</v>
      </c>
      <c r="M3908" s="17">
        <v>9.2310000000000003E-2</v>
      </c>
      <c r="N3908" s="19">
        <v>3.0700699999999999</v>
      </c>
      <c r="O3908" s="17">
        <v>8.5859000000000005E-2</v>
      </c>
    </row>
    <row r="3909" spans="1:15" x14ac:dyDescent="0.2">
      <c r="B3909" s="30"/>
      <c r="C3909" s="30"/>
      <c r="D3909" s="30"/>
      <c r="E3909" s="30"/>
      <c r="F3909" s="30"/>
      <c r="G3909" s="14" t="s">
        <v>327</v>
      </c>
      <c r="H3909" s="19">
        <v>2.5765500000000001</v>
      </c>
      <c r="I3909" s="17">
        <v>0.38673099999999999</v>
      </c>
      <c r="J3909" s="19">
        <v>2.558602</v>
      </c>
      <c r="K3909" s="17">
        <v>0.21359900000000001</v>
      </c>
      <c r="L3909" s="19">
        <v>2.3340589999999999</v>
      </c>
      <c r="M3909" s="17">
        <v>0.14688000000000001</v>
      </c>
      <c r="N3909" s="19">
        <v>2.2652269999999999</v>
      </c>
      <c r="O3909" s="17">
        <v>0.133607</v>
      </c>
    </row>
    <row r="3910" spans="1:15" x14ac:dyDescent="0.2">
      <c r="B3910" s="30"/>
      <c r="C3910" s="30"/>
      <c r="D3910" s="30"/>
      <c r="E3910" s="30"/>
      <c r="F3910" s="30"/>
      <c r="G3910" s="14" t="s">
        <v>328</v>
      </c>
      <c r="H3910" s="19">
        <v>3.1748660000000002</v>
      </c>
      <c r="I3910" s="17">
        <v>6.221E-3</v>
      </c>
      <c r="J3910" s="19">
        <v>3.1820379999999999</v>
      </c>
      <c r="K3910" s="17">
        <v>3.2950000000000002E-3</v>
      </c>
      <c r="L3910" s="19">
        <v>3.1727859999999999</v>
      </c>
      <c r="M3910" s="17">
        <v>1.8450000000000001E-2</v>
      </c>
      <c r="N3910" s="19">
        <v>3.1773799999999999</v>
      </c>
      <c r="O3910" s="17">
        <v>2.5453E-2</v>
      </c>
    </row>
    <row r="3911" spans="1:15" x14ac:dyDescent="0.2">
      <c r="B3911" s="30"/>
      <c r="C3911" s="30"/>
      <c r="D3911" s="30"/>
      <c r="E3911" s="30"/>
      <c r="F3911" s="30"/>
      <c r="G3911" s="14" t="s">
        <v>329</v>
      </c>
      <c r="H3911" s="19">
        <v>3.3625080000000001</v>
      </c>
      <c r="I3911" s="17">
        <v>4.8299999999999998E-4</v>
      </c>
      <c r="J3911" s="19">
        <v>3.3053539999999999</v>
      </c>
      <c r="K3911" s="17">
        <v>7.0939999999999996E-3</v>
      </c>
      <c r="L3911" s="19">
        <v>3.280259</v>
      </c>
      <c r="M3911" s="17">
        <v>1.6338999999999999E-2</v>
      </c>
      <c r="N3911" s="19">
        <v>3.2747890000000002</v>
      </c>
      <c r="O3911" s="17">
        <v>1.9591999999999998E-2</v>
      </c>
    </row>
    <row r="3912" spans="1:15" x14ac:dyDescent="0.2">
      <c r="B3912" s="30"/>
      <c r="C3912" s="30"/>
      <c r="D3912" s="30"/>
      <c r="E3912" s="30"/>
      <c r="F3912" s="30"/>
      <c r="G3912" s="14" t="s">
        <v>330</v>
      </c>
      <c r="H3912" s="19">
        <v>3.182315</v>
      </c>
      <c r="I3912" s="17">
        <v>4.7759999999999999E-3</v>
      </c>
      <c r="J3912" s="19">
        <v>3.22621</v>
      </c>
      <c r="K3912" s="17">
        <v>1.3931000000000001E-2</v>
      </c>
      <c r="L3912" s="19">
        <v>3.197047</v>
      </c>
      <c r="M3912" s="17">
        <v>3.7052000000000002E-2</v>
      </c>
      <c r="N3912" s="19">
        <v>3.1938749999999998</v>
      </c>
      <c r="O3912" s="17">
        <v>8.2274E-2</v>
      </c>
    </row>
    <row r="3913" spans="1:15" x14ac:dyDescent="0.2">
      <c r="B3913" s="30"/>
      <c r="C3913" s="30"/>
      <c r="D3913" s="30"/>
      <c r="E3913" s="30"/>
      <c r="F3913" s="30"/>
      <c r="G3913" s="14" t="s">
        <v>331</v>
      </c>
      <c r="H3913" s="19">
        <v>3.108301</v>
      </c>
      <c r="I3913" s="17">
        <v>-4.8849999999999998E-2</v>
      </c>
      <c r="J3913" s="19">
        <v>3.1527310000000002</v>
      </c>
      <c r="K3913" s="17">
        <v>-3.0917E-2</v>
      </c>
      <c r="L3913" s="19">
        <v>3.1196410000000001</v>
      </c>
      <c r="M3913" s="17">
        <v>-3.0939999999999999E-2</v>
      </c>
      <c r="N3913" s="19">
        <v>3.1271059999999999</v>
      </c>
      <c r="O3913" s="17">
        <v>-2.1083000000000001E-2</v>
      </c>
    </row>
    <row r="3914" spans="1:15" x14ac:dyDescent="0.2">
      <c r="B3914" s="30"/>
      <c r="C3914" s="30"/>
      <c r="D3914" s="30"/>
      <c r="E3914" s="30"/>
      <c r="F3914" s="30"/>
      <c r="G3914" s="14" t="s">
        <v>332</v>
      </c>
      <c r="H3914" s="19">
        <v>3.3270430000000002</v>
      </c>
      <c r="I3914" s="17">
        <v>-3.2402E-2</v>
      </c>
      <c r="J3914" s="19">
        <v>3.319407</v>
      </c>
      <c r="K3914" s="17">
        <v>-2.5843000000000001E-2</v>
      </c>
      <c r="L3914" s="19">
        <v>3.2884329999999999</v>
      </c>
      <c r="M3914" s="17">
        <v>-2.955E-2</v>
      </c>
      <c r="N3914" s="19">
        <v>3.264024</v>
      </c>
      <c r="O3914" s="17">
        <v>-1.9882E-2</v>
      </c>
    </row>
    <row r="3915" spans="1:15" x14ac:dyDescent="0.2">
      <c r="B3915" s="30"/>
      <c r="C3915" s="30"/>
      <c r="D3915" s="30"/>
      <c r="E3915" s="30"/>
      <c r="F3915" s="30"/>
      <c r="G3915" s="14" t="s">
        <v>333</v>
      </c>
      <c r="H3915" s="19">
        <v>2.9789129999999999</v>
      </c>
      <c r="I3915" s="17">
        <v>-8.5974999999999996E-2</v>
      </c>
      <c r="J3915" s="19">
        <v>2.974145</v>
      </c>
      <c r="K3915" s="17">
        <v>-8.7496000000000004E-2</v>
      </c>
      <c r="L3915" s="19">
        <v>2.9702760000000001</v>
      </c>
      <c r="M3915" s="17">
        <v>-7.2354000000000002E-2</v>
      </c>
      <c r="N3915" s="19">
        <v>3.0437829999999999</v>
      </c>
      <c r="O3915" s="17">
        <v>-3.4708999999999997E-2</v>
      </c>
    </row>
    <row r="3916" spans="1:15" x14ac:dyDescent="0.2">
      <c r="B3916" s="31"/>
      <c r="C3916" s="31"/>
      <c r="D3916" s="31"/>
      <c r="E3916" s="31"/>
      <c r="F3916" s="31"/>
      <c r="G3916" s="14" t="s">
        <v>334</v>
      </c>
      <c r="H3916" s="19">
        <v>3.0702029999999998</v>
      </c>
      <c r="I3916" s="17">
        <v>4.2892E-2</v>
      </c>
      <c r="J3916" s="19">
        <v>3.060667</v>
      </c>
      <c r="K3916" s="17">
        <v>2.1027000000000001E-2</v>
      </c>
      <c r="L3916" s="19">
        <v>2.9874450000000001</v>
      </c>
      <c r="M3916" s="17">
        <v>2.0745E-2</v>
      </c>
      <c r="N3916" s="19">
        <v>2.979088</v>
      </c>
      <c r="O3916" s="17">
        <v>3.2104000000000001E-2</v>
      </c>
    </row>
    <row r="3918" spans="1:15" s="28" customFormat="1" x14ac:dyDescent="0.2">
      <c r="A3918" s="27" t="s">
        <v>120</v>
      </c>
      <c r="G3918" s="32">
        <v>1</v>
      </c>
      <c r="H3918" s="32">
        <v>2</v>
      </c>
      <c r="I3918" s="32">
        <v>3</v>
      </c>
      <c r="J3918" s="32">
        <v>4</v>
      </c>
      <c r="K3918" s="32">
        <v>5</v>
      </c>
      <c r="L3918" s="32">
        <v>6</v>
      </c>
      <c r="M3918" s="32">
        <v>7</v>
      </c>
      <c r="N3918" s="32">
        <v>8</v>
      </c>
      <c r="O3918" s="32">
        <v>9</v>
      </c>
    </row>
    <row r="3920" spans="1:15" x14ac:dyDescent="0.2">
      <c r="A3920" s="122" t="s">
        <v>110</v>
      </c>
      <c r="B3920" s="6"/>
      <c r="C3920" s="6"/>
      <c r="D3920" s="6"/>
      <c r="E3920" s="6"/>
      <c r="F3920" s="6"/>
      <c r="G3920" s="7"/>
      <c r="H3920" s="8" t="s">
        <v>70</v>
      </c>
      <c r="I3920" s="9"/>
      <c r="J3920" s="8" t="s">
        <v>71</v>
      </c>
      <c r="K3920" s="9"/>
      <c r="L3920" s="8" t="s">
        <v>72</v>
      </c>
      <c r="M3920" s="9"/>
      <c r="N3920" s="8" t="s">
        <v>73</v>
      </c>
      <c r="O3920" s="9"/>
    </row>
    <row r="3921" spans="1:15" x14ac:dyDescent="0.2">
      <c r="A3921" s="123"/>
      <c r="B3921" s="11"/>
      <c r="C3921" s="11"/>
      <c r="D3921" s="11"/>
      <c r="E3921" s="11"/>
      <c r="F3921" s="11"/>
      <c r="G3921" s="12"/>
      <c r="H3921" s="13" t="s">
        <v>75</v>
      </c>
      <c r="I3921" s="13" t="s">
        <v>111</v>
      </c>
      <c r="J3921" s="13" t="s">
        <v>77</v>
      </c>
      <c r="K3921" s="13" t="s">
        <v>112</v>
      </c>
      <c r="L3921" s="13" t="s">
        <v>79</v>
      </c>
      <c r="M3921" s="13" t="s">
        <v>113</v>
      </c>
      <c r="N3921" s="13" t="s">
        <v>81</v>
      </c>
      <c r="O3921" s="13" t="s">
        <v>114</v>
      </c>
    </row>
    <row r="3922" spans="1:15" x14ac:dyDescent="0.2">
      <c r="A3922" s="124" t="s">
        <v>19</v>
      </c>
      <c r="B3922" s="29" t="s">
        <v>11</v>
      </c>
      <c r="C3922" s="29" t="s">
        <v>117</v>
      </c>
      <c r="D3922" s="29" t="s">
        <v>23</v>
      </c>
      <c r="E3922" s="29" t="s">
        <v>0</v>
      </c>
      <c r="F3922" s="29" t="s">
        <v>84</v>
      </c>
      <c r="G3922" s="14" t="s">
        <v>278</v>
      </c>
      <c r="H3922" s="16">
        <v>23017.08</v>
      </c>
      <c r="I3922" s="139">
        <v>4.8024999999999998E-2</v>
      </c>
      <c r="J3922" s="16">
        <v>75087.009999999995</v>
      </c>
      <c r="K3922" s="139">
        <v>7.6012999999999997E-2</v>
      </c>
      <c r="L3922" s="16">
        <v>162209.79999999999</v>
      </c>
      <c r="M3922" s="139">
        <v>0.119286</v>
      </c>
      <c r="N3922" s="16">
        <v>333927.87</v>
      </c>
      <c r="O3922" s="17">
        <v>0.133996</v>
      </c>
    </row>
    <row r="3923" spans="1:15" x14ac:dyDescent="0.2">
      <c r="A3923" s="125"/>
      <c r="B3923" s="30"/>
      <c r="C3923" s="30"/>
      <c r="D3923" s="30"/>
      <c r="E3923" s="30"/>
      <c r="F3923" s="30"/>
      <c r="G3923" s="14" t="s">
        <v>279</v>
      </c>
      <c r="H3923" s="16">
        <v>139216.46</v>
      </c>
      <c r="I3923" s="17">
        <v>-0.28759099999999999</v>
      </c>
      <c r="J3923" s="16">
        <v>493970.51</v>
      </c>
      <c r="K3923" s="17">
        <v>-0.20175799999999999</v>
      </c>
      <c r="L3923" s="16">
        <v>1008183.85</v>
      </c>
      <c r="M3923" s="17">
        <v>-0.201598</v>
      </c>
      <c r="N3923" s="16">
        <v>2046032.4</v>
      </c>
      <c r="O3923" s="17">
        <v>-0.18329599999999999</v>
      </c>
    </row>
    <row r="3924" spans="1:15" x14ac:dyDescent="0.2">
      <c r="A3924" s="125"/>
      <c r="B3924" s="30"/>
      <c r="C3924" s="30"/>
      <c r="D3924" s="30"/>
      <c r="E3924" s="30"/>
      <c r="F3924" s="30"/>
      <c r="G3924" s="14" t="s">
        <v>280</v>
      </c>
      <c r="H3924" s="16">
        <v>286461.02</v>
      </c>
      <c r="I3924" s="17">
        <v>8.5862999999999995E-2</v>
      </c>
      <c r="J3924" s="16">
        <v>913352.44</v>
      </c>
      <c r="K3924" s="17">
        <v>5.8937000000000003E-2</v>
      </c>
      <c r="L3924" s="16">
        <v>1982142.53</v>
      </c>
      <c r="M3924" s="17">
        <v>6.0474E-2</v>
      </c>
      <c r="N3924" s="16">
        <v>3911164.47</v>
      </c>
      <c r="O3924" s="17">
        <v>9.3519999999999992E-3</v>
      </c>
    </row>
    <row r="3925" spans="1:15" x14ac:dyDescent="0.2">
      <c r="A3925" s="125"/>
      <c r="B3925" s="30"/>
      <c r="C3925" s="30"/>
      <c r="D3925" s="30"/>
      <c r="E3925" s="30"/>
      <c r="F3925" s="30"/>
      <c r="G3925" s="14" t="s">
        <v>281</v>
      </c>
      <c r="H3925" s="16">
        <v>124684.16</v>
      </c>
      <c r="I3925" s="17">
        <v>2.6332999999999999E-2</v>
      </c>
      <c r="J3925" s="16">
        <v>404248.66</v>
      </c>
      <c r="K3925" s="17">
        <v>3.6241000000000002E-2</v>
      </c>
      <c r="L3925" s="16">
        <v>860480.66</v>
      </c>
      <c r="M3925" s="17">
        <v>6.8917999999999993E-2</v>
      </c>
      <c r="N3925" s="16">
        <v>1668434.28</v>
      </c>
      <c r="O3925" s="17">
        <v>6.7791000000000004E-2</v>
      </c>
    </row>
    <row r="3926" spans="1:15" x14ac:dyDescent="0.2">
      <c r="A3926" s="125"/>
      <c r="B3926" s="30"/>
      <c r="C3926" s="30"/>
      <c r="D3926" s="30"/>
      <c r="E3926" s="30"/>
      <c r="F3926" s="30"/>
      <c r="G3926" s="14" t="s">
        <v>282</v>
      </c>
      <c r="H3926" s="16">
        <v>173733.58</v>
      </c>
      <c r="I3926" s="17">
        <v>-0.16816900000000001</v>
      </c>
      <c r="J3926" s="16">
        <v>573677.51</v>
      </c>
      <c r="K3926" s="17">
        <v>-0.16037299999999999</v>
      </c>
      <c r="L3926" s="16">
        <v>1398989.08</v>
      </c>
      <c r="M3926" s="17">
        <v>-4.6219000000000003E-2</v>
      </c>
      <c r="N3926" s="16">
        <v>3074579.96</v>
      </c>
      <c r="O3926" s="17">
        <v>5.1790999999999997E-2</v>
      </c>
    </row>
    <row r="3927" spans="1:15" x14ac:dyDescent="0.2">
      <c r="A3927" s="125"/>
      <c r="B3927" s="30"/>
      <c r="C3927" s="30"/>
      <c r="D3927" s="30"/>
      <c r="E3927" s="30"/>
      <c r="F3927" s="30"/>
      <c r="G3927" s="14" t="s">
        <v>283</v>
      </c>
      <c r="H3927" s="16">
        <v>120689.24</v>
      </c>
      <c r="I3927" s="17">
        <v>-0.152725</v>
      </c>
      <c r="J3927" s="16">
        <v>415859.12</v>
      </c>
      <c r="K3927" s="17">
        <v>-0.13073599999999999</v>
      </c>
      <c r="L3927" s="16">
        <v>919673.54</v>
      </c>
      <c r="M3927" s="17">
        <v>-0.12080299999999999</v>
      </c>
      <c r="N3927" s="16">
        <v>1972036.11</v>
      </c>
      <c r="O3927" s="17">
        <v>-6.4625000000000002E-2</v>
      </c>
    </row>
    <row r="3928" spans="1:15" x14ac:dyDescent="0.2">
      <c r="A3928" s="125"/>
      <c r="B3928" s="30"/>
      <c r="C3928" s="30"/>
      <c r="D3928" s="30"/>
      <c r="E3928" s="30"/>
      <c r="F3928" s="30"/>
      <c r="G3928" s="14" t="s">
        <v>284</v>
      </c>
      <c r="H3928" s="16">
        <v>71157.94</v>
      </c>
      <c r="I3928" s="17">
        <v>-4.2677E-2</v>
      </c>
      <c r="J3928" s="16">
        <v>226823.19</v>
      </c>
      <c r="K3928" s="17">
        <v>-9.6560999999999994E-2</v>
      </c>
      <c r="L3928" s="16">
        <v>532044.98</v>
      </c>
      <c r="M3928" s="17">
        <v>-8.5470000000000008E-3</v>
      </c>
      <c r="N3928" s="16">
        <v>1054280.73</v>
      </c>
      <c r="O3928" s="17">
        <v>-1.4888E-2</v>
      </c>
    </row>
    <row r="3929" spans="1:15" x14ac:dyDescent="0.2">
      <c r="A3929" s="125"/>
      <c r="B3929" s="30"/>
      <c r="C3929" s="30"/>
      <c r="D3929" s="30"/>
      <c r="E3929" s="30"/>
      <c r="F3929" s="30"/>
      <c r="G3929" s="14" t="s">
        <v>285</v>
      </c>
      <c r="H3929" s="16">
        <v>130989.84</v>
      </c>
      <c r="I3929" s="17">
        <v>0.14524000000000001</v>
      </c>
      <c r="J3929" s="16">
        <v>426826.44</v>
      </c>
      <c r="K3929" s="17">
        <v>0.114178</v>
      </c>
      <c r="L3929" s="16">
        <v>932085.9</v>
      </c>
      <c r="M3929" s="17">
        <v>0.13683400000000001</v>
      </c>
      <c r="N3929" s="16">
        <v>1860709.55</v>
      </c>
      <c r="O3929" s="17">
        <v>0.147673</v>
      </c>
    </row>
    <row r="3930" spans="1:15" x14ac:dyDescent="0.2">
      <c r="A3930" s="125"/>
      <c r="B3930" s="30"/>
      <c r="C3930" s="30"/>
      <c r="D3930" s="30"/>
      <c r="E3930" s="30"/>
      <c r="F3930" s="30"/>
      <c r="G3930" s="14" t="s">
        <v>286</v>
      </c>
      <c r="H3930" s="16">
        <v>19660.25</v>
      </c>
      <c r="I3930" s="17">
        <v>-0.71171099999999998</v>
      </c>
      <c r="J3930" s="16">
        <v>99730.23</v>
      </c>
      <c r="K3930" s="17">
        <v>-0.56364400000000003</v>
      </c>
      <c r="L3930" s="16">
        <v>169736</v>
      </c>
      <c r="M3930" s="17">
        <v>-0.65185000000000004</v>
      </c>
      <c r="N3930" s="16">
        <v>407019.07</v>
      </c>
      <c r="O3930" s="17">
        <v>-0.57475399999999999</v>
      </c>
    </row>
    <row r="3931" spans="1:15" x14ac:dyDescent="0.2">
      <c r="A3931" s="125"/>
      <c r="B3931" s="30"/>
      <c r="C3931" s="30"/>
      <c r="D3931" s="30"/>
      <c r="E3931" s="30"/>
      <c r="F3931" s="30"/>
      <c r="G3931" s="14" t="s">
        <v>287</v>
      </c>
      <c r="H3931" s="16">
        <v>79161.59</v>
      </c>
      <c r="I3931" s="17">
        <v>0.14933399999999999</v>
      </c>
      <c r="J3931" s="16">
        <v>241678.82</v>
      </c>
      <c r="K3931" s="17">
        <v>0.170403</v>
      </c>
      <c r="L3931" s="16">
        <v>500862.39</v>
      </c>
      <c r="M3931" s="17">
        <v>0.16597400000000001</v>
      </c>
      <c r="N3931" s="16">
        <v>993622.11</v>
      </c>
      <c r="O3931" s="17">
        <v>0.117696</v>
      </c>
    </row>
    <row r="3932" spans="1:15" x14ac:dyDescent="0.2">
      <c r="A3932" s="125"/>
      <c r="B3932" s="30"/>
      <c r="C3932" s="30"/>
      <c r="D3932" s="30"/>
      <c r="E3932" s="30"/>
      <c r="F3932" s="30"/>
      <c r="G3932" s="14" t="s">
        <v>288</v>
      </c>
      <c r="H3932" s="16">
        <v>44137.53</v>
      </c>
      <c r="I3932" s="17">
        <v>-0.26386900000000002</v>
      </c>
      <c r="J3932" s="16">
        <v>138916.19</v>
      </c>
      <c r="K3932" s="17">
        <v>-0.27894000000000002</v>
      </c>
      <c r="L3932" s="16">
        <v>363935.06</v>
      </c>
      <c r="M3932" s="17">
        <v>-0.118974</v>
      </c>
      <c r="N3932" s="16">
        <v>833311.78</v>
      </c>
      <c r="O3932" s="17">
        <v>5.0349999999999999E-2</v>
      </c>
    </row>
    <row r="3933" spans="1:15" x14ac:dyDescent="0.2">
      <c r="A3933" s="125"/>
      <c r="B3933" s="30"/>
      <c r="C3933" s="30"/>
      <c r="D3933" s="30"/>
      <c r="E3933" s="30"/>
      <c r="F3933" s="30"/>
      <c r="G3933" s="14" t="s">
        <v>289</v>
      </c>
      <c r="H3933" s="16">
        <v>127045.73</v>
      </c>
      <c r="I3933" s="17">
        <v>-1.9443999999999999E-2</v>
      </c>
      <c r="J3933" s="16">
        <v>408588.07</v>
      </c>
      <c r="K3933" s="17">
        <v>-2.7677E-2</v>
      </c>
      <c r="L3933" s="16">
        <v>852960.06</v>
      </c>
      <c r="M3933" s="17">
        <v>-2.2078E-2</v>
      </c>
      <c r="N3933" s="16">
        <v>1714824.39</v>
      </c>
      <c r="O3933" s="17">
        <v>-3.9934999999999998E-2</v>
      </c>
    </row>
    <row r="3934" spans="1:15" x14ac:dyDescent="0.2">
      <c r="A3934" s="125"/>
      <c r="B3934" s="30"/>
      <c r="C3934" s="30"/>
      <c r="D3934" s="30"/>
      <c r="E3934" s="30"/>
      <c r="F3934" s="30"/>
      <c r="G3934" s="14" t="s">
        <v>290</v>
      </c>
      <c r="H3934" s="16">
        <v>55499.74</v>
      </c>
      <c r="I3934" s="17">
        <v>7.7392000000000002E-2</v>
      </c>
      <c r="J3934" s="16">
        <v>180435.77</v>
      </c>
      <c r="K3934" s="17">
        <v>0.16712299999999999</v>
      </c>
      <c r="L3934" s="16">
        <v>390198.87</v>
      </c>
      <c r="M3934" s="17">
        <v>0.218448</v>
      </c>
      <c r="N3934" s="16">
        <v>822861.39</v>
      </c>
      <c r="O3934" s="17">
        <v>0.32339200000000001</v>
      </c>
    </row>
    <row r="3935" spans="1:15" x14ac:dyDescent="0.2">
      <c r="A3935" s="125"/>
      <c r="B3935" s="30"/>
      <c r="C3935" s="30"/>
      <c r="D3935" s="30"/>
      <c r="E3935" s="30"/>
      <c r="F3935" s="30"/>
      <c r="G3935" s="14" t="s">
        <v>291</v>
      </c>
      <c r="H3935" s="16">
        <v>64314.47</v>
      </c>
      <c r="I3935" s="17">
        <v>-0.33800200000000002</v>
      </c>
      <c r="J3935" s="16">
        <v>208314.71</v>
      </c>
      <c r="K3935" s="17">
        <v>-0.352659</v>
      </c>
      <c r="L3935" s="16">
        <v>534994.06000000006</v>
      </c>
      <c r="M3935" s="17">
        <v>-0.25223699999999999</v>
      </c>
      <c r="N3935" s="16">
        <v>1256499.8500000001</v>
      </c>
      <c r="O3935" s="17">
        <v>-0.101456</v>
      </c>
    </row>
    <row r="3936" spans="1:15" x14ac:dyDescent="0.2">
      <c r="A3936" s="125"/>
      <c r="B3936" s="30"/>
      <c r="C3936" s="30"/>
      <c r="D3936" s="30"/>
      <c r="E3936" s="30"/>
      <c r="F3936" s="30"/>
      <c r="G3936" s="14" t="s">
        <v>292</v>
      </c>
      <c r="H3936" s="16">
        <v>76486.259999999995</v>
      </c>
      <c r="I3936" s="17">
        <v>9.2414999999999997E-2</v>
      </c>
      <c r="J3936" s="16">
        <v>243061.57</v>
      </c>
      <c r="K3936" s="17">
        <v>2.2765000000000001E-2</v>
      </c>
      <c r="L3936" s="16">
        <v>493522.77</v>
      </c>
      <c r="M3936" s="17">
        <v>-6.8754999999999997E-2</v>
      </c>
      <c r="N3936" s="16">
        <v>1006422.6</v>
      </c>
      <c r="O3936" s="17">
        <v>-3.5493999999999998E-2</v>
      </c>
    </row>
    <row r="3937" spans="1:15" x14ac:dyDescent="0.2">
      <c r="A3937" s="125"/>
      <c r="B3937" s="30"/>
      <c r="C3937" s="30"/>
      <c r="D3937" s="30"/>
      <c r="E3937" s="30"/>
      <c r="F3937" s="30"/>
      <c r="G3937" s="14" t="s">
        <v>293</v>
      </c>
      <c r="H3937" s="16">
        <v>183678.03</v>
      </c>
      <c r="I3937" s="17">
        <v>8.1148999999999999E-2</v>
      </c>
      <c r="J3937" s="16">
        <v>592060.11</v>
      </c>
      <c r="K3937" s="17">
        <v>8.3970000000000003E-2</v>
      </c>
      <c r="L3937" s="16">
        <v>1275629.67</v>
      </c>
      <c r="M3937" s="17">
        <v>9.2830999999999997E-2</v>
      </c>
      <c r="N3937" s="16">
        <v>2408812.41</v>
      </c>
      <c r="O3937" s="17">
        <v>1.8327E-2</v>
      </c>
    </row>
    <row r="3938" spans="1:15" x14ac:dyDescent="0.2">
      <c r="A3938" s="125"/>
      <c r="B3938" s="30"/>
      <c r="C3938" s="30"/>
      <c r="D3938" s="30"/>
      <c r="E3938" s="30"/>
      <c r="F3938" s="30"/>
      <c r="G3938" s="14" t="s">
        <v>294</v>
      </c>
      <c r="H3938" s="16">
        <v>132286.70000000001</v>
      </c>
      <c r="I3938" s="17">
        <v>-9.6243999999999996E-2</v>
      </c>
      <c r="J3938" s="16">
        <v>547734.46</v>
      </c>
      <c r="K3938" s="17">
        <v>0.17441100000000001</v>
      </c>
      <c r="L3938" s="16">
        <v>1151469.72</v>
      </c>
      <c r="M3938" s="17">
        <v>0.126943</v>
      </c>
      <c r="N3938" s="16">
        <v>2189730.84</v>
      </c>
      <c r="O3938" s="17">
        <v>8.1776000000000001E-2</v>
      </c>
    </row>
    <row r="3939" spans="1:15" x14ac:dyDescent="0.2">
      <c r="A3939" s="125"/>
      <c r="B3939" s="30"/>
      <c r="C3939" s="30"/>
      <c r="D3939" s="30"/>
      <c r="E3939" s="30"/>
      <c r="F3939" s="30"/>
      <c r="G3939" s="14" t="s">
        <v>295</v>
      </c>
      <c r="H3939" s="16">
        <v>60936.7</v>
      </c>
      <c r="I3939" s="17">
        <v>-0.28967599999999999</v>
      </c>
      <c r="J3939" s="16">
        <v>191491.56</v>
      </c>
      <c r="K3939" s="17">
        <v>-0.29602499999999998</v>
      </c>
      <c r="L3939" s="16">
        <v>385357.9</v>
      </c>
      <c r="M3939" s="17">
        <v>-0.34358</v>
      </c>
      <c r="N3939" s="16">
        <v>818297.87</v>
      </c>
      <c r="O3939" s="17">
        <v>-0.35236400000000001</v>
      </c>
    </row>
    <row r="3940" spans="1:15" x14ac:dyDescent="0.2">
      <c r="A3940" s="125"/>
      <c r="B3940" s="30"/>
      <c r="C3940" s="30"/>
      <c r="D3940" s="30"/>
      <c r="E3940" s="30"/>
      <c r="F3940" s="30"/>
      <c r="G3940" s="14" t="s">
        <v>296</v>
      </c>
      <c r="H3940" s="16">
        <v>41986.96</v>
      </c>
      <c r="I3940" s="17">
        <v>-0.31997700000000001</v>
      </c>
      <c r="J3940" s="16">
        <v>158725.39000000001</v>
      </c>
      <c r="K3940" s="17">
        <v>-0.24093600000000001</v>
      </c>
      <c r="L3940" s="16">
        <v>326394.55</v>
      </c>
      <c r="M3940" s="17">
        <v>-0.262125</v>
      </c>
      <c r="N3940" s="16">
        <v>694235.26</v>
      </c>
      <c r="O3940" s="17">
        <v>-0.17941099999999999</v>
      </c>
    </row>
    <row r="3941" spans="1:15" x14ac:dyDescent="0.2">
      <c r="A3941" s="125"/>
      <c r="B3941" s="30"/>
      <c r="C3941" s="30"/>
      <c r="D3941" s="30"/>
      <c r="E3941" s="30"/>
      <c r="F3941" s="30"/>
      <c r="G3941" s="14" t="s">
        <v>297</v>
      </c>
      <c r="H3941" s="16">
        <v>96934.24</v>
      </c>
      <c r="I3941" s="17">
        <v>0.13617399999999999</v>
      </c>
      <c r="J3941" s="16">
        <v>305377.55</v>
      </c>
      <c r="K3941" s="17">
        <v>7.2441000000000005E-2</v>
      </c>
      <c r="L3941" s="16">
        <v>664546.81000000006</v>
      </c>
      <c r="M3941" s="17">
        <v>0.14526900000000001</v>
      </c>
      <c r="N3941" s="16">
        <v>1302942.6200000001</v>
      </c>
      <c r="O3941" s="17">
        <v>0.13655500000000001</v>
      </c>
    </row>
    <row r="3942" spans="1:15" x14ac:dyDescent="0.2">
      <c r="A3942" s="125"/>
      <c r="B3942" s="30"/>
      <c r="C3942" s="30"/>
      <c r="D3942" s="30"/>
      <c r="E3942" s="30"/>
      <c r="F3942" s="30"/>
      <c r="G3942" s="14" t="s">
        <v>298</v>
      </c>
      <c r="H3942" s="16">
        <v>16477.7</v>
      </c>
      <c r="I3942" s="17">
        <v>-0.69124799999999997</v>
      </c>
      <c r="J3942" s="16">
        <v>50169.81</v>
      </c>
      <c r="K3942" s="17">
        <v>-0.71171200000000001</v>
      </c>
      <c r="L3942" s="16">
        <v>109115.51</v>
      </c>
      <c r="M3942" s="17">
        <v>-0.69765100000000002</v>
      </c>
      <c r="N3942" s="16">
        <v>251267.86</v>
      </c>
      <c r="O3942" s="17">
        <v>-0.64061599999999996</v>
      </c>
    </row>
    <row r="3943" spans="1:15" x14ac:dyDescent="0.2">
      <c r="A3943" s="125"/>
      <c r="B3943" s="30"/>
      <c r="C3943" s="30"/>
      <c r="D3943" s="30"/>
      <c r="E3943" s="30"/>
      <c r="F3943" s="30"/>
      <c r="G3943" s="14" t="s">
        <v>299</v>
      </c>
      <c r="H3943" s="16">
        <v>202707.69</v>
      </c>
      <c r="I3943" s="17">
        <v>-0.32089299999999998</v>
      </c>
      <c r="J3943" s="16">
        <v>645600.43000000005</v>
      </c>
      <c r="K3943" s="17">
        <v>-0.35142600000000002</v>
      </c>
      <c r="L3943" s="16">
        <v>1409594.07</v>
      </c>
      <c r="M3943" s="17">
        <v>-0.31047999999999998</v>
      </c>
      <c r="N3943" s="16">
        <v>3660312.7</v>
      </c>
      <c r="O3943" s="17">
        <v>-0.162883</v>
      </c>
    </row>
    <row r="3944" spans="1:15" x14ac:dyDescent="0.2">
      <c r="A3944" s="125"/>
      <c r="B3944" s="30"/>
      <c r="C3944" s="30"/>
      <c r="D3944" s="30"/>
      <c r="E3944" s="30"/>
      <c r="F3944" s="30"/>
      <c r="G3944" s="14" t="s">
        <v>300</v>
      </c>
      <c r="H3944" s="16">
        <v>8931.52</v>
      </c>
      <c r="I3944" s="17">
        <v>-0.66613699999999998</v>
      </c>
      <c r="J3944" s="16">
        <v>42504.12</v>
      </c>
      <c r="K3944" s="17">
        <v>-0.50222900000000004</v>
      </c>
      <c r="L3944" s="16">
        <v>77931.05</v>
      </c>
      <c r="M3944" s="17">
        <v>-0.56406599999999996</v>
      </c>
      <c r="N3944" s="16">
        <v>175043.97</v>
      </c>
      <c r="O3944" s="17">
        <v>-0.48232799999999998</v>
      </c>
    </row>
    <row r="3945" spans="1:15" x14ac:dyDescent="0.2">
      <c r="A3945" s="125"/>
      <c r="B3945" s="30"/>
      <c r="C3945" s="30"/>
      <c r="D3945" s="30"/>
      <c r="E3945" s="30"/>
      <c r="F3945" s="30"/>
      <c r="G3945" s="14" t="s">
        <v>301</v>
      </c>
      <c r="H3945" s="16">
        <v>278688.39</v>
      </c>
      <c r="I3945" s="17">
        <v>0.186282</v>
      </c>
      <c r="J3945" s="16">
        <v>885467.54</v>
      </c>
      <c r="K3945" s="17">
        <v>0.16175899999999999</v>
      </c>
      <c r="L3945" s="16">
        <v>1834211.32</v>
      </c>
      <c r="M3945" s="17">
        <v>0.207201</v>
      </c>
      <c r="N3945" s="16">
        <v>3568625.86</v>
      </c>
      <c r="O3945" s="17">
        <v>0.15732699999999999</v>
      </c>
    </row>
    <row r="3946" spans="1:15" x14ac:dyDescent="0.2">
      <c r="A3946" s="125"/>
      <c r="B3946" s="30"/>
      <c r="C3946" s="30"/>
      <c r="D3946" s="30"/>
      <c r="E3946" s="30"/>
      <c r="F3946" s="30"/>
      <c r="G3946" s="14" t="s">
        <v>302</v>
      </c>
      <c r="H3946" s="16">
        <v>9575.49</v>
      </c>
      <c r="I3946" s="17">
        <v>0.18681300000000001</v>
      </c>
      <c r="J3946" s="16">
        <v>31029.17</v>
      </c>
      <c r="K3946" s="17">
        <v>0.19107099999999999</v>
      </c>
      <c r="L3946" s="16">
        <v>67978.58</v>
      </c>
      <c r="M3946" s="17">
        <v>-0.69825800000000005</v>
      </c>
      <c r="N3946" s="16">
        <v>137873.62</v>
      </c>
      <c r="O3946" s="17">
        <v>-0.80607200000000001</v>
      </c>
    </row>
    <row r="3947" spans="1:15" x14ac:dyDescent="0.2">
      <c r="A3947" s="125"/>
      <c r="B3947" s="30"/>
      <c r="C3947" s="30"/>
      <c r="D3947" s="30"/>
      <c r="E3947" s="30"/>
      <c r="F3947" s="30"/>
      <c r="G3947" s="14" t="s">
        <v>303</v>
      </c>
      <c r="H3947" s="16">
        <v>24665.49</v>
      </c>
      <c r="I3947" s="17">
        <v>-0.61996600000000002</v>
      </c>
      <c r="J3947" s="16">
        <v>80280.960000000006</v>
      </c>
      <c r="K3947" s="17">
        <v>-0.63657799999999998</v>
      </c>
      <c r="L3947" s="16">
        <v>279501.86</v>
      </c>
      <c r="M3947" s="17">
        <v>-0.50808299999999995</v>
      </c>
      <c r="N3947" s="16">
        <v>829645.27</v>
      </c>
      <c r="O3947" s="17">
        <v>-0.322405</v>
      </c>
    </row>
    <row r="3948" spans="1:15" x14ac:dyDescent="0.2">
      <c r="A3948" s="125"/>
      <c r="B3948" s="30"/>
      <c r="C3948" s="30"/>
      <c r="D3948" s="30"/>
      <c r="E3948" s="30"/>
      <c r="F3948" s="30"/>
      <c r="G3948" s="14" t="s">
        <v>304</v>
      </c>
      <c r="H3948" s="16">
        <v>36052.86</v>
      </c>
      <c r="I3948" s="17">
        <v>-0.377523</v>
      </c>
      <c r="J3948" s="16">
        <v>129985.02</v>
      </c>
      <c r="K3948" s="17">
        <v>-0.283829</v>
      </c>
      <c r="L3948" s="16">
        <v>268003.21999999997</v>
      </c>
      <c r="M3948" s="17">
        <v>-0.29167700000000002</v>
      </c>
      <c r="N3948" s="16">
        <v>557740.51</v>
      </c>
      <c r="O3948" s="17">
        <v>-0.22949800000000001</v>
      </c>
    </row>
    <row r="3949" spans="1:15" x14ac:dyDescent="0.2">
      <c r="A3949" s="125"/>
      <c r="B3949" s="30"/>
      <c r="C3949" s="30"/>
      <c r="D3949" s="30"/>
      <c r="E3949" s="30"/>
      <c r="F3949" s="30"/>
      <c r="G3949" s="14" t="s">
        <v>305</v>
      </c>
      <c r="H3949" s="16">
        <v>80680.06</v>
      </c>
      <c r="I3949" s="17">
        <v>0.25914100000000001</v>
      </c>
      <c r="J3949" s="16">
        <v>239088.89</v>
      </c>
      <c r="K3949" s="17">
        <v>0.19855600000000001</v>
      </c>
      <c r="L3949" s="16">
        <v>515445.02</v>
      </c>
      <c r="M3949" s="17">
        <v>0.25668400000000002</v>
      </c>
      <c r="N3949" s="16">
        <v>982313.19</v>
      </c>
      <c r="O3949" s="17">
        <v>0.29791400000000001</v>
      </c>
    </row>
    <row r="3950" spans="1:15" x14ac:dyDescent="0.2">
      <c r="A3950" s="125"/>
      <c r="B3950" s="30"/>
      <c r="C3950" s="30"/>
      <c r="D3950" s="30"/>
      <c r="E3950" s="30"/>
      <c r="F3950" s="30"/>
      <c r="G3950" s="14" t="s">
        <v>306</v>
      </c>
      <c r="H3950" s="16">
        <v>320305.52</v>
      </c>
      <c r="I3950" s="17">
        <v>0.23402899999999999</v>
      </c>
      <c r="J3950" s="16">
        <v>1063407.5</v>
      </c>
      <c r="K3950" s="17">
        <v>0.184089</v>
      </c>
      <c r="L3950" s="16">
        <v>2292330.56</v>
      </c>
      <c r="M3950" s="17">
        <v>0.15063399999999999</v>
      </c>
      <c r="N3950" s="16">
        <v>4242152.38</v>
      </c>
      <c r="O3950" s="17">
        <v>2.41E-4</v>
      </c>
    </row>
    <row r="3951" spans="1:15" x14ac:dyDescent="0.2">
      <c r="A3951" s="125"/>
      <c r="B3951" s="30"/>
      <c r="C3951" s="30"/>
      <c r="D3951" s="30"/>
      <c r="E3951" s="30"/>
      <c r="F3951" s="30"/>
      <c r="G3951" s="14" t="s">
        <v>307</v>
      </c>
      <c r="H3951" s="16">
        <v>146262.35</v>
      </c>
      <c r="I3951" s="17">
        <v>-0.147343</v>
      </c>
      <c r="J3951" s="16">
        <v>467412.07</v>
      </c>
      <c r="K3951" s="17">
        <v>-0.15427199999999999</v>
      </c>
      <c r="L3951" s="16">
        <v>1085927.3899999999</v>
      </c>
      <c r="M3951" s="17">
        <v>-4.2397999999999998E-2</v>
      </c>
      <c r="N3951" s="16">
        <v>2332943.27</v>
      </c>
      <c r="O3951" s="17">
        <v>5.9938999999999999E-2</v>
      </c>
    </row>
    <row r="3952" spans="1:15" x14ac:dyDescent="0.2">
      <c r="A3952" s="125"/>
      <c r="B3952" s="30"/>
      <c r="C3952" s="30"/>
      <c r="D3952" s="30"/>
      <c r="E3952" s="30"/>
      <c r="F3952" s="30"/>
      <c r="G3952" s="14" t="s">
        <v>308</v>
      </c>
      <c r="H3952" s="16">
        <v>5543.67</v>
      </c>
      <c r="I3952" s="17">
        <v>-0.72022699999999995</v>
      </c>
      <c r="J3952" s="16">
        <v>17655.84</v>
      </c>
      <c r="K3952" s="17">
        <v>-0.74537399999999998</v>
      </c>
      <c r="L3952" s="16">
        <v>39642.36</v>
      </c>
      <c r="M3952" s="17">
        <v>-0.73086300000000004</v>
      </c>
      <c r="N3952" s="16">
        <v>124881.82</v>
      </c>
      <c r="O3952" s="17">
        <v>-0.56302200000000002</v>
      </c>
    </row>
    <row r="3953" spans="1:15" x14ac:dyDescent="0.2">
      <c r="A3953" s="125"/>
      <c r="B3953" s="30"/>
      <c r="C3953" s="30"/>
      <c r="D3953" s="30"/>
      <c r="E3953" s="30"/>
      <c r="F3953" s="30"/>
      <c r="G3953" s="14" t="s">
        <v>309</v>
      </c>
      <c r="H3953" s="16">
        <v>179152.49</v>
      </c>
      <c r="I3953" s="17">
        <v>0.13144800000000001</v>
      </c>
      <c r="J3953" s="16">
        <v>559325.68000000005</v>
      </c>
      <c r="K3953" s="17">
        <v>0.107367</v>
      </c>
      <c r="L3953" s="16">
        <v>1170327.17</v>
      </c>
      <c r="M3953" s="17">
        <v>0.17741799999999999</v>
      </c>
      <c r="N3953" s="16">
        <v>2283214.73</v>
      </c>
      <c r="O3953" s="17">
        <v>0.14895900000000001</v>
      </c>
    </row>
    <row r="3954" spans="1:15" x14ac:dyDescent="0.2">
      <c r="A3954" s="125"/>
      <c r="B3954" s="30"/>
      <c r="C3954" s="30"/>
      <c r="D3954" s="30"/>
      <c r="E3954" s="30"/>
      <c r="F3954" s="30"/>
      <c r="G3954" s="14" t="s">
        <v>310</v>
      </c>
      <c r="H3954" s="16">
        <v>26357.33</v>
      </c>
      <c r="I3954" s="17">
        <v>-0.25640499999999999</v>
      </c>
      <c r="J3954" s="16">
        <v>103924.91</v>
      </c>
      <c r="K3954" s="17">
        <v>-0.164325</v>
      </c>
      <c r="L3954" s="16">
        <v>223454.26</v>
      </c>
      <c r="M3954" s="17">
        <v>-0.17349400000000001</v>
      </c>
      <c r="N3954" s="16">
        <v>458791.84</v>
      </c>
      <c r="O3954" s="17">
        <v>-0.12037399999999999</v>
      </c>
    </row>
    <row r="3955" spans="1:15" x14ac:dyDescent="0.2">
      <c r="A3955" s="125"/>
      <c r="B3955" s="30"/>
      <c r="C3955" s="30"/>
      <c r="D3955" s="30"/>
      <c r="E3955" s="30"/>
      <c r="F3955" s="30"/>
      <c r="G3955" s="14" t="s">
        <v>311</v>
      </c>
      <c r="H3955" s="16">
        <v>202968.64</v>
      </c>
      <c r="I3955" s="17">
        <v>0.22774900000000001</v>
      </c>
      <c r="J3955" s="16">
        <v>664641.72</v>
      </c>
      <c r="K3955" s="17">
        <v>0.242647</v>
      </c>
      <c r="L3955" s="16">
        <v>1430842.69</v>
      </c>
      <c r="M3955" s="17">
        <v>0.237459</v>
      </c>
      <c r="N3955" s="16">
        <v>2681779.62</v>
      </c>
      <c r="O3955" s="17">
        <v>0.118937</v>
      </c>
    </row>
    <row r="3956" spans="1:15" x14ac:dyDescent="0.2">
      <c r="A3956" s="125"/>
      <c r="B3956" s="30"/>
      <c r="C3956" s="30"/>
      <c r="D3956" s="30"/>
      <c r="E3956" s="30"/>
      <c r="F3956" s="30"/>
      <c r="G3956" s="14" t="s">
        <v>312</v>
      </c>
      <c r="H3956" s="16">
        <v>91074.68</v>
      </c>
      <c r="I3956" s="139">
        <v>6.7274E-2</v>
      </c>
      <c r="J3956" s="16">
        <v>275620.77</v>
      </c>
      <c r="K3956" s="139">
        <v>3.2940000000000001E-3</v>
      </c>
      <c r="L3956" s="16">
        <v>594806.12</v>
      </c>
      <c r="M3956" s="17">
        <v>1.9077E-2</v>
      </c>
      <c r="N3956" s="16">
        <v>1273827.9099999999</v>
      </c>
      <c r="O3956" s="17">
        <v>8.2785999999999998E-2</v>
      </c>
    </row>
    <row r="3957" spans="1:15" x14ac:dyDescent="0.2">
      <c r="A3957" s="125"/>
      <c r="B3957" s="30"/>
      <c r="C3957" s="30"/>
      <c r="D3957" s="30"/>
      <c r="E3957" s="30"/>
      <c r="F3957" s="30"/>
      <c r="G3957" s="14" t="s">
        <v>313</v>
      </c>
      <c r="H3957" s="16">
        <v>119472.24</v>
      </c>
      <c r="I3957" s="17">
        <v>9.5820000000000002E-2</v>
      </c>
      <c r="J3957" s="16">
        <v>375329.66</v>
      </c>
      <c r="K3957" s="17">
        <v>0.11153</v>
      </c>
      <c r="L3957" s="16">
        <v>833080.53</v>
      </c>
      <c r="M3957" s="17">
        <v>0.105812</v>
      </c>
      <c r="N3957" s="16">
        <v>1661412.89</v>
      </c>
      <c r="O3957" s="17">
        <v>5.6367E-2</v>
      </c>
    </row>
    <row r="3958" spans="1:15" x14ac:dyDescent="0.2">
      <c r="A3958" s="125"/>
      <c r="B3958" s="30"/>
      <c r="C3958" s="30"/>
      <c r="D3958" s="30"/>
      <c r="E3958" s="30"/>
      <c r="F3958" s="30"/>
      <c r="G3958" s="14" t="s">
        <v>314</v>
      </c>
      <c r="H3958" s="16">
        <v>38661.629999999997</v>
      </c>
      <c r="I3958" s="17">
        <v>-0.50358000000000003</v>
      </c>
      <c r="J3958" s="16">
        <v>134429.4</v>
      </c>
      <c r="K3958" s="17">
        <v>-0.56729600000000002</v>
      </c>
      <c r="L3958" s="16">
        <v>266900.36</v>
      </c>
      <c r="M3958" s="17">
        <v>-0.607908</v>
      </c>
      <c r="N3958" s="16">
        <v>792701.83</v>
      </c>
      <c r="O3958" s="17">
        <v>-0.39652900000000002</v>
      </c>
    </row>
    <row r="3959" spans="1:15" x14ac:dyDescent="0.2">
      <c r="A3959" s="125"/>
      <c r="B3959" s="30"/>
      <c r="C3959" s="30"/>
      <c r="D3959" s="30"/>
      <c r="E3959" s="30"/>
      <c r="F3959" s="30"/>
      <c r="G3959" s="14" t="s">
        <v>315</v>
      </c>
      <c r="H3959" s="16">
        <v>104575.05</v>
      </c>
      <c r="I3959" s="17">
        <v>7.3843000000000006E-2</v>
      </c>
      <c r="J3959" s="16">
        <v>322833.62</v>
      </c>
      <c r="K3959" s="17">
        <v>6.7089999999999997E-3</v>
      </c>
      <c r="L3959" s="16">
        <v>730312.45</v>
      </c>
      <c r="M3959" s="17">
        <v>1.145E-2</v>
      </c>
      <c r="N3959" s="16">
        <v>1517134.27</v>
      </c>
      <c r="O3959" s="17">
        <v>2.1132000000000001E-2</v>
      </c>
    </row>
    <row r="3960" spans="1:15" x14ac:dyDescent="0.2">
      <c r="A3960" s="125"/>
      <c r="B3960" s="30"/>
      <c r="C3960" s="30"/>
      <c r="D3960" s="30"/>
      <c r="E3960" s="30"/>
      <c r="F3960" s="30"/>
      <c r="G3960" s="14" t="s">
        <v>316</v>
      </c>
      <c r="H3960" s="16">
        <v>63154.53</v>
      </c>
      <c r="I3960" s="17">
        <v>-0.230436</v>
      </c>
      <c r="J3960" s="16">
        <v>204417.89</v>
      </c>
      <c r="K3960" s="17">
        <v>-0.20269499999999999</v>
      </c>
      <c r="L3960" s="16">
        <v>495276.49</v>
      </c>
      <c r="M3960" s="17">
        <v>-8.6647000000000002E-2</v>
      </c>
      <c r="N3960" s="16">
        <v>1039362.59</v>
      </c>
      <c r="O3960" s="17">
        <v>-4.6519999999999999E-2</v>
      </c>
    </row>
    <row r="3961" spans="1:15" x14ac:dyDescent="0.2">
      <c r="A3961" s="125"/>
      <c r="B3961" s="30"/>
      <c r="C3961" s="30"/>
      <c r="D3961" s="30"/>
      <c r="E3961" s="30"/>
      <c r="F3961" s="30"/>
      <c r="G3961" s="14" t="s">
        <v>317</v>
      </c>
      <c r="H3961" s="16">
        <v>21145.32</v>
      </c>
      <c r="I3961" s="17">
        <v>-0.45602599999999999</v>
      </c>
      <c r="J3961" s="16">
        <v>70711.44</v>
      </c>
      <c r="K3961" s="17">
        <v>-0.433417</v>
      </c>
      <c r="L3961" s="16">
        <v>221652.14</v>
      </c>
      <c r="M3961" s="17">
        <v>-0.167876</v>
      </c>
      <c r="N3961" s="16">
        <v>493700.51</v>
      </c>
      <c r="O3961" s="17">
        <v>-4.6066999999999997E-2</v>
      </c>
    </row>
    <row r="3962" spans="1:15" x14ac:dyDescent="0.2">
      <c r="A3962" s="125"/>
      <c r="B3962" s="30"/>
      <c r="C3962" s="30"/>
      <c r="D3962" s="30"/>
      <c r="E3962" s="30"/>
      <c r="F3962" s="30"/>
      <c r="G3962" s="14" t="s">
        <v>318</v>
      </c>
      <c r="H3962" s="16">
        <v>120261.99</v>
      </c>
      <c r="I3962" s="17">
        <v>0.121575</v>
      </c>
      <c r="J3962" s="16">
        <v>395253.84</v>
      </c>
      <c r="K3962" s="17">
        <v>0.14771400000000001</v>
      </c>
      <c r="L3962" s="16">
        <v>851933.92</v>
      </c>
      <c r="M3962" s="17">
        <v>0.17338300000000001</v>
      </c>
      <c r="N3962" s="16">
        <v>1728887.3</v>
      </c>
      <c r="O3962" s="17">
        <v>0.15643599999999999</v>
      </c>
    </row>
    <row r="3963" spans="1:15" x14ac:dyDescent="0.2">
      <c r="A3963" s="125"/>
      <c r="B3963" s="30"/>
      <c r="C3963" s="30"/>
      <c r="D3963" s="30"/>
      <c r="E3963" s="30"/>
      <c r="F3963" s="30"/>
      <c r="G3963" s="14" t="s">
        <v>319</v>
      </c>
      <c r="H3963" s="16">
        <v>7230.15</v>
      </c>
      <c r="I3963" s="17">
        <v>-0.45711400000000002</v>
      </c>
      <c r="J3963" s="16">
        <v>22031.14</v>
      </c>
      <c r="K3963" s="17">
        <v>-0.50016799999999995</v>
      </c>
      <c r="L3963" s="16">
        <v>48193.29</v>
      </c>
      <c r="M3963" s="17">
        <v>-0.50388200000000005</v>
      </c>
      <c r="N3963" s="16">
        <v>131706.13</v>
      </c>
      <c r="O3963" s="17">
        <v>-0.351634</v>
      </c>
    </row>
    <row r="3964" spans="1:15" x14ac:dyDescent="0.2">
      <c r="A3964" s="125"/>
      <c r="B3964" s="30"/>
      <c r="C3964" s="30"/>
      <c r="D3964" s="30"/>
      <c r="E3964" s="30"/>
      <c r="F3964" s="30"/>
      <c r="G3964" s="14" t="s">
        <v>320</v>
      </c>
      <c r="H3964" s="16">
        <v>72427.87</v>
      </c>
      <c r="I3964" s="17">
        <v>-0.18317800000000001</v>
      </c>
      <c r="J3964" s="16">
        <v>225843.08</v>
      </c>
      <c r="K3964" s="17">
        <v>-0.23449</v>
      </c>
      <c r="L3964" s="16">
        <v>483754.22</v>
      </c>
      <c r="M3964" s="17">
        <v>-0.194134</v>
      </c>
      <c r="N3964" s="16">
        <v>1126473.51</v>
      </c>
      <c r="O3964" s="17">
        <v>-0.10355300000000001</v>
      </c>
    </row>
    <row r="3965" spans="1:15" x14ac:dyDescent="0.2">
      <c r="A3965" s="125"/>
      <c r="B3965" s="30"/>
      <c r="C3965" s="30"/>
      <c r="D3965" s="30"/>
      <c r="E3965" s="30"/>
      <c r="F3965" s="30"/>
      <c r="G3965" s="14" t="s">
        <v>321</v>
      </c>
      <c r="H3965" s="16">
        <v>238353.03</v>
      </c>
      <c r="I3965" s="17">
        <v>0.14633199999999999</v>
      </c>
      <c r="J3965" s="16">
        <v>762284.5</v>
      </c>
      <c r="K3965" s="17">
        <v>0.115313</v>
      </c>
      <c r="L3965" s="16">
        <v>1583107.29</v>
      </c>
      <c r="M3965" s="17">
        <v>0.11190700000000001</v>
      </c>
      <c r="N3965" s="16">
        <v>3175439.97</v>
      </c>
      <c r="O3965" s="17">
        <v>9.5825999999999995E-2</v>
      </c>
    </row>
    <row r="3966" spans="1:15" x14ac:dyDescent="0.2">
      <c r="A3966" s="125"/>
      <c r="B3966" s="30"/>
      <c r="C3966" s="30"/>
      <c r="D3966" s="30"/>
      <c r="E3966" s="30"/>
      <c r="F3966" s="30"/>
      <c r="G3966" s="14" t="s">
        <v>322</v>
      </c>
      <c r="H3966" s="16">
        <v>43152.05</v>
      </c>
      <c r="I3966" s="17">
        <v>-0.50439800000000001</v>
      </c>
      <c r="J3966" s="16">
        <v>148788.79</v>
      </c>
      <c r="K3966" s="17">
        <v>-0.52323600000000003</v>
      </c>
      <c r="L3966" s="16">
        <v>315322.5</v>
      </c>
      <c r="M3966" s="17">
        <v>-0.54528500000000002</v>
      </c>
      <c r="N3966" s="16">
        <v>962007.26</v>
      </c>
      <c r="O3966" s="17">
        <v>-0.33459499999999998</v>
      </c>
    </row>
    <row r="3967" spans="1:15" x14ac:dyDescent="0.2">
      <c r="A3967" s="125"/>
      <c r="B3967" s="30"/>
      <c r="C3967" s="30"/>
      <c r="D3967" s="30"/>
      <c r="E3967" s="30"/>
      <c r="F3967" s="30"/>
      <c r="G3967" s="14" t="s">
        <v>323</v>
      </c>
      <c r="H3967" s="16">
        <v>160309.67000000001</v>
      </c>
      <c r="I3967" s="17">
        <v>2.3949000000000002E-2</v>
      </c>
      <c r="J3967" s="16">
        <v>524178.18</v>
      </c>
      <c r="K3967" s="17">
        <v>4.2752999999999999E-2</v>
      </c>
      <c r="L3967" s="16">
        <v>1146066.6499999999</v>
      </c>
      <c r="M3967" s="17">
        <v>9.9346000000000004E-2</v>
      </c>
      <c r="N3967" s="16">
        <v>2155038.4</v>
      </c>
      <c r="O3967" s="17">
        <v>6.4335000000000003E-2</v>
      </c>
    </row>
    <row r="3968" spans="1:15" x14ac:dyDescent="0.2">
      <c r="A3968" s="125"/>
      <c r="B3968" s="30"/>
      <c r="C3968" s="30"/>
      <c r="D3968" s="30"/>
      <c r="E3968" s="30"/>
      <c r="F3968" s="30"/>
      <c r="G3968" s="14" t="s">
        <v>324</v>
      </c>
      <c r="H3968" s="16">
        <v>67631.66</v>
      </c>
      <c r="I3968" s="17">
        <v>9.5315999999999998E-2</v>
      </c>
      <c r="J3968" s="16">
        <v>241805.07</v>
      </c>
      <c r="K3968" s="17">
        <v>0.12905</v>
      </c>
      <c r="L3968" s="16">
        <v>526602.73</v>
      </c>
      <c r="M3968" s="17">
        <v>0.24087500000000001</v>
      </c>
      <c r="N3968" s="16">
        <v>1073437.49</v>
      </c>
      <c r="O3968" s="17">
        <v>0.21287500000000001</v>
      </c>
    </row>
    <row r="3969" spans="1:15" x14ac:dyDescent="0.2">
      <c r="A3969" s="137"/>
      <c r="B3969" s="138"/>
      <c r="C3969" s="138"/>
      <c r="D3969" s="138"/>
      <c r="E3969" s="138"/>
      <c r="F3969" s="30"/>
      <c r="G3969" s="14" t="s">
        <v>325</v>
      </c>
      <c r="H3969" s="16">
        <v>225040.21</v>
      </c>
      <c r="I3969" s="17">
        <v>3.3620999999999998E-2</v>
      </c>
      <c r="J3969" s="16">
        <v>717165.76</v>
      </c>
      <c r="K3969" s="17">
        <v>5.4927999999999998E-2</v>
      </c>
      <c r="L3969" s="16">
        <v>1521624.2</v>
      </c>
      <c r="M3969" s="17">
        <v>0.14496700000000001</v>
      </c>
      <c r="N3969" s="16">
        <v>3002133.72</v>
      </c>
      <c r="O3969" s="17">
        <v>0.11824900000000001</v>
      </c>
    </row>
    <row r="3970" spans="1:15" x14ac:dyDescent="0.2">
      <c r="C3970" s="30"/>
      <c r="D3970" s="30"/>
      <c r="E3970" s="30"/>
      <c r="F3970" s="30"/>
      <c r="G3970" s="14" t="s">
        <v>351</v>
      </c>
      <c r="H3970" s="19">
        <v>22229.11</v>
      </c>
      <c r="I3970" s="17">
        <v>-0.35778799999999999</v>
      </c>
      <c r="J3970" s="19">
        <v>74542.080000000002</v>
      </c>
      <c r="K3970" s="17">
        <v>-0.34979500000000002</v>
      </c>
      <c r="L3970" s="19">
        <v>193727.32</v>
      </c>
      <c r="M3970" s="17">
        <v>-0.214501</v>
      </c>
      <c r="N3970" s="19">
        <v>451154.31</v>
      </c>
      <c r="O3970" s="17">
        <v>-4.3549999999999998E-2</v>
      </c>
    </row>
    <row r="3971" spans="1:15" x14ac:dyDescent="0.2">
      <c r="C3971" s="30"/>
      <c r="D3971" s="30"/>
      <c r="E3971" s="30"/>
      <c r="F3971" s="30"/>
      <c r="G3971" s="14" t="s">
        <v>352</v>
      </c>
      <c r="H3971" s="19">
        <v>66506.31</v>
      </c>
      <c r="I3971" s="17">
        <v>-0.17374300000000001</v>
      </c>
      <c r="J3971" s="19">
        <v>210341.63</v>
      </c>
      <c r="K3971" s="17">
        <v>-0.26419500000000001</v>
      </c>
      <c r="L3971" s="19">
        <v>458472.07</v>
      </c>
      <c r="M3971" s="17">
        <v>-0.19963</v>
      </c>
      <c r="N3971" s="19">
        <v>960676.19</v>
      </c>
      <c r="O3971" s="17">
        <v>-0.125002</v>
      </c>
    </row>
    <row r="3972" spans="1:15" x14ac:dyDescent="0.2">
      <c r="A3972" s="124" t="s">
        <v>19</v>
      </c>
      <c r="B3972" s="29" t="s">
        <v>11</v>
      </c>
      <c r="C3972" s="29" t="s">
        <v>117</v>
      </c>
      <c r="D3972" s="29" t="s">
        <v>23</v>
      </c>
      <c r="E3972" s="29" t="s">
        <v>0</v>
      </c>
      <c r="F3972" s="29" t="s">
        <v>85</v>
      </c>
      <c r="G3972" s="14" t="s">
        <v>326</v>
      </c>
      <c r="H3972" s="16">
        <v>895016.91</v>
      </c>
      <c r="I3972" s="17">
        <v>-6.1567999999999998E-2</v>
      </c>
      <c r="J3972" s="16">
        <v>2881266.26</v>
      </c>
      <c r="K3972" s="17">
        <v>-8.2286999999999999E-2</v>
      </c>
      <c r="L3972" s="16">
        <v>6151374.2199999997</v>
      </c>
      <c r="M3972" s="17">
        <v>-5.6443E-2</v>
      </c>
      <c r="N3972" s="16">
        <v>13423578</v>
      </c>
      <c r="O3972" s="17">
        <v>-8.8690000000000001E-3</v>
      </c>
    </row>
    <row r="3973" spans="1:15" x14ac:dyDescent="0.2">
      <c r="A3973" s="125"/>
      <c r="B3973" s="30"/>
      <c r="C3973" s="30"/>
      <c r="D3973" s="30"/>
      <c r="E3973" s="30"/>
      <c r="F3973" s="30"/>
      <c r="G3973" s="14" t="s">
        <v>327</v>
      </c>
      <c r="H3973" s="16">
        <v>813852.47</v>
      </c>
      <c r="I3973" s="17">
        <v>-0.15119299999999999</v>
      </c>
      <c r="J3973" s="16">
        <v>2715881.01</v>
      </c>
      <c r="K3973" s="17">
        <v>-0.14235900000000001</v>
      </c>
      <c r="L3973" s="16">
        <v>5936469.1200000001</v>
      </c>
      <c r="M3973" s="17">
        <v>-0.15256</v>
      </c>
      <c r="N3973" s="16">
        <v>12532048.93</v>
      </c>
      <c r="O3973" s="17">
        <v>-0.10598399999999999</v>
      </c>
    </row>
    <row r="3974" spans="1:15" x14ac:dyDescent="0.2">
      <c r="A3974" s="125"/>
      <c r="B3974" s="30"/>
      <c r="C3974" s="30"/>
      <c r="D3974" s="30"/>
      <c r="E3974" s="30"/>
      <c r="F3974" s="30"/>
      <c r="G3974" s="14" t="s">
        <v>328</v>
      </c>
      <c r="H3974" s="16">
        <v>878645.11</v>
      </c>
      <c r="I3974" s="17">
        <v>-0.104394</v>
      </c>
      <c r="J3974" s="16">
        <v>2889928.02</v>
      </c>
      <c r="K3974" s="17">
        <v>-9.3177999999999997E-2</v>
      </c>
      <c r="L3974" s="16">
        <v>6434467.2599999998</v>
      </c>
      <c r="M3974" s="17">
        <v>-6.0345999999999997E-2</v>
      </c>
      <c r="N3974" s="16">
        <v>13011180.4</v>
      </c>
      <c r="O3974" s="17">
        <v>-5.0028000000000003E-2</v>
      </c>
    </row>
    <row r="3975" spans="1:15" x14ac:dyDescent="0.2">
      <c r="A3975" s="125"/>
      <c r="B3975" s="30"/>
      <c r="C3975" s="30"/>
      <c r="D3975" s="30"/>
      <c r="E3975" s="30"/>
      <c r="F3975" s="30"/>
      <c r="G3975" s="14" t="s">
        <v>329</v>
      </c>
      <c r="H3975" s="16">
        <v>1684301.45</v>
      </c>
      <c r="I3975" s="17">
        <v>1.8015E-2</v>
      </c>
      <c r="J3975" s="16">
        <v>5648551.0700000003</v>
      </c>
      <c r="K3975" s="17">
        <v>4.0962999999999999E-2</v>
      </c>
      <c r="L3975" s="16">
        <v>12415500.99</v>
      </c>
      <c r="M3975" s="17">
        <v>5.8284000000000002E-2</v>
      </c>
      <c r="N3975" s="16">
        <v>24592458.670000002</v>
      </c>
      <c r="O3975" s="17">
        <v>3.5950999999999997E-2</v>
      </c>
    </row>
    <row r="3976" spans="1:15" x14ac:dyDescent="0.2">
      <c r="A3976" s="125"/>
      <c r="B3976" s="30"/>
      <c r="C3976" s="30"/>
      <c r="D3976" s="30"/>
      <c r="E3976" s="30"/>
      <c r="F3976" s="30"/>
      <c r="G3976" s="14" t="s">
        <v>330</v>
      </c>
      <c r="H3976" s="16">
        <v>278290.59999999998</v>
      </c>
      <c r="I3976" s="17">
        <v>-0.40256700000000001</v>
      </c>
      <c r="J3976" s="16">
        <v>946365.93</v>
      </c>
      <c r="K3976" s="17">
        <v>-0.40404800000000002</v>
      </c>
      <c r="L3976" s="16">
        <v>2331151.59</v>
      </c>
      <c r="M3976" s="17">
        <v>-0.32416200000000001</v>
      </c>
      <c r="N3976" s="16">
        <v>5618246.5800000001</v>
      </c>
      <c r="O3976" s="17">
        <v>-0.19219600000000001</v>
      </c>
    </row>
    <row r="3977" spans="1:15" x14ac:dyDescent="0.2">
      <c r="A3977" s="125"/>
      <c r="B3977" s="30"/>
      <c r="C3977" s="30"/>
      <c r="D3977" s="30"/>
      <c r="E3977" s="30"/>
      <c r="F3977" s="30"/>
      <c r="G3977" s="14" t="s">
        <v>331</v>
      </c>
      <c r="H3977" s="16">
        <v>529874.54</v>
      </c>
      <c r="I3977" s="17">
        <v>-0.13963100000000001</v>
      </c>
      <c r="J3977" s="16">
        <v>1691818.69</v>
      </c>
      <c r="K3977" s="17">
        <v>-0.13254199999999999</v>
      </c>
      <c r="L3977" s="16">
        <v>3581329.1</v>
      </c>
      <c r="M3977" s="17">
        <v>-0.10828699999999999</v>
      </c>
      <c r="N3977" s="16">
        <v>7313163.1100000003</v>
      </c>
      <c r="O3977" s="17">
        <v>-9.3689999999999996E-2</v>
      </c>
    </row>
    <row r="3978" spans="1:15" x14ac:dyDescent="0.2">
      <c r="A3978" s="125"/>
      <c r="B3978" s="30"/>
      <c r="C3978" s="30"/>
      <c r="D3978" s="30"/>
      <c r="E3978" s="30"/>
      <c r="F3978" s="30"/>
      <c r="G3978" s="14" t="s">
        <v>332</v>
      </c>
      <c r="H3978" s="16">
        <v>1686921.15</v>
      </c>
      <c r="I3978" s="17">
        <v>4.1459000000000003E-2</v>
      </c>
      <c r="J3978" s="16">
        <v>5416823.3799999999</v>
      </c>
      <c r="K3978" s="17">
        <v>4.6862000000000001E-2</v>
      </c>
      <c r="L3978" s="16">
        <v>11409900.630000001</v>
      </c>
      <c r="M3978" s="17">
        <v>9.6683000000000005E-2</v>
      </c>
      <c r="N3978" s="16">
        <v>22212381.870000001</v>
      </c>
      <c r="O3978" s="17">
        <v>7.5308E-2</v>
      </c>
    </row>
    <row r="3979" spans="1:15" x14ac:dyDescent="0.2">
      <c r="A3979" s="125"/>
      <c r="B3979" s="30"/>
      <c r="C3979" s="30"/>
      <c r="D3979" s="30"/>
      <c r="E3979" s="30"/>
      <c r="F3979" s="30"/>
      <c r="G3979" s="14" t="s">
        <v>333</v>
      </c>
      <c r="H3979" s="16">
        <v>517353.74</v>
      </c>
      <c r="I3979" s="17">
        <v>-0.199709</v>
      </c>
      <c r="J3979" s="16">
        <v>1690215.81</v>
      </c>
      <c r="K3979" s="17">
        <v>-0.23177500000000001</v>
      </c>
      <c r="L3979" s="16">
        <v>3626482.96</v>
      </c>
      <c r="M3979" s="17">
        <v>-0.22180900000000001</v>
      </c>
      <c r="N3979" s="16">
        <v>8428164.8300000001</v>
      </c>
      <c r="O3979" s="17">
        <v>-8.4140999999999994E-2</v>
      </c>
    </row>
    <row r="3980" spans="1:15" x14ac:dyDescent="0.2">
      <c r="A3980" s="125"/>
      <c r="B3980" s="30"/>
      <c r="C3980" s="30"/>
      <c r="D3980" s="30"/>
      <c r="E3980" s="31"/>
      <c r="F3980" s="30"/>
      <c r="G3980" s="14" t="s">
        <v>334</v>
      </c>
      <c r="H3980" s="16">
        <v>7284255.9400000004</v>
      </c>
      <c r="I3980" s="17">
        <v>-7.7477000000000004E-2</v>
      </c>
      <c r="J3980" s="16">
        <v>23880850.149999999</v>
      </c>
      <c r="K3980" s="17">
        <v>-7.5540999999999997E-2</v>
      </c>
      <c r="L3980" s="16">
        <v>51886675.759999998</v>
      </c>
      <c r="M3980" s="17">
        <v>-5.0278999999999997E-2</v>
      </c>
      <c r="N3980" s="16">
        <v>107131222.29000001</v>
      </c>
      <c r="O3980" s="17">
        <v>-2.5017999999999999E-2</v>
      </c>
    </row>
    <row r="3981" spans="1:15" x14ac:dyDescent="0.2">
      <c r="A3981" s="124" t="s">
        <v>19</v>
      </c>
      <c r="B3981" s="29" t="s">
        <v>11</v>
      </c>
      <c r="C3981" s="29" t="s">
        <v>117</v>
      </c>
      <c r="D3981" s="29" t="s">
        <v>23</v>
      </c>
      <c r="E3981" s="29" t="s">
        <v>9</v>
      </c>
      <c r="F3981" s="29" t="s">
        <v>84</v>
      </c>
      <c r="G3981" s="14" t="s">
        <v>278</v>
      </c>
      <c r="H3981" s="18">
        <v>4643.13</v>
      </c>
      <c r="I3981" s="139">
        <v>-1.4416999999999999E-2</v>
      </c>
      <c r="J3981" s="18">
        <v>15970.84</v>
      </c>
      <c r="K3981" s="139">
        <v>5.6542000000000002E-2</v>
      </c>
      <c r="L3981" s="18">
        <v>33991.69</v>
      </c>
      <c r="M3981" s="139">
        <v>0.106942</v>
      </c>
      <c r="N3981" s="18">
        <v>70036.81</v>
      </c>
      <c r="O3981" s="17">
        <v>0.114172</v>
      </c>
    </row>
    <row r="3982" spans="1:15" x14ac:dyDescent="0.2">
      <c r="A3982" s="125"/>
      <c r="B3982" s="30"/>
      <c r="C3982" s="30"/>
      <c r="D3982" s="30"/>
      <c r="E3982" s="30"/>
      <c r="F3982" s="30"/>
      <c r="G3982" s="14" t="s">
        <v>279</v>
      </c>
      <c r="H3982" s="18">
        <v>31557.56</v>
      </c>
      <c r="I3982" s="17">
        <v>-0.31345099999999998</v>
      </c>
      <c r="J3982" s="18">
        <v>116124.96</v>
      </c>
      <c r="K3982" s="17">
        <v>-0.20278599999999999</v>
      </c>
      <c r="L3982" s="18">
        <v>233582.22</v>
      </c>
      <c r="M3982" s="17">
        <v>-0.209201</v>
      </c>
      <c r="N3982" s="18">
        <v>477739.15</v>
      </c>
      <c r="O3982" s="17">
        <v>-0.18123500000000001</v>
      </c>
    </row>
    <row r="3983" spans="1:15" x14ac:dyDescent="0.2">
      <c r="A3983" s="125"/>
      <c r="B3983" s="30"/>
      <c r="C3983" s="30"/>
      <c r="D3983" s="30"/>
      <c r="E3983" s="30"/>
      <c r="F3983" s="30"/>
      <c r="G3983" s="14" t="s">
        <v>280</v>
      </c>
      <c r="H3983" s="18">
        <v>68737.69</v>
      </c>
      <c r="I3983" s="17">
        <v>6.241E-2</v>
      </c>
      <c r="J3983" s="18">
        <v>213888.09</v>
      </c>
      <c r="K3983" s="17">
        <v>3.6470000000000002E-2</v>
      </c>
      <c r="L3983" s="18">
        <v>464362.53</v>
      </c>
      <c r="M3983" s="17">
        <v>3.5116000000000001E-2</v>
      </c>
      <c r="N3983" s="18">
        <v>916820.04</v>
      </c>
      <c r="O3983" s="17">
        <v>-2.0799999999999999E-2</v>
      </c>
    </row>
    <row r="3984" spans="1:15" x14ac:dyDescent="0.2">
      <c r="A3984" s="125"/>
      <c r="B3984" s="30"/>
      <c r="C3984" s="30"/>
      <c r="D3984" s="30"/>
      <c r="E3984" s="30"/>
      <c r="F3984" s="30"/>
      <c r="G3984" s="14" t="s">
        <v>281</v>
      </c>
      <c r="H3984" s="18">
        <v>27738.07</v>
      </c>
      <c r="I3984" s="17">
        <v>1.2979999999999999E-3</v>
      </c>
      <c r="J3984" s="18">
        <v>92210.74</v>
      </c>
      <c r="K3984" s="17">
        <v>3.4519000000000001E-2</v>
      </c>
      <c r="L3984" s="18">
        <v>193641.77</v>
      </c>
      <c r="M3984" s="17">
        <v>5.5593999999999998E-2</v>
      </c>
      <c r="N3984" s="18">
        <v>378431.4</v>
      </c>
      <c r="O3984" s="17">
        <v>6.5717999999999999E-2</v>
      </c>
    </row>
    <row r="3985" spans="1:15" x14ac:dyDescent="0.2">
      <c r="A3985" s="125"/>
      <c r="B3985" s="30"/>
      <c r="C3985" s="30"/>
      <c r="D3985" s="30"/>
      <c r="E3985" s="30"/>
      <c r="F3985" s="30"/>
      <c r="G3985" s="14" t="s">
        <v>282</v>
      </c>
      <c r="H3985" s="18">
        <v>45406.1</v>
      </c>
      <c r="I3985" s="17">
        <v>-0.198128</v>
      </c>
      <c r="J3985" s="18">
        <v>143395.97</v>
      </c>
      <c r="K3985" s="17">
        <v>-0.21360499999999999</v>
      </c>
      <c r="L3985" s="18">
        <v>360767.59</v>
      </c>
      <c r="M3985" s="17">
        <v>-7.8021999999999994E-2</v>
      </c>
      <c r="N3985" s="18">
        <v>809925.78</v>
      </c>
      <c r="O3985" s="17">
        <v>3.4305000000000002E-2</v>
      </c>
    </row>
    <row r="3986" spans="1:15" x14ac:dyDescent="0.2">
      <c r="A3986" s="125"/>
      <c r="B3986" s="30"/>
      <c r="C3986" s="30"/>
      <c r="D3986" s="30"/>
      <c r="E3986" s="30"/>
      <c r="F3986" s="30"/>
      <c r="G3986" s="14" t="s">
        <v>283</v>
      </c>
      <c r="H3986" s="18">
        <v>29566.7</v>
      </c>
      <c r="I3986" s="17">
        <v>-0.17249900000000001</v>
      </c>
      <c r="J3986" s="18">
        <v>102306.34</v>
      </c>
      <c r="K3986" s="17">
        <v>-0.145645</v>
      </c>
      <c r="L3986" s="18">
        <v>225261.43</v>
      </c>
      <c r="M3986" s="17">
        <v>-0.143482</v>
      </c>
      <c r="N3986" s="18">
        <v>483454.62</v>
      </c>
      <c r="O3986" s="17">
        <v>-8.5935999999999998E-2</v>
      </c>
    </row>
    <row r="3987" spans="1:15" x14ac:dyDescent="0.2">
      <c r="A3987" s="125"/>
      <c r="B3987" s="30"/>
      <c r="C3987" s="30"/>
      <c r="D3987" s="30"/>
      <c r="E3987" s="30"/>
      <c r="F3987" s="30"/>
      <c r="G3987" s="14" t="s">
        <v>284</v>
      </c>
      <c r="H3987" s="18">
        <v>14773.24</v>
      </c>
      <c r="I3987" s="17">
        <v>-4.653E-3</v>
      </c>
      <c r="J3987" s="18">
        <v>45450.92</v>
      </c>
      <c r="K3987" s="17">
        <v>-5.1999999999999998E-2</v>
      </c>
      <c r="L3987" s="18">
        <v>106210.57</v>
      </c>
      <c r="M3987" s="17">
        <v>3.0200999999999999E-2</v>
      </c>
      <c r="N3987" s="18">
        <v>208992.2</v>
      </c>
      <c r="O3987" s="17">
        <v>1.7454999999999998E-2</v>
      </c>
    </row>
    <row r="3988" spans="1:15" x14ac:dyDescent="0.2">
      <c r="A3988" s="125"/>
      <c r="B3988" s="30"/>
      <c r="C3988" s="30"/>
      <c r="D3988" s="30"/>
      <c r="E3988" s="30"/>
      <c r="F3988" s="30"/>
      <c r="G3988" s="14" t="s">
        <v>285</v>
      </c>
      <c r="H3988" s="18">
        <v>28491.22</v>
      </c>
      <c r="I3988" s="17">
        <v>9.0845999999999996E-2</v>
      </c>
      <c r="J3988" s="18">
        <v>90874.55</v>
      </c>
      <c r="K3988" s="17">
        <v>7.2423000000000001E-2</v>
      </c>
      <c r="L3988" s="18">
        <v>200580.21</v>
      </c>
      <c r="M3988" s="17">
        <v>0.105421</v>
      </c>
      <c r="N3988" s="18">
        <v>406721.68</v>
      </c>
      <c r="O3988" s="17">
        <v>0.12768499999999999</v>
      </c>
    </row>
    <row r="3989" spans="1:15" x14ac:dyDescent="0.2">
      <c r="A3989" s="125"/>
      <c r="B3989" s="30"/>
      <c r="C3989" s="30"/>
      <c r="D3989" s="30"/>
      <c r="E3989" s="30"/>
      <c r="F3989" s="30"/>
      <c r="G3989" s="14" t="s">
        <v>286</v>
      </c>
      <c r="H3989" s="18">
        <v>4317.1000000000004</v>
      </c>
      <c r="I3989" s="17">
        <v>-0.72706000000000004</v>
      </c>
      <c r="J3989" s="18">
        <v>21927.59</v>
      </c>
      <c r="K3989" s="17">
        <v>-0.58131500000000003</v>
      </c>
      <c r="L3989" s="18">
        <v>37678.870000000003</v>
      </c>
      <c r="M3989" s="17">
        <v>-0.66530400000000001</v>
      </c>
      <c r="N3989" s="18">
        <v>94410.64</v>
      </c>
      <c r="O3989" s="17">
        <v>-0.57556499999999999</v>
      </c>
    </row>
    <row r="3990" spans="1:15" x14ac:dyDescent="0.2">
      <c r="A3990" s="125"/>
      <c r="B3990" s="30"/>
      <c r="C3990" s="30"/>
      <c r="D3990" s="30"/>
      <c r="E3990" s="30"/>
      <c r="F3990" s="30"/>
      <c r="G3990" s="14" t="s">
        <v>287</v>
      </c>
      <c r="H3990" s="18">
        <v>14450.47</v>
      </c>
      <c r="I3990" s="17">
        <v>0.15615200000000001</v>
      </c>
      <c r="J3990" s="18">
        <v>42118.29</v>
      </c>
      <c r="K3990" s="17">
        <v>0.17813999999999999</v>
      </c>
      <c r="L3990" s="18">
        <v>89343.7</v>
      </c>
      <c r="M3990" s="17">
        <v>0.14238700000000001</v>
      </c>
      <c r="N3990" s="18">
        <v>176869.67</v>
      </c>
      <c r="O3990" s="17">
        <v>4.4784999999999998E-2</v>
      </c>
    </row>
    <row r="3991" spans="1:15" x14ac:dyDescent="0.2">
      <c r="A3991" s="125"/>
      <c r="B3991" s="30"/>
      <c r="C3991" s="30"/>
      <c r="D3991" s="30"/>
      <c r="E3991" s="30"/>
      <c r="F3991" s="30"/>
      <c r="G3991" s="14" t="s">
        <v>288</v>
      </c>
      <c r="H3991" s="18">
        <v>8840.69</v>
      </c>
      <c r="I3991" s="17">
        <v>-0.29731600000000002</v>
      </c>
      <c r="J3991" s="18">
        <v>27211.53</v>
      </c>
      <c r="K3991" s="17">
        <v>-0.31360500000000002</v>
      </c>
      <c r="L3991" s="18">
        <v>71935.44</v>
      </c>
      <c r="M3991" s="17">
        <v>-0.179372</v>
      </c>
      <c r="N3991" s="18">
        <v>168181.93</v>
      </c>
      <c r="O3991" s="17">
        <v>-3.8313E-2</v>
      </c>
    </row>
    <row r="3992" spans="1:15" x14ac:dyDescent="0.2">
      <c r="A3992" s="125"/>
      <c r="B3992" s="30"/>
      <c r="C3992" s="30"/>
      <c r="D3992" s="30"/>
      <c r="E3992" s="30"/>
      <c r="F3992" s="30"/>
      <c r="G3992" s="14" t="s">
        <v>289</v>
      </c>
      <c r="H3992" s="18">
        <v>25920.12</v>
      </c>
      <c r="I3992" s="17">
        <v>-5.6890999999999997E-2</v>
      </c>
      <c r="J3992" s="18">
        <v>83462.039999999994</v>
      </c>
      <c r="K3992" s="17">
        <v>-5.3533999999999998E-2</v>
      </c>
      <c r="L3992" s="18">
        <v>174242.08</v>
      </c>
      <c r="M3992" s="17">
        <v>-2.4684999999999999E-2</v>
      </c>
      <c r="N3992" s="18">
        <v>353240.09</v>
      </c>
      <c r="O3992" s="17">
        <v>-3.4736000000000003E-2</v>
      </c>
    </row>
    <row r="3993" spans="1:15" x14ac:dyDescent="0.2">
      <c r="A3993" s="125"/>
      <c r="B3993" s="30"/>
      <c r="C3993" s="30"/>
      <c r="D3993" s="30"/>
      <c r="E3993" s="30"/>
      <c r="F3993" s="30"/>
      <c r="G3993" s="14" t="s">
        <v>290</v>
      </c>
      <c r="H3993" s="18">
        <v>11042.54</v>
      </c>
      <c r="I3993" s="17">
        <v>1.0834999999999999E-2</v>
      </c>
      <c r="J3993" s="18">
        <v>37213.589999999997</v>
      </c>
      <c r="K3993" s="17">
        <v>0.14361699999999999</v>
      </c>
      <c r="L3993" s="18">
        <v>82661.490000000005</v>
      </c>
      <c r="M3993" s="17">
        <v>0.232628</v>
      </c>
      <c r="N3993" s="18">
        <v>174950.87</v>
      </c>
      <c r="O3993" s="17">
        <v>0.32766200000000001</v>
      </c>
    </row>
    <row r="3994" spans="1:15" x14ac:dyDescent="0.2">
      <c r="A3994" s="125"/>
      <c r="B3994" s="30"/>
      <c r="C3994" s="30"/>
      <c r="D3994" s="30"/>
      <c r="E3994" s="30"/>
      <c r="F3994" s="30"/>
      <c r="G3994" s="14" t="s">
        <v>291</v>
      </c>
      <c r="H3994" s="18">
        <v>14382.88</v>
      </c>
      <c r="I3994" s="17">
        <v>-0.365929</v>
      </c>
      <c r="J3994" s="18">
        <v>46219.24</v>
      </c>
      <c r="K3994" s="17">
        <v>-0.36905399999999999</v>
      </c>
      <c r="L3994" s="18">
        <v>116740.6</v>
      </c>
      <c r="M3994" s="17">
        <v>-0.29560399999999998</v>
      </c>
      <c r="N3994" s="18">
        <v>287078.53000000003</v>
      </c>
      <c r="O3994" s="17">
        <v>-0.139902</v>
      </c>
    </row>
    <row r="3995" spans="1:15" x14ac:dyDescent="0.2">
      <c r="A3995" s="125"/>
      <c r="B3995" s="30"/>
      <c r="C3995" s="30"/>
      <c r="D3995" s="30"/>
      <c r="E3995" s="30"/>
      <c r="F3995" s="30"/>
      <c r="G3995" s="14" t="s">
        <v>292</v>
      </c>
      <c r="H3995" s="18">
        <v>21854.59</v>
      </c>
      <c r="I3995" s="17">
        <v>0.178369</v>
      </c>
      <c r="J3995" s="18">
        <v>60775.41</v>
      </c>
      <c r="K3995" s="17">
        <v>-7.3150000000000003E-3</v>
      </c>
      <c r="L3995" s="18">
        <v>117649.65</v>
      </c>
      <c r="M3995" s="17">
        <v>-0.15357299999999999</v>
      </c>
      <c r="N3995" s="18">
        <v>248344.82</v>
      </c>
      <c r="O3995" s="17">
        <v>-0.118785</v>
      </c>
    </row>
    <row r="3996" spans="1:15" x14ac:dyDescent="0.2">
      <c r="A3996" s="125"/>
      <c r="B3996" s="30"/>
      <c r="C3996" s="30"/>
      <c r="D3996" s="30"/>
      <c r="E3996" s="30"/>
      <c r="F3996" s="30"/>
      <c r="G3996" s="14" t="s">
        <v>293</v>
      </c>
      <c r="H3996" s="18">
        <v>47439.92</v>
      </c>
      <c r="I3996" s="17">
        <v>0.108099</v>
      </c>
      <c r="J3996" s="18">
        <v>147690.01999999999</v>
      </c>
      <c r="K3996" s="17">
        <v>9.0225E-2</v>
      </c>
      <c r="L3996" s="18">
        <v>319522.84000000003</v>
      </c>
      <c r="M3996" s="17">
        <v>9.1514999999999999E-2</v>
      </c>
      <c r="N3996" s="18">
        <v>601174.41</v>
      </c>
      <c r="O3996" s="17">
        <v>-1.3359999999999999E-3</v>
      </c>
    </row>
    <row r="3997" spans="1:15" x14ac:dyDescent="0.2">
      <c r="A3997" s="125"/>
      <c r="B3997" s="30"/>
      <c r="C3997" s="30"/>
      <c r="D3997" s="30"/>
      <c r="E3997" s="30"/>
      <c r="F3997" s="30"/>
      <c r="G3997" s="14" t="s">
        <v>294</v>
      </c>
      <c r="H3997" s="18">
        <v>34446.230000000003</v>
      </c>
      <c r="I3997" s="17">
        <v>-7.1780000000000004E-3</v>
      </c>
      <c r="J3997" s="18">
        <v>130061.82</v>
      </c>
      <c r="K3997" s="17">
        <v>0.18226899999999999</v>
      </c>
      <c r="L3997" s="18">
        <v>276796.53000000003</v>
      </c>
      <c r="M3997" s="17">
        <v>0.13367499999999999</v>
      </c>
      <c r="N3997" s="18">
        <v>524440.86</v>
      </c>
      <c r="O3997" s="17">
        <v>5.9271999999999998E-2</v>
      </c>
    </row>
    <row r="3998" spans="1:15" x14ac:dyDescent="0.2">
      <c r="A3998" s="125"/>
      <c r="B3998" s="30"/>
      <c r="C3998" s="30"/>
      <c r="D3998" s="30"/>
      <c r="E3998" s="30"/>
      <c r="F3998" s="30"/>
      <c r="G3998" s="14" t="s">
        <v>295</v>
      </c>
      <c r="H3998" s="18">
        <v>12604.6</v>
      </c>
      <c r="I3998" s="17">
        <v>-0.32085599999999997</v>
      </c>
      <c r="J3998" s="18">
        <v>39953.129999999997</v>
      </c>
      <c r="K3998" s="17">
        <v>-0.30787300000000001</v>
      </c>
      <c r="L3998" s="18">
        <v>80487.72</v>
      </c>
      <c r="M3998" s="17">
        <v>-0.34464</v>
      </c>
      <c r="N3998" s="18">
        <v>172044.38</v>
      </c>
      <c r="O3998" s="17">
        <v>-0.355043</v>
      </c>
    </row>
    <row r="3999" spans="1:15" x14ac:dyDescent="0.2">
      <c r="A3999" s="125"/>
      <c r="B3999" s="30"/>
      <c r="C3999" s="30"/>
      <c r="D3999" s="30"/>
      <c r="E3999" s="30"/>
      <c r="F3999" s="30"/>
      <c r="G3999" s="14" t="s">
        <v>296</v>
      </c>
      <c r="H3999" s="18">
        <v>8752.42</v>
      </c>
      <c r="I3999" s="17">
        <v>-0.37742700000000001</v>
      </c>
      <c r="J3999" s="18">
        <v>32794.089999999997</v>
      </c>
      <c r="K3999" s="17">
        <v>-0.30236299999999999</v>
      </c>
      <c r="L3999" s="18">
        <v>68789.509999999995</v>
      </c>
      <c r="M3999" s="17">
        <v>-0.31267400000000001</v>
      </c>
      <c r="N3999" s="18">
        <v>154308.06</v>
      </c>
      <c r="O3999" s="17">
        <v>-0.19897899999999999</v>
      </c>
    </row>
    <row r="4000" spans="1:15" x14ac:dyDescent="0.2">
      <c r="A4000" s="125"/>
      <c r="B4000" s="30"/>
      <c r="C4000" s="30"/>
      <c r="D4000" s="30"/>
      <c r="E4000" s="30"/>
      <c r="F4000" s="30"/>
      <c r="G4000" s="14" t="s">
        <v>297</v>
      </c>
      <c r="H4000" s="18">
        <v>21997.09</v>
      </c>
      <c r="I4000" s="17">
        <v>9.1028999999999999E-2</v>
      </c>
      <c r="J4000" s="18">
        <v>71643.88</v>
      </c>
      <c r="K4000" s="17">
        <v>5.9420000000000001E-2</v>
      </c>
      <c r="L4000" s="18">
        <v>153308.69</v>
      </c>
      <c r="M4000" s="17">
        <v>0.114023</v>
      </c>
      <c r="N4000" s="18">
        <v>304142.76</v>
      </c>
      <c r="O4000" s="17">
        <v>0.12217699999999999</v>
      </c>
    </row>
    <row r="4001" spans="1:15" x14ac:dyDescent="0.2">
      <c r="A4001" s="125"/>
      <c r="B4001" s="30"/>
      <c r="C4001" s="30"/>
      <c r="D4001" s="30"/>
      <c r="E4001" s="30"/>
      <c r="F4001" s="30"/>
      <c r="G4001" s="14" t="s">
        <v>298</v>
      </c>
      <c r="H4001" s="18">
        <v>3649</v>
      </c>
      <c r="I4001" s="17">
        <v>-0.61291600000000002</v>
      </c>
      <c r="J4001" s="18">
        <v>11136</v>
      </c>
      <c r="K4001" s="17">
        <v>-0.63120500000000002</v>
      </c>
      <c r="L4001" s="18">
        <v>24419</v>
      </c>
      <c r="M4001" s="17">
        <v>-0.60904400000000003</v>
      </c>
      <c r="N4001" s="18">
        <v>54285.13</v>
      </c>
      <c r="O4001" s="17">
        <v>-0.55382299999999995</v>
      </c>
    </row>
    <row r="4002" spans="1:15" x14ac:dyDescent="0.2">
      <c r="A4002" s="125"/>
      <c r="B4002" s="30"/>
      <c r="C4002" s="30"/>
      <c r="D4002" s="30"/>
      <c r="E4002" s="30"/>
      <c r="F4002" s="30"/>
      <c r="G4002" s="14" t="s">
        <v>299</v>
      </c>
      <c r="H4002" s="18">
        <v>40035.93</v>
      </c>
      <c r="I4002" s="17">
        <v>-0.329374</v>
      </c>
      <c r="J4002" s="18">
        <v>128102.51</v>
      </c>
      <c r="K4002" s="17">
        <v>-0.34343699999999999</v>
      </c>
      <c r="L4002" s="18">
        <v>281523.09999999998</v>
      </c>
      <c r="M4002" s="17">
        <v>-0.27759499999999998</v>
      </c>
      <c r="N4002" s="18">
        <v>721964.91</v>
      </c>
      <c r="O4002" s="17">
        <v>-0.134348</v>
      </c>
    </row>
    <row r="4003" spans="1:15" x14ac:dyDescent="0.2">
      <c r="A4003" s="125"/>
      <c r="B4003" s="30"/>
      <c r="C4003" s="30"/>
      <c r="D4003" s="30"/>
      <c r="E4003" s="30"/>
      <c r="F4003" s="30"/>
      <c r="G4003" s="14" t="s">
        <v>300</v>
      </c>
      <c r="H4003" s="18">
        <v>1916.83</v>
      </c>
      <c r="I4003" s="17">
        <v>-0.68490200000000001</v>
      </c>
      <c r="J4003" s="18">
        <v>8121.53</v>
      </c>
      <c r="K4003" s="17">
        <v>-0.570156</v>
      </c>
      <c r="L4003" s="18">
        <v>15887.07</v>
      </c>
      <c r="M4003" s="17">
        <v>-0.60083200000000003</v>
      </c>
      <c r="N4003" s="18">
        <v>37620.300000000003</v>
      </c>
      <c r="O4003" s="17">
        <v>-0.50150300000000003</v>
      </c>
    </row>
    <row r="4004" spans="1:15" x14ac:dyDescent="0.2">
      <c r="A4004" s="125"/>
      <c r="B4004" s="30"/>
      <c r="C4004" s="30"/>
      <c r="D4004" s="30"/>
      <c r="E4004" s="30"/>
      <c r="F4004" s="30"/>
      <c r="G4004" s="14" t="s">
        <v>301</v>
      </c>
      <c r="H4004" s="18">
        <v>62826.11</v>
      </c>
      <c r="I4004" s="17">
        <v>0.12870500000000001</v>
      </c>
      <c r="J4004" s="18">
        <v>208506.85</v>
      </c>
      <c r="K4004" s="17">
        <v>0.14516999999999999</v>
      </c>
      <c r="L4004" s="18">
        <v>423868.78</v>
      </c>
      <c r="M4004" s="17">
        <v>0.169403</v>
      </c>
      <c r="N4004" s="18">
        <v>834264.39</v>
      </c>
      <c r="O4004" s="17">
        <v>0.13800000000000001</v>
      </c>
    </row>
    <row r="4005" spans="1:15" x14ac:dyDescent="0.2">
      <c r="A4005" s="125"/>
      <c r="B4005" s="30"/>
      <c r="C4005" s="30"/>
      <c r="D4005" s="30"/>
      <c r="E4005" s="30"/>
      <c r="F4005" s="30"/>
      <c r="G4005" s="14" t="s">
        <v>302</v>
      </c>
      <c r="H4005" s="18">
        <v>2147.0500000000002</v>
      </c>
      <c r="I4005" s="17">
        <v>2.3799000000000001E-2</v>
      </c>
      <c r="J4005" s="18">
        <v>6971.69</v>
      </c>
      <c r="K4005" s="17">
        <v>3.2513E-2</v>
      </c>
      <c r="L4005" s="18">
        <v>15355.48</v>
      </c>
      <c r="M4005" s="17">
        <v>-0.73472999999999999</v>
      </c>
      <c r="N4005" s="18">
        <v>31867.93</v>
      </c>
      <c r="O4005" s="17">
        <v>-0.818882</v>
      </c>
    </row>
    <row r="4006" spans="1:15" x14ac:dyDescent="0.2">
      <c r="A4006" s="125"/>
      <c r="B4006" s="30"/>
      <c r="C4006" s="30"/>
      <c r="D4006" s="30"/>
      <c r="E4006" s="30"/>
      <c r="F4006" s="30"/>
      <c r="G4006" s="14" t="s">
        <v>303</v>
      </c>
      <c r="H4006" s="18">
        <v>5635.5</v>
      </c>
      <c r="I4006" s="17">
        <v>-0.62998900000000002</v>
      </c>
      <c r="J4006" s="18">
        <v>18289.5</v>
      </c>
      <c r="K4006" s="17">
        <v>-0.65744199999999997</v>
      </c>
      <c r="L4006" s="18">
        <v>63832.36</v>
      </c>
      <c r="M4006" s="17">
        <v>-0.54392700000000005</v>
      </c>
      <c r="N4006" s="18">
        <v>189717.18</v>
      </c>
      <c r="O4006" s="17">
        <v>-0.33569100000000002</v>
      </c>
    </row>
    <row r="4007" spans="1:15" x14ac:dyDescent="0.2">
      <c r="A4007" s="125"/>
      <c r="B4007" s="30"/>
      <c r="C4007" s="30"/>
      <c r="D4007" s="30"/>
      <c r="E4007" s="30"/>
      <c r="F4007" s="30"/>
      <c r="G4007" s="14" t="s">
        <v>304</v>
      </c>
      <c r="H4007" s="18">
        <v>8040.71</v>
      </c>
      <c r="I4007" s="17">
        <v>-0.37648900000000002</v>
      </c>
      <c r="J4007" s="18">
        <v>28611.15</v>
      </c>
      <c r="K4007" s="17">
        <v>-0.28599200000000002</v>
      </c>
      <c r="L4007" s="18">
        <v>58958.09</v>
      </c>
      <c r="M4007" s="17">
        <v>-0.29255900000000001</v>
      </c>
      <c r="N4007" s="18">
        <v>122737.67</v>
      </c>
      <c r="O4007" s="17">
        <v>-0.22489100000000001</v>
      </c>
    </row>
    <row r="4008" spans="1:15" x14ac:dyDescent="0.2">
      <c r="A4008" s="125"/>
      <c r="B4008" s="30"/>
      <c r="C4008" s="30"/>
      <c r="D4008" s="30"/>
      <c r="E4008" s="30"/>
      <c r="F4008" s="30"/>
      <c r="G4008" s="14" t="s">
        <v>305</v>
      </c>
      <c r="H4008" s="18">
        <v>16934.310000000001</v>
      </c>
      <c r="I4008" s="17">
        <v>0.26916000000000001</v>
      </c>
      <c r="J4008" s="18">
        <v>49487.41</v>
      </c>
      <c r="K4008" s="17">
        <v>0.19975000000000001</v>
      </c>
      <c r="L4008" s="18">
        <v>105984.59</v>
      </c>
      <c r="M4008" s="17">
        <v>0.25424099999999999</v>
      </c>
      <c r="N4008" s="18">
        <v>202262.88</v>
      </c>
      <c r="O4008" s="17">
        <v>0.28990500000000002</v>
      </c>
    </row>
    <row r="4009" spans="1:15" x14ac:dyDescent="0.2">
      <c r="A4009" s="125"/>
      <c r="B4009" s="30"/>
      <c r="C4009" s="30"/>
      <c r="D4009" s="30"/>
      <c r="E4009" s="30"/>
      <c r="F4009" s="30"/>
      <c r="G4009" s="14" t="s">
        <v>306</v>
      </c>
      <c r="H4009" s="18">
        <v>80120.3</v>
      </c>
      <c r="I4009" s="17">
        <v>0.35067399999999999</v>
      </c>
      <c r="J4009" s="18">
        <v>258234.97</v>
      </c>
      <c r="K4009" s="17">
        <v>0.27929700000000002</v>
      </c>
      <c r="L4009" s="18">
        <v>557516.89</v>
      </c>
      <c r="M4009" s="17">
        <v>0.20478199999999999</v>
      </c>
      <c r="N4009" s="18">
        <v>997840.54</v>
      </c>
      <c r="O4009" s="17">
        <v>-1.2348E-2</v>
      </c>
    </row>
    <row r="4010" spans="1:15" x14ac:dyDescent="0.2">
      <c r="A4010" s="125"/>
      <c r="B4010" s="30"/>
      <c r="C4010" s="30"/>
      <c r="D4010" s="30"/>
      <c r="E4010" s="30"/>
      <c r="F4010" s="30"/>
      <c r="G4010" s="14" t="s">
        <v>307</v>
      </c>
      <c r="H4010" s="18">
        <v>30756.560000000001</v>
      </c>
      <c r="I4010" s="17">
        <v>-0.26716000000000001</v>
      </c>
      <c r="J4010" s="18">
        <v>102173.45</v>
      </c>
      <c r="K4010" s="17">
        <v>-0.24800900000000001</v>
      </c>
      <c r="L4010" s="18">
        <v>242167</v>
      </c>
      <c r="M4010" s="17">
        <v>-0.126051</v>
      </c>
      <c r="N4010" s="18">
        <v>543738.18000000005</v>
      </c>
      <c r="O4010" s="17">
        <v>1.6555E-2</v>
      </c>
    </row>
    <row r="4011" spans="1:15" x14ac:dyDescent="0.2">
      <c r="A4011" s="125"/>
      <c r="B4011" s="30"/>
      <c r="C4011" s="30"/>
      <c r="D4011" s="30"/>
      <c r="E4011" s="30"/>
      <c r="F4011" s="30"/>
      <c r="G4011" s="14" t="s">
        <v>308</v>
      </c>
      <c r="H4011" s="18">
        <v>1180</v>
      </c>
      <c r="I4011" s="17">
        <v>-0.70113400000000003</v>
      </c>
      <c r="J4011" s="18">
        <v>3719</v>
      </c>
      <c r="K4011" s="17">
        <v>-0.73621000000000003</v>
      </c>
      <c r="L4011" s="18">
        <v>8399</v>
      </c>
      <c r="M4011" s="17">
        <v>-0.71845000000000003</v>
      </c>
      <c r="N4011" s="18">
        <v>25451.040000000001</v>
      </c>
      <c r="O4011" s="17">
        <v>-0.55671999999999999</v>
      </c>
    </row>
    <row r="4012" spans="1:15" x14ac:dyDescent="0.2">
      <c r="A4012" s="125"/>
      <c r="B4012" s="30"/>
      <c r="C4012" s="30"/>
      <c r="D4012" s="30"/>
      <c r="E4012" s="30"/>
      <c r="F4012" s="30"/>
      <c r="G4012" s="14" t="s">
        <v>309</v>
      </c>
      <c r="H4012" s="18">
        <v>40572.6</v>
      </c>
      <c r="I4012" s="17">
        <v>8.5331000000000004E-2</v>
      </c>
      <c r="J4012" s="18">
        <v>131584.68</v>
      </c>
      <c r="K4012" s="17">
        <v>9.3997999999999998E-2</v>
      </c>
      <c r="L4012" s="18">
        <v>270842.21999999997</v>
      </c>
      <c r="M4012" s="17">
        <v>0.14627000000000001</v>
      </c>
      <c r="N4012" s="18">
        <v>534824.71</v>
      </c>
      <c r="O4012" s="17">
        <v>0.134433</v>
      </c>
    </row>
    <row r="4013" spans="1:15" x14ac:dyDescent="0.2">
      <c r="A4013" s="125"/>
      <c r="B4013" s="30"/>
      <c r="C4013" s="30"/>
      <c r="D4013" s="30"/>
      <c r="E4013" s="30"/>
      <c r="F4013" s="30"/>
      <c r="G4013" s="14" t="s">
        <v>310</v>
      </c>
      <c r="H4013" s="18">
        <v>5426.01</v>
      </c>
      <c r="I4013" s="17">
        <v>-0.30767</v>
      </c>
      <c r="J4013" s="18">
        <v>21265.96</v>
      </c>
      <c r="K4013" s="17">
        <v>-0.22049199999999999</v>
      </c>
      <c r="L4013" s="18">
        <v>46327.17</v>
      </c>
      <c r="M4013" s="17">
        <v>-0.22512499999999999</v>
      </c>
      <c r="N4013" s="18">
        <v>98887.59</v>
      </c>
      <c r="O4013" s="17">
        <v>-0.14898700000000001</v>
      </c>
    </row>
    <row r="4014" spans="1:15" x14ac:dyDescent="0.2">
      <c r="A4014" s="125"/>
      <c r="B4014" s="30"/>
      <c r="C4014" s="30"/>
      <c r="D4014" s="30"/>
      <c r="E4014" s="30"/>
      <c r="F4014" s="30"/>
      <c r="G4014" s="14" t="s">
        <v>311</v>
      </c>
      <c r="H4014" s="18">
        <v>49212.23</v>
      </c>
      <c r="I4014" s="17">
        <v>0.25591900000000001</v>
      </c>
      <c r="J4014" s="18">
        <v>158145.01</v>
      </c>
      <c r="K4014" s="17">
        <v>0.27948899999999999</v>
      </c>
      <c r="L4014" s="18">
        <v>343656.68</v>
      </c>
      <c r="M4014" s="17">
        <v>0.27316800000000002</v>
      </c>
      <c r="N4014" s="18">
        <v>638382.59</v>
      </c>
      <c r="O4014" s="17">
        <v>0.13073000000000001</v>
      </c>
    </row>
    <row r="4015" spans="1:15" x14ac:dyDescent="0.2">
      <c r="A4015" s="125"/>
      <c r="B4015" s="30"/>
      <c r="C4015" s="30"/>
      <c r="D4015" s="30"/>
      <c r="E4015" s="30"/>
      <c r="F4015" s="30"/>
      <c r="G4015" s="14" t="s">
        <v>312</v>
      </c>
      <c r="H4015" s="18">
        <v>17309.97</v>
      </c>
      <c r="I4015" s="139">
        <v>1.3079E-2</v>
      </c>
      <c r="J4015" s="18">
        <v>53429.83</v>
      </c>
      <c r="K4015" s="139">
        <v>-3.0908999999999999E-2</v>
      </c>
      <c r="L4015" s="18">
        <v>117360.08</v>
      </c>
      <c r="M4015" s="17">
        <v>1.323E-3</v>
      </c>
      <c r="N4015" s="18">
        <v>242677.98</v>
      </c>
      <c r="O4015" s="17">
        <v>3.2586999999999998E-2</v>
      </c>
    </row>
    <row r="4016" spans="1:15" x14ac:dyDescent="0.2">
      <c r="A4016" s="125"/>
      <c r="B4016" s="30"/>
      <c r="C4016" s="30"/>
      <c r="D4016" s="30"/>
      <c r="E4016" s="30"/>
      <c r="F4016" s="30"/>
      <c r="G4016" s="14" t="s">
        <v>313</v>
      </c>
      <c r="H4016" s="18">
        <v>22370.71</v>
      </c>
      <c r="I4016" s="17">
        <v>0.101919</v>
      </c>
      <c r="J4016" s="18">
        <v>67000.789999999994</v>
      </c>
      <c r="K4016" s="17">
        <v>0.119946</v>
      </c>
      <c r="L4016" s="18">
        <v>152230.63</v>
      </c>
      <c r="M4016" s="17">
        <v>9.1147000000000006E-2</v>
      </c>
      <c r="N4016" s="18">
        <v>302830.75</v>
      </c>
      <c r="O4016" s="17">
        <v>-8.8099999999999995E-4</v>
      </c>
    </row>
    <row r="4017" spans="1:15" x14ac:dyDescent="0.2">
      <c r="A4017" s="125"/>
      <c r="B4017" s="30"/>
      <c r="C4017" s="30"/>
      <c r="D4017" s="30"/>
      <c r="E4017" s="30"/>
      <c r="F4017" s="30"/>
      <c r="G4017" s="14" t="s">
        <v>314</v>
      </c>
      <c r="H4017" s="18">
        <v>8270.4</v>
      </c>
      <c r="I4017" s="17">
        <v>-0.55116399999999999</v>
      </c>
      <c r="J4017" s="18">
        <v>28933.97</v>
      </c>
      <c r="K4017" s="17">
        <v>-0.61624800000000002</v>
      </c>
      <c r="L4017" s="18">
        <v>55155.55</v>
      </c>
      <c r="M4017" s="17">
        <v>-0.66500599999999999</v>
      </c>
      <c r="N4017" s="18">
        <v>177675.47</v>
      </c>
      <c r="O4017" s="17">
        <v>-0.44064700000000001</v>
      </c>
    </row>
    <row r="4018" spans="1:15" x14ac:dyDescent="0.2">
      <c r="A4018" s="125"/>
      <c r="B4018" s="30"/>
      <c r="C4018" s="30"/>
      <c r="D4018" s="30"/>
      <c r="E4018" s="30"/>
      <c r="F4018" s="30"/>
      <c r="G4018" s="14" t="s">
        <v>315</v>
      </c>
      <c r="H4018" s="18">
        <v>21642.9</v>
      </c>
      <c r="I4018" s="17">
        <v>0.15171499999999999</v>
      </c>
      <c r="J4018" s="18">
        <v>64083.87</v>
      </c>
      <c r="K4018" s="17">
        <v>7.3902999999999996E-2</v>
      </c>
      <c r="L4018" s="18">
        <v>142697.85</v>
      </c>
      <c r="M4018" s="17">
        <v>5.1228999999999997E-2</v>
      </c>
      <c r="N4018" s="18">
        <v>290352.71999999997</v>
      </c>
      <c r="O4018" s="17">
        <v>3.8828000000000001E-2</v>
      </c>
    </row>
    <row r="4019" spans="1:15" x14ac:dyDescent="0.2">
      <c r="A4019" s="125"/>
      <c r="B4019" s="30"/>
      <c r="C4019" s="30"/>
      <c r="D4019" s="30"/>
      <c r="E4019" s="30"/>
      <c r="F4019" s="30"/>
      <c r="G4019" s="14" t="s">
        <v>316</v>
      </c>
      <c r="H4019" s="18">
        <v>13542.96</v>
      </c>
      <c r="I4019" s="17">
        <v>-0.20530200000000001</v>
      </c>
      <c r="J4019" s="18">
        <v>42523.02</v>
      </c>
      <c r="K4019" s="17">
        <v>-0.187058</v>
      </c>
      <c r="L4019" s="18">
        <v>100469.62</v>
      </c>
      <c r="M4019" s="17">
        <v>-8.8137999999999994E-2</v>
      </c>
      <c r="N4019" s="18">
        <v>208553.97</v>
      </c>
      <c r="O4019" s="17">
        <v>-4.2084000000000003E-2</v>
      </c>
    </row>
    <row r="4020" spans="1:15" x14ac:dyDescent="0.2">
      <c r="A4020" s="125"/>
      <c r="B4020" s="30"/>
      <c r="C4020" s="30"/>
      <c r="D4020" s="30"/>
      <c r="E4020" s="30"/>
      <c r="F4020" s="30"/>
      <c r="G4020" s="14" t="s">
        <v>317</v>
      </c>
      <c r="H4020" s="18">
        <v>4245.7700000000004</v>
      </c>
      <c r="I4020" s="17">
        <v>-0.38954899999999998</v>
      </c>
      <c r="J4020" s="18">
        <v>14061.25</v>
      </c>
      <c r="K4020" s="17">
        <v>-0.37326500000000001</v>
      </c>
      <c r="L4020" s="18">
        <v>41033.370000000003</v>
      </c>
      <c r="M4020" s="17">
        <v>-0.14041000000000001</v>
      </c>
      <c r="N4020" s="18">
        <v>88746.93</v>
      </c>
      <c r="O4020" s="17">
        <v>-5.6835999999999998E-2</v>
      </c>
    </row>
    <row r="4021" spans="1:15" x14ac:dyDescent="0.2">
      <c r="A4021" s="125"/>
      <c r="B4021" s="30"/>
      <c r="C4021" s="30"/>
      <c r="D4021" s="30"/>
      <c r="E4021" s="30"/>
      <c r="F4021" s="30"/>
      <c r="G4021" s="14" t="s">
        <v>318</v>
      </c>
      <c r="H4021" s="18">
        <v>23705.32</v>
      </c>
      <c r="I4021" s="17">
        <v>0.12595899999999999</v>
      </c>
      <c r="J4021" s="18">
        <v>77682.38</v>
      </c>
      <c r="K4021" s="17">
        <v>0.12005200000000001</v>
      </c>
      <c r="L4021" s="18">
        <v>166769.35999999999</v>
      </c>
      <c r="M4021" s="17">
        <v>0.13202900000000001</v>
      </c>
      <c r="N4021" s="18">
        <v>343154.68</v>
      </c>
      <c r="O4021" s="17">
        <v>0.10580199999999999</v>
      </c>
    </row>
    <row r="4022" spans="1:15" x14ac:dyDescent="0.2">
      <c r="A4022" s="125"/>
      <c r="B4022" s="30"/>
      <c r="C4022" s="30"/>
      <c r="D4022" s="30"/>
      <c r="E4022" s="30"/>
      <c r="F4022" s="30"/>
      <c r="G4022" s="14" t="s">
        <v>319</v>
      </c>
      <c r="H4022" s="18">
        <v>1507</v>
      </c>
      <c r="I4022" s="17">
        <v>-0.42822700000000002</v>
      </c>
      <c r="J4022" s="18">
        <v>4580.5</v>
      </c>
      <c r="K4022" s="17">
        <v>-0.47541899999999998</v>
      </c>
      <c r="L4022" s="18">
        <v>10032</v>
      </c>
      <c r="M4022" s="17">
        <v>-0.47116200000000003</v>
      </c>
      <c r="N4022" s="18">
        <v>26723.29</v>
      </c>
      <c r="O4022" s="17">
        <v>-0.305037</v>
      </c>
    </row>
    <row r="4023" spans="1:15" x14ac:dyDescent="0.2">
      <c r="A4023" s="125"/>
      <c r="B4023" s="30"/>
      <c r="C4023" s="30"/>
      <c r="D4023" s="30"/>
      <c r="E4023" s="30"/>
      <c r="F4023" s="30"/>
      <c r="G4023" s="14" t="s">
        <v>320</v>
      </c>
      <c r="H4023" s="18">
        <v>15234.46</v>
      </c>
      <c r="I4023" s="17">
        <v>-0.165211</v>
      </c>
      <c r="J4023" s="18">
        <v>47592.42</v>
      </c>
      <c r="K4023" s="17">
        <v>-0.20085700000000001</v>
      </c>
      <c r="L4023" s="18">
        <v>102955.42</v>
      </c>
      <c r="M4023" s="17">
        <v>-0.126586</v>
      </c>
      <c r="N4023" s="18">
        <v>232762.52</v>
      </c>
      <c r="O4023" s="17">
        <v>-5.7387000000000001E-2</v>
      </c>
    </row>
    <row r="4024" spans="1:15" x14ac:dyDescent="0.2">
      <c r="A4024" s="125"/>
      <c r="B4024" s="30"/>
      <c r="C4024" s="30"/>
      <c r="D4024" s="30"/>
      <c r="E4024" s="30"/>
      <c r="F4024" s="30"/>
      <c r="G4024" s="14" t="s">
        <v>321</v>
      </c>
      <c r="H4024" s="18">
        <v>45682.43</v>
      </c>
      <c r="I4024" s="17">
        <v>0.12969900000000001</v>
      </c>
      <c r="J4024" s="18">
        <v>144777.67000000001</v>
      </c>
      <c r="K4024" s="17">
        <v>8.1615999999999994E-2</v>
      </c>
      <c r="L4024" s="18">
        <v>294555.95</v>
      </c>
      <c r="M4024" s="17">
        <v>6.7599000000000006E-2</v>
      </c>
      <c r="N4024" s="18">
        <v>593856.59</v>
      </c>
      <c r="O4024" s="17">
        <v>3.7749999999999999E-2</v>
      </c>
    </row>
    <row r="4025" spans="1:15" x14ac:dyDescent="0.2">
      <c r="A4025" s="125"/>
      <c r="B4025" s="30"/>
      <c r="C4025" s="30"/>
      <c r="D4025" s="30"/>
      <c r="E4025" s="30"/>
      <c r="F4025" s="30"/>
      <c r="G4025" s="14" t="s">
        <v>322</v>
      </c>
      <c r="H4025" s="18">
        <v>7905.02</v>
      </c>
      <c r="I4025" s="17">
        <v>-0.55778899999999998</v>
      </c>
      <c r="J4025" s="18">
        <v>28545.62</v>
      </c>
      <c r="K4025" s="17">
        <v>-0.543049</v>
      </c>
      <c r="L4025" s="18">
        <v>58393.67</v>
      </c>
      <c r="M4025" s="17">
        <v>-0.56498800000000005</v>
      </c>
      <c r="N4025" s="18">
        <v>191045.73</v>
      </c>
      <c r="O4025" s="17">
        <v>-0.32406000000000001</v>
      </c>
    </row>
    <row r="4026" spans="1:15" x14ac:dyDescent="0.2">
      <c r="A4026" s="125"/>
      <c r="B4026" s="30"/>
      <c r="C4026" s="30"/>
      <c r="D4026" s="30"/>
      <c r="E4026" s="30"/>
      <c r="F4026" s="30"/>
      <c r="G4026" s="14" t="s">
        <v>323</v>
      </c>
      <c r="H4026" s="18">
        <v>34333.910000000003</v>
      </c>
      <c r="I4026" s="17">
        <v>2.3220000000000001E-2</v>
      </c>
      <c r="J4026" s="18">
        <v>114004.9</v>
      </c>
      <c r="K4026" s="17">
        <v>5.9337000000000001E-2</v>
      </c>
      <c r="L4026" s="18">
        <v>246106.82</v>
      </c>
      <c r="M4026" s="17">
        <v>0.103168</v>
      </c>
      <c r="N4026" s="18">
        <v>467039.81</v>
      </c>
      <c r="O4026" s="17">
        <v>7.8553999999999999E-2</v>
      </c>
    </row>
    <row r="4027" spans="1:15" x14ac:dyDescent="0.2">
      <c r="A4027" s="125"/>
      <c r="B4027" s="30"/>
      <c r="C4027" s="30"/>
      <c r="D4027" s="30"/>
      <c r="E4027" s="30"/>
      <c r="F4027" s="30"/>
      <c r="G4027" s="14" t="s">
        <v>324</v>
      </c>
      <c r="H4027" s="18">
        <v>11182.53</v>
      </c>
      <c r="I4027" s="17">
        <v>-0.111621</v>
      </c>
      <c r="J4027" s="18">
        <v>42563.040000000001</v>
      </c>
      <c r="K4027" s="17">
        <v>-8.9499999999999996E-3</v>
      </c>
      <c r="L4027" s="18">
        <v>93073.66</v>
      </c>
      <c r="M4027" s="17">
        <v>0.112682</v>
      </c>
      <c r="N4027" s="18">
        <v>187322.97</v>
      </c>
      <c r="O4027" s="17">
        <v>8.2154000000000005E-2</v>
      </c>
    </row>
    <row r="4028" spans="1:15" x14ac:dyDescent="0.2">
      <c r="A4028" s="137"/>
      <c r="B4028" s="138"/>
      <c r="C4028" s="138"/>
      <c r="D4028" s="138"/>
      <c r="E4028" s="138"/>
      <c r="F4028" s="30"/>
      <c r="G4028" s="14" t="s">
        <v>325</v>
      </c>
      <c r="H4028" s="18">
        <v>51163.25</v>
      </c>
      <c r="I4028" s="17">
        <v>-1.8058999999999999E-2</v>
      </c>
      <c r="J4028" s="18">
        <v>169697.71</v>
      </c>
      <c r="K4028" s="17">
        <v>3.5576000000000003E-2</v>
      </c>
      <c r="L4028" s="18">
        <v>353849.26</v>
      </c>
      <c r="M4028" s="17">
        <v>0.107483</v>
      </c>
      <c r="N4028" s="18">
        <v>706803.71</v>
      </c>
      <c r="O4028" s="17">
        <v>0.100924</v>
      </c>
    </row>
    <row r="4029" spans="1:15" x14ac:dyDescent="0.2">
      <c r="C4029" s="30"/>
      <c r="D4029" s="30"/>
      <c r="E4029" s="30"/>
      <c r="F4029" s="30"/>
      <c r="G4029" s="14" t="s">
        <v>351</v>
      </c>
      <c r="H4029" s="19">
        <v>4695.68</v>
      </c>
      <c r="I4029" s="17">
        <v>-0.42059999999999997</v>
      </c>
      <c r="J4029" s="19">
        <v>15891.8</v>
      </c>
      <c r="K4029" s="17">
        <v>-0.39042199999999999</v>
      </c>
      <c r="L4029" s="19">
        <v>40930.75</v>
      </c>
      <c r="M4029" s="17">
        <v>-0.28563100000000002</v>
      </c>
      <c r="N4029" s="19">
        <v>99537.8</v>
      </c>
      <c r="O4029" s="17">
        <v>-0.12253</v>
      </c>
    </row>
    <row r="4030" spans="1:15" x14ac:dyDescent="0.2">
      <c r="C4030" s="30"/>
      <c r="D4030" s="30"/>
      <c r="E4030" s="30"/>
      <c r="F4030" s="30"/>
      <c r="G4030" s="14" t="s">
        <v>352</v>
      </c>
      <c r="H4030" s="19">
        <v>13249.26</v>
      </c>
      <c r="I4030" s="17">
        <v>-0.24010400000000001</v>
      </c>
      <c r="J4030" s="19">
        <v>42908.47</v>
      </c>
      <c r="K4030" s="17">
        <v>-0.29654999999999998</v>
      </c>
      <c r="L4030" s="19">
        <v>95492.35</v>
      </c>
      <c r="M4030" s="17">
        <v>-0.21184</v>
      </c>
      <c r="N4030" s="19">
        <v>199686.06</v>
      </c>
      <c r="O4030" s="17">
        <v>-0.142628</v>
      </c>
    </row>
    <row r="4031" spans="1:15" x14ac:dyDescent="0.2">
      <c r="A4031" s="124" t="s">
        <v>19</v>
      </c>
      <c r="B4031" s="29" t="s">
        <v>11</v>
      </c>
      <c r="C4031" s="29" t="s">
        <v>117</v>
      </c>
      <c r="D4031" s="29" t="s">
        <v>23</v>
      </c>
      <c r="E4031" s="29" t="s">
        <v>9</v>
      </c>
      <c r="F4031" s="29" t="s">
        <v>85</v>
      </c>
      <c r="G4031" s="14" t="s">
        <v>326</v>
      </c>
      <c r="H4031" s="18">
        <v>176859.94</v>
      </c>
      <c r="I4031" s="17">
        <v>-6.7354999999999998E-2</v>
      </c>
      <c r="J4031" s="18">
        <v>567653.37</v>
      </c>
      <c r="K4031" s="17">
        <v>-8.9814000000000005E-2</v>
      </c>
      <c r="L4031" s="18">
        <v>1206477.06</v>
      </c>
      <c r="M4031" s="17">
        <v>-5.6052999999999999E-2</v>
      </c>
      <c r="N4031" s="18">
        <v>2630911.4900000002</v>
      </c>
      <c r="O4031" s="17">
        <v>-1.9713000000000001E-2</v>
      </c>
    </row>
    <row r="4032" spans="1:15" x14ac:dyDescent="0.2">
      <c r="A4032" s="125"/>
      <c r="B4032" s="30"/>
      <c r="C4032" s="30"/>
      <c r="D4032" s="30"/>
      <c r="E4032" s="30"/>
      <c r="F4032" s="30"/>
      <c r="G4032" s="14" t="s">
        <v>327</v>
      </c>
      <c r="H4032" s="18">
        <v>179457.25</v>
      </c>
      <c r="I4032" s="17">
        <v>-0.177319</v>
      </c>
      <c r="J4032" s="18">
        <v>576566.24</v>
      </c>
      <c r="K4032" s="17">
        <v>-0.18204999999999999</v>
      </c>
      <c r="L4032" s="18">
        <v>1255739.18</v>
      </c>
      <c r="M4032" s="17">
        <v>-0.21079400000000001</v>
      </c>
      <c r="N4032" s="18">
        <v>2733273.41</v>
      </c>
      <c r="O4032" s="17">
        <v>-0.157554</v>
      </c>
    </row>
    <row r="4033" spans="1:15" x14ac:dyDescent="0.2">
      <c r="A4033" s="125"/>
      <c r="B4033" s="30"/>
      <c r="C4033" s="30"/>
      <c r="D4033" s="30"/>
      <c r="E4033" s="30"/>
      <c r="F4033" s="30"/>
      <c r="G4033" s="14" t="s">
        <v>328</v>
      </c>
      <c r="H4033" s="18">
        <v>193736.4</v>
      </c>
      <c r="I4033" s="17">
        <v>-8.4824999999999998E-2</v>
      </c>
      <c r="J4033" s="18">
        <v>618686.75</v>
      </c>
      <c r="K4033" s="17">
        <v>-7.9881999999999995E-2</v>
      </c>
      <c r="L4033" s="18">
        <v>1368232.49</v>
      </c>
      <c r="M4033" s="17">
        <v>-5.6987999999999997E-2</v>
      </c>
      <c r="N4033" s="18">
        <v>2744675.3</v>
      </c>
      <c r="O4033" s="17">
        <v>-5.7882999999999997E-2</v>
      </c>
    </row>
    <row r="4034" spans="1:15" x14ac:dyDescent="0.2">
      <c r="A4034" s="125"/>
      <c r="B4034" s="30"/>
      <c r="C4034" s="30"/>
      <c r="D4034" s="30"/>
      <c r="E4034" s="30"/>
      <c r="F4034" s="30"/>
      <c r="G4034" s="14" t="s">
        <v>329</v>
      </c>
      <c r="H4034" s="18">
        <v>408904.92</v>
      </c>
      <c r="I4034" s="17">
        <v>2.094E-2</v>
      </c>
      <c r="J4034" s="18">
        <v>1337707.32</v>
      </c>
      <c r="K4034" s="17">
        <v>3.0714999999999999E-2</v>
      </c>
      <c r="L4034" s="18">
        <v>2969652.56</v>
      </c>
      <c r="M4034" s="17">
        <v>4.8064999999999997E-2</v>
      </c>
      <c r="N4034" s="18">
        <v>5886569.3399999999</v>
      </c>
      <c r="O4034" s="17">
        <v>1.6032999999999999E-2</v>
      </c>
    </row>
    <row r="4035" spans="1:15" x14ac:dyDescent="0.2">
      <c r="A4035" s="125"/>
      <c r="B4035" s="30"/>
      <c r="C4035" s="30"/>
      <c r="D4035" s="30"/>
      <c r="E4035" s="30"/>
      <c r="F4035" s="30"/>
      <c r="G4035" s="14" t="s">
        <v>330</v>
      </c>
      <c r="H4035" s="18">
        <v>52956</v>
      </c>
      <c r="I4035" s="17">
        <v>-0.46678900000000001</v>
      </c>
      <c r="J4035" s="18">
        <v>184482.5</v>
      </c>
      <c r="K4035" s="17">
        <v>-0.45965800000000001</v>
      </c>
      <c r="L4035" s="18">
        <v>466549.31</v>
      </c>
      <c r="M4035" s="17">
        <v>-0.37584200000000001</v>
      </c>
      <c r="N4035" s="18">
        <v>1138544.3799999999</v>
      </c>
      <c r="O4035" s="17">
        <v>-0.226054</v>
      </c>
    </row>
    <row r="4036" spans="1:15" x14ac:dyDescent="0.2">
      <c r="A4036" s="125"/>
      <c r="B4036" s="30"/>
      <c r="C4036" s="30"/>
      <c r="D4036" s="30"/>
      <c r="E4036" s="30"/>
      <c r="F4036" s="30"/>
      <c r="G4036" s="14" t="s">
        <v>331</v>
      </c>
      <c r="H4036" s="18">
        <v>107800.07</v>
      </c>
      <c r="I4036" s="17">
        <v>-0.171597</v>
      </c>
      <c r="J4036" s="18">
        <v>343973.3</v>
      </c>
      <c r="K4036" s="17">
        <v>-0.15187899999999999</v>
      </c>
      <c r="L4036" s="18">
        <v>731682.35</v>
      </c>
      <c r="M4036" s="17">
        <v>-0.105406</v>
      </c>
      <c r="N4036" s="18">
        <v>1503051.49</v>
      </c>
      <c r="O4036" s="17">
        <v>-8.9256000000000002E-2</v>
      </c>
    </row>
    <row r="4037" spans="1:15" x14ac:dyDescent="0.2">
      <c r="A4037" s="125"/>
      <c r="B4037" s="30"/>
      <c r="C4037" s="30"/>
      <c r="D4037" s="30"/>
      <c r="E4037" s="30"/>
      <c r="F4037" s="30"/>
      <c r="G4037" s="14" t="s">
        <v>332</v>
      </c>
      <c r="H4037" s="18">
        <v>378556.34</v>
      </c>
      <c r="I4037" s="17">
        <v>6.7619999999999998E-3</v>
      </c>
      <c r="J4037" s="18">
        <v>1256958.1399999999</v>
      </c>
      <c r="K4037" s="17">
        <v>4.1789E-2</v>
      </c>
      <c r="L4037" s="18">
        <v>2606219.92</v>
      </c>
      <c r="M4037" s="17">
        <v>7.7162999999999995E-2</v>
      </c>
      <c r="N4037" s="18">
        <v>5122370.24</v>
      </c>
      <c r="O4037" s="17">
        <v>6.9168999999999994E-2</v>
      </c>
    </row>
    <row r="4038" spans="1:15" x14ac:dyDescent="0.2">
      <c r="A4038" s="125"/>
      <c r="B4038" s="30"/>
      <c r="C4038" s="30"/>
      <c r="D4038" s="30"/>
      <c r="E4038" s="30"/>
      <c r="F4038" s="30"/>
      <c r="G4038" s="14" t="s">
        <v>333</v>
      </c>
      <c r="H4038" s="18">
        <v>100896.45</v>
      </c>
      <c r="I4038" s="17">
        <v>-0.25243700000000002</v>
      </c>
      <c r="J4038" s="18">
        <v>337036.69</v>
      </c>
      <c r="K4038" s="17">
        <v>-0.26700299999999999</v>
      </c>
      <c r="L4038" s="18">
        <v>724975.45</v>
      </c>
      <c r="M4038" s="17">
        <v>-0.25059500000000001</v>
      </c>
      <c r="N4038" s="18">
        <v>1712257.23</v>
      </c>
      <c r="O4038" s="17">
        <v>-0.106181</v>
      </c>
    </row>
    <row r="4039" spans="1:15" x14ac:dyDescent="0.2">
      <c r="A4039" s="125"/>
      <c r="B4039" s="30"/>
      <c r="C4039" s="30"/>
      <c r="D4039" s="30"/>
      <c r="E4039" s="31"/>
      <c r="F4039" s="30"/>
      <c r="G4039" s="14" t="s">
        <v>334</v>
      </c>
      <c r="H4039" s="18">
        <v>1599167.41</v>
      </c>
      <c r="I4039" s="17">
        <v>-9.1592000000000007E-2</v>
      </c>
      <c r="J4039" s="18">
        <v>5223064.34</v>
      </c>
      <c r="K4039" s="17">
        <v>-8.5620000000000002E-2</v>
      </c>
      <c r="L4039" s="18">
        <v>11329528.09</v>
      </c>
      <c r="M4039" s="17">
        <v>-6.4134999999999998E-2</v>
      </c>
      <c r="N4039" s="18">
        <v>23471652.809999999</v>
      </c>
      <c r="O4039" s="17">
        <v>-4.0537999999999998E-2</v>
      </c>
    </row>
    <row r="4040" spans="1:15" x14ac:dyDescent="0.2">
      <c r="A4040" s="124" t="s">
        <v>19</v>
      </c>
      <c r="B4040" s="29" t="s">
        <v>11</v>
      </c>
      <c r="C4040" s="29" t="s">
        <v>117</v>
      </c>
      <c r="D4040" s="29" t="s">
        <v>23</v>
      </c>
      <c r="E4040" s="29" t="s">
        <v>25</v>
      </c>
      <c r="F4040" s="29" t="s">
        <v>84</v>
      </c>
      <c r="G4040" s="14" t="s">
        <v>278</v>
      </c>
      <c r="H4040" s="18">
        <v>9286.25</v>
      </c>
      <c r="I4040" s="139">
        <v>-1.4416E-2</v>
      </c>
      <c r="J4040" s="18">
        <v>31941.65</v>
      </c>
      <c r="K4040" s="139">
        <v>5.654E-2</v>
      </c>
      <c r="L4040" s="18">
        <v>67983.33</v>
      </c>
      <c r="M4040" s="139">
        <v>0.10694099999999999</v>
      </c>
      <c r="N4040" s="18">
        <v>140073.53</v>
      </c>
      <c r="O4040" s="17">
        <v>0.11417099999999999</v>
      </c>
    </row>
    <row r="4041" spans="1:15" x14ac:dyDescent="0.2">
      <c r="A4041" s="125"/>
      <c r="B4041" s="30"/>
      <c r="C4041" s="30"/>
      <c r="D4041" s="30"/>
      <c r="E4041" s="30"/>
      <c r="F4041" s="30"/>
      <c r="G4041" s="14" t="s">
        <v>279</v>
      </c>
      <c r="H4041" s="18">
        <v>63115.12</v>
      </c>
      <c r="I4041" s="17">
        <v>-0.31345099999999998</v>
      </c>
      <c r="J4041" s="18">
        <v>232249.93</v>
      </c>
      <c r="K4041" s="17">
        <v>-0.202787</v>
      </c>
      <c r="L4041" s="18">
        <v>467164.43</v>
      </c>
      <c r="M4041" s="17">
        <v>-0.209201</v>
      </c>
      <c r="N4041" s="18">
        <v>955388.32</v>
      </c>
      <c r="O4041" s="17">
        <v>-0.181641</v>
      </c>
    </row>
    <row r="4042" spans="1:15" x14ac:dyDescent="0.2">
      <c r="A4042" s="125"/>
      <c r="B4042" s="30"/>
      <c r="C4042" s="30"/>
      <c r="D4042" s="30"/>
      <c r="E4042" s="30"/>
      <c r="F4042" s="30"/>
      <c r="G4042" s="14" t="s">
        <v>280</v>
      </c>
      <c r="H4042" s="18">
        <v>138593.54999999999</v>
      </c>
      <c r="I4042" s="17">
        <v>8.4364999999999996E-2</v>
      </c>
      <c r="J4042" s="18">
        <v>431459.94</v>
      </c>
      <c r="K4042" s="17">
        <v>5.4997999999999998E-2</v>
      </c>
      <c r="L4042" s="18">
        <v>937521.12</v>
      </c>
      <c r="M4042" s="17">
        <v>5.2442000000000003E-2</v>
      </c>
      <c r="N4042" s="18">
        <v>1844393.75</v>
      </c>
      <c r="O4042" s="17">
        <v>-9.7459999999999995E-3</v>
      </c>
    </row>
    <row r="4043" spans="1:15" x14ac:dyDescent="0.2">
      <c r="A4043" s="125"/>
      <c r="B4043" s="30"/>
      <c r="C4043" s="30"/>
      <c r="D4043" s="30"/>
      <c r="E4043" s="30"/>
      <c r="F4043" s="30"/>
      <c r="G4043" s="14" t="s">
        <v>281</v>
      </c>
      <c r="H4043" s="18">
        <v>55476.12</v>
      </c>
      <c r="I4043" s="17">
        <v>1.2979999999999999E-3</v>
      </c>
      <c r="J4043" s="18">
        <v>184421.45</v>
      </c>
      <c r="K4043" s="17">
        <v>3.4519000000000001E-2</v>
      </c>
      <c r="L4043" s="18">
        <v>387283.46</v>
      </c>
      <c r="M4043" s="17">
        <v>5.5593999999999998E-2</v>
      </c>
      <c r="N4043" s="18">
        <v>756774.74</v>
      </c>
      <c r="O4043" s="17">
        <v>6.5594E-2</v>
      </c>
    </row>
    <row r="4044" spans="1:15" x14ac:dyDescent="0.2">
      <c r="A4044" s="125"/>
      <c r="B4044" s="30"/>
      <c r="C4044" s="30"/>
      <c r="D4044" s="30"/>
      <c r="E4044" s="30"/>
      <c r="F4044" s="30"/>
      <c r="G4044" s="14" t="s">
        <v>282</v>
      </c>
      <c r="H4044" s="18">
        <v>87008.46</v>
      </c>
      <c r="I4044" s="17">
        <v>-5.2148E-2</v>
      </c>
      <c r="J4044" s="18">
        <v>274460.37</v>
      </c>
      <c r="K4044" s="17">
        <v>-8.0981999999999998E-2</v>
      </c>
      <c r="L4044" s="18">
        <v>642995.66</v>
      </c>
      <c r="M4044" s="17">
        <v>-6.3860000000000002E-3</v>
      </c>
      <c r="N4044" s="18">
        <v>1376239.72</v>
      </c>
      <c r="O4044" s="17">
        <v>4.6087999999999997E-2</v>
      </c>
    </row>
    <row r="4045" spans="1:15" x14ac:dyDescent="0.2">
      <c r="A4045" s="125"/>
      <c r="B4045" s="30"/>
      <c r="C4045" s="30"/>
      <c r="D4045" s="30"/>
      <c r="E4045" s="30"/>
      <c r="F4045" s="30"/>
      <c r="G4045" s="14" t="s">
        <v>283</v>
      </c>
      <c r="H4045" s="18">
        <v>59133.35</v>
      </c>
      <c r="I4045" s="17">
        <v>-9.8762000000000003E-2</v>
      </c>
      <c r="J4045" s="18">
        <v>204616.32000000001</v>
      </c>
      <c r="K4045" s="17">
        <v>-7.3379E-2</v>
      </c>
      <c r="L4045" s="18">
        <v>450526.53</v>
      </c>
      <c r="M4045" s="17">
        <v>-7.3215000000000002E-2</v>
      </c>
      <c r="N4045" s="18">
        <v>954652.74</v>
      </c>
      <c r="O4045" s="17">
        <v>-2.7612000000000001E-2</v>
      </c>
    </row>
    <row r="4046" spans="1:15" x14ac:dyDescent="0.2">
      <c r="A4046" s="125"/>
      <c r="B4046" s="30"/>
      <c r="C4046" s="30"/>
      <c r="D4046" s="30"/>
      <c r="E4046" s="30"/>
      <c r="F4046" s="30"/>
      <c r="G4046" s="14" t="s">
        <v>284</v>
      </c>
      <c r="H4046" s="18">
        <v>30972.78</v>
      </c>
      <c r="I4046" s="17">
        <v>-8.6300000000000005E-3</v>
      </c>
      <c r="J4046" s="18">
        <v>95576.23</v>
      </c>
      <c r="K4046" s="17">
        <v>-4.6450999999999999E-2</v>
      </c>
      <c r="L4046" s="18">
        <v>221556.51</v>
      </c>
      <c r="M4046" s="17">
        <v>2.8555000000000001E-2</v>
      </c>
      <c r="N4046" s="18">
        <v>428966.45</v>
      </c>
      <c r="O4046" s="17">
        <v>2.4729999999999999E-3</v>
      </c>
    </row>
    <row r="4047" spans="1:15" x14ac:dyDescent="0.2">
      <c r="A4047" s="125"/>
      <c r="B4047" s="30"/>
      <c r="C4047" s="30"/>
      <c r="D4047" s="30"/>
      <c r="E4047" s="30"/>
      <c r="F4047" s="30"/>
      <c r="G4047" s="14" t="s">
        <v>285</v>
      </c>
      <c r="H4047" s="18">
        <v>55870.97</v>
      </c>
      <c r="I4047" s="17">
        <v>8.3428000000000002E-2</v>
      </c>
      <c r="J4047" s="18">
        <v>177936.41</v>
      </c>
      <c r="K4047" s="17">
        <v>6.8329000000000001E-2</v>
      </c>
      <c r="L4047" s="18">
        <v>394098.33</v>
      </c>
      <c r="M4047" s="17">
        <v>0.10927199999999999</v>
      </c>
      <c r="N4047" s="18">
        <v>800651.09</v>
      </c>
      <c r="O4047" s="17">
        <v>0.15349599999999999</v>
      </c>
    </row>
    <row r="4048" spans="1:15" x14ac:dyDescent="0.2">
      <c r="A4048" s="125"/>
      <c r="B4048" s="30"/>
      <c r="C4048" s="30"/>
      <c r="D4048" s="30"/>
      <c r="E4048" s="30"/>
      <c r="F4048" s="30"/>
      <c r="G4048" s="14" t="s">
        <v>286</v>
      </c>
      <c r="H4048" s="18">
        <v>8634.25</v>
      </c>
      <c r="I4048" s="17">
        <v>-0.72705900000000001</v>
      </c>
      <c r="J4048" s="18">
        <v>43855.19</v>
      </c>
      <c r="K4048" s="17">
        <v>-0.58131500000000003</v>
      </c>
      <c r="L4048" s="18">
        <v>75357.72</v>
      </c>
      <c r="M4048" s="17">
        <v>-0.66530400000000001</v>
      </c>
      <c r="N4048" s="18">
        <v>188821.2</v>
      </c>
      <c r="O4048" s="17">
        <v>-0.57556499999999999</v>
      </c>
    </row>
    <row r="4049" spans="1:15" x14ac:dyDescent="0.2">
      <c r="A4049" s="125"/>
      <c r="B4049" s="30"/>
      <c r="C4049" s="30"/>
      <c r="D4049" s="30"/>
      <c r="E4049" s="30"/>
      <c r="F4049" s="30"/>
      <c r="G4049" s="14" t="s">
        <v>287</v>
      </c>
      <c r="H4049" s="18">
        <v>28900.959999999999</v>
      </c>
      <c r="I4049" s="17">
        <v>0.15615200000000001</v>
      </c>
      <c r="J4049" s="18">
        <v>84236.58</v>
      </c>
      <c r="K4049" s="17">
        <v>0.17813899999999999</v>
      </c>
      <c r="L4049" s="18">
        <v>178687.43</v>
      </c>
      <c r="M4049" s="17">
        <v>0.14238200000000001</v>
      </c>
      <c r="N4049" s="18">
        <v>353739.39</v>
      </c>
      <c r="O4049" s="17">
        <v>4.4783000000000003E-2</v>
      </c>
    </row>
    <row r="4050" spans="1:15" x14ac:dyDescent="0.2">
      <c r="A4050" s="125"/>
      <c r="B4050" s="30"/>
      <c r="C4050" s="30"/>
      <c r="D4050" s="30"/>
      <c r="E4050" s="30"/>
      <c r="F4050" s="30"/>
      <c r="G4050" s="14" t="s">
        <v>288</v>
      </c>
      <c r="H4050" s="18">
        <v>17681.43</v>
      </c>
      <c r="I4050" s="17">
        <v>-0.29731299999999999</v>
      </c>
      <c r="J4050" s="18">
        <v>54423.05</v>
      </c>
      <c r="K4050" s="17">
        <v>-0.31360300000000002</v>
      </c>
      <c r="L4050" s="18">
        <v>143870.85999999999</v>
      </c>
      <c r="M4050" s="17">
        <v>-0.179371</v>
      </c>
      <c r="N4050" s="18">
        <v>336363.73</v>
      </c>
      <c r="O4050" s="17">
        <v>-3.8313E-2</v>
      </c>
    </row>
    <row r="4051" spans="1:15" x14ac:dyDescent="0.2">
      <c r="A4051" s="125"/>
      <c r="B4051" s="30"/>
      <c r="C4051" s="30"/>
      <c r="D4051" s="30"/>
      <c r="E4051" s="30"/>
      <c r="F4051" s="30"/>
      <c r="G4051" s="14" t="s">
        <v>289</v>
      </c>
      <c r="H4051" s="18">
        <v>44407.99</v>
      </c>
      <c r="I4051" s="17">
        <v>-9.6537999999999999E-2</v>
      </c>
      <c r="J4051" s="18">
        <v>142769.53</v>
      </c>
      <c r="K4051" s="17">
        <v>-8.1947000000000006E-2</v>
      </c>
      <c r="L4051" s="18">
        <v>297155.17</v>
      </c>
      <c r="M4051" s="17">
        <v>-7.5783000000000003E-2</v>
      </c>
      <c r="N4051" s="18">
        <v>610147.56999999995</v>
      </c>
      <c r="O4051" s="17">
        <v>-8.1893999999999995E-2</v>
      </c>
    </row>
    <row r="4052" spans="1:15" x14ac:dyDescent="0.2">
      <c r="A4052" s="125"/>
      <c r="B4052" s="30"/>
      <c r="C4052" s="30"/>
      <c r="D4052" s="30"/>
      <c r="E4052" s="30"/>
      <c r="F4052" s="30"/>
      <c r="G4052" s="14" t="s">
        <v>290</v>
      </c>
      <c r="H4052" s="18">
        <v>19916.099999999999</v>
      </c>
      <c r="I4052" s="17">
        <v>-4.5845999999999998E-2</v>
      </c>
      <c r="J4052" s="18">
        <v>67440.23</v>
      </c>
      <c r="K4052" s="17">
        <v>5.2024000000000001E-2</v>
      </c>
      <c r="L4052" s="18">
        <v>149633.06</v>
      </c>
      <c r="M4052" s="17">
        <v>0.123821</v>
      </c>
      <c r="N4052" s="18">
        <v>316956.45</v>
      </c>
      <c r="O4052" s="17">
        <v>0.23510200000000001</v>
      </c>
    </row>
    <row r="4053" spans="1:15" x14ac:dyDescent="0.2">
      <c r="A4053" s="125"/>
      <c r="B4053" s="30"/>
      <c r="C4053" s="30"/>
      <c r="D4053" s="30"/>
      <c r="E4053" s="30"/>
      <c r="F4053" s="30"/>
      <c r="G4053" s="14" t="s">
        <v>291</v>
      </c>
      <c r="H4053" s="18">
        <v>28765.759999999998</v>
      </c>
      <c r="I4053" s="17">
        <v>-0.365929</v>
      </c>
      <c r="J4053" s="18">
        <v>92438.46</v>
      </c>
      <c r="K4053" s="17">
        <v>-0.36905399999999999</v>
      </c>
      <c r="L4053" s="18">
        <v>232531</v>
      </c>
      <c r="M4053" s="17">
        <v>-0.29847099999999999</v>
      </c>
      <c r="N4053" s="18">
        <v>566888.92000000004</v>
      </c>
      <c r="O4053" s="17">
        <v>-0.150812</v>
      </c>
    </row>
    <row r="4054" spans="1:15" x14ac:dyDescent="0.2">
      <c r="A4054" s="125"/>
      <c r="B4054" s="30"/>
      <c r="C4054" s="30"/>
      <c r="D4054" s="30"/>
      <c r="E4054" s="30"/>
      <c r="F4054" s="30"/>
      <c r="G4054" s="14" t="s">
        <v>292</v>
      </c>
      <c r="H4054" s="18">
        <v>43709.17</v>
      </c>
      <c r="I4054" s="17">
        <v>0.17720900000000001</v>
      </c>
      <c r="J4054" s="18">
        <v>121550.77</v>
      </c>
      <c r="K4054" s="17">
        <v>-8.6049999999999998E-3</v>
      </c>
      <c r="L4054" s="18">
        <v>234767.23</v>
      </c>
      <c r="M4054" s="17">
        <v>-0.156495</v>
      </c>
      <c r="N4054" s="18">
        <v>493015.36</v>
      </c>
      <c r="O4054" s="17">
        <v>-0.12620700000000001</v>
      </c>
    </row>
    <row r="4055" spans="1:15" x14ac:dyDescent="0.2">
      <c r="A4055" s="125"/>
      <c r="B4055" s="30"/>
      <c r="C4055" s="30"/>
      <c r="D4055" s="30"/>
      <c r="E4055" s="30"/>
      <c r="F4055" s="30"/>
      <c r="G4055" s="14" t="s">
        <v>293</v>
      </c>
      <c r="H4055" s="18">
        <v>94980.26</v>
      </c>
      <c r="I4055" s="17">
        <v>0.13005700000000001</v>
      </c>
      <c r="J4055" s="18">
        <v>295701.87</v>
      </c>
      <c r="K4055" s="17">
        <v>0.11114</v>
      </c>
      <c r="L4055" s="18">
        <v>639628.59</v>
      </c>
      <c r="M4055" s="17">
        <v>0.110551</v>
      </c>
      <c r="N4055" s="18">
        <v>1200341.04</v>
      </c>
      <c r="O4055" s="17">
        <v>1.1856E-2</v>
      </c>
    </row>
    <row r="4056" spans="1:15" x14ac:dyDescent="0.2">
      <c r="A4056" s="125"/>
      <c r="B4056" s="30"/>
      <c r="C4056" s="30"/>
      <c r="D4056" s="30"/>
      <c r="E4056" s="30"/>
      <c r="F4056" s="30"/>
      <c r="G4056" s="14" t="s">
        <v>294</v>
      </c>
      <c r="H4056" s="18">
        <v>68892.47</v>
      </c>
      <c r="I4056" s="17">
        <v>-7.1780000000000004E-3</v>
      </c>
      <c r="J4056" s="18">
        <v>260123.59</v>
      </c>
      <c r="K4056" s="17">
        <v>0.18226800000000001</v>
      </c>
      <c r="L4056" s="18">
        <v>553593.01</v>
      </c>
      <c r="M4056" s="17">
        <v>0.13367499999999999</v>
      </c>
      <c r="N4056" s="18">
        <v>1048881.67</v>
      </c>
      <c r="O4056" s="17">
        <v>5.9270999999999997E-2</v>
      </c>
    </row>
    <row r="4057" spans="1:15" x14ac:dyDescent="0.2">
      <c r="A4057" s="125"/>
      <c r="B4057" s="30"/>
      <c r="C4057" s="30"/>
      <c r="D4057" s="30"/>
      <c r="E4057" s="30"/>
      <c r="F4057" s="30"/>
      <c r="G4057" s="14" t="s">
        <v>295</v>
      </c>
      <c r="H4057" s="18">
        <v>21736.03</v>
      </c>
      <c r="I4057" s="17">
        <v>-0.36230899999999999</v>
      </c>
      <c r="J4057" s="18">
        <v>67812.259999999995</v>
      </c>
      <c r="K4057" s="17">
        <v>-0.33112799999999998</v>
      </c>
      <c r="L4057" s="18">
        <v>135470.73000000001</v>
      </c>
      <c r="M4057" s="17">
        <v>-0.36691800000000002</v>
      </c>
      <c r="N4057" s="18">
        <v>296873.90000000002</v>
      </c>
      <c r="O4057" s="17">
        <v>-0.359263</v>
      </c>
    </row>
    <row r="4058" spans="1:15" x14ac:dyDescent="0.2">
      <c r="A4058" s="125"/>
      <c r="B4058" s="30"/>
      <c r="C4058" s="30"/>
      <c r="D4058" s="30"/>
      <c r="E4058" s="30"/>
      <c r="F4058" s="30"/>
      <c r="G4058" s="14" t="s">
        <v>296</v>
      </c>
      <c r="H4058" s="18">
        <v>17504.84</v>
      </c>
      <c r="I4058" s="17">
        <v>-0.37742700000000001</v>
      </c>
      <c r="J4058" s="18">
        <v>65588.160000000003</v>
      </c>
      <c r="K4058" s="17">
        <v>-0.30236299999999999</v>
      </c>
      <c r="L4058" s="18">
        <v>137579.01</v>
      </c>
      <c r="M4058" s="17">
        <v>-0.31267400000000001</v>
      </c>
      <c r="N4058" s="18">
        <v>308616.19</v>
      </c>
      <c r="O4058" s="17">
        <v>-0.19897899999999999</v>
      </c>
    </row>
    <row r="4059" spans="1:15" x14ac:dyDescent="0.2">
      <c r="A4059" s="125"/>
      <c r="B4059" s="30"/>
      <c r="C4059" s="30"/>
      <c r="D4059" s="30"/>
      <c r="E4059" s="30"/>
      <c r="F4059" s="30"/>
      <c r="G4059" s="14" t="s">
        <v>297</v>
      </c>
      <c r="H4059" s="18">
        <v>43994.17</v>
      </c>
      <c r="I4059" s="17">
        <v>9.1027999999999998E-2</v>
      </c>
      <c r="J4059" s="18">
        <v>143287.76999999999</v>
      </c>
      <c r="K4059" s="17">
        <v>5.9421000000000002E-2</v>
      </c>
      <c r="L4059" s="18">
        <v>306617.40000000002</v>
      </c>
      <c r="M4059" s="17">
        <v>0.114023</v>
      </c>
      <c r="N4059" s="18">
        <v>608285.75</v>
      </c>
      <c r="O4059" s="17">
        <v>0.12114800000000001</v>
      </c>
    </row>
    <row r="4060" spans="1:15" x14ac:dyDescent="0.2">
      <c r="A4060" s="125"/>
      <c r="B4060" s="30"/>
      <c r="C4060" s="30"/>
      <c r="D4060" s="30"/>
      <c r="E4060" s="30"/>
      <c r="F4060" s="30"/>
      <c r="G4060" s="14" t="s">
        <v>298</v>
      </c>
      <c r="H4060" s="18">
        <v>6069</v>
      </c>
      <c r="I4060" s="17">
        <v>-0.65504899999999999</v>
      </c>
      <c r="J4060" s="18">
        <v>18380</v>
      </c>
      <c r="K4060" s="17">
        <v>-0.67900300000000002</v>
      </c>
      <c r="L4060" s="18">
        <v>39875</v>
      </c>
      <c r="M4060" s="17">
        <v>-0.67258499999999999</v>
      </c>
      <c r="N4060" s="18">
        <v>90132.24</v>
      </c>
      <c r="O4060" s="17">
        <v>-0.62476600000000004</v>
      </c>
    </row>
    <row r="4061" spans="1:15" x14ac:dyDescent="0.2">
      <c r="A4061" s="125"/>
      <c r="B4061" s="30"/>
      <c r="C4061" s="30"/>
      <c r="D4061" s="30"/>
      <c r="E4061" s="30"/>
      <c r="F4061" s="30"/>
      <c r="G4061" s="14" t="s">
        <v>299</v>
      </c>
      <c r="H4061" s="18">
        <v>75425.27</v>
      </c>
      <c r="I4061" s="17">
        <v>-0.34959099999999999</v>
      </c>
      <c r="J4061" s="18">
        <v>243335.87</v>
      </c>
      <c r="K4061" s="17">
        <v>-0.35936899999999999</v>
      </c>
      <c r="L4061" s="18">
        <v>537151.07999999996</v>
      </c>
      <c r="M4061" s="17">
        <v>-0.29168500000000003</v>
      </c>
      <c r="N4061" s="18">
        <v>1401056.4</v>
      </c>
      <c r="O4061" s="17">
        <v>-0.13450000000000001</v>
      </c>
    </row>
    <row r="4062" spans="1:15" x14ac:dyDescent="0.2">
      <c r="A4062" s="125"/>
      <c r="B4062" s="30"/>
      <c r="C4062" s="30"/>
      <c r="D4062" s="30"/>
      <c r="E4062" s="30"/>
      <c r="F4062" s="30"/>
      <c r="G4062" s="14" t="s">
        <v>300</v>
      </c>
      <c r="H4062" s="18">
        <v>3833.69</v>
      </c>
      <c r="I4062" s="17">
        <v>-0.68489900000000004</v>
      </c>
      <c r="J4062" s="18">
        <v>16243.09</v>
      </c>
      <c r="K4062" s="17">
        <v>-0.57015499999999997</v>
      </c>
      <c r="L4062" s="18">
        <v>31774.18</v>
      </c>
      <c r="M4062" s="17">
        <v>-0.600831</v>
      </c>
      <c r="N4062" s="18">
        <v>75222.89</v>
      </c>
      <c r="O4062" s="17">
        <v>-0.50174099999999999</v>
      </c>
    </row>
    <row r="4063" spans="1:15" x14ac:dyDescent="0.2">
      <c r="A4063" s="125"/>
      <c r="B4063" s="30"/>
      <c r="C4063" s="30"/>
      <c r="D4063" s="30"/>
      <c r="E4063" s="30"/>
      <c r="F4063" s="30"/>
      <c r="G4063" s="14" t="s">
        <v>301</v>
      </c>
      <c r="H4063" s="18">
        <v>125652.25</v>
      </c>
      <c r="I4063" s="17">
        <v>0.12870500000000001</v>
      </c>
      <c r="J4063" s="18">
        <v>417013.67</v>
      </c>
      <c r="K4063" s="17">
        <v>0.14516999999999999</v>
      </c>
      <c r="L4063" s="18">
        <v>847737.55</v>
      </c>
      <c r="M4063" s="17">
        <v>0.169403</v>
      </c>
      <c r="N4063" s="18">
        <v>1668528.78</v>
      </c>
      <c r="O4063" s="17">
        <v>0.13800000000000001</v>
      </c>
    </row>
    <row r="4064" spans="1:15" x14ac:dyDescent="0.2">
      <c r="A4064" s="125"/>
      <c r="B4064" s="30"/>
      <c r="C4064" s="30"/>
      <c r="D4064" s="30"/>
      <c r="E4064" s="30"/>
      <c r="F4064" s="30"/>
      <c r="G4064" s="14" t="s">
        <v>302</v>
      </c>
      <c r="H4064" s="18">
        <v>4229.68</v>
      </c>
      <c r="I4064" s="17">
        <v>2.4674000000000001E-2</v>
      </c>
      <c r="J4064" s="18">
        <v>13686.33</v>
      </c>
      <c r="K4064" s="17">
        <v>3.2799000000000002E-2</v>
      </c>
      <c r="L4064" s="18">
        <v>30165.57</v>
      </c>
      <c r="M4064" s="17">
        <v>-0.73841500000000004</v>
      </c>
      <c r="N4064" s="18">
        <v>62780.45</v>
      </c>
      <c r="O4064" s="17">
        <v>-0.82117799999999996</v>
      </c>
    </row>
    <row r="4065" spans="1:15" x14ac:dyDescent="0.2">
      <c r="A4065" s="125"/>
      <c r="B4065" s="30"/>
      <c r="C4065" s="30"/>
      <c r="D4065" s="30"/>
      <c r="E4065" s="30"/>
      <c r="F4065" s="30"/>
      <c r="G4065" s="14" t="s">
        <v>303</v>
      </c>
      <c r="H4065" s="18">
        <v>11271</v>
      </c>
      <c r="I4065" s="17">
        <v>-0.62998900000000002</v>
      </c>
      <c r="J4065" s="18">
        <v>36579</v>
      </c>
      <c r="K4065" s="17">
        <v>-0.65744199999999997</v>
      </c>
      <c r="L4065" s="18">
        <v>127664.68</v>
      </c>
      <c r="M4065" s="17">
        <v>-0.54392799999999997</v>
      </c>
      <c r="N4065" s="18">
        <v>379434.34</v>
      </c>
      <c r="O4065" s="17">
        <v>-0.33569199999999999</v>
      </c>
    </row>
    <row r="4066" spans="1:15" x14ac:dyDescent="0.2">
      <c r="A4066" s="125"/>
      <c r="B4066" s="30"/>
      <c r="C4066" s="30"/>
      <c r="D4066" s="30"/>
      <c r="E4066" s="30"/>
      <c r="F4066" s="30"/>
      <c r="G4066" s="14" t="s">
        <v>304</v>
      </c>
      <c r="H4066" s="18">
        <v>16238.65</v>
      </c>
      <c r="I4066" s="17">
        <v>-0.373054</v>
      </c>
      <c r="J4066" s="18">
        <v>57682.11</v>
      </c>
      <c r="K4066" s="17">
        <v>-0.28359499999999999</v>
      </c>
      <c r="L4066" s="18">
        <v>118845.95</v>
      </c>
      <c r="M4066" s="17">
        <v>-0.29041499999999998</v>
      </c>
      <c r="N4066" s="18">
        <v>247174.45</v>
      </c>
      <c r="O4066" s="17">
        <v>-0.223909</v>
      </c>
    </row>
    <row r="4067" spans="1:15" x14ac:dyDescent="0.2">
      <c r="A4067" s="125"/>
      <c r="B4067" s="30"/>
      <c r="C4067" s="30"/>
      <c r="D4067" s="30"/>
      <c r="E4067" s="30"/>
      <c r="F4067" s="30"/>
      <c r="G4067" s="14" t="s">
        <v>305</v>
      </c>
      <c r="H4067" s="18">
        <v>33743.69</v>
      </c>
      <c r="I4067" s="17">
        <v>0.26447999999999999</v>
      </c>
      <c r="J4067" s="18">
        <v>98849.91</v>
      </c>
      <c r="K4067" s="17">
        <v>0.198236</v>
      </c>
      <c r="L4067" s="18">
        <v>211844.22</v>
      </c>
      <c r="M4067" s="17">
        <v>0.25350099999999998</v>
      </c>
      <c r="N4067" s="18">
        <v>404383.77</v>
      </c>
      <c r="O4067" s="17">
        <v>0.28945300000000002</v>
      </c>
    </row>
    <row r="4068" spans="1:15" x14ac:dyDescent="0.2">
      <c r="A4068" s="125"/>
      <c r="B4068" s="30"/>
      <c r="C4068" s="30"/>
      <c r="D4068" s="30"/>
      <c r="E4068" s="30"/>
      <c r="F4068" s="30"/>
      <c r="G4068" s="14" t="s">
        <v>306</v>
      </c>
      <c r="H4068" s="18">
        <v>151898.34</v>
      </c>
      <c r="I4068" s="17">
        <v>0.29047000000000001</v>
      </c>
      <c r="J4068" s="18">
        <v>488974.12</v>
      </c>
      <c r="K4068" s="17">
        <v>0.22015299999999999</v>
      </c>
      <c r="L4068" s="18">
        <v>1055806.82</v>
      </c>
      <c r="M4068" s="17">
        <v>0.18687000000000001</v>
      </c>
      <c r="N4068" s="18">
        <v>1923691.62</v>
      </c>
      <c r="O4068" s="17">
        <v>4.9810000000000002E-3</v>
      </c>
    </row>
    <row r="4069" spans="1:15" x14ac:dyDescent="0.2">
      <c r="A4069" s="125"/>
      <c r="B4069" s="30"/>
      <c r="C4069" s="30"/>
      <c r="D4069" s="30"/>
      <c r="E4069" s="30"/>
      <c r="F4069" s="30"/>
      <c r="G4069" s="14" t="s">
        <v>307</v>
      </c>
      <c r="H4069" s="18">
        <v>58577.21</v>
      </c>
      <c r="I4069" s="17">
        <v>-0.15267600000000001</v>
      </c>
      <c r="J4069" s="18">
        <v>195129.63</v>
      </c>
      <c r="K4069" s="17">
        <v>-0.13742499999999999</v>
      </c>
      <c r="L4069" s="18">
        <v>433567.11</v>
      </c>
      <c r="M4069" s="17">
        <v>-6.5328999999999998E-2</v>
      </c>
      <c r="N4069" s="18">
        <v>933647.24</v>
      </c>
      <c r="O4069" s="17">
        <v>2.3701E-2</v>
      </c>
    </row>
    <row r="4070" spans="1:15" x14ac:dyDescent="0.2">
      <c r="A4070" s="125"/>
      <c r="B4070" s="30"/>
      <c r="C4070" s="30"/>
      <c r="D4070" s="30"/>
      <c r="E4070" s="30"/>
      <c r="F4070" s="30"/>
      <c r="G4070" s="14" t="s">
        <v>308</v>
      </c>
      <c r="H4070" s="18">
        <v>2360</v>
      </c>
      <c r="I4070" s="17">
        <v>-0.70113400000000003</v>
      </c>
      <c r="J4070" s="18">
        <v>7438</v>
      </c>
      <c r="K4070" s="17">
        <v>-0.73621000000000003</v>
      </c>
      <c r="L4070" s="18">
        <v>16798</v>
      </c>
      <c r="M4070" s="17">
        <v>-0.71845000000000003</v>
      </c>
      <c r="N4070" s="18">
        <v>50902.09</v>
      </c>
      <c r="O4070" s="17">
        <v>-0.55671999999999999</v>
      </c>
    </row>
    <row r="4071" spans="1:15" x14ac:dyDescent="0.2">
      <c r="A4071" s="125"/>
      <c r="B4071" s="30"/>
      <c r="C4071" s="30"/>
      <c r="D4071" s="30"/>
      <c r="E4071" s="30"/>
      <c r="F4071" s="30"/>
      <c r="G4071" s="14" t="s">
        <v>309</v>
      </c>
      <c r="H4071" s="18">
        <v>81145.19</v>
      </c>
      <c r="I4071" s="17">
        <v>8.5331000000000004E-2</v>
      </c>
      <c r="J4071" s="18">
        <v>263169.32</v>
      </c>
      <c r="K4071" s="17">
        <v>9.3997999999999998E-2</v>
      </c>
      <c r="L4071" s="18">
        <v>541684.39</v>
      </c>
      <c r="M4071" s="17">
        <v>0.14627000000000001</v>
      </c>
      <c r="N4071" s="18">
        <v>1069649.3700000001</v>
      </c>
      <c r="O4071" s="17">
        <v>0.13433</v>
      </c>
    </row>
    <row r="4072" spans="1:15" x14ac:dyDescent="0.2">
      <c r="A4072" s="125"/>
      <c r="B4072" s="30"/>
      <c r="C4072" s="30"/>
      <c r="D4072" s="30"/>
      <c r="E4072" s="30"/>
      <c r="F4072" s="30"/>
      <c r="G4072" s="14" t="s">
        <v>310</v>
      </c>
      <c r="H4072" s="18">
        <v>10408.950000000001</v>
      </c>
      <c r="I4072" s="17">
        <v>-0.30922100000000002</v>
      </c>
      <c r="J4072" s="18">
        <v>40823.56</v>
      </c>
      <c r="K4072" s="17">
        <v>-0.21967</v>
      </c>
      <c r="L4072" s="18">
        <v>88577.41</v>
      </c>
      <c r="M4072" s="17">
        <v>-0.231956</v>
      </c>
      <c r="N4072" s="18">
        <v>189636.31</v>
      </c>
      <c r="O4072" s="17">
        <v>-0.15410099999999999</v>
      </c>
    </row>
    <row r="4073" spans="1:15" x14ac:dyDescent="0.2">
      <c r="A4073" s="125"/>
      <c r="B4073" s="30"/>
      <c r="C4073" s="30"/>
      <c r="D4073" s="30"/>
      <c r="E4073" s="30"/>
      <c r="F4073" s="30"/>
      <c r="G4073" s="14" t="s">
        <v>311</v>
      </c>
      <c r="H4073" s="18">
        <v>97500.76</v>
      </c>
      <c r="I4073" s="17">
        <v>0.26912399999999997</v>
      </c>
      <c r="J4073" s="18">
        <v>312798.44</v>
      </c>
      <c r="K4073" s="17">
        <v>0.28838000000000003</v>
      </c>
      <c r="L4073" s="18">
        <v>679247.37</v>
      </c>
      <c r="M4073" s="17">
        <v>0.28720000000000001</v>
      </c>
      <c r="N4073" s="18">
        <v>1264549.51</v>
      </c>
      <c r="O4073" s="17">
        <v>0.14710500000000001</v>
      </c>
    </row>
    <row r="4074" spans="1:15" x14ac:dyDescent="0.2">
      <c r="A4074" s="125"/>
      <c r="B4074" s="30"/>
      <c r="C4074" s="30"/>
      <c r="D4074" s="30"/>
      <c r="E4074" s="30"/>
      <c r="F4074" s="30"/>
      <c r="G4074" s="14" t="s">
        <v>312</v>
      </c>
      <c r="H4074" s="18">
        <v>34360.9</v>
      </c>
      <c r="I4074" s="139">
        <v>1.1171E-2</v>
      </c>
      <c r="J4074" s="18">
        <v>106184.34</v>
      </c>
      <c r="K4074" s="139">
        <v>-3.3679000000000001E-2</v>
      </c>
      <c r="L4074" s="18">
        <v>233299.57</v>
      </c>
      <c r="M4074" s="17">
        <v>-3.9170000000000003E-3</v>
      </c>
      <c r="N4074" s="18">
        <v>481924.81</v>
      </c>
      <c r="O4074" s="17">
        <v>2.4712999999999999E-2</v>
      </c>
    </row>
    <row r="4075" spans="1:15" x14ac:dyDescent="0.2">
      <c r="A4075" s="125"/>
      <c r="B4075" s="30"/>
      <c r="C4075" s="30"/>
      <c r="D4075" s="30"/>
      <c r="E4075" s="30"/>
      <c r="F4075" s="30"/>
      <c r="G4075" s="14" t="s">
        <v>313</v>
      </c>
      <c r="H4075" s="18">
        <v>44751.68</v>
      </c>
      <c r="I4075" s="17">
        <v>0.101969</v>
      </c>
      <c r="J4075" s="18">
        <v>134038.10999999999</v>
      </c>
      <c r="K4075" s="17">
        <v>0.119967</v>
      </c>
      <c r="L4075" s="18">
        <v>304540.19</v>
      </c>
      <c r="M4075" s="17">
        <v>9.1178999999999996E-2</v>
      </c>
      <c r="N4075" s="18">
        <v>605802.68999999994</v>
      </c>
      <c r="O4075" s="17">
        <v>-8.0400000000000003E-4</v>
      </c>
    </row>
    <row r="4076" spans="1:15" x14ac:dyDescent="0.2">
      <c r="A4076" s="125"/>
      <c r="B4076" s="30"/>
      <c r="C4076" s="30"/>
      <c r="D4076" s="30"/>
      <c r="E4076" s="30"/>
      <c r="F4076" s="30"/>
      <c r="G4076" s="14" t="s">
        <v>314</v>
      </c>
      <c r="H4076" s="18">
        <v>15783.8</v>
      </c>
      <c r="I4076" s="17">
        <v>-0.570411</v>
      </c>
      <c r="J4076" s="18">
        <v>55427.38</v>
      </c>
      <c r="K4076" s="17">
        <v>-0.62938700000000003</v>
      </c>
      <c r="L4076" s="18">
        <v>107321.58</v>
      </c>
      <c r="M4076" s="17">
        <v>-0.67285300000000003</v>
      </c>
      <c r="N4076" s="18">
        <v>352354.56</v>
      </c>
      <c r="O4076" s="17">
        <v>-0.444137</v>
      </c>
    </row>
    <row r="4077" spans="1:15" x14ac:dyDescent="0.2">
      <c r="A4077" s="125"/>
      <c r="B4077" s="30"/>
      <c r="C4077" s="30"/>
      <c r="D4077" s="30"/>
      <c r="E4077" s="30"/>
      <c r="F4077" s="30"/>
      <c r="G4077" s="14" t="s">
        <v>315</v>
      </c>
      <c r="H4077" s="18">
        <v>45249.65</v>
      </c>
      <c r="I4077" s="17">
        <v>0.13249</v>
      </c>
      <c r="J4077" s="18">
        <v>134679.20000000001</v>
      </c>
      <c r="K4077" s="17">
        <v>6.6496E-2</v>
      </c>
      <c r="L4077" s="18">
        <v>299937.8</v>
      </c>
      <c r="M4077" s="17">
        <v>4.6926000000000002E-2</v>
      </c>
      <c r="N4077" s="18">
        <v>608761.53</v>
      </c>
      <c r="O4077" s="17">
        <v>3.7373999999999998E-2</v>
      </c>
    </row>
    <row r="4078" spans="1:15" x14ac:dyDescent="0.2">
      <c r="A4078" s="125"/>
      <c r="B4078" s="30"/>
      <c r="C4078" s="30"/>
      <c r="D4078" s="30"/>
      <c r="E4078" s="30"/>
      <c r="F4078" s="30"/>
      <c r="G4078" s="14" t="s">
        <v>316</v>
      </c>
      <c r="H4078" s="18">
        <v>28973.71</v>
      </c>
      <c r="I4078" s="17">
        <v>-0.19794900000000001</v>
      </c>
      <c r="J4078" s="18">
        <v>91307.49</v>
      </c>
      <c r="K4078" s="17">
        <v>-0.17509</v>
      </c>
      <c r="L4078" s="18">
        <v>215730.55</v>
      </c>
      <c r="M4078" s="17">
        <v>-7.6998999999999998E-2</v>
      </c>
      <c r="N4078" s="18">
        <v>446374.28</v>
      </c>
      <c r="O4078" s="17">
        <v>-3.2757000000000001E-2</v>
      </c>
    </row>
    <row r="4079" spans="1:15" x14ac:dyDescent="0.2">
      <c r="A4079" s="125"/>
      <c r="B4079" s="30"/>
      <c r="C4079" s="30"/>
      <c r="D4079" s="30"/>
      <c r="E4079" s="30"/>
      <c r="F4079" s="30"/>
      <c r="G4079" s="14" t="s">
        <v>317</v>
      </c>
      <c r="H4079" s="18">
        <v>9170.18</v>
      </c>
      <c r="I4079" s="17">
        <v>-0.372948</v>
      </c>
      <c r="J4079" s="18">
        <v>30424.92</v>
      </c>
      <c r="K4079" s="17">
        <v>-0.35372100000000001</v>
      </c>
      <c r="L4079" s="18">
        <v>87363.91</v>
      </c>
      <c r="M4079" s="17">
        <v>-0.130167</v>
      </c>
      <c r="N4079" s="18">
        <v>187423.22</v>
      </c>
      <c r="O4079" s="17">
        <v>-5.3164999999999997E-2</v>
      </c>
    </row>
    <row r="4080" spans="1:15" x14ac:dyDescent="0.2">
      <c r="A4080" s="125"/>
      <c r="B4080" s="30"/>
      <c r="C4080" s="30"/>
      <c r="D4080" s="30"/>
      <c r="E4080" s="30"/>
      <c r="F4080" s="30"/>
      <c r="G4080" s="14" t="s">
        <v>318</v>
      </c>
      <c r="H4080" s="18">
        <v>43400.81</v>
      </c>
      <c r="I4080" s="17">
        <v>0.15182999999999999</v>
      </c>
      <c r="J4080" s="18">
        <v>139393.42000000001</v>
      </c>
      <c r="K4080" s="17">
        <v>0.109919</v>
      </c>
      <c r="L4080" s="18">
        <v>297931.63</v>
      </c>
      <c r="M4080" s="17">
        <v>0.12217799999999999</v>
      </c>
      <c r="N4080" s="18">
        <v>613760.06999999995</v>
      </c>
      <c r="O4080" s="17">
        <v>9.3876000000000001E-2</v>
      </c>
    </row>
    <row r="4081" spans="1:15" x14ac:dyDescent="0.2">
      <c r="A4081" s="125"/>
      <c r="B4081" s="30"/>
      <c r="C4081" s="30"/>
      <c r="D4081" s="30"/>
      <c r="E4081" s="30"/>
      <c r="F4081" s="30"/>
      <c r="G4081" s="14" t="s">
        <v>319</v>
      </c>
      <c r="H4081" s="18">
        <v>3014</v>
      </c>
      <c r="I4081" s="17">
        <v>-0.36395499999999997</v>
      </c>
      <c r="J4081" s="18">
        <v>9161</v>
      </c>
      <c r="K4081" s="17">
        <v>-0.41803099999999999</v>
      </c>
      <c r="L4081" s="18">
        <v>20064</v>
      </c>
      <c r="M4081" s="17">
        <v>-0.42288900000000001</v>
      </c>
      <c r="N4081" s="18">
        <v>50903.34</v>
      </c>
      <c r="O4081" s="17">
        <v>-0.29145799999999999</v>
      </c>
    </row>
    <row r="4082" spans="1:15" x14ac:dyDescent="0.2">
      <c r="A4082" s="125"/>
      <c r="B4082" s="30"/>
      <c r="C4082" s="30"/>
      <c r="D4082" s="30"/>
      <c r="E4082" s="30"/>
      <c r="F4082" s="30"/>
      <c r="G4082" s="14" t="s">
        <v>320</v>
      </c>
      <c r="H4082" s="18">
        <v>27439.97</v>
      </c>
      <c r="I4082" s="17">
        <v>-0.186609</v>
      </c>
      <c r="J4082" s="18">
        <v>86094.66</v>
      </c>
      <c r="K4082" s="17">
        <v>-0.21872900000000001</v>
      </c>
      <c r="L4082" s="18">
        <v>187225.58</v>
      </c>
      <c r="M4082" s="17">
        <v>-0.137268</v>
      </c>
      <c r="N4082" s="18">
        <v>429877.49</v>
      </c>
      <c r="O4082" s="17">
        <v>-5.4114000000000002E-2</v>
      </c>
    </row>
    <row r="4083" spans="1:15" x14ac:dyDescent="0.2">
      <c r="A4083" s="125"/>
      <c r="B4083" s="30"/>
      <c r="C4083" s="30"/>
      <c r="D4083" s="30"/>
      <c r="E4083" s="30"/>
      <c r="F4083" s="30"/>
      <c r="G4083" s="14" t="s">
        <v>321</v>
      </c>
      <c r="H4083" s="18">
        <v>80219.570000000007</v>
      </c>
      <c r="I4083" s="17">
        <v>0.15135399999999999</v>
      </c>
      <c r="J4083" s="18">
        <v>252266.99</v>
      </c>
      <c r="K4083" s="17">
        <v>8.2678000000000001E-2</v>
      </c>
      <c r="L4083" s="18">
        <v>514504.48</v>
      </c>
      <c r="M4083" s="17">
        <v>7.2913000000000006E-2</v>
      </c>
      <c r="N4083" s="18">
        <v>1033712.06</v>
      </c>
      <c r="O4083" s="17">
        <v>3.7699000000000003E-2</v>
      </c>
    </row>
    <row r="4084" spans="1:15" x14ac:dyDescent="0.2">
      <c r="A4084" s="125"/>
      <c r="B4084" s="30"/>
      <c r="C4084" s="30"/>
      <c r="D4084" s="30"/>
      <c r="E4084" s="30"/>
      <c r="F4084" s="30"/>
      <c r="G4084" s="14" t="s">
        <v>322</v>
      </c>
      <c r="H4084" s="18">
        <v>15177.02</v>
      </c>
      <c r="I4084" s="17">
        <v>-0.57059499999999996</v>
      </c>
      <c r="J4084" s="18">
        <v>54945.78</v>
      </c>
      <c r="K4084" s="17">
        <v>-0.55543900000000002</v>
      </c>
      <c r="L4084" s="18">
        <v>112483.38</v>
      </c>
      <c r="M4084" s="17">
        <v>-0.57891099999999995</v>
      </c>
      <c r="N4084" s="18">
        <v>374180.93</v>
      </c>
      <c r="O4084" s="17">
        <v>-0.33627800000000002</v>
      </c>
    </row>
    <row r="4085" spans="1:15" x14ac:dyDescent="0.2">
      <c r="A4085" s="125"/>
      <c r="B4085" s="30"/>
      <c r="C4085" s="30"/>
      <c r="D4085" s="30"/>
      <c r="E4085" s="30"/>
      <c r="F4085" s="30"/>
      <c r="G4085" s="14" t="s">
        <v>323</v>
      </c>
      <c r="H4085" s="18">
        <v>70547.17</v>
      </c>
      <c r="I4085" s="17">
        <v>2.6679000000000001E-2</v>
      </c>
      <c r="J4085" s="18">
        <v>234026.86</v>
      </c>
      <c r="K4085" s="17">
        <v>6.3206999999999999E-2</v>
      </c>
      <c r="L4085" s="18">
        <v>504043.2</v>
      </c>
      <c r="M4085" s="17">
        <v>0.102626</v>
      </c>
      <c r="N4085" s="18">
        <v>944349.97</v>
      </c>
      <c r="O4085" s="17">
        <v>6.3543000000000002E-2</v>
      </c>
    </row>
    <row r="4086" spans="1:15" x14ac:dyDescent="0.2">
      <c r="A4086" s="125"/>
      <c r="B4086" s="30"/>
      <c r="C4086" s="30"/>
      <c r="D4086" s="30"/>
      <c r="E4086" s="30"/>
      <c r="F4086" s="30"/>
      <c r="G4086" s="14" t="s">
        <v>324</v>
      </c>
      <c r="H4086" s="18">
        <v>22980.3</v>
      </c>
      <c r="I4086" s="17">
        <v>-8.6435999999999999E-2</v>
      </c>
      <c r="J4086" s="18">
        <v>87509.58</v>
      </c>
      <c r="K4086" s="17">
        <v>5.0497E-2</v>
      </c>
      <c r="L4086" s="18">
        <v>188717.32</v>
      </c>
      <c r="M4086" s="17">
        <v>0.14643900000000001</v>
      </c>
      <c r="N4086" s="18">
        <v>378756.87</v>
      </c>
      <c r="O4086" s="17">
        <v>9.3923999999999994E-2</v>
      </c>
    </row>
    <row r="4087" spans="1:15" x14ac:dyDescent="0.2">
      <c r="A4087" s="137"/>
      <c r="B4087" s="138"/>
      <c r="C4087" s="138"/>
      <c r="D4087" s="138"/>
      <c r="E4087" s="138"/>
      <c r="F4087" s="30"/>
      <c r="G4087" s="14" t="s">
        <v>325</v>
      </c>
      <c r="H4087" s="18">
        <v>102326.51</v>
      </c>
      <c r="I4087" s="17">
        <v>-1.8058999999999999E-2</v>
      </c>
      <c r="J4087" s="18">
        <v>339395.43</v>
      </c>
      <c r="K4087" s="17">
        <v>3.5576000000000003E-2</v>
      </c>
      <c r="L4087" s="18">
        <v>707698.53</v>
      </c>
      <c r="M4087" s="17">
        <v>0.107484</v>
      </c>
      <c r="N4087" s="18">
        <v>1413607.51</v>
      </c>
      <c r="O4087" s="17">
        <v>0.100924</v>
      </c>
    </row>
    <row r="4088" spans="1:15" x14ac:dyDescent="0.2">
      <c r="C4088" s="30"/>
      <c r="D4088" s="30"/>
      <c r="E4088" s="30"/>
      <c r="F4088" s="30"/>
      <c r="G4088" s="14" t="s">
        <v>351</v>
      </c>
      <c r="H4088" s="19">
        <v>9391.3700000000008</v>
      </c>
      <c r="I4088" s="17">
        <v>-0.42059999999999997</v>
      </c>
      <c r="J4088" s="19">
        <v>31783.61</v>
      </c>
      <c r="K4088" s="17">
        <v>-0.39042199999999999</v>
      </c>
      <c r="L4088" s="19">
        <v>81446.559999999998</v>
      </c>
      <c r="M4088" s="17">
        <v>-0.28925200000000001</v>
      </c>
      <c r="N4088" s="19">
        <v>195828.64</v>
      </c>
      <c r="O4088" s="17">
        <v>-0.13684299999999999</v>
      </c>
    </row>
    <row r="4089" spans="1:15" x14ac:dyDescent="0.2">
      <c r="C4089" s="30"/>
      <c r="D4089" s="30"/>
      <c r="E4089" s="30"/>
      <c r="F4089" s="30"/>
      <c r="G4089" s="14" t="s">
        <v>352</v>
      </c>
      <c r="H4089" s="19">
        <v>26219.51</v>
      </c>
      <c r="I4089" s="17">
        <v>-0.164913</v>
      </c>
      <c r="J4089" s="19">
        <v>85481.57</v>
      </c>
      <c r="K4089" s="17">
        <v>-0.22270999999999999</v>
      </c>
      <c r="L4089" s="19">
        <v>190490.75</v>
      </c>
      <c r="M4089" s="17">
        <v>-0.162878</v>
      </c>
      <c r="N4089" s="19">
        <v>394397.17</v>
      </c>
      <c r="O4089" s="17">
        <v>-0.114259</v>
      </c>
    </row>
    <row r="4090" spans="1:15" x14ac:dyDescent="0.2">
      <c r="A4090" s="124" t="s">
        <v>19</v>
      </c>
      <c r="B4090" s="29" t="s">
        <v>11</v>
      </c>
      <c r="C4090" s="29" t="s">
        <v>117</v>
      </c>
      <c r="D4090" s="29" t="s">
        <v>23</v>
      </c>
      <c r="E4090" s="29" t="s">
        <v>25</v>
      </c>
      <c r="F4090" s="29" t="s">
        <v>85</v>
      </c>
      <c r="G4090" s="14" t="s">
        <v>326</v>
      </c>
      <c r="H4090" s="18">
        <v>319070.65000000002</v>
      </c>
      <c r="I4090" s="17">
        <v>-7.4468000000000006E-2</v>
      </c>
      <c r="J4090" s="18">
        <v>1018223.83</v>
      </c>
      <c r="K4090" s="17">
        <v>-0.108139</v>
      </c>
      <c r="L4090" s="18">
        <v>2168733.09</v>
      </c>
      <c r="M4090" s="17">
        <v>-7.0207000000000006E-2</v>
      </c>
      <c r="N4090" s="18">
        <v>4774638.8</v>
      </c>
      <c r="O4090" s="17">
        <v>-2.6088E-2</v>
      </c>
    </row>
    <row r="4091" spans="1:15" x14ac:dyDescent="0.2">
      <c r="A4091" s="125"/>
      <c r="B4091" s="30"/>
      <c r="C4091" s="30"/>
      <c r="D4091" s="30"/>
      <c r="E4091" s="30"/>
      <c r="F4091" s="30"/>
      <c r="G4091" s="14" t="s">
        <v>327</v>
      </c>
      <c r="H4091" s="18">
        <v>356818.01</v>
      </c>
      <c r="I4091" s="17">
        <v>-0.178484</v>
      </c>
      <c r="J4091" s="18">
        <v>1145377.3700000001</v>
      </c>
      <c r="K4091" s="17">
        <v>-0.18285999999999999</v>
      </c>
      <c r="L4091" s="18">
        <v>2491199.4500000002</v>
      </c>
      <c r="M4091" s="17">
        <v>-0.212893</v>
      </c>
      <c r="N4091" s="18">
        <v>5405672.3399999999</v>
      </c>
      <c r="O4091" s="17">
        <v>-0.16078200000000001</v>
      </c>
    </row>
    <row r="4092" spans="1:15" x14ac:dyDescent="0.2">
      <c r="A4092" s="125"/>
      <c r="B4092" s="30"/>
      <c r="C4092" s="30"/>
      <c r="D4092" s="30"/>
      <c r="E4092" s="30"/>
      <c r="F4092" s="30"/>
      <c r="G4092" s="14" t="s">
        <v>328</v>
      </c>
      <c r="H4092" s="18">
        <v>400715.85</v>
      </c>
      <c r="I4092" s="17">
        <v>-7.6293E-2</v>
      </c>
      <c r="J4092" s="18">
        <v>1280832.07</v>
      </c>
      <c r="K4092" s="17">
        <v>-6.9827E-2</v>
      </c>
      <c r="L4092" s="18">
        <v>2833423.63</v>
      </c>
      <c r="M4092" s="17">
        <v>-4.6988000000000002E-2</v>
      </c>
      <c r="N4092" s="18">
        <v>5657781.8600000003</v>
      </c>
      <c r="O4092" s="17">
        <v>-5.1422000000000002E-2</v>
      </c>
    </row>
    <row r="4093" spans="1:15" x14ac:dyDescent="0.2">
      <c r="A4093" s="125"/>
      <c r="B4093" s="30"/>
      <c r="C4093" s="30"/>
      <c r="D4093" s="30"/>
      <c r="E4093" s="30"/>
      <c r="F4093" s="30"/>
      <c r="G4093" s="14" t="s">
        <v>329</v>
      </c>
      <c r="H4093" s="18">
        <v>801009.94</v>
      </c>
      <c r="I4093" s="17">
        <v>7.3467000000000005E-2</v>
      </c>
      <c r="J4093" s="18">
        <v>2620729.08</v>
      </c>
      <c r="K4093" s="17">
        <v>7.9144000000000006E-2</v>
      </c>
      <c r="L4093" s="18">
        <v>5727241.6699999999</v>
      </c>
      <c r="M4093" s="17">
        <v>8.1850000000000006E-2</v>
      </c>
      <c r="N4093" s="18">
        <v>11214470.15</v>
      </c>
      <c r="O4093" s="17">
        <v>3.2425000000000002E-2</v>
      </c>
    </row>
    <row r="4094" spans="1:15" x14ac:dyDescent="0.2">
      <c r="A4094" s="125"/>
      <c r="B4094" s="30"/>
      <c r="C4094" s="30"/>
      <c r="D4094" s="30"/>
      <c r="E4094" s="30"/>
      <c r="F4094" s="30"/>
      <c r="G4094" s="14" t="s">
        <v>330</v>
      </c>
      <c r="H4094" s="18">
        <v>101705.8</v>
      </c>
      <c r="I4094" s="17">
        <v>-0.47336499999999998</v>
      </c>
      <c r="J4094" s="18">
        <v>356788.84</v>
      </c>
      <c r="K4094" s="17">
        <v>-0.46264499999999997</v>
      </c>
      <c r="L4094" s="18">
        <v>897380.81</v>
      </c>
      <c r="M4094" s="17">
        <v>-0.39133200000000001</v>
      </c>
      <c r="N4094" s="18">
        <v>2202545.19</v>
      </c>
      <c r="O4094" s="17">
        <v>-0.24679100000000001</v>
      </c>
    </row>
    <row r="4095" spans="1:15" x14ac:dyDescent="0.2">
      <c r="A4095" s="125"/>
      <c r="B4095" s="30"/>
      <c r="C4095" s="30"/>
      <c r="D4095" s="30"/>
      <c r="E4095" s="30"/>
      <c r="F4095" s="30"/>
      <c r="G4095" s="14" t="s">
        <v>331</v>
      </c>
      <c r="H4095" s="18">
        <v>190652.9</v>
      </c>
      <c r="I4095" s="17">
        <v>-0.18417500000000001</v>
      </c>
      <c r="J4095" s="18">
        <v>604602.02</v>
      </c>
      <c r="K4095" s="17">
        <v>-0.16279199999999999</v>
      </c>
      <c r="L4095" s="18">
        <v>1279042.31</v>
      </c>
      <c r="M4095" s="17">
        <v>-0.137628</v>
      </c>
      <c r="N4095" s="18">
        <v>2649782.44</v>
      </c>
      <c r="O4095" s="17">
        <v>-0.119204</v>
      </c>
    </row>
    <row r="4096" spans="1:15" x14ac:dyDescent="0.2">
      <c r="A4096" s="125"/>
      <c r="B4096" s="30"/>
      <c r="C4096" s="30"/>
      <c r="D4096" s="30"/>
      <c r="E4096" s="30"/>
      <c r="F4096" s="30"/>
      <c r="G4096" s="14" t="s">
        <v>332</v>
      </c>
      <c r="H4096" s="18">
        <v>759390.1</v>
      </c>
      <c r="I4096" s="17">
        <v>6.9620000000000003E-3</v>
      </c>
      <c r="J4096" s="18">
        <v>2521055.2999999998</v>
      </c>
      <c r="K4096" s="17">
        <v>4.2035000000000003E-2</v>
      </c>
      <c r="L4096" s="18">
        <v>5226482.9000000004</v>
      </c>
      <c r="M4096" s="17">
        <v>7.7005000000000004E-2</v>
      </c>
      <c r="N4096" s="18">
        <v>10258857.59</v>
      </c>
      <c r="O4096" s="17">
        <v>6.7479999999999998E-2</v>
      </c>
    </row>
    <row r="4097" spans="1:15" x14ac:dyDescent="0.2">
      <c r="A4097" s="125"/>
      <c r="B4097" s="30"/>
      <c r="C4097" s="30"/>
      <c r="D4097" s="30"/>
      <c r="E4097" s="30"/>
      <c r="F4097" s="30"/>
      <c r="G4097" s="14" t="s">
        <v>333</v>
      </c>
      <c r="H4097" s="18">
        <v>189175.65</v>
      </c>
      <c r="I4097" s="17">
        <v>-0.269179</v>
      </c>
      <c r="J4097" s="18">
        <v>630958.26</v>
      </c>
      <c r="K4097" s="17">
        <v>-0.289715</v>
      </c>
      <c r="L4097" s="18">
        <v>1353735.48</v>
      </c>
      <c r="M4097" s="17">
        <v>-0.28437499999999999</v>
      </c>
      <c r="N4097" s="18">
        <v>3226086.74</v>
      </c>
      <c r="O4097" s="17">
        <v>-0.142348</v>
      </c>
    </row>
    <row r="4098" spans="1:15" x14ac:dyDescent="0.2">
      <c r="A4098" s="125"/>
      <c r="B4098" s="30"/>
      <c r="C4098" s="30"/>
      <c r="D4098" s="30"/>
      <c r="E4098" s="31"/>
      <c r="F4098" s="30"/>
      <c r="G4098" s="14" t="s">
        <v>334</v>
      </c>
      <c r="H4098" s="18">
        <v>3118538.95</v>
      </c>
      <c r="I4098" s="17">
        <v>-8.2485000000000003E-2</v>
      </c>
      <c r="J4098" s="18">
        <v>10178566.77</v>
      </c>
      <c r="K4098" s="17">
        <v>-7.8253000000000003E-2</v>
      </c>
      <c r="L4098" s="18">
        <v>21977239.309999999</v>
      </c>
      <c r="M4098" s="17">
        <v>-6.3464999999999994E-2</v>
      </c>
      <c r="N4098" s="18">
        <v>45389834.859999999</v>
      </c>
      <c r="O4098" s="17">
        <v>-4.3922999999999997E-2</v>
      </c>
    </row>
    <row r="4099" spans="1:15" x14ac:dyDescent="0.2">
      <c r="A4099" s="124" t="s">
        <v>19</v>
      </c>
      <c r="B4099" s="29" t="s">
        <v>11</v>
      </c>
      <c r="C4099" s="29" t="s">
        <v>117</v>
      </c>
      <c r="D4099" s="29" t="s">
        <v>23</v>
      </c>
      <c r="E4099" s="29" t="s">
        <v>10</v>
      </c>
      <c r="F4099" s="29" t="s">
        <v>84</v>
      </c>
      <c r="G4099" s="14" t="s">
        <v>278</v>
      </c>
      <c r="H4099" s="19">
        <v>4.9572339999999997</v>
      </c>
      <c r="I4099" s="139">
        <v>6.3355999999999996E-2</v>
      </c>
      <c r="J4099" s="19">
        <v>4.7015070000000003</v>
      </c>
      <c r="K4099" s="139">
        <v>1.8429000000000001E-2</v>
      </c>
      <c r="L4099" s="19">
        <v>4.772043</v>
      </c>
      <c r="M4099" s="139">
        <v>1.1150999999999999E-2</v>
      </c>
      <c r="N4099" s="19">
        <v>4.7678909999999997</v>
      </c>
      <c r="O4099" s="17">
        <v>1.7793E-2</v>
      </c>
    </row>
    <row r="4100" spans="1:15" x14ac:dyDescent="0.2">
      <c r="A4100" s="125"/>
      <c r="B4100" s="30"/>
      <c r="C4100" s="30"/>
      <c r="D4100" s="30"/>
      <c r="E4100" s="30"/>
      <c r="F4100" s="30"/>
      <c r="G4100" s="14" t="s">
        <v>279</v>
      </c>
      <c r="H4100" s="19">
        <v>4.4115089999999997</v>
      </c>
      <c r="I4100" s="17">
        <v>3.7665999999999998E-2</v>
      </c>
      <c r="J4100" s="19">
        <v>4.2537839999999996</v>
      </c>
      <c r="K4100" s="17">
        <v>1.2899999999999999E-3</v>
      </c>
      <c r="L4100" s="19">
        <v>4.3161839999999998</v>
      </c>
      <c r="M4100" s="17">
        <v>9.6139999999999993E-3</v>
      </c>
      <c r="N4100" s="19">
        <v>4.2827400000000004</v>
      </c>
      <c r="O4100" s="17">
        <v>-2.5170000000000001E-3</v>
      </c>
    </row>
    <row r="4101" spans="1:15" x14ac:dyDescent="0.2">
      <c r="A4101" s="125"/>
      <c r="B4101" s="30"/>
      <c r="C4101" s="30"/>
      <c r="D4101" s="30"/>
      <c r="E4101" s="30"/>
      <c r="F4101" s="30"/>
      <c r="G4101" s="14" t="s">
        <v>280</v>
      </c>
      <c r="H4101" s="19">
        <v>4.1674519999999999</v>
      </c>
      <c r="I4101" s="17">
        <v>2.2075999999999998E-2</v>
      </c>
      <c r="J4101" s="19">
        <v>4.2702349999999996</v>
      </c>
      <c r="K4101" s="17">
        <v>2.1676000000000001E-2</v>
      </c>
      <c r="L4101" s="19">
        <v>4.2685240000000002</v>
      </c>
      <c r="M4101" s="17">
        <v>2.4497000000000001E-2</v>
      </c>
      <c r="N4101" s="19">
        <v>4.2660109999999998</v>
      </c>
      <c r="O4101" s="17">
        <v>3.0793000000000001E-2</v>
      </c>
    </row>
    <row r="4102" spans="1:15" x14ac:dyDescent="0.2">
      <c r="A4102" s="125"/>
      <c r="B4102" s="30"/>
      <c r="C4102" s="30"/>
      <c r="D4102" s="30"/>
      <c r="E4102" s="30"/>
      <c r="F4102" s="30"/>
      <c r="G4102" s="14" t="s">
        <v>281</v>
      </c>
      <c r="H4102" s="19">
        <v>4.4950549999999998</v>
      </c>
      <c r="I4102" s="17">
        <v>2.5002E-2</v>
      </c>
      <c r="J4102" s="19">
        <v>4.3839649999999999</v>
      </c>
      <c r="K4102" s="17">
        <v>1.6639999999999999E-3</v>
      </c>
      <c r="L4102" s="19">
        <v>4.4436730000000004</v>
      </c>
      <c r="M4102" s="17">
        <v>1.2622E-2</v>
      </c>
      <c r="N4102" s="19">
        <v>4.4088159999999998</v>
      </c>
      <c r="O4102" s="17">
        <v>1.946E-3</v>
      </c>
    </row>
    <row r="4103" spans="1:15" x14ac:dyDescent="0.2">
      <c r="A4103" s="125"/>
      <c r="B4103" s="30"/>
      <c r="C4103" s="30"/>
      <c r="D4103" s="30"/>
      <c r="E4103" s="30"/>
      <c r="F4103" s="30"/>
      <c r="G4103" s="14" t="s">
        <v>282</v>
      </c>
      <c r="H4103" s="19">
        <v>3.8262170000000002</v>
      </c>
      <c r="I4103" s="17">
        <v>3.7360999999999998E-2</v>
      </c>
      <c r="J4103" s="19">
        <v>4.0006529999999998</v>
      </c>
      <c r="K4103" s="17">
        <v>6.7692000000000002E-2</v>
      </c>
      <c r="L4103" s="19">
        <v>3.8778130000000002</v>
      </c>
      <c r="M4103" s="17">
        <v>3.4493000000000003E-2</v>
      </c>
      <c r="N4103" s="19">
        <v>3.7961260000000001</v>
      </c>
      <c r="O4103" s="17">
        <v>1.6906000000000001E-2</v>
      </c>
    </row>
    <row r="4104" spans="1:15" x14ac:dyDescent="0.2">
      <c r="A4104" s="125"/>
      <c r="B4104" s="30"/>
      <c r="C4104" s="30"/>
      <c r="D4104" s="30"/>
      <c r="E4104" s="30"/>
      <c r="F4104" s="30"/>
      <c r="G4104" s="14" t="s">
        <v>283</v>
      </c>
      <c r="H4104" s="19">
        <v>4.081931</v>
      </c>
      <c r="I4104" s="17">
        <v>2.3896000000000001E-2</v>
      </c>
      <c r="J4104" s="19">
        <v>4.0648419999999996</v>
      </c>
      <c r="K4104" s="17">
        <v>1.7451000000000001E-2</v>
      </c>
      <c r="L4104" s="19">
        <v>4.082694</v>
      </c>
      <c r="M4104" s="17">
        <v>2.6478999999999999E-2</v>
      </c>
      <c r="N4104" s="19">
        <v>4.0790509999999998</v>
      </c>
      <c r="O4104" s="17">
        <v>2.3314000000000001E-2</v>
      </c>
    </row>
    <row r="4105" spans="1:15" x14ac:dyDescent="0.2">
      <c r="A4105" s="125"/>
      <c r="B4105" s="30"/>
      <c r="C4105" s="30"/>
      <c r="D4105" s="30"/>
      <c r="E4105" s="30"/>
      <c r="F4105" s="30"/>
      <c r="G4105" s="14" t="s">
        <v>284</v>
      </c>
      <c r="H4105" s="19">
        <v>4.8166779999999996</v>
      </c>
      <c r="I4105" s="17">
        <v>-3.8202E-2</v>
      </c>
      <c r="J4105" s="19">
        <v>4.9905080000000002</v>
      </c>
      <c r="K4105" s="17">
        <v>-4.7004999999999998E-2</v>
      </c>
      <c r="L4105" s="19">
        <v>5.009341</v>
      </c>
      <c r="M4105" s="17">
        <v>-3.7612E-2</v>
      </c>
      <c r="N4105" s="19">
        <v>5.044594</v>
      </c>
      <c r="O4105" s="17">
        <v>-3.1787999999999997E-2</v>
      </c>
    </row>
    <row r="4106" spans="1:15" x14ac:dyDescent="0.2">
      <c r="A4106" s="125"/>
      <c r="B4106" s="30"/>
      <c r="C4106" s="30"/>
      <c r="D4106" s="30"/>
      <c r="E4106" s="30"/>
      <c r="F4106" s="30"/>
      <c r="G4106" s="14" t="s">
        <v>285</v>
      </c>
      <c r="H4106" s="19">
        <v>4.5975510000000002</v>
      </c>
      <c r="I4106" s="17">
        <v>4.9863999999999999E-2</v>
      </c>
      <c r="J4106" s="19">
        <v>4.6968750000000004</v>
      </c>
      <c r="K4106" s="17">
        <v>3.8934999999999997E-2</v>
      </c>
      <c r="L4106" s="19">
        <v>4.6469480000000001</v>
      </c>
      <c r="M4106" s="17">
        <v>2.8417000000000001E-2</v>
      </c>
      <c r="N4106" s="19">
        <v>4.5748959999999999</v>
      </c>
      <c r="O4106" s="17">
        <v>1.7725000000000001E-2</v>
      </c>
    </row>
    <row r="4107" spans="1:15" x14ac:dyDescent="0.2">
      <c r="A4107" s="125"/>
      <c r="B4107" s="30"/>
      <c r="C4107" s="30"/>
      <c r="D4107" s="30"/>
      <c r="E4107" s="30"/>
      <c r="F4107" s="30"/>
      <c r="G4107" s="14" t="s">
        <v>286</v>
      </c>
      <c r="H4107" s="19">
        <v>4.5540409999999998</v>
      </c>
      <c r="I4107" s="17">
        <v>5.6238999999999997E-2</v>
      </c>
      <c r="J4107" s="19">
        <v>4.5481619999999996</v>
      </c>
      <c r="K4107" s="17">
        <v>4.2208000000000002E-2</v>
      </c>
      <c r="L4107" s="19">
        <v>4.5048060000000003</v>
      </c>
      <c r="M4107" s="17">
        <v>4.0196000000000003E-2</v>
      </c>
      <c r="N4107" s="19">
        <v>4.3111569999999997</v>
      </c>
      <c r="O4107" s="17">
        <v>1.91E-3</v>
      </c>
    </row>
    <row r="4108" spans="1:15" x14ac:dyDescent="0.2">
      <c r="A4108" s="125"/>
      <c r="B4108" s="30"/>
      <c r="C4108" s="30"/>
      <c r="D4108" s="30"/>
      <c r="E4108" s="30"/>
      <c r="F4108" s="30"/>
      <c r="G4108" s="14" t="s">
        <v>287</v>
      </c>
      <c r="H4108" s="19">
        <v>5.4781329999999997</v>
      </c>
      <c r="I4108" s="17">
        <v>-5.8979999999999996E-3</v>
      </c>
      <c r="J4108" s="19">
        <v>5.7380969999999998</v>
      </c>
      <c r="K4108" s="17">
        <v>-6.5680000000000001E-3</v>
      </c>
      <c r="L4108" s="19">
        <v>5.6060179999999997</v>
      </c>
      <c r="M4108" s="17">
        <v>2.0646999999999999E-2</v>
      </c>
      <c r="N4108" s="19">
        <v>5.6178210000000002</v>
      </c>
      <c r="O4108" s="17">
        <v>6.9786000000000001E-2</v>
      </c>
    </row>
    <row r="4109" spans="1:15" x14ac:dyDescent="0.2">
      <c r="A4109" s="125"/>
      <c r="B4109" s="30"/>
      <c r="C4109" s="30"/>
      <c r="D4109" s="30"/>
      <c r="E4109" s="30"/>
      <c r="F4109" s="30"/>
      <c r="G4109" s="14" t="s">
        <v>288</v>
      </c>
      <c r="H4109" s="19">
        <v>4.9925439999999996</v>
      </c>
      <c r="I4109" s="17">
        <v>4.7598000000000001E-2</v>
      </c>
      <c r="J4109" s="19">
        <v>5.1050490000000002</v>
      </c>
      <c r="K4109" s="17">
        <v>5.0502999999999999E-2</v>
      </c>
      <c r="L4109" s="19">
        <v>5.0591900000000001</v>
      </c>
      <c r="M4109" s="17">
        <v>7.3598999999999998E-2</v>
      </c>
      <c r="N4109" s="19">
        <v>4.9548240000000003</v>
      </c>
      <c r="O4109" s="17">
        <v>9.2194999999999999E-2</v>
      </c>
    </row>
    <row r="4110" spans="1:15" x14ac:dyDescent="0.2">
      <c r="A4110" s="125"/>
      <c r="B4110" s="30"/>
      <c r="C4110" s="30"/>
      <c r="D4110" s="30"/>
      <c r="E4110" s="30"/>
      <c r="F4110" s="30"/>
      <c r="G4110" s="14" t="s">
        <v>289</v>
      </c>
      <c r="H4110" s="19">
        <v>4.9014329999999999</v>
      </c>
      <c r="I4110" s="17">
        <v>3.9704999999999997E-2</v>
      </c>
      <c r="J4110" s="19">
        <v>4.8954959999999996</v>
      </c>
      <c r="K4110" s="17">
        <v>2.7320000000000001E-2</v>
      </c>
      <c r="L4110" s="19">
        <v>4.8952590000000002</v>
      </c>
      <c r="M4110" s="17">
        <v>2.6740000000000002E-3</v>
      </c>
      <c r="N4110" s="19">
        <v>4.8545579999999999</v>
      </c>
      <c r="O4110" s="17">
        <v>-5.385E-3</v>
      </c>
    </row>
    <row r="4111" spans="1:15" x14ac:dyDescent="0.2">
      <c r="A4111" s="125"/>
      <c r="B4111" s="30"/>
      <c r="C4111" s="30"/>
      <c r="D4111" s="30"/>
      <c r="E4111" s="30"/>
      <c r="F4111" s="30"/>
      <c r="G4111" s="14" t="s">
        <v>290</v>
      </c>
      <c r="H4111" s="19">
        <v>5.0259939999999999</v>
      </c>
      <c r="I4111" s="17">
        <v>6.5844E-2</v>
      </c>
      <c r="J4111" s="19">
        <v>4.8486529999999997</v>
      </c>
      <c r="K4111" s="17">
        <v>2.0553999999999999E-2</v>
      </c>
      <c r="L4111" s="19">
        <v>4.7204430000000004</v>
      </c>
      <c r="M4111" s="17">
        <v>-1.1504E-2</v>
      </c>
      <c r="N4111" s="19">
        <v>4.7033860000000001</v>
      </c>
      <c r="O4111" s="17">
        <v>-3.2160000000000001E-3</v>
      </c>
    </row>
    <row r="4112" spans="1:15" x14ac:dyDescent="0.2">
      <c r="A4112" s="125"/>
      <c r="B4112" s="30"/>
      <c r="C4112" s="30"/>
      <c r="D4112" s="30"/>
      <c r="E4112" s="30"/>
      <c r="F4112" s="30"/>
      <c r="G4112" s="14" t="s">
        <v>291</v>
      </c>
      <c r="H4112" s="19">
        <v>4.4715990000000003</v>
      </c>
      <c r="I4112" s="17">
        <v>4.4042999999999999E-2</v>
      </c>
      <c r="J4112" s="19">
        <v>4.5070990000000002</v>
      </c>
      <c r="K4112" s="17">
        <v>2.5984E-2</v>
      </c>
      <c r="L4112" s="19">
        <v>4.5827590000000002</v>
      </c>
      <c r="M4112" s="17">
        <v>6.1566999999999997E-2</v>
      </c>
      <c r="N4112" s="19">
        <v>4.3768510000000003</v>
      </c>
      <c r="O4112" s="17">
        <v>4.4699999999999997E-2</v>
      </c>
    </row>
    <row r="4113" spans="1:15" x14ac:dyDescent="0.2">
      <c r="A4113" s="125"/>
      <c r="B4113" s="30"/>
      <c r="C4113" s="30"/>
      <c r="D4113" s="30"/>
      <c r="E4113" s="30"/>
      <c r="F4113" s="30"/>
      <c r="G4113" s="14" t="s">
        <v>292</v>
      </c>
      <c r="H4113" s="19">
        <v>3.4997799999999999</v>
      </c>
      <c r="I4113" s="17">
        <v>-7.2942999999999994E-2</v>
      </c>
      <c r="J4113" s="19">
        <v>3.9993409999999998</v>
      </c>
      <c r="K4113" s="17">
        <v>3.0301000000000002E-2</v>
      </c>
      <c r="L4113" s="19">
        <v>4.1948509999999999</v>
      </c>
      <c r="M4113" s="17">
        <v>0.10020800000000001</v>
      </c>
      <c r="N4113" s="19">
        <v>4.0525209999999996</v>
      </c>
      <c r="O4113" s="17">
        <v>9.4519000000000006E-2</v>
      </c>
    </row>
    <row r="4114" spans="1:15" x14ac:dyDescent="0.2">
      <c r="A4114" s="125"/>
      <c r="B4114" s="30"/>
      <c r="C4114" s="30"/>
      <c r="D4114" s="30"/>
      <c r="E4114" s="30"/>
      <c r="F4114" s="30"/>
      <c r="G4114" s="14" t="s">
        <v>293</v>
      </c>
      <c r="H4114" s="19">
        <v>3.8718029999999999</v>
      </c>
      <c r="I4114" s="17">
        <v>-2.4320999999999999E-2</v>
      </c>
      <c r="J4114" s="19">
        <v>4.0088020000000002</v>
      </c>
      <c r="K4114" s="17">
        <v>-5.7369999999999999E-3</v>
      </c>
      <c r="L4114" s="19">
        <v>3.9922960000000001</v>
      </c>
      <c r="M4114" s="17">
        <v>1.2049999999999999E-3</v>
      </c>
      <c r="N4114" s="19">
        <v>4.0068450000000002</v>
      </c>
      <c r="O4114" s="17">
        <v>1.9689999999999999E-2</v>
      </c>
    </row>
    <row r="4115" spans="1:15" x14ac:dyDescent="0.2">
      <c r="A4115" s="125"/>
      <c r="B4115" s="30"/>
      <c r="C4115" s="30"/>
      <c r="D4115" s="30"/>
      <c r="E4115" s="30"/>
      <c r="F4115" s="30"/>
      <c r="G4115" s="14" t="s">
        <v>294</v>
      </c>
      <c r="H4115" s="19">
        <v>3.8403830000000001</v>
      </c>
      <c r="I4115" s="17">
        <v>-8.9709999999999998E-2</v>
      </c>
      <c r="J4115" s="19">
        <v>4.2113389999999997</v>
      </c>
      <c r="K4115" s="17">
        <v>-6.6470000000000001E-3</v>
      </c>
      <c r="L4115" s="19">
        <v>4.159986</v>
      </c>
      <c r="M4115" s="17">
        <v>-5.9389999999999998E-3</v>
      </c>
      <c r="N4115" s="19">
        <v>4.1753629999999999</v>
      </c>
      <c r="O4115" s="17">
        <v>2.1246000000000001E-2</v>
      </c>
    </row>
    <row r="4116" spans="1:15" x14ac:dyDescent="0.2">
      <c r="A4116" s="125"/>
      <c r="B4116" s="30"/>
      <c r="C4116" s="30"/>
      <c r="D4116" s="30"/>
      <c r="E4116" s="30"/>
      <c r="F4116" s="30"/>
      <c r="G4116" s="14" t="s">
        <v>295</v>
      </c>
      <c r="H4116" s="19">
        <v>4.8344810000000003</v>
      </c>
      <c r="I4116" s="17">
        <v>4.5911E-2</v>
      </c>
      <c r="J4116" s="19">
        <v>4.7929050000000002</v>
      </c>
      <c r="K4116" s="17">
        <v>1.7118999999999999E-2</v>
      </c>
      <c r="L4116" s="19">
        <v>4.7877850000000004</v>
      </c>
      <c r="M4116" s="17">
        <v>1.6169999999999999E-3</v>
      </c>
      <c r="N4116" s="19">
        <v>4.7563190000000004</v>
      </c>
      <c r="O4116" s="17">
        <v>4.1539999999999997E-3</v>
      </c>
    </row>
    <row r="4117" spans="1:15" x14ac:dyDescent="0.2">
      <c r="A4117" s="125"/>
      <c r="B4117" s="30"/>
      <c r="C4117" s="30"/>
      <c r="D4117" s="30"/>
      <c r="E4117" s="30"/>
      <c r="F4117" s="30"/>
      <c r="G4117" s="14" t="s">
        <v>296</v>
      </c>
      <c r="H4117" s="19">
        <v>4.7971830000000004</v>
      </c>
      <c r="I4117" s="17">
        <v>9.2279E-2</v>
      </c>
      <c r="J4117" s="19">
        <v>4.8400610000000004</v>
      </c>
      <c r="K4117" s="17">
        <v>8.8050000000000003E-2</v>
      </c>
      <c r="L4117" s="19">
        <v>4.7448300000000003</v>
      </c>
      <c r="M4117" s="17">
        <v>7.3543999999999998E-2</v>
      </c>
      <c r="N4117" s="19">
        <v>4.4990209999999999</v>
      </c>
      <c r="O4117" s="17">
        <v>2.4428999999999999E-2</v>
      </c>
    </row>
    <row r="4118" spans="1:15" x14ac:dyDescent="0.2">
      <c r="A4118" s="125"/>
      <c r="B4118" s="30"/>
      <c r="C4118" s="30"/>
      <c r="D4118" s="30"/>
      <c r="E4118" s="30"/>
      <c r="F4118" s="30"/>
      <c r="G4118" s="14" t="s">
        <v>297</v>
      </c>
      <c r="H4118" s="19">
        <v>4.4066850000000004</v>
      </c>
      <c r="I4118" s="17">
        <v>4.1377999999999998E-2</v>
      </c>
      <c r="J4118" s="19">
        <v>4.2624370000000003</v>
      </c>
      <c r="K4118" s="17">
        <v>1.2290000000000001E-2</v>
      </c>
      <c r="L4118" s="19">
        <v>4.3346980000000004</v>
      </c>
      <c r="M4118" s="17">
        <v>2.8048E-2</v>
      </c>
      <c r="N4118" s="19">
        <v>4.2839840000000002</v>
      </c>
      <c r="O4118" s="17">
        <v>1.2813E-2</v>
      </c>
    </row>
    <row r="4119" spans="1:15" x14ac:dyDescent="0.2">
      <c r="A4119" s="125"/>
      <c r="B4119" s="30"/>
      <c r="C4119" s="30"/>
      <c r="D4119" s="30"/>
      <c r="E4119" s="30"/>
      <c r="F4119" s="30"/>
      <c r="G4119" s="14" t="s">
        <v>298</v>
      </c>
      <c r="H4119" s="19">
        <v>4.515676</v>
      </c>
      <c r="I4119" s="17">
        <v>-0.20236399999999999</v>
      </c>
      <c r="J4119" s="19">
        <v>4.5051909999999999</v>
      </c>
      <c r="K4119" s="17">
        <v>-0.21829699999999999</v>
      </c>
      <c r="L4119" s="19">
        <v>4.4684679999999997</v>
      </c>
      <c r="M4119" s="17">
        <v>-0.22664300000000001</v>
      </c>
      <c r="N4119" s="19">
        <v>4.6286680000000002</v>
      </c>
      <c r="O4119" s="17">
        <v>-0.194526</v>
      </c>
    </row>
    <row r="4120" spans="1:15" x14ac:dyDescent="0.2">
      <c r="A4120" s="125"/>
      <c r="B4120" s="30"/>
      <c r="C4120" s="30"/>
      <c r="D4120" s="30"/>
      <c r="E4120" s="30"/>
      <c r="F4120" s="30"/>
      <c r="G4120" s="14" t="s">
        <v>299</v>
      </c>
      <c r="H4120" s="19">
        <v>5.0631440000000003</v>
      </c>
      <c r="I4120" s="17">
        <v>1.2645999999999999E-2</v>
      </c>
      <c r="J4120" s="19">
        <v>5.0397169999999996</v>
      </c>
      <c r="K4120" s="17">
        <v>-1.2168999999999999E-2</v>
      </c>
      <c r="L4120" s="19">
        <v>5.007028</v>
      </c>
      <c r="M4120" s="17">
        <v>-4.5522E-2</v>
      </c>
      <c r="N4120" s="19">
        <v>5.0699319999999997</v>
      </c>
      <c r="O4120" s="17">
        <v>-3.2962999999999999E-2</v>
      </c>
    </row>
    <row r="4121" spans="1:15" x14ac:dyDescent="0.2">
      <c r="A4121" s="125"/>
      <c r="B4121" s="30"/>
      <c r="C4121" s="30"/>
      <c r="D4121" s="30"/>
      <c r="E4121" s="30"/>
      <c r="F4121" s="30"/>
      <c r="G4121" s="14" t="s">
        <v>300</v>
      </c>
      <c r="H4121" s="19">
        <v>4.6595259999999996</v>
      </c>
      <c r="I4121" s="17">
        <v>5.9553000000000002E-2</v>
      </c>
      <c r="J4121" s="19">
        <v>5.233511</v>
      </c>
      <c r="K4121" s="17">
        <v>0.158027</v>
      </c>
      <c r="L4121" s="19">
        <v>4.9053129999999996</v>
      </c>
      <c r="M4121" s="17">
        <v>9.2107999999999995E-2</v>
      </c>
      <c r="N4121" s="19">
        <v>4.6529129999999999</v>
      </c>
      <c r="O4121" s="17">
        <v>3.8467000000000001E-2</v>
      </c>
    </row>
    <row r="4122" spans="1:15" x14ac:dyDescent="0.2">
      <c r="A4122" s="125"/>
      <c r="B4122" s="30"/>
      <c r="C4122" s="30"/>
      <c r="D4122" s="30"/>
      <c r="E4122" s="30"/>
      <c r="F4122" s="30"/>
      <c r="G4122" s="14" t="s">
        <v>301</v>
      </c>
      <c r="H4122" s="19">
        <v>4.4358690000000003</v>
      </c>
      <c r="I4122" s="17">
        <v>5.1012000000000002E-2</v>
      </c>
      <c r="J4122" s="19">
        <v>4.2467069999999998</v>
      </c>
      <c r="K4122" s="17">
        <v>1.4485E-2</v>
      </c>
      <c r="L4122" s="19">
        <v>4.3273089999999996</v>
      </c>
      <c r="M4122" s="17">
        <v>3.2321999999999997E-2</v>
      </c>
      <c r="N4122" s="19">
        <v>4.2775720000000002</v>
      </c>
      <c r="O4122" s="17">
        <v>1.6983999999999999E-2</v>
      </c>
    </row>
    <row r="4123" spans="1:15" x14ac:dyDescent="0.2">
      <c r="A4123" s="125"/>
      <c r="B4123" s="30"/>
      <c r="C4123" s="30"/>
      <c r="D4123" s="30"/>
      <c r="E4123" s="30"/>
      <c r="F4123" s="30"/>
      <c r="G4123" s="14" t="s">
        <v>302</v>
      </c>
      <c r="H4123" s="19">
        <v>4.4598360000000001</v>
      </c>
      <c r="I4123" s="17">
        <v>0.159224</v>
      </c>
      <c r="J4123" s="19">
        <v>4.4507389999999996</v>
      </c>
      <c r="K4123" s="17">
        <v>0.15356500000000001</v>
      </c>
      <c r="L4123" s="19">
        <v>4.4269920000000003</v>
      </c>
      <c r="M4123" s="17">
        <v>0.137491</v>
      </c>
      <c r="N4123" s="19">
        <v>4.3264069999999997</v>
      </c>
      <c r="O4123" s="17">
        <v>7.0727999999999999E-2</v>
      </c>
    </row>
    <row r="4124" spans="1:15" x14ac:dyDescent="0.2">
      <c r="A4124" s="125"/>
      <c r="B4124" s="30"/>
      <c r="C4124" s="30"/>
      <c r="D4124" s="30"/>
      <c r="E4124" s="30"/>
      <c r="F4124" s="30"/>
      <c r="G4124" s="14" t="s">
        <v>303</v>
      </c>
      <c r="H4124" s="19">
        <v>4.3768060000000002</v>
      </c>
      <c r="I4124" s="17">
        <v>2.7087E-2</v>
      </c>
      <c r="J4124" s="19">
        <v>4.389456</v>
      </c>
      <c r="K4124" s="17">
        <v>6.0907000000000003E-2</v>
      </c>
      <c r="L4124" s="19">
        <v>4.3786860000000001</v>
      </c>
      <c r="M4124" s="17">
        <v>7.8592999999999996E-2</v>
      </c>
      <c r="N4124" s="19">
        <v>4.3730630000000001</v>
      </c>
      <c r="O4124" s="17">
        <v>2.0001000000000001E-2</v>
      </c>
    </row>
    <row r="4125" spans="1:15" x14ac:dyDescent="0.2">
      <c r="A4125" s="125"/>
      <c r="B4125" s="30"/>
      <c r="C4125" s="30"/>
      <c r="D4125" s="30"/>
      <c r="E4125" s="30"/>
      <c r="F4125" s="30"/>
      <c r="G4125" s="14" t="s">
        <v>304</v>
      </c>
      <c r="H4125" s="19">
        <v>4.4837910000000001</v>
      </c>
      <c r="I4125" s="17">
        <v>-1.66E-3</v>
      </c>
      <c r="J4125" s="19">
        <v>4.5431600000000003</v>
      </c>
      <c r="K4125" s="17">
        <v>3.029E-3</v>
      </c>
      <c r="L4125" s="19">
        <v>4.5456560000000001</v>
      </c>
      <c r="M4125" s="17">
        <v>1.2459999999999999E-3</v>
      </c>
      <c r="N4125" s="19">
        <v>4.5441669999999998</v>
      </c>
      <c r="O4125" s="17">
        <v>-5.9439999999999996E-3</v>
      </c>
    </row>
    <row r="4126" spans="1:15" x14ac:dyDescent="0.2">
      <c r="A4126" s="125"/>
      <c r="B4126" s="30"/>
      <c r="C4126" s="30"/>
      <c r="D4126" s="30"/>
      <c r="E4126" s="30"/>
      <c r="F4126" s="30"/>
      <c r="G4126" s="14" t="s">
        <v>305</v>
      </c>
      <c r="H4126" s="19">
        <v>4.7642959999999999</v>
      </c>
      <c r="I4126" s="17">
        <v>-7.894E-3</v>
      </c>
      <c r="J4126" s="19">
        <v>4.8313069999999998</v>
      </c>
      <c r="K4126" s="17">
        <v>-9.9500000000000001E-4</v>
      </c>
      <c r="L4126" s="19">
        <v>4.8633959999999998</v>
      </c>
      <c r="M4126" s="17">
        <v>1.9480000000000001E-3</v>
      </c>
      <c r="N4126" s="19">
        <v>4.8566159999999998</v>
      </c>
      <c r="O4126" s="17">
        <v>6.208E-3</v>
      </c>
    </row>
    <row r="4127" spans="1:15" x14ac:dyDescent="0.2">
      <c r="A4127" s="125"/>
      <c r="B4127" s="30"/>
      <c r="C4127" s="30"/>
      <c r="D4127" s="30"/>
      <c r="E4127" s="30"/>
      <c r="F4127" s="30"/>
      <c r="G4127" s="14" t="s">
        <v>306</v>
      </c>
      <c r="H4127" s="19">
        <v>3.9978069999999999</v>
      </c>
      <c r="I4127" s="17">
        <v>-8.6360000000000006E-2</v>
      </c>
      <c r="J4127" s="19">
        <v>4.1179839999999999</v>
      </c>
      <c r="K4127" s="17">
        <v>-7.4422000000000002E-2</v>
      </c>
      <c r="L4127" s="19">
        <v>4.1116789999999996</v>
      </c>
      <c r="M4127" s="17">
        <v>-4.4943999999999998E-2</v>
      </c>
      <c r="N4127" s="19">
        <v>4.2513329999999998</v>
      </c>
      <c r="O4127" s="17">
        <v>1.2746E-2</v>
      </c>
    </row>
    <row r="4128" spans="1:15" x14ac:dyDescent="0.2">
      <c r="A4128" s="125"/>
      <c r="B4128" s="30"/>
      <c r="C4128" s="30"/>
      <c r="D4128" s="30"/>
      <c r="E4128" s="30"/>
      <c r="F4128" s="30"/>
      <c r="G4128" s="14" t="s">
        <v>307</v>
      </c>
      <c r="H4128" s="19">
        <v>4.7554850000000002</v>
      </c>
      <c r="I4128" s="17">
        <v>0.163497</v>
      </c>
      <c r="J4128" s="19">
        <v>4.5746919999999998</v>
      </c>
      <c r="K4128" s="17">
        <v>0.124652</v>
      </c>
      <c r="L4128" s="19">
        <v>4.4842089999999999</v>
      </c>
      <c r="M4128" s="17">
        <v>9.5718999999999999E-2</v>
      </c>
      <c r="N4128" s="19">
        <v>4.2905639999999998</v>
      </c>
      <c r="O4128" s="17">
        <v>4.2678000000000001E-2</v>
      </c>
    </row>
    <row r="4129" spans="1:15" x14ac:dyDescent="0.2">
      <c r="A4129" s="125"/>
      <c r="B4129" s="30"/>
      <c r="C4129" s="30"/>
      <c r="D4129" s="30"/>
      <c r="E4129" s="30"/>
      <c r="F4129" s="30"/>
      <c r="G4129" s="14" t="s">
        <v>308</v>
      </c>
      <c r="H4129" s="19">
        <v>4.6980250000000003</v>
      </c>
      <c r="I4129" s="17">
        <v>-6.3884999999999997E-2</v>
      </c>
      <c r="J4129" s="19">
        <v>4.7474699999999999</v>
      </c>
      <c r="K4129" s="17">
        <v>-3.4741000000000001E-2</v>
      </c>
      <c r="L4129" s="19">
        <v>4.7198900000000004</v>
      </c>
      <c r="M4129" s="17">
        <v>-4.4087000000000001E-2</v>
      </c>
      <c r="N4129" s="19">
        <v>4.9067470000000002</v>
      </c>
      <c r="O4129" s="17">
        <v>-1.4215E-2</v>
      </c>
    </row>
    <row r="4130" spans="1:15" x14ac:dyDescent="0.2">
      <c r="A4130" s="125"/>
      <c r="B4130" s="30"/>
      <c r="C4130" s="30"/>
      <c r="D4130" s="30"/>
      <c r="E4130" s="30"/>
      <c r="F4130" s="30"/>
      <c r="G4130" s="14" t="s">
        <v>309</v>
      </c>
      <c r="H4130" s="19">
        <v>4.4156029999999999</v>
      </c>
      <c r="I4130" s="17">
        <v>4.2491000000000001E-2</v>
      </c>
      <c r="J4130" s="19">
        <v>4.2506899999999996</v>
      </c>
      <c r="K4130" s="17">
        <v>1.222E-2</v>
      </c>
      <c r="L4130" s="19">
        <v>4.3210660000000001</v>
      </c>
      <c r="M4130" s="17">
        <v>2.7172999999999999E-2</v>
      </c>
      <c r="N4130" s="19">
        <v>4.2690900000000003</v>
      </c>
      <c r="O4130" s="17">
        <v>1.2803999999999999E-2</v>
      </c>
    </row>
    <row r="4131" spans="1:15" x14ac:dyDescent="0.2">
      <c r="A4131" s="125"/>
      <c r="B4131" s="30"/>
      <c r="C4131" s="30"/>
      <c r="D4131" s="30"/>
      <c r="E4131" s="30"/>
      <c r="F4131" s="30"/>
      <c r="G4131" s="14" t="s">
        <v>310</v>
      </c>
      <c r="H4131" s="19">
        <v>4.8575900000000001</v>
      </c>
      <c r="I4131" s="17">
        <v>7.4048000000000003E-2</v>
      </c>
      <c r="J4131" s="19">
        <v>4.886914</v>
      </c>
      <c r="K4131" s="17">
        <v>7.2054999999999994E-2</v>
      </c>
      <c r="L4131" s="19">
        <v>4.8233949999999997</v>
      </c>
      <c r="M4131" s="17">
        <v>6.6630999999999996E-2</v>
      </c>
      <c r="N4131" s="19">
        <v>4.6395289999999996</v>
      </c>
      <c r="O4131" s="17">
        <v>3.3621999999999999E-2</v>
      </c>
    </row>
    <row r="4132" spans="1:15" x14ac:dyDescent="0.2">
      <c r="A4132" s="125"/>
      <c r="B4132" s="30"/>
      <c r="C4132" s="30"/>
      <c r="D4132" s="30"/>
      <c r="E4132" s="30"/>
      <c r="F4132" s="30"/>
      <c r="G4132" s="14" t="s">
        <v>311</v>
      </c>
      <c r="H4132" s="19">
        <v>4.1243540000000003</v>
      </c>
      <c r="I4132" s="17">
        <v>-2.2429999999999999E-2</v>
      </c>
      <c r="J4132" s="19">
        <v>4.2027359999999998</v>
      </c>
      <c r="K4132" s="17">
        <v>-2.8794E-2</v>
      </c>
      <c r="L4132" s="19">
        <v>4.1635819999999999</v>
      </c>
      <c r="M4132" s="17">
        <v>-2.8046999999999999E-2</v>
      </c>
      <c r="N4132" s="19">
        <v>4.2008970000000003</v>
      </c>
      <c r="O4132" s="17">
        <v>-1.043E-2</v>
      </c>
    </row>
    <row r="4133" spans="1:15" x14ac:dyDescent="0.2">
      <c r="A4133" s="125"/>
      <c r="B4133" s="30"/>
      <c r="C4133" s="30"/>
      <c r="D4133" s="30"/>
      <c r="E4133" s="30"/>
      <c r="F4133" s="30"/>
      <c r="G4133" s="14" t="s">
        <v>312</v>
      </c>
      <c r="H4133" s="19">
        <v>5.2614000000000001</v>
      </c>
      <c r="I4133" s="139">
        <v>5.3495000000000001E-2</v>
      </c>
      <c r="J4133" s="19">
        <v>5.1585559999999999</v>
      </c>
      <c r="K4133" s="139">
        <v>3.5293999999999999E-2</v>
      </c>
      <c r="L4133" s="19">
        <v>5.0682150000000004</v>
      </c>
      <c r="M4133" s="17">
        <v>1.7729999999999999E-2</v>
      </c>
      <c r="N4133" s="19">
        <v>5.2490459999999999</v>
      </c>
      <c r="O4133" s="17">
        <v>4.8613999999999997E-2</v>
      </c>
    </row>
    <row r="4134" spans="1:15" x14ac:dyDescent="0.2">
      <c r="A4134" s="125"/>
      <c r="B4134" s="30"/>
      <c r="C4134" s="30"/>
      <c r="D4134" s="30"/>
      <c r="E4134" s="30"/>
      <c r="F4134" s="30"/>
      <c r="G4134" s="14" t="s">
        <v>313</v>
      </c>
      <c r="H4134" s="19">
        <v>5.3405649999999998</v>
      </c>
      <c r="I4134" s="17">
        <v>-5.5339999999999999E-3</v>
      </c>
      <c r="J4134" s="19">
        <v>5.6018689999999998</v>
      </c>
      <c r="K4134" s="17">
        <v>-7.515E-3</v>
      </c>
      <c r="L4134" s="19">
        <v>5.4724899999999996</v>
      </c>
      <c r="M4134" s="17">
        <v>1.3440000000000001E-2</v>
      </c>
      <c r="N4134" s="19">
        <v>5.486275</v>
      </c>
      <c r="O4134" s="17">
        <v>5.7298000000000002E-2</v>
      </c>
    </row>
    <row r="4135" spans="1:15" x14ac:dyDescent="0.2">
      <c r="A4135" s="125"/>
      <c r="B4135" s="30"/>
      <c r="C4135" s="30"/>
      <c r="D4135" s="30"/>
      <c r="E4135" s="30"/>
      <c r="F4135" s="30"/>
      <c r="G4135" s="14" t="s">
        <v>314</v>
      </c>
      <c r="H4135" s="19">
        <v>4.6746990000000004</v>
      </c>
      <c r="I4135" s="17">
        <v>0.106016</v>
      </c>
      <c r="J4135" s="19">
        <v>4.6460749999999997</v>
      </c>
      <c r="K4135" s="17">
        <v>0.12756100000000001</v>
      </c>
      <c r="L4135" s="19">
        <v>4.839048</v>
      </c>
      <c r="M4135" s="17">
        <v>0.17044500000000001</v>
      </c>
      <c r="N4135" s="19">
        <v>4.4615150000000003</v>
      </c>
      <c r="O4135" s="17">
        <v>7.8871999999999998E-2</v>
      </c>
    </row>
    <row r="4136" spans="1:15" x14ac:dyDescent="0.2">
      <c r="A4136" s="125"/>
      <c r="B4136" s="30"/>
      <c r="C4136" s="30"/>
      <c r="D4136" s="30"/>
      <c r="E4136" s="30"/>
      <c r="F4136" s="30"/>
      <c r="G4136" s="14" t="s">
        <v>315</v>
      </c>
      <c r="H4136" s="19">
        <v>4.8318409999999998</v>
      </c>
      <c r="I4136" s="17">
        <v>-6.7613999999999994E-2</v>
      </c>
      <c r="J4136" s="19">
        <v>5.037674</v>
      </c>
      <c r="K4136" s="17">
        <v>-6.2570000000000001E-2</v>
      </c>
      <c r="L4136" s="19">
        <v>5.1178939999999997</v>
      </c>
      <c r="M4136" s="17">
        <v>-3.7839999999999999E-2</v>
      </c>
      <c r="N4136" s="19">
        <v>5.225142</v>
      </c>
      <c r="O4136" s="17">
        <v>-1.7034000000000001E-2</v>
      </c>
    </row>
    <row r="4137" spans="1:15" x14ac:dyDescent="0.2">
      <c r="A4137" s="125"/>
      <c r="B4137" s="30"/>
      <c r="C4137" s="30"/>
      <c r="D4137" s="30"/>
      <c r="E4137" s="30"/>
      <c r="F4137" s="30"/>
      <c r="G4137" s="14" t="s">
        <v>316</v>
      </c>
      <c r="H4137" s="19">
        <v>4.6632740000000004</v>
      </c>
      <c r="I4137" s="17">
        <v>-3.1627000000000002E-2</v>
      </c>
      <c r="J4137" s="19">
        <v>4.8072290000000004</v>
      </c>
      <c r="K4137" s="17">
        <v>-1.9236E-2</v>
      </c>
      <c r="L4137" s="19">
        <v>4.9296139999999999</v>
      </c>
      <c r="M4137" s="17">
        <v>1.6360000000000001E-3</v>
      </c>
      <c r="N4137" s="19">
        <v>4.9836619999999998</v>
      </c>
      <c r="O4137" s="17">
        <v>-4.6299999999999996E-3</v>
      </c>
    </row>
    <row r="4138" spans="1:15" x14ac:dyDescent="0.2">
      <c r="A4138" s="125"/>
      <c r="B4138" s="30"/>
      <c r="C4138" s="30"/>
      <c r="D4138" s="30"/>
      <c r="E4138" s="30"/>
      <c r="F4138" s="30"/>
      <c r="G4138" s="14" t="s">
        <v>317</v>
      </c>
      <c r="H4138" s="19">
        <v>4.9803259999999998</v>
      </c>
      <c r="I4138" s="17">
        <v>-0.10889799999999999</v>
      </c>
      <c r="J4138" s="19">
        <v>5.028816</v>
      </c>
      <c r="K4138" s="17">
        <v>-9.5976000000000006E-2</v>
      </c>
      <c r="L4138" s="19">
        <v>5.4017530000000002</v>
      </c>
      <c r="M4138" s="17">
        <v>-3.1952000000000001E-2</v>
      </c>
      <c r="N4138" s="19">
        <v>5.563015</v>
      </c>
      <c r="O4138" s="17">
        <v>1.1417E-2</v>
      </c>
    </row>
    <row r="4139" spans="1:15" x14ac:dyDescent="0.2">
      <c r="A4139" s="125"/>
      <c r="B4139" s="30"/>
      <c r="C4139" s="30"/>
      <c r="D4139" s="30"/>
      <c r="E4139" s="30"/>
      <c r="F4139" s="30"/>
      <c r="G4139" s="14" t="s">
        <v>318</v>
      </c>
      <c r="H4139" s="19">
        <v>5.073207</v>
      </c>
      <c r="I4139" s="17">
        <v>-3.8930000000000002E-3</v>
      </c>
      <c r="J4139" s="19">
        <v>5.088076</v>
      </c>
      <c r="K4139" s="17">
        <v>2.4697E-2</v>
      </c>
      <c r="L4139" s="19">
        <v>5.1084560000000003</v>
      </c>
      <c r="M4139" s="17">
        <v>3.6531000000000001E-2</v>
      </c>
      <c r="N4139" s="19">
        <v>5.0382160000000002</v>
      </c>
      <c r="O4139" s="17">
        <v>4.5789999999999997E-2</v>
      </c>
    </row>
    <row r="4140" spans="1:15" x14ac:dyDescent="0.2">
      <c r="A4140" s="125"/>
      <c r="B4140" s="30"/>
      <c r="C4140" s="30"/>
      <c r="D4140" s="30"/>
      <c r="E4140" s="30"/>
      <c r="F4140" s="30"/>
      <c r="G4140" s="14" t="s">
        <v>319</v>
      </c>
      <c r="H4140" s="19">
        <v>4.7977109999999996</v>
      </c>
      <c r="I4140" s="17">
        <v>-5.0521999999999997E-2</v>
      </c>
      <c r="J4140" s="19">
        <v>4.8097669999999999</v>
      </c>
      <c r="K4140" s="17">
        <v>-4.7177999999999998E-2</v>
      </c>
      <c r="L4140" s="19">
        <v>4.8039560000000003</v>
      </c>
      <c r="M4140" s="17">
        <v>-6.1871000000000002E-2</v>
      </c>
      <c r="N4140" s="19">
        <v>4.928515</v>
      </c>
      <c r="O4140" s="17">
        <v>-6.7048999999999997E-2</v>
      </c>
    </row>
    <row r="4141" spans="1:15" x14ac:dyDescent="0.2">
      <c r="A4141" s="125"/>
      <c r="B4141" s="30"/>
      <c r="C4141" s="30"/>
      <c r="D4141" s="30"/>
      <c r="E4141" s="30"/>
      <c r="F4141" s="30"/>
      <c r="G4141" s="14" t="s">
        <v>320</v>
      </c>
      <c r="H4141" s="19">
        <v>4.754213</v>
      </c>
      <c r="I4141" s="17">
        <v>-2.1523E-2</v>
      </c>
      <c r="J4141" s="19">
        <v>4.7453580000000004</v>
      </c>
      <c r="K4141" s="17">
        <v>-4.2086999999999999E-2</v>
      </c>
      <c r="L4141" s="19">
        <v>4.698677</v>
      </c>
      <c r="M4141" s="17">
        <v>-7.7337000000000003E-2</v>
      </c>
      <c r="N4141" s="19">
        <v>4.8395830000000002</v>
      </c>
      <c r="O4141" s="17">
        <v>-4.8975999999999999E-2</v>
      </c>
    </row>
    <row r="4142" spans="1:15" x14ac:dyDescent="0.2">
      <c r="A4142" s="125"/>
      <c r="B4142" s="30"/>
      <c r="C4142" s="30"/>
      <c r="D4142" s="30"/>
      <c r="E4142" s="30"/>
      <c r="F4142" s="30"/>
      <c r="G4142" s="14" t="s">
        <v>321</v>
      </c>
      <c r="H4142" s="19">
        <v>5.2176080000000002</v>
      </c>
      <c r="I4142" s="17">
        <v>1.4723E-2</v>
      </c>
      <c r="J4142" s="19">
        <v>5.2652080000000003</v>
      </c>
      <c r="K4142" s="17">
        <v>3.1154000000000001E-2</v>
      </c>
      <c r="L4142" s="19">
        <v>5.374555</v>
      </c>
      <c r="M4142" s="17">
        <v>4.1501999999999997E-2</v>
      </c>
      <c r="N4142" s="19">
        <v>5.3471500000000001</v>
      </c>
      <c r="O4142" s="17">
        <v>5.5964E-2</v>
      </c>
    </row>
    <row r="4143" spans="1:15" x14ac:dyDescent="0.2">
      <c r="A4143" s="125"/>
      <c r="B4143" s="30"/>
      <c r="C4143" s="30"/>
      <c r="D4143" s="30"/>
      <c r="E4143" s="30"/>
      <c r="F4143" s="30"/>
      <c r="G4143" s="14" t="s">
        <v>322</v>
      </c>
      <c r="H4143" s="19">
        <v>5.4588159999999997</v>
      </c>
      <c r="I4143" s="17">
        <v>0.120738</v>
      </c>
      <c r="J4143" s="19">
        <v>5.2123160000000004</v>
      </c>
      <c r="K4143" s="17">
        <v>4.3358000000000001E-2</v>
      </c>
      <c r="L4143" s="19">
        <v>5.3999430000000004</v>
      </c>
      <c r="M4143" s="17">
        <v>4.5291999999999999E-2</v>
      </c>
      <c r="N4143" s="19">
        <v>5.035482</v>
      </c>
      <c r="O4143" s="17">
        <v>-1.5585E-2</v>
      </c>
    </row>
    <row r="4144" spans="1:15" x14ac:dyDescent="0.2">
      <c r="A4144" s="125"/>
      <c r="B4144" s="30"/>
      <c r="C4144" s="30"/>
      <c r="D4144" s="30"/>
      <c r="E4144" s="30"/>
      <c r="F4144" s="30"/>
      <c r="G4144" s="14" t="s">
        <v>323</v>
      </c>
      <c r="H4144" s="19">
        <v>4.6691349999999998</v>
      </c>
      <c r="I4144" s="17">
        <v>7.1199999999999996E-4</v>
      </c>
      <c r="J4144" s="19">
        <v>4.5978570000000003</v>
      </c>
      <c r="K4144" s="17">
        <v>-1.5654999999999999E-2</v>
      </c>
      <c r="L4144" s="19">
        <v>4.6567850000000002</v>
      </c>
      <c r="M4144" s="17">
        <v>-3.4640000000000001E-3</v>
      </c>
      <c r="N4144" s="19">
        <v>4.6142500000000002</v>
      </c>
      <c r="O4144" s="17">
        <v>-1.3183E-2</v>
      </c>
    </row>
    <row r="4145" spans="1:15" x14ac:dyDescent="0.2">
      <c r="A4145" s="125"/>
      <c r="B4145" s="30"/>
      <c r="C4145" s="30"/>
      <c r="D4145" s="30"/>
      <c r="E4145" s="30"/>
      <c r="F4145" s="30"/>
      <c r="G4145" s="14" t="s">
        <v>324</v>
      </c>
      <c r="H4145" s="19">
        <v>6.0479750000000001</v>
      </c>
      <c r="I4145" s="17">
        <v>0.23293900000000001</v>
      </c>
      <c r="J4145" s="19">
        <v>5.6811040000000004</v>
      </c>
      <c r="K4145" s="17">
        <v>0.13924600000000001</v>
      </c>
      <c r="L4145" s="19">
        <v>5.6579139999999999</v>
      </c>
      <c r="M4145" s="17">
        <v>0.11521099999999999</v>
      </c>
      <c r="N4145" s="19">
        <v>5.73041</v>
      </c>
      <c r="O4145" s="17">
        <v>0.120796</v>
      </c>
    </row>
    <row r="4146" spans="1:15" x14ac:dyDescent="0.2">
      <c r="A4146" s="137"/>
      <c r="B4146" s="138"/>
      <c r="C4146" s="138"/>
      <c r="D4146" s="138"/>
      <c r="E4146" s="138"/>
      <c r="F4146" s="30"/>
      <c r="G4146" s="14" t="s">
        <v>325</v>
      </c>
      <c r="H4146" s="19">
        <v>4.3984740000000002</v>
      </c>
      <c r="I4146" s="17">
        <v>5.2630000000000003E-2</v>
      </c>
      <c r="J4146" s="19">
        <v>4.2261369999999996</v>
      </c>
      <c r="K4146" s="17">
        <v>1.8686999999999999E-2</v>
      </c>
      <c r="L4146" s="19">
        <v>4.3002050000000001</v>
      </c>
      <c r="M4146" s="17">
        <v>3.3845E-2</v>
      </c>
      <c r="N4146" s="19">
        <v>4.2474790000000002</v>
      </c>
      <c r="O4146" s="17">
        <v>1.5737000000000001E-2</v>
      </c>
    </row>
    <row r="4147" spans="1:15" x14ac:dyDescent="0.2">
      <c r="C4147" s="30"/>
      <c r="D4147" s="30"/>
      <c r="E4147" s="30"/>
      <c r="F4147" s="30"/>
      <c r="G4147" s="14" t="s">
        <v>351</v>
      </c>
      <c r="H4147" s="19">
        <v>4.733949</v>
      </c>
      <c r="I4147" s="17">
        <v>0.10841000000000001</v>
      </c>
      <c r="J4147" s="19">
        <v>4.6905999999999999</v>
      </c>
      <c r="K4147" s="17">
        <v>6.6649E-2</v>
      </c>
      <c r="L4147" s="19">
        <v>4.7330509999999997</v>
      </c>
      <c r="M4147" s="17">
        <v>9.9569000000000005E-2</v>
      </c>
      <c r="N4147" s="19">
        <v>4.5324920000000004</v>
      </c>
      <c r="O4147" s="17">
        <v>9.0009000000000006E-2</v>
      </c>
    </row>
    <row r="4148" spans="1:15" x14ac:dyDescent="0.2">
      <c r="C4148" s="30"/>
      <c r="D4148" s="30"/>
      <c r="E4148" s="30"/>
      <c r="F4148" s="30"/>
      <c r="G4148" s="14" t="s">
        <v>352</v>
      </c>
      <c r="H4148" s="19">
        <v>5.0196240000000003</v>
      </c>
      <c r="I4148" s="17">
        <v>8.7329000000000004E-2</v>
      </c>
      <c r="J4148" s="19">
        <v>4.9020999999999999</v>
      </c>
      <c r="K4148" s="17">
        <v>4.5995000000000001E-2</v>
      </c>
      <c r="L4148" s="19">
        <v>4.801139</v>
      </c>
      <c r="M4148" s="17">
        <v>1.5491E-2</v>
      </c>
      <c r="N4148" s="19">
        <v>4.8109330000000003</v>
      </c>
      <c r="O4148" s="17">
        <v>2.0558E-2</v>
      </c>
    </row>
    <row r="4149" spans="1:15" x14ac:dyDescent="0.2">
      <c r="A4149" s="124" t="s">
        <v>19</v>
      </c>
      <c r="B4149" s="29" t="s">
        <v>11</v>
      </c>
      <c r="C4149" s="29" t="s">
        <v>117</v>
      </c>
      <c r="D4149" s="29" t="s">
        <v>23</v>
      </c>
      <c r="E4149" s="29" t="s">
        <v>10</v>
      </c>
      <c r="F4149" s="29" t="s">
        <v>85</v>
      </c>
      <c r="G4149" s="14" t="s">
        <v>326</v>
      </c>
      <c r="H4149" s="19">
        <v>5.0605969999999996</v>
      </c>
      <c r="I4149" s="17">
        <v>6.2059999999999997E-3</v>
      </c>
      <c r="J4149" s="19">
        <v>5.0757490000000001</v>
      </c>
      <c r="K4149" s="17">
        <v>8.2699999999999996E-3</v>
      </c>
      <c r="L4149" s="19">
        <v>5.0986250000000002</v>
      </c>
      <c r="M4149" s="17">
        <v>-4.1300000000000001E-4</v>
      </c>
      <c r="N4149" s="19">
        <v>5.1022540000000003</v>
      </c>
      <c r="O4149" s="17">
        <v>1.1062000000000001E-2</v>
      </c>
    </row>
    <row r="4150" spans="1:15" x14ac:dyDescent="0.2">
      <c r="A4150" s="125"/>
      <c r="B4150" s="30"/>
      <c r="C4150" s="30"/>
      <c r="D4150" s="30"/>
      <c r="E4150" s="30"/>
      <c r="F4150" s="30"/>
      <c r="G4150" s="14" t="s">
        <v>327</v>
      </c>
      <c r="H4150" s="19">
        <v>4.5350770000000002</v>
      </c>
      <c r="I4150" s="17">
        <v>3.1757000000000001E-2</v>
      </c>
      <c r="J4150" s="19">
        <v>4.7104410000000003</v>
      </c>
      <c r="K4150" s="17">
        <v>4.8524999999999999E-2</v>
      </c>
      <c r="L4150" s="19">
        <v>4.7274700000000003</v>
      </c>
      <c r="M4150" s="17">
        <v>7.3788000000000006E-2</v>
      </c>
      <c r="N4150" s="19">
        <v>4.5849960000000003</v>
      </c>
      <c r="O4150" s="17">
        <v>6.1214999999999999E-2</v>
      </c>
    </row>
    <row r="4151" spans="1:15" x14ac:dyDescent="0.2">
      <c r="A4151" s="125"/>
      <c r="B4151" s="30"/>
      <c r="C4151" s="30"/>
      <c r="D4151" s="30"/>
      <c r="E4151" s="30"/>
      <c r="F4151" s="30"/>
      <c r="G4151" s="14" t="s">
        <v>328</v>
      </c>
      <c r="H4151" s="19">
        <v>4.5352610000000002</v>
      </c>
      <c r="I4151" s="17">
        <v>-2.1382999999999999E-2</v>
      </c>
      <c r="J4151" s="19">
        <v>4.671068</v>
      </c>
      <c r="K4151" s="17">
        <v>-1.4449E-2</v>
      </c>
      <c r="L4151" s="19">
        <v>4.7027590000000004</v>
      </c>
      <c r="M4151" s="17">
        <v>-3.5609999999999999E-3</v>
      </c>
      <c r="N4151" s="19">
        <v>4.7405169999999996</v>
      </c>
      <c r="O4151" s="17">
        <v>8.3370000000000007E-3</v>
      </c>
    </row>
    <row r="4152" spans="1:15" x14ac:dyDescent="0.2">
      <c r="A4152" s="125"/>
      <c r="B4152" s="30"/>
      <c r="C4152" s="30"/>
      <c r="D4152" s="30"/>
      <c r="E4152" s="30"/>
      <c r="F4152" s="30"/>
      <c r="G4152" s="14" t="s">
        <v>329</v>
      </c>
      <c r="H4152" s="19">
        <v>4.1190540000000002</v>
      </c>
      <c r="I4152" s="17">
        <v>-2.8639999999999998E-3</v>
      </c>
      <c r="J4152" s="19">
        <v>4.2225609999999998</v>
      </c>
      <c r="K4152" s="17">
        <v>9.9430000000000004E-3</v>
      </c>
      <c r="L4152" s="19">
        <v>4.1807920000000003</v>
      </c>
      <c r="M4152" s="17">
        <v>9.7509999999999993E-3</v>
      </c>
      <c r="N4152" s="19">
        <v>4.1777230000000003</v>
      </c>
      <c r="O4152" s="17">
        <v>1.9604E-2</v>
      </c>
    </row>
    <row r="4153" spans="1:15" x14ac:dyDescent="0.2">
      <c r="A4153" s="125"/>
      <c r="B4153" s="30"/>
      <c r="C4153" s="30"/>
      <c r="D4153" s="30"/>
      <c r="E4153" s="30"/>
      <c r="F4153" s="30"/>
      <c r="G4153" s="14" t="s">
        <v>330</v>
      </c>
      <c r="H4153" s="19">
        <v>5.2551290000000002</v>
      </c>
      <c r="I4153" s="17">
        <v>0.12044299999999999</v>
      </c>
      <c r="J4153" s="19">
        <v>5.1298409999999999</v>
      </c>
      <c r="K4153" s="17">
        <v>0.10291699999999999</v>
      </c>
      <c r="L4153" s="19">
        <v>4.9965809999999999</v>
      </c>
      <c r="M4153" s="17">
        <v>8.2799999999999999E-2</v>
      </c>
      <c r="N4153" s="19">
        <v>4.9345869999999996</v>
      </c>
      <c r="O4153" s="17">
        <v>4.3746E-2</v>
      </c>
    </row>
    <row r="4154" spans="1:15" x14ac:dyDescent="0.2">
      <c r="A4154" s="125"/>
      <c r="B4154" s="30"/>
      <c r="C4154" s="30"/>
      <c r="D4154" s="30"/>
      <c r="E4154" s="30"/>
      <c r="F4154" s="30"/>
      <c r="G4154" s="14" t="s">
        <v>331</v>
      </c>
      <c r="H4154" s="19">
        <v>4.9153450000000003</v>
      </c>
      <c r="I4154" s="17">
        <v>3.8587000000000003E-2</v>
      </c>
      <c r="J4154" s="19">
        <v>4.9184590000000004</v>
      </c>
      <c r="K4154" s="17">
        <v>2.2800000000000001E-2</v>
      </c>
      <c r="L4154" s="19">
        <v>4.8946500000000004</v>
      </c>
      <c r="M4154" s="17">
        <v>-3.2200000000000002E-3</v>
      </c>
      <c r="N4154" s="19">
        <v>4.8655439999999999</v>
      </c>
      <c r="O4154" s="17">
        <v>-4.8690000000000001E-3</v>
      </c>
    </row>
    <row r="4155" spans="1:15" x14ac:dyDescent="0.2">
      <c r="A4155" s="125"/>
      <c r="B4155" s="30"/>
      <c r="C4155" s="30"/>
      <c r="D4155" s="30"/>
      <c r="E4155" s="30"/>
      <c r="F4155" s="30"/>
      <c r="G4155" s="14" t="s">
        <v>332</v>
      </c>
      <c r="H4155" s="19">
        <v>4.4561960000000003</v>
      </c>
      <c r="I4155" s="17">
        <v>3.4464000000000002E-2</v>
      </c>
      <c r="J4155" s="19">
        <v>4.3094700000000001</v>
      </c>
      <c r="K4155" s="17">
        <v>4.8700000000000002E-3</v>
      </c>
      <c r="L4155" s="19">
        <v>4.3779500000000002</v>
      </c>
      <c r="M4155" s="17">
        <v>1.8121000000000002E-2</v>
      </c>
      <c r="N4155" s="19">
        <v>4.3363480000000001</v>
      </c>
      <c r="O4155" s="17">
        <v>5.7419999999999997E-3</v>
      </c>
    </row>
    <row r="4156" spans="1:15" x14ac:dyDescent="0.2">
      <c r="A4156" s="125"/>
      <c r="B4156" s="30"/>
      <c r="C4156" s="30"/>
      <c r="D4156" s="30"/>
      <c r="E4156" s="30"/>
      <c r="F4156" s="30"/>
      <c r="G4156" s="14" t="s">
        <v>333</v>
      </c>
      <c r="H4156" s="19">
        <v>5.1275709999999997</v>
      </c>
      <c r="I4156" s="17">
        <v>7.0531999999999997E-2</v>
      </c>
      <c r="J4156" s="19">
        <v>5.0149309999999998</v>
      </c>
      <c r="K4156" s="17">
        <v>4.8059999999999999E-2</v>
      </c>
      <c r="L4156" s="19">
        <v>5.0022149999999996</v>
      </c>
      <c r="M4156" s="17">
        <v>3.8412000000000002E-2</v>
      </c>
      <c r="N4156" s="19">
        <v>4.9222539999999997</v>
      </c>
      <c r="O4156" s="17">
        <v>2.4657999999999999E-2</v>
      </c>
    </row>
    <row r="4157" spans="1:15" x14ac:dyDescent="0.2">
      <c r="A4157" s="125"/>
      <c r="B4157" s="30"/>
      <c r="C4157" s="30"/>
      <c r="D4157" s="30"/>
      <c r="E4157" s="31"/>
      <c r="F4157" s="30"/>
      <c r="G4157" s="14" t="s">
        <v>334</v>
      </c>
      <c r="H4157" s="19">
        <v>4.5550300000000004</v>
      </c>
      <c r="I4157" s="17">
        <v>1.5538E-2</v>
      </c>
      <c r="J4157" s="19">
        <v>4.5721910000000001</v>
      </c>
      <c r="K4157" s="17">
        <v>1.1022000000000001E-2</v>
      </c>
      <c r="L4157" s="19">
        <v>4.5797739999999996</v>
      </c>
      <c r="M4157" s="17">
        <v>1.4805E-2</v>
      </c>
      <c r="N4157" s="19">
        <v>4.5642810000000003</v>
      </c>
      <c r="O4157" s="17">
        <v>1.6175999999999999E-2</v>
      </c>
    </row>
    <row r="4158" spans="1:15" x14ac:dyDescent="0.2">
      <c r="A4158" s="124" t="s">
        <v>19</v>
      </c>
      <c r="B4158" s="29" t="s">
        <v>11</v>
      </c>
      <c r="C4158" s="29" t="s">
        <v>117</v>
      </c>
      <c r="D4158" s="29" t="s">
        <v>23</v>
      </c>
      <c r="E4158" s="29" t="s">
        <v>26</v>
      </c>
      <c r="F4158" s="29" t="s">
        <v>84</v>
      </c>
      <c r="G4158" s="14" t="s">
        <v>278</v>
      </c>
      <c r="H4158" s="19">
        <v>2.4786190000000001</v>
      </c>
      <c r="I4158" s="139">
        <v>6.3354999999999995E-2</v>
      </c>
      <c r="J4158" s="19">
        <v>2.3507560000000001</v>
      </c>
      <c r="K4158" s="139">
        <v>1.8430999999999999E-2</v>
      </c>
      <c r="L4158" s="19">
        <v>2.3860229999999998</v>
      </c>
      <c r="M4158" s="139">
        <v>1.1152E-2</v>
      </c>
      <c r="N4158" s="19">
        <v>2.383947</v>
      </c>
      <c r="O4158" s="17">
        <v>1.7793E-2</v>
      </c>
    </row>
    <row r="4159" spans="1:15" x14ac:dyDescent="0.2">
      <c r="A4159" s="125"/>
      <c r="B4159" s="30"/>
      <c r="C4159" s="30"/>
      <c r="D4159" s="30"/>
      <c r="E4159" s="30"/>
      <c r="F4159" s="30"/>
      <c r="G4159" s="14" t="s">
        <v>279</v>
      </c>
      <c r="H4159" s="19">
        <v>2.2057549999999999</v>
      </c>
      <c r="I4159" s="17">
        <v>3.7665999999999998E-2</v>
      </c>
      <c r="J4159" s="19">
        <v>2.1268919999999998</v>
      </c>
      <c r="K4159" s="17">
        <v>1.291E-3</v>
      </c>
      <c r="L4159" s="19">
        <v>2.1580919999999999</v>
      </c>
      <c r="M4159" s="17">
        <v>9.6139999999999993E-3</v>
      </c>
      <c r="N4159" s="19">
        <v>2.141572</v>
      </c>
      <c r="O4159" s="17">
        <v>-2.0219999999999999E-3</v>
      </c>
    </row>
    <row r="4160" spans="1:15" x14ac:dyDescent="0.2">
      <c r="A4160" s="125"/>
      <c r="B4160" s="30"/>
      <c r="C4160" s="30"/>
      <c r="D4160" s="30"/>
      <c r="E4160" s="30"/>
      <c r="F4160" s="30"/>
      <c r="G4160" s="14" t="s">
        <v>280</v>
      </c>
      <c r="H4160" s="19">
        <v>2.0669149999999998</v>
      </c>
      <c r="I4160" s="17">
        <v>1.382E-3</v>
      </c>
      <c r="J4160" s="19">
        <v>2.1168879999999999</v>
      </c>
      <c r="K4160" s="17">
        <v>3.7330000000000002E-3</v>
      </c>
      <c r="L4160" s="19">
        <v>2.1142379999999998</v>
      </c>
      <c r="M4160" s="17">
        <v>7.6309999999999998E-3</v>
      </c>
      <c r="N4160" s="19">
        <v>2.1205690000000001</v>
      </c>
      <c r="O4160" s="17">
        <v>1.9286000000000001E-2</v>
      </c>
    </row>
    <row r="4161" spans="1:15" x14ac:dyDescent="0.2">
      <c r="A4161" s="125"/>
      <c r="B4161" s="30"/>
      <c r="C4161" s="30"/>
      <c r="D4161" s="30"/>
      <c r="E4161" s="30"/>
      <c r="F4161" s="30"/>
      <c r="G4161" s="14" t="s">
        <v>281</v>
      </c>
      <c r="H4161" s="19">
        <v>2.247528</v>
      </c>
      <c r="I4161" s="17">
        <v>2.5003000000000001E-2</v>
      </c>
      <c r="J4161" s="19">
        <v>2.191983</v>
      </c>
      <c r="K4161" s="17">
        <v>1.6639999999999999E-3</v>
      </c>
      <c r="L4161" s="19">
        <v>2.2218369999999998</v>
      </c>
      <c r="M4161" s="17">
        <v>1.2622E-2</v>
      </c>
      <c r="N4161" s="19">
        <v>2.2046640000000002</v>
      </c>
      <c r="O4161" s="17">
        <v>2.062E-3</v>
      </c>
    </row>
    <row r="4162" spans="1:15" x14ac:dyDescent="0.2">
      <c r="A4162" s="125"/>
      <c r="B4162" s="30"/>
      <c r="C4162" s="30"/>
      <c r="D4162" s="30"/>
      <c r="E4162" s="30"/>
      <c r="F4162" s="30"/>
      <c r="G4162" s="14" t="s">
        <v>282</v>
      </c>
      <c r="H4162" s="19">
        <v>1.9967440000000001</v>
      </c>
      <c r="I4162" s="17">
        <v>-0.122404</v>
      </c>
      <c r="J4162" s="19">
        <v>2.0902020000000001</v>
      </c>
      <c r="K4162" s="17">
        <v>-8.6386000000000004E-2</v>
      </c>
      <c r="L4162" s="19">
        <v>2.1757360000000001</v>
      </c>
      <c r="M4162" s="17">
        <v>-4.0089E-2</v>
      </c>
      <c r="N4162" s="19">
        <v>2.2340439999999999</v>
      </c>
      <c r="O4162" s="17">
        <v>5.4520000000000002E-3</v>
      </c>
    </row>
    <row r="4163" spans="1:15" x14ac:dyDescent="0.2">
      <c r="A4163" s="125"/>
      <c r="B4163" s="30"/>
      <c r="C4163" s="30"/>
      <c r="D4163" s="30"/>
      <c r="E4163" s="30"/>
      <c r="F4163" s="30"/>
      <c r="G4163" s="14" t="s">
        <v>283</v>
      </c>
      <c r="H4163" s="19">
        <v>2.0409670000000002</v>
      </c>
      <c r="I4163" s="17">
        <v>-5.9875999999999999E-2</v>
      </c>
      <c r="J4163" s="19">
        <v>2.0323850000000001</v>
      </c>
      <c r="K4163" s="17">
        <v>-6.1899000000000003E-2</v>
      </c>
      <c r="L4163" s="19">
        <v>2.0413299999999999</v>
      </c>
      <c r="M4163" s="17">
        <v>-5.1346999999999997E-2</v>
      </c>
      <c r="N4163" s="19">
        <v>2.0657100000000002</v>
      </c>
      <c r="O4163" s="17">
        <v>-3.8064000000000001E-2</v>
      </c>
    </row>
    <row r="4164" spans="1:15" x14ac:dyDescent="0.2">
      <c r="A4164" s="125"/>
      <c r="B4164" s="30"/>
      <c r="C4164" s="30"/>
      <c r="D4164" s="30"/>
      <c r="E4164" s="30"/>
      <c r="F4164" s="30"/>
      <c r="G4164" s="14" t="s">
        <v>284</v>
      </c>
      <c r="H4164" s="19">
        <v>2.2974350000000001</v>
      </c>
      <c r="I4164" s="17">
        <v>-3.4344E-2</v>
      </c>
      <c r="J4164" s="19">
        <v>2.373218</v>
      </c>
      <c r="K4164" s="17">
        <v>-5.2551E-2</v>
      </c>
      <c r="L4164" s="19">
        <v>2.4013960000000001</v>
      </c>
      <c r="M4164" s="17">
        <v>-3.6072E-2</v>
      </c>
      <c r="N4164" s="19">
        <v>2.4577230000000001</v>
      </c>
      <c r="O4164" s="17">
        <v>-1.7318E-2</v>
      </c>
    </row>
    <row r="4165" spans="1:15" x14ac:dyDescent="0.2">
      <c r="A4165" s="125"/>
      <c r="B4165" s="30"/>
      <c r="C4165" s="30"/>
      <c r="D4165" s="30"/>
      <c r="E4165" s="30"/>
      <c r="F4165" s="30"/>
      <c r="G4165" s="14" t="s">
        <v>285</v>
      </c>
      <c r="H4165" s="19">
        <v>2.344506</v>
      </c>
      <c r="I4165" s="17">
        <v>5.7051999999999999E-2</v>
      </c>
      <c r="J4165" s="19">
        <v>2.3987579999999999</v>
      </c>
      <c r="K4165" s="17">
        <v>4.2916999999999997E-2</v>
      </c>
      <c r="L4165" s="19">
        <v>2.36511</v>
      </c>
      <c r="M4165" s="17">
        <v>2.4847000000000001E-2</v>
      </c>
      <c r="N4165" s="19">
        <v>2.3239960000000002</v>
      </c>
      <c r="O4165" s="17">
        <v>-5.0480000000000004E-3</v>
      </c>
    </row>
    <row r="4166" spans="1:15" x14ac:dyDescent="0.2">
      <c r="A4166" s="125"/>
      <c r="B4166" s="30"/>
      <c r="C4166" s="30"/>
      <c r="D4166" s="30"/>
      <c r="E4166" s="30"/>
      <c r="F4166" s="30"/>
      <c r="G4166" s="14" t="s">
        <v>286</v>
      </c>
      <c r="H4166" s="19">
        <v>2.2770069999999998</v>
      </c>
      <c r="I4166" s="17">
        <v>5.6231999999999997E-2</v>
      </c>
      <c r="J4166" s="19">
        <v>2.2740800000000001</v>
      </c>
      <c r="K4166" s="17">
        <v>4.2207000000000001E-2</v>
      </c>
      <c r="L4166" s="19">
        <v>2.2524039999999999</v>
      </c>
      <c r="M4166" s="17">
        <v>4.0196000000000003E-2</v>
      </c>
      <c r="N4166" s="19">
        <v>2.1555789999999999</v>
      </c>
      <c r="O4166" s="17">
        <v>1.91E-3</v>
      </c>
    </row>
    <row r="4167" spans="1:15" x14ac:dyDescent="0.2">
      <c r="A4167" s="125"/>
      <c r="B4167" s="30"/>
      <c r="C4167" s="30"/>
      <c r="D4167" s="30"/>
      <c r="E4167" s="30"/>
      <c r="F4167" s="30"/>
      <c r="G4167" s="14" t="s">
        <v>287</v>
      </c>
      <c r="H4167" s="19">
        <v>2.7390639999999999</v>
      </c>
      <c r="I4167" s="17">
        <v>-5.8979999999999996E-3</v>
      </c>
      <c r="J4167" s="19">
        <v>2.8690479999999998</v>
      </c>
      <c r="K4167" s="17">
        <v>-6.5669999999999999E-3</v>
      </c>
      <c r="L4167" s="19">
        <v>2.8030089999999999</v>
      </c>
      <c r="M4167" s="17">
        <v>2.0652E-2</v>
      </c>
      <c r="N4167" s="19">
        <v>2.80891</v>
      </c>
      <c r="O4167" s="17">
        <v>6.9788000000000003E-2</v>
      </c>
    </row>
    <row r="4168" spans="1:15" x14ac:dyDescent="0.2">
      <c r="A4168" s="125"/>
      <c r="B4168" s="30"/>
      <c r="C4168" s="30"/>
      <c r="D4168" s="30"/>
      <c r="E4168" s="30"/>
      <c r="F4168" s="30"/>
      <c r="G4168" s="14" t="s">
        <v>288</v>
      </c>
      <c r="H4168" s="19">
        <v>2.4962650000000002</v>
      </c>
      <c r="I4168" s="17">
        <v>4.7593999999999997E-2</v>
      </c>
      <c r="J4168" s="19">
        <v>2.5525250000000002</v>
      </c>
      <c r="K4168" s="17">
        <v>5.0500999999999997E-2</v>
      </c>
      <c r="L4168" s="19">
        <v>2.529595</v>
      </c>
      <c r="M4168" s="17">
        <v>7.3597999999999997E-2</v>
      </c>
      <c r="N4168" s="19">
        <v>2.4774129999999999</v>
      </c>
      <c r="O4168" s="17">
        <v>9.2194999999999999E-2</v>
      </c>
    </row>
    <row r="4169" spans="1:15" x14ac:dyDescent="0.2">
      <c r="A4169" s="125"/>
      <c r="B4169" s="30"/>
      <c r="C4169" s="30"/>
      <c r="D4169" s="30"/>
      <c r="E4169" s="30"/>
      <c r="F4169" s="30"/>
      <c r="G4169" s="14" t="s">
        <v>289</v>
      </c>
      <c r="H4169" s="19">
        <v>2.8608750000000001</v>
      </c>
      <c r="I4169" s="17">
        <v>8.5331000000000004E-2</v>
      </c>
      <c r="J4169" s="19">
        <v>2.861872</v>
      </c>
      <c r="K4169" s="17">
        <v>5.9114E-2</v>
      </c>
      <c r="L4169" s="19">
        <v>2.8704200000000002</v>
      </c>
      <c r="M4169" s="17">
        <v>5.8109000000000001E-2</v>
      </c>
      <c r="N4169" s="19">
        <v>2.810508</v>
      </c>
      <c r="O4169" s="17">
        <v>4.5702E-2</v>
      </c>
    </row>
    <row r="4170" spans="1:15" x14ac:dyDescent="0.2">
      <c r="A4170" s="125"/>
      <c r="B4170" s="30"/>
      <c r="C4170" s="30"/>
      <c r="D4170" s="30"/>
      <c r="E4170" s="30"/>
      <c r="F4170" s="30"/>
      <c r="G4170" s="14" t="s">
        <v>290</v>
      </c>
      <c r="H4170" s="19">
        <v>2.7866770000000001</v>
      </c>
      <c r="I4170" s="17">
        <v>0.12916</v>
      </c>
      <c r="J4170" s="19">
        <v>2.6754920000000002</v>
      </c>
      <c r="K4170" s="17">
        <v>0.109407</v>
      </c>
      <c r="L4170" s="19">
        <v>2.6077050000000002</v>
      </c>
      <c r="M4170" s="17">
        <v>8.4200999999999998E-2</v>
      </c>
      <c r="N4170" s="19">
        <v>2.5961340000000002</v>
      </c>
      <c r="O4170" s="17">
        <v>7.1484000000000006E-2</v>
      </c>
    </row>
    <row r="4171" spans="1:15" x14ac:dyDescent="0.2">
      <c r="A4171" s="125"/>
      <c r="B4171" s="30"/>
      <c r="C4171" s="30"/>
      <c r="D4171" s="30"/>
      <c r="E4171" s="30"/>
      <c r="F4171" s="30"/>
      <c r="G4171" s="14" t="s">
        <v>291</v>
      </c>
      <c r="H4171" s="19">
        <v>2.2357990000000001</v>
      </c>
      <c r="I4171" s="17">
        <v>4.4042999999999999E-2</v>
      </c>
      <c r="J4171" s="19">
        <v>2.2535500000000002</v>
      </c>
      <c r="K4171" s="17">
        <v>2.5985000000000001E-2</v>
      </c>
      <c r="L4171" s="19">
        <v>2.3007430000000002</v>
      </c>
      <c r="M4171" s="17">
        <v>6.5905000000000005E-2</v>
      </c>
      <c r="N4171" s="19">
        <v>2.2164830000000002</v>
      </c>
      <c r="O4171" s="17">
        <v>5.8120999999999999E-2</v>
      </c>
    </row>
    <row r="4172" spans="1:15" x14ac:dyDescent="0.2">
      <c r="A4172" s="125"/>
      <c r="B4172" s="30"/>
      <c r="C4172" s="30"/>
      <c r="D4172" s="30"/>
      <c r="E4172" s="30"/>
      <c r="F4172" s="30"/>
      <c r="G4172" s="14" t="s">
        <v>292</v>
      </c>
      <c r="H4172" s="19">
        <v>1.7498899999999999</v>
      </c>
      <c r="I4172" s="17">
        <v>-7.2029999999999997E-2</v>
      </c>
      <c r="J4172" s="19">
        <v>1.999671</v>
      </c>
      <c r="K4172" s="17">
        <v>3.1642000000000003E-2</v>
      </c>
      <c r="L4172" s="19">
        <v>2.102179</v>
      </c>
      <c r="M4172" s="17">
        <v>0.104019</v>
      </c>
      <c r="N4172" s="19">
        <v>2.0413619999999999</v>
      </c>
      <c r="O4172" s="17">
        <v>0.10381600000000001</v>
      </c>
    </row>
    <row r="4173" spans="1:15" x14ac:dyDescent="0.2">
      <c r="A4173" s="125"/>
      <c r="B4173" s="30"/>
      <c r="C4173" s="30"/>
      <c r="D4173" s="30"/>
      <c r="E4173" s="30"/>
      <c r="F4173" s="30"/>
      <c r="G4173" s="14" t="s">
        <v>293</v>
      </c>
      <c r="H4173" s="19">
        <v>1.9338550000000001</v>
      </c>
      <c r="I4173" s="17">
        <v>-4.3278999999999998E-2</v>
      </c>
      <c r="J4173" s="19">
        <v>2.0022199999999999</v>
      </c>
      <c r="K4173" s="17">
        <v>-2.4452999999999999E-2</v>
      </c>
      <c r="L4173" s="19">
        <v>1.994329</v>
      </c>
      <c r="M4173" s="17">
        <v>-1.5956000000000001E-2</v>
      </c>
      <c r="N4173" s="19">
        <v>2.0067729999999999</v>
      </c>
      <c r="O4173" s="17">
        <v>6.3959999999999998E-3</v>
      </c>
    </row>
    <row r="4174" spans="1:15" x14ac:dyDescent="0.2">
      <c r="A4174" s="125"/>
      <c r="B4174" s="30"/>
      <c r="C4174" s="30"/>
      <c r="D4174" s="30"/>
      <c r="E4174" s="30"/>
      <c r="F4174" s="30"/>
      <c r="G4174" s="14" t="s">
        <v>294</v>
      </c>
      <c r="H4174" s="19">
        <v>1.920191</v>
      </c>
      <c r="I4174" s="17">
        <v>-8.9709999999999998E-2</v>
      </c>
      <c r="J4174" s="19">
        <v>2.1056699999999999</v>
      </c>
      <c r="K4174" s="17">
        <v>-6.646E-3</v>
      </c>
      <c r="L4174" s="19">
        <v>2.079993</v>
      </c>
      <c r="M4174" s="17">
        <v>-5.9389999999999998E-3</v>
      </c>
      <c r="N4174" s="19">
        <v>2.0876809999999999</v>
      </c>
      <c r="O4174" s="17">
        <v>2.1246000000000001E-2</v>
      </c>
    </row>
    <row r="4175" spans="1:15" x14ac:dyDescent="0.2">
      <c r="A4175" s="125"/>
      <c r="B4175" s="30"/>
      <c r="C4175" s="30"/>
      <c r="D4175" s="30"/>
      <c r="E4175" s="30"/>
      <c r="F4175" s="30"/>
      <c r="G4175" s="14" t="s">
        <v>295</v>
      </c>
      <c r="H4175" s="19">
        <v>2.8034880000000002</v>
      </c>
      <c r="I4175" s="17">
        <v>0.1139</v>
      </c>
      <c r="J4175" s="19">
        <v>2.8238490000000001</v>
      </c>
      <c r="K4175" s="17">
        <v>5.2482000000000001E-2</v>
      </c>
      <c r="L4175" s="19">
        <v>2.8445839999999998</v>
      </c>
      <c r="M4175" s="17">
        <v>3.6865000000000002E-2</v>
      </c>
      <c r="N4175" s="19">
        <v>2.7563819999999999</v>
      </c>
      <c r="O4175" s="17">
        <v>1.0767000000000001E-2</v>
      </c>
    </row>
    <row r="4176" spans="1:15" x14ac:dyDescent="0.2">
      <c r="A4176" s="125"/>
      <c r="B4176" s="30"/>
      <c r="C4176" s="30"/>
      <c r="D4176" s="30"/>
      <c r="E4176" s="30"/>
      <c r="F4176" s="30"/>
      <c r="G4176" s="14" t="s">
        <v>296</v>
      </c>
      <c r="H4176" s="19">
        <v>2.3985910000000001</v>
      </c>
      <c r="I4176" s="17">
        <v>9.2279E-2</v>
      </c>
      <c r="J4176" s="19">
        <v>2.4200309999999998</v>
      </c>
      <c r="K4176" s="17">
        <v>8.8050000000000003E-2</v>
      </c>
      <c r="L4176" s="19">
        <v>2.3724150000000002</v>
      </c>
      <c r="M4176" s="17">
        <v>7.3543999999999998E-2</v>
      </c>
      <c r="N4176" s="19">
        <v>2.2495099999999999</v>
      </c>
      <c r="O4176" s="17">
        <v>2.4427999999999998E-2</v>
      </c>
    </row>
    <row r="4177" spans="1:15" x14ac:dyDescent="0.2">
      <c r="A4177" s="125"/>
      <c r="B4177" s="30"/>
      <c r="C4177" s="30"/>
      <c r="D4177" s="30"/>
      <c r="E4177" s="30"/>
      <c r="F4177" s="30"/>
      <c r="G4177" s="14" t="s">
        <v>297</v>
      </c>
      <c r="H4177" s="19">
        <v>2.2033429999999998</v>
      </c>
      <c r="I4177" s="17">
        <v>4.1378999999999999E-2</v>
      </c>
      <c r="J4177" s="19">
        <v>2.1312190000000002</v>
      </c>
      <c r="K4177" s="17">
        <v>1.2290000000000001E-2</v>
      </c>
      <c r="L4177" s="19">
        <v>2.1673490000000002</v>
      </c>
      <c r="M4177" s="17">
        <v>2.8048E-2</v>
      </c>
      <c r="N4177" s="19">
        <v>2.141991</v>
      </c>
      <c r="O4177" s="17">
        <v>1.3742000000000001E-2</v>
      </c>
    </row>
    <row r="4178" spans="1:15" x14ac:dyDescent="0.2">
      <c r="A4178" s="125"/>
      <c r="B4178" s="30"/>
      <c r="C4178" s="30"/>
      <c r="D4178" s="30"/>
      <c r="E4178" s="30"/>
      <c r="F4178" s="30"/>
      <c r="G4178" s="14" t="s">
        <v>298</v>
      </c>
      <c r="H4178" s="19">
        <v>2.7150599999999998</v>
      </c>
      <c r="I4178" s="17">
        <v>-0.10494100000000001</v>
      </c>
      <c r="J4178" s="19">
        <v>2.729587</v>
      </c>
      <c r="K4178" s="17">
        <v>-0.101895</v>
      </c>
      <c r="L4178" s="19">
        <v>2.7364389999999998</v>
      </c>
      <c r="M4178" s="17">
        <v>-7.6558000000000001E-2</v>
      </c>
      <c r="N4178" s="19">
        <v>2.7877689999999999</v>
      </c>
      <c r="O4178" s="17">
        <v>-4.2241000000000001E-2</v>
      </c>
    </row>
    <row r="4179" spans="1:15" x14ac:dyDescent="0.2">
      <c r="A4179" s="125"/>
      <c r="B4179" s="30"/>
      <c r="C4179" s="30"/>
      <c r="D4179" s="30"/>
      <c r="E4179" s="30"/>
      <c r="F4179" s="30"/>
      <c r="G4179" s="14" t="s">
        <v>299</v>
      </c>
      <c r="H4179" s="19">
        <v>2.6875300000000002</v>
      </c>
      <c r="I4179" s="17">
        <v>4.4123000000000002E-2</v>
      </c>
      <c r="J4179" s="19">
        <v>2.6531250000000002</v>
      </c>
      <c r="K4179" s="17">
        <v>1.2397999999999999E-2</v>
      </c>
      <c r="L4179" s="19">
        <v>2.6242040000000002</v>
      </c>
      <c r="M4179" s="17">
        <v>-2.6535E-2</v>
      </c>
      <c r="N4179" s="19">
        <v>2.6125379999999998</v>
      </c>
      <c r="O4179" s="17">
        <v>-3.2793999999999997E-2</v>
      </c>
    </row>
    <row r="4180" spans="1:15" x14ac:dyDescent="0.2">
      <c r="A4180" s="125"/>
      <c r="B4180" s="30"/>
      <c r="C4180" s="30"/>
      <c r="D4180" s="30"/>
      <c r="E4180" s="30"/>
      <c r="F4180" s="30"/>
      <c r="G4180" s="14" t="s">
        <v>300</v>
      </c>
      <c r="H4180" s="19">
        <v>2.329745</v>
      </c>
      <c r="I4180" s="17">
        <v>5.9544E-2</v>
      </c>
      <c r="J4180" s="19">
        <v>2.6167509999999998</v>
      </c>
      <c r="K4180" s="17">
        <v>0.158023</v>
      </c>
      <c r="L4180" s="19">
        <v>2.4526530000000002</v>
      </c>
      <c r="M4180" s="17">
        <v>9.2105999999999993E-2</v>
      </c>
      <c r="N4180" s="19">
        <v>2.3270040000000001</v>
      </c>
      <c r="O4180" s="17">
        <v>3.8961999999999997E-2</v>
      </c>
    </row>
    <row r="4181" spans="1:15" x14ac:dyDescent="0.2">
      <c r="A4181" s="125"/>
      <c r="B4181" s="30"/>
      <c r="C4181" s="30"/>
      <c r="D4181" s="30"/>
      <c r="E4181" s="30"/>
      <c r="F4181" s="30"/>
      <c r="G4181" s="14" t="s">
        <v>301</v>
      </c>
      <c r="H4181" s="19">
        <v>2.2179340000000001</v>
      </c>
      <c r="I4181" s="17">
        <v>5.1012000000000002E-2</v>
      </c>
      <c r="J4181" s="19">
        <v>2.123354</v>
      </c>
      <c r="K4181" s="17">
        <v>1.4485E-2</v>
      </c>
      <c r="L4181" s="19">
        <v>2.1636549999999999</v>
      </c>
      <c r="M4181" s="17">
        <v>3.2321999999999997E-2</v>
      </c>
      <c r="N4181" s="19">
        <v>2.1387860000000001</v>
      </c>
      <c r="O4181" s="17">
        <v>1.6983999999999999E-2</v>
      </c>
    </row>
    <row r="4182" spans="1:15" x14ac:dyDescent="0.2">
      <c r="A4182" s="125"/>
      <c r="B4182" s="30"/>
      <c r="C4182" s="30"/>
      <c r="D4182" s="30"/>
      <c r="E4182" s="30"/>
      <c r="F4182" s="30"/>
      <c r="G4182" s="14" t="s">
        <v>302</v>
      </c>
      <c r="H4182" s="19">
        <v>2.2638799999999999</v>
      </c>
      <c r="I4182" s="17">
        <v>0.15823400000000001</v>
      </c>
      <c r="J4182" s="19">
        <v>2.2671649999999999</v>
      </c>
      <c r="K4182" s="17">
        <v>0.15324599999999999</v>
      </c>
      <c r="L4182" s="19">
        <v>2.2535159999999999</v>
      </c>
      <c r="M4182" s="17">
        <v>0.15351400000000001</v>
      </c>
      <c r="N4182" s="19">
        <v>2.196123</v>
      </c>
      <c r="O4182" s="17">
        <v>8.448E-2</v>
      </c>
    </row>
    <row r="4183" spans="1:15" x14ac:dyDescent="0.2">
      <c r="A4183" s="125"/>
      <c r="B4183" s="30"/>
      <c r="C4183" s="30"/>
      <c r="D4183" s="30"/>
      <c r="E4183" s="30"/>
      <c r="F4183" s="30"/>
      <c r="G4183" s="14" t="s">
        <v>303</v>
      </c>
      <c r="H4183" s="19">
        <v>2.1884030000000001</v>
      </c>
      <c r="I4183" s="17">
        <v>2.7087E-2</v>
      </c>
      <c r="J4183" s="19">
        <v>2.194728</v>
      </c>
      <c r="K4183" s="17">
        <v>6.0907000000000003E-2</v>
      </c>
      <c r="L4183" s="19">
        <v>2.1893440000000002</v>
      </c>
      <c r="M4183" s="17">
        <v>7.8592999999999996E-2</v>
      </c>
      <c r="N4183" s="19">
        <v>2.1865320000000001</v>
      </c>
      <c r="O4183" s="17">
        <v>2.0001000000000001E-2</v>
      </c>
    </row>
    <row r="4184" spans="1:15" x14ac:dyDescent="0.2">
      <c r="A4184" s="125"/>
      <c r="B4184" s="30"/>
      <c r="C4184" s="30"/>
      <c r="D4184" s="30"/>
      <c r="E4184" s="30"/>
      <c r="F4184" s="30"/>
      <c r="G4184" s="14" t="s">
        <v>304</v>
      </c>
      <c r="H4184" s="19">
        <v>2.2201879999999998</v>
      </c>
      <c r="I4184" s="17">
        <v>-7.1279999999999998E-3</v>
      </c>
      <c r="J4184" s="19">
        <v>2.2534719999999999</v>
      </c>
      <c r="K4184" s="17">
        <v>-3.2699999999999998E-4</v>
      </c>
      <c r="L4184" s="19">
        <v>2.2550469999999998</v>
      </c>
      <c r="M4184" s="17">
        <v>-1.7780000000000001E-3</v>
      </c>
      <c r="N4184" s="19">
        <v>2.2564649999999999</v>
      </c>
      <c r="O4184" s="17">
        <v>-7.2009999999999999E-3</v>
      </c>
    </row>
    <row r="4185" spans="1:15" x14ac:dyDescent="0.2">
      <c r="A4185" s="125"/>
      <c r="B4185" s="30"/>
      <c r="C4185" s="30"/>
      <c r="D4185" s="30"/>
      <c r="E4185" s="30"/>
      <c r="F4185" s="30"/>
      <c r="G4185" s="14" t="s">
        <v>305</v>
      </c>
      <c r="H4185" s="19">
        <v>2.3909669999999998</v>
      </c>
      <c r="I4185" s="17">
        <v>-4.2220000000000001E-3</v>
      </c>
      <c r="J4185" s="19">
        <v>2.4187059999999998</v>
      </c>
      <c r="K4185" s="17">
        <v>2.6699999999999998E-4</v>
      </c>
      <c r="L4185" s="19">
        <v>2.4331320000000001</v>
      </c>
      <c r="M4185" s="17">
        <v>2.539E-3</v>
      </c>
      <c r="N4185" s="19">
        <v>2.4291610000000001</v>
      </c>
      <c r="O4185" s="17">
        <v>6.561E-3</v>
      </c>
    </row>
    <row r="4186" spans="1:15" x14ac:dyDescent="0.2">
      <c r="A4186" s="125"/>
      <c r="B4186" s="30"/>
      <c r="C4186" s="30"/>
      <c r="D4186" s="30"/>
      <c r="E4186" s="30"/>
      <c r="F4186" s="30"/>
      <c r="G4186" s="14" t="s">
        <v>306</v>
      </c>
      <c r="H4186" s="19">
        <v>2.1086830000000001</v>
      </c>
      <c r="I4186" s="17">
        <v>-4.3736999999999998E-2</v>
      </c>
      <c r="J4186" s="19">
        <v>2.1747730000000001</v>
      </c>
      <c r="K4186" s="17">
        <v>-2.9558000000000001E-2</v>
      </c>
      <c r="L4186" s="19">
        <v>2.1711649999999998</v>
      </c>
      <c r="M4186" s="17">
        <v>-3.0530000000000002E-2</v>
      </c>
      <c r="N4186" s="19">
        <v>2.2052139999999998</v>
      </c>
      <c r="O4186" s="17">
        <v>-4.7169999999999998E-3</v>
      </c>
    </row>
    <row r="4187" spans="1:15" x14ac:dyDescent="0.2">
      <c r="A4187" s="125"/>
      <c r="B4187" s="30"/>
      <c r="C4187" s="30"/>
      <c r="D4187" s="30"/>
      <c r="E4187" s="30"/>
      <c r="F4187" s="30"/>
      <c r="G4187" s="14" t="s">
        <v>307</v>
      </c>
      <c r="H4187" s="19">
        <v>2.4969160000000001</v>
      </c>
      <c r="I4187" s="17">
        <v>6.2940000000000001E-3</v>
      </c>
      <c r="J4187" s="19">
        <v>2.3953929999999999</v>
      </c>
      <c r="K4187" s="17">
        <v>-1.9532000000000001E-2</v>
      </c>
      <c r="L4187" s="19">
        <v>2.5046349999999999</v>
      </c>
      <c r="M4187" s="17">
        <v>2.4535000000000001E-2</v>
      </c>
      <c r="N4187" s="19">
        <v>2.498742</v>
      </c>
      <c r="O4187" s="17">
        <v>3.5399E-2</v>
      </c>
    </row>
    <row r="4188" spans="1:15" x14ac:dyDescent="0.2">
      <c r="A4188" s="125"/>
      <c r="B4188" s="30"/>
      <c r="C4188" s="30"/>
      <c r="D4188" s="30"/>
      <c r="E4188" s="30"/>
      <c r="F4188" s="30"/>
      <c r="G4188" s="14" t="s">
        <v>308</v>
      </c>
      <c r="H4188" s="19">
        <v>2.3490129999999998</v>
      </c>
      <c r="I4188" s="17">
        <v>-6.3885999999999998E-2</v>
      </c>
      <c r="J4188" s="19">
        <v>2.3737349999999999</v>
      </c>
      <c r="K4188" s="17">
        <v>-3.4742000000000002E-2</v>
      </c>
      <c r="L4188" s="19">
        <v>2.3599450000000002</v>
      </c>
      <c r="M4188" s="17">
        <v>-4.4088000000000002E-2</v>
      </c>
      <c r="N4188" s="19">
        <v>2.453373</v>
      </c>
      <c r="O4188" s="17">
        <v>-1.4215E-2</v>
      </c>
    </row>
    <row r="4189" spans="1:15" x14ac:dyDescent="0.2">
      <c r="A4189" s="125"/>
      <c r="B4189" s="30"/>
      <c r="C4189" s="30"/>
      <c r="D4189" s="30"/>
      <c r="E4189" s="30"/>
      <c r="F4189" s="30"/>
      <c r="G4189" s="14" t="s">
        <v>309</v>
      </c>
      <c r="H4189" s="19">
        <v>2.207802</v>
      </c>
      <c r="I4189" s="17">
        <v>4.2491000000000001E-2</v>
      </c>
      <c r="J4189" s="19">
        <v>2.1253449999999998</v>
      </c>
      <c r="K4189" s="17">
        <v>1.222E-2</v>
      </c>
      <c r="L4189" s="19">
        <v>2.160533</v>
      </c>
      <c r="M4189" s="17">
        <v>2.7172999999999999E-2</v>
      </c>
      <c r="N4189" s="19">
        <v>2.1345450000000001</v>
      </c>
      <c r="O4189" s="17">
        <v>1.2895999999999999E-2</v>
      </c>
    </row>
    <row r="4190" spans="1:15" x14ac:dyDescent="0.2">
      <c r="A4190" s="125"/>
      <c r="B4190" s="30"/>
      <c r="C4190" s="30"/>
      <c r="D4190" s="30"/>
      <c r="E4190" s="30"/>
      <c r="F4190" s="30"/>
      <c r="G4190" s="14" t="s">
        <v>310</v>
      </c>
      <c r="H4190" s="19">
        <v>2.5321799999999999</v>
      </c>
      <c r="I4190" s="17">
        <v>7.6458999999999999E-2</v>
      </c>
      <c r="J4190" s="19">
        <v>2.545709</v>
      </c>
      <c r="K4190" s="17">
        <v>7.0926000000000003E-2</v>
      </c>
      <c r="L4190" s="19">
        <v>2.5226999999999999</v>
      </c>
      <c r="M4190" s="17">
        <v>7.6118000000000005E-2</v>
      </c>
      <c r="N4190" s="19">
        <v>2.4193250000000002</v>
      </c>
      <c r="O4190" s="17">
        <v>3.9870000000000003E-2</v>
      </c>
    </row>
    <row r="4191" spans="1:15" x14ac:dyDescent="0.2">
      <c r="A4191" s="125"/>
      <c r="B4191" s="30"/>
      <c r="C4191" s="30"/>
      <c r="D4191" s="30"/>
      <c r="E4191" s="30"/>
      <c r="F4191" s="30"/>
      <c r="G4191" s="14" t="s">
        <v>311</v>
      </c>
      <c r="H4191" s="19">
        <v>2.0817130000000001</v>
      </c>
      <c r="I4191" s="17">
        <v>-3.2600999999999998E-2</v>
      </c>
      <c r="J4191" s="19">
        <v>2.1248239999999998</v>
      </c>
      <c r="K4191" s="17">
        <v>-3.5496E-2</v>
      </c>
      <c r="L4191" s="19">
        <v>2.1065119999999999</v>
      </c>
      <c r="M4191" s="17">
        <v>-3.8642000000000003E-2</v>
      </c>
      <c r="N4191" s="19">
        <v>2.1207389999999999</v>
      </c>
      <c r="O4191" s="17">
        <v>-2.4556000000000001E-2</v>
      </c>
    </row>
    <row r="4192" spans="1:15" x14ac:dyDescent="0.2">
      <c r="A4192" s="125"/>
      <c r="B4192" s="30"/>
      <c r="C4192" s="30"/>
      <c r="D4192" s="30"/>
      <c r="E4192" s="30"/>
      <c r="F4192" s="30"/>
      <c r="G4192" s="14" t="s">
        <v>312</v>
      </c>
      <c r="H4192" s="19">
        <v>2.6505320000000001</v>
      </c>
      <c r="I4192" s="139">
        <v>5.5483999999999999E-2</v>
      </c>
      <c r="J4192" s="19">
        <v>2.595682</v>
      </c>
      <c r="K4192" s="139">
        <v>3.8262999999999998E-2</v>
      </c>
      <c r="L4192" s="19">
        <v>2.5495380000000001</v>
      </c>
      <c r="M4192" s="17">
        <v>2.3084E-2</v>
      </c>
      <c r="N4192" s="19">
        <v>2.6432090000000001</v>
      </c>
      <c r="O4192" s="17">
        <v>5.6673000000000001E-2</v>
      </c>
    </row>
    <row r="4193" spans="1:15" x14ac:dyDescent="0.2">
      <c r="A4193" s="125"/>
      <c r="B4193" s="30"/>
      <c r="C4193" s="30"/>
      <c r="D4193" s="30"/>
      <c r="E4193" s="30"/>
      <c r="F4193" s="30"/>
      <c r="G4193" s="14" t="s">
        <v>313</v>
      </c>
      <c r="H4193" s="19">
        <v>2.6696710000000001</v>
      </c>
      <c r="I4193" s="17">
        <v>-5.5799999999999999E-3</v>
      </c>
      <c r="J4193" s="19">
        <v>2.8001710000000002</v>
      </c>
      <c r="K4193" s="17">
        <v>-7.5339999999999999E-3</v>
      </c>
      <c r="L4193" s="19">
        <v>2.7355360000000002</v>
      </c>
      <c r="M4193" s="17">
        <v>1.341E-2</v>
      </c>
      <c r="N4193" s="19">
        <v>2.7424979999999999</v>
      </c>
      <c r="O4193" s="17">
        <v>5.7216999999999997E-2</v>
      </c>
    </row>
    <row r="4194" spans="1:15" x14ac:dyDescent="0.2">
      <c r="A4194" s="125"/>
      <c r="B4194" s="30"/>
      <c r="C4194" s="30"/>
      <c r="D4194" s="30"/>
      <c r="E4194" s="30"/>
      <c r="F4194" s="30"/>
      <c r="G4194" s="14" t="s">
        <v>314</v>
      </c>
      <c r="H4194" s="19">
        <v>2.4494500000000001</v>
      </c>
      <c r="I4194" s="17">
        <v>0.15556900000000001</v>
      </c>
      <c r="J4194" s="19">
        <v>2.425325</v>
      </c>
      <c r="K4194" s="17">
        <v>0.16753499999999999</v>
      </c>
      <c r="L4194" s="19">
        <v>2.4869219999999999</v>
      </c>
      <c r="M4194" s="17">
        <v>0.19852</v>
      </c>
      <c r="N4194" s="19">
        <v>2.2497280000000002</v>
      </c>
      <c r="O4194" s="17">
        <v>8.5646E-2</v>
      </c>
    </row>
    <row r="4195" spans="1:15" x14ac:dyDescent="0.2">
      <c r="A4195" s="125"/>
      <c r="B4195" s="30"/>
      <c r="C4195" s="30"/>
      <c r="D4195" s="30"/>
      <c r="E4195" s="30"/>
      <c r="F4195" s="30"/>
      <c r="G4195" s="14" t="s">
        <v>315</v>
      </c>
      <c r="H4195" s="19">
        <v>2.3110689999999998</v>
      </c>
      <c r="I4195" s="17">
        <v>-5.1785999999999999E-2</v>
      </c>
      <c r="J4195" s="19">
        <v>2.3970560000000001</v>
      </c>
      <c r="K4195" s="17">
        <v>-5.6059999999999999E-2</v>
      </c>
      <c r="L4195" s="19">
        <v>2.4348800000000002</v>
      </c>
      <c r="M4195" s="17">
        <v>-3.3885999999999999E-2</v>
      </c>
      <c r="N4195" s="19">
        <v>2.492165</v>
      </c>
      <c r="O4195" s="17">
        <v>-1.5656E-2</v>
      </c>
    </row>
    <row r="4196" spans="1:15" x14ac:dyDescent="0.2">
      <c r="A4196" s="125"/>
      <c r="B4196" s="30"/>
      <c r="C4196" s="30"/>
      <c r="D4196" s="30"/>
      <c r="E4196" s="30"/>
      <c r="F4196" s="30"/>
      <c r="G4196" s="14" t="s">
        <v>316</v>
      </c>
      <c r="H4196" s="19">
        <v>2.1797179999999998</v>
      </c>
      <c r="I4196" s="17">
        <v>-4.0504999999999999E-2</v>
      </c>
      <c r="J4196" s="19">
        <v>2.2387860000000002</v>
      </c>
      <c r="K4196" s="17">
        <v>-3.3465000000000002E-2</v>
      </c>
      <c r="L4196" s="19">
        <v>2.295811</v>
      </c>
      <c r="M4196" s="17">
        <v>-1.0451999999999999E-2</v>
      </c>
      <c r="N4196" s="19">
        <v>2.3284549999999999</v>
      </c>
      <c r="O4196" s="17">
        <v>-1.4229E-2</v>
      </c>
    </row>
    <row r="4197" spans="1:15" x14ac:dyDescent="0.2">
      <c r="A4197" s="125"/>
      <c r="B4197" s="30"/>
      <c r="C4197" s="30"/>
      <c r="D4197" s="30"/>
      <c r="E4197" s="30"/>
      <c r="F4197" s="30"/>
      <c r="G4197" s="14" t="s">
        <v>317</v>
      </c>
      <c r="H4197" s="19">
        <v>2.3058779999999999</v>
      </c>
      <c r="I4197" s="17">
        <v>-0.13249</v>
      </c>
      <c r="J4197" s="19">
        <v>2.3241290000000001</v>
      </c>
      <c r="K4197" s="17">
        <v>-0.12331400000000001</v>
      </c>
      <c r="L4197" s="19">
        <v>2.5371130000000002</v>
      </c>
      <c r="M4197" s="17">
        <v>-4.3352000000000002E-2</v>
      </c>
      <c r="N4197" s="19">
        <v>2.6341480000000002</v>
      </c>
      <c r="O4197" s="17">
        <v>7.4970000000000002E-3</v>
      </c>
    </row>
    <row r="4198" spans="1:15" x14ac:dyDescent="0.2">
      <c r="A4198" s="125"/>
      <c r="B4198" s="30"/>
      <c r="C4198" s="30"/>
      <c r="D4198" s="30"/>
      <c r="E4198" s="30"/>
      <c r="F4198" s="30"/>
      <c r="G4198" s="14" t="s">
        <v>318</v>
      </c>
      <c r="H4198" s="19">
        <v>2.7709619999999999</v>
      </c>
      <c r="I4198" s="17">
        <v>-2.6266000000000001E-2</v>
      </c>
      <c r="J4198" s="19">
        <v>2.8355269999999999</v>
      </c>
      <c r="K4198" s="17">
        <v>3.4050999999999998E-2</v>
      </c>
      <c r="L4198" s="19">
        <v>2.8594949999999999</v>
      </c>
      <c r="M4198" s="17">
        <v>4.5629999999999997E-2</v>
      </c>
      <c r="N4198" s="19">
        <v>2.816878</v>
      </c>
      <c r="O4198" s="17">
        <v>5.7190999999999999E-2</v>
      </c>
    </row>
    <row r="4199" spans="1:15" x14ac:dyDescent="0.2">
      <c r="A4199" s="125"/>
      <c r="B4199" s="30"/>
      <c r="C4199" s="30"/>
      <c r="D4199" s="30"/>
      <c r="E4199" s="30"/>
      <c r="F4199" s="30"/>
      <c r="G4199" s="14" t="s">
        <v>319</v>
      </c>
      <c r="H4199" s="19">
        <v>2.3988550000000002</v>
      </c>
      <c r="I4199" s="17">
        <v>-0.14646500000000001</v>
      </c>
      <c r="J4199" s="19">
        <v>2.404884</v>
      </c>
      <c r="K4199" s="17">
        <v>-0.14113600000000001</v>
      </c>
      <c r="L4199" s="19">
        <v>2.4019780000000002</v>
      </c>
      <c r="M4199" s="17">
        <v>-0.140343</v>
      </c>
      <c r="N4199" s="19">
        <v>2.587377</v>
      </c>
      <c r="O4199" s="17">
        <v>-8.4929000000000004E-2</v>
      </c>
    </row>
    <row r="4200" spans="1:15" x14ac:dyDescent="0.2">
      <c r="A4200" s="125"/>
      <c r="B4200" s="30"/>
      <c r="C4200" s="30"/>
      <c r="D4200" s="30"/>
      <c r="E4200" s="30"/>
      <c r="F4200" s="30"/>
      <c r="G4200" s="14" t="s">
        <v>320</v>
      </c>
      <c r="H4200" s="19">
        <v>2.6395029999999999</v>
      </c>
      <c r="I4200" s="17">
        <v>4.2180000000000004E-3</v>
      </c>
      <c r="J4200" s="19">
        <v>2.6231949999999999</v>
      </c>
      <c r="K4200" s="17">
        <v>-2.0173E-2</v>
      </c>
      <c r="L4200" s="19">
        <v>2.5838040000000002</v>
      </c>
      <c r="M4200" s="17">
        <v>-6.5912999999999999E-2</v>
      </c>
      <c r="N4200" s="19">
        <v>2.6204519999999998</v>
      </c>
      <c r="O4200" s="17">
        <v>-5.2268000000000002E-2</v>
      </c>
    </row>
    <row r="4201" spans="1:15" x14ac:dyDescent="0.2">
      <c r="A4201" s="125"/>
      <c r="B4201" s="30"/>
      <c r="C4201" s="30"/>
      <c r="D4201" s="30"/>
      <c r="E4201" s="30"/>
      <c r="F4201" s="30"/>
      <c r="G4201" s="14" t="s">
        <v>321</v>
      </c>
      <c r="H4201" s="19">
        <v>2.9712580000000002</v>
      </c>
      <c r="I4201" s="17">
        <v>-4.3620000000000004E-3</v>
      </c>
      <c r="J4201" s="19">
        <v>3.0217369999999999</v>
      </c>
      <c r="K4201" s="17">
        <v>3.0143E-2</v>
      </c>
      <c r="L4201" s="19">
        <v>3.0769549999999999</v>
      </c>
      <c r="M4201" s="17">
        <v>3.6343E-2</v>
      </c>
      <c r="N4201" s="19">
        <v>3.0718809999999999</v>
      </c>
      <c r="O4201" s="17">
        <v>5.6016000000000003E-2</v>
      </c>
    </row>
    <row r="4202" spans="1:15" x14ac:dyDescent="0.2">
      <c r="A4202" s="125"/>
      <c r="B4202" s="30"/>
      <c r="C4202" s="30"/>
      <c r="D4202" s="30"/>
      <c r="E4202" s="30"/>
      <c r="F4202" s="30"/>
      <c r="G4202" s="14" t="s">
        <v>322</v>
      </c>
      <c r="H4202" s="19">
        <v>2.8432490000000001</v>
      </c>
      <c r="I4202" s="17">
        <v>0.15416099999999999</v>
      </c>
      <c r="J4202" s="19">
        <v>2.7079200000000001</v>
      </c>
      <c r="K4202" s="17">
        <v>7.2437000000000001E-2</v>
      </c>
      <c r="L4202" s="19">
        <v>2.8032810000000001</v>
      </c>
      <c r="M4202" s="17">
        <v>7.9854999999999995E-2</v>
      </c>
      <c r="N4202" s="19">
        <v>2.5709680000000001</v>
      </c>
      <c r="O4202" s="17">
        <v>2.5360000000000001E-3</v>
      </c>
    </row>
    <row r="4203" spans="1:15" x14ac:dyDescent="0.2">
      <c r="A4203" s="125"/>
      <c r="B4203" s="30"/>
      <c r="C4203" s="30"/>
      <c r="D4203" s="30"/>
      <c r="E4203" s="30"/>
      <c r="F4203" s="30"/>
      <c r="G4203" s="14" t="s">
        <v>323</v>
      </c>
      <c r="H4203" s="19">
        <v>2.272376</v>
      </c>
      <c r="I4203" s="17">
        <v>-2.6589999999999999E-3</v>
      </c>
      <c r="J4203" s="19">
        <v>2.2398210000000001</v>
      </c>
      <c r="K4203" s="17">
        <v>-1.9238000000000002E-2</v>
      </c>
      <c r="L4203" s="19">
        <v>2.2737470000000002</v>
      </c>
      <c r="M4203" s="17">
        <v>-2.9750000000000002E-3</v>
      </c>
      <c r="N4203" s="19">
        <v>2.2820339999999999</v>
      </c>
      <c r="O4203" s="17">
        <v>7.45E-4</v>
      </c>
    </row>
    <row r="4204" spans="1:15" x14ac:dyDescent="0.2">
      <c r="A4204" s="125"/>
      <c r="B4204" s="30"/>
      <c r="C4204" s="30"/>
      <c r="D4204" s="30"/>
      <c r="E4204" s="30"/>
      <c r="F4204" s="30"/>
      <c r="G4204" s="14" t="s">
        <v>324</v>
      </c>
      <c r="H4204" s="19">
        <v>2.943028</v>
      </c>
      <c r="I4204" s="17">
        <v>0.19894800000000001</v>
      </c>
      <c r="J4204" s="19">
        <v>2.7631839999999999</v>
      </c>
      <c r="K4204" s="17">
        <v>7.4776999999999996E-2</v>
      </c>
      <c r="L4204" s="19">
        <v>2.7904309999999999</v>
      </c>
      <c r="M4204" s="17">
        <v>8.2374000000000003E-2</v>
      </c>
      <c r="N4204" s="19">
        <v>2.8341069999999999</v>
      </c>
      <c r="O4204" s="17">
        <v>0.108737</v>
      </c>
    </row>
    <row r="4205" spans="1:15" x14ac:dyDescent="0.2">
      <c r="A4205" s="137"/>
      <c r="B4205" s="138"/>
      <c r="C4205" s="138"/>
      <c r="D4205" s="138"/>
      <c r="E4205" s="138"/>
      <c r="F4205" s="30"/>
      <c r="G4205" s="14" t="s">
        <v>325</v>
      </c>
      <c r="H4205" s="19">
        <v>2.1992370000000001</v>
      </c>
      <c r="I4205" s="17">
        <v>5.2630000000000003E-2</v>
      </c>
      <c r="J4205" s="19">
        <v>2.1130680000000002</v>
      </c>
      <c r="K4205" s="17">
        <v>1.8686999999999999E-2</v>
      </c>
      <c r="L4205" s="19">
        <v>2.150102</v>
      </c>
      <c r="M4205" s="17">
        <v>3.3845E-2</v>
      </c>
      <c r="N4205" s="19">
        <v>2.123739</v>
      </c>
      <c r="O4205" s="17">
        <v>1.5737000000000001E-2</v>
      </c>
    </row>
    <row r="4206" spans="1:15" x14ac:dyDescent="0.2">
      <c r="C4206" s="30"/>
      <c r="D4206" s="30"/>
      <c r="E4206" s="30"/>
      <c r="F4206" s="30"/>
      <c r="G4206" s="14" t="s">
        <v>351</v>
      </c>
      <c r="H4206" s="19">
        <v>2.3669720000000001</v>
      </c>
      <c r="I4206" s="17">
        <v>0.10841000000000001</v>
      </c>
      <c r="J4206" s="19">
        <v>2.3452989999999998</v>
      </c>
      <c r="K4206" s="17">
        <v>6.6649E-2</v>
      </c>
      <c r="L4206" s="19">
        <v>2.3785820000000002</v>
      </c>
      <c r="M4206" s="17">
        <v>0.105172</v>
      </c>
      <c r="N4206" s="19">
        <v>2.3038219999999998</v>
      </c>
      <c r="O4206" s="17">
        <v>0.108083</v>
      </c>
    </row>
    <row r="4207" spans="1:15" x14ac:dyDescent="0.2">
      <c r="C4207" s="30"/>
      <c r="D4207" s="30"/>
      <c r="E4207" s="30"/>
      <c r="F4207" s="30"/>
      <c r="G4207" s="14" t="s">
        <v>352</v>
      </c>
      <c r="H4207" s="19">
        <v>2.5365199999999999</v>
      </c>
      <c r="I4207" s="17">
        <v>-1.0574E-2</v>
      </c>
      <c r="J4207" s="19">
        <v>2.4606659999999998</v>
      </c>
      <c r="K4207" s="17">
        <v>-5.3372000000000003E-2</v>
      </c>
      <c r="L4207" s="19">
        <v>2.4067940000000001</v>
      </c>
      <c r="M4207" s="17">
        <v>-4.3902999999999998E-2</v>
      </c>
      <c r="N4207" s="19">
        <v>2.4358089999999999</v>
      </c>
      <c r="O4207" s="17">
        <v>-1.2128999999999999E-2</v>
      </c>
    </row>
    <row r="4208" spans="1:15" x14ac:dyDescent="0.2">
      <c r="A4208" s="124" t="s">
        <v>19</v>
      </c>
      <c r="B4208" s="29" t="s">
        <v>11</v>
      </c>
      <c r="C4208" s="29" t="s">
        <v>117</v>
      </c>
      <c r="D4208" s="29" t="s">
        <v>23</v>
      </c>
      <c r="E4208" s="29" t="s">
        <v>26</v>
      </c>
      <c r="F4208" s="29" t="s">
        <v>85</v>
      </c>
      <c r="G4208" s="14" t="s">
        <v>326</v>
      </c>
      <c r="H4208" s="19">
        <v>2.8050739999999998</v>
      </c>
      <c r="I4208" s="17">
        <v>1.3939E-2</v>
      </c>
      <c r="J4208" s="19">
        <v>2.829698</v>
      </c>
      <c r="K4208" s="17">
        <v>2.8986999999999999E-2</v>
      </c>
      <c r="L4208" s="19">
        <v>2.8363909999999999</v>
      </c>
      <c r="M4208" s="17">
        <v>1.4803999999999999E-2</v>
      </c>
      <c r="N4208" s="19">
        <v>2.8114330000000001</v>
      </c>
      <c r="O4208" s="17">
        <v>1.7680999999999999E-2</v>
      </c>
    </row>
    <row r="4209" spans="1:15" x14ac:dyDescent="0.2">
      <c r="A4209" s="125"/>
      <c r="B4209" s="30"/>
      <c r="C4209" s="30"/>
      <c r="D4209" s="30"/>
      <c r="E4209" s="30"/>
      <c r="F4209" s="30"/>
      <c r="G4209" s="14" t="s">
        <v>327</v>
      </c>
      <c r="H4209" s="19">
        <v>2.2808619999999999</v>
      </c>
      <c r="I4209" s="17">
        <v>3.3221000000000001E-2</v>
      </c>
      <c r="J4209" s="19">
        <v>2.3711669999999998</v>
      </c>
      <c r="K4209" s="17">
        <v>4.9563999999999997E-2</v>
      </c>
      <c r="L4209" s="19">
        <v>2.3829760000000002</v>
      </c>
      <c r="M4209" s="17">
        <v>7.6651999999999998E-2</v>
      </c>
      <c r="N4209" s="19">
        <v>2.3183150000000001</v>
      </c>
      <c r="O4209" s="17">
        <v>6.5296999999999994E-2</v>
      </c>
    </row>
    <row r="4210" spans="1:15" x14ac:dyDescent="0.2">
      <c r="A4210" s="125"/>
      <c r="B4210" s="30"/>
      <c r="C4210" s="30"/>
      <c r="D4210" s="30"/>
      <c r="E4210" s="30"/>
      <c r="F4210" s="30"/>
      <c r="G4210" s="14" t="s">
        <v>328</v>
      </c>
      <c r="H4210" s="19">
        <v>2.1926890000000001</v>
      </c>
      <c r="I4210" s="17">
        <v>-3.0422999999999999E-2</v>
      </c>
      <c r="J4210" s="19">
        <v>2.2562899999999999</v>
      </c>
      <c r="K4210" s="17">
        <v>-2.5103E-2</v>
      </c>
      <c r="L4210" s="19">
        <v>2.2709160000000002</v>
      </c>
      <c r="M4210" s="17">
        <v>-1.4017E-2</v>
      </c>
      <c r="N4210" s="19">
        <v>2.299696</v>
      </c>
      <c r="O4210" s="17">
        <v>1.47E-3</v>
      </c>
    </row>
    <row r="4211" spans="1:15" x14ac:dyDescent="0.2">
      <c r="A4211" s="125"/>
      <c r="B4211" s="30"/>
      <c r="C4211" s="30"/>
      <c r="D4211" s="30"/>
      <c r="E4211" s="30"/>
      <c r="F4211" s="30"/>
      <c r="G4211" s="14" t="s">
        <v>329</v>
      </c>
      <c r="H4211" s="19">
        <v>2.102722</v>
      </c>
      <c r="I4211" s="17">
        <v>-5.1657000000000002E-2</v>
      </c>
      <c r="J4211" s="19">
        <v>2.1553360000000001</v>
      </c>
      <c r="K4211" s="17">
        <v>-3.5380000000000002E-2</v>
      </c>
      <c r="L4211" s="19">
        <v>2.1677979999999999</v>
      </c>
      <c r="M4211" s="17">
        <v>-2.1783E-2</v>
      </c>
      <c r="N4211" s="19">
        <v>2.1929219999999998</v>
      </c>
      <c r="O4211" s="17">
        <v>3.4150000000000001E-3</v>
      </c>
    </row>
    <row r="4212" spans="1:15" x14ac:dyDescent="0.2">
      <c r="A4212" s="125"/>
      <c r="B4212" s="30"/>
      <c r="C4212" s="30"/>
      <c r="D4212" s="30"/>
      <c r="E4212" s="30"/>
      <c r="F4212" s="30"/>
      <c r="G4212" s="14" t="s">
        <v>330</v>
      </c>
      <c r="H4212" s="19">
        <v>2.7362310000000001</v>
      </c>
      <c r="I4212" s="17">
        <v>0.134434</v>
      </c>
      <c r="J4212" s="19">
        <v>2.6524540000000001</v>
      </c>
      <c r="K4212" s="17">
        <v>0.10904700000000001</v>
      </c>
      <c r="L4212" s="19">
        <v>2.597728</v>
      </c>
      <c r="M4212" s="17">
        <v>0.110356</v>
      </c>
      <c r="N4212" s="19">
        <v>2.5507970000000002</v>
      </c>
      <c r="O4212" s="17">
        <v>7.2483000000000006E-2</v>
      </c>
    </row>
    <row r="4213" spans="1:15" x14ac:dyDescent="0.2">
      <c r="A4213" s="125"/>
      <c r="B4213" s="30"/>
      <c r="C4213" s="30"/>
      <c r="D4213" s="30"/>
      <c r="E4213" s="30"/>
      <c r="F4213" s="30"/>
      <c r="G4213" s="14" t="s">
        <v>331</v>
      </c>
      <c r="H4213" s="19">
        <v>2.7792629999999998</v>
      </c>
      <c r="I4213" s="17">
        <v>5.4600000000000003E-2</v>
      </c>
      <c r="J4213" s="19">
        <v>2.798235</v>
      </c>
      <c r="K4213" s="17">
        <v>3.6131999999999997E-2</v>
      </c>
      <c r="L4213" s="19">
        <v>2.8000080000000001</v>
      </c>
      <c r="M4213" s="17">
        <v>3.4023999999999999E-2</v>
      </c>
      <c r="N4213" s="19">
        <v>2.7599109999999998</v>
      </c>
      <c r="O4213" s="17">
        <v>2.8967E-2</v>
      </c>
    </row>
    <row r="4214" spans="1:15" x14ac:dyDescent="0.2">
      <c r="A4214" s="125"/>
      <c r="B4214" s="30"/>
      <c r="C4214" s="30"/>
      <c r="D4214" s="30"/>
      <c r="E4214" s="30"/>
      <c r="F4214" s="30"/>
      <c r="G4214" s="14" t="s">
        <v>332</v>
      </c>
      <c r="H4214" s="19">
        <v>2.2214160000000001</v>
      </c>
      <c r="I4214" s="17">
        <v>3.4257999999999997E-2</v>
      </c>
      <c r="J4214" s="19">
        <v>2.1486329999999998</v>
      </c>
      <c r="K4214" s="17">
        <v>4.6319999999999998E-3</v>
      </c>
      <c r="L4214" s="19">
        <v>2.183093</v>
      </c>
      <c r="M4214" s="17">
        <v>1.8270999999999999E-2</v>
      </c>
      <c r="N4214" s="19">
        <v>2.1651910000000001</v>
      </c>
      <c r="O4214" s="17">
        <v>7.3330000000000001E-3</v>
      </c>
    </row>
    <row r="4215" spans="1:15" x14ac:dyDescent="0.2">
      <c r="A4215" s="125"/>
      <c r="B4215" s="30"/>
      <c r="C4215" s="30"/>
      <c r="D4215" s="30"/>
      <c r="E4215" s="30"/>
      <c r="F4215" s="30"/>
      <c r="G4215" s="14" t="s">
        <v>333</v>
      </c>
      <c r="H4215" s="19">
        <v>2.7347800000000002</v>
      </c>
      <c r="I4215" s="17">
        <v>9.5057000000000003E-2</v>
      </c>
      <c r="J4215" s="19">
        <v>2.6788080000000001</v>
      </c>
      <c r="K4215" s="17">
        <v>8.1572000000000006E-2</v>
      </c>
      <c r="L4215" s="19">
        <v>2.678871</v>
      </c>
      <c r="M4215" s="17">
        <v>8.7428000000000006E-2</v>
      </c>
      <c r="N4215" s="19">
        <v>2.6125039999999999</v>
      </c>
      <c r="O4215" s="17">
        <v>6.7867999999999998E-2</v>
      </c>
    </row>
    <row r="4216" spans="1:15" x14ac:dyDescent="0.2">
      <c r="A4216" s="125"/>
      <c r="B4216" s="30"/>
      <c r="C4216" s="30"/>
      <c r="D4216" s="31"/>
      <c r="E4216" s="31"/>
      <c r="F4216" s="30"/>
      <c r="G4216" s="14" t="s">
        <v>334</v>
      </c>
      <c r="H4216" s="19">
        <v>2.335791</v>
      </c>
      <c r="I4216" s="17">
        <v>5.4580000000000002E-3</v>
      </c>
      <c r="J4216" s="19">
        <v>2.34619</v>
      </c>
      <c r="K4216" s="17">
        <v>2.9420000000000002E-3</v>
      </c>
      <c r="L4216" s="19">
        <v>2.3609279999999999</v>
      </c>
      <c r="M4216" s="17">
        <v>1.4079E-2</v>
      </c>
      <c r="N4216" s="19">
        <v>2.3602470000000002</v>
      </c>
      <c r="O4216" s="17">
        <v>1.9774E-2</v>
      </c>
    </row>
    <row r="4217" spans="1:15" x14ac:dyDescent="0.2">
      <c r="A4217" s="124" t="s">
        <v>19</v>
      </c>
      <c r="B4217" s="29" t="s">
        <v>11</v>
      </c>
      <c r="C4217" s="29" t="s">
        <v>117</v>
      </c>
      <c r="D4217" s="29" t="s">
        <v>24</v>
      </c>
      <c r="E4217" s="29" t="s">
        <v>0</v>
      </c>
      <c r="F4217" s="29" t="s">
        <v>84</v>
      </c>
      <c r="G4217" s="14" t="s">
        <v>278</v>
      </c>
      <c r="H4217" s="16">
        <v>60186.82</v>
      </c>
      <c r="I4217" s="17">
        <v>0.54700199999999999</v>
      </c>
      <c r="J4217" s="16">
        <v>189142.32</v>
      </c>
      <c r="K4217" s="17">
        <v>0.28868899999999997</v>
      </c>
      <c r="L4217" s="16">
        <v>392524.81</v>
      </c>
      <c r="M4217" s="17">
        <v>0.23184099999999999</v>
      </c>
      <c r="N4217" s="16">
        <v>761590.39</v>
      </c>
      <c r="O4217" s="17">
        <v>0.228797</v>
      </c>
    </row>
    <row r="4218" spans="1:15" x14ac:dyDescent="0.2">
      <c r="A4218" s="125"/>
      <c r="B4218" s="30"/>
      <c r="C4218" s="30"/>
      <c r="D4218" s="30"/>
      <c r="E4218" s="30"/>
      <c r="F4218" s="30"/>
      <c r="G4218" s="14" t="s">
        <v>279</v>
      </c>
      <c r="H4218" s="16">
        <v>105611.81</v>
      </c>
      <c r="I4218" s="17">
        <v>9.9220000000000003E-3</v>
      </c>
      <c r="J4218" s="16">
        <v>352587.39</v>
      </c>
      <c r="K4218" s="17">
        <v>4.9430000000000003E-3</v>
      </c>
      <c r="L4218" s="16">
        <v>734672.28</v>
      </c>
      <c r="M4218" s="17">
        <v>8.2504999999999995E-2</v>
      </c>
      <c r="N4218" s="16">
        <v>1479355.71</v>
      </c>
      <c r="O4218" s="17">
        <v>0.12917899999999999</v>
      </c>
    </row>
    <row r="4219" spans="1:15" x14ac:dyDescent="0.2">
      <c r="A4219" s="125"/>
      <c r="B4219" s="30"/>
      <c r="C4219" s="30"/>
      <c r="D4219" s="30"/>
      <c r="E4219" s="30"/>
      <c r="F4219" s="30"/>
      <c r="G4219" s="14" t="s">
        <v>280</v>
      </c>
      <c r="H4219" s="16">
        <v>188963.9</v>
      </c>
      <c r="I4219" s="17">
        <v>-9.9992999999999999E-2</v>
      </c>
      <c r="J4219" s="16">
        <v>621796.15</v>
      </c>
      <c r="K4219" s="17">
        <v>-0.16381200000000001</v>
      </c>
      <c r="L4219" s="16">
        <v>1296488.42</v>
      </c>
      <c r="M4219" s="17">
        <v>-0.156253</v>
      </c>
      <c r="N4219" s="16">
        <v>3001879.95</v>
      </c>
      <c r="O4219" s="17">
        <v>-1.1561E-2</v>
      </c>
    </row>
    <row r="4220" spans="1:15" x14ac:dyDescent="0.2">
      <c r="A4220" s="125"/>
      <c r="B4220" s="30"/>
      <c r="C4220" s="30"/>
      <c r="D4220" s="30"/>
      <c r="E4220" s="30"/>
      <c r="F4220" s="30"/>
      <c r="G4220" s="14" t="s">
        <v>281</v>
      </c>
      <c r="H4220" s="16">
        <v>79311.429999999993</v>
      </c>
      <c r="I4220" s="17">
        <v>0.110781</v>
      </c>
      <c r="J4220" s="16">
        <v>271869.18</v>
      </c>
      <c r="K4220" s="17">
        <v>0.115413</v>
      </c>
      <c r="L4220" s="16">
        <v>565247.56000000006</v>
      </c>
      <c r="M4220" s="17">
        <v>0.21987799999999999</v>
      </c>
      <c r="N4220" s="16">
        <v>1086464.77</v>
      </c>
      <c r="O4220" s="17">
        <v>0.242919</v>
      </c>
    </row>
    <row r="4221" spans="1:15" x14ac:dyDescent="0.2">
      <c r="A4221" s="125"/>
      <c r="B4221" s="30"/>
      <c r="C4221" s="30"/>
      <c r="D4221" s="30"/>
      <c r="E4221" s="30"/>
      <c r="F4221" s="30"/>
      <c r="G4221" s="14" t="s">
        <v>282</v>
      </c>
      <c r="H4221" s="16">
        <v>195353.8</v>
      </c>
      <c r="I4221" s="17">
        <v>-9.6844E-2</v>
      </c>
      <c r="J4221" s="16">
        <v>668239.27</v>
      </c>
      <c r="K4221" s="17">
        <v>-8.7889999999999996E-2</v>
      </c>
      <c r="L4221" s="16">
        <v>1329020.3700000001</v>
      </c>
      <c r="M4221" s="17">
        <v>-5.7098999999999997E-2</v>
      </c>
      <c r="N4221" s="16">
        <v>2950355.21</v>
      </c>
      <c r="O4221" s="17">
        <v>0.101919</v>
      </c>
    </row>
    <row r="4222" spans="1:15" x14ac:dyDescent="0.2">
      <c r="A4222" s="125"/>
      <c r="B4222" s="30"/>
      <c r="C4222" s="30"/>
      <c r="D4222" s="30"/>
      <c r="E4222" s="30"/>
      <c r="F4222" s="30"/>
      <c r="G4222" s="14" t="s">
        <v>283</v>
      </c>
      <c r="H4222" s="16">
        <v>94171.44</v>
      </c>
      <c r="I4222" s="17">
        <v>-4.57E-4</v>
      </c>
      <c r="J4222" s="16">
        <v>329340.79999999999</v>
      </c>
      <c r="K4222" s="17">
        <v>-4.1285000000000002E-2</v>
      </c>
      <c r="L4222" s="16">
        <v>666678.32999999996</v>
      </c>
      <c r="M4222" s="17">
        <v>7.9319999999999998E-3</v>
      </c>
      <c r="N4222" s="16">
        <v>1364826.99</v>
      </c>
      <c r="O4222" s="17">
        <v>8.7353E-2</v>
      </c>
    </row>
    <row r="4223" spans="1:15" x14ac:dyDescent="0.2">
      <c r="A4223" s="125"/>
      <c r="B4223" s="30"/>
      <c r="C4223" s="30"/>
      <c r="D4223" s="30"/>
      <c r="E4223" s="30"/>
      <c r="F4223" s="30"/>
      <c r="G4223" s="14" t="s">
        <v>284</v>
      </c>
      <c r="H4223" s="16">
        <v>58784.28</v>
      </c>
      <c r="I4223" s="17">
        <v>0.53425</v>
      </c>
      <c r="J4223" s="16">
        <v>182228.02</v>
      </c>
      <c r="K4223" s="17">
        <v>0.41806599999999999</v>
      </c>
      <c r="L4223" s="16">
        <v>347462.27</v>
      </c>
      <c r="M4223" s="17">
        <v>0.45591399999999999</v>
      </c>
      <c r="N4223" s="16">
        <v>669496.42000000004</v>
      </c>
      <c r="O4223" s="17">
        <v>0.59133000000000002</v>
      </c>
    </row>
    <row r="4224" spans="1:15" x14ac:dyDescent="0.2">
      <c r="A4224" s="125"/>
      <c r="B4224" s="30"/>
      <c r="C4224" s="30"/>
      <c r="D4224" s="30"/>
      <c r="E4224" s="30"/>
      <c r="F4224" s="30"/>
      <c r="G4224" s="14" t="s">
        <v>285</v>
      </c>
      <c r="H4224" s="16">
        <v>125667.32</v>
      </c>
      <c r="I4224" s="17">
        <v>6.6422999999999996E-2</v>
      </c>
      <c r="J4224" s="16">
        <v>445211.25</v>
      </c>
      <c r="K4224" s="17">
        <v>5.5369000000000002E-2</v>
      </c>
      <c r="L4224" s="16">
        <v>1005470.21</v>
      </c>
      <c r="M4224" s="17">
        <v>0.16365299999999999</v>
      </c>
      <c r="N4224" s="16">
        <v>2031711.36</v>
      </c>
      <c r="O4224" s="17">
        <v>0.18374499999999999</v>
      </c>
    </row>
    <row r="4225" spans="1:15" x14ac:dyDescent="0.2">
      <c r="A4225" s="125"/>
      <c r="B4225" s="30"/>
      <c r="C4225" s="30"/>
      <c r="D4225" s="30"/>
      <c r="E4225" s="30"/>
      <c r="F4225" s="30"/>
      <c r="G4225" s="14" t="s">
        <v>286</v>
      </c>
      <c r="H4225" s="16">
        <v>80050.94</v>
      </c>
      <c r="I4225" s="17">
        <v>0.28976499999999999</v>
      </c>
      <c r="J4225" s="16">
        <v>271457.89</v>
      </c>
      <c r="K4225" s="17">
        <v>0.20904400000000001</v>
      </c>
      <c r="L4225" s="16">
        <v>538229.28</v>
      </c>
      <c r="M4225" s="17">
        <v>0.20272999999999999</v>
      </c>
      <c r="N4225" s="16">
        <v>1040026.31</v>
      </c>
      <c r="O4225" s="17">
        <v>0.26563500000000001</v>
      </c>
    </row>
    <row r="4226" spans="1:15" x14ac:dyDescent="0.2">
      <c r="A4226" s="125"/>
      <c r="B4226" s="30"/>
      <c r="C4226" s="30"/>
      <c r="D4226" s="30"/>
      <c r="E4226" s="30"/>
      <c r="F4226" s="30"/>
      <c r="G4226" s="14" t="s">
        <v>287</v>
      </c>
      <c r="H4226" s="16">
        <v>46619.21</v>
      </c>
      <c r="I4226" s="17">
        <v>0.24657100000000001</v>
      </c>
      <c r="J4226" s="16">
        <v>189385.48</v>
      </c>
      <c r="K4226" s="17">
        <v>0.23583599999999999</v>
      </c>
      <c r="L4226" s="16">
        <v>360067.18</v>
      </c>
      <c r="M4226" s="17">
        <v>0.28398099999999998</v>
      </c>
      <c r="N4226" s="16">
        <v>692188.68</v>
      </c>
      <c r="O4226" s="17">
        <v>0.360045</v>
      </c>
    </row>
    <row r="4227" spans="1:15" x14ac:dyDescent="0.2">
      <c r="A4227" s="125"/>
      <c r="B4227" s="30"/>
      <c r="C4227" s="30"/>
      <c r="D4227" s="30"/>
      <c r="E4227" s="30"/>
      <c r="F4227" s="30"/>
      <c r="G4227" s="14" t="s">
        <v>288</v>
      </c>
      <c r="H4227" s="16">
        <v>49027.28</v>
      </c>
      <c r="I4227" s="17">
        <v>0.150533</v>
      </c>
      <c r="J4227" s="16">
        <v>180483.01</v>
      </c>
      <c r="K4227" s="17">
        <v>0.13716300000000001</v>
      </c>
      <c r="L4227" s="16">
        <v>373050.42</v>
      </c>
      <c r="M4227" s="17">
        <v>0.22236600000000001</v>
      </c>
      <c r="N4227" s="16">
        <v>712485.69</v>
      </c>
      <c r="O4227" s="17">
        <v>0.31259700000000001</v>
      </c>
    </row>
    <row r="4228" spans="1:15" x14ac:dyDescent="0.2">
      <c r="A4228" s="125"/>
      <c r="B4228" s="30"/>
      <c r="C4228" s="30"/>
      <c r="D4228" s="30"/>
      <c r="E4228" s="30"/>
      <c r="F4228" s="30"/>
      <c r="G4228" s="14" t="s">
        <v>289</v>
      </c>
      <c r="H4228" s="16">
        <v>152353.82</v>
      </c>
      <c r="I4228" s="17">
        <v>0.28624699999999997</v>
      </c>
      <c r="J4228" s="16">
        <v>512195.07</v>
      </c>
      <c r="K4228" s="17">
        <v>0.308425</v>
      </c>
      <c r="L4228" s="16">
        <v>1046251.27</v>
      </c>
      <c r="M4228" s="17">
        <v>0.34615699999999999</v>
      </c>
      <c r="N4228" s="16">
        <v>1960395.71</v>
      </c>
      <c r="O4228" s="17">
        <v>0.32277600000000001</v>
      </c>
    </row>
    <row r="4229" spans="1:15" x14ac:dyDescent="0.2">
      <c r="A4229" s="125"/>
      <c r="B4229" s="30"/>
      <c r="C4229" s="30"/>
      <c r="D4229" s="30"/>
      <c r="E4229" s="30"/>
      <c r="F4229" s="30"/>
      <c r="G4229" s="14" t="s">
        <v>290</v>
      </c>
      <c r="H4229" s="16">
        <v>157200.79</v>
      </c>
      <c r="I4229" s="17">
        <v>0.22487699999999999</v>
      </c>
      <c r="J4229" s="16">
        <v>512204.09</v>
      </c>
      <c r="K4229" s="17">
        <v>0.17125299999999999</v>
      </c>
      <c r="L4229" s="16">
        <v>1028471.81</v>
      </c>
      <c r="M4229" s="17">
        <v>0.12653900000000001</v>
      </c>
      <c r="N4229" s="16">
        <v>1966322.12</v>
      </c>
      <c r="O4229" s="17">
        <v>0.12859899999999999</v>
      </c>
    </row>
    <row r="4230" spans="1:15" x14ac:dyDescent="0.2">
      <c r="A4230" s="125"/>
      <c r="B4230" s="30"/>
      <c r="C4230" s="30"/>
      <c r="D4230" s="30"/>
      <c r="E4230" s="30"/>
      <c r="F4230" s="30"/>
      <c r="G4230" s="14" t="s">
        <v>291</v>
      </c>
      <c r="H4230" s="16">
        <v>57376.77</v>
      </c>
      <c r="I4230" s="17">
        <v>-1.4010999999999999E-2</v>
      </c>
      <c r="J4230" s="16">
        <v>201809.59</v>
      </c>
      <c r="K4230" s="17">
        <v>-5.9012000000000002E-2</v>
      </c>
      <c r="L4230" s="16">
        <v>461778.9</v>
      </c>
      <c r="M4230" s="17">
        <v>6.9516999999999995E-2</v>
      </c>
      <c r="N4230" s="16">
        <v>933226.15</v>
      </c>
      <c r="O4230" s="17">
        <v>0.17965200000000001</v>
      </c>
    </row>
    <row r="4231" spans="1:15" x14ac:dyDescent="0.2">
      <c r="A4231" s="125"/>
      <c r="B4231" s="30"/>
      <c r="C4231" s="30"/>
      <c r="D4231" s="30"/>
      <c r="E4231" s="30"/>
      <c r="F4231" s="30"/>
      <c r="G4231" s="14" t="s">
        <v>292</v>
      </c>
      <c r="H4231" s="16">
        <v>22703.22</v>
      </c>
      <c r="I4231" s="17">
        <v>0.14583599999999999</v>
      </c>
      <c r="J4231" s="16">
        <v>77366.080000000002</v>
      </c>
      <c r="K4231" s="17">
        <v>7.8183000000000002E-2</v>
      </c>
      <c r="L4231" s="16">
        <v>163982.51999999999</v>
      </c>
      <c r="M4231" s="17">
        <v>0.17632500000000001</v>
      </c>
      <c r="N4231" s="16">
        <v>304896.18</v>
      </c>
      <c r="O4231" s="17">
        <v>0.23613100000000001</v>
      </c>
    </row>
    <row r="4232" spans="1:15" x14ac:dyDescent="0.2">
      <c r="A4232" s="125"/>
      <c r="B4232" s="30"/>
      <c r="C4232" s="30"/>
      <c r="D4232" s="30"/>
      <c r="E4232" s="30"/>
      <c r="F4232" s="30"/>
      <c r="G4232" s="14" t="s">
        <v>293</v>
      </c>
      <c r="H4232" s="16">
        <v>106819.65</v>
      </c>
      <c r="I4232" s="17">
        <v>-0.20854800000000001</v>
      </c>
      <c r="J4232" s="16">
        <v>369236.59</v>
      </c>
      <c r="K4232" s="17">
        <v>-0.240341</v>
      </c>
      <c r="L4232" s="16">
        <v>742757.29</v>
      </c>
      <c r="M4232" s="17">
        <v>-0.207256</v>
      </c>
      <c r="N4232" s="16">
        <v>1742247.55</v>
      </c>
      <c r="O4232" s="17">
        <v>-1.0527999999999999E-2</v>
      </c>
    </row>
    <row r="4233" spans="1:15" x14ac:dyDescent="0.2">
      <c r="A4233" s="125"/>
      <c r="B4233" s="30"/>
      <c r="C4233" s="30"/>
      <c r="D4233" s="30"/>
      <c r="E4233" s="30"/>
      <c r="F4233" s="30"/>
      <c r="G4233" s="14" t="s">
        <v>294</v>
      </c>
      <c r="H4233" s="16">
        <v>118561.06</v>
      </c>
      <c r="I4233" s="17">
        <v>-0.19358600000000001</v>
      </c>
      <c r="J4233" s="16">
        <v>362911.26</v>
      </c>
      <c r="K4233" s="17">
        <v>-0.33126699999999998</v>
      </c>
      <c r="L4233" s="16">
        <v>768888.33</v>
      </c>
      <c r="M4233" s="17">
        <v>-0.29506100000000002</v>
      </c>
      <c r="N4233" s="16">
        <v>1807533.84</v>
      </c>
      <c r="O4233" s="17">
        <v>-0.11246</v>
      </c>
    </row>
    <row r="4234" spans="1:15" x14ac:dyDescent="0.2">
      <c r="A4234" s="125"/>
      <c r="B4234" s="30"/>
      <c r="C4234" s="30"/>
      <c r="D4234" s="30"/>
      <c r="E4234" s="30"/>
      <c r="F4234" s="30"/>
      <c r="G4234" s="14" t="s">
        <v>295</v>
      </c>
      <c r="H4234" s="16">
        <v>119039.65</v>
      </c>
      <c r="I4234" s="17">
        <v>0.28640300000000002</v>
      </c>
      <c r="J4234" s="16">
        <v>401819.57</v>
      </c>
      <c r="K4234" s="17">
        <v>0.34060600000000002</v>
      </c>
      <c r="L4234" s="16">
        <v>824848.86</v>
      </c>
      <c r="M4234" s="17">
        <v>0.28270000000000001</v>
      </c>
      <c r="N4234" s="16">
        <v>1513474.55</v>
      </c>
      <c r="O4234" s="17">
        <v>0.21448999999999999</v>
      </c>
    </row>
    <row r="4235" spans="1:15" x14ac:dyDescent="0.2">
      <c r="A4235" s="125"/>
      <c r="B4235" s="30"/>
      <c r="C4235" s="30"/>
      <c r="D4235" s="30"/>
      <c r="E4235" s="30"/>
      <c r="F4235" s="30"/>
      <c r="G4235" s="14" t="s">
        <v>296</v>
      </c>
      <c r="H4235" s="16">
        <v>54789.62</v>
      </c>
      <c r="I4235" s="17">
        <v>0.27683099999999999</v>
      </c>
      <c r="J4235" s="16">
        <v>188620.89</v>
      </c>
      <c r="K4235" s="17">
        <v>0.21674199999999999</v>
      </c>
      <c r="L4235" s="16">
        <v>390501.06</v>
      </c>
      <c r="M4235" s="17">
        <v>0.31099599999999999</v>
      </c>
      <c r="N4235" s="16">
        <v>729079.89</v>
      </c>
      <c r="O4235" s="17">
        <v>0.37603199999999998</v>
      </c>
    </row>
    <row r="4236" spans="1:15" x14ac:dyDescent="0.2">
      <c r="A4236" s="125"/>
      <c r="B4236" s="30"/>
      <c r="C4236" s="30"/>
      <c r="D4236" s="30"/>
      <c r="E4236" s="30"/>
      <c r="F4236" s="30"/>
      <c r="G4236" s="14" t="s">
        <v>297</v>
      </c>
      <c r="H4236" s="16">
        <v>53852.26</v>
      </c>
      <c r="I4236" s="17">
        <v>9.1803999999999997E-2</v>
      </c>
      <c r="J4236" s="16">
        <v>185987.14</v>
      </c>
      <c r="K4236" s="17">
        <v>0.15587599999999999</v>
      </c>
      <c r="L4236" s="16">
        <v>395667.75</v>
      </c>
      <c r="M4236" s="17">
        <v>0.247252</v>
      </c>
      <c r="N4236" s="16">
        <v>779069.56</v>
      </c>
      <c r="O4236" s="17">
        <v>0.25274099999999999</v>
      </c>
    </row>
    <row r="4237" spans="1:15" x14ac:dyDescent="0.2">
      <c r="A4237" s="125"/>
      <c r="B4237" s="30"/>
      <c r="C4237" s="30"/>
      <c r="D4237" s="30"/>
      <c r="E4237" s="30"/>
      <c r="F4237" s="30"/>
      <c r="G4237" s="14" t="s">
        <v>298</v>
      </c>
      <c r="H4237" s="16">
        <v>111073.86</v>
      </c>
      <c r="I4237" s="17">
        <v>1.4243710000000001</v>
      </c>
      <c r="J4237" s="16">
        <v>390305.81</v>
      </c>
      <c r="K4237" s="17">
        <v>1.506067</v>
      </c>
      <c r="L4237" s="16">
        <v>764977.02</v>
      </c>
      <c r="M4237" s="17">
        <v>1.2612190000000001</v>
      </c>
      <c r="N4237" s="16">
        <v>1459128.66</v>
      </c>
      <c r="O4237" s="17">
        <v>1.1407879999999999</v>
      </c>
    </row>
    <row r="4238" spans="1:15" x14ac:dyDescent="0.2">
      <c r="A4238" s="125"/>
      <c r="B4238" s="30"/>
      <c r="C4238" s="30"/>
      <c r="D4238" s="30"/>
      <c r="E4238" s="30"/>
      <c r="F4238" s="30"/>
      <c r="G4238" s="14" t="s">
        <v>299</v>
      </c>
      <c r="H4238" s="16">
        <v>339544.75</v>
      </c>
      <c r="I4238" s="17">
        <v>0.118841</v>
      </c>
      <c r="J4238" s="16">
        <v>1111353.49</v>
      </c>
      <c r="K4238" s="17">
        <v>7.1537000000000003E-2</v>
      </c>
      <c r="L4238" s="16">
        <v>2361928.86</v>
      </c>
      <c r="M4238" s="17">
        <v>9.5575999999999994E-2</v>
      </c>
      <c r="N4238" s="16">
        <v>4778106.79</v>
      </c>
      <c r="O4238" s="17">
        <v>9.4695000000000001E-2</v>
      </c>
    </row>
    <row r="4239" spans="1:15" x14ac:dyDescent="0.2">
      <c r="A4239" s="125"/>
      <c r="B4239" s="30"/>
      <c r="C4239" s="30"/>
      <c r="D4239" s="30"/>
      <c r="E4239" s="30"/>
      <c r="F4239" s="30"/>
      <c r="G4239" s="14" t="s">
        <v>300</v>
      </c>
      <c r="H4239" s="16">
        <v>26911.73</v>
      </c>
      <c r="I4239" s="17">
        <v>0.23019100000000001</v>
      </c>
      <c r="J4239" s="16">
        <v>88087.2</v>
      </c>
      <c r="K4239" s="17">
        <v>0.14659900000000001</v>
      </c>
      <c r="L4239" s="16">
        <v>179626.08</v>
      </c>
      <c r="M4239" s="17">
        <v>0.136799</v>
      </c>
      <c r="N4239" s="16">
        <v>328646.94</v>
      </c>
      <c r="O4239" s="17">
        <v>0.147781</v>
      </c>
    </row>
    <row r="4240" spans="1:15" x14ac:dyDescent="0.2">
      <c r="A4240" s="125"/>
      <c r="B4240" s="30"/>
      <c r="C4240" s="30"/>
      <c r="D4240" s="30"/>
      <c r="E4240" s="30"/>
      <c r="F4240" s="30"/>
      <c r="G4240" s="14" t="s">
        <v>301</v>
      </c>
      <c r="H4240" s="16">
        <v>179047.29</v>
      </c>
      <c r="I4240" s="17">
        <v>0.12754199999999999</v>
      </c>
      <c r="J4240" s="16">
        <v>594650.02</v>
      </c>
      <c r="K4240" s="17">
        <v>0.16969899999999999</v>
      </c>
      <c r="L4240" s="16">
        <v>1239802.2</v>
      </c>
      <c r="M4240" s="17">
        <v>0.23563100000000001</v>
      </c>
      <c r="N4240" s="16">
        <v>2471633.91</v>
      </c>
      <c r="O4240" s="17">
        <v>0.21726599999999999</v>
      </c>
    </row>
    <row r="4241" spans="1:15" x14ac:dyDescent="0.2">
      <c r="A4241" s="125"/>
      <c r="B4241" s="30"/>
      <c r="C4241" s="30"/>
      <c r="D4241" s="30"/>
      <c r="E4241" s="30"/>
      <c r="F4241" s="30"/>
      <c r="G4241" s="14" t="s">
        <v>302</v>
      </c>
      <c r="H4241" s="16">
        <v>169829.98</v>
      </c>
      <c r="I4241" s="17">
        <v>0.50155899999999998</v>
      </c>
      <c r="J4241" s="16">
        <v>534984.6</v>
      </c>
      <c r="K4241" s="17">
        <v>0.58688799999999997</v>
      </c>
      <c r="L4241" s="16">
        <v>1109145.74</v>
      </c>
      <c r="M4241" s="17">
        <v>1.0752980000000001</v>
      </c>
      <c r="N4241" s="16">
        <v>2198483.88</v>
      </c>
      <c r="O4241" s="17">
        <v>1.2640940000000001</v>
      </c>
    </row>
    <row r="4242" spans="1:15" x14ac:dyDescent="0.2">
      <c r="A4242" s="125"/>
      <c r="B4242" s="30"/>
      <c r="C4242" s="30"/>
      <c r="D4242" s="30"/>
      <c r="E4242" s="30"/>
      <c r="F4242" s="30"/>
      <c r="G4242" s="14" t="s">
        <v>303</v>
      </c>
      <c r="H4242" s="16">
        <v>180553.23</v>
      </c>
      <c r="I4242" s="17">
        <v>0.313388</v>
      </c>
      <c r="J4242" s="16">
        <v>614446.47</v>
      </c>
      <c r="K4242" s="17">
        <v>0.67310599999999998</v>
      </c>
      <c r="L4242" s="16">
        <v>1161087.99</v>
      </c>
      <c r="M4242" s="17">
        <v>0.65213200000000004</v>
      </c>
      <c r="N4242" s="16">
        <v>2206231.69</v>
      </c>
      <c r="O4242" s="17">
        <v>0.70280600000000004</v>
      </c>
    </row>
    <row r="4243" spans="1:15" x14ac:dyDescent="0.2">
      <c r="A4243" s="125"/>
      <c r="B4243" s="30"/>
      <c r="C4243" s="30"/>
      <c r="D4243" s="30"/>
      <c r="E4243" s="30"/>
      <c r="F4243" s="30"/>
      <c r="G4243" s="14" t="s">
        <v>304</v>
      </c>
      <c r="H4243" s="16">
        <v>46831.98</v>
      </c>
      <c r="I4243" s="17">
        <v>0.241531</v>
      </c>
      <c r="J4243" s="16">
        <v>151841.31</v>
      </c>
      <c r="K4243" s="17">
        <v>0.17585899999999999</v>
      </c>
      <c r="L4243" s="16">
        <v>299384.7</v>
      </c>
      <c r="M4243" s="17">
        <v>0.14372099999999999</v>
      </c>
      <c r="N4243" s="16">
        <v>555860.03</v>
      </c>
      <c r="O4243" s="17">
        <v>0.141181</v>
      </c>
    </row>
    <row r="4244" spans="1:15" x14ac:dyDescent="0.2">
      <c r="A4244" s="125"/>
      <c r="B4244" s="30"/>
      <c r="C4244" s="30"/>
      <c r="D4244" s="30"/>
      <c r="E4244" s="30"/>
      <c r="F4244" s="30"/>
      <c r="G4244" s="14" t="s">
        <v>305</v>
      </c>
      <c r="H4244" s="16">
        <v>70475.41</v>
      </c>
      <c r="I4244" s="17">
        <v>4.6796999999999998E-2</v>
      </c>
      <c r="J4244" s="16">
        <v>234838.15</v>
      </c>
      <c r="K4244" s="17">
        <v>6.2976000000000004E-2</v>
      </c>
      <c r="L4244" s="16">
        <v>567296.17000000004</v>
      </c>
      <c r="M4244" s="17">
        <v>0.24046300000000001</v>
      </c>
      <c r="N4244" s="16">
        <v>1089269.54</v>
      </c>
      <c r="O4244" s="17">
        <v>0.34978900000000002</v>
      </c>
    </row>
    <row r="4245" spans="1:15" x14ac:dyDescent="0.2">
      <c r="A4245" s="125"/>
      <c r="B4245" s="30"/>
      <c r="C4245" s="30"/>
      <c r="D4245" s="30"/>
      <c r="E4245" s="30"/>
      <c r="F4245" s="30"/>
      <c r="G4245" s="14" t="s">
        <v>306</v>
      </c>
      <c r="H4245" s="16">
        <v>461207.78</v>
      </c>
      <c r="I4245" s="17">
        <v>-0.13623499999999999</v>
      </c>
      <c r="J4245" s="16">
        <v>1584846.88</v>
      </c>
      <c r="K4245" s="17">
        <v>-0.122575</v>
      </c>
      <c r="L4245" s="16">
        <v>3325465.28</v>
      </c>
      <c r="M4245" s="17">
        <v>-8.0895999999999996E-2</v>
      </c>
      <c r="N4245" s="16">
        <v>7308481.0800000001</v>
      </c>
      <c r="O4245" s="17">
        <v>5.5959000000000002E-2</v>
      </c>
    </row>
    <row r="4246" spans="1:15" x14ac:dyDescent="0.2">
      <c r="A4246" s="125"/>
      <c r="B4246" s="30"/>
      <c r="C4246" s="30"/>
      <c r="D4246" s="30"/>
      <c r="E4246" s="30"/>
      <c r="F4246" s="30"/>
      <c r="G4246" s="14" t="s">
        <v>307</v>
      </c>
      <c r="H4246" s="16">
        <v>153395.87</v>
      </c>
      <c r="I4246" s="17">
        <v>0.16076499999999999</v>
      </c>
      <c r="J4246" s="16">
        <v>519134.15</v>
      </c>
      <c r="K4246" s="17">
        <v>0.16073899999999999</v>
      </c>
      <c r="L4246" s="16">
        <v>1058097.49</v>
      </c>
      <c r="M4246" s="17">
        <v>0.22168399999999999</v>
      </c>
      <c r="N4246" s="16">
        <v>2027553.26</v>
      </c>
      <c r="O4246" s="17">
        <v>0.30007800000000001</v>
      </c>
    </row>
    <row r="4247" spans="1:15" x14ac:dyDescent="0.2">
      <c r="A4247" s="125"/>
      <c r="B4247" s="30"/>
      <c r="C4247" s="30"/>
      <c r="D4247" s="30"/>
      <c r="E4247" s="30"/>
      <c r="F4247" s="30"/>
      <c r="G4247" s="14" t="s">
        <v>308</v>
      </c>
      <c r="H4247" s="16">
        <v>22441.99</v>
      </c>
      <c r="I4247" s="17">
        <v>0.17887700000000001</v>
      </c>
      <c r="J4247" s="16">
        <v>77942.100000000006</v>
      </c>
      <c r="K4247" s="17">
        <v>5.8390999999999998E-2</v>
      </c>
      <c r="L4247" s="16">
        <v>168641.47</v>
      </c>
      <c r="M4247" s="17">
        <v>0.13547100000000001</v>
      </c>
      <c r="N4247" s="16">
        <v>316063.64</v>
      </c>
      <c r="O4247" s="17">
        <v>0.12815399999999999</v>
      </c>
    </row>
    <row r="4248" spans="1:15" x14ac:dyDescent="0.2">
      <c r="A4248" s="125"/>
      <c r="B4248" s="30"/>
      <c r="C4248" s="30"/>
      <c r="D4248" s="30"/>
      <c r="E4248" s="30"/>
      <c r="F4248" s="30"/>
      <c r="G4248" s="14" t="s">
        <v>309</v>
      </c>
      <c r="H4248" s="16">
        <v>113681.60000000001</v>
      </c>
      <c r="I4248" s="17">
        <v>0.24270600000000001</v>
      </c>
      <c r="J4248" s="16">
        <v>374322.8</v>
      </c>
      <c r="K4248" s="17">
        <v>0.23252500000000001</v>
      </c>
      <c r="L4248" s="16">
        <v>769147.57</v>
      </c>
      <c r="M4248" s="17">
        <v>0.31318600000000002</v>
      </c>
      <c r="N4248" s="16">
        <v>1500753.24</v>
      </c>
      <c r="O4248" s="17">
        <v>0.27159</v>
      </c>
    </row>
    <row r="4249" spans="1:15" x14ac:dyDescent="0.2">
      <c r="A4249" s="125"/>
      <c r="B4249" s="30"/>
      <c r="C4249" s="30"/>
      <c r="D4249" s="30"/>
      <c r="E4249" s="30"/>
      <c r="F4249" s="30"/>
      <c r="G4249" s="14" t="s">
        <v>310</v>
      </c>
      <c r="H4249" s="16">
        <v>43570.26</v>
      </c>
      <c r="I4249" s="17">
        <v>0.36484299999999997</v>
      </c>
      <c r="J4249" s="16">
        <v>152615.17000000001</v>
      </c>
      <c r="K4249" s="17">
        <v>0.29555199999999998</v>
      </c>
      <c r="L4249" s="16">
        <v>328393.62</v>
      </c>
      <c r="M4249" s="17">
        <v>0.33551300000000001</v>
      </c>
      <c r="N4249" s="16">
        <v>609276.67000000004</v>
      </c>
      <c r="O4249" s="17">
        <v>0.42616700000000002</v>
      </c>
    </row>
    <row r="4250" spans="1:15" x14ac:dyDescent="0.2">
      <c r="A4250" s="125"/>
      <c r="B4250" s="30"/>
      <c r="C4250" s="30"/>
      <c r="D4250" s="30"/>
      <c r="E4250" s="30"/>
      <c r="F4250" s="30"/>
      <c r="G4250" s="14" t="s">
        <v>311</v>
      </c>
      <c r="H4250" s="16">
        <v>145946.04</v>
      </c>
      <c r="I4250" s="17">
        <v>-0.18983900000000001</v>
      </c>
      <c r="J4250" s="16">
        <v>492164.68</v>
      </c>
      <c r="K4250" s="17">
        <v>-0.18972600000000001</v>
      </c>
      <c r="L4250" s="16">
        <v>1074108.94</v>
      </c>
      <c r="M4250" s="17">
        <v>-0.11990099999999999</v>
      </c>
      <c r="N4250" s="16">
        <v>2479793.33</v>
      </c>
      <c r="O4250" s="17">
        <v>7.0973999999999995E-2</v>
      </c>
    </row>
    <row r="4251" spans="1:15" x14ac:dyDescent="0.2">
      <c r="A4251" s="125"/>
      <c r="B4251" s="30"/>
      <c r="C4251" s="30"/>
      <c r="D4251" s="30"/>
      <c r="E4251" s="30"/>
      <c r="F4251" s="30"/>
      <c r="G4251" s="14" t="s">
        <v>312</v>
      </c>
      <c r="H4251" s="16">
        <v>105591.48</v>
      </c>
      <c r="I4251" s="17">
        <v>4.7819E-2</v>
      </c>
      <c r="J4251" s="16">
        <v>350599.02</v>
      </c>
      <c r="K4251" s="17">
        <v>9.0475E-2</v>
      </c>
      <c r="L4251" s="16">
        <v>787236.94</v>
      </c>
      <c r="M4251" s="17">
        <v>0.183312</v>
      </c>
      <c r="N4251" s="16">
        <v>1647370.47</v>
      </c>
      <c r="O4251" s="17">
        <v>0.244035</v>
      </c>
    </row>
    <row r="4252" spans="1:15" x14ac:dyDescent="0.2">
      <c r="A4252" s="125"/>
      <c r="B4252" s="30"/>
      <c r="C4252" s="30"/>
      <c r="D4252" s="30"/>
      <c r="E4252" s="30"/>
      <c r="F4252" s="30"/>
      <c r="G4252" s="14" t="s">
        <v>313</v>
      </c>
      <c r="H4252" s="16">
        <v>84037.440000000002</v>
      </c>
      <c r="I4252" s="17">
        <v>0.191136</v>
      </c>
      <c r="J4252" s="16">
        <v>336394.37</v>
      </c>
      <c r="K4252" s="17">
        <v>0.203015</v>
      </c>
      <c r="L4252" s="16">
        <v>642646.18999999994</v>
      </c>
      <c r="M4252" s="17">
        <v>0.26899400000000001</v>
      </c>
      <c r="N4252" s="16">
        <v>1233149.8600000001</v>
      </c>
      <c r="O4252" s="17">
        <v>0.27830100000000002</v>
      </c>
    </row>
    <row r="4253" spans="1:15" x14ac:dyDescent="0.2">
      <c r="A4253" s="125"/>
      <c r="B4253" s="30"/>
      <c r="C4253" s="30"/>
      <c r="D4253" s="30"/>
      <c r="E4253" s="30"/>
      <c r="F4253" s="30"/>
      <c r="G4253" s="14" t="s">
        <v>314</v>
      </c>
      <c r="H4253" s="16">
        <v>176894.15</v>
      </c>
      <c r="I4253" s="17">
        <v>0.19517699999999999</v>
      </c>
      <c r="J4253" s="16">
        <v>596621.31000000006</v>
      </c>
      <c r="K4253" s="17">
        <v>0.121992</v>
      </c>
      <c r="L4253" s="16">
        <v>1200973.3400000001</v>
      </c>
      <c r="M4253" s="17">
        <v>8.9457999999999996E-2</v>
      </c>
      <c r="N4253" s="16">
        <v>2316819.04</v>
      </c>
      <c r="O4253" s="17">
        <v>9.9418999999999993E-2</v>
      </c>
    </row>
    <row r="4254" spans="1:15" x14ac:dyDescent="0.2">
      <c r="A4254" s="125"/>
      <c r="B4254" s="30"/>
      <c r="C4254" s="30"/>
      <c r="D4254" s="30"/>
      <c r="E4254" s="30"/>
      <c r="F4254" s="30"/>
      <c r="G4254" s="14" t="s">
        <v>315</v>
      </c>
      <c r="H4254" s="16">
        <v>64707.19</v>
      </c>
      <c r="I4254" s="17">
        <v>9.3154000000000001E-2</v>
      </c>
      <c r="J4254" s="16">
        <v>216504.42</v>
      </c>
      <c r="K4254" s="17">
        <v>9.7861000000000004E-2</v>
      </c>
      <c r="L4254" s="16">
        <v>466008.27</v>
      </c>
      <c r="M4254" s="17">
        <v>0.22958300000000001</v>
      </c>
      <c r="N4254" s="16">
        <v>932137.88</v>
      </c>
      <c r="O4254" s="17">
        <v>0.371751</v>
      </c>
    </row>
    <row r="4255" spans="1:15" x14ac:dyDescent="0.2">
      <c r="A4255" s="125"/>
      <c r="B4255" s="30"/>
      <c r="C4255" s="30"/>
      <c r="D4255" s="30"/>
      <c r="E4255" s="30"/>
      <c r="F4255" s="30"/>
      <c r="G4255" s="14" t="s">
        <v>316</v>
      </c>
      <c r="H4255" s="16">
        <v>83565.919999999998</v>
      </c>
      <c r="I4255" s="17">
        <v>0.23721300000000001</v>
      </c>
      <c r="J4255" s="16">
        <v>276961.01</v>
      </c>
      <c r="K4255" s="17">
        <v>0.18476500000000001</v>
      </c>
      <c r="L4255" s="16">
        <v>595940.36</v>
      </c>
      <c r="M4255" s="17">
        <v>0.303759</v>
      </c>
      <c r="N4255" s="16">
        <v>1171517.03</v>
      </c>
      <c r="O4255" s="17">
        <v>0.37468299999999999</v>
      </c>
    </row>
    <row r="4256" spans="1:15" x14ac:dyDescent="0.2">
      <c r="A4256" s="125"/>
      <c r="B4256" s="30"/>
      <c r="C4256" s="30"/>
      <c r="D4256" s="30"/>
      <c r="E4256" s="30"/>
      <c r="F4256" s="30"/>
      <c r="G4256" s="14" t="s">
        <v>317</v>
      </c>
      <c r="H4256" s="16">
        <v>38882.07</v>
      </c>
      <c r="I4256" s="17">
        <v>-0.19112899999999999</v>
      </c>
      <c r="J4256" s="16">
        <v>139287.91</v>
      </c>
      <c r="K4256" s="17">
        <v>-0.180783</v>
      </c>
      <c r="L4256" s="16">
        <v>313497.32</v>
      </c>
      <c r="M4256" s="17">
        <v>-3.6047999999999997E-2</v>
      </c>
      <c r="N4256" s="16">
        <v>651527.68999999994</v>
      </c>
      <c r="O4256" s="17">
        <v>0.110078</v>
      </c>
    </row>
    <row r="4257" spans="1:15" x14ac:dyDescent="0.2">
      <c r="A4257" s="125"/>
      <c r="B4257" s="30"/>
      <c r="C4257" s="30"/>
      <c r="D4257" s="30"/>
      <c r="E4257" s="30"/>
      <c r="F4257" s="30"/>
      <c r="G4257" s="14" t="s">
        <v>318</v>
      </c>
      <c r="H4257" s="16">
        <v>86573.51</v>
      </c>
      <c r="I4257" s="17">
        <v>-9.7598000000000004E-2</v>
      </c>
      <c r="J4257" s="16">
        <v>285289.90000000002</v>
      </c>
      <c r="K4257" s="17">
        <v>-0.116506</v>
      </c>
      <c r="L4257" s="16">
        <v>617718.04</v>
      </c>
      <c r="M4257" s="17">
        <v>-8.0456E-2</v>
      </c>
      <c r="N4257" s="16">
        <v>1320554.46</v>
      </c>
      <c r="O4257" s="17">
        <v>-9.2239999999999996E-3</v>
      </c>
    </row>
    <row r="4258" spans="1:15" x14ac:dyDescent="0.2">
      <c r="A4258" s="125"/>
      <c r="B4258" s="30"/>
      <c r="C4258" s="30"/>
      <c r="D4258" s="30"/>
      <c r="E4258" s="30"/>
      <c r="F4258" s="30"/>
      <c r="G4258" s="14" t="s">
        <v>319</v>
      </c>
      <c r="H4258" s="16">
        <v>40955.910000000003</v>
      </c>
      <c r="I4258" s="17">
        <v>0.23619999999999999</v>
      </c>
      <c r="J4258" s="16">
        <v>143416.82999999999</v>
      </c>
      <c r="K4258" s="17">
        <v>0.20846300000000001</v>
      </c>
      <c r="L4258" s="16">
        <v>297362.75</v>
      </c>
      <c r="M4258" s="17">
        <v>0.23025499999999999</v>
      </c>
      <c r="N4258" s="16">
        <v>571315.99</v>
      </c>
      <c r="O4258" s="17">
        <v>0.250585</v>
      </c>
    </row>
    <row r="4259" spans="1:15" x14ac:dyDescent="0.2">
      <c r="A4259" s="125"/>
      <c r="B4259" s="30"/>
      <c r="C4259" s="30"/>
      <c r="D4259" s="30"/>
      <c r="E4259" s="30"/>
      <c r="F4259" s="30"/>
      <c r="G4259" s="14" t="s">
        <v>320</v>
      </c>
      <c r="H4259" s="16">
        <v>95182.77</v>
      </c>
      <c r="I4259" s="17">
        <v>3.4960999999999999E-2</v>
      </c>
      <c r="J4259" s="16">
        <v>312334.15000000002</v>
      </c>
      <c r="K4259" s="17">
        <v>1.8297999999999998E-2</v>
      </c>
      <c r="L4259" s="16">
        <v>651870.19999999995</v>
      </c>
      <c r="M4259" s="17">
        <v>5.7037999999999998E-2</v>
      </c>
      <c r="N4259" s="16">
        <v>1303695.8500000001</v>
      </c>
      <c r="O4259" s="17">
        <v>5.3335E-2</v>
      </c>
    </row>
    <row r="4260" spans="1:15" x14ac:dyDescent="0.2">
      <c r="A4260" s="125"/>
      <c r="B4260" s="30"/>
      <c r="C4260" s="30"/>
      <c r="D4260" s="30"/>
      <c r="E4260" s="30"/>
      <c r="F4260" s="30"/>
      <c r="G4260" s="14" t="s">
        <v>321</v>
      </c>
      <c r="H4260" s="16">
        <v>170617.61</v>
      </c>
      <c r="I4260" s="17">
        <v>-0.261461</v>
      </c>
      <c r="J4260" s="16">
        <v>609257.22</v>
      </c>
      <c r="K4260" s="17">
        <v>-0.22587399999999999</v>
      </c>
      <c r="L4260" s="16">
        <v>1297083.92</v>
      </c>
      <c r="M4260" s="17">
        <v>-0.20416100000000001</v>
      </c>
      <c r="N4260" s="16">
        <v>2809832.36</v>
      </c>
      <c r="O4260" s="17">
        <v>-0.148479</v>
      </c>
    </row>
    <row r="4261" spans="1:15" x14ac:dyDescent="0.2">
      <c r="A4261" s="125"/>
      <c r="B4261" s="30"/>
      <c r="C4261" s="30"/>
      <c r="D4261" s="30"/>
      <c r="E4261" s="30"/>
      <c r="F4261" s="30"/>
      <c r="G4261" s="14" t="s">
        <v>322</v>
      </c>
      <c r="H4261" s="16">
        <v>199252.67</v>
      </c>
      <c r="I4261" s="17">
        <v>0.198459</v>
      </c>
      <c r="J4261" s="16">
        <v>666533.84</v>
      </c>
      <c r="K4261" s="17">
        <v>0.12472</v>
      </c>
      <c r="L4261" s="16">
        <v>1375030.07</v>
      </c>
      <c r="M4261" s="17">
        <v>9.1152999999999998E-2</v>
      </c>
      <c r="N4261" s="16">
        <v>2716144.98</v>
      </c>
      <c r="O4261" s="17">
        <v>7.8817999999999999E-2</v>
      </c>
    </row>
    <row r="4262" spans="1:15" x14ac:dyDescent="0.2">
      <c r="A4262" s="125"/>
      <c r="B4262" s="30"/>
      <c r="C4262" s="30"/>
      <c r="D4262" s="30"/>
      <c r="E4262" s="30"/>
      <c r="F4262" s="30"/>
      <c r="G4262" s="14" t="s">
        <v>323</v>
      </c>
      <c r="H4262" s="16">
        <v>118169.93</v>
      </c>
      <c r="I4262" s="17">
        <v>0.14633199999999999</v>
      </c>
      <c r="J4262" s="16">
        <v>391857.24</v>
      </c>
      <c r="K4262" s="17">
        <v>0.163578</v>
      </c>
      <c r="L4262" s="16">
        <v>831751.95</v>
      </c>
      <c r="M4262" s="17">
        <v>0.30316100000000001</v>
      </c>
      <c r="N4262" s="16">
        <v>1627450.29</v>
      </c>
      <c r="O4262" s="17">
        <v>0.35797699999999999</v>
      </c>
    </row>
    <row r="4263" spans="1:15" x14ac:dyDescent="0.2">
      <c r="A4263" s="125"/>
      <c r="B4263" s="30"/>
      <c r="C4263" s="30"/>
      <c r="D4263" s="30"/>
      <c r="E4263" s="30"/>
      <c r="F4263" s="30"/>
      <c r="G4263" s="14" t="s">
        <v>324</v>
      </c>
      <c r="H4263" s="16">
        <v>66144.78</v>
      </c>
      <c r="I4263" s="17">
        <v>0.23912600000000001</v>
      </c>
      <c r="J4263" s="16">
        <v>209001.66</v>
      </c>
      <c r="K4263" s="17">
        <v>8.6937E-2</v>
      </c>
      <c r="L4263" s="16">
        <v>478003.22</v>
      </c>
      <c r="M4263" s="17">
        <v>0.17216400000000001</v>
      </c>
      <c r="N4263" s="16">
        <v>926542.63</v>
      </c>
      <c r="O4263" s="17">
        <v>0.23549999999999999</v>
      </c>
    </row>
    <row r="4264" spans="1:15" x14ac:dyDescent="0.2">
      <c r="A4264" s="137"/>
      <c r="B4264" s="138"/>
      <c r="C4264" s="138"/>
      <c r="D4264" s="138"/>
      <c r="E4264" s="138"/>
      <c r="F4264" s="30"/>
      <c r="G4264" s="14" t="s">
        <v>325</v>
      </c>
      <c r="H4264" s="16">
        <v>128191.35</v>
      </c>
      <c r="I4264" s="17">
        <v>0.14086099999999999</v>
      </c>
      <c r="J4264" s="16">
        <v>434156.75</v>
      </c>
      <c r="K4264" s="17">
        <v>0.196746</v>
      </c>
      <c r="L4264" s="16">
        <v>930274.84</v>
      </c>
      <c r="M4264" s="17">
        <v>0.302533</v>
      </c>
      <c r="N4264" s="16">
        <v>1845780.46</v>
      </c>
      <c r="O4264" s="17">
        <v>0.26545999999999997</v>
      </c>
    </row>
    <row r="4265" spans="1:15" x14ac:dyDescent="0.2">
      <c r="C4265" s="30"/>
      <c r="D4265" s="30"/>
      <c r="E4265" s="30"/>
      <c r="F4265" s="30"/>
      <c r="G4265" s="14" t="s">
        <v>351</v>
      </c>
      <c r="H4265" s="19">
        <v>34231.21</v>
      </c>
      <c r="I4265" s="17">
        <v>0.172954</v>
      </c>
      <c r="J4265" s="19">
        <v>125679.83</v>
      </c>
      <c r="K4265" s="17">
        <v>0.21232100000000001</v>
      </c>
      <c r="L4265" s="19">
        <v>250887.4</v>
      </c>
      <c r="M4265" s="17">
        <v>0.38064900000000002</v>
      </c>
      <c r="N4265" s="19">
        <v>457831.03</v>
      </c>
      <c r="O4265" s="17">
        <v>0.49332399999999998</v>
      </c>
    </row>
    <row r="4266" spans="1:15" x14ac:dyDescent="0.2">
      <c r="C4266" s="30"/>
      <c r="D4266" s="30"/>
      <c r="E4266" s="30"/>
      <c r="F4266" s="30"/>
      <c r="G4266" s="14" t="s">
        <v>352</v>
      </c>
      <c r="H4266" s="19">
        <v>126239.08</v>
      </c>
      <c r="I4266" s="17">
        <v>0.50109499999999996</v>
      </c>
      <c r="J4266" s="19">
        <v>427254.03</v>
      </c>
      <c r="K4266" s="17">
        <v>0.51525100000000001</v>
      </c>
      <c r="L4266" s="19">
        <v>881727.01</v>
      </c>
      <c r="M4266" s="17">
        <v>0.55192699999999995</v>
      </c>
      <c r="N4266" s="19">
        <v>1669463.53</v>
      </c>
      <c r="O4266" s="17">
        <v>0.50166500000000003</v>
      </c>
    </row>
    <row r="4267" spans="1:15" x14ac:dyDescent="0.2">
      <c r="A4267" s="124" t="s">
        <v>19</v>
      </c>
      <c r="B4267" s="29" t="s">
        <v>11</v>
      </c>
      <c r="C4267" s="29" t="s">
        <v>117</v>
      </c>
      <c r="D4267" s="29" t="s">
        <v>24</v>
      </c>
      <c r="E4267" s="29" t="s">
        <v>0</v>
      </c>
      <c r="F4267" s="29" t="s">
        <v>85</v>
      </c>
      <c r="G4267" s="14" t="s">
        <v>326</v>
      </c>
      <c r="H4267" s="16">
        <v>935102.39</v>
      </c>
      <c r="I4267" s="17">
        <v>-7.3640999999999998E-2</v>
      </c>
      <c r="J4267" s="16">
        <v>3146872.5</v>
      </c>
      <c r="K4267" s="17">
        <v>-8.0750000000000002E-2</v>
      </c>
      <c r="L4267" s="16">
        <v>6693112.2300000004</v>
      </c>
      <c r="M4267" s="17">
        <v>-5.0428000000000001E-2</v>
      </c>
      <c r="N4267" s="16">
        <v>13914991.029999999</v>
      </c>
      <c r="O4267" s="17">
        <v>-1.8047000000000001E-2</v>
      </c>
    </row>
    <row r="4268" spans="1:15" x14ac:dyDescent="0.2">
      <c r="A4268" s="125"/>
      <c r="B4268" s="30"/>
      <c r="C4268" s="30"/>
      <c r="D4268" s="30"/>
      <c r="E4268" s="30"/>
      <c r="F4268" s="30"/>
      <c r="G4268" s="14" t="s">
        <v>327</v>
      </c>
      <c r="H4268" s="16">
        <v>1010778.93</v>
      </c>
      <c r="I4268" s="17">
        <v>0.23089000000000001</v>
      </c>
      <c r="J4268" s="16">
        <v>3505918.23</v>
      </c>
      <c r="K4268" s="17">
        <v>0.208341</v>
      </c>
      <c r="L4268" s="16">
        <v>7317313.2199999997</v>
      </c>
      <c r="M4268" s="17">
        <v>0.33896399999999999</v>
      </c>
      <c r="N4268" s="16">
        <v>14110404.4</v>
      </c>
      <c r="O4268" s="17">
        <v>0.422707</v>
      </c>
    </row>
    <row r="4269" spans="1:15" x14ac:dyDescent="0.2">
      <c r="A4269" s="125"/>
      <c r="B4269" s="30"/>
      <c r="C4269" s="30"/>
      <c r="D4269" s="30"/>
      <c r="E4269" s="30"/>
      <c r="F4269" s="30"/>
      <c r="G4269" s="14" t="s">
        <v>328</v>
      </c>
      <c r="H4269" s="16">
        <v>831342.74</v>
      </c>
      <c r="I4269" s="17">
        <v>4.1089000000000001E-2</v>
      </c>
      <c r="J4269" s="16">
        <v>2755345.26</v>
      </c>
      <c r="K4269" s="17">
        <v>-4.6299999999999996E-3</v>
      </c>
      <c r="L4269" s="16">
        <v>5728104.0899999999</v>
      </c>
      <c r="M4269" s="17">
        <v>5.0473999999999998E-2</v>
      </c>
      <c r="N4269" s="16">
        <v>11841714.119999999</v>
      </c>
      <c r="O4269" s="17">
        <v>0.16384699999999999</v>
      </c>
    </row>
    <row r="4270" spans="1:15" x14ac:dyDescent="0.2">
      <c r="A4270" s="125"/>
      <c r="B4270" s="30"/>
      <c r="C4270" s="30"/>
      <c r="D4270" s="30"/>
      <c r="E4270" s="30"/>
      <c r="F4270" s="30"/>
      <c r="G4270" s="14" t="s">
        <v>329</v>
      </c>
      <c r="H4270" s="16">
        <v>1714745.87</v>
      </c>
      <c r="I4270" s="17">
        <v>-7.4034000000000003E-2</v>
      </c>
      <c r="J4270" s="16">
        <v>5831933.4400000004</v>
      </c>
      <c r="K4270" s="17">
        <v>-9.8558000000000007E-2</v>
      </c>
      <c r="L4270" s="16">
        <v>11998088.34</v>
      </c>
      <c r="M4270" s="17">
        <v>-5.9033000000000002E-2</v>
      </c>
      <c r="N4270" s="16">
        <v>25884413.82</v>
      </c>
      <c r="O4270" s="17">
        <v>7.6400999999999997E-2</v>
      </c>
    </row>
    <row r="4271" spans="1:15" x14ac:dyDescent="0.2">
      <c r="A4271" s="125"/>
      <c r="B4271" s="30"/>
      <c r="C4271" s="30"/>
      <c r="D4271" s="30"/>
      <c r="E4271" s="30"/>
      <c r="F4271" s="30"/>
      <c r="G4271" s="14" t="s">
        <v>330</v>
      </c>
      <c r="H4271" s="16">
        <v>818370.98</v>
      </c>
      <c r="I4271" s="17">
        <v>0.39603100000000002</v>
      </c>
      <c r="J4271" s="16">
        <v>2714212.58</v>
      </c>
      <c r="K4271" s="17">
        <v>0.456872</v>
      </c>
      <c r="L4271" s="16">
        <v>5310164.5599999996</v>
      </c>
      <c r="M4271" s="17">
        <v>0.43769999999999998</v>
      </c>
      <c r="N4271" s="16">
        <v>9981451.2400000002</v>
      </c>
      <c r="O4271" s="17">
        <v>0.46436899999999998</v>
      </c>
    </row>
    <row r="4272" spans="1:15" x14ac:dyDescent="0.2">
      <c r="A4272" s="125"/>
      <c r="B4272" s="30"/>
      <c r="C4272" s="30"/>
      <c r="D4272" s="30"/>
      <c r="E4272" s="30"/>
      <c r="F4272" s="30"/>
      <c r="G4272" s="14" t="s">
        <v>331</v>
      </c>
      <c r="H4272" s="16">
        <v>728372.36</v>
      </c>
      <c r="I4272" s="17">
        <v>0.23227400000000001</v>
      </c>
      <c r="J4272" s="16">
        <v>2451321.7400000002</v>
      </c>
      <c r="K4272" s="17">
        <v>0.231873</v>
      </c>
      <c r="L4272" s="16">
        <v>5192096.3099999996</v>
      </c>
      <c r="M4272" s="17">
        <v>0.248528</v>
      </c>
      <c r="N4272" s="16">
        <v>9729241.1300000008</v>
      </c>
      <c r="O4272" s="17">
        <v>0.228992</v>
      </c>
    </row>
    <row r="4273" spans="1:15" x14ac:dyDescent="0.2">
      <c r="A4273" s="125"/>
      <c r="B4273" s="30"/>
      <c r="C4273" s="30"/>
      <c r="D4273" s="30"/>
      <c r="E4273" s="30"/>
      <c r="F4273" s="30"/>
      <c r="G4273" s="14" t="s">
        <v>332</v>
      </c>
      <c r="H4273" s="16">
        <v>1113191.6399999999</v>
      </c>
      <c r="I4273" s="17">
        <v>0.13356899999999999</v>
      </c>
      <c r="J4273" s="16">
        <v>3699436.85</v>
      </c>
      <c r="K4273" s="17">
        <v>0.15259600000000001</v>
      </c>
      <c r="L4273" s="16">
        <v>7775526.7000000002</v>
      </c>
      <c r="M4273" s="17">
        <v>0.24501100000000001</v>
      </c>
      <c r="N4273" s="16">
        <v>15329746.029999999</v>
      </c>
      <c r="O4273" s="17">
        <v>0.24610799999999999</v>
      </c>
    </row>
    <row r="4274" spans="1:15" x14ac:dyDescent="0.2">
      <c r="A4274" s="125"/>
      <c r="B4274" s="30"/>
      <c r="C4274" s="30"/>
      <c r="D4274" s="30"/>
      <c r="E4274" s="30"/>
      <c r="F4274" s="30"/>
      <c r="G4274" s="14" t="s">
        <v>333</v>
      </c>
      <c r="H4274" s="16">
        <v>1282873.52</v>
      </c>
      <c r="I4274" s="17">
        <v>0.161546</v>
      </c>
      <c r="J4274" s="16">
        <v>4244246.8899999997</v>
      </c>
      <c r="K4274" s="17">
        <v>0.13041</v>
      </c>
      <c r="L4274" s="16">
        <v>8762525.1799999997</v>
      </c>
      <c r="M4274" s="17">
        <v>0.14169200000000001</v>
      </c>
      <c r="N4274" s="16">
        <v>17201243.620000001</v>
      </c>
      <c r="O4274" s="17">
        <v>0.16615199999999999</v>
      </c>
    </row>
    <row r="4275" spans="1:15" x14ac:dyDescent="0.2">
      <c r="A4275" s="125"/>
      <c r="B4275" s="30"/>
      <c r="C4275" s="30"/>
      <c r="D4275" s="30"/>
      <c r="E4275" s="31"/>
      <c r="F4275" s="30"/>
      <c r="G4275" s="14" t="s">
        <v>334</v>
      </c>
      <c r="H4275" s="16">
        <v>8434778.5</v>
      </c>
      <c r="I4275" s="17">
        <v>8.9094000000000007E-2</v>
      </c>
      <c r="J4275" s="16">
        <v>28349287.43</v>
      </c>
      <c r="K4275" s="17">
        <v>7.4663999999999994E-2</v>
      </c>
      <c r="L4275" s="16">
        <v>58776930.770000003</v>
      </c>
      <c r="M4275" s="17">
        <v>0.119782</v>
      </c>
      <c r="N4275" s="16">
        <v>117993205.66</v>
      </c>
      <c r="O4275" s="17">
        <v>0.17880299999999999</v>
      </c>
    </row>
    <row r="4276" spans="1:15" x14ac:dyDescent="0.2">
      <c r="A4276" s="124" t="s">
        <v>19</v>
      </c>
      <c r="B4276" s="29" t="s">
        <v>11</v>
      </c>
      <c r="C4276" s="29" t="s">
        <v>117</v>
      </c>
      <c r="D4276" s="29" t="s">
        <v>24</v>
      </c>
      <c r="E4276" s="29" t="s">
        <v>9</v>
      </c>
      <c r="F4276" s="29" t="s">
        <v>84</v>
      </c>
      <c r="G4276" s="14" t="s">
        <v>278</v>
      </c>
      <c r="H4276" s="18">
        <v>12697.57</v>
      </c>
      <c r="I4276" s="17">
        <v>0.575465</v>
      </c>
      <c r="J4276" s="18">
        <v>42841.51</v>
      </c>
      <c r="K4276" s="17">
        <v>0.36270200000000002</v>
      </c>
      <c r="L4276" s="18">
        <v>88163.93</v>
      </c>
      <c r="M4276" s="17">
        <v>0.237704</v>
      </c>
      <c r="N4276" s="18">
        <v>168637.44</v>
      </c>
      <c r="O4276" s="17">
        <v>0.24948400000000001</v>
      </c>
    </row>
    <row r="4277" spans="1:15" x14ac:dyDescent="0.2">
      <c r="A4277" s="125"/>
      <c r="B4277" s="30"/>
      <c r="C4277" s="30"/>
      <c r="D4277" s="30"/>
      <c r="E4277" s="30"/>
      <c r="F4277" s="30"/>
      <c r="G4277" s="14" t="s">
        <v>279</v>
      </c>
      <c r="H4277" s="18">
        <v>24200.880000000001</v>
      </c>
      <c r="I4277" s="17">
        <v>2.0757999999999999E-2</v>
      </c>
      <c r="J4277" s="18">
        <v>81901.710000000006</v>
      </c>
      <c r="K4277" s="17">
        <v>3.6207000000000003E-2</v>
      </c>
      <c r="L4277" s="18">
        <v>163688.39000000001</v>
      </c>
      <c r="M4277" s="17">
        <v>8.2180000000000003E-2</v>
      </c>
      <c r="N4277" s="18">
        <v>323011.43</v>
      </c>
      <c r="O4277" s="17">
        <v>0.109807</v>
      </c>
    </row>
    <row r="4278" spans="1:15" x14ac:dyDescent="0.2">
      <c r="A4278" s="125"/>
      <c r="B4278" s="30"/>
      <c r="C4278" s="30"/>
      <c r="D4278" s="30"/>
      <c r="E4278" s="30"/>
      <c r="F4278" s="30"/>
      <c r="G4278" s="14" t="s">
        <v>280</v>
      </c>
      <c r="H4278" s="18">
        <v>45770.48</v>
      </c>
      <c r="I4278" s="17">
        <v>-0.155365</v>
      </c>
      <c r="J4278" s="18">
        <v>151105.68</v>
      </c>
      <c r="K4278" s="17">
        <v>-0.213033</v>
      </c>
      <c r="L4278" s="18">
        <v>316261.65999999997</v>
      </c>
      <c r="M4278" s="17">
        <v>-0.18318799999999999</v>
      </c>
      <c r="N4278" s="18">
        <v>751434.56</v>
      </c>
      <c r="O4278" s="17">
        <v>-1.1835999999999999E-2</v>
      </c>
    </row>
    <row r="4279" spans="1:15" x14ac:dyDescent="0.2">
      <c r="A4279" s="125"/>
      <c r="B4279" s="30"/>
      <c r="C4279" s="30"/>
      <c r="D4279" s="30"/>
      <c r="E4279" s="30"/>
      <c r="F4279" s="30"/>
      <c r="G4279" s="14" t="s">
        <v>281</v>
      </c>
      <c r="H4279" s="18">
        <v>18382.080000000002</v>
      </c>
      <c r="I4279" s="17">
        <v>0.106124</v>
      </c>
      <c r="J4279" s="18">
        <v>64269.29</v>
      </c>
      <c r="K4279" s="17">
        <v>0.13583500000000001</v>
      </c>
      <c r="L4279" s="18">
        <v>130279.14</v>
      </c>
      <c r="M4279" s="17">
        <v>0.22649</v>
      </c>
      <c r="N4279" s="18">
        <v>250340.91</v>
      </c>
      <c r="O4279" s="17">
        <v>0.26328000000000001</v>
      </c>
    </row>
    <row r="4280" spans="1:15" x14ac:dyDescent="0.2">
      <c r="A4280" s="125"/>
      <c r="B4280" s="30"/>
      <c r="C4280" s="30"/>
      <c r="D4280" s="30"/>
      <c r="E4280" s="30"/>
      <c r="F4280" s="30"/>
      <c r="G4280" s="14" t="s">
        <v>282</v>
      </c>
      <c r="H4280" s="18">
        <v>51573.19</v>
      </c>
      <c r="I4280" s="17">
        <v>-9.5781000000000005E-2</v>
      </c>
      <c r="J4280" s="18">
        <v>176314.36</v>
      </c>
      <c r="K4280" s="17">
        <v>-8.8618000000000002E-2</v>
      </c>
      <c r="L4280" s="18">
        <v>357167.84</v>
      </c>
      <c r="M4280" s="17">
        <v>-3.0384000000000001E-2</v>
      </c>
      <c r="N4280" s="18">
        <v>801771.45</v>
      </c>
      <c r="O4280" s="17">
        <v>0.154835</v>
      </c>
    </row>
    <row r="4281" spans="1:15" x14ac:dyDescent="0.2">
      <c r="A4281" s="125"/>
      <c r="B4281" s="30"/>
      <c r="C4281" s="30"/>
      <c r="D4281" s="30"/>
      <c r="E4281" s="30"/>
      <c r="F4281" s="30"/>
      <c r="G4281" s="14" t="s">
        <v>283</v>
      </c>
      <c r="H4281" s="18">
        <v>22527.29</v>
      </c>
      <c r="I4281" s="17">
        <v>-1.2475999999999999E-2</v>
      </c>
      <c r="J4281" s="18">
        <v>79412.7</v>
      </c>
      <c r="K4281" s="17">
        <v>-4.7306000000000001E-2</v>
      </c>
      <c r="L4281" s="18">
        <v>161249.60000000001</v>
      </c>
      <c r="M4281" s="17">
        <v>-9.9500000000000001E-4</v>
      </c>
      <c r="N4281" s="18">
        <v>332303.34000000003</v>
      </c>
      <c r="O4281" s="17">
        <v>8.2015000000000005E-2</v>
      </c>
    </row>
    <row r="4282" spans="1:15" x14ac:dyDescent="0.2">
      <c r="A4282" s="125"/>
      <c r="B4282" s="30"/>
      <c r="C4282" s="30"/>
      <c r="D4282" s="30"/>
      <c r="E4282" s="30"/>
      <c r="F4282" s="30"/>
      <c r="G4282" s="14" t="s">
        <v>284</v>
      </c>
      <c r="H4282" s="18">
        <v>13043.74</v>
      </c>
      <c r="I4282" s="17">
        <v>0.46872900000000001</v>
      </c>
      <c r="J4282" s="18">
        <v>39393.839999999997</v>
      </c>
      <c r="K4282" s="17">
        <v>0.33759800000000001</v>
      </c>
      <c r="L4282" s="18">
        <v>76725.16</v>
      </c>
      <c r="M4282" s="17">
        <v>0.40120800000000001</v>
      </c>
      <c r="N4282" s="18">
        <v>149564.54999999999</v>
      </c>
      <c r="O4282" s="17">
        <v>0.59303499999999998</v>
      </c>
    </row>
    <row r="4283" spans="1:15" x14ac:dyDescent="0.2">
      <c r="A4283" s="125"/>
      <c r="B4283" s="30"/>
      <c r="C4283" s="30"/>
      <c r="D4283" s="30"/>
      <c r="E4283" s="30"/>
      <c r="F4283" s="30"/>
      <c r="G4283" s="14" t="s">
        <v>285</v>
      </c>
      <c r="H4283" s="18">
        <v>26650.65</v>
      </c>
      <c r="I4283" s="17">
        <v>5.3321E-2</v>
      </c>
      <c r="J4283" s="18">
        <v>92155.65</v>
      </c>
      <c r="K4283" s="17">
        <v>1.9961E-2</v>
      </c>
      <c r="L4283" s="18">
        <v>216037.63</v>
      </c>
      <c r="M4283" s="17">
        <v>0.14607300000000001</v>
      </c>
      <c r="N4283" s="18">
        <v>440400.74</v>
      </c>
      <c r="O4283" s="17">
        <v>0.20502200000000001</v>
      </c>
    </row>
    <row r="4284" spans="1:15" x14ac:dyDescent="0.2">
      <c r="A4284" s="125"/>
      <c r="B4284" s="30"/>
      <c r="C4284" s="30"/>
      <c r="D4284" s="30"/>
      <c r="E4284" s="30"/>
      <c r="F4284" s="30"/>
      <c r="G4284" s="14" t="s">
        <v>286</v>
      </c>
      <c r="H4284" s="18">
        <v>19153.78</v>
      </c>
      <c r="I4284" s="17">
        <v>0.17060500000000001</v>
      </c>
      <c r="J4284" s="18">
        <v>63584.22</v>
      </c>
      <c r="K4284" s="17">
        <v>6.6031000000000006E-2</v>
      </c>
      <c r="L4284" s="18">
        <v>135198.64000000001</v>
      </c>
      <c r="M4284" s="17">
        <v>0.124594</v>
      </c>
      <c r="N4284" s="18">
        <v>261986.29</v>
      </c>
      <c r="O4284" s="17">
        <v>0.18637999999999999</v>
      </c>
    </row>
    <row r="4285" spans="1:15" x14ac:dyDescent="0.2">
      <c r="A4285" s="125"/>
      <c r="B4285" s="30"/>
      <c r="C4285" s="30"/>
      <c r="D4285" s="30"/>
      <c r="E4285" s="30"/>
      <c r="F4285" s="30"/>
      <c r="G4285" s="14" t="s">
        <v>287</v>
      </c>
      <c r="H4285" s="18">
        <v>9550.9</v>
      </c>
      <c r="I4285" s="17">
        <v>0.26966600000000002</v>
      </c>
      <c r="J4285" s="18">
        <v>40926.910000000003</v>
      </c>
      <c r="K4285" s="17">
        <v>0.31574600000000003</v>
      </c>
      <c r="L4285" s="18">
        <v>77945.59</v>
      </c>
      <c r="M4285" s="17">
        <v>0.38695400000000002</v>
      </c>
      <c r="N4285" s="18">
        <v>150455.51</v>
      </c>
      <c r="O4285" s="17">
        <v>0.40421400000000002</v>
      </c>
    </row>
    <row r="4286" spans="1:15" x14ac:dyDescent="0.2">
      <c r="A4286" s="125"/>
      <c r="B4286" s="30"/>
      <c r="C4286" s="30"/>
      <c r="D4286" s="30"/>
      <c r="E4286" s="30"/>
      <c r="F4286" s="30"/>
      <c r="G4286" s="14" t="s">
        <v>288</v>
      </c>
      <c r="H4286" s="18">
        <v>10372.969999999999</v>
      </c>
      <c r="I4286" s="17">
        <v>8.4261000000000003E-2</v>
      </c>
      <c r="J4286" s="18">
        <v>39912.54</v>
      </c>
      <c r="K4286" s="17">
        <v>0.10989599999999999</v>
      </c>
      <c r="L4286" s="18">
        <v>86118.55</v>
      </c>
      <c r="M4286" s="17">
        <v>0.22509399999999999</v>
      </c>
      <c r="N4286" s="18">
        <v>167516.81</v>
      </c>
      <c r="O4286" s="17">
        <v>0.33171499999999998</v>
      </c>
    </row>
    <row r="4287" spans="1:15" x14ac:dyDescent="0.2">
      <c r="A4287" s="125"/>
      <c r="B4287" s="30"/>
      <c r="C4287" s="30"/>
      <c r="D4287" s="30"/>
      <c r="E4287" s="30"/>
      <c r="F4287" s="30"/>
      <c r="G4287" s="14" t="s">
        <v>289</v>
      </c>
      <c r="H4287" s="18">
        <v>35453.31</v>
      </c>
      <c r="I4287" s="17">
        <v>0.46665200000000001</v>
      </c>
      <c r="J4287" s="18">
        <v>116810.76</v>
      </c>
      <c r="K4287" s="17">
        <v>0.45878999999999998</v>
      </c>
      <c r="L4287" s="18">
        <v>237244.08</v>
      </c>
      <c r="M4287" s="17">
        <v>0.48386099999999999</v>
      </c>
      <c r="N4287" s="18">
        <v>438182.04</v>
      </c>
      <c r="O4287" s="17">
        <v>0.43317</v>
      </c>
    </row>
    <row r="4288" spans="1:15" x14ac:dyDescent="0.2">
      <c r="A4288" s="125"/>
      <c r="B4288" s="30"/>
      <c r="C4288" s="30"/>
      <c r="D4288" s="30"/>
      <c r="E4288" s="30"/>
      <c r="F4288" s="30"/>
      <c r="G4288" s="14" t="s">
        <v>290</v>
      </c>
      <c r="H4288" s="18">
        <v>35947.42</v>
      </c>
      <c r="I4288" s="17">
        <v>0.34108899999999998</v>
      </c>
      <c r="J4288" s="18">
        <v>116832.09</v>
      </c>
      <c r="K4288" s="17">
        <v>0.25134000000000001</v>
      </c>
      <c r="L4288" s="18">
        <v>235385.93</v>
      </c>
      <c r="M4288" s="17">
        <v>0.17821999999999999</v>
      </c>
      <c r="N4288" s="18">
        <v>445675.77</v>
      </c>
      <c r="O4288" s="17">
        <v>0.169098</v>
      </c>
    </row>
    <row r="4289" spans="1:15" x14ac:dyDescent="0.2">
      <c r="A4289" s="125"/>
      <c r="B4289" s="30"/>
      <c r="C4289" s="30"/>
      <c r="D4289" s="30"/>
      <c r="E4289" s="30"/>
      <c r="F4289" s="30"/>
      <c r="G4289" s="14" t="s">
        <v>291</v>
      </c>
      <c r="H4289" s="18">
        <v>11057.72</v>
      </c>
      <c r="I4289" s="17">
        <v>-0.13003600000000001</v>
      </c>
      <c r="J4289" s="18">
        <v>40488.78</v>
      </c>
      <c r="K4289" s="17">
        <v>-0.155228</v>
      </c>
      <c r="L4289" s="18">
        <v>101002.74</v>
      </c>
      <c r="M4289" s="17">
        <v>2.1204000000000001E-2</v>
      </c>
      <c r="N4289" s="18">
        <v>208895.8</v>
      </c>
      <c r="O4289" s="17">
        <v>0.160524</v>
      </c>
    </row>
    <row r="4290" spans="1:15" x14ac:dyDescent="0.2">
      <c r="A4290" s="125"/>
      <c r="B4290" s="30"/>
      <c r="C4290" s="30"/>
      <c r="D4290" s="30"/>
      <c r="E4290" s="30"/>
      <c r="F4290" s="30"/>
      <c r="G4290" s="14" t="s">
        <v>292</v>
      </c>
      <c r="H4290" s="18">
        <v>6307.11</v>
      </c>
      <c r="I4290" s="17">
        <v>0.306585</v>
      </c>
      <c r="J4290" s="18">
        <v>20043.68</v>
      </c>
      <c r="K4290" s="17">
        <v>9.6289E-2</v>
      </c>
      <c r="L4290" s="18">
        <v>41705.629999999997</v>
      </c>
      <c r="M4290" s="17">
        <v>0.15549299999999999</v>
      </c>
      <c r="N4290" s="18">
        <v>75692.539999999994</v>
      </c>
      <c r="O4290" s="17">
        <v>0.187476</v>
      </c>
    </row>
    <row r="4291" spans="1:15" x14ac:dyDescent="0.2">
      <c r="A4291" s="125"/>
      <c r="B4291" s="30"/>
      <c r="C4291" s="30"/>
      <c r="D4291" s="30"/>
      <c r="E4291" s="30"/>
      <c r="F4291" s="30"/>
      <c r="G4291" s="14" t="s">
        <v>293</v>
      </c>
      <c r="H4291" s="18">
        <v>27472.05</v>
      </c>
      <c r="I4291" s="17">
        <v>-0.218338</v>
      </c>
      <c r="J4291" s="18">
        <v>96092.12</v>
      </c>
      <c r="K4291" s="17">
        <v>-0.26681300000000002</v>
      </c>
      <c r="L4291" s="18">
        <v>192525.57</v>
      </c>
      <c r="M4291" s="17">
        <v>-0.22654199999999999</v>
      </c>
      <c r="N4291" s="18">
        <v>457415.25</v>
      </c>
      <c r="O4291" s="17">
        <v>-1.8592999999999998E-2</v>
      </c>
    </row>
    <row r="4292" spans="1:15" x14ac:dyDescent="0.2">
      <c r="A4292" s="125"/>
      <c r="B4292" s="30"/>
      <c r="C4292" s="30"/>
      <c r="D4292" s="30"/>
      <c r="E4292" s="30"/>
      <c r="F4292" s="30"/>
      <c r="G4292" s="14" t="s">
        <v>294</v>
      </c>
      <c r="H4292" s="18">
        <v>30290.9</v>
      </c>
      <c r="I4292" s="17">
        <v>-0.22364500000000001</v>
      </c>
      <c r="J4292" s="18">
        <v>95859.24</v>
      </c>
      <c r="K4292" s="17">
        <v>-0.36998300000000001</v>
      </c>
      <c r="L4292" s="18">
        <v>202400.33</v>
      </c>
      <c r="M4292" s="17">
        <v>-0.32008399999999998</v>
      </c>
      <c r="N4292" s="18">
        <v>477765.75</v>
      </c>
      <c r="O4292" s="17">
        <v>-0.13955799999999999</v>
      </c>
    </row>
    <row r="4293" spans="1:15" x14ac:dyDescent="0.2">
      <c r="A4293" s="125"/>
      <c r="B4293" s="30"/>
      <c r="C4293" s="30"/>
      <c r="D4293" s="30"/>
      <c r="E4293" s="30"/>
      <c r="F4293" s="30"/>
      <c r="G4293" s="14" t="s">
        <v>295</v>
      </c>
      <c r="H4293" s="18">
        <v>27490.85</v>
      </c>
      <c r="I4293" s="17">
        <v>0.49589299999999997</v>
      </c>
      <c r="J4293" s="18">
        <v>91441.55</v>
      </c>
      <c r="K4293" s="17">
        <v>0.51195400000000002</v>
      </c>
      <c r="L4293" s="18">
        <v>187524.94</v>
      </c>
      <c r="M4293" s="17">
        <v>0.37067899999999998</v>
      </c>
      <c r="N4293" s="18">
        <v>338049.65</v>
      </c>
      <c r="O4293" s="17">
        <v>0.25342999999999999</v>
      </c>
    </row>
    <row r="4294" spans="1:15" x14ac:dyDescent="0.2">
      <c r="A4294" s="125"/>
      <c r="B4294" s="30"/>
      <c r="C4294" s="30"/>
      <c r="D4294" s="30"/>
      <c r="E4294" s="30"/>
      <c r="F4294" s="30"/>
      <c r="G4294" s="14" t="s">
        <v>296</v>
      </c>
      <c r="H4294" s="18">
        <v>13441.97</v>
      </c>
      <c r="I4294" s="17">
        <v>0.25811099999999998</v>
      </c>
      <c r="J4294" s="18">
        <v>45308.47</v>
      </c>
      <c r="K4294" s="17">
        <v>0.15850800000000001</v>
      </c>
      <c r="L4294" s="18">
        <v>95649.02</v>
      </c>
      <c r="M4294" s="17">
        <v>0.26045400000000002</v>
      </c>
      <c r="N4294" s="18">
        <v>183557.44</v>
      </c>
      <c r="O4294" s="17">
        <v>0.362734</v>
      </c>
    </row>
    <row r="4295" spans="1:15" x14ac:dyDescent="0.2">
      <c r="A4295" s="125"/>
      <c r="B4295" s="30"/>
      <c r="C4295" s="30"/>
      <c r="D4295" s="30"/>
      <c r="E4295" s="30"/>
      <c r="F4295" s="30"/>
      <c r="G4295" s="14" t="s">
        <v>297</v>
      </c>
      <c r="H4295" s="18">
        <v>12580.35</v>
      </c>
      <c r="I4295" s="17">
        <v>5.4286000000000001E-2</v>
      </c>
      <c r="J4295" s="18">
        <v>45004.74</v>
      </c>
      <c r="K4295" s="17">
        <v>0.15575600000000001</v>
      </c>
      <c r="L4295" s="18">
        <v>95052.160000000003</v>
      </c>
      <c r="M4295" s="17">
        <v>0.24987500000000001</v>
      </c>
      <c r="N4295" s="18">
        <v>189273.34</v>
      </c>
      <c r="O4295" s="17">
        <v>0.27622200000000002</v>
      </c>
    </row>
    <row r="4296" spans="1:15" x14ac:dyDescent="0.2">
      <c r="A4296" s="125"/>
      <c r="B4296" s="30"/>
      <c r="C4296" s="30"/>
      <c r="D4296" s="30"/>
      <c r="E4296" s="30"/>
      <c r="F4296" s="30"/>
      <c r="G4296" s="14" t="s">
        <v>298</v>
      </c>
      <c r="H4296" s="18">
        <v>19892.810000000001</v>
      </c>
      <c r="I4296" s="17">
        <v>1.1848920000000001</v>
      </c>
      <c r="J4296" s="18">
        <v>70346.509999999995</v>
      </c>
      <c r="K4296" s="17">
        <v>1.313145</v>
      </c>
      <c r="L4296" s="18">
        <v>140879.44</v>
      </c>
      <c r="M4296" s="17">
        <v>1.0411589999999999</v>
      </c>
      <c r="N4296" s="18">
        <v>266790.67</v>
      </c>
      <c r="O4296" s="17">
        <v>0.89829599999999998</v>
      </c>
    </row>
    <row r="4297" spans="1:15" x14ac:dyDescent="0.2">
      <c r="A4297" s="125"/>
      <c r="B4297" s="30"/>
      <c r="C4297" s="30"/>
      <c r="D4297" s="30"/>
      <c r="E4297" s="30"/>
      <c r="F4297" s="30"/>
      <c r="G4297" s="14" t="s">
        <v>299</v>
      </c>
      <c r="H4297" s="18">
        <v>69927.27</v>
      </c>
      <c r="I4297" s="17">
        <v>0.16060199999999999</v>
      </c>
      <c r="J4297" s="18">
        <v>227833.19</v>
      </c>
      <c r="K4297" s="17">
        <v>0.12398099999999999</v>
      </c>
      <c r="L4297" s="18">
        <v>492434.2</v>
      </c>
      <c r="M4297" s="17">
        <v>0.16683400000000001</v>
      </c>
      <c r="N4297" s="18">
        <v>981227.89</v>
      </c>
      <c r="O4297" s="17">
        <v>0.154698</v>
      </c>
    </row>
    <row r="4298" spans="1:15" x14ac:dyDescent="0.2">
      <c r="A4298" s="125"/>
      <c r="B4298" s="30"/>
      <c r="C4298" s="30"/>
      <c r="D4298" s="30"/>
      <c r="E4298" s="30"/>
      <c r="F4298" s="30"/>
      <c r="G4298" s="14" t="s">
        <v>300</v>
      </c>
      <c r="H4298" s="18">
        <v>6217.41</v>
      </c>
      <c r="I4298" s="17">
        <v>0.31837599999999999</v>
      </c>
      <c r="J4298" s="18">
        <v>19846.150000000001</v>
      </c>
      <c r="K4298" s="17">
        <v>0.20479900000000001</v>
      </c>
      <c r="L4298" s="18">
        <v>39785.160000000003</v>
      </c>
      <c r="M4298" s="17">
        <v>0.13671900000000001</v>
      </c>
      <c r="N4298" s="18">
        <v>69401.710000000006</v>
      </c>
      <c r="O4298" s="17">
        <v>0.10050199999999999</v>
      </c>
    </row>
    <row r="4299" spans="1:15" x14ac:dyDescent="0.2">
      <c r="A4299" s="125"/>
      <c r="B4299" s="30"/>
      <c r="C4299" s="30"/>
      <c r="D4299" s="30"/>
      <c r="E4299" s="30"/>
      <c r="F4299" s="30"/>
      <c r="G4299" s="14" t="s">
        <v>301</v>
      </c>
      <c r="H4299" s="18">
        <v>42164.21</v>
      </c>
      <c r="I4299" s="17">
        <v>0.10352500000000001</v>
      </c>
      <c r="J4299" s="18">
        <v>145493.5</v>
      </c>
      <c r="K4299" s="17">
        <v>0.188142</v>
      </c>
      <c r="L4299" s="18">
        <v>298524.88</v>
      </c>
      <c r="M4299" s="17">
        <v>0.245007</v>
      </c>
      <c r="N4299" s="18">
        <v>597625.75</v>
      </c>
      <c r="O4299" s="17">
        <v>0.238954</v>
      </c>
    </row>
    <row r="4300" spans="1:15" x14ac:dyDescent="0.2">
      <c r="A4300" s="125"/>
      <c r="B4300" s="30"/>
      <c r="C4300" s="30"/>
      <c r="D4300" s="30"/>
      <c r="E4300" s="30"/>
      <c r="F4300" s="30"/>
      <c r="G4300" s="14" t="s">
        <v>302</v>
      </c>
      <c r="H4300" s="18">
        <v>45804.5</v>
      </c>
      <c r="I4300" s="17">
        <v>0.64584600000000003</v>
      </c>
      <c r="J4300" s="18">
        <v>136692.1</v>
      </c>
      <c r="K4300" s="17">
        <v>0.486655</v>
      </c>
      <c r="L4300" s="18">
        <v>286989.48</v>
      </c>
      <c r="M4300" s="17">
        <v>0.97769799999999996</v>
      </c>
      <c r="N4300" s="18">
        <v>576358.16</v>
      </c>
      <c r="O4300" s="17">
        <v>1.2392160000000001</v>
      </c>
    </row>
    <row r="4301" spans="1:15" x14ac:dyDescent="0.2">
      <c r="A4301" s="125"/>
      <c r="B4301" s="30"/>
      <c r="C4301" s="30"/>
      <c r="D4301" s="30"/>
      <c r="E4301" s="30"/>
      <c r="F4301" s="30"/>
      <c r="G4301" s="14" t="s">
        <v>303</v>
      </c>
      <c r="H4301" s="18">
        <v>44048.73</v>
      </c>
      <c r="I4301" s="17">
        <v>0.18038899999999999</v>
      </c>
      <c r="J4301" s="18">
        <v>149156.26</v>
      </c>
      <c r="K4301" s="17">
        <v>0.51547200000000004</v>
      </c>
      <c r="L4301" s="18">
        <v>289593.2</v>
      </c>
      <c r="M4301" s="17">
        <v>0.55446700000000004</v>
      </c>
      <c r="N4301" s="18">
        <v>577766.9</v>
      </c>
      <c r="O4301" s="17">
        <v>0.76358000000000004</v>
      </c>
    </row>
    <row r="4302" spans="1:15" x14ac:dyDescent="0.2">
      <c r="A4302" s="125"/>
      <c r="B4302" s="30"/>
      <c r="C4302" s="30"/>
      <c r="D4302" s="30"/>
      <c r="E4302" s="30"/>
      <c r="F4302" s="30"/>
      <c r="G4302" s="14" t="s">
        <v>304</v>
      </c>
      <c r="H4302" s="18">
        <v>10907.29</v>
      </c>
      <c r="I4302" s="17">
        <v>0.30057600000000001</v>
      </c>
      <c r="J4302" s="18">
        <v>35223.39</v>
      </c>
      <c r="K4302" s="17">
        <v>0.22630600000000001</v>
      </c>
      <c r="L4302" s="18">
        <v>68479.53</v>
      </c>
      <c r="M4302" s="17">
        <v>0.14911099999999999</v>
      </c>
      <c r="N4302" s="18">
        <v>123591.52</v>
      </c>
      <c r="O4302" s="17">
        <v>0.122389</v>
      </c>
    </row>
    <row r="4303" spans="1:15" x14ac:dyDescent="0.2">
      <c r="A4303" s="125"/>
      <c r="B4303" s="30"/>
      <c r="C4303" s="30"/>
      <c r="D4303" s="30"/>
      <c r="E4303" s="30"/>
      <c r="F4303" s="30"/>
      <c r="G4303" s="14" t="s">
        <v>305</v>
      </c>
      <c r="H4303" s="18">
        <v>15860.48</v>
      </c>
      <c r="I4303" s="17">
        <v>0.105367</v>
      </c>
      <c r="J4303" s="18">
        <v>52291.77</v>
      </c>
      <c r="K4303" s="17">
        <v>0.12846399999999999</v>
      </c>
      <c r="L4303" s="18">
        <v>131504.68</v>
      </c>
      <c r="M4303" s="17">
        <v>0.36224899999999999</v>
      </c>
      <c r="N4303" s="18">
        <v>253344.97</v>
      </c>
      <c r="O4303" s="17">
        <v>0.466167</v>
      </c>
    </row>
    <row r="4304" spans="1:15" x14ac:dyDescent="0.2">
      <c r="A4304" s="125"/>
      <c r="B4304" s="30"/>
      <c r="C4304" s="30"/>
      <c r="D4304" s="30"/>
      <c r="E4304" s="30"/>
      <c r="F4304" s="30"/>
      <c r="G4304" s="14" t="s">
        <v>306</v>
      </c>
      <c r="H4304" s="18">
        <v>130744.3</v>
      </c>
      <c r="I4304" s="17">
        <v>-2.5302000000000002E-2</v>
      </c>
      <c r="J4304" s="18">
        <v>460157.62</v>
      </c>
      <c r="K4304" s="17">
        <v>2.5357000000000001E-2</v>
      </c>
      <c r="L4304" s="18">
        <v>957559.03</v>
      </c>
      <c r="M4304" s="17">
        <v>7.3550000000000004E-2</v>
      </c>
      <c r="N4304" s="18">
        <v>1954690.18</v>
      </c>
      <c r="O4304" s="17">
        <v>0.17682800000000001</v>
      </c>
    </row>
    <row r="4305" spans="1:15" x14ac:dyDescent="0.2">
      <c r="A4305" s="125"/>
      <c r="B4305" s="30"/>
      <c r="C4305" s="30"/>
      <c r="D4305" s="30"/>
      <c r="E4305" s="30"/>
      <c r="F4305" s="30"/>
      <c r="G4305" s="14" t="s">
        <v>307</v>
      </c>
      <c r="H4305" s="18">
        <v>38036.04</v>
      </c>
      <c r="I4305" s="17">
        <v>0.16577800000000001</v>
      </c>
      <c r="J4305" s="18">
        <v>130345.16</v>
      </c>
      <c r="K4305" s="17">
        <v>0.19336</v>
      </c>
      <c r="L4305" s="18">
        <v>268216.64</v>
      </c>
      <c r="M4305" s="17">
        <v>0.26719599999999999</v>
      </c>
      <c r="N4305" s="18">
        <v>513772.33</v>
      </c>
      <c r="O4305" s="17">
        <v>0.38252599999999998</v>
      </c>
    </row>
    <row r="4306" spans="1:15" x14ac:dyDescent="0.2">
      <c r="A4306" s="125"/>
      <c r="B4306" s="30"/>
      <c r="C4306" s="30"/>
      <c r="D4306" s="30"/>
      <c r="E4306" s="30"/>
      <c r="F4306" s="30"/>
      <c r="G4306" s="14" t="s">
        <v>308</v>
      </c>
      <c r="H4306" s="18">
        <v>4601.96</v>
      </c>
      <c r="I4306" s="17">
        <v>0.35492800000000002</v>
      </c>
      <c r="J4306" s="18">
        <v>15741.73</v>
      </c>
      <c r="K4306" s="17">
        <v>0.13444500000000001</v>
      </c>
      <c r="L4306" s="18">
        <v>36545.29</v>
      </c>
      <c r="M4306" s="17">
        <v>0.26547700000000002</v>
      </c>
      <c r="N4306" s="18">
        <v>67928.39</v>
      </c>
      <c r="O4306" s="17">
        <v>0.24635000000000001</v>
      </c>
    </row>
    <row r="4307" spans="1:15" x14ac:dyDescent="0.2">
      <c r="A4307" s="125"/>
      <c r="B4307" s="30"/>
      <c r="C4307" s="30"/>
      <c r="D4307" s="30"/>
      <c r="E4307" s="30"/>
      <c r="F4307" s="30"/>
      <c r="G4307" s="14" t="s">
        <v>309</v>
      </c>
      <c r="H4307" s="18">
        <v>27500.79</v>
      </c>
      <c r="I4307" s="17">
        <v>0.234731</v>
      </c>
      <c r="J4307" s="18">
        <v>93155.88</v>
      </c>
      <c r="K4307" s="17">
        <v>0.264316</v>
      </c>
      <c r="L4307" s="18">
        <v>189326.54</v>
      </c>
      <c r="M4307" s="17">
        <v>0.34628500000000001</v>
      </c>
      <c r="N4307" s="18">
        <v>372096.32</v>
      </c>
      <c r="O4307" s="17">
        <v>0.31751000000000001</v>
      </c>
    </row>
    <row r="4308" spans="1:15" x14ac:dyDescent="0.2">
      <c r="A4308" s="125"/>
      <c r="B4308" s="30"/>
      <c r="C4308" s="30"/>
      <c r="D4308" s="30"/>
      <c r="E4308" s="30"/>
      <c r="F4308" s="30"/>
      <c r="G4308" s="14" t="s">
        <v>310</v>
      </c>
      <c r="H4308" s="18">
        <v>9785.99</v>
      </c>
      <c r="I4308" s="17">
        <v>0.38104900000000003</v>
      </c>
      <c r="J4308" s="18">
        <v>33945.72</v>
      </c>
      <c r="K4308" s="17">
        <v>0.27879799999999999</v>
      </c>
      <c r="L4308" s="18">
        <v>75276.83</v>
      </c>
      <c r="M4308" s="17">
        <v>0.33549200000000001</v>
      </c>
      <c r="N4308" s="18">
        <v>141046.16</v>
      </c>
      <c r="O4308" s="17">
        <v>0.46741899999999997</v>
      </c>
    </row>
    <row r="4309" spans="1:15" x14ac:dyDescent="0.2">
      <c r="A4309" s="125"/>
      <c r="B4309" s="30"/>
      <c r="C4309" s="30"/>
      <c r="D4309" s="30"/>
      <c r="E4309" s="30"/>
      <c r="F4309" s="30"/>
      <c r="G4309" s="14" t="s">
        <v>311</v>
      </c>
      <c r="H4309" s="18">
        <v>38370.1</v>
      </c>
      <c r="I4309" s="17">
        <v>-0.16846800000000001</v>
      </c>
      <c r="J4309" s="18">
        <v>131955.5</v>
      </c>
      <c r="K4309" s="17">
        <v>-0.149122</v>
      </c>
      <c r="L4309" s="18">
        <v>288586.48</v>
      </c>
      <c r="M4309" s="17">
        <v>-4.7997999999999999E-2</v>
      </c>
      <c r="N4309" s="18">
        <v>643607.01</v>
      </c>
      <c r="O4309" s="17">
        <v>0.15518699999999999</v>
      </c>
    </row>
    <row r="4310" spans="1:15" x14ac:dyDescent="0.2">
      <c r="A4310" s="125"/>
      <c r="B4310" s="30"/>
      <c r="C4310" s="30"/>
      <c r="D4310" s="30"/>
      <c r="E4310" s="30"/>
      <c r="F4310" s="30"/>
      <c r="G4310" s="14" t="s">
        <v>312</v>
      </c>
      <c r="H4310" s="18">
        <v>25029.4</v>
      </c>
      <c r="I4310" s="17">
        <v>0.25706299999999999</v>
      </c>
      <c r="J4310" s="18">
        <v>80088.02</v>
      </c>
      <c r="K4310" s="17">
        <v>0.25418099999999999</v>
      </c>
      <c r="L4310" s="18">
        <v>181983.29</v>
      </c>
      <c r="M4310" s="17">
        <v>0.34953299999999998</v>
      </c>
      <c r="N4310" s="18">
        <v>364799.38</v>
      </c>
      <c r="O4310" s="17">
        <v>0.37865199999999999</v>
      </c>
    </row>
    <row r="4311" spans="1:15" x14ac:dyDescent="0.2">
      <c r="A4311" s="125"/>
      <c r="B4311" s="30"/>
      <c r="C4311" s="30"/>
      <c r="D4311" s="30"/>
      <c r="E4311" s="30"/>
      <c r="F4311" s="30"/>
      <c r="G4311" s="14" t="s">
        <v>313</v>
      </c>
      <c r="H4311" s="18">
        <v>18343.150000000001</v>
      </c>
      <c r="I4311" s="17">
        <v>0.189191</v>
      </c>
      <c r="J4311" s="18">
        <v>75943.17</v>
      </c>
      <c r="K4311" s="17">
        <v>0.19900799999999999</v>
      </c>
      <c r="L4311" s="18">
        <v>144268.53</v>
      </c>
      <c r="M4311" s="17">
        <v>0.27862900000000002</v>
      </c>
      <c r="N4311" s="18">
        <v>277719.51</v>
      </c>
      <c r="O4311" s="17">
        <v>0.27131100000000002</v>
      </c>
    </row>
    <row r="4312" spans="1:15" x14ac:dyDescent="0.2">
      <c r="A4312" s="125"/>
      <c r="B4312" s="30"/>
      <c r="C4312" s="30"/>
      <c r="D4312" s="30"/>
      <c r="E4312" s="30"/>
      <c r="F4312" s="30"/>
      <c r="G4312" s="14" t="s">
        <v>314</v>
      </c>
      <c r="H4312" s="18">
        <v>53277.07</v>
      </c>
      <c r="I4312" s="17">
        <v>0.29037800000000002</v>
      </c>
      <c r="J4312" s="18">
        <v>180998.5</v>
      </c>
      <c r="K4312" s="17">
        <v>0.41859400000000002</v>
      </c>
      <c r="L4312" s="18">
        <v>362625.01</v>
      </c>
      <c r="M4312" s="17">
        <v>0.42775600000000003</v>
      </c>
      <c r="N4312" s="18">
        <v>696112.88</v>
      </c>
      <c r="O4312" s="17">
        <v>0.459623</v>
      </c>
    </row>
    <row r="4313" spans="1:15" x14ac:dyDescent="0.2">
      <c r="A4313" s="125"/>
      <c r="B4313" s="30"/>
      <c r="C4313" s="30"/>
      <c r="D4313" s="30"/>
      <c r="E4313" s="30"/>
      <c r="F4313" s="30"/>
      <c r="G4313" s="14" t="s">
        <v>315</v>
      </c>
      <c r="H4313" s="18">
        <v>14116.43</v>
      </c>
      <c r="I4313" s="17">
        <v>4.8460999999999997E-2</v>
      </c>
      <c r="J4313" s="18">
        <v>46300.52</v>
      </c>
      <c r="K4313" s="17">
        <v>3.5369999999999999E-2</v>
      </c>
      <c r="L4313" s="18">
        <v>102366.47</v>
      </c>
      <c r="M4313" s="17">
        <v>0.19276699999999999</v>
      </c>
      <c r="N4313" s="18">
        <v>211608.86</v>
      </c>
      <c r="O4313" s="17">
        <v>0.42364299999999999</v>
      </c>
    </row>
    <row r="4314" spans="1:15" x14ac:dyDescent="0.2">
      <c r="A4314" s="125"/>
      <c r="B4314" s="30"/>
      <c r="C4314" s="30"/>
      <c r="D4314" s="30"/>
      <c r="E4314" s="30"/>
      <c r="F4314" s="30"/>
      <c r="G4314" s="14" t="s">
        <v>316</v>
      </c>
      <c r="H4314" s="18">
        <v>18629.759999999998</v>
      </c>
      <c r="I4314" s="17">
        <v>0.19195400000000001</v>
      </c>
      <c r="J4314" s="18">
        <v>61478.92</v>
      </c>
      <c r="K4314" s="17">
        <v>0.13142499999999999</v>
      </c>
      <c r="L4314" s="18">
        <v>135909.17000000001</v>
      </c>
      <c r="M4314" s="17">
        <v>0.306782</v>
      </c>
      <c r="N4314" s="18">
        <v>276286.57</v>
      </c>
      <c r="O4314" s="17">
        <v>0.47703600000000002</v>
      </c>
    </row>
    <row r="4315" spans="1:15" x14ac:dyDescent="0.2">
      <c r="A4315" s="125"/>
      <c r="B4315" s="30"/>
      <c r="C4315" s="30"/>
      <c r="D4315" s="30"/>
      <c r="E4315" s="30"/>
      <c r="F4315" s="30"/>
      <c r="G4315" s="14" t="s">
        <v>317</v>
      </c>
      <c r="H4315" s="18">
        <v>8078.63</v>
      </c>
      <c r="I4315" s="17">
        <v>-0.183976</v>
      </c>
      <c r="J4315" s="18">
        <v>28929.94</v>
      </c>
      <c r="K4315" s="17">
        <v>-0.19129599999999999</v>
      </c>
      <c r="L4315" s="18">
        <v>66685.34</v>
      </c>
      <c r="M4315" s="17">
        <v>-1.4619E-2</v>
      </c>
      <c r="N4315" s="18">
        <v>141481.68</v>
      </c>
      <c r="O4315" s="17">
        <v>0.20296800000000001</v>
      </c>
    </row>
    <row r="4316" spans="1:15" x14ac:dyDescent="0.2">
      <c r="A4316" s="125"/>
      <c r="B4316" s="30"/>
      <c r="C4316" s="30"/>
      <c r="D4316" s="30"/>
      <c r="E4316" s="30"/>
      <c r="F4316" s="30"/>
      <c r="G4316" s="14" t="s">
        <v>318</v>
      </c>
      <c r="H4316" s="18">
        <v>17552.82</v>
      </c>
      <c r="I4316" s="17">
        <v>-0.141348</v>
      </c>
      <c r="J4316" s="18">
        <v>56517.88</v>
      </c>
      <c r="K4316" s="17">
        <v>-0.19392200000000001</v>
      </c>
      <c r="L4316" s="18">
        <v>124974.06</v>
      </c>
      <c r="M4316" s="17">
        <v>-0.15492300000000001</v>
      </c>
      <c r="N4316" s="18">
        <v>277056.25</v>
      </c>
      <c r="O4316" s="17">
        <v>-6.5171999999999994E-2</v>
      </c>
    </row>
    <row r="4317" spans="1:15" x14ac:dyDescent="0.2">
      <c r="A4317" s="125"/>
      <c r="B4317" s="30"/>
      <c r="C4317" s="30"/>
      <c r="D4317" s="30"/>
      <c r="E4317" s="30"/>
      <c r="F4317" s="30"/>
      <c r="G4317" s="14" t="s">
        <v>319</v>
      </c>
      <c r="H4317" s="18">
        <v>9397.8700000000008</v>
      </c>
      <c r="I4317" s="17">
        <v>0.24366199999999999</v>
      </c>
      <c r="J4317" s="18">
        <v>32648.13</v>
      </c>
      <c r="K4317" s="17">
        <v>0.20386299999999999</v>
      </c>
      <c r="L4317" s="18">
        <v>68641.94</v>
      </c>
      <c r="M4317" s="17">
        <v>0.24074400000000001</v>
      </c>
      <c r="N4317" s="18">
        <v>132506.32</v>
      </c>
      <c r="O4317" s="17">
        <v>0.27970400000000001</v>
      </c>
    </row>
    <row r="4318" spans="1:15" x14ac:dyDescent="0.2">
      <c r="A4318" s="125"/>
      <c r="B4318" s="30"/>
      <c r="C4318" s="30"/>
      <c r="D4318" s="30"/>
      <c r="E4318" s="30"/>
      <c r="F4318" s="30"/>
      <c r="G4318" s="14" t="s">
        <v>320</v>
      </c>
      <c r="H4318" s="18">
        <v>20687.73</v>
      </c>
      <c r="I4318" s="17">
        <v>9.7471000000000002E-2</v>
      </c>
      <c r="J4318" s="18">
        <v>67243.53</v>
      </c>
      <c r="K4318" s="17">
        <v>9.5034999999999994E-2</v>
      </c>
      <c r="L4318" s="18">
        <v>140275</v>
      </c>
      <c r="M4318" s="17">
        <v>0.156475</v>
      </c>
      <c r="N4318" s="18">
        <v>273318.39</v>
      </c>
      <c r="O4318" s="17">
        <v>0.13064600000000001</v>
      </c>
    </row>
    <row r="4319" spans="1:15" x14ac:dyDescent="0.2">
      <c r="A4319" s="125"/>
      <c r="B4319" s="30"/>
      <c r="C4319" s="30"/>
      <c r="D4319" s="30"/>
      <c r="E4319" s="30"/>
      <c r="F4319" s="30"/>
      <c r="G4319" s="14" t="s">
        <v>321</v>
      </c>
      <c r="H4319" s="18">
        <v>30667.3</v>
      </c>
      <c r="I4319" s="17">
        <v>-0.34531800000000001</v>
      </c>
      <c r="J4319" s="18">
        <v>102901.89</v>
      </c>
      <c r="K4319" s="17">
        <v>-0.33407199999999998</v>
      </c>
      <c r="L4319" s="18">
        <v>217766.58</v>
      </c>
      <c r="M4319" s="17">
        <v>-0.31334099999999998</v>
      </c>
      <c r="N4319" s="18">
        <v>499406.6</v>
      </c>
      <c r="O4319" s="17">
        <v>-0.23332700000000001</v>
      </c>
    </row>
    <row r="4320" spans="1:15" x14ac:dyDescent="0.2">
      <c r="A4320" s="125"/>
      <c r="B4320" s="30"/>
      <c r="C4320" s="30"/>
      <c r="D4320" s="30"/>
      <c r="E4320" s="30"/>
      <c r="F4320" s="30"/>
      <c r="G4320" s="14" t="s">
        <v>322</v>
      </c>
      <c r="H4320" s="18">
        <v>54237.11</v>
      </c>
      <c r="I4320" s="17">
        <v>0.21087500000000001</v>
      </c>
      <c r="J4320" s="18">
        <v>183080.9</v>
      </c>
      <c r="K4320" s="17">
        <v>0.18561900000000001</v>
      </c>
      <c r="L4320" s="18">
        <v>375782.48</v>
      </c>
      <c r="M4320" s="17">
        <v>0.16588800000000001</v>
      </c>
      <c r="N4320" s="18">
        <v>741530.89</v>
      </c>
      <c r="O4320" s="17">
        <v>0.16377900000000001</v>
      </c>
    </row>
    <row r="4321" spans="1:15" x14ac:dyDescent="0.2">
      <c r="A4321" s="125"/>
      <c r="B4321" s="30"/>
      <c r="C4321" s="30"/>
      <c r="D4321" s="30"/>
      <c r="E4321" s="30"/>
      <c r="F4321" s="30"/>
      <c r="G4321" s="14" t="s">
        <v>323</v>
      </c>
      <c r="H4321" s="18">
        <v>26938.959999999999</v>
      </c>
      <c r="I4321" s="17">
        <v>0.14838999999999999</v>
      </c>
      <c r="J4321" s="18">
        <v>90846.36</v>
      </c>
      <c r="K4321" s="17">
        <v>0.18709000000000001</v>
      </c>
      <c r="L4321" s="18">
        <v>190214.39999999999</v>
      </c>
      <c r="M4321" s="17">
        <v>0.32880900000000002</v>
      </c>
      <c r="N4321" s="18">
        <v>367861.41</v>
      </c>
      <c r="O4321" s="17">
        <v>0.38034899999999999</v>
      </c>
    </row>
    <row r="4322" spans="1:15" x14ac:dyDescent="0.2">
      <c r="A4322" s="125"/>
      <c r="B4322" s="30"/>
      <c r="C4322" s="30"/>
      <c r="D4322" s="30"/>
      <c r="E4322" s="30"/>
      <c r="F4322" s="30"/>
      <c r="G4322" s="14" t="s">
        <v>324</v>
      </c>
      <c r="H4322" s="18">
        <v>14477.31</v>
      </c>
      <c r="I4322" s="17">
        <v>0.31340899999999999</v>
      </c>
      <c r="J4322" s="18">
        <v>45052.13</v>
      </c>
      <c r="K4322" s="17">
        <v>7.6456999999999997E-2</v>
      </c>
      <c r="L4322" s="18">
        <v>111018.86</v>
      </c>
      <c r="M4322" s="17">
        <v>0.20708099999999999</v>
      </c>
      <c r="N4322" s="18">
        <v>213369.01</v>
      </c>
      <c r="O4322" s="17">
        <v>0.27856199999999998</v>
      </c>
    </row>
    <row r="4323" spans="1:15" x14ac:dyDescent="0.2">
      <c r="A4323" s="137"/>
      <c r="B4323" s="138"/>
      <c r="C4323" s="138"/>
      <c r="D4323" s="138"/>
      <c r="E4323" s="138"/>
      <c r="F4323" s="30"/>
      <c r="G4323" s="14" t="s">
        <v>325</v>
      </c>
      <c r="H4323" s="18">
        <v>30609.47</v>
      </c>
      <c r="I4323" s="17">
        <v>0.113903</v>
      </c>
      <c r="J4323" s="18">
        <v>107783.67999999999</v>
      </c>
      <c r="K4323" s="17">
        <v>0.214533</v>
      </c>
      <c r="L4323" s="18">
        <v>229859.84</v>
      </c>
      <c r="M4323" s="17">
        <v>0.32497399999999999</v>
      </c>
      <c r="N4323" s="18">
        <v>460626.64</v>
      </c>
      <c r="O4323" s="17">
        <v>0.30492000000000002</v>
      </c>
    </row>
    <row r="4324" spans="1:15" x14ac:dyDescent="0.2">
      <c r="C4324" s="30"/>
      <c r="D4324" s="30"/>
      <c r="E4324" s="30"/>
      <c r="F4324" s="30"/>
      <c r="G4324" s="14" t="s">
        <v>351</v>
      </c>
      <c r="H4324" s="19">
        <v>7686.01</v>
      </c>
      <c r="I4324" s="17">
        <v>0.13004099999999999</v>
      </c>
      <c r="J4324" s="19">
        <v>29079.27</v>
      </c>
      <c r="K4324" s="17">
        <v>0.18968099999999999</v>
      </c>
      <c r="L4324" s="19">
        <v>59906.47</v>
      </c>
      <c r="M4324" s="17">
        <v>0.39781899999999998</v>
      </c>
      <c r="N4324" s="19">
        <v>110295.02</v>
      </c>
      <c r="O4324" s="17">
        <v>0.53453799999999996</v>
      </c>
    </row>
    <row r="4325" spans="1:15" x14ac:dyDescent="0.2">
      <c r="C4325" s="30"/>
      <c r="D4325" s="30"/>
      <c r="E4325" s="30"/>
      <c r="F4325" s="30"/>
      <c r="G4325" s="14" t="s">
        <v>352</v>
      </c>
      <c r="H4325" s="19">
        <v>42577.17</v>
      </c>
      <c r="I4325" s="17">
        <v>1.4260539999999999</v>
      </c>
      <c r="J4325" s="19">
        <v>141084.79999999999</v>
      </c>
      <c r="K4325" s="17">
        <v>1.391799</v>
      </c>
      <c r="L4325" s="19">
        <v>293529.15999999997</v>
      </c>
      <c r="M4325" s="17">
        <v>1.4351210000000001</v>
      </c>
      <c r="N4325" s="19">
        <v>536532.05000000005</v>
      </c>
      <c r="O4325" s="17">
        <v>1.2738670000000001</v>
      </c>
    </row>
    <row r="4326" spans="1:15" x14ac:dyDescent="0.2">
      <c r="A4326" s="124" t="s">
        <v>19</v>
      </c>
      <c r="B4326" s="29" t="s">
        <v>11</v>
      </c>
      <c r="C4326" s="29" t="s">
        <v>117</v>
      </c>
      <c r="D4326" s="29" t="s">
        <v>24</v>
      </c>
      <c r="E4326" s="29" t="s">
        <v>9</v>
      </c>
      <c r="F4326" s="29" t="s">
        <v>85</v>
      </c>
      <c r="G4326" s="14" t="s">
        <v>326</v>
      </c>
      <c r="H4326" s="18">
        <v>188177.47</v>
      </c>
      <c r="I4326" s="17">
        <v>-9.1486999999999999E-2</v>
      </c>
      <c r="J4326" s="18">
        <v>618081.25</v>
      </c>
      <c r="K4326" s="17">
        <v>-0.107816</v>
      </c>
      <c r="L4326" s="18">
        <v>1324079.92</v>
      </c>
      <c r="M4326" s="17">
        <v>-6.8735000000000004E-2</v>
      </c>
      <c r="N4326" s="18">
        <v>2778339.21</v>
      </c>
      <c r="O4326" s="17">
        <v>-2.9937999999999999E-2</v>
      </c>
    </row>
    <row r="4327" spans="1:15" x14ac:dyDescent="0.2">
      <c r="A4327" s="125"/>
      <c r="B4327" s="30"/>
      <c r="C4327" s="30"/>
      <c r="D4327" s="30"/>
      <c r="E4327" s="30"/>
      <c r="F4327" s="30"/>
      <c r="G4327" s="14" t="s">
        <v>327</v>
      </c>
      <c r="H4327" s="18">
        <v>237371.11</v>
      </c>
      <c r="I4327" s="17">
        <v>0.24578900000000001</v>
      </c>
      <c r="J4327" s="18">
        <v>808127.46</v>
      </c>
      <c r="K4327" s="17">
        <v>0.17133799999999999</v>
      </c>
      <c r="L4327" s="18">
        <v>1733430.62</v>
      </c>
      <c r="M4327" s="17">
        <v>0.32752100000000001</v>
      </c>
      <c r="N4327" s="18">
        <v>3371428.57</v>
      </c>
      <c r="O4327" s="17">
        <v>0.43560599999999999</v>
      </c>
    </row>
    <row r="4328" spans="1:15" x14ac:dyDescent="0.2">
      <c r="A4328" s="125"/>
      <c r="B4328" s="30"/>
      <c r="C4328" s="30"/>
      <c r="D4328" s="30"/>
      <c r="E4328" s="30"/>
      <c r="F4328" s="30"/>
      <c r="G4328" s="14" t="s">
        <v>328</v>
      </c>
      <c r="H4328" s="18">
        <v>190657.52</v>
      </c>
      <c r="I4328" s="17">
        <v>1.9851000000000001E-2</v>
      </c>
      <c r="J4328" s="18">
        <v>628952.91</v>
      </c>
      <c r="K4328" s="17">
        <v>-3.1835000000000002E-2</v>
      </c>
      <c r="L4328" s="18">
        <v>1318440.8700000001</v>
      </c>
      <c r="M4328" s="17">
        <v>4.0752999999999998E-2</v>
      </c>
      <c r="N4328" s="18">
        <v>2757609.1</v>
      </c>
      <c r="O4328" s="17">
        <v>0.18321200000000001</v>
      </c>
    </row>
    <row r="4329" spans="1:15" x14ac:dyDescent="0.2">
      <c r="A4329" s="125"/>
      <c r="B4329" s="30"/>
      <c r="C4329" s="30"/>
      <c r="D4329" s="30"/>
      <c r="E4329" s="30"/>
      <c r="F4329" s="30"/>
      <c r="G4329" s="14" t="s">
        <v>329</v>
      </c>
      <c r="H4329" s="18">
        <v>440867.41</v>
      </c>
      <c r="I4329" s="17">
        <v>-5.0989E-2</v>
      </c>
      <c r="J4329" s="18">
        <v>1529632.96</v>
      </c>
      <c r="K4329" s="17">
        <v>-6.6406999999999994E-2</v>
      </c>
      <c r="L4329" s="18">
        <v>3147951.42</v>
      </c>
      <c r="M4329" s="17">
        <v>-1.5977000000000002E-2</v>
      </c>
      <c r="N4329" s="18">
        <v>6669691.4900000002</v>
      </c>
      <c r="O4329" s="17">
        <v>0.123173</v>
      </c>
    </row>
    <row r="4330" spans="1:15" x14ac:dyDescent="0.2">
      <c r="A4330" s="125"/>
      <c r="B4330" s="30"/>
      <c r="C4330" s="30"/>
      <c r="D4330" s="30"/>
      <c r="E4330" s="30"/>
      <c r="F4330" s="30"/>
      <c r="G4330" s="14" t="s">
        <v>330</v>
      </c>
      <c r="H4330" s="18">
        <v>183462.23</v>
      </c>
      <c r="I4330" s="17">
        <v>0.33008500000000002</v>
      </c>
      <c r="J4330" s="18">
        <v>604662.30000000005</v>
      </c>
      <c r="K4330" s="17">
        <v>0.398169</v>
      </c>
      <c r="L4330" s="18">
        <v>1219363.6299999999</v>
      </c>
      <c r="M4330" s="17">
        <v>0.42456100000000002</v>
      </c>
      <c r="N4330" s="18">
        <v>2349189.62</v>
      </c>
      <c r="O4330" s="17">
        <v>0.52785099999999996</v>
      </c>
    </row>
    <row r="4331" spans="1:15" x14ac:dyDescent="0.2">
      <c r="A4331" s="125"/>
      <c r="B4331" s="30"/>
      <c r="C4331" s="30"/>
      <c r="D4331" s="30"/>
      <c r="E4331" s="30"/>
      <c r="F4331" s="30"/>
      <c r="G4331" s="14" t="s">
        <v>331</v>
      </c>
      <c r="H4331" s="18">
        <v>168599.34</v>
      </c>
      <c r="I4331" s="17">
        <v>0.43529299999999999</v>
      </c>
      <c r="J4331" s="18">
        <v>558147.69999999995</v>
      </c>
      <c r="K4331" s="17">
        <v>0.39376299999999997</v>
      </c>
      <c r="L4331" s="18">
        <v>1190074.3400000001</v>
      </c>
      <c r="M4331" s="17">
        <v>0.38409900000000002</v>
      </c>
      <c r="N4331" s="18">
        <v>2192596.56</v>
      </c>
      <c r="O4331" s="17">
        <v>0.32468200000000003</v>
      </c>
    </row>
    <row r="4332" spans="1:15" x14ac:dyDescent="0.2">
      <c r="A4332" s="125"/>
      <c r="B4332" s="30"/>
      <c r="C4332" s="30"/>
      <c r="D4332" s="30"/>
      <c r="E4332" s="30"/>
      <c r="F4332" s="30"/>
      <c r="G4332" s="14" t="s">
        <v>332</v>
      </c>
      <c r="H4332" s="18">
        <v>260702.44</v>
      </c>
      <c r="I4332" s="17">
        <v>0.12878100000000001</v>
      </c>
      <c r="J4332" s="18">
        <v>890464.51</v>
      </c>
      <c r="K4332" s="17">
        <v>0.182337</v>
      </c>
      <c r="L4332" s="18">
        <v>1845161.17</v>
      </c>
      <c r="M4332" s="17">
        <v>0.27091100000000001</v>
      </c>
      <c r="N4332" s="18">
        <v>3634324.01</v>
      </c>
      <c r="O4332" s="17">
        <v>0.27568199999999998</v>
      </c>
    </row>
    <row r="4333" spans="1:15" x14ac:dyDescent="0.2">
      <c r="A4333" s="125"/>
      <c r="B4333" s="30"/>
      <c r="C4333" s="30"/>
      <c r="D4333" s="30"/>
      <c r="E4333" s="30"/>
      <c r="F4333" s="30"/>
      <c r="G4333" s="14" t="s">
        <v>333</v>
      </c>
      <c r="H4333" s="18">
        <v>328382.57</v>
      </c>
      <c r="I4333" s="17">
        <v>0.25929400000000002</v>
      </c>
      <c r="J4333" s="18">
        <v>1084012.03</v>
      </c>
      <c r="K4333" s="17">
        <v>0.26533899999999999</v>
      </c>
      <c r="L4333" s="18">
        <v>2240058.81</v>
      </c>
      <c r="M4333" s="17">
        <v>0.287329</v>
      </c>
      <c r="N4333" s="18">
        <v>4359794.93</v>
      </c>
      <c r="O4333" s="17">
        <v>0.315691</v>
      </c>
    </row>
    <row r="4334" spans="1:15" x14ac:dyDescent="0.2">
      <c r="A4334" s="125"/>
      <c r="B4334" s="30"/>
      <c r="C4334" s="30"/>
      <c r="D4334" s="30"/>
      <c r="E4334" s="31"/>
      <c r="F4334" s="30"/>
      <c r="G4334" s="14" t="s">
        <v>334</v>
      </c>
      <c r="H4334" s="18">
        <v>1998220.11</v>
      </c>
      <c r="I4334" s="17">
        <v>0.112413</v>
      </c>
      <c r="J4334" s="18">
        <v>6722081.1600000001</v>
      </c>
      <c r="K4334" s="17">
        <v>9.9542000000000005E-2</v>
      </c>
      <c r="L4334" s="18">
        <v>14018560.880000001</v>
      </c>
      <c r="M4334" s="17">
        <v>0.15844900000000001</v>
      </c>
      <c r="N4334" s="18">
        <v>28112973.329999998</v>
      </c>
      <c r="O4334" s="17">
        <v>0.23103899999999999</v>
      </c>
    </row>
    <row r="4335" spans="1:15" x14ac:dyDescent="0.2">
      <c r="A4335" s="124" t="s">
        <v>19</v>
      </c>
      <c r="B4335" s="29" t="s">
        <v>11</v>
      </c>
      <c r="C4335" s="29" t="s">
        <v>117</v>
      </c>
      <c r="D4335" s="29" t="s">
        <v>24</v>
      </c>
      <c r="E4335" s="29" t="s">
        <v>25</v>
      </c>
      <c r="F4335" s="29" t="s">
        <v>84</v>
      </c>
      <c r="G4335" s="14" t="s">
        <v>278</v>
      </c>
      <c r="H4335" s="18">
        <v>19095.419999999998</v>
      </c>
      <c r="I4335" s="17">
        <v>0.55230900000000005</v>
      </c>
      <c r="J4335" s="18">
        <v>64562.52</v>
      </c>
      <c r="K4335" s="17">
        <v>0.353545</v>
      </c>
      <c r="L4335" s="18">
        <v>132241.45000000001</v>
      </c>
      <c r="M4335" s="17">
        <v>0.18591299999999999</v>
      </c>
      <c r="N4335" s="18">
        <v>253361.38</v>
      </c>
      <c r="O4335" s="17">
        <v>0.166351</v>
      </c>
    </row>
    <row r="4336" spans="1:15" x14ac:dyDescent="0.2">
      <c r="A4336" s="125"/>
      <c r="B4336" s="30"/>
      <c r="C4336" s="30"/>
      <c r="D4336" s="30"/>
      <c r="E4336" s="30"/>
      <c r="F4336" s="30"/>
      <c r="G4336" s="14" t="s">
        <v>279</v>
      </c>
      <c r="H4336" s="18">
        <v>45846.36</v>
      </c>
      <c r="I4336" s="17">
        <v>5.2099999999999998E-4</v>
      </c>
      <c r="J4336" s="18">
        <v>155443.01999999999</v>
      </c>
      <c r="K4336" s="17">
        <v>1.8543E-2</v>
      </c>
      <c r="L4336" s="18">
        <v>311244.28000000003</v>
      </c>
      <c r="M4336" s="17">
        <v>4.9734E-2</v>
      </c>
      <c r="N4336" s="18">
        <v>615584.09</v>
      </c>
      <c r="O4336" s="17">
        <v>6.8087999999999996E-2</v>
      </c>
    </row>
    <row r="4337" spans="1:15" x14ac:dyDescent="0.2">
      <c r="A4337" s="125"/>
      <c r="B4337" s="30"/>
      <c r="C4337" s="30"/>
      <c r="D4337" s="30"/>
      <c r="E4337" s="30"/>
      <c r="F4337" s="30"/>
      <c r="G4337" s="14" t="s">
        <v>280</v>
      </c>
      <c r="H4337" s="18">
        <v>80906.52</v>
      </c>
      <c r="I4337" s="17">
        <v>-0.16692100000000001</v>
      </c>
      <c r="J4337" s="18">
        <v>266555</v>
      </c>
      <c r="K4337" s="17">
        <v>-0.234211</v>
      </c>
      <c r="L4337" s="18">
        <v>553052.42000000004</v>
      </c>
      <c r="M4337" s="17">
        <v>-0.22736999999999999</v>
      </c>
      <c r="N4337" s="18">
        <v>1341465.08</v>
      </c>
      <c r="O4337" s="17">
        <v>-6.5874000000000002E-2</v>
      </c>
    </row>
    <row r="4338" spans="1:15" x14ac:dyDescent="0.2">
      <c r="A4338" s="125"/>
      <c r="B4338" s="30"/>
      <c r="C4338" s="30"/>
      <c r="D4338" s="30"/>
      <c r="E4338" s="30"/>
      <c r="F4338" s="30"/>
      <c r="G4338" s="14" t="s">
        <v>281</v>
      </c>
      <c r="H4338" s="18">
        <v>33646.81</v>
      </c>
      <c r="I4338" s="17">
        <v>9.7505999999999995E-2</v>
      </c>
      <c r="J4338" s="18">
        <v>116990.2</v>
      </c>
      <c r="K4338" s="17">
        <v>0.117433</v>
      </c>
      <c r="L4338" s="18">
        <v>235608.4</v>
      </c>
      <c r="M4338" s="17">
        <v>0.158364</v>
      </c>
      <c r="N4338" s="18">
        <v>452079.45</v>
      </c>
      <c r="O4338" s="17">
        <v>0.169543</v>
      </c>
    </row>
    <row r="4339" spans="1:15" x14ac:dyDescent="0.2">
      <c r="A4339" s="125"/>
      <c r="B4339" s="30"/>
      <c r="C4339" s="30"/>
      <c r="D4339" s="30"/>
      <c r="E4339" s="30"/>
      <c r="F4339" s="30"/>
      <c r="G4339" s="14" t="s">
        <v>282</v>
      </c>
      <c r="H4339" s="18">
        <v>67406.61</v>
      </c>
      <c r="I4339" s="17">
        <v>-0.19455800000000001</v>
      </c>
      <c r="J4339" s="18">
        <v>229136.29</v>
      </c>
      <c r="K4339" s="17">
        <v>-0.21321399999999999</v>
      </c>
      <c r="L4339" s="18">
        <v>465677.38</v>
      </c>
      <c r="M4339" s="17">
        <v>-0.17990700000000001</v>
      </c>
      <c r="N4339" s="18">
        <v>1129717.6200000001</v>
      </c>
      <c r="O4339" s="17">
        <v>2.2511E-2</v>
      </c>
    </row>
    <row r="4340" spans="1:15" x14ac:dyDescent="0.2">
      <c r="A4340" s="125"/>
      <c r="B4340" s="30"/>
      <c r="C4340" s="30"/>
      <c r="D4340" s="30"/>
      <c r="E4340" s="30"/>
      <c r="F4340" s="30"/>
      <c r="G4340" s="14" t="s">
        <v>283</v>
      </c>
      <c r="H4340" s="18">
        <v>40300.47</v>
      </c>
      <c r="I4340" s="17">
        <v>-1.0048E-2</v>
      </c>
      <c r="J4340" s="18">
        <v>140966.73000000001</v>
      </c>
      <c r="K4340" s="17">
        <v>-3.7919000000000001E-2</v>
      </c>
      <c r="L4340" s="18">
        <v>285373.39</v>
      </c>
      <c r="M4340" s="17">
        <v>-1.0054E-2</v>
      </c>
      <c r="N4340" s="18">
        <v>586413.99</v>
      </c>
      <c r="O4340" s="17">
        <v>5.0083000000000003E-2</v>
      </c>
    </row>
    <row r="4341" spans="1:15" x14ac:dyDescent="0.2">
      <c r="A4341" s="125"/>
      <c r="B4341" s="30"/>
      <c r="C4341" s="30"/>
      <c r="D4341" s="30"/>
      <c r="E4341" s="30"/>
      <c r="F4341" s="30"/>
      <c r="G4341" s="14" t="s">
        <v>284</v>
      </c>
      <c r="H4341" s="18">
        <v>22446</v>
      </c>
      <c r="I4341" s="17">
        <v>0.54525400000000002</v>
      </c>
      <c r="J4341" s="18">
        <v>66638.11</v>
      </c>
      <c r="K4341" s="17">
        <v>0.431751</v>
      </c>
      <c r="L4341" s="18">
        <v>126037.41</v>
      </c>
      <c r="M4341" s="17">
        <v>0.44019999999999998</v>
      </c>
      <c r="N4341" s="18">
        <v>248391.31</v>
      </c>
      <c r="O4341" s="17">
        <v>0.54537599999999997</v>
      </c>
    </row>
    <row r="4342" spans="1:15" x14ac:dyDescent="0.2">
      <c r="A4342" s="125"/>
      <c r="B4342" s="30"/>
      <c r="C4342" s="30"/>
      <c r="D4342" s="30"/>
      <c r="E4342" s="30"/>
      <c r="F4342" s="30"/>
      <c r="G4342" s="14" t="s">
        <v>285</v>
      </c>
      <c r="H4342" s="18">
        <v>49588.53</v>
      </c>
      <c r="I4342" s="17">
        <v>2.5301000000000001E-2</v>
      </c>
      <c r="J4342" s="18">
        <v>172396.79</v>
      </c>
      <c r="K4342" s="17">
        <v>5.6760999999999999E-2</v>
      </c>
      <c r="L4342" s="18">
        <v>377292.99</v>
      </c>
      <c r="M4342" s="17">
        <v>0.15168899999999999</v>
      </c>
      <c r="N4342" s="18">
        <v>758818.45</v>
      </c>
      <c r="O4342" s="17">
        <v>0.17005799999999999</v>
      </c>
    </row>
    <row r="4343" spans="1:15" x14ac:dyDescent="0.2">
      <c r="A4343" s="125"/>
      <c r="B4343" s="30"/>
      <c r="C4343" s="30"/>
      <c r="D4343" s="30"/>
      <c r="E4343" s="30"/>
      <c r="F4343" s="30"/>
      <c r="G4343" s="14" t="s">
        <v>286</v>
      </c>
      <c r="H4343" s="18">
        <v>29622.41</v>
      </c>
      <c r="I4343" s="17">
        <v>7.2847999999999996E-2</v>
      </c>
      <c r="J4343" s="18">
        <v>96206.41</v>
      </c>
      <c r="K4343" s="17">
        <v>-1.8978999999999999E-2</v>
      </c>
      <c r="L4343" s="18">
        <v>199127.77</v>
      </c>
      <c r="M4343" s="17">
        <v>1.4834E-2</v>
      </c>
      <c r="N4343" s="18">
        <v>389986.04</v>
      </c>
      <c r="O4343" s="17">
        <v>6.4854999999999996E-2</v>
      </c>
    </row>
    <row r="4344" spans="1:15" x14ac:dyDescent="0.2">
      <c r="A4344" s="125"/>
      <c r="B4344" s="30"/>
      <c r="C4344" s="30"/>
      <c r="D4344" s="30"/>
      <c r="E4344" s="30"/>
      <c r="F4344" s="30"/>
      <c r="G4344" s="14" t="s">
        <v>287</v>
      </c>
      <c r="H4344" s="18">
        <v>16024.59</v>
      </c>
      <c r="I4344" s="17">
        <v>0.26164799999999999</v>
      </c>
      <c r="J4344" s="18">
        <v>66256.960000000006</v>
      </c>
      <c r="K4344" s="17">
        <v>0.22841800000000001</v>
      </c>
      <c r="L4344" s="18">
        <v>123740.73</v>
      </c>
      <c r="M4344" s="17">
        <v>0.24726100000000001</v>
      </c>
      <c r="N4344" s="18">
        <v>239625.59</v>
      </c>
      <c r="O4344" s="17">
        <v>0.272366</v>
      </c>
    </row>
    <row r="4345" spans="1:15" x14ac:dyDescent="0.2">
      <c r="A4345" s="125"/>
      <c r="B4345" s="30"/>
      <c r="C4345" s="30"/>
      <c r="D4345" s="30"/>
      <c r="E4345" s="30"/>
      <c r="F4345" s="30"/>
      <c r="G4345" s="14" t="s">
        <v>288</v>
      </c>
      <c r="H4345" s="18">
        <v>20075.560000000001</v>
      </c>
      <c r="I4345" s="17">
        <v>0.169685</v>
      </c>
      <c r="J4345" s="18">
        <v>75267.39</v>
      </c>
      <c r="K4345" s="17">
        <v>0.191882</v>
      </c>
      <c r="L4345" s="18">
        <v>152917.66</v>
      </c>
      <c r="M4345" s="17">
        <v>0.241512</v>
      </c>
      <c r="N4345" s="18">
        <v>291042.03999999998</v>
      </c>
      <c r="O4345" s="17">
        <v>0.286302</v>
      </c>
    </row>
    <row r="4346" spans="1:15" x14ac:dyDescent="0.2">
      <c r="A4346" s="125"/>
      <c r="B4346" s="30"/>
      <c r="C4346" s="30"/>
      <c r="D4346" s="30"/>
      <c r="E4346" s="30"/>
      <c r="F4346" s="30"/>
      <c r="G4346" s="14" t="s">
        <v>289</v>
      </c>
      <c r="H4346" s="18">
        <v>51976.91</v>
      </c>
      <c r="I4346" s="17">
        <v>0.12684599999999999</v>
      </c>
      <c r="J4346" s="18">
        <v>173802.06</v>
      </c>
      <c r="K4346" s="17">
        <v>0.16892599999999999</v>
      </c>
      <c r="L4346" s="18">
        <v>356762.18</v>
      </c>
      <c r="M4346" s="17">
        <v>0.208783</v>
      </c>
      <c r="N4346" s="18">
        <v>685692.93</v>
      </c>
      <c r="O4346" s="17">
        <v>0.20333300000000001</v>
      </c>
    </row>
    <row r="4347" spans="1:15" x14ac:dyDescent="0.2">
      <c r="A4347" s="125"/>
      <c r="B4347" s="30"/>
      <c r="C4347" s="30"/>
      <c r="D4347" s="30"/>
      <c r="E4347" s="30"/>
      <c r="F4347" s="30"/>
      <c r="G4347" s="14" t="s">
        <v>290</v>
      </c>
      <c r="H4347" s="18">
        <v>59885.62</v>
      </c>
      <c r="I4347" s="17">
        <v>0.17721100000000001</v>
      </c>
      <c r="J4347" s="18">
        <v>197696.28</v>
      </c>
      <c r="K4347" s="17">
        <v>0.15798999999999999</v>
      </c>
      <c r="L4347" s="18">
        <v>405908.8</v>
      </c>
      <c r="M4347" s="17">
        <v>0.143982</v>
      </c>
      <c r="N4347" s="18">
        <v>783369.58</v>
      </c>
      <c r="O4347" s="17">
        <v>0.145263</v>
      </c>
    </row>
    <row r="4348" spans="1:15" x14ac:dyDescent="0.2">
      <c r="A4348" s="125"/>
      <c r="B4348" s="30"/>
      <c r="C4348" s="30"/>
      <c r="D4348" s="30"/>
      <c r="E4348" s="30"/>
      <c r="F4348" s="30"/>
      <c r="G4348" s="14" t="s">
        <v>291</v>
      </c>
      <c r="H4348" s="18">
        <v>22025.78</v>
      </c>
      <c r="I4348" s="17">
        <v>-3.2203000000000002E-2</v>
      </c>
      <c r="J4348" s="18">
        <v>77331.75</v>
      </c>
      <c r="K4348" s="17">
        <v>-5.5049000000000001E-2</v>
      </c>
      <c r="L4348" s="18">
        <v>172775.34</v>
      </c>
      <c r="M4348" s="17">
        <v>6.2074999999999998E-2</v>
      </c>
      <c r="N4348" s="18">
        <v>348463.5</v>
      </c>
      <c r="O4348" s="17">
        <v>0.148674</v>
      </c>
    </row>
    <row r="4349" spans="1:15" x14ac:dyDescent="0.2">
      <c r="A4349" s="125"/>
      <c r="B4349" s="30"/>
      <c r="C4349" s="30"/>
      <c r="D4349" s="30"/>
      <c r="E4349" s="30"/>
      <c r="F4349" s="30"/>
      <c r="G4349" s="14" t="s">
        <v>292</v>
      </c>
      <c r="H4349" s="18">
        <v>11747.6</v>
      </c>
      <c r="I4349" s="17">
        <v>0.24801999999999999</v>
      </c>
      <c r="J4349" s="18">
        <v>35576.53</v>
      </c>
      <c r="K4349" s="17">
        <v>7.9462000000000005E-2</v>
      </c>
      <c r="L4349" s="18">
        <v>69487.649999999994</v>
      </c>
      <c r="M4349" s="17">
        <v>8.3617999999999998E-2</v>
      </c>
      <c r="N4349" s="18">
        <v>127205.8</v>
      </c>
      <c r="O4349" s="17">
        <v>7.5360999999999997E-2</v>
      </c>
    </row>
    <row r="4350" spans="1:15" x14ac:dyDescent="0.2">
      <c r="A4350" s="125"/>
      <c r="B4350" s="30"/>
      <c r="C4350" s="30"/>
      <c r="D4350" s="30"/>
      <c r="E4350" s="30"/>
      <c r="F4350" s="30"/>
      <c r="G4350" s="14" t="s">
        <v>293</v>
      </c>
      <c r="H4350" s="18">
        <v>43048.49</v>
      </c>
      <c r="I4350" s="17">
        <v>-0.28383999999999998</v>
      </c>
      <c r="J4350" s="18">
        <v>149509.29</v>
      </c>
      <c r="K4350" s="17">
        <v>-0.33627600000000002</v>
      </c>
      <c r="L4350" s="18">
        <v>297154.28000000003</v>
      </c>
      <c r="M4350" s="17">
        <v>-0.31152800000000003</v>
      </c>
      <c r="N4350" s="18">
        <v>741997.88</v>
      </c>
      <c r="O4350" s="17">
        <v>-0.10101499999999999</v>
      </c>
    </row>
    <row r="4351" spans="1:15" x14ac:dyDescent="0.2">
      <c r="A4351" s="125"/>
      <c r="B4351" s="30"/>
      <c r="C4351" s="30"/>
      <c r="D4351" s="30"/>
      <c r="E4351" s="30"/>
      <c r="F4351" s="30"/>
      <c r="G4351" s="14" t="s">
        <v>294</v>
      </c>
      <c r="H4351" s="18">
        <v>45102.35</v>
      </c>
      <c r="I4351" s="17">
        <v>-0.32058399999999998</v>
      </c>
      <c r="J4351" s="18">
        <v>141371.76</v>
      </c>
      <c r="K4351" s="17">
        <v>-0.45505200000000001</v>
      </c>
      <c r="L4351" s="18">
        <v>296936.40000000002</v>
      </c>
      <c r="M4351" s="17">
        <v>-0.41433599999999998</v>
      </c>
      <c r="N4351" s="18">
        <v>766766.01</v>
      </c>
      <c r="O4351" s="17">
        <v>-0.206482</v>
      </c>
    </row>
    <row r="4352" spans="1:15" x14ac:dyDescent="0.2">
      <c r="A4352" s="125"/>
      <c r="B4352" s="30"/>
      <c r="C4352" s="30"/>
      <c r="D4352" s="30"/>
      <c r="E4352" s="30"/>
      <c r="F4352" s="30"/>
      <c r="G4352" s="14" t="s">
        <v>295</v>
      </c>
      <c r="H4352" s="18">
        <v>40841.449999999997</v>
      </c>
      <c r="I4352" s="17">
        <v>0.14236299999999999</v>
      </c>
      <c r="J4352" s="18">
        <v>136999.18</v>
      </c>
      <c r="K4352" s="17">
        <v>0.23344200000000001</v>
      </c>
      <c r="L4352" s="18">
        <v>283377.18</v>
      </c>
      <c r="M4352" s="17">
        <v>0.20238200000000001</v>
      </c>
      <c r="N4352" s="18">
        <v>535282.6</v>
      </c>
      <c r="O4352" s="17">
        <v>0.156141</v>
      </c>
    </row>
    <row r="4353" spans="1:15" x14ac:dyDescent="0.2">
      <c r="A4353" s="125"/>
      <c r="B4353" s="30"/>
      <c r="C4353" s="30"/>
      <c r="D4353" s="30"/>
      <c r="E4353" s="30"/>
      <c r="F4353" s="30"/>
      <c r="G4353" s="14" t="s">
        <v>296</v>
      </c>
      <c r="H4353" s="18">
        <v>19990.03</v>
      </c>
      <c r="I4353" s="17">
        <v>0.18551300000000001</v>
      </c>
      <c r="J4353" s="18">
        <v>68256.89</v>
      </c>
      <c r="K4353" s="17">
        <v>0.13809099999999999</v>
      </c>
      <c r="L4353" s="18">
        <v>138182.71</v>
      </c>
      <c r="M4353" s="17">
        <v>0.185416</v>
      </c>
      <c r="N4353" s="18">
        <v>260762.1</v>
      </c>
      <c r="O4353" s="17">
        <v>0.23927899999999999</v>
      </c>
    </row>
    <row r="4354" spans="1:15" x14ac:dyDescent="0.2">
      <c r="A4354" s="125"/>
      <c r="B4354" s="30"/>
      <c r="C4354" s="30"/>
      <c r="D4354" s="30"/>
      <c r="E4354" s="30"/>
      <c r="F4354" s="30"/>
      <c r="G4354" s="14" t="s">
        <v>297</v>
      </c>
      <c r="H4354" s="18">
        <v>23249.81</v>
      </c>
      <c r="I4354" s="17">
        <v>3.4016999999999999E-2</v>
      </c>
      <c r="J4354" s="18">
        <v>82498.490000000005</v>
      </c>
      <c r="K4354" s="17">
        <v>0.12414500000000001</v>
      </c>
      <c r="L4354" s="18">
        <v>169887.77</v>
      </c>
      <c r="M4354" s="17">
        <v>0.16566700000000001</v>
      </c>
      <c r="N4354" s="18">
        <v>337447.45</v>
      </c>
      <c r="O4354" s="17">
        <v>0.18022199999999999</v>
      </c>
    </row>
    <row r="4355" spans="1:15" x14ac:dyDescent="0.2">
      <c r="A4355" s="125"/>
      <c r="B4355" s="30"/>
      <c r="C4355" s="30"/>
      <c r="D4355" s="30"/>
      <c r="E4355" s="30"/>
      <c r="F4355" s="30"/>
      <c r="G4355" s="14" t="s">
        <v>298</v>
      </c>
      <c r="H4355" s="18">
        <v>41275.199999999997</v>
      </c>
      <c r="I4355" s="17">
        <v>1.373426</v>
      </c>
      <c r="J4355" s="18">
        <v>143614.51</v>
      </c>
      <c r="K4355" s="17">
        <v>1.5166310000000001</v>
      </c>
      <c r="L4355" s="18">
        <v>275853.65000000002</v>
      </c>
      <c r="M4355" s="17">
        <v>1.2625120000000001</v>
      </c>
      <c r="N4355" s="18">
        <v>514925.86</v>
      </c>
      <c r="O4355" s="17">
        <v>1.105078</v>
      </c>
    </row>
    <row r="4356" spans="1:15" x14ac:dyDescent="0.2">
      <c r="A4356" s="125"/>
      <c r="B4356" s="30"/>
      <c r="C4356" s="30"/>
      <c r="D4356" s="30"/>
      <c r="E4356" s="30"/>
      <c r="F4356" s="30"/>
      <c r="G4356" s="14" t="s">
        <v>299</v>
      </c>
      <c r="H4356" s="18">
        <v>148565.31</v>
      </c>
      <c r="I4356" s="17">
        <v>0.16267100000000001</v>
      </c>
      <c r="J4356" s="18">
        <v>485039.32</v>
      </c>
      <c r="K4356" s="17">
        <v>0.13286999999999999</v>
      </c>
      <c r="L4356" s="18">
        <v>1015409.18</v>
      </c>
      <c r="M4356" s="17">
        <v>0.16311400000000001</v>
      </c>
      <c r="N4356" s="18">
        <v>2007372.81</v>
      </c>
      <c r="O4356" s="17">
        <v>0.13116900000000001</v>
      </c>
    </row>
    <row r="4357" spans="1:15" x14ac:dyDescent="0.2">
      <c r="A4357" s="125"/>
      <c r="B4357" s="30"/>
      <c r="C4357" s="30"/>
      <c r="D4357" s="30"/>
      <c r="E4357" s="30"/>
      <c r="F4357" s="30"/>
      <c r="G4357" s="14" t="s">
        <v>300</v>
      </c>
      <c r="H4357" s="18">
        <v>10175.91</v>
      </c>
      <c r="I4357" s="17">
        <v>0.12112199999999999</v>
      </c>
      <c r="J4357" s="18">
        <v>31984.33</v>
      </c>
      <c r="K4357" s="17">
        <v>4.0876999999999997E-2</v>
      </c>
      <c r="L4357" s="18">
        <v>59594</v>
      </c>
      <c r="M4357" s="17">
        <v>-3.6317000000000002E-2</v>
      </c>
      <c r="N4357" s="18">
        <v>105839.92</v>
      </c>
      <c r="O4357" s="17">
        <v>-7.4117000000000002E-2</v>
      </c>
    </row>
    <row r="4358" spans="1:15" x14ac:dyDescent="0.2">
      <c r="A4358" s="125"/>
      <c r="B4358" s="30"/>
      <c r="C4358" s="30"/>
      <c r="D4358" s="30"/>
      <c r="E4358" s="30"/>
      <c r="F4358" s="30"/>
      <c r="G4358" s="14" t="s">
        <v>301</v>
      </c>
      <c r="H4358" s="18">
        <v>76634.42</v>
      </c>
      <c r="I4358" s="17">
        <v>8.6730000000000002E-2</v>
      </c>
      <c r="J4358" s="18">
        <v>262806.43</v>
      </c>
      <c r="K4358" s="17">
        <v>0.16261700000000001</v>
      </c>
      <c r="L4358" s="18">
        <v>530941.6</v>
      </c>
      <c r="M4358" s="17">
        <v>0.18593699999999999</v>
      </c>
      <c r="N4358" s="18">
        <v>1065305.6599999999</v>
      </c>
      <c r="O4358" s="17">
        <v>0.169042</v>
      </c>
    </row>
    <row r="4359" spans="1:15" x14ac:dyDescent="0.2">
      <c r="A4359" s="125"/>
      <c r="B4359" s="30"/>
      <c r="C4359" s="30"/>
      <c r="D4359" s="30"/>
      <c r="E4359" s="30"/>
      <c r="F4359" s="30"/>
      <c r="G4359" s="14" t="s">
        <v>302</v>
      </c>
      <c r="H4359" s="18">
        <v>90417.88</v>
      </c>
      <c r="I4359" s="17">
        <v>0.649003</v>
      </c>
      <c r="J4359" s="18">
        <v>268722.53000000003</v>
      </c>
      <c r="K4359" s="17">
        <v>0.50361800000000001</v>
      </c>
      <c r="L4359" s="18">
        <v>554846.12</v>
      </c>
      <c r="M4359" s="17">
        <v>1.0205679999999999</v>
      </c>
      <c r="N4359" s="18">
        <v>1114038.44</v>
      </c>
      <c r="O4359" s="17">
        <v>1.256429</v>
      </c>
    </row>
    <row r="4360" spans="1:15" x14ac:dyDescent="0.2">
      <c r="A4360" s="125"/>
      <c r="B4360" s="30"/>
      <c r="C4360" s="30"/>
      <c r="D4360" s="30"/>
      <c r="E4360" s="30"/>
      <c r="F4360" s="30"/>
      <c r="G4360" s="14" t="s">
        <v>303</v>
      </c>
      <c r="H4360" s="18">
        <v>85520.43</v>
      </c>
      <c r="I4360" s="17">
        <v>0.156027</v>
      </c>
      <c r="J4360" s="18">
        <v>290530.08</v>
      </c>
      <c r="K4360" s="17">
        <v>0.53331200000000001</v>
      </c>
      <c r="L4360" s="18">
        <v>538715.07999999996</v>
      </c>
      <c r="M4360" s="17">
        <v>0.58715899999999999</v>
      </c>
      <c r="N4360" s="18">
        <v>1064305.44</v>
      </c>
      <c r="O4360" s="17">
        <v>0.76564900000000002</v>
      </c>
    </row>
    <row r="4361" spans="1:15" x14ac:dyDescent="0.2">
      <c r="A4361" s="125"/>
      <c r="B4361" s="30"/>
      <c r="C4361" s="30"/>
      <c r="D4361" s="30"/>
      <c r="E4361" s="30"/>
      <c r="F4361" s="30"/>
      <c r="G4361" s="14" t="s">
        <v>304</v>
      </c>
      <c r="H4361" s="18">
        <v>18747.62</v>
      </c>
      <c r="I4361" s="17">
        <v>0.170095</v>
      </c>
      <c r="J4361" s="18">
        <v>60602.71</v>
      </c>
      <c r="K4361" s="17">
        <v>0.13051699999999999</v>
      </c>
      <c r="L4361" s="18">
        <v>111727.13</v>
      </c>
      <c r="M4361" s="17">
        <v>4.3743999999999998E-2</v>
      </c>
      <c r="N4361" s="18">
        <v>204868.96</v>
      </c>
      <c r="O4361" s="17">
        <v>1.1147000000000001E-2</v>
      </c>
    </row>
    <row r="4362" spans="1:15" x14ac:dyDescent="0.2">
      <c r="A4362" s="125"/>
      <c r="B4362" s="30"/>
      <c r="C4362" s="30"/>
      <c r="D4362" s="30"/>
      <c r="E4362" s="30"/>
      <c r="F4362" s="30"/>
      <c r="G4362" s="14" t="s">
        <v>305</v>
      </c>
      <c r="H4362" s="18">
        <v>27686.89</v>
      </c>
      <c r="I4362" s="17">
        <v>7.8913999999999998E-2</v>
      </c>
      <c r="J4362" s="18">
        <v>90694.79</v>
      </c>
      <c r="K4362" s="17">
        <v>8.7623999999999994E-2</v>
      </c>
      <c r="L4362" s="18">
        <v>207713.25</v>
      </c>
      <c r="M4362" s="17">
        <v>0.21148800000000001</v>
      </c>
      <c r="N4362" s="18">
        <v>393909.64</v>
      </c>
      <c r="O4362" s="17">
        <v>0.27945799999999998</v>
      </c>
    </row>
    <row r="4363" spans="1:15" x14ac:dyDescent="0.2">
      <c r="A4363" s="125"/>
      <c r="B4363" s="30"/>
      <c r="C4363" s="30"/>
      <c r="D4363" s="30"/>
      <c r="E4363" s="30"/>
      <c r="F4363" s="30"/>
      <c r="G4363" s="14" t="s">
        <v>306</v>
      </c>
      <c r="H4363" s="18">
        <v>164713.20000000001</v>
      </c>
      <c r="I4363" s="17">
        <v>-0.24482300000000001</v>
      </c>
      <c r="J4363" s="18">
        <v>576023.25</v>
      </c>
      <c r="K4363" s="17">
        <v>-0.223944</v>
      </c>
      <c r="L4363" s="18">
        <v>1201525.98</v>
      </c>
      <c r="M4363" s="17">
        <v>-0.18348900000000001</v>
      </c>
      <c r="N4363" s="18">
        <v>2786112.57</v>
      </c>
      <c r="O4363" s="17">
        <v>-2.905E-3</v>
      </c>
    </row>
    <row r="4364" spans="1:15" x14ac:dyDescent="0.2">
      <c r="A4364" s="125"/>
      <c r="B4364" s="30"/>
      <c r="C4364" s="30"/>
      <c r="D4364" s="30"/>
      <c r="E4364" s="30"/>
      <c r="F4364" s="30"/>
      <c r="G4364" s="14" t="s">
        <v>307</v>
      </c>
      <c r="H4364" s="18">
        <v>53198.62</v>
      </c>
      <c r="I4364" s="17">
        <v>0.192167</v>
      </c>
      <c r="J4364" s="18">
        <v>181160.21</v>
      </c>
      <c r="K4364" s="17">
        <v>0.19753299999999999</v>
      </c>
      <c r="L4364" s="18">
        <v>370347.6</v>
      </c>
      <c r="M4364" s="17">
        <v>0.219443</v>
      </c>
      <c r="N4364" s="18">
        <v>711183.25</v>
      </c>
      <c r="O4364" s="17">
        <v>0.28526299999999999</v>
      </c>
    </row>
    <row r="4365" spans="1:15" x14ac:dyDescent="0.2">
      <c r="A4365" s="125"/>
      <c r="B4365" s="30"/>
      <c r="C4365" s="30"/>
      <c r="D4365" s="30"/>
      <c r="E4365" s="30"/>
      <c r="F4365" s="30"/>
      <c r="G4365" s="14" t="s">
        <v>308</v>
      </c>
      <c r="H4365" s="18">
        <v>8598.36</v>
      </c>
      <c r="I4365" s="17">
        <v>0.44029499999999999</v>
      </c>
      <c r="J4365" s="18">
        <v>29308.27</v>
      </c>
      <c r="K4365" s="17">
        <v>0.296871</v>
      </c>
      <c r="L4365" s="18">
        <v>60706.51</v>
      </c>
      <c r="M4365" s="17">
        <v>0.366087</v>
      </c>
      <c r="N4365" s="18">
        <v>108037.85</v>
      </c>
      <c r="O4365" s="17">
        <v>0.31609300000000001</v>
      </c>
    </row>
    <row r="4366" spans="1:15" x14ac:dyDescent="0.2">
      <c r="A4366" s="125"/>
      <c r="B4366" s="30"/>
      <c r="C4366" s="30"/>
      <c r="D4366" s="30"/>
      <c r="E4366" s="30"/>
      <c r="F4366" s="30"/>
      <c r="G4366" s="14" t="s">
        <v>309</v>
      </c>
      <c r="H4366" s="18">
        <v>47320.58</v>
      </c>
      <c r="I4366" s="17">
        <v>0.16209599999999999</v>
      </c>
      <c r="J4366" s="18">
        <v>160025.72</v>
      </c>
      <c r="K4366" s="17">
        <v>0.188804</v>
      </c>
      <c r="L4366" s="18">
        <v>320009.07</v>
      </c>
      <c r="M4366" s="17">
        <v>0.218361</v>
      </c>
      <c r="N4366" s="18">
        <v>631435.54</v>
      </c>
      <c r="O4366" s="17">
        <v>0.184922</v>
      </c>
    </row>
    <row r="4367" spans="1:15" x14ac:dyDescent="0.2">
      <c r="A4367" s="125"/>
      <c r="B4367" s="30"/>
      <c r="C4367" s="30"/>
      <c r="D4367" s="30"/>
      <c r="E4367" s="30"/>
      <c r="F4367" s="30"/>
      <c r="G4367" s="14" t="s">
        <v>310</v>
      </c>
      <c r="H4367" s="18">
        <v>14739.58</v>
      </c>
      <c r="I4367" s="17">
        <v>0.28883199999999998</v>
      </c>
      <c r="J4367" s="18">
        <v>52041.63</v>
      </c>
      <c r="K4367" s="17">
        <v>0.245639</v>
      </c>
      <c r="L4367" s="18">
        <v>108961.07</v>
      </c>
      <c r="M4367" s="17">
        <v>0.26934999999999998</v>
      </c>
      <c r="N4367" s="18">
        <v>201358.1</v>
      </c>
      <c r="O4367" s="17">
        <v>0.32956800000000003</v>
      </c>
    </row>
    <row r="4368" spans="1:15" x14ac:dyDescent="0.2">
      <c r="A4368" s="125"/>
      <c r="B4368" s="30"/>
      <c r="C4368" s="30"/>
      <c r="D4368" s="30"/>
      <c r="E4368" s="30"/>
      <c r="F4368" s="30"/>
      <c r="G4368" s="14" t="s">
        <v>311</v>
      </c>
      <c r="H4368" s="18">
        <v>55461.8</v>
      </c>
      <c r="I4368" s="17">
        <v>-0.27414100000000002</v>
      </c>
      <c r="J4368" s="18">
        <v>189457.84</v>
      </c>
      <c r="K4368" s="17">
        <v>-0.26657700000000001</v>
      </c>
      <c r="L4368" s="18">
        <v>409145.72</v>
      </c>
      <c r="M4368" s="17">
        <v>-0.19717799999999999</v>
      </c>
      <c r="N4368" s="18">
        <v>995615.45</v>
      </c>
      <c r="O4368" s="17">
        <v>2.9796E-2</v>
      </c>
    </row>
    <row r="4369" spans="1:15" x14ac:dyDescent="0.2">
      <c r="A4369" s="125"/>
      <c r="B4369" s="30"/>
      <c r="C4369" s="30"/>
      <c r="D4369" s="30"/>
      <c r="E4369" s="30"/>
      <c r="F4369" s="30"/>
      <c r="G4369" s="14" t="s">
        <v>312</v>
      </c>
      <c r="H4369" s="18">
        <v>38667.99</v>
      </c>
      <c r="I4369" s="17">
        <v>-6.2690000000000003E-3</v>
      </c>
      <c r="J4369" s="18">
        <v>127230.39999999999</v>
      </c>
      <c r="K4369" s="17">
        <v>2.8216999999999999E-2</v>
      </c>
      <c r="L4369" s="18">
        <v>283332.69</v>
      </c>
      <c r="M4369" s="17">
        <v>9.7915000000000002E-2</v>
      </c>
      <c r="N4369" s="18">
        <v>583080.31000000006</v>
      </c>
      <c r="O4369" s="17">
        <v>0.11533499999999999</v>
      </c>
    </row>
    <row r="4370" spans="1:15" x14ac:dyDescent="0.2">
      <c r="A4370" s="125"/>
      <c r="B4370" s="30"/>
      <c r="C4370" s="30"/>
      <c r="D4370" s="30"/>
      <c r="E4370" s="30"/>
      <c r="F4370" s="30"/>
      <c r="G4370" s="14" t="s">
        <v>313</v>
      </c>
      <c r="H4370" s="18">
        <v>27614.09</v>
      </c>
      <c r="I4370" s="17">
        <v>0.19472300000000001</v>
      </c>
      <c r="J4370" s="18">
        <v>115150.17</v>
      </c>
      <c r="K4370" s="17">
        <v>0.19697799999999999</v>
      </c>
      <c r="L4370" s="18">
        <v>219620.05</v>
      </c>
      <c r="M4370" s="17">
        <v>0.235101</v>
      </c>
      <c r="N4370" s="18">
        <v>427953.99</v>
      </c>
      <c r="O4370" s="17">
        <v>0.196774</v>
      </c>
    </row>
    <row r="4371" spans="1:15" x14ac:dyDescent="0.2">
      <c r="A4371" s="125"/>
      <c r="B4371" s="30"/>
      <c r="C4371" s="30"/>
      <c r="D4371" s="30"/>
      <c r="E4371" s="30"/>
      <c r="F4371" s="30"/>
      <c r="G4371" s="14" t="s">
        <v>314</v>
      </c>
      <c r="H4371" s="18">
        <v>114516.17</v>
      </c>
      <c r="I4371" s="17">
        <v>0.292433</v>
      </c>
      <c r="J4371" s="18">
        <v>388187.23</v>
      </c>
      <c r="K4371" s="17">
        <v>0.49494300000000002</v>
      </c>
      <c r="L4371" s="18">
        <v>783336.8</v>
      </c>
      <c r="M4371" s="17">
        <v>0.53118399999999999</v>
      </c>
      <c r="N4371" s="18">
        <v>1513066.95</v>
      </c>
      <c r="O4371" s="17">
        <v>0.58264099999999996</v>
      </c>
    </row>
    <row r="4372" spans="1:15" x14ac:dyDescent="0.2">
      <c r="A4372" s="125"/>
      <c r="B4372" s="30"/>
      <c r="C4372" s="30"/>
      <c r="D4372" s="30"/>
      <c r="E4372" s="30"/>
      <c r="F4372" s="30"/>
      <c r="G4372" s="14" t="s">
        <v>315</v>
      </c>
      <c r="H4372" s="18">
        <v>22241.47</v>
      </c>
      <c r="I4372" s="17">
        <v>2.3746E-2</v>
      </c>
      <c r="J4372" s="18">
        <v>73257.98</v>
      </c>
      <c r="K4372" s="17">
        <v>3.2426000000000003E-2</v>
      </c>
      <c r="L4372" s="18">
        <v>159895.94</v>
      </c>
      <c r="M4372" s="17">
        <v>0.143404</v>
      </c>
      <c r="N4372" s="18">
        <v>326476.79999999999</v>
      </c>
      <c r="O4372" s="17">
        <v>0.26223000000000002</v>
      </c>
    </row>
    <row r="4373" spans="1:15" x14ac:dyDescent="0.2">
      <c r="A4373" s="125"/>
      <c r="B4373" s="30"/>
      <c r="C4373" s="30"/>
      <c r="D4373" s="30"/>
      <c r="E4373" s="30"/>
      <c r="F4373" s="30"/>
      <c r="G4373" s="14" t="s">
        <v>316</v>
      </c>
      <c r="H4373" s="18">
        <v>32019.61</v>
      </c>
      <c r="I4373" s="17">
        <v>0.22001799999999999</v>
      </c>
      <c r="J4373" s="18">
        <v>105797.7</v>
      </c>
      <c r="K4373" s="17">
        <v>0.172154</v>
      </c>
      <c r="L4373" s="18">
        <v>229356.73</v>
      </c>
      <c r="M4373" s="17">
        <v>0.29500700000000002</v>
      </c>
      <c r="N4373" s="18">
        <v>460099.99</v>
      </c>
      <c r="O4373" s="17">
        <v>0.36153400000000002</v>
      </c>
    </row>
    <row r="4374" spans="1:15" x14ac:dyDescent="0.2">
      <c r="A4374" s="125"/>
      <c r="B4374" s="30"/>
      <c r="C4374" s="30"/>
      <c r="D4374" s="30"/>
      <c r="E4374" s="30"/>
      <c r="F4374" s="30"/>
      <c r="G4374" s="14" t="s">
        <v>317</v>
      </c>
      <c r="H4374" s="18">
        <v>12196.98</v>
      </c>
      <c r="I4374" s="17">
        <v>-0.21659700000000001</v>
      </c>
      <c r="J4374" s="18">
        <v>44392.37</v>
      </c>
      <c r="K4374" s="17">
        <v>-0.20058999999999999</v>
      </c>
      <c r="L4374" s="18">
        <v>97704.67</v>
      </c>
      <c r="M4374" s="17">
        <v>-8.7432999999999997E-2</v>
      </c>
      <c r="N4374" s="18">
        <v>206317.08</v>
      </c>
      <c r="O4374" s="17">
        <v>3.5256000000000003E-2</v>
      </c>
    </row>
    <row r="4375" spans="1:15" x14ac:dyDescent="0.2">
      <c r="A4375" s="125"/>
      <c r="B4375" s="30"/>
      <c r="C4375" s="30"/>
      <c r="D4375" s="30"/>
      <c r="E4375" s="30"/>
      <c r="F4375" s="30"/>
      <c r="G4375" s="14" t="s">
        <v>318</v>
      </c>
      <c r="H4375" s="18">
        <v>35782.120000000003</v>
      </c>
      <c r="I4375" s="17">
        <v>-0.122807</v>
      </c>
      <c r="J4375" s="18">
        <v>116528.94</v>
      </c>
      <c r="K4375" s="17">
        <v>-0.159079</v>
      </c>
      <c r="L4375" s="18">
        <v>249777.7</v>
      </c>
      <c r="M4375" s="17">
        <v>-0.13533700000000001</v>
      </c>
      <c r="N4375" s="18">
        <v>545173.11</v>
      </c>
      <c r="O4375" s="17">
        <v>-6.9933999999999996E-2</v>
      </c>
    </row>
    <row r="4376" spans="1:15" x14ac:dyDescent="0.2">
      <c r="A4376" s="125"/>
      <c r="B4376" s="30"/>
      <c r="C4376" s="30"/>
      <c r="D4376" s="30"/>
      <c r="E4376" s="30"/>
      <c r="F4376" s="30"/>
      <c r="G4376" s="14" t="s">
        <v>319</v>
      </c>
      <c r="H4376" s="18">
        <v>16403.02</v>
      </c>
      <c r="I4376" s="17">
        <v>0.201297</v>
      </c>
      <c r="J4376" s="18">
        <v>55392.62</v>
      </c>
      <c r="K4376" s="17">
        <v>0.161053</v>
      </c>
      <c r="L4376" s="18">
        <v>113729.97</v>
      </c>
      <c r="M4376" s="17">
        <v>0.170597</v>
      </c>
      <c r="N4376" s="18">
        <v>221030.56</v>
      </c>
      <c r="O4376" s="17">
        <v>0.167819</v>
      </c>
    </row>
    <row r="4377" spans="1:15" x14ac:dyDescent="0.2">
      <c r="A4377" s="125"/>
      <c r="B4377" s="30"/>
      <c r="C4377" s="30"/>
      <c r="D4377" s="30"/>
      <c r="E4377" s="30"/>
      <c r="F4377" s="30"/>
      <c r="G4377" s="14" t="s">
        <v>320</v>
      </c>
      <c r="H4377" s="18">
        <v>43051.39</v>
      </c>
      <c r="I4377" s="17">
        <v>9.2987E-2</v>
      </c>
      <c r="J4377" s="18">
        <v>140567.46</v>
      </c>
      <c r="K4377" s="17">
        <v>8.6284E-2</v>
      </c>
      <c r="L4377" s="18">
        <v>291641.25</v>
      </c>
      <c r="M4377" s="17">
        <v>0.139128</v>
      </c>
      <c r="N4377" s="18">
        <v>567021.93999999994</v>
      </c>
      <c r="O4377" s="17">
        <v>0.105892</v>
      </c>
    </row>
    <row r="4378" spans="1:15" x14ac:dyDescent="0.2">
      <c r="A4378" s="125"/>
      <c r="B4378" s="30"/>
      <c r="C4378" s="30"/>
      <c r="D4378" s="30"/>
      <c r="E4378" s="30"/>
      <c r="F4378" s="30"/>
      <c r="G4378" s="14" t="s">
        <v>321</v>
      </c>
      <c r="H4378" s="18">
        <v>62310.18</v>
      </c>
      <c r="I4378" s="17">
        <v>-0.307278</v>
      </c>
      <c r="J4378" s="18">
        <v>212625.95</v>
      </c>
      <c r="K4378" s="17">
        <v>-0.28973199999999999</v>
      </c>
      <c r="L4378" s="18">
        <v>449385.18</v>
      </c>
      <c r="M4378" s="17">
        <v>-0.26890599999999998</v>
      </c>
      <c r="N4378" s="18">
        <v>1000345.33</v>
      </c>
      <c r="O4378" s="17">
        <v>-0.203988</v>
      </c>
    </row>
    <row r="4379" spans="1:15" x14ac:dyDescent="0.2">
      <c r="A4379" s="125"/>
      <c r="B4379" s="30"/>
      <c r="C4379" s="30"/>
      <c r="D4379" s="30"/>
      <c r="E4379" s="30"/>
      <c r="F4379" s="30"/>
      <c r="G4379" s="14" t="s">
        <v>322</v>
      </c>
      <c r="H4379" s="18">
        <v>114660.87</v>
      </c>
      <c r="I4379" s="17">
        <v>0.20236699999999999</v>
      </c>
      <c r="J4379" s="18">
        <v>384227.07</v>
      </c>
      <c r="K4379" s="17">
        <v>0.16118199999999999</v>
      </c>
      <c r="L4379" s="18">
        <v>784076.14</v>
      </c>
      <c r="M4379" s="17">
        <v>0.14615</v>
      </c>
      <c r="N4379" s="18">
        <v>1548131.2</v>
      </c>
      <c r="O4379" s="17">
        <v>0.14619699999999999</v>
      </c>
    </row>
    <row r="4380" spans="1:15" x14ac:dyDescent="0.2">
      <c r="A4380" s="125"/>
      <c r="B4380" s="30"/>
      <c r="C4380" s="30"/>
      <c r="D4380" s="30"/>
      <c r="E4380" s="30"/>
      <c r="F4380" s="30"/>
      <c r="G4380" s="14" t="s">
        <v>323</v>
      </c>
      <c r="H4380" s="18">
        <v>48538.85</v>
      </c>
      <c r="I4380" s="17">
        <v>0.146895</v>
      </c>
      <c r="J4380" s="18">
        <v>161182.44</v>
      </c>
      <c r="K4380" s="17">
        <v>0.16832900000000001</v>
      </c>
      <c r="L4380" s="18">
        <v>335536.27</v>
      </c>
      <c r="M4380" s="17">
        <v>0.244834</v>
      </c>
      <c r="N4380" s="18">
        <v>659613.06999999995</v>
      </c>
      <c r="O4380" s="17">
        <v>0.28142800000000001</v>
      </c>
    </row>
    <row r="4381" spans="1:15" x14ac:dyDescent="0.2">
      <c r="A4381" s="125"/>
      <c r="B4381" s="30"/>
      <c r="C4381" s="30"/>
      <c r="D4381" s="30"/>
      <c r="E4381" s="30"/>
      <c r="F4381" s="30"/>
      <c r="G4381" s="14" t="s">
        <v>324</v>
      </c>
      <c r="H4381" s="18">
        <v>22024.97</v>
      </c>
      <c r="I4381" s="17">
        <v>0.26243</v>
      </c>
      <c r="J4381" s="18">
        <v>69758.080000000002</v>
      </c>
      <c r="K4381" s="17">
        <v>8.0672999999999995E-2</v>
      </c>
      <c r="L4381" s="18">
        <v>161396.79</v>
      </c>
      <c r="M4381" s="17">
        <v>0.199932</v>
      </c>
      <c r="N4381" s="18">
        <v>310419.45</v>
      </c>
      <c r="O4381" s="17">
        <v>0.22045000000000001</v>
      </c>
    </row>
    <row r="4382" spans="1:15" x14ac:dyDescent="0.2">
      <c r="A4382" s="137"/>
      <c r="B4382" s="138"/>
      <c r="C4382" s="138"/>
      <c r="D4382" s="138"/>
      <c r="E4382" s="138"/>
      <c r="F4382" s="30"/>
      <c r="G4382" s="14" t="s">
        <v>325</v>
      </c>
      <c r="H4382" s="18">
        <v>55582.92</v>
      </c>
      <c r="I4382" s="17">
        <v>6.7552000000000001E-2</v>
      </c>
      <c r="J4382" s="18">
        <v>192286.67</v>
      </c>
      <c r="K4382" s="17">
        <v>0.142849</v>
      </c>
      <c r="L4382" s="18">
        <v>398570.97</v>
      </c>
      <c r="M4382" s="17">
        <v>0.19309899999999999</v>
      </c>
      <c r="N4382" s="18">
        <v>801071.25</v>
      </c>
      <c r="O4382" s="17">
        <v>0.17588400000000001</v>
      </c>
    </row>
    <row r="4383" spans="1:15" x14ac:dyDescent="0.2">
      <c r="C4383" s="30"/>
      <c r="D4383" s="30"/>
      <c r="E4383" s="30"/>
      <c r="F4383" s="30"/>
      <c r="G4383" s="14" t="s">
        <v>351</v>
      </c>
      <c r="H4383" s="19">
        <v>12583.12</v>
      </c>
      <c r="I4383" s="17">
        <v>0.160967</v>
      </c>
      <c r="J4383" s="19">
        <v>47407.5</v>
      </c>
      <c r="K4383" s="17">
        <v>0.24430399999999999</v>
      </c>
      <c r="L4383" s="19">
        <v>93676.61</v>
      </c>
      <c r="M4383" s="17">
        <v>0.35086400000000001</v>
      </c>
      <c r="N4383" s="19">
        <v>170949.57</v>
      </c>
      <c r="O4383" s="17">
        <v>0.41072999999999998</v>
      </c>
    </row>
    <row r="4384" spans="1:15" x14ac:dyDescent="0.2">
      <c r="C4384" s="30"/>
      <c r="D4384" s="30"/>
      <c r="E4384" s="30"/>
      <c r="F4384" s="30"/>
      <c r="G4384" s="14" t="s">
        <v>352</v>
      </c>
      <c r="H4384" s="19">
        <v>44192.27</v>
      </c>
      <c r="I4384" s="17">
        <v>0.22725300000000001</v>
      </c>
      <c r="J4384" s="19">
        <v>149961.43</v>
      </c>
      <c r="K4384" s="17">
        <v>0.251251</v>
      </c>
      <c r="L4384" s="19">
        <v>310999.86</v>
      </c>
      <c r="M4384" s="17">
        <v>0.27024500000000001</v>
      </c>
      <c r="N4384" s="19">
        <v>597410.32999999996</v>
      </c>
      <c r="O4384" s="17">
        <v>0.21833</v>
      </c>
    </row>
    <row r="4385" spans="1:15" x14ac:dyDescent="0.2">
      <c r="A4385" s="124" t="s">
        <v>19</v>
      </c>
      <c r="B4385" s="29" t="s">
        <v>11</v>
      </c>
      <c r="C4385" s="29" t="s">
        <v>117</v>
      </c>
      <c r="D4385" s="29" t="s">
        <v>24</v>
      </c>
      <c r="E4385" s="29" t="s">
        <v>25</v>
      </c>
      <c r="F4385" s="29" t="s">
        <v>85</v>
      </c>
      <c r="G4385" s="14" t="s">
        <v>326</v>
      </c>
      <c r="H4385" s="18">
        <v>390286.47</v>
      </c>
      <c r="I4385" s="17">
        <v>-6.1216E-2</v>
      </c>
      <c r="J4385" s="18">
        <v>1292039.32</v>
      </c>
      <c r="K4385" s="17">
        <v>-7.2798000000000002E-2</v>
      </c>
      <c r="L4385" s="18">
        <v>2721014.77</v>
      </c>
      <c r="M4385" s="17">
        <v>-4.2950000000000002E-2</v>
      </c>
      <c r="N4385" s="18">
        <v>5620591.4100000001</v>
      </c>
      <c r="O4385" s="17">
        <v>-2.2703000000000001E-2</v>
      </c>
    </row>
    <row r="4386" spans="1:15" x14ac:dyDescent="0.2">
      <c r="A4386" s="125"/>
      <c r="B4386" s="30"/>
      <c r="C4386" s="30"/>
      <c r="D4386" s="30"/>
      <c r="E4386" s="30"/>
      <c r="F4386" s="30"/>
      <c r="G4386" s="14" t="s">
        <v>327</v>
      </c>
      <c r="H4386" s="18">
        <v>414114.27</v>
      </c>
      <c r="I4386" s="17">
        <v>0.23672599999999999</v>
      </c>
      <c r="J4386" s="18">
        <v>1388961.58</v>
      </c>
      <c r="K4386" s="17">
        <v>0.17721999999999999</v>
      </c>
      <c r="L4386" s="18">
        <v>2858425.3</v>
      </c>
      <c r="M4386" s="17">
        <v>0.29762499999999997</v>
      </c>
      <c r="N4386" s="18">
        <v>5546164.4500000002</v>
      </c>
      <c r="O4386" s="17">
        <v>0.36500500000000002</v>
      </c>
    </row>
    <row r="4387" spans="1:15" x14ac:dyDescent="0.2">
      <c r="A4387" s="125"/>
      <c r="B4387" s="30"/>
      <c r="C4387" s="30"/>
      <c r="D4387" s="30"/>
      <c r="E4387" s="30"/>
      <c r="F4387" s="30"/>
      <c r="G4387" s="14" t="s">
        <v>328</v>
      </c>
      <c r="H4387" s="18">
        <v>320189.84999999998</v>
      </c>
      <c r="I4387" s="17">
        <v>-1.1511E-2</v>
      </c>
      <c r="J4387" s="18">
        <v>1048682.76</v>
      </c>
      <c r="K4387" s="17">
        <v>-6.5087999999999993E-2</v>
      </c>
      <c r="L4387" s="18">
        <v>2150538.46</v>
      </c>
      <c r="M4387" s="17">
        <v>-3.5319000000000003E-2</v>
      </c>
      <c r="N4387" s="18">
        <v>4567122.6500000004</v>
      </c>
      <c r="O4387" s="17">
        <v>7.1618000000000001E-2</v>
      </c>
    </row>
    <row r="4388" spans="1:15" x14ac:dyDescent="0.2">
      <c r="A4388" s="125"/>
      <c r="B4388" s="30"/>
      <c r="C4388" s="30"/>
      <c r="D4388" s="30"/>
      <c r="E4388" s="30"/>
      <c r="F4388" s="30"/>
      <c r="G4388" s="14" t="s">
        <v>329</v>
      </c>
      <c r="H4388" s="18">
        <v>624713.68999999994</v>
      </c>
      <c r="I4388" s="17">
        <v>-0.16178600000000001</v>
      </c>
      <c r="J4388" s="18">
        <v>2155421.7999999998</v>
      </c>
      <c r="K4388" s="17">
        <v>-0.189606</v>
      </c>
      <c r="L4388" s="18">
        <v>4420132.84</v>
      </c>
      <c r="M4388" s="17">
        <v>-0.15763099999999999</v>
      </c>
      <c r="N4388" s="18">
        <v>10022399.91</v>
      </c>
      <c r="O4388" s="17">
        <v>2.7369999999999998E-3</v>
      </c>
    </row>
    <row r="4389" spans="1:15" x14ac:dyDescent="0.2">
      <c r="A4389" s="125"/>
      <c r="B4389" s="30"/>
      <c r="C4389" s="30"/>
      <c r="D4389" s="30"/>
      <c r="E4389" s="30"/>
      <c r="F4389" s="30"/>
      <c r="G4389" s="14" t="s">
        <v>330</v>
      </c>
      <c r="H4389" s="18">
        <v>344458.67</v>
      </c>
      <c r="I4389" s="17">
        <v>0.341611</v>
      </c>
      <c r="J4389" s="18">
        <v>1137949.3700000001</v>
      </c>
      <c r="K4389" s="17">
        <v>0.47463699999999998</v>
      </c>
      <c r="L4389" s="18">
        <v>2175628.4500000002</v>
      </c>
      <c r="M4389" s="17">
        <v>0.48622100000000001</v>
      </c>
      <c r="N4389" s="18">
        <v>4152847.82</v>
      </c>
      <c r="O4389" s="17">
        <v>0.56555200000000005</v>
      </c>
    </row>
    <row r="4390" spans="1:15" x14ac:dyDescent="0.2">
      <c r="A4390" s="125"/>
      <c r="B4390" s="30"/>
      <c r="C4390" s="30"/>
      <c r="D4390" s="30"/>
      <c r="E4390" s="30"/>
      <c r="F4390" s="30"/>
      <c r="G4390" s="14" t="s">
        <v>331</v>
      </c>
      <c r="H4390" s="18">
        <v>255258.33</v>
      </c>
      <c r="I4390" s="17">
        <v>0.141013</v>
      </c>
      <c r="J4390" s="18">
        <v>848930.02</v>
      </c>
      <c r="K4390" s="17">
        <v>0.162497</v>
      </c>
      <c r="L4390" s="18">
        <v>1784198.4</v>
      </c>
      <c r="M4390" s="17">
        <v>0.17522299999999999</v>
      </c>
      <c r="N4390" s="18">
        <v>3387544.09</v>
      </c>
      <c r="O4390" s="17">
        <v>0.15696499999999999</v>
      </c>
    </row>
    <row r="4391" spans="1:15" x14ac:dyDescent="0.2">
      <c r="A4391" s="125"/>
      <c r="B4391" s="30"/>
      <c r="C4391" s="30"/>
      <c r="D4391" s="30"/>
      <c r="E4391" s="30"/>
      <c r="F4391" s="30"/>
      <c r="G4391" s="14" t="s">
        <v>332</v>
      </c>
      <c r="H4391" s="18">
        <v>471174.18</v>
      </c>
      <c r="I4391" s="17">
        <v>9.7059999999999994E-2</v>
      </c>
      <c r="J4391" s="18">
        <v>1598338.63</v>
      </c>
      <c r="K4391" s="17">
        <v>0.141208</v>
      </c>
      <c r="L4391" s="18">
        <v>3258814.68</v>
      </c>
      <c r="M4391" s="17">
        <v>0.18176100000000001</v>
      </c>
      <c r="N4391" s="18">
        <v>6439620.46</v>
      </c>
      <c r="O4391" s="17">
        <v>0.17663499999999999</v>
      </c>
    </row>
    <row r="4392" spans="1:15" x14ac:dyDescent="0.2">
      <c r="A4392" s="125"/>
      <c r="B4392" s="30"/>
      <c r="C4392" s="30"/>
      <c r="D4392" s="30"/>
      <c r="E4392" s="30"/>
      <c r="F4392" s="30"/>
      <c r="G4392" s="14" t="s">
        <v>333</v>
      </c>
      <c r="H4392" s="18">
        <v>612490.88</v>
      </c>
      <c r="I4392" s="17">
        <v>0.17651900000000001</v>
      </c>
      <c r="J4392" s="18">
        <v>2032323.97</v>
      </c>
      <c r="K4392" s="17">
        <v>0.20832400000000001</v>
      </c>
      <c r="L4392" s="18">
        <v>4165629.47</v>
      </c>
      <c r="M4392" s="17">
        <v>0.22697600000000001</v>
      </c>
      <c r="N4392" s="18">
        <v>8164792.5700000003</v>
      </c>
      <c r="O4392" s="17">
        <v>0.24802099999999999</v>
      </c>
    </row>
    <row r="4393" spans="1:15" x14ac:dyDescent="0.2">
      <c r="A4393" s="125"/>
      <c r="B4393" s="30"/>
      <c r="C4393" s="30"/>
      <c r="D4393" s="30"/>
      <c r="E4393" s="31"/>
      <c r="F4393" s="30"/>
      <c r="G4393" s="14" t="s">
        <v>334</v>
      </c>
      <c r="H4393" s="18">
        <v>3432686.44</v>
      </c>
      <c r="I4393" s="17">
        <v>5.6100999999999998E-2</v>
      </c>
      <c r="J4393" s="18">
        <v>11502647.619999999</v>
      </c>
      <c r="K4393" s="17">
        <v>5.1506000000000003E-2</v>
      </c>
      <c r="L4393" s="18">
        <v>23534382.609999999</v>
      </c>
      <c r="M4393" s="17">
        <v>8.6679000000000006E-2</v>
      </c>
      <c r="N4393" s="18">
        <v>47901083.920000002</v>
      </c>
      <c r="O4393" s="17">
        <v>0.149619</v>
      </c>
    </row>
    <row r="4394" spans="1:15" x14ac:dyDescent="0.2">
      <c r="A4394" s="124" t="s">
        <v>19</v>
      </c>
      <c r="B4394" s="29" t="s">
        <v>11</v>
      </c>
      <c r="C4394" s="29" t="s">
        <v>117</v>
      </c>
      <c r="D4394" s="29" t="s">
        <v>24</v>
      </c>
      <c r="E4394" s="29" t="s">
        <v>10</v>
      </c>
      <c r="F4394" s="29" t="s">
        <v>84</v>
      </c>
      <c r="G4394" s="14" t="s">
        <v>278</v>
      </c>
      <c r="H4394" s="19">
        <v>4.7400270000000004</v>
      </c>
      <c r="I4394" s="17">
        <v>-1.8065999999999999E-2</v>
      </c>
      <c r="J4394" s="19">
        <v>4.4149310000000002</v>
      </c>
      <c r="K4394" s="17">
        <v>-5.4313E-2</v>
      </c>
      <c r="L4394" s="19">
        <v>4.4522149999999998</v>
      </c>
      <c r="M4394" s="17">
        <v>-4.7369999999999999E-3</v>
      </c>
      <c r="N4394" s="19">
        <v>4.5161410000000002</v>
      </c>
      <c r="O4394" s="17">
        <v>-1.6556000000000001E-2</v>
      </c>
    </row>
    <row r="4395" spans="1:15" x14ac:dyDescent="0.2">
      <c r="A4395" s="125"/>
      <c r="B4395" s="30"/>
      <c r="C4395" s="30"/>
      <c r="D4395" s="30"/>
      <c r="E4395" s="30"/>
      <c r="F4395" s="30"/>
      <c r="G4395" s="14" t="s">
        <v>279</v>
      </c>
      <c r="H4395" s="19">
        <v>4.3639659999999996</v>
      </c>
      <c r="I4395" s="17">
        <v>-1.0616E-2</v>
      </c>
      <c r="J4395" s="19">
        <v>4.3050059999999997</v>
      </c>
      <c r="K4395" s="17">
        <v>-3.0172000000000001E-2</v>
      </c>
      <c r="L4395" s="19">
        <v>4.4882369999999998</v>
      </c>
      <c r="M4395" s="17">
        <v>2.9999999999999997E-4</v>
      </c>
      <c r="N4395" s="19">
        <v>4.5798870000000003</v>
      </c>
      <c r="O4395" s="17">
        <v>1.7455999999999999E-2</v>
      </c>
    </row>
    <row r="4396" spans="1:15" x14ac:dyDescent="0.2">
      <c r="A4396" s="125"/>
      <c r="B4396" s="30"/>
      <c r="C4396" s="30"/>
      <c r="D4396" s="30"/>
      <c r="E4396" s="30"/>
      <c r="F4396" s="30"/>
      <c r="G4396" s="14" t="s">
        <v>280</v>
      </c>
      <c r="H4396" s="19">
        <v>4.1285100000000003</v>
      </c>
      <c r="I4396" s="17">
        <v>6.5558000000000005E-2</v>
      </c>
      <c r="J4396" s="19">
        <v>4.1149750000000003</v>
      </c>
      <c r="K4396" s="17">
        <v>6.2545000000000003E-2</v>
      </c>
      <c r="L4396" s="19">
        <v>4.0994169999999999</v>
      </c>
      <c r="M4396" s="17">
        <v>3.2976999999999999E-2</v>
      </c>
      <c r="N4396" s="19">
        <v>3.9948649999999999</v>
      </c>
      <c r="O4396" s="17">
        <v>2.7799999999999998E-4</v>
      </c>
    </row>
    <row r="4397" spans="1:15" x14ac:dyDescent="0.2">
      <c r="A4397" s="125"/>
      <c r="B4397" s="30"/>
      <c r="C4397" s="30"/>
      <c r="D4397" s="30"/>
      <c r="E4397" s="30"/>
      <c r="F4397" s="30"/>
      <c r="G4397" s="14" t="s">
        <v>281</v>
      </c>
      <c r="H4397" s="19">
        <v>4.3146060000000004</v>
      </c>
      <c r="I4397" s="17">
        <v>4.2100000000000002E-3</v>
      </c>
      <c r="J4397" s="19">
        <v>4.2301570000000002</v>
      </c>
      <c r="K4397" s="17">
        <v>-1.7979999999999999E-2</v>
      </c>
      <c r="L4397" s="19">
        <v>4.3387419999999999</v>
      </c>
      <c r="M4397" s="17">
        <v>-5.3899999999999998E-3</v>
      </c>
      <c r="N4397" s="19">
        <v>4.3399409999999996</v>
      </c>
      <c r="O4397" s="17">
        <v>-1.6118E-2</v>
      </c>
    </row>
    <row r="4398" spans="1:15" x14ac:dyDescent="0.2">
      <c r="A4398" s="125"/>
      <c r="B4398" s="30"/>
      <c r="C4398" s="30"/>
      <c r="D4398" s="30"/>
      <c r="E4398" s="30"/>
      <c r="F4398" s="30"/>
      <c r="G4398" s="14" t="s">
        <v>282</v>
      </c>
      <c r="H4398" s="19">
        <v>3.7878940000000001</v>
      </c>
      <c r="I4398" s="17">
        <v>-1.176E-3</v>
      </c>
      <c r="J4398" s="19">
        <v>3.790044</v>
      </c>
      <c r="K4398" s="17">
        <v>7.9900000000000001E-4</v>
      </c>
      <c r="L4398" s="19">
        <v>3.7209970000000001</v>
      </c>
      <c r="M4398" s="17">
        <v>-2.7552E-2</v>
      </c>
      <c r="N4398" s="19">
        <v>3.6797960000000001</v>
      </c>
      <c r="O4398" s="17">
        <v>-4.5822000000000002E-2</v>
      </c>
    </row>
    <row r="4399" spans="1:15" x14ac:dyDescent="0.2">
      <c r="A4399" s="125"/>
      <c r="B4399" s="30"/>
      <c r="C4399" s="30"/>
      <c r="D4399" s="30"/>
      <c r="E4399" s="30"/>
      <c r="F4399" s="30"/>
      <c r="G4399" s="14" t="s">
        <v>283</v>
      </c>
      <c r="H4399" s="19">
        <v>4.1803270000000001</v>
      </c>
      <c r="I4399" s="17">
        <v>1.2172000000000001E-2</v>
      </c>
      <c r="J4399" s="19">
        <v>4.1472059999999997</v>
      </c>
      <c r="K4399" s="17">
        <v>6.3210000000000002E-3</v>
      </c>
      <c r="L4399" s="19">
        <v>4.1344500000000002</v>
      </c>
      <c r="M4399" s="17">
        <v>8.9359999999999995E-3</v>
      </c>
      <c r="N4399" s="19">
        <v>4.1071720000000003</v>
      </c>
      <c r="O4399" s="17">
        <v>4.934E-3</v>
      </c>
    </row>
    <row r="4400" spans="1:15" x14ac:dyDescent="0.2">
      <c r="A4400" s="125"/>
      <c r="B4400" s="30"/>
      <c r="C4400" s="30"/>
      <c r="D4400" s="30"/>
      <c r="E4400" s="30"/>
      <c r="F4400" s="30"/>
      <c r="G4400" s="14" t="s">
        <v>284</v>
      </c>
      <c r="H4400" s="19">
        <v>4.506704</v>
      </c>
      <c r="I4400" s="17">
        <v>4.4610999999999998E-2</v>
      </c>
      <c r="J4400" s="19">
        <v>4.6257999999999999</v>
      </c>
      <c r="K4400" s="17">
        <v>6.0158999999999997E-2</v>
      </c>
      <c r="L4400" s="19">
        <v>4.5286609999999996</v>
      </c>
      <c r="M4400" s="17">
        <v>3.9042E-2</v>
      </c>
      <c r="N4400" s="19">
        <v>4.4763039999999998</v>
      </c>
      <c r="O4400" s="17">
        <v>-1.07E-3</v>
      </c>
    </row>
    <row r="4401" spans="1:15" x14ac:dyDescent="0.2">
      <c r="A4401" s="125"/>
      <c r="B4401" s="30"/>
      <c r="C4401" s="30"/>
      <c r="D4401" s="30"/>
      <c r="E4401" s="30"/>
      <c r="F4401" s="30"/>
      <c r="G4401" s="14" t="s">
        <v>285</v>
      </c>
      <c r="H4401" s="19">
        <v>4.715357</v>
      </c>
      <c r="I4401" s="17">
        <v>1.2439E-2</v>
      </c>
      <c r="J4401" s="19">
        <v>4.8310789999999999</v>
      </c>
      <c r="K4401" s="17">
        <v>3.4715999999999997E-2</v>
      </c>
      <c r="L4401" s="19">
        <v>4.6541439999999996</v>
      </c>
      <c r="M4401" s="17">
        <v>1.5339E-2</v>
      </c>
      <c r="N4401" s="19">
        <v>4.6133240000000004</v>
      </c>
      <c r="O4401" s="17">
        <v>-1.7656999999999999E-2</v>
      </c>
    </row>
    <row r="4402" spans="1:15" x14ac:dyDescent="0.2">
      <c r="A4402" s="125"/>
      <c r="B4402" s="30"/>
      <c r="C4402" s="30"/>
      <c r="D4402" s="30"/>
      <c r="E4402" s="30"/>
      <c r="F4402" s="30"/>
      <c r="G4402" s="14" t="s">
        <v>286</v>
      </c>
      <c r="H4402" s="19">
        <v>4.1793810000000002</v>
      </c>
      <c r="I4402" s="17">
        <v>0.101794</v>
      </c>
      <c r="J4402" s="19">
        <v>4.2692649999999999</v>
      </c>
      <c r="K4402" s="17">
        <v>0.134155</v>
      </c>
      <c r="L4402" s="19">
        <v>3.981026</v>
      </c>
      <c r="M4402" s="17">
        <v>6.948E-2</v>
      </c>
      <c r="N4402" s="19">
        <v>3.9697740000000001</v>
      </c>
      <c r="O4402" s="17">
        <v>6.6804000000000002E-2</v>
      </c>
    </row>
    <row r="4403" spans="1:15" x14ac:dyDescent="0.2">
      <c r="A4403" s="125"/>
      <c r="B4403" s="30"/>
      <c r="C4403" s="30"/>
      <c r="D4403" s="30"/>
      <c r="E4403" s="30"/>
      <c r="F4403" s="30"/>
      <c r="G4403" s="14" t="s">
        <v>287</v>
      </c>
      <c r="H4403" s="19">
        <v>4.8811330000000002</v>
      </c>
      <c r="I4403" s="17">
        <v>-1.8190000000000001E-2</v>
      </c>
      <c r="J4403" s="19">
        <v>4.6274069999999998</v>
      </c>
      <c r="K4403" s="17">
        <v>-6.0734000000000003E-2</v>
      </c>
      <c r="L4403" s="19">
        <v>4.6194680000000004</v>
      </c>
      <c r="M4403" s="17">
        <v>-7.4244000000000004E-2</v>
      </c>
      <c r="N4403" s="19">
        <v>4.6006200000000002</v>
      </c>
      <c r="O4403" s="17">
        <v>-3.1454999999999997E-2</v>
      </c>
    </row>
    <row r="4404" spans="1:15" x14ac:dyDescent="0.2">
      <c r="A4404" s="125"/>
      <c r="B4404" s="30"/>
      <c r="C4404" s="30"/>
      <c r="D4404" s="30"/>
      <c r="E4404" s="30"/>
      <c r="F4404" s="30"/>
      <c r="G4404" s="14" t="s">
        <v>288</v>
      </c>
      <c r="H4404" s="19">
        <v>4.7264460000000001</v>
      </c>
      <c r="I4404" s="17">
        <v>6.1122999999999997E-2</v>
      </c>
      <c r="J4404" s="19">
        <v>4.5219630000000004</v>
      </c>
      <c r="K4404" s="17">
        <v>2.4568E-2</v>
      </c>
      <c r="L4404" s="19">
        <v>4.3318240000000001</v>
      </c>
      <c r="M4404" s="17">
        <v>-2.2269999999999998E-3</v>
      </c>
      <c r="N4404" s="19">
        <v>4.2532189999999996</v>
      </c>
      <c r="O4404" s="17">
        <v>-1.4356000000000001E-2</v>
      </c>
    </row>
    <row r="4405" spans="1:15" x14ac:dyDescent="0.2">
      <c r="A4405" s="125"/>
      <c r="B4405" s="30"/>
      <c r="C4405" s="30"/>
      <c r="D4405" s="30"/>
      <c r="E4405" s="30"/>
      <c r="F4405" s="30"/>
      <c r="G4405" s="14" t="s">
        <v>289</v>
      </c>
      <c r="H4405" s="19">
        <v>4.2973090000000003</v>
      </c>
      <c r="I4405" s="17">
        <v>-0.123005</v>
      </c>
      <c r="J4405" s="19">
        <v>4.3848279999999997</v>
      </c>
      <c r="K4405" s="17">
        <v>-0.103075</v>
      </c>
      <c r="L4405" s="19">
        <v>4.4100210000000004</v>
      </c>
      <c r="M4405" s="17">
        <v>-9.2800999999999995E-2</v>
      </c>
      <c r="N4405" s="19">
        <v>4.4739300000000002</v>
      </c>
      <c r="O4405" s="17">
        <v>-7.7027999999999999E-2</v>
      </c>
    </row>
    <row r="4406" spans="1:15" x14ac:dyDescent="0.2">
      <c r="A4406" s="125"/>
      <c r="B4406" s="30"/>
      <c r="C4406" s="30"/>
      <c r="D4406" s="30"/>
      <c r="E4406" s="30"/>
      <c r="F4406" s="30"/>
      <c r="G4406" s="14" t="s">
        <v>290</v>
      </c>
      <c r="H4406" s="19">
        <v>4.3730760000000002</v>
      </c>
      <c r="I4406" s="17">
        <v>-8.6654999999999996E-2</v>
      </c>
      <c r="J4406" s="19">
        <v>4.3841039999999998</v>
      </c>
      <c r="K4406" s="17">
        <v>-6.4001000000000002E-2</v>
      </c>
      <c r="L4406" s="19">
        <v>4.3693</v>
      </c>
      <c r="M4406" s="17">
        <v>-4.3864E-2</v>
      </c>
      <c r="N4406" s="19">
        <v>4.4120010000000001</v>
      </c>
      <c r="O4406" s="17">
        <v>-3.4640999999999998E-2</v>
      </c>
    </row>
    <row r="4407" spans="1:15" x14ac:dyDescent="0.2">
      <c r="A4407" s="125"/>
      <c r="B4407" s="30"/>
      <c r="C4407" s="30"/>
      <c r="D4407" s="30"/>
      <c r="E4407" s="30"/>
      <c r="F4407" s="30"/>
      <c r="G4407" s="14" t="s">
        <v>291</v>
      </c>
      <c r="H4407" s="19">
        <v>5.1888430000000003</v>
      </c>
      <c r="I4407" s="17">
        <v>0.13336700000000001</v>
      </c>
      <c r="J4407" s="19">
        <v>4.9843339999999996</v>
      </c>
      <c r="K4407" s="17">
        <v>0.113896</v>
      </c>
      <c r="L4407" s="19">
        <v>4.5719440000000002</v>
      </c>
      <c r="M4407" s="17">
        <v>4.7309999999999998E-2</v>
      </c>
      <c r="N4407" s="19">
        <v>4.4674240000000003</v>
      </c>
      <c r="O4407" s="17">
        <v>1.6483000000000001E-2</v>
      </c>
    </row>
    <row r="4408" spans="1:15" x14ac:dyDescent="0.2">
      <c r="A4408" s="125"/>
      <c r="B4408" s="30"/>
      <c r="C4408" s="30"/>
      <c r="D4408" s="30"/>
      <c r="E4408" s="30"/>
      <c r="F4408" s="30"/>
      <c r="G4408" s="14" t="s">
        <v>292</v>
      </c>
      <c r="H4408" s="19">
        <v>3.5996229999999998</v>
      </c>
      <c r="I4408" s="17">
        <v>-0.12303</v>
      </c>
      <c r="J4408" s="19">
        <v>3.859874</v>
      </c>
      <c r="K4408" s="17">
        <v>-1.6514999999999998E-2</v>
      </c>
      <c r="L4408" s="19">
        <v>3.9319039999999998</v>
      </c>
      <c r="M4408" s="17">
        <v>1.8027999999999999E-2</v>
      </c>
      <c r="N4408" s="19">
        <v>4.0280880000000003</v>
      </c>
      <c r="O4408" s="17">
        <v>4.0973000000000002E-2</v>
      </c>
    </row>
    <row r="4409" spans="1:15" x14ac:dyDescent="0.2">
      <c r="A4409" s="125"/>
      <c r="B4409" s="30"/>
      <c r="C4409" s="30"/>
      <c r="D4409" s="30"/>
      <c r="E4409" s="30"/>
      <c r="F4409" s="30"/>
      <c r="G4409" s="14" t="s">
        <v>293</v>
      </c>
      <c r="H4409" s="19">
        <v>3.8883030000000001</v>
      </c>
      <c r="I4409" s="17">
        <v>1.2524E-2</v>
      </c>
      <c r="J4409" s="19">
        <v>3.842527</v>
      </c>
      <c r="K4409" s="17">
        <v>3.6105999999999999E-2</v>
      </c>
      <c r="L4409" s="19">
        <v>3.8579669999999999</v>
      </c>
      <c r="M4409" s="17">
        <v>2.4934999999999999E-2</v>
      </c>
      <c r="N4409" s="19">
        <v>3.808897</v>
      </c>
      <c r="O4409" s="17">
        <v>8.2179999999999996E-3</v>
      </c>
    </row>
    <row r="4410" spans="1:15" x14ac:dyDescent="0.2">
      <c r="A4410" s="125"/>
      <c r="B4410" s="30"/>
      <c r="C4410" s="30"/>
      <c r="D4410" s="30"/>
      <c r="E4410" s="30"/>
      <c r="F4410" s="30"/>
      <c r="G4410" s="14" t="s">
        <v>294</v>
      </c>
      <c r="H4410" s="19">
        <v>3.9140820000000001</v>
      </c>
      <c r="I4410" s="17">
        <v>3.8719000000000003E-2</v>
      </c>
      <c r="J4410" s="19">
        <v>3.7858770000000002</v>
      </c>
      <c r="K4410" s="17">
        <v>6.1450999999999999E-2</v>
      </c>
      <c r="L4410" s="19">
        <v>3.7988490000000001</v>
      </c>
      <c r="M4410" s="17">
        <v>3.6802000000000001E-2</v>
      </c>
      <c r="N4410" s="19">
        <v>3.7833060000000001</v>
      </c>
      <c r="O4410" s="17">
        <v>3.1493E-2</v>
      </c>
    </row>
    <row r="4411" spans="1:15" x14ac:dyDescent="0.2">
      <c r="A4411" s="125"/>
      <c r="B4411" s="30"/>
      <c r="C4411" s="30"/>
      <c r="D4411" s="30"/>
      <c r="E4411" s="30"/>
      <c r="F4411" s="30"/>
      <c r="G4411" s="14" t="s">
        <v>295</v>
      </c>
      <c r="H4411" s="19">
        <v>4.3301550000000004</v>
      </c>
      <c r="I4411" s="17">
        <v>-0.140043</v>
      </c>
      <c r="J4411" s="19">
        <v>4.3942779999999999</v>
      </c>
      <c r="K4411" s="17">
        <v>-0.113329</v>
      </c>
      <c r="L4411" s="19">
        <v>4.3986090000000004</v>
      </c>
      <c r="M4411" s="17">
        <v>-6.4186000000000007E-2</v>
      </c>
      <c r="N4411" s="19">
        <v>4.4770779999999997</v>
      </c>
      <c r="O4411" s="17">
        <v>-3.1067000000000001E-2</v>
      </c>
    </row>
    <row r="4412" spans="1:15" x14ac:dyDescent="0.2">
      <c r="A4412" s="125"/>
      <c r="B4412" s="30"/>
      <c r="C4412" s="30"/>
      <c r="D4412" s="30"/>
      <c r="E4412" s="30"/>
      <c r="F4412" s="30"/>
      <c r="G4412" s="14" t="s">
        <v>296</v>
      </c>
      <c r="H4412" s="19">
        <v>4.0760110000000003</v>
      </c>
      <c r="I4412" s="17">
        <v>1.4880000000000001E-2</v>
      </c>
      <c r="J4412" s="19">
        <v>4.1630380000000002</v>
      </c>
      <c r="K4412" s="17">
        <v>5.0265999999999998E-2</v>
      </c>
      <c r="L4412" s="19">
        <v>4.0826460000000004</v>
      </c>
      <c r="M4412" s="17">
        <v>4.0098000000000002E-2</v>
      </c>
      <c r="N4412" s="19">
        <v>3.9719440000000001</v>
      </c>
      <c r="O4412" s="17">
        <v>9.7579999999999993E-3</v>
      </c>
    </row>
    <row r="4413" spans="1:15" x14ac:dyDescent="0.2">
      <c r="A4413" s="125"/>
      <c r="B4413" s="30"/>
      <c r="C4413" s="30"/>
      <c r="D4413" s="30"/>
      <c r="E4413" s="30"/>
      <c r="F4413" s="30"/>
      <c r="G4413" s="14" t="s">
        <v>297</v>
      </c>
      <c r="H4413" s="19">
        <v>4.2806649999999999</v>
      </c>
      <c r="I4413" s="17">
        <v>3.5586E-2</v>
      </c>
      <c r="J4413" s="19">
        <v>4.132612</v>
      </c>
      <c r="K4413" s="17">
        <v>1.0399999999999999E-4</v>
      </c>
      <c r="L4413" s="19">
        <v>4.1626380000000003</v>
      </c>
      <c r="M4413" s="17">
        <v>-2.0990000000000002E-3</v>
      </c>
      <c r="N4413" s="19">
        <v>4.1161079999999997</v>
      </c>
      <c r="O4413" s="17">
        <v>-1.8398999999999999E-2</v>
      </c>
    </row>
    <row r="4414" spans="1:15" x14ac:dyDescent="0.2">
      <c r="A4414" s="125"/>
      <c r="B4414" s="30"/>
      <c r="C4414" s="30"/>
      <c r="D4414" s="30"/>
      <c r="E4414" s="30"/>
      <c r="F4414" s="30"/>
      <c r="G4414" s="14" t="s">
        <v>298</v>
      </c>
      <c r="H4414" s="19">
        <v>5.5836180000000004</v>
      </c>
      <c r="I4414" s="17">
        <v>0.109607</v>
      </c>
      <c r="J4414" s="19">
        <v>5.5483320000000003</v>
      </c>
      <c r="K4414" s="17">
        <v>8.3402000000000004E-2</v>
      </c>
      <c r="L4414" s="19">
        <v>5.4300119999999996</v>
      </c>
      <c r="M4414" s="17">
        <v>0.107811</v>
      </c>
      <c r="N4414" s="19">
        <v>5.4691890000000001</v>
      </c>
      <c r="O4414" s="17">
        <v>0.12774199999999999</v>
      </c>
    </row>
    <row r="4415" spans="1:15" x14ac:dyDescent="0.2">
      <c r="A4415" s="125"/>
      <c r="B4415" s="30"/>
      <c r="C4415" s="30"/>
      <c r="D4415" s="30"/>
      <c r="E4415" s="30"/>
      <c r="F4415" s="30"/>
      <c r="G4415" s="14" t="s">
        <v>299</v>
      </c>
      <c r="H4415" s="19">
        <v>4.8556840000000001</v>
      </c>
      <c r="I4415" s="17">
        <v>-3.5982E-2</v>
      </c>
      <c r="J4415" s="19">
        <v>4.8779260000000004</v>
      </c>
      <c r="K4415" s="17">
        <v>-4.6658999999999999E-2</v>
      </c>
      <c r="L4415" s="19">
        <v>4.7964349999999998</v>
      </c>
      <c r="M4415" s="17">
        <v>-6.1069999999999999E-2</v>
      </c>
      <c r="N4415" s="19">
        <v>4.8695180000000002</v>
      </c>
      <c r="O4415" s="17">
        <v>-5.1964999999999997E-2</v>
      </c>
    </row>
    <row r="4416" spans="1:15" x14ac:dyDescent="0.2">
      <c r="A4416" s="125"/>
      <c r="B4416" s="30"/>
      <c r="C4416" s="30"/>
      <c r="D4416" s="30"/>
      <c r="E4416" s="30"/>
      <c r="F4416" s="30"/>
      <c r="G4416" s="14" t="s">
        <v>300</v>
      </c>
      <c r="H4416" s="19">
        <v>4.3284469999999997</v>
      </c>
      <c r="I4416" s="17">
        <v>-6.6889000000000004E-2</v>
      </c>
      <c r="J4416" s="19">
        <v>4.4385029999999999</v>
      </c>
      <c r="K4416" s="17">
        <v>-4.8307000000000003E-2</v>
      </c>
      <c r="L4416" s="19">
        <v>4.5149020000000002</v>
      </c>
      <c r="M4416" s="17">
        <v>6.9999999999999994E-5</v>
      </c>
      <c r="N4416" s="19">
        <v>4.73543</v>
      </c>
      <c r="O4416" s="17">
        <v>4.2959999999999998E-2</v>
      </c>
    </row>
    <row r="4417" spans="1:15" x14ac:dyDescent="0.2">
      <c r="A4417" s="125"/>
      <c r="B4417" s="30"/>
      <c r="C4417" s="30"/>
      <c r="D4417" s="30"/>
      <c r="E4417" s="30"/>
      <c r="F4417" s="30"/>
      <c r="G4417" s="14" t="s">
        <v>301</v>
      </c>
      <c r="H4417" s="19">
        <v>4.2464279999999999</v>
      </c>
      <c r="I4417" s="17">
        <v>2.1763000000000001E-2</v>
      </c>
      <c r="J4417" s="19">
        <v>4.0871240000000002</v>
      </c>
      <c r="K4417" s="17">
        <v>-1.5521999999999999E-2</v>
      </c>
      <c r="L4417" s="19">
        <v>4.1530950000000004</v>
      </c>
      <c r="M4417" s="17">
        <v>-7.5310000000000004E-3</v>
      </c>
      <c r="N4417" s="19">
        <v>4.1357549999999996</v>
      </c>
      <c r="O4417" s="17">
        <v>-1.7505E-2</v>
      </c>
    </row>
    <row r="4418" spans="1:15" x14ac:dyDescent="0.2">
      <c r="A4418" s="125"/>
      <c r="B4418" s="30"/>
      <c r="C4418" s="30"/>
      <c r="D4418" s="30"/>
      <c r="E4418" s="30"/>
      <c r="F4418" s="30"/>
      <c r="G4418" s="14" t="s">
        <v>302</v>
      </c>
      <c r="H4418" s="19">
        <v>3.7077140000000002</v>
      </c>
      <c r="I4418" s="17">
        <v>-8.7667999999999996E-2</v>
      </c>
      <c r="J4418" s="19">
        <v>3.9137930000000001</v>
      </c>
      <c r="K4418" s="17">
        <v>6.7421999999999996E-2</v>
      </c>
      <c r="L4418" s="19">
        <v>3.8647610000000001</v>
      </c>
      <c r="M4418" s="17">
        <v>4.9349999999999998E-2</v>
      </c>
      <c r="N4418" s="19">
        <v>3.8144399999999998</v>
      </c>
      <c r="O4418" s="17">
        <v>1.111E-2</v>
      </c>
    </row>
    <row r="4419" spans="1:15" x14ac:dyDescent="0.2">
      <c r="A4419" s="125"/>
      <c r="B4419" s="30"/>
      <c r="C4419" s="30"/>
      <c r="D4419" s="30"/>
      <c r="E4419" s="30"/>
      <c r="F4419" s="30"/>
      <c r="G4419" s="14" t="s">
        <v>303</v>
      </c>
      <c r="H4419" s="19">
        <v>4.0989430000000002</v>
      </c>
      <c r="I4419" s="17">
        <v>0.112673</v>
      </c>
      <c r="J4419" s="19">
        <v>4.1194819999999996</v>
      </c>
      <c r="K4419" s="17">
        <v>0.104017</v>
      </c>
      <c r="L4419" s="19">
        <v>4.0093759999999996</v>
      </c>
      <c r="M4419" s="17">
        <v>6.2827999999999995E-2</v>
      </c>
      <c r="N4419" s="19">
        <v>3.8185500000000001</v>
      </c>
      <c r="O4419" s="17">
        <v>-3.4459999999999998E-2</v>
      </c>
    </row>
    <row r="4420" spans="1:15" x14ac:dyDescent="0.2">
      <c r="A4420" s="125"/>
      <c r="B4420" s="30"/>
      <c r="C4420" s="30"/>
      <c r="D4420" s="30"/>
      <c r="E4420" s="30"/>
      <c r="F4420" s="30"/>
      <c r="G4420" s="14" t="s">
        <v>304</v>
      </c>
      <c r="H4420" s="19">
        <v>4.2936399999999999</v>
      </c>
      <c r="I4420" s="17">
        <v>-4.5399000000000002E-2</v>
      </c>
      <c r="J4420" s="19">
        <v>4.3108089999999999</v>
      </c>
      <c r="K4420" s="17">
        <v>-4.1137E-2</v>
      </c>
      <c r="L4420" s="19">
        <v>4.3718859999999999</v>
      </c>
      <c r="M4420" s="17">
        <v>-4.6909999999999999E-3</v>
      </c>
      <c r="N4420" s="19">
        <v>4.4975579999999997</v>
      </c>
      <c r="O4420" s="17">
        <v>1.6743000000000001E-2</v>
      </c>
    </row>
    <row r="4421" spans="1:15" x14ac:dyDescent="0.2">
      <c r="A4421" s="125"/>
      <c r="B4421" s="30"/>
      <c r="C4421" s="30"/>
      <c r="D4421" s="30"/>
      <c r="E4421" s="30"/>
      <c r="F4421" s="30"/>
      <c r="G4421" s="14" t="s">
        <v>305</v>
      </c>
      <c r="H4421" s="19">
        <v>4.44346</v>
      </c>
      <c r="I4421" s="17">
        <v>-5.2985999999999998E-2</v>
      </c>
      <c r="J4421" s="19">
        <v>4.49092</v>
      </c>
      <c r="K4421" s="17">
        <v>-5.8033000000000001E-2</v>
      </c>
      <c r="L4421" s="19">
        <v>4.3138860000000001</v>
      </c>
      <c r="M4421" s="17">
        <v>-8.9400999999999994E-2</v>
      </c>
      <c r="N4421" s="19">
        <v>4.2995510000000001</v>
      </c>
      <c r="O4421" s="17">
        <v>-7.9376000000000002E-2</v>
      </c>
    </row>
    <row r="4422" spans="1:15" x14ac:dyDescent="0.2">
      <c r="A4422" s="125"/>
      <c r="B4422" s="30"/>
      <c r="C4422" s="30"/>
      <c r="D4422" s="30"/>
      <c r="E4422" s="30"/>
      <c r="F4422" s="30"/>
      <c r="G4422" s="14" t="s">
        <v>306</v>
      </c>
      <c r="H4422" s="19">
        <v>3.5275560000000001</v>
      </c>
      <c r="I4422" s="17">
        <v>-0.113813</v>
      </c>
      <c r="J4422" s="19">
        <v>3.4441389999999998</v>
      </c>
      <c r="K4422" s="17">
        <v>-0.14427300000000001</v>
      </c>
      <c r="L4422" s="19">
        <v>3.4728569999999999</v>
      </c>
      <c r="M4422" s="17">
        <v>-0.14386499999999999</v>
      </c>
      <c r="N4422" s="19">
        <v>3.7389459999999999</v>
      </c>
      <c r="O4422" s="17">
        <v>-0.10270799999999999</v>
      </c>
    </row>
    <row r="4423" spans="1:15" x14ac:dyDescent="0.2">
      <c r="A4423" s="125"/>
      <c r="B4423" s="30"/>
      <c r="C4423" s="30"/>
      <c r="D4423" s="30"/>
      <c r="E4423" s="30"/>
      <c r="F4423" s="30"/>
      <c r="G4423" s="14" t="s">
        <v>307</v>
      </c>
      <c r="H4423" s="19">
        <v>4.0329090000000001</v>
      </c>
      <c r="I4423" s="17">
        <v>-4.3E-3</v>
      </c>
      <c r="J4423" s="19">
        <v>3.9827650000000001</v>
      </c>
      <c r="K4423" s="17">
        <v>-2.7335000000000002E-2</v>
      </c>
      <c r="L4423" s="19">
        <v>3.9449360000000002</v>
      </c>
      <c r="M4423" s="17">
        <v>-3.5915999999999997E-2</v>
      </c>
      <c r="N4423" s="19">
        <v>3.9464039999999998</v>
      </c>
      <c r="O4423" s="17">
        <v>-5.9636000000000002E-2</v>
      </c>
    </row>
    <row r="4424" spans="1:15" x14ac:dyDescent="0.2">
      <c r="A4424" s="125"/>
      <c r="B4424" s="30"/>
      <c r="C4424" s="30"/>
      <c r="D4424" s="30"/>
      <c r="E4424" s="30"/>
      <c r="F4424" s="30"/>
      <c r="G4424" s="14" t="s">
        <v>308</v>
      </c>
      <c r="H4424" s="19">
        <v>4.8766160000000003</v>
      </c>
      <c r="I4424" s="17">
        <v>-0.12993399999999999</v>
      </c>
      <c r="J4424" s="19">
        <v>4.9513049999999996</v>
      </c>
      <c r="K4424" s="17">
        <v>-6.7041000000000003E-2</v>
      </c>
      <c r="L4424" s="19">
        <v>4.6145880000000004</v>
      </c>
      <c r="M4424" s="17">
        <v>-0.102733</v>
      </c>
      <c r="N4424" s="19">
        <v>4.652895</v>
      </c>
      <c r="O4424" s="17">
        <v>-9.4834000000000002E-2</v>
      </c>
    </row>
    <row r="4425" spans="1:15" x14ac:dyDescent="0.2">
      <c r="A4425" s="125"/>
      <c r="B4425" s="30"/>
      <c r="C4425" s="30"/>
      <c r="D4425" s="30"/>
      <c r="E4425" s="30"/>
      <c r="F4425" s="30"/>
      <c r="G4425" s="14" t="s">
        <v>309</v>
      </c>
      <c r="H4425" s="19">
        <v>4.1337580000000003</v>
      </c>
      <c r="I4425" s="17">
        <v>6.4580000000000002E-3</v>
      </c>
      <c r="J4425" s="19">
        <v>4.0182409999999997</v>
      </c>
      <c r="K4425" s="17">
        <v>-2.5144E-2</v>
      </c>
      <c r="L4425" s="19">
        <v>4.0625450000000001</v>
      </c>
      <c r="M4425" s="17">
        <v>-2.4584999999999999E-2</v>
      </c>
      <c r="N4425" s="19">
        <v>4.033239</v>
      </c>
      <c r="O4425" s="17">
        <v>-3.4854000000000003E-2</v>
      </c>
    </row>
    <row r="4426" spans="1:15" x14ac:dyDescent="0.2">
      <c r="A4426" s="125"/>
      <c r="B4426" s="30"/>
      <c r="C4426" s="30"/>
      <c r="D4426" s="30"/>
      <c r="E4426" s="30"/>
      <c r="F4426" s="30"/>
      <c r="G4426" s="14" t="s">
        <v>310</v>
      </c>
      <c r="H4426" s="19">
        <v>4.4523099999999998</v>
      </c>
      <c r="I4426" s="17">
        <v>-1.1734E-2</v>
      </c>
      <c r="J4426" s="19">
        <v>4.4958590000000003</v>
      </c>
      <c r="K4426" s="17">
        <v>1.3101E-2</v>
      </c>
      <c r="L4426" s="19">
        <v>4.3624790000000004</v>
      </c>
      <c r="M4426" s="17">
        <v>1.5999999999999999E-5</v>
      </c>
      <c r="N4426" s="19">
        <v>4.3196969999999997</v>
      </c>
      <c r="O4426" s="17">
        <v>-2.8112000000000002E-2</v>
      </c>
    </row>
    <row r="4427" spans="1:15" x14ac:dyDescent="0.2">
      <c r="A4427" s="125"/>
      <c r="B4427" s="30"/>
      <c r="C4427" s="30"/>
      <c r="D4427" s="30"/>
      <c r="E4427" s="30"/>
      <c r="F4427" s="30"/>
      <c r="G4427" s="14" t="s">
        <v>311</v>
      </c>
      <c r="H4427" s="19">
        <v>3.8036400000000001</v>
      </c>
      <c r="I4427" s="17">
        <v>-2.5700000000000001E-2</v>
      </c>
      <c r="J4427" s="19">
        <v>3.729778</v>
      </c>
      <c r="K4427" s="17">
        <v>-4.7719999999999999E-2</v>
      </c>
      <c r="L4427" s="19">
        <v>3.7219660000000001</v>
      </c>
      <c r="M4427" s="17">
        <v>-7.5527999999999998E-2</v>
      </c>
      <c r="N4427" s="19">
        <v>3.8529620000000002</v>
      </c>
      <c r="O4427" s="17">
        <v>-7.2900000000000006E-2</v>
      </c>
    </row>
    <row r="4428" spans="1:15" x14ac:dyDescent="0.2">
      <c r="A4428" s="125"/>
      <c r="B4428" s="30"/>
      <c r="C4428" s="30"/>
      <c r="D4428" s="30"/>
      <c r="E4428" s="30"/>
      <c r="F4428" s="30"/>
      <c r="G4428" s="14" t="s">
        <v>312</v>
      </c>
      <c r="H4428" s="19">
        <v>4.2186979999999998</v>
      </c>
      <c r="I4428" s="17">
        <v>-0.16645499999999999</v>
      </c>
      <c r="J4428" s="19">
        <v>4.3776710000000003</v>
      </c>
      <c r="K4428" s="17">
        <v>-0.13052800000000001</v>
      </c>
      <c r="L4428" s="19">
        <v>4.3258749999999999</v>
      </c>
      <c r="M4428" s="17">
        <v>-0.12317</v>
      </c>
      <c r="N4428" s="19">
        <v>4.5158259999999997</v>
      </c>
      <c r="O4428" s="17">
        <v>-9.7643999999999995E-2</v>
      </c>
    </row>
    <row r="4429" spans="1:15" x14ac:dyDescent="0.2">
      <c r="A4429" s="125"/>
      <c r="B4429" s="30"/>
      <c r="C4429" s="30"/>
      <c r="D4429" s="30"/>
      <c r="E4429" s="30"/>
      <c r="F4429" s="30"/>
      <c r="G4429" s="14" t="s">
        <v>313</v>
      </c>
      <c r="H4429" s="19">
        <v>4.5814069999999996</v>
      </c>
      <c r="I4429" s="17">
        <v>1.635E-3</v>
      </c>
      <c r="J4429" s="19">
        <v>4.4295540000000004</v>
      </c>
      <c r="K4429" s="17">
        <v>3.3419999999999999E-3</v>
      </c>
      <c r="L4429" s="19">
        <v>4.4545139999999996</v>
      </c>
      <c r="M4429" s="17">
        <v>-7.535E-3</v>
      </c>
      <c r="N4429" s="19">
        <v>4.4402710000000001</v>
      </c>
      <c r="O4429" s="17">
        <v>5.4980000000000003E-3</v>
      </c>
    </row>
    <row r="4430" spans="1:15" x14ac:dyDescent="0.2">
      <c r="A4430" s="125"/>
      <c r="B4430" s="30"/>
      <c r="C4430" s="30"/>
      <c r="D4430" s="30"/>
      <c r="E4430" s="30"/>
      <c r="F4430" s="30"/>
      <c r="G4430" s="14" t="s">
        <v>314</v>
      </c>
      <c r="H4430" s="19">
        <v>3.320268</v>
      </c>
      <c r="I4430" s="17">
        <v>-7.3776999999999995E-2</v>
      </c>
      <c r="J4430" s="19">
        <v>3.296278</v>
      </c>
      <c r="K4430" s="17">
        <v>-0.20908199999999999</v>
      </c>
      <c r="L4430" s="19">
        <v>3.3118880000000002</v>
      </c>
      <c r="M4430" s="17">
        <v>-0.23694399999999999</v>
      </c>
      <c r="N4430" s="19">
        <v>3.3282229999999999</v>
      </c>
      <c r="O4430" s="17">
        <v>-0.246779</v>
      </c>
    </row>
    <row r="4431" spans="1:15" x14ac:dyDescent="0.2">
      <c r="A4431" s="125"/>
      <c r="B4431" s="30"/>
      <c r="C4431" s="30"/>
      <c r="D4431" s="30"/>
      <c r="E4431" s="30"/>
      <c r="F4431" s="30"/>
      <c r="G4431" s="14" t="s">
        <v>315</v>
      </c>
      <c r="H4431" s="19">
        <v>4.5838210000000004</v>
      </c>
      <c r="I4431" s="17">
        <v>4.2626999999999998E-2</v>
      </c>
      <c r="J4431" s="19">
        <v>4.676069</v>
      </c>
      <c r="K4431" s="17">
        <v>6.0356E-2</v>
      </c>
      <c r="L4431" s="19">
        <v>4.5523530000000001</v>
      </c>
      <c r="M4431" s="17">
        <v>3.0866000000000001E-2</v>
      </c>
      <c r="N4431" s="19">
        <v>4.4050039999999999</v>
      </c>
      <c r="O4431" s="17">
        <v>-3.6450000000000003E-2</v>
      </c>
    </row>
    <row r="4432" spans="1:15" x14ac:dyDescent="0.2">
      <c r="A4432" s="125"/>
      <c r="B4432" s="30"/>
      <c r="C4432" s="30"/>
      <c r="D4432" s="30"/>
      <c r="E4432" s="30"/>
      <c r="F4432" s="30"/>
      <c r="G4432" s="14" t="s">
        <v>316</v>
      </c>
      <c r="H4432" s="19">
        <v>4.485614</v>
      </c>
      <c r="I4432" s="17">
        <v>3.7969999999999997E-2</v>
      </c>
      <c r="J4432" s="19">
        <v>4.504975</v>
      </c>
      <c r="K4432" s="17">
        <v>4.7143999999999998E-2</v>
      </c>
      <c r="L4432" s="19">
        <v>4.384843</v>
      </c>
      <c r="M4432" s="17">
        <v>-2.313E-3</v>
      </c>
      <c r="N4432" s="19">
        <v>4.2402240000000004</v>
      </c>
      <c r="O4432" s="17">
        <v>-6.9296999999999997E-2</v>
      </c>
    </row>
    <row r="4433" spans="1:15" x14ac:dyDescent="0.2">
      <c r="A4433" s="125"/>
      <c r="B4433" s="30"/>
      <c r="C4433" s="30"/>
      <c r="D4433" s="30"/>
      <c r="E4433" s="30"/>
      <c r="F4433" s="30"/>
      <c r="G4433" s="14" t="s">
        <v>317</v>
      </c>
      <c r="H4433" s="19">
        <v>4.8129530000000003</v>
      </c>
      <c r="I4433" s="17">
        <v>-8.7659999999999995E-3</v>
      </c>
      <c r="J4433" s="19">
        <v>4.8146630000000004</v>
      </c>
      <c r="K4433" s="17">
        <v>1.2999999999999999E-2</v>
      </c>
      <c r="L4433" s="19">
        <v>4.7011430000000001</v>
      </c>
      <c r="M4433" s="17">
        <v>-2.1746999999999999E-2</v>
      </c>
      <c r="N4433" s="19">
        <v>4.6050319999999996</v>
      </c>
      <c r="O4433" s="17">
        <v>-7.7216999999999994E-2</v>
      </c>
    </row>
    <row r="4434" spans="1:15" x14ac:dyDescent="0.2">
      <c r="A4434" s="125"/>
      <c r="B4434" s="30"/>
      <c r="C4434" s="30"/>
      <c r="D4434" s="30"/>
      <c r="E4434" s="30"/>
      <c r="F4434" s="30"/>
      <c r="G4434" s="14" t="s">
        <v>318</v>
      </c>
      <c r="H4434" s="19">
        <v>4.9321710000000003</v>
      </c>
      <c r="I4434" s="17">
        <v>5.0951000000000003E-2</v>
      </c>
      <c r="J4434" s="19">
        <v>5.0477809999999996</v>
      </c>
      <c r="K4434" s="17">
        <v>9.604E-2</v>
      </c>
      <c r="L4434" s="19">
        <v>4.9427700000000003</v>
      </c>
      <c r="M4434" s="17">
        <v>8.8119000000000003E-2</v>
      </c>
      <c r="N4434" s="19">
        <v>4.7663770000000003</v>
      </c>
      <c r="O4434" s="17">
        <v>5.9847999999999998E-2</v>
      </c>
    </row>
    <row r="4435" spans="1:15" x14ac:dyDescent="0.2">
      <c r="A4435" s="125"/>
      <c r="B4435" s="30"/>
      <c r="C4435" s="30"/>
      <c r="D4435" s="30"/>
      <c r="E4435" s="30"/>
      <c r="F4435" s="30"/>
      <c r="G4435" s="14" t="s">
        <v>319</v>
      </c>
      <c r="H4435" s="19">
        <v>4.3579990000000004</v>
      </c>
      <c r="I4435" s="17">
        <v>-6.0000000000000001E-3</v>
      </c>
      <c r="J4435" s="19">
        <v>4.3928039999999999</v>
      </c>
      <c r="K4435" s="17">
        <v>3.8219999999999999E-3</v>
      </c>
      <c r="L4435" s="19">
        <v>4.3320850000000002</v>
      </c>
      <c r="M4435" s="17">
        <v>-8.4539999999999997E-3</v>
      </c>
      <c r="N4435" s="19">
        <v>4.3116130000000004</v>
      </c>
      <c r="O4435" s="17">
        <v>-2.2754E-2</v>
      </c>
    </row>
    <row r="4436" spans="1:15" x14ac:dyDescent="0.2">
      <c r="A4436" s="125"/>
      <c r="B4436" s="30"/>
      <c r="C4436" s="30"/>
      <c r="D4436" s="30"/>
      <c r="E4436" s="30"/>
      <c r="F4436" s="30"/>
      <c r="G4436" s="14" t="s">
        <v>320</v>
      </c>
      <c r="H4436" s="19">
        <v>4.6009289999999998</v>
      </c>
      <c r="I4436" s="17">
        <v>-5.6958000000000002E-2</v>
      </c>
      <c r="J4436" s="19">
        <v>4.6448210000000003</v>
      </c>
      <c r="K4436" s="17">
        <v>-7.0077E-2</v>
      </c>
      <c r="L4436" s="19">
        <v>4.6470880000000001</v>
      </c>
      <c r="M4436" s="17">
        <v>-8.5982000000000003E-2</v>
      </c>
      <c r="N4436" s="19">
        <v>4.7698799999999997</v>
      </c>
      <c r="O4436" s="17">
        <v>-6.8376999999999993E-2</v>
      </c>
    </row>
    <row r="4437" spans="1:15" x14ac:dyDescent="0.2">
      <c r="A4437" s="125"/>
      <c r="B4437" s="30"/>
      <c r="C4437" s="30"/>
      <c r="D4437" s="30"/>
      <c r="E4437" s="30"/>
      <c r="F4437" s="30"/>
      <c r="G4437" s="14" t="s">
        <v>321</v>
      </c>
      <c r="H4437" s="19">
        <v>5.5635029999999999</v>
      </c>
      <c r="I4437" s="17">
        <v>0.12808700000000001</v>
      </c>
      <c r="J4437" s="19">
        <v>5.9207580000000002</v>
      </c>
      <c r="K4437" s="17">
        <v>0.16247800000000001</v>
      </c>
      <c r="L4437" s="19">
        <v>5.9563040000000003</v>
      </c>
      <c r="M4437" s="17">
        <v>0.15900300000000001</v>
      </c>
      <c r="N4437" s="19">
        <v>5.6263420000000002</v>
      </c>
      <c r="O4437" s="17">
        <v>0.11067100000000001</v>
      </c>
    </row>
    <row r="4438" spans="1:15" x14ac:dyDescent="0.2">
      <c r="A4438" s="125"/>
      <c r="B4438" s="30"/>
      <c r="C4438" s="30"/>
      <c r="D4438" s="30"/>
      <c r="E4438" s="30"/>
      <c r="F4438" s="30"/>
      <c r="G4438" s="14" t="s">
        <v>322</v>
      </c>
      <c r="H4438" s="19">
        <v>3.6737329999999999</v>
      </c>
      <c r="I4438" s="17">
        <v>-1.0253E-2</v>
      </c>
      <c r="J4438" s="19">
        <v>3.6406520000000002</v>
      </c>
      <c r="K4438" s="17">
        <v>-5.1364E-2</v>
      </c>
      <c r="L4438" s="19">
        <v>3.6591119999999999</v>
      </c>
      <c r="M4438" s="17">
        <v>-6.4101000000000005E-2</v>
      </c>
      <c r="N4438" s="19">
        <v>3.6628889999999998</v>
      </c>
      <c r="O4438" s="17">
        <v>-7.3005E-2</v>
      </c>
    </row>
    <row r="4439" spans="1:15" x14ac:dyDescent="0.2">
      <c r="A4439" s="125"/>
      <c r="B4439" s="30"/>
      <c r="C4439" s="30"/>
      <c r="D4439" s="30"/>
      <c r="E4439" s="30"/>
      <c r="F4439" s="30"/>
      <c r="G4439" s="14" t="s">
        <v>323</v>
      </c>
      <c r="H4439" s="19">
        <v>4.3865809999999996</v>
      </c>
      <c r="I4439" s="17">
        <v>-1.792E-3</v>
      </c>
      <c r="J4439" s="19">
        <v>4.3134059999999996</v>
      </c>
      <c r="K4439" s="17">
        <v>-1.9807000000000002E-2</v>
      </c>
      <c r="L4439" s="19">
        <v>4.3727080000000003</v>
      </c>
      <c r="M4439" s="17">
        <v>-1.9300999999999999E-2</v>
      </c>
      <c r="N4439" s="19">
        <v>4.4240849999999998</v>
      </c>
      <c r="O4439" s="17">
        <v>-1.6206999999999999E-2</v>
      </c>
    </row>
    <row r="4440" spans="1:15" x14ac:dyDescent="0.2">
      <c r="A4440" s="125"/>
      <c r="B4440" s="30"/>
      <c r="C4440" s="30"/>
      <c r="D4440" s="30"/>
      <c r="E4440" s="30"/>
      <c r="F4440" s="30"/>
      <c r="G4440" s="14" t="s">
        <v>324</v>
      </c>
      <c r="H4440" s="19">
        <v>4.5688579999999996</v>
      </c>
      <c r="I4440" s="17">
        <v>-5.6557000000000003E-2</v>
      </c>
      <c r="J4440" s="19">
        <v>4.6391070000000001</v>
      </c>
      <c r="K4440" s="17">
        <v>9.7350000000000006E-3</v>
      </c>
      <c r="L4440" s="19">
        <v>4.3056039999999998</v>
      </c>
      <c r="M4440" s="17">
        <v>-2.8927000000000001E-2</v>
      </c>
      <c r="N4440" s="19">
        <v>4.3424420000000001</v>
      </c>
      <c r="O4440" s="17">
        <v>-3.3680000000000002E-2</v>
      </c>
    </row>
    <row r="4441" spans="1:15" x14ac:dyDescent="0.2">
      <c r="A4441" s="137"/>
      <c r="B4441" s="138"/>
      <c r="C4441" s="138"/>
      <c r="D4441" s="138"/>
      <c r="E4441" s="138"/>
      <c r="F4441" s="30"/>
      <c r="G4441" s="14" t="s">
        <v>325</v>
      </c>
      <c r="H4441" s="19">
        <v>4.187964</v>
      </c>
      <c r="I4441" s="17">
        <v>2.4201E-2</v>
      </c>
      <c r="J4441" s="19">
        <v>4.0280379999999996</v>
      </c>
      <c r="K4441" s="17">
        <v>-1.4645E-2</v>
      </c>
      <c r="L4441" s="19">
        <v>4.0471399999999997</v>
      </c>
      <c r="M4441" s="17">
        <v>-1.6937000000000001E-2</v>
      </c>
      <c r="N4441" s="19">
        <v>4.0071070000000004</v>
      </c>
      <c r="O4441" s="17">
        <v>-3.024E-2</v>
      </c>
    </row>
    <row r="4442" spans="1:15" x14ac:dyDescent="0.2">
      <c r="C4442" s="30"/>
      <c r="D4442" s="30"/>
      <c r="E4442" s="30"/>
      <c r="F4442" s="30"/>
      <c r="G4442" s="14" t="s">
        <v>351</v>
      </c>
      <c r="H4442" s="19">
        <v>4.4537040000000001</v>
      </c>
      <c r="I4442" s="17">
        <v>3.7974000000000001E-2</v>
      </c>
      <c r="J4442" s="19">
        <v>4.3219729999999998</v>
      </c>
      <c r="K4442" s="17">
        <v>1.9030999999999999E-2</v>
      </c>
      <c r="L4442" s="19">
        <v>4.1879850000000003</v>
      </c>
      <c r="M4442" s="17">
        <v>-1.2283000000000001E-2</v>
      </c>
      <c r="N4442" s="19">
        <v>4.1509669999999996</v>
      </c>
      <c r="O4442" s="17">
        <v>-2.6858E-2</v>
      </c>
    </row>
    <row r="4443" spans="1:15" x14ac:dyDescent="0.2">
      <c r="C4443" s="30"/>
      <c r="D4443" s="30"/>
      <c r="E4443" s="30"/>
      <c r="F4443" s="30"/>
      <c r="G4443" s="14" t="s">
        <v>352</v>
      </c>
      <c r="H4443" s="19">
        <v>2.9649480000000001</v>
      </c>
      <c r="I4443" s="17">
        <v>-0.38126100000000002</v>
      </c>
      <c r="J4443" s="19">
        <v>3.028349</v>
      </c>
      <c r="K4443" s="17">
        <v>-0.366481</v>
      </c>
      <c r="L4443" s="19">
        <v>3.0038819999999999</v>
      </c>
      <c r="M4443" s="17">
        <v>-0.36269000000000001</v>
      </c>
      <c r="N4443" s="19">
        <v>3.1115819999999998</v>
      </c>
      <c r="O4443" s="17">
        <v>-0.33959899999999998</v>
      </c>
    </row>
    <row r="4444" spans="1:15" x14ac:dyDescent="0.2">
      <c r="A4444" s="124" t="s">
        <v>19</v>
      </c>
      <c r="B4444" s="29" t="s">
        <v>11</v>
      </c>
      <c r="C4444" s="29" t="s">
        <v>117</v>
      </c>
      <c r="D4444" s="29" t="s">
        <v>24</v>
      </c>
      <c r="E4444" s="29" t="s">
        <v>10</v>
      </c>
      <c r="F4444" s="29" t="s">
        <v>85</v>
      </c>
      <c r="G4444" s="14" t="s">
        <v>326</v>
      </c>
      <c r="H4444" s="19">
        <v>4.969258</v>
      </c>
      <c r="I4444" s="17">
        <v>1.9643999999999998E-2</v>
      </c>
      <c r="J4444" s="19">
        <v>5.0913570000000004</v>
      </c>
      <c r="K4444" s="17">
        <v>3.0336999999999999E-2</v>
      </c>
      <c r="L4444" s="19">
        <v>5.0549160000000004</v>
      </c>
      <c r="M4444" s="17">
        <v>1.9657999999999998E-2</v>
      </c>
      <c r="N4444" s="19">
        <v>5.0083840000000004</v>
      </c>
      <c r="O4444" s="17">
        <v>1.2258E-2</v>
      </c>
    </row>
    <row r="4445" spans="1:15" x14ac:dyDescent="0.2">
      <c r="A4445" s="125"/>
      <c r="B4445" s="30"/>
      <c r="C4445" s="30"/>
      <c r="D4445" s="30"/>
      <c r="E4445" s="30"/>
      <c r="F4445" s="30"/>
      <c r="G4445" s="14" t="s">
        <v>327</v>
      </c>
      <c r="H4445" s="19">
        <v>4.258222</v>
      </c>
      <c r="I4445" s="17">
        <v>-1.1958999999999999E-2</v>
      </c>
      <c r="J4445" s="19">
        <v>4.3383229999999999</v>
      </c>
      <c r="K4445" s="17">
        <v>3.1591000000000001E-2</v>
      </c>
      <c r="L4445" s="19">
        <v>4.2212899999999998</v>
      </c>
      <c r="M4445" s="17">
        <v>8.6199999999999992E-3</v>
      </c>
      <c r="N4445" s="19">
        <v>4.185289</v>
      </c>
      <c r="O4445" s="17">
        <v>-8.9849999999999999E-3</v>
      </c>
    </row>
    <row r="4446" spans="1:15" x14ac:dyDescent="0.2">
      <c r="A4446" s="125"/>
      <c r="B4446" s="30"/>
      <c r="C4446" s="30"/>
      <c r="D4446" s="30"/>
      <c r="E4446" s="30"/>
      <c r="F4446" s="30"/>
      <c r="G4446" s="14" t="s">
        <v>328</v>
      </c>
      <c r="H4446" s="19">
        <v>4.360398</v>
      </c>
      <c r="I4446" s="17">
        <v>2.0823999999999999E-2</v>
      </c>
      <c r="J4446" s="19">
        <v>4.3808449999999999</v>
      </c>
      <c r="K4446" s="17">
        <v>2.81E-2</v>
      </c>
      <c r="L4446" s="19">
        <v>4.3446040000000004</v>
      </c>
      <c r="M4446" s="17">
        <v>9.3410000000000003E-3</v>
      </c>
      <c r="N4446" s="19">
        <v>4.2941960000000003</v>
      </c>
      <c r="O4446" s="17">
        <v>-1.6365999999999999E-2</v>
      </c>
    </row>
    <row r="4447" spans="1:15" x14ac:dyDescent="0.2">
      <c r="A4447" s="125"/>
      <c r="B4447" s="30"/>
      <c r="C4447" s="30"/>
      <c r="D4447" s="30"/>
      <c r="E4447" s="30"/>
      <c r="F4447" s="30"/>
      <c r="G4447" s="14" t="s">
        <v>329</v>
      </c>
      <c r="H4447" s="19">
        <v>3.8894820000000001</v>
      </c>
      <c r="I4447" s="17">
        <v>-2.4282000000000001E-2</v>
      </c>
      <c r="J4447" s="19">
        <v>3.8126359999999999</v>
      </c>
      <c r="K4447" s="17">
        <v>-3.4438000000000003E-2</v>
      </c>
      <c r="L4447" s="19">
        <v>3.8113959999999998</v>
      </c>
      <c r="M4447" s="17">
        <v>-4.3754000000000001E-2</v>
      </c>
      <c r="N4447" s="19">
        <v>3.8809010000000002</v>
      </c>
      <c r="O4447" s="17">
        <v>-4.1642999999999999E-2</v>
      </c>
    </row>
    <row r="4448" spans="1:15" x14ac:dyDescent="0.2">
      <c r="A4448" s="125"/>
      <c r="B4448" s="30"/>
      <c r="C4448" s="30"/>
      <c r="D4448" s="30"/>
      <c r="E4448" s="30"/>
      <c r="F4448" s="30"/>
      <c r="G4448" s="14" t="s">
        <v>330</v>
      </c>
      <c r="H4448" s="19">
        <v>4.4607060000000001</v>
      </c>
      <c r="I4448" s="17">
        <v>4.9579999999999999E-2</v>
      </c>
      <c r="J4448" s="19">
        <v>4.4888070000000004</v>
      </c>
      <c r="K4448" s="17">
        <v>4.1985000000000001E-2</v>
      </c>
      <c r="L4448" s="19">
        <v>4.3548650000000002</v>
      </c>
      <c r="M4448" s="17">
        <v>9.2230000000000003E-3</v>
      </c>
      <c r="N4448" s="19">
        <v>4.2488910000000004</v>
      </c>
      <c r="O4448" s="17">
        <v>-4.1549999999999997E-2</v>
      </c>
    </row>
    <row r="4449" spans="1:15" x14ac:dyDescent="0.2">
      <c r="A4449" s="125"/>
      <c r="B4449" s="30"/>
      <c r="C4449" s="30"/>
      <c r="D4449" s="30"/>
      <c r="E4449" s="30"/>
      <c r="F4449" s="30"/>
      <c r="G4449" s="14" t="s">
        <v>331</v>
      </c>
      <c r="H4449" s="19">
        <v>4.320138</v>
      </c>
      <c r="I4449" s="17">
        <v>-0.14144799999999999</v>
      </c>
      <c r="J4449" s="19">
        <v>4.3918869999999997</v>
      </c>
      <c r="K4449" s="17">
        <v>-0.11615300000000001</v>
      </c>
      <c r="L4449" s="19">
        <v>4.3628340000000003</v>
      </c>
      <c r="M4449" s="17">
        <v>-9.7948999999999994E-2</v>
      </c>
      <c r="N4449" s="19">
        <v>4.4373149999999999</v>
      </c>
      <c r="O4449" s="17">
        <v>-7.2235999999999995E-2</v>
      </c>
    </row>
    <row r="4450" spans="1:15" x14ac:dyDescent="0.2">
      <c r="A4450" s="125"/>
      <c r="B4450" s="30"/>
      <c r="C4450" s="30"/>
      <c r="D4450" s="30"/>
      <c r="E4450" s="30"/>
      <c r="F4450" s="30"/>
      <c r="G4450" s="14" t="s">
        <v>332</v>
      </c>
      <c r="H4450" s="19">
        <v>4.2699699999999998</v>
      </c>
      <c r="I4450" s="17">
        <v>4.2420000000000001E-3</v>
      </c>
      <c r="J4450" s="19">
        <v>4.1545019999999999</v>
      </c>
      <c r="K4450" s="17">
        <v>-2.5153999999999999E-2</v>
      </c>
      <c r="L4450" s="19">
        <v>4.21401</v>
      </c>
      <c r="M4450" s="17">
        <v>-2.0379000000000001E-2</v>
      </c>
      <c r="N4450" s="19">
        <v>4.2180460000000002</v>
      </c>
      <c r="O4450" s="17">
        <v>-2.3182999999999999E-2</v>
      </c>
    </row>
    <row r="4451" spans="1:15" x14ac:dyDescent="0.2">
      <c r="A4451" s="125"/>
      <c r="B4451" s="30"/>
      <c r="C4451" s="30"/>
      <c r="D4451" s="30"/>
      <c r="E4451" s="30"/>
      <c r="F4451" s="30"/>
      <c r="G4451" s="14" t="s">
        <v>333</v>
      </c>
      <c r="H4451" s="19">
        <v>3.9066429999999999</v>
      </c>
      <c r="I4451" s="17">
        <v>-7.7620999999999996E-2</v>
      </c>
      <c r="J4451" s="19">
        <v>3.9153129999999998</v>
      </c>
      <c r="K4451" s="17">
        <v>-0.10663499999999999</v>
      </c>
      <c r="L4451" s="19">
        <v>3.9117389999999999</v>
      </c>
      <c r="M4451" s="17">
        <v>-0.113131</v>
      </c>
      <c r="N4451" s="19">
        <v>3.9454250000000002</v>
      </c>
      <c r="O4451" s="17">
        <v>-0.113658</v>
      </c>
    </row>
    <row r="4452" spans="1:15" x14ac:dyDescent="0.2">
      <c r="A4452" s="125"/>
      <c r="B4452" s="30"/>
      <c r="C4452" s="30"/>
      <c r="D4452" s="30"/>
      <c r="E4452" s="31"/>
      <c r="F4452" s="30"/>
      <c r="G4452" s="14" t="s">
        <v>334</v>
      </c>
      <c r="H4452" s="19">
        <v>4.2211460000000001</v>
      </c>
      <c r="I4452" s="17">
        <v>-2.0962000000000001E-2</v>
      </c>
      <c r="J4452" s="19">
        <v>4.2173379999999998</v>
      </c>
      <c r="K4452" s="17">
        <v>-2.2626E-2</v>
      </c>
      <c r="L4452" s="19">
        <v>4.192793</v>
      </c>
      <c r="M4452" s="17">
        <v>-3.3377999999999998E-2</v>
      </c>
      <c r="N4452" s="19">
        <v>4.1971090000000002</v>
      </c>
      <c r="O4452" s="17">
        <v>-4.2431999999999997E-2</v>
      </c>
    </row>
    <row r="4453" spans="1:15" x14ac:dyDescent="0.2">
      <c r="A4453" s="124" t="s">
        <v>19</v>
      </c>
      <c r="B4453" s="29" t="s">
        <v>11</v>
      </c>
      <c r="C4453" s="29" t="s">
        <v>117</v>
      </c>
      <c r="D4453" s="29" t="s">
        <v>24</v>
      </c>
      <c r="E4453" s="29" t="s">
        <v>26</v>
      </c>
      <c r="F4453" s="29" t="s">
        <v>84</v>
      </c>
      <c r="G4453" s="14" t="s">
        <v>278</v>
      </c>
      <c r="H4453" s="19">
        <v>3.1518980000000001</v>
      </c>
      <c r="I4453" s="17">
        <v>-3.4190000000000002E-3</v>
      </c>
      <c r="J4453" s="19">
        <v>2.9295990000000001</v>
      </c>
      <c r="K4453" s="17">
        <v>-4.7914999999999999E-2</v>
      </c>
      <c r="L4453" s="19">
        <v>2.9682430000000002</v>
      </c>
      <c r="M4453" s="17">
        <v>3.8727999999999999E-2</v>
      </c>
      <c r="N4453" s="19">
        <v>3.0059450000000001</v>
      </c>
      <c r="O4453" s="17">
        <v>5.3539999999999997E-2</v>
      </c>
    </row>
    <row r="4454" spans="1:15" x14ac:dyDescent="0.2">
      <c r="A4454" s="125"/>
      <c r="B4454" s="30"/>
      <c r="C4454" s="30"/>
      <c r="D4454" s="30"/>
      <c r="E4454" s="30"/>
      <c r="F4454" s="30"/>
      <c r="G4454" s="14" t="s">
        <v>279</v>
      </c>
      <c r="H4454" s="19">
        <v>2.3036029999999998</v>
      </c>
      <c r="I4454" s="17">
        <v>9.3950000000000006E-3</v>
      </c>
      <c r="J4454" s="19">
        <v>2.2682739999999999</v>
      </c>
      <c r="K4454" s="17">
        <v>-1.3351999999999999E-2</v>
      </c>
      <c r="L4454" s="19">
        <v>2.360436</v>
      </c>
      <c r="M4454" s="17">
        <v>3.1217999999999999E-2</v>
      </c>
      <c r="N4454" s="19">
        <v>2.4031739999999999</v>
      </c>
      <c r="O4454" s="17">
        <v>5.7196999999999998E-2</v>
      </c>
    </row>
    <row r="4455" spans="1:15" x14ac:dyDescent="0.2">
      <c r="A4455" s="125"/>
      <c r="B4455" s="30"/>
      <c r="C4455" s="30"/>
      <c r="D4455" s="30"/>
      <c r="E4455" s="30"/>
      <c r="F4455" s="30"/>
      <c r="G4455" s="14" t="s">
        <v>280</v>
      </c>
      <c r="H4455" s="19">
        <v>2.3355830000000002</v>
      </c>
      <c r="I4455" s="17">
        <v>8.0338999999999994E-2</v>
      </c>
      <c r="J4455" s="19">
        <v>2.3327119999999999</v>
      </c>
      <c r="K4455" s="17">
        <v>9.1929999999999998E-2</v>
      </c>
      <c r="L4455" s="19">
        <v>2.3442409999999998</v>
      </c>
      <c r="M4455" s="17">
        <v>9.2046000000000003E-2</v>
      </c>
      <c r="N4455" s="19">
        <v>2.237762</v>
      </c>
      <c r="O4455" s="17">
        <v>5.8141999999999999E-2</v>
      </c>
    </row>
    <row r="4456" spans="1:15" x14ac:dyDescent="0.2">
      <c r="A4456" s="125"/>
      <c r="B4456" s="30"/>
      <c r="C4456" s="30"/>
      <c r="D4456" s="30"/>
      <c r="E4456" s="30"/>
      <c r="F4456" s="30"/>
      <c r="G4456" s="14" t="s">
        <v>281</v>
      </c>
      <c r="H4456" s="19">
        <v>2.3571749999999998</v>
      </c>
      <c r="I4456" s="17">
        <v>1.2096000000000001E-2</v>
      </c>
      <c r="J4456" s="19">
        <v>2.3238629999999998</v>
      </c>
      <c r="K4456" s="17">
        <v>-1.8079999999999999E-3</v>
      </c>
      <c r="L4456" s="19">
        <v>2.399098</v>
      </c>
      <c r="M4456" s="17">
        <v>5.3104999999999999E-2</v>
      </c>
      <c r="N4456" s="19">
        <v>2.4032610000000001</v>
      </c>
      <c r="O4456" s="17">
        <v>6.2739000000000003E-2</v>
      </c>
    </row>
    <row r="4457" spans="1:15" x14ac:dyDescent="0.2">
      <c r="A4457" s="125"/>
      <c r="B4457" s="30"/>
      <c r="C4457" s="30"/>
      <c r="D4457" s="30"/>
      <c r="E4457" s="30"/>
      <c r="F4457" s="30"/>
      <c r="G4457" s="14" t="s">
        <v>282</v>
      </c>
      <c r="H4457" s="19">
        <v>2.8981400000000002</v>
      </c>
      <c r="I4457" s="17">
        <v>0.12131699999999999</v>
      </c>
      <c r="J4457" s="19">
        <v>2.9163399999999999</v>
      </c>
      <c r="K4457" s="17">
        <v>0.15928700000000001</v>
      </c>
      <c r="L4457" s="19">
        <v>2.8539509999999999</v>
      </c>
      <c r="M4457" s="17">
        <v>0.14974999999999999</v>
      </c>
      <c r="N4457" s="19">
        <v>2.611586</v>
      </c>
      <c r="O4457" s="17">
        <v>7.7660000000000007E-2</v>
      </c>
    </row>
    <row r="4458" spans="1:15" x14ac:dyDescent="0.2">
      <c r="A4458" s="125"/>
      <c r="B4458" s="30"/>
      <c r="C4458" s="30"/>
      <c r="D4458" s="30"/>
      <c r="E4458" s="30"/>
      <c r="F4458" s="30"/>
      <c r="G4458" s="14" t="s">
        <v>283</v>
      </c>
      <c r="H4458" s="19">
        <v>2.3367330000000002</v>
      </c>
      <c r="I4458" s="17">
        <v>9.6889999999999997E-3</v>
      </c>
      <c r="J4458" s="19">
        <v>2.3363019999999999</v>
      </c>
      <c r="K4458" s="17">
        <v>-3.4979999999999998E-3</v>
      </c>
      <c r="L4458" s="19">
        <v>2.3361619999999998</v>
      </c>
      <c r="M4458" s="17">
        <v>1.8169000000000001E-2</v>
      </c>
      <c r="N4458" s="19">
        <v>2.3274119999999998</v>
      </c>
      <c r="O4458" s="17">
        <v>3.5492999999999997E-2</v>
      </c>
    </row>
    <row r="4459" spans="1:15" x14ac:dyDescent="0.2">
      <c r="A4459" s="125"/>
      <c r="B4459" s="30"/>
      <c r="C4459" s="30"/>
      <c r="D4459" s="30"/>
      <c r="E4459" s="30"/>
      <c r="F4459" s="30"/>
      <c r="G4459" s="14" t="s">
        <v>284</v>
      </c>
      <c r="H4459" s="19">
        <v>2.6189200000000001</v>
      </c>
      <c r="I4459" s="17">
        <v>-7.1209999999999997E-3</v>
      </c>
      <c r="J4459" s="19">
        <v>2.7345920000000001</v>
      </c>
      <c r="K4459" s="17">
        <v>-9.5589999999999998E-3</v>
      </c>
      <c r="L4459" s="19">
        <v>2.7568190000000001</v>
      </c>
      <c r="M4459" s="17">
        <v>1.0911000000000001E-2</v>
      </c>
      <c r="N4459" s="19">
        <v>2.6953290000000001</v>
      </c>
      <c r="O4459" s="17">
        <v>2.9735999999999999E-2</v>
      </c>
    </row>
    <row r="4460" spans="1:15" x14ac:dyDescent="0.2">
      <c r="A4460" s="125"/>
      <c r="B4460" s="30"/>
      <c r="C4460" s="30"/>
      <c r="D4460" s="30"/>
      <c r="E4460" s="30"/>
      <c r="F4460" s="30"/>
      <c r="G4460" s="14" t="s">
        <v>285</v>
      </c>
      <c r="H4460" s="19">
        <v>2.5342009999999999</v>
      </c>
      <c r="I4460" s="17">
        <v>4.0106999999999997E-2</v>
      </c>
      <c r="J4460" s="19">
        <v>2.5824799999999999</v>
      </c>
      <c r="K4460" s="17">
        <v>-1.317E-3</v>
      </c>
      <c r="L4460" s="19">
        <v>2.6649590000000001</v>
      </c>
      <c r="M4460" s="17">
        <v>1.0387E-2</v>
      </c>
      <c r="N4460" s="19">
        <v>2.677467</v>
      </c>
      <c r="O4460" s="17">
        <v>1.1698E-2</v>
      </c>
    </row>
    <row r="4461" spans="1:15" x14ac:dyDescent="0.2">
      <c r="A4461" s="125"/>
      <c r="B4461" s="30"/>
      <c r="C4461" s="30"/>
      <c r="D4461" s="30"/>
      <c r="E4461" s="30"/>
      <c r="F4461" s="30"/>
      <c r="G4461" s="14" t="s">
        <v>286</v>
      </c>
      <c r="H4461" s="19">
        <v>2.7023779999999999</v>
      </c>
      <c r="I4461" s="17">
        <v>0.20218900000000001</v>
      </c>
      <c r="J4461" s="19">
        <v>2.8216199999999998</v>
      </c>
      <c r="K4461" s="17">
        <v>0.232435</v>
      </c>
      <c r="L4461" s="19">
        <v>2.7029339999999999</v>
      </c>
      <c r="M4461" s="17">
        <v>0.18514900000000001</v>
      </c>
      <c r="N4461" s="19">
        <v>2.66683</v>
      </c>
      <c r="O4461" s="17">
        <v>0.188552</v>
      </c>
    </row>
    <row r="4462" spans="1:15" x14ac:dyDescent="0.2">
      <c r="A4462" s="125"/>
      <c r="B4462" s="30"/>
      <c r="C4462" s="30"/>
      <c r="D4462" s="30"/>
      <c r="E4462" s="30"/>
      <c r="F4462" s="30"/>
      <c r="G4462" s="14" t="s">
        <v>287</v>
      </c>
      <c r="H4462" s="19">
        <v>2.90923</v>
      </c>
      <c r="I4462" s="17">
        <v>-1.1950000000000001E-2</v>
      </c>
      <c r="J4462" s="19">
        <v>2.8583479999999999</v>
      </c>
      <c r="K4462" s="17">
        <v>6.0390000000000001E-3</v>
      </c>
      <c r="L4462" s="19">
        <v>2.9098519999999999</v>
      </c>
      <c r="M4462" s="17">
        <v>2.9440999999999998E-2</v>
      </c>
      <c r="N4462" s="19">
        <v>2.8886259999999999</v>
      </c>
      <c r="O4462" s="17">
        <v>6.8909999999999999E-2</v>
      </c>
    </row>
    <row r="4463" spans="1:15" x14ac:dyDescent="0.2">
      <c r="A4463" s="125"/>
      <c r="B4463" s="30"/>
      <c r="C4463" s="30"/>
      <c r="D4463" s="30"/>
      <c r="E4463" s="30"/>
      <c r="F4463" s="30"/>
      <c r="G4463" s="14" t="s">
        <v>288</v>
      </c>
      <c r="H4463" s="19">
        <v>2.4421379999999999</v>
      </c>
      <c r="I4463" s="17">
        <v>-1.6372999999999999E-2</v>
      </c>
      <c r="J4463" s="19">
        <v>2.397891</v>
      </c>
      <c r="K4463" s="17">
        <v>-4.5909999999999999E-2</v>
      </c>
      <c r="L4463" s="19">
        <v>2.4395509999999998</v>
      </c>
      <c r="M4463" s="17">
        <v>-1.5421000000000001E-2</v>
      </c>
      <c r="N4463" s="19">
        <v>2.448051</v>
      </c>
      <c r="O4463" s="17">
        <v>2.0441999999999998E-2</v>
      </c>
    </row>
    <row r="4464" spans="1:15" x14ac:dyDescent="0.2">
      <c r="A4464" s="125"/>
      <c r="B4464" s="30"/>
      <c r="C4464" s="30"/>
      <c r="D4464" s="30"/>
      <c r="E4464" s="30"/>
      <c r="F4464" s="30"/>
      <c r="G4464" s="14" t="s">
        <v>289</v>
      </c>
      <c r="H4464" s="19">
        <v>2.9311829999999999</v>
      </c>
      <c r="I4464" s="17">
        <v>0.141457</v>
      </c>
      <c r="J4464" s="19">
        <v>2.9470019999999999</v>
      </c>
      <c r="K4464" s="17">
        <v>0.119339</v>
      </c>
      <c r="L4464" s="19">
        <v>2.9326289999999999</v>
      </c>
      <c r="M4464" s="17">
        <v>0.113646</v>
      </c>
      <c r="N4464" s="19">
        <v>2.8589989999999998</v>
      </c>
      <c r="O4464" s="17">
        <v>9.9260000000000001E-2</v>
      </c>
    </row>
    <row r="4465" spans="1:15" x14ac:dyDescent="0.2">
      <c r="A4465" s="125"/>
      <c r="B4465" s="30"/>
      <c r="C4465" s="30"/>
      <c r="D4465" s="30"/>
      <c r="E4465" s="30"/>
      <c r="F4465" s="30"/>
      <c r="G4465" s="14" t="s">
        <v>290</v>
      </c>
      <c r="H4465" s="19">
        <v>2.6250170000000002</v>
      </c>
      <c r="I4465" s="17">
        <v>4.0490999999999999E-2</v>
      </c>
      <c r="J4465" s="19">
        <v>2.5908639999999998</v>
      </c>
      <c r="K4465" s="17">
        <v>1.1454000000000001E-2</v>
      </c>
      <c r="L4465" s="19">
        <v>2.5337510000000001</v>
      </c>
      <c r="M4465" s="17">
        <v>-1.5247999999999999E-2</v>
      </c>
      <c r="N4465" s="19">
        <v>2.5100820000000001</v>
      </c>
      <c r="O4465" s="17">
        <v>-1.455E-2</v>
      </c>
    </row>
    <row r="4466" spans="1:15" x14ac:dyDescent="0.2">
      <c r="A4466" s="125"/>
      <c r="B4466" s="30"/>
      <c r="C4466" s="30"/>
      <c r="D4466" s="30"/>
      <c r="E4466" s="30"/>
      <c r="F4466" s="30"/>
      <c r="G4466" s="14" t="s">
        <v>291</v>
      </c>
      <c r="H4466" s="19">
        <v>2.6049820000000001</v>
      </c>
      <c r="I4466" s="17">
        <v>1.8797000000000001E-2</v>
      </c>
      <c r="J4466" s="19">
        <v>2.6096599999999999</v>
      </c>
      <c r="K4466" s="17">
        <v>-4.1939999999999998E-3</v>
      </c>
      <c r="L4466" s="19">
        <v>2.6727129999999999</v>
      </c>
      <c r="M4466" s="17">
        <v>7.0070000000000002E-3</v>
      </c>
      <c r="N4466" s="19">
        <v>2.6781169999999999</v>
      </c>
      <c r="O4466" s="17">
        <v>2.6967999999999999E-2</v>
      </c>
    </row>
    <row r="4467" spans="1:15" x14ac:dyDescent="0.2">
      <c r="A4467" s="125"/>
      <c r="B4467" s="30"/>
      <c r="C4467" s="30"/>
      <c r="D4467" s="30"/>
      <c r="E4467" s="30"/>
      <c r="F4467" s="30"/>
      <c r="G4467" s="14" t="s">
        <v>292</v>
      </c>
      <c r="H4467" s="19">
        <v>1.9325840000000001</v>
      </c>
      <c r="I4467" s="17">
        <v>-8.1877000000000005E-2</v>
      </c>
      <c r="J4467" s="19">
        <v>2.1746379999999998</v>
      </c>
      <c r="K4467" s="17">
        <v>-1.1839999999999999E-3</v>
      </c>
      <c r="L4467" s="19">
        <v>2.35988</v>
      </c>
      <c r="M4467" s="17">
        <v>8.5553000000000004E-2</v>
      </c>
      <c r="N4467" s="19">
        <v>2.3968729999999998</v>
      </c>
      <c r="O4467" s="17">
        <v>0.149503</v>
      </c>
    </row>
    <row r="4468" spans="1:15" x14ac:dyDescent="0.2">
      <c r="A4468" s="125"/>
      <c r="B4468" s="30"/>
      <c r="C4468" s="30"/>
      <c r="D4468" s="30"/>
      <c r="E4468" s="30"/>
      <c r="F4468" s="30"/>
      <c r="G4468" s="14" t="s">
        <v>293</v>
      </c>
      <c r="H4468" s="19">
        <v>2.4813800000000001</v>
      </c>
      <c r="I4468" s="17">
        <v>0.105133</v>
      </c>
      <c r="J4468" s="19">
        <v>2.4696570000000002</v>
      </c>
      <c r="K4468" s="17">
        <v>0.14454</v>
      </c>
      <c r="L4468" s="19">
        <v>2.499568</v>
      </c>
      <c r="M4468" s="17">
        <v>0.15145500000000001</v>
      </c>
      <c r="N4468" s="19">
        <v>2.3480490000000001</v>
      </c>
      <c r="O4468" s="17">
        <v>0.10065499999999999</v>
      </c>
    </row>
    <row r="4469" spans="1:15" x14ac:dyDescent="0.2">
      <c r="A4469" s="125"/>
      <c r="B4469" s="30"/>
      <c r="C4469" s="30"/>
      <c r="D4469" s="30"/>
      <c r="E4469" s="30"/>
      <c r="F4469" s="30"/>
      <c r="G4469" s="14" t="s">
        <v>294</v>
      </c>
      <c r="H4469" s="19">
        <v>2.628711</v>
      </c>
      <c r="I4469" s="17">
        <v>0.18692300000000001</v>
      </c>
      <c r="J4469" s="19">
        <v>2.5670700000000002</v>
      </c>
      <c r="K4469" s="17">
        <v>0.22715099999999999</v>
      </c>
      <c r="L4469" s="19">
        <v>2.589404</v>
      </c>
      <c r="M4469" s="17">
        <v>0.20365800000000001</v>
      </c>
      <c r="N4469" s="19">
        <v>2.3573469999999999</v>
      </c>
      <c r="O4469" s="17">
        <v>0.118487</v>
      </c>
    </row>
    <row r="4470" spans="1:15" x14ac:dyDescent="0.2">
      <c r="A4470" s="125"/>
      <c r="B4470" s="30"/>
      <c r="C4470" s="30"/>
      <c r="D4470" s="30"/>
      <c r="E4470" s="30"/>
      <c r="F4470" s="30"/>
      <c r="G4470" s="14" t="s">
        <v>295</v>
      </c>
      <c r="H4470" s="19">
        <v>2.9146770000000002</v>
      </c>
      <c r="I4470" s="17">
        <v>0.12609000000000001</v>
      </c>
      <c r="J4470" s="19">
        <v>2.9330069999999999</v>
      </c>
      <c r="K4470" s="17">
        <v>8.6882000000000001E-2</v>
      </c>
      <c r="L4470" s="19">
        <v>2.9107810000000001</v>
      </c>
      <c r="M4470" s="17">
        <v>6.6798999999999997E-2</v>
      </c>
      <c r="N4470" s="19">
        <v>2.8274309999999998</v>
      </c>
      <c r="O4470" s="17">
        <v>5.0467999999999999E-2</v>
      </c>
    </row>
    <row r="4471" spans="1:15" x14ac:dyDescent="0.2">
      <c r="A4471" s="125"/>
      <c r="B4471" s="30"/>
      <c r="C4471" s="30"/>
      <c r="D4471" s="30"/>
      <c r="E4471" s="30"/>
      <c r="F4471" s="30"/>
      <c r="G4471" s="14" t="s">
        <v>296</v>
      </c>
      <c r="H4471" s="19">
        <v>2.740847</v>
      </c>
      <c r="I4471" s="17">
        <v>7.7029E-2</v>
      </c>
      <c r="J4471" s="19">
        <v>2.7633969999999999</v>
      </c>
      <c r="K4471" s="17">
        <v>6.9107000000000002E-2</v>
      </c>
      <c r="L4471" s="19">
        <v>2.8259759999999998</v>
      </c>
      <c r="M4471" s="17">
        <v>0.105937</v>
      </c>
      <c r="N4471" s="19">
        <v>2.7959580000000002</v>
      </c>
      <c r="O4471" s="17">
        <v>0.110349</v>
      </c>
    </row>
    <row r="4472" spans="1:15" x14ac:dyDescent="0.2">
      <c r="A4472" s="125"/>
      <c r="B4472" s="30"/>
      <c r="C4472" s="30"/>
      <c r="D4472" s="30"/>
      <c r="E4472" s="30"/>
      <c r="F4472" s="30"/>
      <c r="G4472" s="14" t="s">
        <v>297</v>
      </c>
      <c r="H4472" s="19">
        <v>2.3162449999999999</v>
      </c>
      <c r="I4472" s="17">
        <v>5.5885999999999998E-2</v>
      </c>
      <c r="J4472" s="19">
        <v>2.2544309999999999</v>
      </c>
      <c r="K4472" s="17">
        <v>2.8226999999999999E-2</v>
      </c>
      <c r="L4472" s="19">
        <v>2.3289949999999999</v>
      </c>
      <c r="M4472" s="17">
        <v>6.9989999999999997E-2</v>
      </c>
      <c r="N4472" s="19">
        <v>2.3087140000000002</v>
      </c>
      <c r="O4472" s="17">
        <v>6.1445E-2</v>
      </c>
    </row>
    <row r="4473" spans="1:15" x14ac:dyDescent="0.2">
      <c r="A4473" s="125"/>
      <c r="B4473" s="30"/>
      <c r="C4473" s="30"/>
      <c r="D4473" s="30"/>
      <c r="E4473" s="30"/>
      <c r="F4473" s="30"/>
      <c r="G4473" s="14" t="s">
        <v>298</v>
      </c>
      <c r="H4473" s="19">
        <v>2.6910560000000001</v>
      </c>
      <c r="I4473" s="17">
        <v>2.1465000000000001E-2</v>
      </c>
      <c r="J4473" s="19">
        <v>2.7177319999999998</v>
      </c>
      <c r="K4473" s="17">
        <v>-4.1980000000000003E-3</v>
      </c>
      <c r="L4473" s="19">
        <v>2.773126</v>
      </c>
      <c r="M4473" s="17">
        <v>-5.7200000000000003E-4</v>
      </c>
      <c r="N4473" s="19">
        <v>2.8336670000000002</v>
      </c>
      <c r="O4473" s="17">
        <v>1.6964E-2</v>
      </c>
    </row>
    <row r="4474" spans="1:15" x14ac:dyDescent="0.2">
      <c r="A4474" s="125"/>
      <c r="B4474" s="30"/>
      <c r="C4474" s="30"/>
      <c r="D4474" s="30"/>
      <c r="E4474" s="30"/>
      <c r="F4474" s="30"/>
      <c r="G4474" s="14" t="s">
        <v>299</v>
      </c>
      <c r="H4474" s="19">
        <v>2.2854909999999999</v>
      </c>
      <c r="I4474" s="17">
        <v>-3.7697000000000001E-2</v>
      </c>
      <c r="J4474" s="19">
        <v>2.2912650000000001</v>
      </c>
      <c r="K4474" s="17">
        <v>-5.4140000000000001E-2</v>
      </c>
      <c r="L4474" s="19">
        <v>2.3260860000000001</v>
      </c>
      <c r="M4474" s="17">
        <v>-5.8067000000000001E-2</v>
      </c>
      <c r="N4474" s="19">
        <v>2.3802789999999998</v>
      </c>
      <c r="O4474" s="17">
        <v>-3.2244000000000002E-2</v>
      </c>
    </row>
    <row r="4475" spans="1:15" x14ac:dyDescent="0.2">
      <c r="A4475" s="125"/>
      <c r="B4475" s="30"/>
      <c r="C4475" s="30"/>
      <c r="D4475" s="30"/>
      <c r="E4475" s="30"/>
      <c r="F4475" s="30"/>
      <c r="G4475" s="14" t="s">
        <v>300</v>
      </c>
      <c r="H4475" s="19">
        <v>2.6446510000000001</v>
      </c>
      <c r="I4475" s="17">
        <v>9.7285999999999997E-2</v>
      </c>
      <c r="J4475" s="19">
        <v>2.7540740000000001</v>
      </c>
      <c r="K4475" s="17">
        <v>0.10156999999999999</v>
      </c>
      <c r="L4475" s="19">
        <v>3.0141640000000001</v>
      </c>
      <c r="M4475" s="17">
        <v>0.17963999999999999</v>
      </c>
      <c r="N4475" s="19">
        <v>3.1051319999999998</v>
      </c>
      <c r="O4475" s="17">
        <v>0.23966100000000001</v>
      </c>
    </row>
    <row r="4476" spans="1:15" x14ac:dyDescent="0.2">
      <c r="A4476" s="125"/>
      <c r="B4476" s="30"/>
      <c r="C4476" s="30"/>
      <c r="D4476" s="30"/>
      <c r="E4476" s="30"/>
      <c r="F4476" s="30"/>
      <c r="G4476" s="14" t="s">
        <v>301</v>
      </c>
      <c r="H4476" s="19">
        <v>2.336382</v>
      </c>
      <c r="I4476" s="17">
        <v>3.7553999999999997E-2</v>
      </c>
      <c r="J4476" s="19">
        <v>2.2626919999999999</v>
      </c>
      <c r="K4476" s="17">
        <v>6.0910000000000001E-3</v>
      </c>
      <c r="L4476" s="19">
        <v>2.3351009999999999</v>
      </c>
      <c r="M4476" s="17">
        <v>4.1903000000000003E-2</v>
      </c>
      <c r="N4476" s="19">
        <v>2.3201170000000002</v>
      </c>
      <c r="O4476" s="17">
        <v>4.1251000000000003E-2</v>
      </c>
    </row>
    <row r="4477" spans="1:15" x14ac:dyDescent="0.2">
      <c r="A4477" s="125"/>
      <c r="B4477" s="30"/>
      <c r="C4477" s="30"/>
      <c r="D4477" s="30"/>
      <c r="E4477" s="30"/>
      <c r="F4477" s="30"/>
      <c r="G4477" s="14" t="s">
        <v>302</v>
      </c>
      <c r="H4477" s="19">
        <v>1.878279</v>
      </c>
      <c r="I4477" s="17">
        <v>-8.9413999999999993E-2</v>
      </c>
      <c r="J4477" s="19">
        <v>1.9908440000000001</v>
      </c>
      <c r="K4477" s="17">
        <v>5.5379999999999999E-2</v>
      </c>
      <c r="L4477" s="19">
        <v>1.999015</v>
      </c>
      <c r="M4477" s="17">
        <v>2.7085999999999999E-2</v>
      </c>
      <c r="N4477" s="19">
        <v>1.973436</v>
      </c>
      <c r="O4477" s="17">
        <v>3.3969999999999998E-3</v>
      </c>
    </row>
    <row r="4478" spans="1:15" x14ac:dyDescent="0.2">
      <c r="A4478" s="125"/>
      <c r="B4478" s="30"/>
      <c r="C4478" s="30"/>
      <c r="D4478" s="30"/>
      <c r="E4478" s="30"/>
      <c r="F4478" s="30"/>
      <c r="G4478" s="14" t="s">
        <v>303</v>
      </c>
      <c r="H4478" s="19">
        <v>2.1112289999999998</v>
      </c>
      <c r="I4478" s="17">
        <v>0.13612199999999999</v>
      </c>
      <c r="J4478" s="19">
        <v>2.1149149999999999</v>
      </c>
      <c r="K4478" s="17">
        <v>9.1171000000000002E-2</v>
      </c>
      <c r="L4478" s="19">
        <v>2.1552910000000001</v>
      </c>
      <c r="M4478" s="17">
        <v>4.0937000000000001E-2</v>
      </c>
      <c r="N4478" s="19">
        <v>2.0729310000000001</v>
      </c>
      <c r="O4478" s="17">
        <v>-3.5591999999999999E-2</v>
      </c>
    </row>
    <row r="4479" spans="1:15" x14ac:dyDescent="0.2">
      <c r="A4479" s="125"/>
      <c r="B4479" s="30"/>
      <c r="C4479" s="30"/>
      <c r="D4479" s="30"/>
      <c r="E4479" s="30"/>
      <c r="F4479" s="30"/>
      <c r="G4479" s="14" t="s">
        <v>304</v>
      </c>
      <c r="H4479" s="19">
        <v>2.4980229999999999</v>
      </c>
      <c r="I4479" s="17">
        <v>6.1052000000000002E-2</v>
      </c>
      <c r="J4479" s="19">
        <v>2.5055200000000002</v>
      </c>
      <c r="K4479" s="17">
        <v>4.0107999999999998E-2</v>
      </c>
      <c r="L4479" s="19">
        <v>2.6796060000000002</v>
      </c>
      <c r="M4479" s="17">
        <v>9.5785999999999996E-2</v>
      </c>
      <c r="N4479" s="19">
        <v>2.713247</v>
      </c>
      <c r="O4479" s="17">
        <v>0.12860099999999999</v>
      </c>
    </row>
    <row r="4480" spans="1:15" x14ac:dyDescent="0.2">
      <c r="A4480" s="125"/>
      <c r="B4480" s="30"/>
      <c r="C4480" s="30"/>
      <c r="D4480" s="30"/>
      <c r="E4480" s="30"/>
      <c r="F4480" s="30"/>
      <c r="G4480" s="14" t="s">
        <v>305</v>
      </c>
      <c r="H4480" s="19">
        <v>2.5454430000000001</v>
      </c>
      <c r="I4480" s="17">
        <v>-2.9766999999999998E-2</v>
      </c>
      <c r="J4480" s="19">
        <v>2.5893229999999998</v>
      </c>
      <c r="K4480" s="17">
        <v>-2.2661000000000001E-2</v>
      </c>
      <c r="L4480" s="19">
        <v>2.7311510000000001</v>
      </c>
      <c r="M4480" s="17">
        <v>2.3916E-2</v>
      </c>
      <c r="N4480" s="19">
        <v>2.7652779999999999</v>
      </c>
      <c r="O4480" s="17">
        <v>5.4968999999999997E-2</v>
      </c>
    </row>
    <row r="4481" spans="1:15" x14ac:dyDescent="0.2">
      <c r="A4481" s="125"/>
      <c r="B4481" s="30"/>
      <c r="C4481" s="30"/>
      <c r="D4481" s="30"/>
      <c r="E4481" s="30"/>
      <c r="F4481" s="30"/>
      <c r="G4481" s="14" t="s">
        <v>306</v>
      </c>
      <c r="H4481" s="19">
        <v>2.8000660000000002</v>
      </c>
      <c r="I4481" s="17">
        <v>0.14379</v>
      </c>
      <c r="J4481" s="19">
        <v>2.7513589999999999</v>
      </c>
      <c r="K4481" s="17">
        <v>0.13062099999999999</v>
      </c>
      <c r="L4481" s="19">
        <v>2.7677019999999999</v>
      </c>
      <c r="M4481" s="17">
        <v>0.12564700000000001</v>
      </c>
      <c r="N4481" s="19">
        <v>2.6231819999999999</v>
      </c>
      <c r="O4481" s="17">
        <v>5.9034999999999997E-2</v>
      </c>
    </row>
    <row r="4482" spans="1:15" x14ac:dyDescent="0.2">
      <c r="A4482" s="125"/>
      <c r="B4482" s="30"/>
      <c r="C4482" s="30"/>
      <c r="D4482" s="30"/>
      <c r="E4482" s="30"/>
      <c r="F4482" s="30"/>
      <c r="G4482" s="14" t="s">
        <v>307</v>
      </c>
      <c r="H4482" s="19">
        <v>2.8834559999999998</v>
      </c>
      <c r="I4482" s="17">
        <v>-2.6341E-2</v>
      </c>
      <c r="J4482" s="19">
        <v>2.8656079999999999</v>
      </c>
      <c r="K4482" s="17">
        <v>-3.0724999999999999E-2</v>
      </c>
      <c r="L4482" s="19">
        <v>2.8570389999999999</v>
      </c>
      <c r="M4482" s="17">
        <v>1.8370000000000001E-3</v>
      </c>
      <c r="N4482" s="19">
        <v>2.8509579999999999</v>
      </c>
      <c r="O4482" s="17">
        <v>1.1527000000000001E-2</v>
      </c>
    </row>
    <row r="4483" spans="1:15" x14ac:dyDescent="0.2">
      <c r="A4483" s="125"/>
      <c r="B4483" s="30"/>
      <c r="C4483" s="30"/>
      <c r="D4483" s="30"/>
      <c r="E4483" s="30"/>
      <c r="F4483" s="30"/>
      <c r="G4483" s="14" t="s">
        <v>308</v>
      </c>
      <c r="H4483" s="19">
        <v>2.6100310000000002</v>
      </c>
      <c r="I4483" s="17">
        <v>-0.181503</v>
      </c>
      <c r="J4483" s="19">
        <v>2.659389</v>
      </c>
      <c r="K4483" s="17">
        <v>-0.183889</v>
      </c>
      <c r="L4483" s="19">
        <v>2.7779799999999999</v>
      </c>
      <c r="M4483" s="17">
        <v>-0.16881599999999999</v>
      </c>
      <c r="N4483" s="19">
        <v>2.9254899999999999</v>
      </c>
      <c r="O4483" s="17">
        <v>-0.14280100000000001</v>
      </c>
    </row>
    <row r="4484" spans="1:15" x14ac:dyDescent="0.2">
      <c r="A4484" s="125"/>
      <c r="B4484" s="30"/>
      <c r="C4484" s="30"/>
      <c r="D4484" s="30"/>
      <c r="E4484" s="30"/>
      <c r="F4484" s="30"/>
      <c r="G4484" s="14" t="s">
        <v>309</v>
      </c>
      <c r="H4484" s="19">
        <v>2.402371</v>
      </c>
      <c r="I4484" s="17">
        <v>6.9365999999999997E-2</v>
      </c>
      <c r="J4484" s="19">
        <v>2.3391410000000001</v>
      </c>
      <c r="K4484" s="17">
        <v>3.6777999999999998E-2</v>
      </c>
      <c r="L4484" s="19">
        <v>2.403518</v>
      </c>
      <c r="M4484" s="17">
        <v>7.7829999999999996E-2</v>
      </c>
      <c r="N4484" s="19">
        <v>2.3767320000000001</v>
      </c>
      <c r="O4484" s="17">
        <v>7.3143E-2</v>
      </c>
    </row>
    <row r="4485" spans="1:15" x14ac:dyDescent="0.2">
      <c r="A4485" s="125"/>
      <c r="B4485" s="30"/>
      <c r="C4485" s="30"/>
      <c r="D4485" s="30"/>
      <c r="E4485" s="30"/>
      <c r="F4485" s="30"/>
      <c r="G4485" s="14" t="s">
        <v>310</v>
      </c>
      <c r="H4485" s="19">
        <v>2.9560040000000001</v>
      </c>
      <c r="I4485" s="17">
        <v>5.8977000000000002E-2</v>
      </c>
      <c r="J4485" s="19">
        <v>2.9325589999999999</v>
      </c>
      <c r="K4485" s="17">
        <v>4.0070000000000001E-2</v>
      </c>
      <c r="L4485" s="19">
        <v>3.013862</v>
      </c>
      <c r="M4485" s="17">
        <v>5.2123999999999997E-2</v>
      </c>
      <c r="N4485" s="19">
        <v>3.025836</v>
      </c>
      <c r="O4485" s="17">
        <v>7.2653999999999996E-2</v>
      </c>
    </row>
    <row r="4486" spans="1:15" x14ac:dyDescent="0.2">
      <c r="A4486" s="125"/>
      <c r="B4486" s="30"/>
      <c r="C4486" s="30"/>
      <c r="D4486" s="30"/>
      <c r="E4486" s="30"/>
      <c r="F4486" s="30"/>
      <c r="G4486" s="14" t="s">
        <v>311</v>
      </c>
      <c r="H4486" s="19">
        <v>2.6314700000000002</v>
      </c>
      <c r="I4486" s="17">
        <v>0.11614099999999999</v>
      </c>
      <c r="J4486" s="19">
        <v>2.597753</v>
      </c>
      <c r="K4486" s="17">
        <v>0.104785</v>
      </c>
      <c r="L4486" s="19">
        <v>2.625248</v>
      </c>
      <c r="M4486" s="17">
        <v>9.6256999999999995E-2</v>
      </c>
      <c r="N4486" s="19">
        <v>2.4907140000000001</v>
      </c>
      <c r="O4486" s="17">
        <v>3.9987000000000002E-2</v>
      </c>
    </row>
    <row r="4487" spans="1:15" x14ac:dyDescent="0.2">
      <c r="A4487" s="125"/>
      <c r="B4487" s="30"/>
      <c r="C4487" s="30"/>
      <c r="D4487" s="30"/>
      <c r="E4487" s="30"/>
      <c r="F4487" s="30"/>
      <c r="G4487" s="14" t="s">
        <v>312</v>
      </c>
      <c r="H4487" s="19">
        <v>2.730721</v>
      </c>
      <c r="I4487" s="17">
        <v>5.4429999999999999E-2</v>
      </c>
      <c r="J4487" s="19">
        <v>2.7556229999999999</v>
      </c>
      <c r="K4487" s="17">
        <v>6.0548999999999999E-2</v>
      </c>
      <c r="L4487" s="19">
        <v>2.7784900000000001</v>
      </c>
      <c r="M4487" s="17">
        <v>7.7781000000000003E-2</v>
      </c>
      <c r="N4487" s="19">
        <v>2.8252890000000002</v>
      </c>
      <c r="O4487" s="17">
        <v>0.11539099999999999</v>
      </c>
    </row>
    <row r="4488" spans="1:15" x14ac:dyDescent="0.2">
      <c r="A4488" s="125"/>
      <c r="B4488" s="30"/>
      <c r="C4488" s="30"/>
      <c r="D4488" s="30"/>
      <c r="E4488" s="30"/>
      <c r="F4488" s="30"/>
      <c r="G4488" s="14" t="s">
        <v>313</v>
      </c>
      <c r="H4488" s="19">
        <v>3.0432809999999999</v>
      </c>
      <c r="I4488" s="17">
        <v>-3.0019999999999999E-3</v>
      </c>
      <c r="J4488" s="19">
        <v>2.921354</v>
      </c>
      <c r="K4488" s="17">
        <v>5.0439999999999999E-3</v>
      </c>
      <c r="L4488" s="19">
        <v>2.9261729999999999</v>
      </c>
      <c r="M4488" s="17">
        <v>2.7442000000000001E-2</v>
      </c>
      <c r="N4488" s="19">
        <v>2.8815010000000001</v>
      </c>
      <c r="O4488" s="17">
        <v>6.8122000000000002E-2</v>
      </c>
    </row>
    <row r="4489" spans="1:15" x14ac:dyDescent="0.2">
      <c r="A4489" s="125"/>
      <c r="B4489" s="30"/>
      <c r="C4489" s="30"/>
      <c r="D4489" s="30"/>
      <c r="E4489" s="30"/>
      <c r="F4489" s="30"/>
      <c r="G4489" s="14" t="s">
        <v>314</v>
      </c>
      <c r="H4489" s="19">
        <v>1.5447090000000001</v>
      </c>
      <c r="I4489" s="17">
        <v>-7.5249999999999997E-2</v>
      </c>
      <c r="J4489" s="19">
        <v>1.536942</v>
      </c>
      <c r="K4489" s="17">
        <v>-0.249475</v>
      </c>
      <c r="L4489" s="19">
        <v>1.5331509999999999</v>
      </c>
      <c r="M4489" s="17">
        <v>-0.28848699999999999</v>
      </c>
      <c r="N4489" s="19">
        <v>1.531207</v>
      </c>
      <c r="O4489" s="17">
        <v>-0.30532700000000002</v>
      </c>
    </row>
    <row r="4490" spans="1:15" x14ac:dyDescent="0.2">
      <c r="A4490" s="125"/>
      <c r="B4490" s="30"/>
      <c r="C4490" s="30"/>
      <c r="D4490" s="30"/>
      <c r="E4490" s="30"/>
      <c r="F4490" s="30"/>
      <c r="G4490" s="14" t="s">
        <v>315</v>
      </c>
      <c r="H4490" s="19">
        <v>2.9093040000000001</v>
      </c>
      <c r="I4490" s="17">
        <v>6.7797999999999997E-2</v>
      </c>
      <c r="J4490" s="19">
        <v>2.9553699999999998</v>
      </c>
      <c r="K4490" s="17">
        <v>6.3380000000000006E-2</v>
      </c>
      <c r="L4490" s="19">
        <v>2.914447</v>
      </c>
      <c r="M4490" s="17">
        <v>7.5370000000000006E-2</v>
      </c>
      <c r="N4490" s="19">
        <v>2.855143</v>
      </c>
      <c r="O4490" s="17">
        <v>8.6767999999999998E-2</v>
      </c>
    </row>
    <row r="4491" spans="1:15" x14ac:dyDescent="0.2">
      <c r="A4491" s="125"/>
      <c r="B4491" s="30"/>
      <c r="C4491" s="30"/>
      <c r="D4491" s="30"/>
      <c r="E4491" s="30"/>
      <c r="F4491" s="30"/>
      <c r="G4491" s="14" t="s">
        <v>316</v>
      </c>
      <c r="H4491" s="19">
        <v>2.609836</v>
      </c>
      <c r="I4491" s="17">
        <v>1.4094000000000001E-2</v>
      </c>
      <c r="J4491" s="19">
        <v>2.6178360000000001</v>
      </c>
      <c r="K4491" s="17">
        <v>1.0758E-2</v>
      </c>
      <c r="L4491" s="19">
        <v>2.598312</v>
      </c>
      <c r="M4491" s="17">
        <v>6.7580000000000001E-3</v>
      </c>
      <c r="N4491" s="19">
        <v>2.5462229999999999</v>
      </c>
      <c r="O4491" s="17">
        <v>9.6570000000000007E-3</v>
      </c>
    </row>
    <row r="4492" spans="1:15" x14ac:dyDescent="0.2">
      <c r="A4492" s="125"/>
      <c r="B4492" s="30"/>
      <c r="C4492" s="30"/>
      <c r="D4492" s="30"/>
      <c r="E4492" s="30"/>
      <c r="F4492" s="30"/>
      <c r="G4492" s="14" t="s">
        <v>317</v>
      </c>
      <c r="H4492" s="19">
        <v>3.1878440000000001</v>
      </c>
      <c r="I4492" s="17">
        <v>3.2509000000000003E-2</v>
      </c>
      <c r="J4492" s="19">
        <v>3.1376539999999999</v>
      </c>
      <c r="K4492" s="17">
        <v>2.4777E-2</v>
      </c>
      <c r="L4492" s="19">
        <v>3.2086220000000001</v>
      </c>
      <c r="M4492" s="17">
        <v>5.6307999999999997E-2</v>
      </c>
      <c r="N4492" s="19">
        <v>3.1578949999999999</v>
      </c>
      <c r="O4492" s="17">
        <v>7.2274000000000005E-2</v>
      </c>
    </row>
    <row r="4493" spans="1:15" x14ac:dyDescent="0.2">
      <c r="A4493" s="125"/>
      <c r="B4493" s="30"/>
      <c r="C4493" s="30"/>
      <c r="D4493" s="30"/>
      <c r="E4493" s="30"/>
      <c r="F4493" s="30"/>
      <c r="G4493" s="14" t="s">
        <v>318</v>
      </c>
      <c r="H4493" s="19">
        <v>2.4194629999999999</v>
      </c>
      <c r="I4493" s="17">
        <v>2.8738E-2</v>
      </c>
      <c r="J4493" s="19">
        <v>2.448232</v>
      </c>
      <c r="K4493" s="17">
        <v>5.0626999999999998E-2</v>
      </c>
      <c r="L4493" s="19">
        <v>2.473071</v>
      </c>
      <c r="M4493" s="17">
        <v>6.3471E-2</v>
      </c>
      <c r="N4493" s="19">
        <v>2.422266</v>
      </c>
      <c r="O4493" s="17">
        <v>6.5275E-2</v>
      </c>
    </row>
    <row r="4494" spans="1:15" x14ac:dyDescent="0.2">
      <c r="A4494" s="125"/>
      <c r="B4494" s="30"/>
      <c r="C4494" s="30"/>
      <c r="D4494" s="30"/>
      <c r="E4494" s="30"/>
      <c r="F4494" s="30"/>
      <c r="G4494" s="14" t="s">
        <v>319</v>
      </c>
      <c r="H4494" s="19">
        <v>2.4968520000000001</v>
      </c>
      <c r="I4494" s="17">
        <v>2.9055000000000001E-2</v>
      </c>
      <c r="J4494" s="19">
        <v>2.5890960000000001</v>
      </c>
      <c r="K4494" s="17">
        <v>4.0834000000000002E-2</v>
      </c>
      <c r="L4494" s="19">
        <v>2.6146379999999998</v>
      </c>
      <c r="M4494" s="17">
        <v>5.0963000000000001E-2</v>
      </c>
      <c r="N4494" s="19">
        <v>2.5847829999999998</v>
      </c>
      <c r="O4494" s="17">
        <v>7.0872000000000004E-2</v>
      </c>
    </row>
    <row r="4495" spans="1:15" x14ac:dyDescent="0.2">
      <c r="A4495" s="125"/>
      <c r="B4495" s="30"/>
      <c r="C4495" s="30"/>
      <c r="D4495" s="30"/>
      <c r="E4495" s="30"/>
      <c r="F4495" s="30"/>
      <c r="G4495" s="14" t="s">
        <v>320</v>
      </c>
      <c r="H4495" s="19">
        <v>2.2109100000000002</v>
      </c>
      <c r="I4495" s="17">
        <v>-5.3088999999999997E-2</v>
      </c>
      <c r="J4495" s="19">
        <v>2.2219519999999999</v>
      </c>
      <c r="K4495" s="17">
        <v>-6.2586000000000003E-2</v>
      </c>
      <c r="L4495" s="19">
        <v>2.2351779999999999</v>
      </c>
      <c r="M4495" s="17">
        <v>-7.2064000000000003E-2</v>
      </c>
      <c r="N4495" s="19">
        <v>2.2991980000000001</v>
      </c>
      <c r="O4495" s="17">
        <v>-4.7523999999999997E-2</v>
      </c>
    </row>
    <row r="4496" spans="1:15" x14ac:dyDescent="0.2">
      <c r="A4496" s="125"/>
      <c r="B4496" s="30"/>
      <c r="C4496" s="30"/>
      <c r="D4496" s="30"/>
      <c r="E4496" s="30"/>
      <c r="F4496" s="30"/>
      <c r="G4496" s="14" t="s">
        <v>321</v>
      </c>
      <c r="H4496" s="19">
        <v>2.7381980000000001</v>
      </c>
      <c r="I4496" s="17">
        <v>6.6140000000000004E-2</v>
      </c>
      <c r="J4496" s="19">
        <v>2.8653940000000002</v>
      </c>
      <c r="K4496" s="17">
        <v>8.9908000000000002E-2</v>
      </c>
      <c r="L4496" s="19">
        <v>2.886352</v>
      </c>
      <c r="M4496" s="17">
        <v>8.856E-2</v>
      </c>
      <c r="N4496" s="19">
        <v>2.808862</v>
      </c>
      <c r="O4496" s="17">
        <v>6.9734000000000004E-2</v>
      </c>
    </row>
    <row r="4497" spans="1:15" x14ac:dyDescent="0.2">
      <c r="A4497" s="125"/>
      <c r="B4497" s="30"/>
      <c r="C4497" s="30"/>
      <c r="D4497" s="30"/>
      <c r="E4497" s="30"/>
      <c r="F4497" s="30"/>
      <c r="G4497" s="14" t="s">
        <v>322</v>
      </c>
      <c r="H4497" s="19">
        <v>1.7377560000000001</v>
      </c>
      <c r="I4497" s="17">
        <v>-3.2499999999999999E-3</v>
      </c>
      <c r="J4497" s="19">
        <v>1.734739</v>
      </c>
      <c r="K4497" s="17">
        <v>-3.1399999999999997E-2</v>
      </c>
      <c r="L4497" s="19">
        <v>1.753695</v>
      </c>
      <c r="M4497" s="17">
        <v>-4.7983999999999999E-2</v>
      </c>
      <c r="N4497" s="19">
        <v>1.754467</v>
      </c>
      <c r="O4497" s="17">
        <v>-5.8784000000000003E-2</v>
      </c>
    </row>
    <row r="4498" spans="1:15" x14ac:dyDescent="0.2">
      <c r="A4498" s="125"/>
      <c r="B4498" s="30"/>
      <c r="C4498" s="30"/>
      <c r="D4498" s="30"/>
      <c r="E4498" s="30"/>
      <c r="F4498" s="30"/>
      <c r="G4498" s="14" t="s">
        <v>323</v>
      </c>
      <c r="H4498" s="19">
        <v>2.4345430000000001</v>
      </c>
      <c r="I4498" s="17">
        <v>-4.9100000000000001E-4</v>
      </c>
      <c r="J4498" s="19">
        <v>2.4311410000000002</v>
      </c>
      <c r="K4498" s="17">
        <v>-4.0670000000000003E-3</v>
      </c>
      <c r="L4498" s="19">
        <v>2.4788730000000001</v>
      </c>
      <c r="M4498" s="17">
        <v>4.6855000000000001E-2</v>
      </c>
      <c r="N4498" s="19">
        <v>2.4672800000000001</v>
      </c>
      <c r="O4498" s="17">
        <v>5.9736999999999998E-2</v>
      </c>
    </row>
    <row r="4499" spans="1:15" x14ac:dyDescent="0.2">
      <c r="A4499" s="125"/>
      <c r="B4499" s="30"/>
      <c r="C4499" s="30"/>
      <c r="D4499" s="30"/>
      <c r="E4499" s="30"/>
      <c r="F4499" s="30"/>
      <c r="G4499" s="14" t="s">
        <v>324</v>
      </c>
      <c r="H4499" s="19">
        <v>3.0031720000000002</v>
      </c>
      <c r="I4499" s="17">
        <v>-1.8460000000000001E-2</v>
      </c>
      <c r="J4499" s="19">
        <v>2.996092</v>
      </c>
      <c r="K4499" s="17">
        <v>5.7970000000000001E-3</v>
      </c>
      <c r="L4499" s="19">
        <v>2.961665</v>
      </c>
      <c r="M4499" s="17">
        <v>-2.3140999999999998E-2</v>
      </c>
      <c r="N4499" s="19">
        <v>2.9848089999999998</v>
      </c>
      <c r="O4499" s="17">
        <v>1.2331999999999999E-2</v>
      </c>
    </row>
    <row r="4500" spans="1:15" x14ac:dyDescent="0.2">
      <c r="A4500" s="137"/>
      <c r="B4500" s="138"/>
      <c r="C4500" s="138"/>
      <c r="D4500" s="138"/>
      <c r="E4500" s="138"/>
      <c r="F4500" s="30"/>
      <c r="G4500" s="14" t="s">
        <v>325</v>
      </c>
      <c r="H4500" s="19">
        <v>2.306308</v>
      </c>
      <c r="I4500" s="17">
        <v>6.8669999999999995E-2</v>
      </c>
      <c r="J4500" s="19">
        <v>2.2578619999999998</v>
      </c>
      <c r="K4500" s="17">
        <v>4.7160000000000001E-2</v>
      </c>
      <c r="L4500" s="19">
        <v>2.3340260000000002</v>
      </c>
      <c r="M4500" s="17">
        <v>9.1721999999999998E-2</v>
      </c>
      <c r="N4500" s="19">
        <v>2.3041399999999999</v>
      </c>
      <c r="O4500" s="17">
        <v>7.6176999999999995E-2</v>
      </c>
    </row>
    <row r="4501" spans="1:15" x14ac:dyDescent="0.2">
      <c r="C4501" s="30"/>
      <c r="D4501" s="30"/>
      <c r="E4501" s="30"/>
      <c r="F4501" s="30"/>
      <c r="G4501" s="14" t="s">
        <v>351</v>
      </c>
      <c r="H4501" s="19">
        <v>2.7204069999999998</v>
      </c>
      <c r="I4501" s="17">
        <v>1.0325000000000001E-2</v>
      </c>
      <c r="J4501" s="19">
        <v>2.6510539999999998</v>
      </c>
      <c r="K4501" s="17">
        <v>-2.5703E-2</v>
      </c>
      <c r="L4501" s="19">
        <v>2.678229</v>
      </c>
      <c r="M4501" s="17">
        <v>2.2048999999999999E-2</v>
      </c>
      <c r="N4501" s="19">
        <v>2.6781640000000002</v>
      </c>
      <c r="O4501" s="17">
        <v>5.8547000000000002E-2</v>
      </c>
    </row>
    <row r="4502" spans="1:15" x14ac:dyDescent="0.2">
      <c r="C4502" s="30"/>
      <c r="D4502" s="30"/>
      <c r="E4502" s="30"/>
      <c r="F4502" s="30"/>
      <c r="G4502" s="14" t="s">
        <v>352</v>
      </c>
      <c r="H4502" s="19">
        <v>2.8565870000000002</v>
      </c>
      <c r="I4502" s="17">
        <v>0.223134</v>
      </c>
      <c r="J4502" s="19">
        <v>2.8490929999999999</v>
      </c>
      <c r="K4502" s="17">
        <v>0.21098900000000001</v>
      </c>
      <c r="L4502" s="19">
        <v>2.8351359999999999</v>
      </c>
      <c r="M4502" s="17">
        <v>0.22175500000000001</v>
      </c>
      <c r="N4502" s="19">
        <v>2.7945009999999999</v>
      </c>
      <c r="O4502" s="17">
        <v>0.23255999999999999</v>
      </c>
    </row>
    <row r="4503" spans="1:15" x14ac:dyDescent="0.2">
      <c r="A4503" s="124" t="s">
        <v>19</v>
      </c>
      <c r="B4503" s="29" t="s">
        <v>11</v>
      </c>
      <c r="C4503" s="29" t="s">
        <v>117</v>
      </c>
      <c r="D4503" s="29" t="s">
        <v>24</v>
      </c>
      <c r="E4503" s="29" t="s">
        <v>26</v>
      </c>
      <c r="F4503" s="29" t="s">
        <v>85</v>
      </c>
      <c r="G4503" s="14" t="s">
        <v>326</v>
      </c>
      <c r="H4503" s="19">
        <v>2.3959389999999998</v>
      </c>
      <c r="I4503" s="17">
        <v>-1.3235E-2</v>
      </c>
      <c r="J4503" s="19">
        <v>2.4355859999999998</v>
      </c>
      <c r="K4503" s="17">
        <v>-8.5769999999999996E-3</v>
      </c>
      <c r="L4503" s="19">
        <v>2.4597850000000001</v>
      </c>
      <c r="M4503" s="17">
        <v>-7.8150000000000008E-3</v>
      </c>
      <c r="N4503" s="19">
        <v>2.4757169999999999</v>
      </c>
      <c r="O4503" s="17">
        <v>4.764E-3</v>
      </c>
    </row>
    <row r="4504" spans="1:15" x14ac:dyDescent="0.2">
      <c r="A4504" s="125"/>
      <c r="B4504" s="30"/>
      <c r="C4504" s="30"/>
      <c r="D4504" s="30"/>
      <c r="E4504" s="30"/>
      <c r="F4504" s="30"/>
      <c r="G4504" s="14" t="s">
        <v>327</v>
      </c>
      <c r="H4504" s="19">
        <v>2.4408210000000001</v>
      </c>
      <c r="I4504" s="17">
        <v>-4.7190000000000001E-3</v>
      </c>
      <c r="J4504" s="19">
        <v>2.5241289999999998</v>
      </c>
      <c r="K4504" s="17">
        <v>2.6436000000000001E-2</v>
      </c>
      <c r="L4504" s="19">
        <v>2.559911</v>
      </c>
      <c r="M4504" s="17">
        <v>3.1857999999999997E-2</v>
      </c>
      <c r="N4504" s="19">
        <v>2.5441729999999998</v>
      </c>
      <c r="O4504" s="17">
        <v>4.2271999999999997E-2</v>
      </c>
    </row>
    <row r="4505" spans="1:15" x14ac:dyDescent="0.2">
      <c r="A4505" s="125"/>
      <c r="B4505" s="30"/>
      <c r="C4505" s="30"/>
      <c r="D4505" s="30"/>
      <c r="E4505" s="30"/>
      <c r="F4505" s="30"/>
      <c r="G4505" s="14" t="s">
        <v>328</v>
      </c>
      <c r="H4505" s="19">
        <v>2.596406</v>
      </c>
      <c r="I4505" s="17">
        <v>5.3212000000000002E-2</v>
      </c>
      <c r="J4505" s="19">
        <v>2.627434</v>
      </c>
      <c r="K4505" s="17">
        <v>6.4667000000000002E-2</v>
      </c>
      <c r="L4505" s="19">
        <v>2.663567</v>
      </c>
      <c r="M4505" s="17">
        <v>8.8935E-2</v>
      </c>
      <c r="N4505" s="19">
        <v>2.5928170000000001</v>
      </c>
      <c r="O4505" s="17">
        <v>8.6065000000000003E-2</v>
      </c>
    </row>
    <row r="4506" spans="1:15" x14ac:dyDescent="0.2">
      <c r="A4506" s="125"/>
      <c r="B4506" s="30"/>
      <c r="C4506" s="30"/>
      <c r="D4506" s="30"/>
      <c r="E4506" s="30"/>
      <c r="F4506" s="30"/>
      <c r="G4506" s="14" t="s">
        <v>329</v>
      </c>
      <c r="H4506" s="19">
        <v>2.7448510000000002</v>
      </c>
      <c r="I4506" s="17">
        <v>0.104689</v>
      </c>
      <c r="J4506" s="19">
        <v>2.7057039999999999</v>
      </c>
      <c r="K4506" s="17">
        <v>0.11235100000000001</v>
      </c>
      <c r="L4506" s="19">
        <v>2.7144180000000002</v>
      </c>
      <c r="M4506" s="17">
        <v>0.117049</v>
      </c>
      <c r="N4506" s="19">
        <v>2.5826560000000001</v>
      </c>
      <c r="O4506" s="17">
        <v>7.3462E-2</v>
      </c>
    </row>
    <row r="4507" spans="1:15" x14ac:dyDescent="0.2">
      <c r="A4507" s="125"/>
      <c r="B4507" s="30"/>
      <c r="C4507" s="30"/>
      <c r="D4507" s="30"/>
      <c r="E4507" s="30"/>
      <c r="F4507" s="30"/>
      <c r="G4507" s="14" t="s">
        <v>330</v>
      </c>
      <c r="H4507" s="19">
        <v>2.3758180000000002</v>
      </c>
      <c r="I4507" s="17">
        <v>4.0563000000000002E-2</v>
      </c>
      <c r="J4507" s="19">
        <v>2.3851789999999999</v>
      </c>
      <c r="K4507" s="17">
        <v>-1.2047E-2</v>
      </c>
      <c r="L4507" s="19">
        <v>2.44075</v>
      </c>
      <c r="M4507" s="17">
        <v>-3.2647000000000002E-2</v>
      </c>
      <c r="N4507" s="19">
        <v>2.4035199999999999</v>
      </c>
      <c r="O4507" s="17">
        <v>-6.4630999999999994E-2</v>
      </c>
    </row>
    <row r="4508" spans="1:15" x14ac:dyDescent="0.2">
      <c r="A4508" s="125"/>
      <c r="B4508" s="30"/>
      <c r="C4508" s="30"/>
      <c r="D4508" s="30"/>
      <c r="E4508" s="30"/>
      <c r="F4508" s="30"/>
      <c r="G4508" s="14" t="s">
        <v>331</v>
      </c>
      <c r="H4508" s="19">
        <v>2.8534709999999999</v>
      </c>
      <c r="I4508" s="17">
        <v>7.9981999999999998E-2</v>
      </c>
      <c r="J4508" s="19">
        <v>2.887543</v>
      </c>
      <c r="K4508" s="17">
        <v>5.9678000000000002E-2</v>
      </c>
      <c r="L4508" s="19">
        <v>2.9100440000000001</v>
      </c>
      <c r="M4508" s="17">
        <v>6.2375E-2</v>
      </c>
      <c r="N4508" s="19">
        <v>2.8720629999999998</v>
      </c>
      <c r="O4508" s="17">
        <v>6.2254999999999998E-2</v>
      </c>
    </row>
    <row r="4509" spans="1:15" x14ac:dyDescent="0.2">
      <c r="A4509" s="125"/>
      <c r="B4509" s="30"/>
      <c r="C4509" s="30"/>
      <c r="D4509" s="30"/>
      <c r="E4509" s="30"/>
      <c r="F4509" s="30"/>
      <c r="G4509" s="14" t="s">
        <v>332</v>
      </c>
      <c r="H4509" s="19">
        <v>2.36259</v>
      </c>
      <c r="I4509" s="17">
        <v>3.3278000000000002E-2</v>
      </c>
      <c r="J4509" s="19">
        <v>2.3145509999999998</v>
      </c>
      <c r="K4509" s="17">
        <v>9.979E-3</v>
      </c>
      <c r="L4509" s="19">
        <v>2.3859979999999998</v>
      </c>
      <c r="M4509" s="17">
        <v>5.3522E-2</v>
      </c>
      <c r="N4509" s="19">
        <v>2.3805360000000002</v>
      </c>
      <c r="O4509" s="17">
        <v>5.9042999999999998E-2</v>
      </c>
    </row>
    <row r="4510" spans="1:15" x14ac:dyDescent="0.2">
      <c r="A4510" s="125"/>
      <c r="B4510" s="30"/>
      <c r="C4510" s="30"/>
      <c r="D4510" s="30"/>
      <c r="E4510" s="30"/>
      <c r="F4510" s="30"/>
      <c r="G4510" s="14" t="s">
        <v>333</v>
      </c>
      <c r="H4510" s="19">
        <v>2.094519</v>
      </c>
      <c r="I4510" s="17">
        <v>-1.2727E-2</v>
      </c>
      <c r="J4510" s="19">
        <v>2.088371</v>
      </c>
      <c r="K4510" s="17">
        <v>-6.4480999999999997E-2</v>
      </c>
      <c r="L4510" s="19">
        <v>2.1035300000000001</v>
      </c>
      <c r="M4510" s="17">
        <v>-6.9506999999999999E-2</v>
      </c>
      <c r="N4510" s="19">
        <v>2.1067580000000001</v>
      </c>
      <c r="O4510" s="17">
        <v>-6.5599000000000005E-2</v>
      </c>
    </row>
    <row r="4511" spans="1:15" ht="12" customHeight="1" x14ac:dyDescent="0.2">
      <c r="A4511" s="125"/>
      <c r="B4511" s="30"/>
      <c r="C4511" s="31"/>
      <c r="D4511" s="31"/>
      <c r="E4511" s="31"/>
      <c r="F4511" s="30"/>
      <c r="G4511" s="14" t="s">
        <v>334</v>
      </c>
      <c r="H4511" s="19">
        <v>2.457195</v>
      </c>
      <c r="I4511" s="17">
        <v>3.1241000000000001E-2</v>
      </c>
      <c r="J4511" s="19">
        <v>2.464588</v>
      </c>
      <c r="K4511" s="17">
        <v>2.2023000000000001E-2</v>
      </c>
      <c r="L4511" s="19">
        <v>2.4974919999999998</v>
      </c>
      <c r="M4511" s="17">
        <v>3.0463E-2</v>
      </c>
      <c r="N4511" s="19">
        <v>2.4632679999999998</v>
      </c>
      <c r="O4511" s="17">
        <v>2.5385999999999999E-2</v>
      </c>
    </row>
    <row r="4512" spans="1:15" x14ac:dyDescent="0.2">
      <c r="A4512" s="124" t="s">
        <v>19</v>
      </c>
      <c r="B4512" s="29" t="s">
        <v>11</v>
      </c>
      <c r="C4512" s="29" t="s">
        <v>118</v>
      </c>
      <c r="D4512" s="29" t="s">
        <v>23</v>
      </c>
      <c r="E4512" s="29" t="s">
        <v>0</v>
      </c>
      <c r="F4512" s="29" t="s">
        <v>84</v>
      </c>
      <c r="G4512" s="14" t="s">
        <v>278</v>
      </c>
      <c r="H4512" s="16">
        <v>35884.839999999997</v>
      </c>
      <c r="I4512" s="17">
        <v>-0.134745</v>
      </c>
      <c r="J4512" s="16">
        <v>140898.45000000001</v>
      </c>
      <c r="K4512" s="17">
        <v>-0.192748</v>
      </c>
      <c r="L4512" s="16">
        <v>263682.69</v>
      </c>
      <c r="M4512" s="17">
        <v>-0.19426199999999999</v>
      </c>
      <c r="N4512" s="16">
        <v>505972.56</v>
      </c>
      <c r="O4512" s="17">
        <v>-0.13094800000000001</v>
      </c>
    </row>
    <row r="4513" spans="1:15" x14ac:dyDescent="0.2">
      <c r="A4513" s="125"/>
      <c r="B4513" s="30"/>
      <c r="C4513" s="30"/>
      <c r="D4513" s="30"/>
      <c r="E4513" s="30"/>
      <c r="F4513" s="30"/>
      <c r="G4513" s="14" t="s">
        <v>279</v>
      </c>
      <c r="H4513" s="16">
        <v>111713.87</v>
      </c>
      <c r="I4513" s="17">
        <v>1.6183179999999999</v>
      </c>
      <c r="J4513" s="16">
        <v>330338.21000000002</v>
      </c>
      <c r="K4513" s="17">
        <v>1.3813299999999999</v>
      </c>
      <c r="L4513" s="16">
        <v>728164.48</v>
      </c>
      <c r="M4513" s="17">
        <v>2.1184159999999999</v>
      </c>
      <c r="N4513" s="16">
        <v>1292709.31</v>
      </c>
      <c r="O4513" s="17">
        <v>2.2069320000000001</v>
      </c>
    </row>
    <row r="4514" spans="1:15" x14ac:dyDescent="0.2">
      <c r="A4514" s="125"/>
      <c r="B4514" s="30"/>
      <c r="C4514" s="30"/>
      <c r="D4514" s="30"/>
      <c r="E4514" s="30"/>
      <c r="F4514" s="30"/>
      <c r="G4514" s="14" t="s">
        <v>280</v>
      </c>
      <c r="H4514" s="16">
        <v>62078.6</v>
      </c>
      <c r="I4514" s="17">
        <v>3.4248000000000001E-2</v>
      </c>
      <c r="J4514" s="16">
        <v>234843.49</v>
      </c>
      <c r="K4514" s="17">
        <v>1.9203999999999999E-2</v>
      </c>
      <c r="L4514" s="16">
        <v>457820.63</v>
      </c>
      <c r="M4514" s="17">
        <v>3.0224000000000001E-2</v>
      </c>
      <c r="N4514" s="16">
        <v>859601.96</v>
      </c>
      <c r="O4514" s="17">
        <v>1.6161999999999999E-2</v>
      </c>
    </row>
    <row r="4515" spans="1:15" x14ac:dyDescent="0.2">
      <c r="A4515" s="125"/>
      <c r="B4515" s="30"/>
      <c r="C4515" s="30"/>
      <c r="D4515" s="30"/>
      <c r="E4515" s="30"/>
      <c r="F4515" s="30"/>
      <c r="G4515" s="14" t="s">
        <v>281</v>
      </c>
      <c r="H4515" s="16">
        <v>40351.97</v>
      </c>
      <c r="I4515" s="17">
        <v>0.17743</v>
      </c>
      <c r="J4515" s="16">
        <v>132814.88</v>
      </c>
      <c r="K4515" s="17">
        <v>0.18032699999999999</v>
      </c>
      <c r="L4515" s="16">
        <v>275018.15000000002</v>
      </c>
      <c r="M4515" s="17">
        <v>0.60600399999999999</v>
      </c>
      <c r="N4515" s="16">
        <v>501124.09</v>
      </c>
      <c r="O4515" s="17">
        <v>0.75722100000000003</v>
      </c>
    </row>
    <row r="4516" spans="1:15" x14ac:dyDescent="0.2">
      <c r="A4516" s="125"/>
      <c r="B4516" s="30"/>
      <c r="C4516" s="30"/>
      <c r="D4516" s="30"/>
      <c r="E4516" s="30"/>
      <c r="F4516" s="30"/>
      <c r="G4516" s="14" t="s">
        <v>282</v>
      </c>
      <c r="H4516" s="16">
        <v>107558.94</v>
      </c>
      <c r="I4516" s="17">
        <v>1.2312259999999999</v>
      </c>
      <c r="J4516" s="16">
        <v>363906.26</v>
      </c>
      <c r="K4516" s="17">
        <v>0.98175800000000002</v>
      </c>
      <c r="L4516" s="16">
        <v>587137.04</v>
      </c>
      <c r="M4516" s="17">
        <v>0.63480899999999996</v>
      </c>
      <c r="N4516" s="16">
        <v>892433.62</v>
      </c>
      <c r="O4516" s="17">
        <v>0.27865699999999999</v>
      </c>
    </row>
    <row r="4517" spans="1:15" x14ac:dyDescent="0.2">
      <c r="A4517" s="125"/>
      <c r="B4517" s="30"/>
      <c r="C4517" s="30"/>
      <c r="D4517" s="30"/>
      <c r="E4517" s="30"/>
      <c r="F4517" s="30"/>
      <c r="G4517" s="14" t="s">
        <v>283</v>
      </c>
      <c r="H4517" s="16">
        <v>15583.26</v>
      </c>
      <c r="I4517" s="17">
        <v>-0.108183</v>
      </c>
      <c r="J4517" s="16">
        <v>58609.42</v>
      </c>
      <c r="K4517" s="17">
        <v>-9.5827999999999997E-2</v>
      </c>
      <c r="L4517" s="16">
        <v>106234.81</v>
      </c>
      <c r="M4517" s="17">
        <v>-0.100384</v>
      </c>
      <c r="N4517" s="16">
        <v>173845.82</v>
      </c>
      <c r="O4517" s="17">
        <v>-0.146511</v>
      </c>
    </row>
    <row r="4518" spans="1:15" x14ac:dyDescent="0.2">
      <c r="A4518" s="125"/>
      <c r="B4518" s="30"/>
      <c r="C4518" s="30"/>
      <c r="D4518" s="30"/>
      <c r="E4518" s="30"/>
      <c r="F4518" s="30"/>
      <c r="G4518" s="14" t="s">
        <v>284</v>
      </c>
      <c r="H4518" s="16">
        <v>8241.58</v>
      </c>
      <c r="I4518" s="17">
        <v>-0.172653</v>
      </c>
      <c r="J4518" s="16">
        <v>33499.300000000003</v>
      </c>
      <c r="K4518" s="17">
        <v>-0.14107500000000001</v>
      </c>
      <c r="L4518" s="16">
        <v>66622.38</v>
      </c>
      <c r="M4518" s="17">
        <v>-8.0320000000000003E-2</v>
      </c>
      <c r="N4518" s="16">
        <v>122899.55</v>
      </c>
      <c r="O4518" s="17">
        <v>-9.2175999999999994E-2</v>
      </c>
    </row>
    <row r="4519" spans="1:15" x14ac:dyDescent="0.2">
      <c r="A4519" s="125"/>
      <c r="B4519" s="30"/>
      <c r="C4519" s="30"/>
      <c r="D4519" s="30"/>
      <c r="E4519" s="30"/>
      <c r="F4519" s="30"/>
      <c r="G4519" s="14" t="s">
        <v>285</v>
      </c>
      <c r="H4519" s="16">
        <v>45033.5</v>
      </c>
      <c r="I4519" s="17">
        <v>0.201039</v>
      </c>
      <c r="J4519" s="16">
        <v>160470.54</v>
      </c>
      <c r="K4519" s="17">
        <v>0.108472</v>
      </c>
      <c r="L4519" s="16">
        <v>322447.13</v>
      </c>
      <c r="M4519" s="17">
        <v>0.27724599999999999</v>
      </c>
      <c r="N4519" s="16">
        <v>617092.67000000004</v>
      </c>
      <c r="O4519" s="17">
        <v>0.43323099999999998</v>
      </c>
    </row>
    <row r="4520" spans="1:15" x14ac:dyDescent="0.2">
      <c r="A4520" s="125"/>
      <c r="B4520" s="30"/>
      <c r="C4520" s="30"/>
      <c r="D4520" s="30"/>
      <c r="E4520" s="30"/>
      <c r="F4520" s="30"/>
      <c r="G4520" s="14" t="s">
        <v>286</v>
      </c>
      <c r="H4520" s="16">
        <v>74462.55</v>
      </c>
      <c r="I4520" s="17">
        <v>4.9195359999999999</v>
      </c>
      <c r="J4520" s="16">
        <v>215290.34</v>
      </c>
      <c r="K4520" s="17">
        <v>3.4330059999999998</v>
      </c>
      <c r="L4520" s="16">
        <v>465229.57</v>
      </c>
      <c r="M4520" s="17">
        <v>4.1143239999999999</v>
      </c>
      <c r="N4520" s="16">
        <v>812887.55</v>
      </c>
      <c r="O4520" s="17">
        <v>4.2778600000000004</v>
      </c>
    </row>
    <row r="4521" spans="1:15" x14ac:dyDescent="0.2">
      <c r="A4521" s="125"/>
      <c r="B4521" s="30"/>
      <c r="C4521" s="30"/>
      <c r="D4521" s="30"/>
      <c r="E4521" s="30"/>
      <c r="F4521" s="30"/>
      <c r="G4521" s="14" t="s">
        <v>287</v>
      </c>
      <c r="H4521" s="16">
        <v>14143.93</v>
      </c>
      <c r="I4521" s="17">
        <v>1.2075000000000001E-2</v>
      </c>
      <c r="J4521" s="16">
        <v>59787.1</v>
      </c>
      <c r="K4521" s="17">
        <v>8.8660000000000003E-2</v>
      </c>
      <c r="L4521" s="16">
        <v>105023.47</v>
      </c>
      <c r="M4521" s="17">
        <v>0.15637799999999999</v>
      </c>
      <c r="N4521" s="16">
        <v>178303.88</v>
      </c>
      <c r="O4521" s="17">
        <v>0.136044</v>
      </c>
    </row>
    <row r="4522" spans="1:15" x14ac:dyDescent="0.2">
      <c r="A4522" s="125"/>
      <c r="B4522" s="30"/>
      <c r="C4522" s="30"/>
      <c r="D4522" s="30"/>
      <c r="E4522" s="30"/>
      <c r="F4522" s="30"/>
      <c r="G4522" s="14" t="s">
        <v>288</v>
      </c>
      <c r="H4522" s="16">
        <v>39744.65</v>
      </c>
      <c r="I4522" s="17">
        <v>2.701457</v>
      </c>
      <c r="J4522" s="16">
        <v>133379.79999999999</v>
      </c>
      <c r="K4522" s="17">
        <v>2.1837879999999998</v>
      </c>
      <c r="L4522" s="16">
        <v>193272.43</v>
      </c>
      <c r="M4522" s="17">
        <v>1.4593769999999999</v>
      </c>
      <c r="N4522" s="16">
        <v>250592.32</v>
      </c>
      <c r="O4522" s="17">
        <v>0.83990699999999996</v>
      </c>
    </row>
    <row r="4523" spans="1:15" x14ac:dyDescent="0.2">
      <c r="A4523" s="125"/>
      <c r="B4523" s="30"/>
      <c r="C4523" s="30"/>
      <c r="D4523" s="30"/>
      <c r="E4523" s="30"/>
      <c r="F4523" s="30"/>
      <c r="G4523" s="14" t="s">
        <v>289</v>
      </c>
      <c r="H4523" s="16">
        <v>60605.38</v>
      </c>
      <c r="I4523" s="17">
        <v>1.2376670000000001</v>
      </c>
      <c r="J4523" s="16">
        <v>195525.65</v>
      </c>
      <c r="K4523" s="17">
        <v>0.95067299999999999</v>
      </c>
      <c r="L4523" s="16">
        <v>412612.79</v>
      </c>
      <c r="M4523" s="17">
        <v>1.1927719999999999</v>
      </c>
      <c r="N4523" s="16">
        <v>729796.04</v>
      </c>
      <c r="O4523" s="17">
        <v>1.1500919999999999</v>
      </c>
    </row>
    <row r="4524" spans="1:15" x14ac:dyDescent="0.2">
      <c r="A4524" s="125"/>
      <c r="B4524" s="30"/>
      <c r="C4524" s="30"/>
      <c r="D4524" s="30"/>
      <c r="E4524" s="30"/>
      <c r="F4524" s="30"/>
      <c r="G4524" s="14" t="s">
        <v>290</v>
      </c>
      <c r="H4524" s="16">
        <v>52831.31</v>
      </c>
      <c r="I4524" s="17">
        <v>1.568508</v>
      </c>
      <c r="J4524" s="16">
        <v>172714.53</v>
      </c>
      <c r="K4524" s="17">
        <v>1.2641089999999999</v>
      </c>
      <c r="L4524" s="16">
        <v>323018.09999999998</v>
      </c>
      <c r="M4524" s="17">
        <v>1.446107</v>
      </c>
      <c r="N4524" s="16">
        <v>528812.39</v>
      </c>
      <c r="O4524" s="17">
        <v>0.91079200000000005</v>
      </c>
    </row>
    <row r="4525" spans="1:15" x14ac:dyDescent="0.2">
      <c r="A4525" s="125"/>
      <c r="B4525" s="30"/>
      <c r="C4525" s="30"/>
      <c r="D4525" s="30"/>
      <c r="E4525" s="30"/>
      <c r="F4525" s="30"/>
      <c r="G4525" s="14" t="s">
        <v>291</v>
      </c>
      <c r="H4525" s="16">
        <v>58651.46</v>
      </c>
      <c r="I4525" s="17">
        <v>2.31806</v>
      </c>
      <c r="J4525" s="16">
        <v>186370.7</v>
      </c>
      <c r="K4525" s="17">
        <v>1.683945</v>
      </c>
      <c r="L4525" s="16">
        <v>276316.18</v>
      </c>
      <c r="M4525" s="17">
        <v>1.0277270000000001</v>
      </c>
      <c r="N4525" s="16">
        <v>380543.3</v>
      </c>
      <c r="O4525" s="17">
        <v>0.48716700000000002</v>
      </c>
    </row>
    <row r="4526" spans="1:15" x14ac:dyDescent="0.2">
      <c r="A4526" s="125"/>
      <c r="B4526" s="30"/>
      <c r="C4526" s="30"/>
      <c r="D4526" s="30"/>
      <c r="E4526" s="30"/>
      <c r="F4526" s="30"/>
      <c r="G4526" s="14" t="s">
        <v>292</v>
      </c>
      <c r="H4526" s="16">
        <v>668.99</v>
      </c>
      <c r="I4526" s="17">
        <v>-0.24645500000000001</v>
      </c>
      <c r="J4526" s="16">
        <v>1662.11</v>
      </c>
      <c r="K4526" s="17">
        <v>-0.57631699999999997</v>
      </c>
      <c r="L4526" s="16">
        <v>3447.4</v>
      </c>
      <c r="M4526" s="17">
        <v>-0.55079800000000001</v>
      </c>
      <c r="N4526" s="16">
        <v>7439.83</v>
      </c>
      <c r="O4526" s="17">
        <v>-0.42422799999999999</v>
      </c>
    </row>
    <row r="4527" spans="1:15" x14ac:dyDescent="0.2">
      <c r="A4527" s="125"/>
      <c r="B4527" s="30"/>
      <c r="C4527" s="30"/>
      <c r="D4527" s="30"/>
      <c r="E4527" s="30"/>
      <c r="F4527" s="30"/>
      <c r="G4527" s="14" t="s">
        <v>293</v>
      </c>
      <c r="H4527" s="16">
        <v>24696.11</v>
      </c>
      <c r="I4527" s="17">
        <v>-0.23652799999999999</v>
      </c>
      <c r="J4527" s="16">
        <v>91391.88</v>
      </c>
      <c r="K4527" s="17">
        <v>-0.28329399999999999</v>
      </c>
      <c r="L4527" s="16">
        <v>163759</v>
      </c>
      <c r="M4527" s="17">
        <v>-0.25704300000000002</v>
      </c>
      <c r="N4527" s="16">
        <v>312736.53999999998</v>
      </c>
      <c r="O4527" s="17">
        <v>-0.173767</v>
      </c>
    </row>
    <row r="4528" spans="1:15" x14ac:dyDescent="0.2">
      <c r="A4528" s="125"/>
      <c r="B4528" s="30"/>
      <c r="C4528" s="30"/>
      <c r="D4528" s="30"/>
      <c r="E4528" s="30"/>
      <c r="F4528" s="30"/>
      <c r="G4528" s="14" t="s">
        <v>294</v>
      </c>
      <c r="H4528" s="16">
        <v>31391.53</v>
      </c>
      <c r="I4528" s="17">
        <v>-0.108278</v>
      </c>
      <c r="J4528" s="16">
        <v>124552.76</v>
      </c>
      <c r="K4528" s="17">
        <v>-0.146008</v>
      </c>
      <c r="L4528" s="16">
        <v>223184.98</v>
      </c>
      <c r="M4528" s="17">
        <v>-0.17089699999999999</v>
      </c>
      <c r="N4528" s="16">
        <v>421252.19</v>
      </c>
      <c r="O4528" s="17">
        <v>-0.127831</v>
      </c>
    </row>
    <row r="4529" spans="1:15" x14ac:dyDescent="0.2">
      <c r="A4529" s="125"/>
      <c r="B4529" s="30"/>
      <c r="C4529" s="30"/>
      <c r="D4529" s="30"/>
      <c r="E4529" s="30"/>
      <c r="F4529" s="30"/>
      <c r="G4529" s="14" t="s">
        <v>295</v>
      </c>
      <c r="H4529" s="16">
        <v>57236.32</v>
      </c>
      <c r="I4529" s="17">
        <v>1.3102370000000001</v>
      </c>
      <c r="J4529" s="16">
        <v>183746</v>
      </c>
      <c r="K4529" s="17">
        <v>1.095828</v>
      </c>
      <c r="L4529" s="16">
        <v>407892.64</v>
      </c>
      <c r="M4529" s="17">
        <v>1.760367</v>
      </c>
      <c r="N4529" s="16">
        <v>751813.24</v>
      </c>
      <c r="O4529" s="17">
        <v>1.9288240000000001</v>
      </c>
    </row>
    <row r="4530" spans="1:15" x14ac:dyDescent="0.2">
      <c r="A4530" s="125"/>
      <c r="B4530" s="30"/>
      <c r="C4530" s="30"/>
      <c r="D4530" s="30"/>
      <c r="E4530" s="30"/>
      <c r="F4530" s="30"/>
      <c r="G4530" s="14" t="s">
        <v>296</v>
      </c>
      <c r="H4530" s="16">
        <v>31450</v>
      </c>
      <c r="I4530" s="17">
        <v>1.238896</v>
      </c>
      <c r="J4530" s="16">
        <v>94117.63</v>
      </c>
      <c r="K4530" s="17">
        <v>0.55963799999999997</v>
      </c>
      <c r="L4530" s="16">
        <v>195467.68</v>
      </c>
      <c r="M4530" s="17">
        <v>0.64949299999999999</v>
      </c>
      <c r="N4530" s="16">
        <v>353604.47</v>
      </c>
      <c r="O4530" s="17">
        <v>0.72985299999999997</v>
      </c>
    </row>
    <row r="4531" spans="1:15" x14ac:dyDescent="0.2">
      <c r="A4531" s="125"/>
      <c r="B4531" s="30"/>
      <c r="C4531" s="30"/>
      <c r="D4531" s="30"/>
      <c r="E4531" s="30"/>
      <c r="F4531" s="30"/>
      <c r="G4531" s="14" t="s">
        <v>297</v>
      </c>
      <c r="H4531" s="16">
        <v>14023.1</v>
      </c>
      <c r="I4531" s="17">
        <v>-0.185088</v>
      </c>
      <c r="J4531" s="16">
        <v>52128.55</v>
      </c>
      <c r="K4531" s="17">
        <v>-5.3412000000000001E-2</v>
      </c>
      <c r="L4531" s="16">
        <v>105051.96</v>
      </c>
      <c r="M4531" s="17">
        <v>0.116429</v>
      </c>
      <c r="N4531" s="16">
        <v>205506.84</v>
      </c>
      <c r="O4531" s="17">
        <v>0.21165200000000001</v>
      </c>
    </row>
    <row r="4532" spans="1:15" x14ac:dyDescent="0.2">
      <c r="A4532" s="125"/>
      <c r="B4532" s="30"/>
      <c r="C4532" s="30"/>
      <c r="D4532" s="30"/>
      <c r="E4532" s="30"/>
      <c r="F4532" s="30"/>
      <c r="G4532" s="14" t="s">
        <v>298</v>
      </c>
      <c r="H4532" s="16">
        <v>7893.73</v>
      </c>
      <c r="I4532" s="17">
        <v>0.45719799999999999</v>
      </c>
      <c r="J4532" s="16">
        <v>26925.75</v>
      </c>
      <c r="K4532" s="17">
        <v>0.231491</v>
      </c>
      <c r="L4532" s="16">
        <v>48109.48</v>
      </c>
      <c r="M4532" s="17">
        <v>9.4838000000000006E-2</v>
      </c>
      <c r="N4532" s="16">
        <v>85969.54</v>
      </c>
      <c r="O4532" s="17">
        <v>5.9145999999999997E-2</v>
      </c>
    </row>
    <row r="4533" spans="1:15" x14ac:dyDescent="0.2">
      <c r="A4533" s="125"/>
      <c r="B4533" s="30"/>
      <c r="C4533" s="30"/>
      <c r="D4533" s="30"/>
      <c r="E4533" s="30"/>
      <c r="F4533" s="30"/>
      <c r="G4533" s="14" t="s">
        <v>299</v>
      </c>
      <c r="H4533" s="16">
        <v>164531.54</v>
      </c>
      <c r="I4533" s="17">
        <v>2.0174310000000002</v>
      </c>
      <c r="J4533" s="16">
        <v>529654.47</v>
      </c>
      <c r="K4533" s="17">
        <v>1.7430220000000001</v>
      </c>
      <c r="L4533" s="16">
        <v>1000750.77</v>
      </c>
      <c r="M4533" s="17">
        <v>1.6977359999999999</v>
      </c>
      <c r="N4533" s="16">
        <v>1352179.46</v>
      </c>
      <c r="O4533" s="17">
        <v>1.0094920000000001</v>
      </c>
    </row>
    <row r="4534" spans="1:15" x14ac:dyDescent="0.2">
      <c r="A4534" s="125"/>
      <c r="B4534" s="30"/>
      <c r="C4534" s="30"/>
      <c r="D4534" s="30"/>
      <c r="E4534" s="30"/>
      <c r="F4534" s="30"/>
      <c r="G4534" s="14" t="s">
        <v>300</v>
      </c>
      <c r="H4534" s="16">
        <v>26427.52</v>
      </c>
      <c r="I4534" s="17">
        <v>2.3143030000000002</v>
      </c>
      <c r="J4534" s="16">
        <v>74909.89</v>
      </c>
      <c r="K4534" s="17">
        <v>1.3808879999999999</v>
      </c>
      <c r="L4534" s="16">
        <v>173748.84</v>
      </c>
      <c r="M4534" s="17">
        <v>2.585772</v>
      </c>
      <c r="N4534" s="16">
        <v>325231.26</v>
      </c>
      <c r="O4534" s="17">
        <v>3.1603819999999998</v>
      </c>
    </row>
    <row r="4535" spans="1:15" x14ac:dyDescent="0.2">
      <c r="A4535" s="125"/>
      <c r="B4535" s="30"/>
      <c r="C4535" s="30"/>
      <c r="D4535" s="30"/>
      <c r="E4535" s="30"/>
      <c r="F4535" s="30"/>
      <c r="G4535" s="14" t="s">
        <v>301</v>
      </c>
      <c r="H4535" s="16">
        <v>55231.17</v>
      </c>
      <c r="I4535" s="17">
        <v>-0.14027700000000001</v>
      </c>
      <c r="J4535" s="16">
        <v>190909</v>
      </c>
      <c r="K4535" s="17">
        <v>-5.1464999999999997E-2</v>
      </c>
      <c r="L4535" s="16">
        <v>386592.98</v>
      </c>
      <c r="M4535" s="17">
        <v>7.1599999999999997E-2</v>
      </c>
      <c r="N4535" s="16">
        <v>792193.39</v>
      </c>
      <c r="O4535" s="17">
        <v>0.13778599999999999</v>
      </c>
    </row>
    <row r="4536" spans="1:15" x14ac:dyDescent="0.2">
      <c r="A4536" s="125"/>
      <c r="B4536" s="30"/>
      <c r="C4536" s="30"/>
      <c r="D4536" s="30"/>
      <c r="E4536" s="30"/>
      <c r="F4536" s="30"/>
      <c r="G4536" s="14" t="s">
        <v>302</v>
      </c>
      <c r="H4536" s="16">
        <v>6806.16</v>
      </c>
      <c r="I4536" s="17">
        <v>0.15818599999999999</v>
      </c>
      <c r="J4536" s="16">
        <v>20604.25</v>
      </c>
      <c r="K4536" s="17">
        <v>-0.59211400000000003</v>
      </c>
      <c r="L4536" s="16">
        <v>44539.040000000001</v>
      </c>
      <c r="M4536" s="17">
        <v>-0.53946899999999998</v>
      </c>
      <c r="N4536" s="16">
        <v>87261.82</v>
      </c>
      <c r="O4536" s="17">
        <v>-0.472026</v>
      </c>
    </row>
    <row r="4537" spans="1:15" x14ac:dyDescent="0.2">
      <c r="A4537" s="125"/>
      <c r="B4537" s="30"/>
      <c r="C4537" s="30"/>
      <c r="D4537" s="30"/>
      <c r="E4537" s="30"/>
      <c r="F4537" s="30"/>
      <c r="G4537" s="14" t="s">
        <v>303</v>
      </c>
      <c r="H4537" s="16">
        <v>10104.9</v>
      </c>
      <c r="I4537" s="17">
        <v>0.27490700000000001</v>
      </c>
      <c r="J4537" s="16">
        <v>32492.35</v>
      </c>
      <c r="K4537" s="17">
        <v>-0.20092499999999999</v>
      </c>
      <c r="L4537" s="16">
        <v>66587.69</v>
      </c>
      <c r="M4537" s="17">
        <v>-0.130971</v>
      </c>
      <c r="N4537" s="16">
        <v>127958.73</v>
      </c>
      <c r="O4537" s="17">
        <v>5.9420000000000002E-3</v>
      </c>
    </row>
    <row r="4538" spans="1:15" x14ac:dyDescent="0.2">
      <c r="A4538" s="125"/>
      <c r="B4538" s="30"/>
      <c r="C4538" s="30"/>
      <c r="D4538" s="30"/>
      <c r="E4538" s="30"/>
      <c r="F4538" s="30"/>
      <c r="G4538" s="14" t="s">
        <v>304</v>
      </c>
      <c r="H4538" s="16">
        <v>34205.019999999997</v>
      </c>
      <c r="I4538" s="17">
        <v>1.6438600000000001</v>
      </c>
      <c r="J4538" s="16">
        <v>98113.12</v>
      </c>
      <c r="K4538" s="17">
        <v>1.1076159999999999</v>
      </c>
      <c r="L4538" s="16">
        <v>228683.44</v>
      </c>
      <c r="M4538" s="17">
        <v>2.1948379999999998</v>
      </c>
      <c r="N4538" s="16">
        <v>422596.41</v>
      </c>
      <c r="O4538" s="17">
        <v>2.6549360000000002</v>
      </c>
    </row>
    <row r="4539" spans="1:15" x14ac:dyDescent="0.2">
      <c r="A4539" s="125"/>
      <c r="B4539" s="30"/>
      <c r="C4539" s="30"/>
      <c r="D4539" s="30"/>
      <c r="E4539" s="30"/>
      <c r="F4539" s="30"/>
      <c r="G4539" s="14" t="s">
        <v>305</v>
      </c>
      <c r="H4539" s="16">
        <v>23858.26</v>
      </c>
      <c r="I4539" s="17">
        <v>-0.169158</v>
      </c>
      <c r="J4539" s="16">
        <v>89821.93</v>
      </c>
      <c r="K4539" s="17">
        <v>-9.8702999999999999E-2</v>
      </c>
      <c r="L4539" s="16">
        <v>193990.6</v>
      </c>
      <c r="M4539" s="17">
        <v>0.197383</v>
      </c>
      <c r="N4539" s="16">
        <v>369206.83</v>
      </c>
      <c r="O4539" s="17">
        <v>0.23887</v>
      </c>
    </row>
    <row r="4540" spans="1:15" x14ac:dyDescent="0.2">
      <c r="A4540" s="125"/>
      <c r="B4540" s="30"/>
      <c r="C4540" s="30"/>
      <c r="D4540" s="30"/>
      <c r="E4540" s="30"/>
      <c r="F4540" s="30"/>
      <c r="G4540" s="14" t="s">
        <v>306</v>
      </c>
      <c r="H4540" s="16">
        <v>125358.57</v>
      </c>
      <c r="I4540" s="17">
        <v>-0.24329400000000001</v>
      </c>
      <c r="J4540" s="16">
        <v>468180.13</v>
      </c>
      <c r="K4540" s="17">
        <v>-0.26010800000000001</v>
      </c>
      <c r="L4540" s="16">
        <v>857320.49</v>
      </c>
      <c r="M4540" s="17">
        <v>-0.23943500000000001</v>
      </c>
      <c r="N4540" s="16">
        <v>1659635.46</v>
      </c>
      <c r="O4540" s="17">
        <v>-0.18126200000000001</v>
      </c>
    </row>
    <row r="4541" spans="1:15" x14ac:dyDescent="0.2">
      <c r="A4541" s="125"/>
      <c r="B4541" s="30"/>
      <c r="C4541" s="30"/>
      <c r="D4541" s="30"/>
      <c r="E4541" s="30"/>
      <c r="F4541" s="30"/>
      <c r="G4541" s="14" t="s">
        <v>307</v>
      </c>
      <c r="H4541" s="16">
        <v>67778.09</v>
      </c>
      <c r="I4541" s="17">
        <v>0.86231000000000002</v>
      </c>
      <c r="J4541" s="16">
        <v>232757.65</v>
      </c>
      <c r="K4541" s="17">
        <v>0.68135599999999996</v>
      </c>
      <c r="L4541" s="16">
        <v>373587.1</v>
      </c>
      <c r="M4541" s="17">
        <v>0.51058700000000001</v>
      </c>
      <c r="N4541" s="16">
        <v>564047.81999999995</v>
      </c>
      <c r="O4541" s="17">
        <v>0.24008099999999999</v>
      </c>
    </row>
    <row r="4542" spans="1:15" x14ac:dyDescent="0.2">
      <c r="A4542" s="125"/>
      <c r="B4542" s="30"/>
      <c r="C4542" s="30"/>
      <c r="D4542" s="30"/>
      <c r="E4542" s="30"/>
      <c r="F4542" s="30"/>
      <c r="G4542" s="14" t="s">
        <v>308</v>
      </c>
      <c r="H4542" s="16">
        <v>27440.22</v>
      </c>
      <c r="I4542" s="17">
        <v>7.5948640000000003</v>
      </c>
      <c r="J4542" s="16">
        <v>83058.28</v>
      </c>
      <c r="K4542" s="17">
        <v>4.5196730000000001</v>
      </c>
      <c r="L4542" s="16">
        <v>176237.58</v>
      </c>
      <c r="M4542" s="17">
        <v>6.2204959999999998</v>
      </c>
      <c r="N4542" s="16">
        <v>283355.31</v>
      </c>
      <c r="O4542" s="17">
        <v>5.7880349999999998</v>
      </c>
    </row>
    <row r="4543" spans="1:15" x14ac:dyDescent="0.2">
      <c r="A4543" s="125"/>
      <c r="B4543" s="30"/>
      <c r="C4543" s="30"/>
      <c r="D4543" s="30"/>
      <c r="E4543" s="30"/>
      <c r="F4543" s="30"/>
      <c r="G4543" s="14" t="s">
        <v>309</v>
      </c>
      <c r="H4543" s="16">
        <v>31948.98</v>
      </c>
      <c r="I4543" s="17">
        <v>-0.17507400000000001</v>
      </c>
      <c r="J4543" s="16">
        <v>110953.71</v>
      </c>
      <c r="K4543" s="17">
        <v>-8.4487999999999994E-2</v>
      </c>
      <c r="L4543" s="16">
        <v>223236.94</v>
      </c>
      <c r="M4543" s="17">
        <v>0.15005099999999999</v>
      </c>
      <c r="N4543" s="16">
        <v>446016.72</v>
      </c>
      <c r="O4543" s="17">
        <v>0.286547</v>
      </c>
    </row>
    <row r="4544" spans="1:15" x14ac:dyDescent="0.2">
      <c r="A4544" s="125"/>
      <c r="B4544" s="30"/>
      <c r="C4544" s="30"/>
      <c r="D4544" s="30"/>
      <c r="E4544" s="30"/>
      <c r="F4544" s="30"/>
      <c r="G4544" s="14" t="s">
        <v>310</v>
      </c>
      <c r="H4544" s="16">
        <v>23827.69</v>
      </c>
      <c r="I4544" s="17">
        <v>0.83234200000000003</v>
      </c>
      <c r="J4544" s="16">
        <v>76846.48</v>
      </c>
      <c r="K4544" s="17">
        <v>0.43421300000000002</v>
      </c>
      <c r="L4544" s="16">
        <v>162953.09</v>
      </c>
      <c r="M4544" s="17">
        <v>0.81140400000000001</v>
      </c>
      <c r="N4544" s="16">
        <v>286386.77</v>
      </c>
      <c r="O4544" s="17">
        <v>1.086678</v>
      </c>
    </row>
    <row r="4545" spans="1:15" x14ac:dyDescent="0.2">
      <c r="A4545" s="125"/>
      <c r="B4545" s="30"/>
      <c r="C4545" s="30"/>
      <c r="D4545" s="30"/>
      <c r="E4545" s="30"/>
      <c r="F4545" s="30"/>
      <c r="G4545" s="14" t="s">
        <v>311</v>
      </c>
      <c r="H4545" s="16">
        <v>34612.21</v>
      </c>
      <c r="I4545" s="17">
        <v>-0.38795099999999999</v>
      </c>
      <c r="J4545" s="16">
        <v>128914.93</v>
      </c>
      <c r="K4545" s="17">
        <v>-0.41773900000000003</v>
      </c>
      <c r="L4545" s="16">
        <v>241261.06</v>
      </c>
      <c r="M4545" s="17">
        <v>-0.39315099999999997</v>
      </c>
      <c r="N4545" s="16">
        <v>493980.97</v>
      </c>
      <c r="O4545" s="17">
        <v>-0.31984099999999999</v>
      </c>
    </row>
    <row r="4546" spans="1:15" x14ac:dyDescent="0.2">
      <c r="A4546" s="125"/>
      <c r="B4546" s="30"/>
      <c r="C4546" s="30"/>
      <c r="D4546" s="30"/>
      <c r="E4546" s="30"/>
      <c r="F4546" s="30"/>
      <c r="G4546" s="14" t="s">
        <v>312</v>
      </c>
      <c r="H4546" s="16">
        <v>31562.28</v>
      </c>
      <c r="I4546" s="17">
        <v>2.7538E-2</v>
      </c>
      <c r="J4546" s="16">
        <v>100812.59</v>
      </c>
      <c r="K4546" s="17">
        <v>-7.9144999999999993E-2</v>
      </c>
      <c r="L4546" s="16">
        <v>222913.68</v>
      </c>
      <c r="M4546" s="17">
        <v>0.15243499999999999</v>
      </c>
      <c r="N4546" s="16">
        <v>458880.05</v>
      </c>
      <c r="O4546" s="17">
        <v>0.33721899999999999</v>
      </c>
    </row>
    <row r="4547" spans="1:15" x14ac:dyDescent="0.2">
      <c r="A4547" s="125"/>
      <c r="B4547" s="30"/>
      <c r="C4547" s="30"/>
      <c r="D4547" s="30"/>
      <c r="E4547" s="30"/>
      <c r="F4547" s="30"/>
      <c r="G4547" s="14" t="s">
        <v>313</v>
      </c>
      <c r="H4547" s="16">
        <v>22321.16</v>
      </c>
      <c r="I4547" s="17">
        <v>5.1958999999999998E-2</v>
      </c>
      <c r="J4547" s="16">
        <v>100411.7</v>
      </c>
      <c r="K4547" s="17">
        <v>0.101156</v>
      </c>
      <c r="L4547" s="16">
        <v>178526.04</v>
      </c>
      <c r="M4547" s="17">
        <v>8.8853000000000001E-2</v>
      </c>
      <c r="N4547" s="16">
        <v>290064.57</v>
      </c>
      <c r="O4547" s="17">
        <v>2.2183999999999999E-2</v>
      </c>
    </row>
    <row r="4548" spans="1:15" x14ac:dyDescent="0.2">
      <c r="A4548" s="125"/>
      <c r="B4548" s="30"/>
      <c r="C4548" s="30"/>
      <c r="D4548" s="30"/>
      <c r="E4548" s="30"/>
      <c r="F4548" s="30"/>
      <c r="G4548" s="14" t="s">
        <v>314</v>
      </c>
      <c r="H4548" s="16">
        <v>60170.559999999998</v>
      </c>
      <c r="I4548" s="17">
        <v>4.6433799999999996</v>
      </c>
      <c r="J4548" s="16">
        <v>207683.35</v>
      </c>
      <c r="K4548" s="17">
        <v>4.468375</v>
      </c>
      <c r="L4548" s="16">
        <v>427856.75</v>
      </c>
      <c r="M4548" s="17">
        <v>4.8820540000000001</v>
      </c>
      <c r="N4548" s="16">
        <v>576925.47</v>
      </c>
      <c r="O4548" s="17">
        <v>3.1034679999999999</v>
      </c>
    </row>
    <row r="4549" spans="1:15" x14ac:dyDescent="0.2">
      <c r="A4549" s="125"/>
      <c r="B4549" s="30"/>
      <c r="C4549" s="30"/>
      <c r="D4549" s="30"/>
      <c r="E4549" s="30"/>
      <c r="F4549" s="30"/>
      <c r="G4549" s="14" t="s">
        <v>315</v>
      </c>
      <c r="H4549" s="16">
        <v>15989.89</v>
      </c>
      <c r="I4549" s="17">
        <v>0.46729100000000001</v>
      </c>
      <c r="J4549" s="16">
        <v>57829.01</v>
      </c>
      <c r="K4549" s="17">
        <v>0.36998500000000001</v>
      </c>
      <c r="L4549" s="16">
        <v>100475.92</v>
      </c>
      <c r="M4549" s="17">
        <v>0.16095599999999999</v>
      </c>
      <c r="N4549" s="16">
        <v>165231.38</v>
      </c>
      <c r="O4549" s="17">
        <v>-3.9507E-2</v>
      </c>
    </row>
    <row r="4550" spans="1:15" x14ac:dyDescent="0.2">
      <c r="A4550" s="125"/>
      <c r="B4550" s="30"/>
      <c r="C4550" s="30"/>
      <c r="D4550" s="30"/>
      <c r="E4550" s="30"/>
      <c r="F4550" s="30"/>
      <c r="G4550" s="14" t="s">
        <v>316</v>
      </c>
      <c r="H4550" s="16">
        <v>27066.26</v>
      </c>
      <c r="I4550" s="17">
        <v>1.188766</v>
      </c>
      <c r="J4550" s="16">
        <v>94020.54</v>
      </c>
      <c r="K4550" s="17">
        <v>1.001536</v>
      </c>
      <c r="L4550" s="16">
        <v>147845.25</v>
      </c>
      <c r="M4550" s="17">
        <v>0.51410500000000003</v>
      </c>
      <c r="N4550" s="16">
        <v>226990.22</v>
      </c>
      <c r="O4550" s="17">
        <v>0.102176</v>
      </c>
    </row>
    <row r="4551" spans="1:15" x14ac:dyDescent="0.2">
      <c r="A4551" s="125"/>
      <c r="B4551" s="30"/>
      <c r="C4551" s="30"/>
      <c r="D4551" s="30"/>
      <c r="E4551" s="30"/>
      <c r="F4551" s="30"/>
      <c r="G4551" s="14" t="s">
        <v>317</v>
      </c>
      <c r="H4551" s="16">
        <v>30760.36</v>
      </c>
      <c r="I4551" s="17">
        <v>1.5138739999999999</v>
      </c>
      <c r="J4551" s="16">
        <v>110843</v>
      </c>
      <c r="K4551" s="17">
        <v>1.4405410000000001</v>
      </c>
      <c r="L4551" s="16">
        <v>157365.35999999999</v>
      </c>
      <c r="M4551" s="17">
        <v>0.82406100000000004</v>
      </c>
      <c r="N4551" s="16">
        <v>219581.49</v>
      </c>
      <c r="O4551" s="17">
        <v>0.40808499999999998</v>
      </c>
    </row>
    <row r="4552" spans="1:15" x14ac:dyDescent="0.2">
      <c r="A4552" s="125"/>
      <c r="B4552" s="30"/>
      <c r="C4552" s="30"/>
      <c r="D4552" s="30"/>
      <c r="E4552" s="30"/>
      <c r="F4552" s="30"/>
      <c r="G4552" s="14" t="s">
        <v>318</v>
      </c>
      <c r="H4552" s="16">
        <v>20320.27</v>
      </c>
      <c r="I4552" s="17">
        <v>0.40842600000000001</v>
      </c>
      <c r="J4552" s="16">
        <v>52639.09</v>
      </c>
      <c r="K4552" s="17">
        <v>1.0593999999999999E-2</v>
      </c>
      <c r="L4552" s="16">
        <v>88332.63</v>
      </c>
      <c r="M4552" s="17">
        <v>3.6600000000000001E-3</v>
      </c>
      <c r="N4552" s="16">
        <v>158679.57</v>
      </c>
      <c r="O4552" s="17">
        <v>7.5786999999999993E-2</v>
      </c>
    </row>
    <row r="4553" spans="1:15" x14ac:dyDescent="0.2">
      <c r="A4553" s="125"/>
      <c r="B4553" s="30"/>
      <c r="C4553" s="30"/>
      <c r="D4553" s="30"/>
      <c r="E4553" s="30"/>
      <c r="F4553" s="30"/>
      <c r="G4553" s="14" t="s">
        <v>319</v>
      </c>
      <c r="H4553" s="16">
        <v>25986.76</v>
      </c>
      <c r="I4553" s="17">
        <v>2.055472</v>
      </c>
      <c r="J4553" s="16">
        <v>82034.84</v>
      </c>
      <c r="K4553" s="17">
        <v>1.6022369999999999</v>
      </c>
      <c r="L4553" s="16">
        <v>168909.8</v>
      </c>
      <c r="M4553" s="17">
        <v>2.5091209999999999</v>
      </c>
      <c r="N4553" s="16">
        <v>273576.67</v>
      </c>
      <c r="O4553" s="17">
        <v>1.9713069999999999</v>
      </c>
    </row>
    <row r="4554" spans="1:15" x14ac:dyDescent="0.2">
      <c r="A4554" s="125"/>
      <c r="B4554" s="30"/>
      <c r="C4554" s="30"/>
      <c r="D4554" s="30"/>
      <c r="E4554" s="30"/>
      <c r="F4554" s="30"/>
      <c r="G4554" s="14" t="s">
        <v>320</v>
      </c>
      <c r="H4554" s="16">
        <v>32108.28</v>
      </c>
      <c r="I4554" s="17">
        <v>0.79951899999999998</v>
      </c>
      <c r="J4554" s="16">
        <v>103674.67</v>
      </c>
      <c r="K4554" s="17">
        <v>0.78418299999999996</v>
      </c>
      <c r="L4554" s="16">
        <v>191567.92</v>
      </c>
      <c r="M4554" s="17">
        <v>0.74275800000000003</v>
      </c>
      <c r="N4554" s="16">
        <v>291585.34999999998</v>
      </c>
      <c r="O4554" s="17">
        <v>0.45246599999999998</v>
      </c>
    </row>
    <row r="4555" spans="1:15" x14ac:dyDescent="0.2">
      <c r="A4555" s="125"/>
      <c r="B4555" s="30"/>
      <c r="C4555" s="30"/>
      <c r="D4555" s="30"/>
      <c r="E4555" s="30"/>
      <c r="F4555" s="30"/>
      <c r="G4555" s="14" t="s">
        <v>321</v>
      </c>
      <c r="H4555" s="16">
        <v>43995.57</v>
      </c>
      <c r="I4555" s="17">
        <v>0.40661900000000001</v>
      </c>
      <c r="J4555" s="16">
        <v>140473.17000000001</v>
      </c>
      <c r="K4555" s="17">
        <v>0.24343400000000001</v>
      </c>
      <c r="L4555" s="16">
        <v>261098.79</v>
      </c>
      <c r="M4555" s="17">
        <v>0.20691200000000001</v>
      </c>
      <c r="N4555" s="16">
        <v>472944.2</v>
      </c>
      <c r="O4555" s="17">
        <v>0.23505499999999999</v>
      </c>
    </row>
    <row r="4556" spans="1:15" x14ac:dyDescent="0.2">
      <c r="A4556" s="125"/>
      <c r="B4556" s="30"/>
      <c r="C4556" s="30"/>
      <c r="D4556" s="30"/>
      <c r="E4556" s="30"/>
      <c r="F4556" s="30"/>
      <c r="G4556" s="14" t="s">
        <v>322</v>
      </c>
      <c r="H4556" s="16">
        <v>80293.240000000005</v>
      </c>
      <c r="I4556" s="17">
        <v>3.7320920000000002</v>
      </c>
      <c r="J4556" s="16">
        <v>280691.45</v>
      </c>
      <c r="K4556" s="17">
        <v>3.6758250000000001</v>
      </c>
      <c r="L4556" s="16">
        <v>600795.56000000006</v>
      </c>
      <c r="M4556" s="17">
        <v>4.155348</v>
      </c>
      <c r="N4556" s="16">
        <v>814773.93</v>
      </c>
      <c r="O4556" s="17">
        <v>2.6879620000000002</v>
      </c>
    </row>
    <row r="4557" spans="1:15" x14ac:dyDescent="0.2">
      <c r="A4557" s="125"/>
      <c r="B4557" s="30"/>
      <c r="C4557" s="30"/>
      <c r="D4557" s="30"/>
      <c r="E4557" s="30"/>
      <c r="F4557" s="30"/>
      <c r="G4557" s="14" t="s">
        <v>323</v>
      </c>
      <c r="H4557" s="16">
        <v>47676.95</v>
      </c>
      <c r="I4557" s="17">
        <v>0.30724499999999999</v>
      </c>
      <c r="J4557" s="16">
        <v>157326.51</v>
      </c>
      <c r="K4557" s="17">
        <v>0.25529200000000002</v>
      </c>
      <c r="L4557" s="16">
        <v>333660.48</v>
      </c>
      <c r="M4557" s="17">
        <v>0.51678999999999997</v>
      </c>
      <c r="N4557" s="16">
        <v>588708.16</v>
      </c>
      <c r="O4557" s="17">
        <v>0.52661999999999998</v>
      </c>
    </row>
    <row r="4558" spans="1:15" x14ac:dyDescent="0.2">
      <c r="A4558" s="125"/>
      <c r="B4558" s="30"/>
      <c r="C4558" s="30"/>
      <c r="D4558" s="30"/>
      <c r="E4558" s="30"/>
      <c r="F4558" s="30"/>
      <c r="G4558" s="14" t="s">
        <v>324</v>
      </c>
      <c r="H4558" s="16">
        <v>30629.29</v>
      </c>
      <c r="I4558" s="17">
        <v>0.38972899999999999</v>
      </c>
      <c r="J4558" s="16">
        <v>101465.67</v>
      </c>
      <c r="K4558" s="17">
        <v>0.25745600000000002</v>
      </c>
      <c r="L4558" s="16">
        <v>179154.03</v>
      </c>
      <c r="M4558" s="17">
        <v>0.217504</v>
      </c>
      <c r="N4558" s="16">
        <v>313664.46000000002</v>
      </c>
      <c r="O4558" s="17">
        <v>0.29479</v>
      </c>
    </row>
    <row r="4559" spans="1:15" x14ac:dyDescent="0.2">
      <c r="A4559" s="137"/>
      <c r="B4559" s="138"/>
      <c r="C4559" s="138"/>
      <c r="D4559" s="138"/>
      <c r="E4559" s="138"/>
      <c r="F4559" s="30"/>
      <c r="G4559" s="14" t="s">
        <v>325</v>
      </c>
      <c r="H4559" s="16">
        <v>37782.370000000003</v>
      </c>
      <c r="I4559" s="17">
        <v>-0.18126700000000001</v>
      </c>
      <c r="J4559" s="16">
        <v>129812.85</v>
      </c>
      <c r="K4559" s="17">
        <v>-0.10501099999999999</v>
      </c>
      <c r="L4559" s="16">
        <v>266684.96999999997</v>
      </c>
      <c r="M4559" s="17">
        <v>9.3773999999999996E-2</v>
      </c>
      <c r="N4559" s="16">
        <v>535672.05000000005</v>
      </c>
      <c r="O4559" s="17">
        <v>0.20280799999999999</v>
      </c>
    </row>
    <row r="4560" spans="1:15" x14ac:dyDescent="0.2">
      <c r="C4560" s="30"/>
      <c r="D4560" s="30"/>
      <c r="E4560" s="30"/>
      <c r="F4560" s="30"/>
      <c r="G4560" s="14" t="s">
        <v>351</v>
      </c>
      <c r="H4560" s="19">
        <v>24786.95</v>
      </c>
      <c r="I4560" s="17">
        <v>2.2953039999999998</v>
      </c>
      <c r="J4560" s="19">
        <v>80497.240000000005</v>
      </c>
      <c r="K4560" s="17">
        <v>1.7291350000000001</v>
      </c>
      <c r="L4560" s="19">
        <v>116645.16</v>
      </c>
      <c r="M4560" s="17">
        <v>1.055976</v>
      </c>
      <c r="N4560" s="19">
        <v>155615.35999999999</v>
      </c>
      <c r="O4560" s="17">
        <v>0.56796199999999997</v>
      </c>
    </row>
    <row r="4561" spans="1:15" x14ac:dyDescent="0.2">
      <c r="C4561" s="30"/>
      <c r="D4561" s="30"/>
      <c r="E4561" s="30"/>
      <c r="F4561" s="30"/>
      <c r="G4561" s="14" t="s">
        <v>352</v>
      </c>
      <c r="H4561" s="19">
        <v>14673.18</v>
      </c>
      <c r="I4561" s="17">
        <v>-3.7865000000000003E-2</v>
      </c>
      <c r="J4561" s="19">
        <v>57868.03</v>
      </c>
      <c r="K4561" s="17">
        <v>0.36099500000000001</v>
      </c>
      <c r="L4561" s="19">
        <v>135996.85999999999</v>
      </c>
      <c r="M4561" s="17">
        <v>0.81645500000000004</v>
      </c>
      <c r="N4561" s="19">
        <v>279264.81</v>
      </c>
      <c r="O4561" s="17">
        <v>0.942828</v>
      </c>
    </row>
    <row r="4562" spans="1:15" x14ac:dyDescent="0.2">
      <c r="A4562" s="124" t="s">
        <v>19</v>
      </c>
      <c r="B4562" s="29" t="s">
        <v>11</v>
      </c>
      <c r="C4562" s="29" t="s">
        <v>118</v>
      </c>
      <c r="D4562" s="29" t="s">
        <v>23</v>
      </c>
      <c r="E4562" s="29" t="s">
        <v>0</v>
      </c>
      <c r="F4562" s="29" t="s">
        <v>85</v>
      </c>
      <c r="G4562" s="14" t="s">
        <v>326</v>
      </c>
      <c r="H4562" s="16">
        <v>310434.40000000002</v>
      </c>
      <c r="I4562" s="17">
        <v>1.011134</v>
      </c>
      <c r="J4562" s="16">
        <v>974496.96</v>
      </c>
      <c r="K4562" s="17">
        <v>0.77516600000000002</v>
      </c>
      <c r="L4562" s="16">
        <v>1808824.62</v>
      </c>
      <c r="M4562" s="17">
        <v>0.75849200000000006</v>
      </c>
      <c r="N4562" s="16">
        <v>2745262.15</v>
      </c>
      <c r="O4562" s="17">
        <v>0.50154399999999999</v>
      </c>
    </row>
    <row r="4563" spans="1:15" x14ac:dyDescent="0.2">
      <c r="A4563" s="125"/>
      <c r="B4563" s="30"/>
      <c r="C4563" s="30"/>
      <c r="D4563" s="30"/>
      <c r="E4563" s="30"/>
      <c r="F4563" s="30"/>
      <c r="G4563" s="14" t="s">
        <v>327</v>
      </c>
      <c r="H4563" s="16">
        <v>467631.31</v>
      </c>
      <c r="I4563" s="17">
        <v>1.2885040000000001</v>
      </c>
      <c r="J4563" s="16">
        <v>1498293.6</v>
      </c>
      <c r="K4563" s="17">
        <v>0.75092499999999995</v>
      </c>
      <c r="L4563" s="16">
        <v>2753938.54</v>
      </c>
      <c r="M4563" s="17">
        <v>0.79070399999999996</v>
      </c>
      <c r="N4563" s="16">
        <v>4568984.95</v>
      </c>
      <c r="O4563" s="17">
        <v>0.74416099999999996</v>
      </c>
    </row>
    <row r="4564" spans="1:15" x14ac:dyDescent="0.2">
      <c r="A4564" s="125"/>
      <c r="B4564" s="30"/>
      <c r="C4564" s="30"/>
      <c r="D4564" s="30"/>
      <c r="E4564" s="30"/>
      <c r="F4564" s="30"/>
      <c r="G4564" s="14" t="s">
        <v>328</v>
      </c>
      <c r="H4564" s="16">
        <v>367374.52</v>
      </c>
      <c r="I4564" s="17">
        <v>0.62057600000000002</v>
      </c>
      <c r="J4564" s="16">
        <v>1242346.1399999999</v>
      </c>
      <c r="K4564" s="17">
        <v>0.46357399999999999</v>
      </c>
      <c r="L4564" s="16">
        <v>2465119.73</v>
      </c>
      <c r="M4564" s="17">
        <v>0.59655000000000002</v>
      </c>
      <c r="N4564" s="16">
        <v>4325272.9000000004</v>
      </c>
      <c r="O4564" s="17">
        <v>0.54013800000000001</v>
      </c>
    </row>
    <row r="4565" spans="1:15" x14ac:dyDescent="0.2">
      <c r="A4565" s="125"/>
      <c r="B4565" s="30"/>
      <c r="C4565" s="30"/>
      <c r="D4565" s="30"/>
      <c r="E4565" s="30"/>
      <c r="F4565" s="30"/>
      <c r="G4565" s="14" t="s">
        <v>329</v>
      </c>
      <c r="H4565" s="16">
        <v>578140.29</v>
      </c>
      <c r="I4565" s="17">
        <v>2.6431E-2</v>
      </c>
      <c r="J4565" s="16">
        <v>2108096.3199999998</v>
      </c>
      <c r="K4565" s="17">
        <v>-4.8077000000000002E-2</v>
      </c>
      <c r="L4565" s="16">
        <v>3689863.07</v>
      </c>
      <c r="M4565" s="17">
        <v>-7.9968999999999998E-2</v>
      </c>
      <c r="N4565" s="16">
        <v>6552463.8099999996</v>
      </c>
      <c r="O4565" s="17">
        <v>-9.0782000000000002E-2</v>
      </c>
    </row>
    <row r="4566" spans="1:15" x14ac:dyDescent="0.2">
      <c r="A4566" s="125"/>
      <c r="B4566" s="30"/>
      <c r="C4566" s="30"/>
      <c r="D4566" s="30"/>
      <c r="E4566" s="30"/>
      <c r="F4566" s="30"/>
      <c r="G4566" s="14" t="s">
        <v>330</v>
      </c>
      <c r="H4566" s="16">
        <v>234607.76</v>
      </c>
      <c r="I4566" s="17">
        <v>1.326821</v>
      </c>
      <c r="J4566" s="16">
        <v>765011.78</v>
      </c>
      <c r="K4566" s="17">
        <v>0.84748500000000004</v>
      </c>
      <c r="L4566" s="16">
        <v>1500810.3</v>
      </c>
      <c r="M4566" s="17">
        <v>1.0556509999999999</v>
      </c>
      <c r="N4566" s="16">
        <v>2539582.7999999998</v>
      </c>
      <c r="O4566" s="17">
        <v>1.0929439999999999</v>
      </c>
    </row>
    <row r="4567" spans="1:15" x14ac:dyDescent="0.2">
      <c r="A4567" s="125"/>
      <c r="B4567" s="30"/>
      <c r="C4567" s="30"/>
      <c r="D4567" s="30"/>
      <c r="E4567" s="30"/>
      <c r="F4567" s="30"/>
      <c r="G4567" s="14" t="s">
        <v>331</v>
      </c>
      <c r="H4567" s="16">
        <v>296992.65999999997</v>
      </c>
      <c r="I4567" s="17">
        <v>0.641042</v>
      </c>
      <c r="J4567" s="16">
        <v>989184.11</v>
      </c>
      <c r="K4567" s="17">
        <v>0.51196299999999995</v>
      </c>
      <c r="L4567" s="16">
        <v>2152563.25</v>
      </c>
      <c r="M4567" s="17">
        <v>0.90795199999999998</v>
      </c>
      <c r="N4567" s="16">
        <v>3899262.93</v>
      </c>
      <c r="O4567" s="17">
        <v>0.94883399999999996</v>
      </c>
    </row>
    <row r="4568" spans="1:15" x14ac:dyDescent="0.2">
      <c r="A4568" s="125"/>
      <c r="B4568" s="30"/>
      <c r="C4568" s="30"/>
      <c r="D4568" s="30"/>
      <c r="E4568" s="30"/>
      <c r="F4568" s="30"/>
      <c r="G4568" s="14" t="s">
        <v>332</v>
      </c>
      <c r="H4568" s="16">
        <v>483208.1</v>
      </c>
      <c r="I4568" s="17">
        <v>0.191917</v>
      </c>
      <c r="J4568" s="16">
        <v>1578537.05</v>
      </c>
      <c r="K4568" s="17">
        <v>0.209645</v>
      </c>
      <c r="L4568" s="16">
        <v>3339647.52</v>
      </c>
      <c r="M4568" s="17">
        <v>0.53250900000000001</v>
      </c>
      <c r="N4568" s="16">
        <v>6294256.0099999998</v>
      </c>
      <c r="O4568" s="17">
        <v>0.61741400000000002</v>
      </c>
    </row>
    <row r="4569" spans="1:15" x14ac:dyDescent="0.2">
      <c r="A4569" s="125"/>
      <c r="B4569" s="30"/>
      <c r="C4569" s="30"/>
      <c r="D4569" s="30"/>
      <c r="E4569" s="30"/>
      <c r="F4569" s="30"/>
      <c r="G4569" s="14" t="s">
        <v>333</v>
      </c>
      <c r="H4569" s="16">
        <v>414480.1</v>
      </c>
      <c r="I4569" s="17">
        <v>1.1971099999999999</v>
      </c>
      <c r="J4569" s="16">
        <v>1364538.56</v>
      </c>
      <c r="K4569" s="17">
        <v>1.054511</v>
      </c>
      <c r="L4569" s="16">
        <v>2813147.55</v>
      </c>
      <c r="M4569" s="17">
        <v>1.408668</v>
      </c>
      <c r="N4569" s="16">
        <v>4458629.6399999997</v>
      </c>
      <c r="O4569" s="17">
        <v>0.99964600000000003</v>
      </c>
    </row>
    <row r="4570" spans="1:15" x14ac:dyDescent="0.2">
      <c r="A4570" s="125"/>
      <c r="B4570" s="30"/>
      <c r="C4570" s="30"/>
      <c r="D4570" s="30"/>
      <c r="E4570" s="31"/>
      <c r="F4570" s="30"/>
      <c r="G4570" s="14" t="s">
        <v>334</v>
      </c>
      <c r="H4570" s="16">
        <v>3152869.07</v>
      </c>
      <c r="I4570" s="17">
        <v>0.55735599999999996</v>
      </c>
      <c r="J4570" s="16">
        <v>10520504.57</v>
      </c>
      <c r="K4570" s="17">
        <v>0.4017</v>
      </c>
      <c r="L4570" s="16">
        <v>20523914.789999999</v>
      </c>
      <c r="M4570" s="17">
        <v>0.54007499999999997</v>
      </c>
      <c r="N4570" s="16">
        <v>35383715.240000002</v>
      </c>
      <c r="O4570" s="17">
        <v>0.48680800000000002</v>
      </c>
    </row>
    <row r="4571" spans="1:15" x14ac:dyDescent="0.2">
      <c r="A4571" s="124" t="s">
        <v>19</v>
      </c>
      <c r="B4571" s="29" t="s">
        <v>11</v>
      </c>
      <c r="C4571" s="29" t="s">
        <v>118</v>
      </c>
      <c r="D4571" s="29" t="s">
        <v>23</v>
      </c>
      <c r="E4571" s="29" t="s">
        <v>9</v>
      </c>
      <c r="F4571" s="29" t="s">
        <v>84</v>
      </c>
      <c r="G4571" s="14" t="s">
        <v>278</v>
      </c>
      <c r="H4571" s="18">
        <v>6300.56</v>
      </c>
      <c r="I4571" s="17">
        <v>-0.15958600000000001</v>
      </c>
      <c r="J4571" s="18">
        <v>27931.64</v>
      </c>
      <c r="K4571" s="17">
        <v>-0.162996</v>
      </c>
      <c r="L4571" s="18">
        <v>52029.35</v>
      </c>
      <c r="M4571" s="17">
        <v>-0.17250199999999999</v>
      </c>
      <c r="N4571" s="18">
        <v>97761.21</v>
      </c>
      <c r="O4571" s="17">
        <v>-0.11398</v>
      </c>
    </row>
    <row r="4572" spans="1:15" x14ac:dyDescent="0.2">
      <c r="A4572" s="125"/>
      <c r="B4572" s="30"/>
      <c r="C4572" s="30"/>
      <c r="D4572" s="30"/>
      <c r="E4572" s="30"/>
      <c r="F4572" s="30"/>
      <c r="G4572" s="14" t="s">
        <v>279</v>
      </c>
      <c r="H4572" s="18">
        <v>22588.42</v>
      </c>
      <c r="I4572" s="17">
        <v>2.4582649999999999</v>
      </c>
      <c r="J4572" s="18">
        <v>65170.99</v>
      </c>
      <c r="K4572" s="17">
        <v>2.1036760000000001</v>
      </c>
      <c r="L4572" s="18">
        <v>146129.18</v>
      </c>
      <c r="M4572" s="17">
        <v>3.6261899999999998</v>
      </c>
      <c r="N4572" s="18">
        <v>257230.9</v>
      </c>
      <c r="O4572" s="17">
        <v>4.0197750000000001</v>
      </c>
    </row>
    <row r="4573" spans="1:15" x14ac:dyDescent="0.2">
      <c r="A4573" s="125"/>
      <c r="B4573" s="30"/>
      <c r="C4573" s="30"/>
      <c r="D4573" s="30"/>
      <c r="E4573" s="30"/>
      <c r="F4573" s="30"/>
      <c r="G4573" s="14" t="s">
        <v>280</v>
      </c>
      <c r="H4573" s="18">
        <v>8508.7800000000007</v>
      </c>
      <c r="I4573" s="17">
        <v>8.3196999999999993E-2</v>
      </c>
      <c r="J4573" s="18">
        <v>32204.76</v>
      </c>
      <c r="K4573" s="17">
        <v>9.9833000000000005E-2</v>
      </c>
      <c r="L4573" s="18">
        <v>61545.43</v>
      </c>
      <c r="M4573" s="17">
        <v>0.123456</v>
      </c>
      <c r="N4573" s="18">
        <v>114517.24</v>
      </c>
      <c r="O4573" s="17">
        <v>0.115609</v>
      </c>
    </row>
    <row r="4574" spans="1:15" x14ac:dyDescent="0.2">
      <c r="A4574" s="125"/>
      <c r="B4574" s="30"/>
      <c r="C4574" s="30"/>
      <c r="D4574" s="30"/>
      <c r="E4574" s="30"/>
      <c r="F4574" s="30"/>
      <c r="G4574" s="14" t="s">
        <v>281</v>
      </c>
      <c r="H4574" s="18">
        <v>7900.09</v>
      </c>
      <c r="I4574" s="17">
        <v>0.27123700000000001</v>
      </c>
      <c r="J4574" s="18">
        <v>25614.43</v>
      </c>
      <c r="K4574" s="17">
        <v>0.26543299999999997</v>
      </c>
      <c r="L4574" s="18">
        <v>54366.22</v>
      </c>
      <c r="M4574" s="17">
        <v>0.98559799999999997</v>
      </c>
      <c r="N4574" s="18">
        <v>98768.06</v>
      </c>
      <c r="O4574" s="17">
        <v>1.3632709999999999</v>
      </c>
    </row>
    <row r="4575" spans="1:15" x14ac:dyDescent="0.2">
      <c r="A4575" s="125"/>
      <c r="B4575" s="30"/>
      <c r="C4575" s="30"/>
      <c r="D4575" s="30"/>
      <c r="E4575" s="30"/>
      <c r="F4575" s="30"/>
      <c r="G4575" s="14" t="s">
        <v>282</v>
      </c>
      <c r="H4575" s="18">
        <v>26491.05</v>
      </c>
      <c r="I4575" s="17">
        <v>3.3715540000000002</v>
      </c>
      <c r="J4575" s="18">
        <v>87793.27</v>
      </c>
      <c r="K4575" s="17">
        <v>2.6873119999999999</v>
      </c>
      <c r="L4575" s="18">
        <v>131483.39000000001</v>
      </c>
      <c r="M4575" s="17">
        <v>1.813099</v>
      </c>
      <c r="N4575" s="18">
        <v>171553.48</v>
      </c>
      <c r="O4575" s="17">
        <v>0.85763599999999995</v>
      </c>
    </row>
    <row r="4576" spans="1:15" x14ac:dyDescent="0.2">
      <c r="A4576" s="125"/>
      <c r="B4576" s="30"/>
      <c r="C4576" s="30"/>
      <c r="D4576" s="30"/>
      <c r="E4576" s="30"/>
      <c r="F4576" s="30"/>
      <c r="G4576" s="14" t="s">
        <v>283</v>
      </c>
      <c r="H4576" s="18">
        <v>2170.3200000000002</v>
      </c>
      <c r="I4576" s="17">
        <v>-0.109484</v>
      </c>
      <c r="J4576" s="18">
        <v>8183.08</v>
      </c>
      <c r="K4576" s="17">
        <v>-0.122062</v>
      </c>
      <c r="L4576" s="18">
        <v>14718.77</v>
      </c>
      <c r="M4576" s="17">
        <v>-0.112415</v>
      </c>
      <c r="N4576" s="18">
        <v>23695.84</v>
      </c>
      <c r="O4576" s="17">
        <v>-0.17602999999999999</v>
      </c>
    </row>
    <row r="4577" spans="1:15" x14ac:dyDescent="0.2">
      <c r="A4577" s="125"/>
      <c r="B4577" s="30"/>
      <c r="C4577" s="30"/>
      <c r="D4577" s="30"/>
      <c r="E4577" s="30"/>
      <c r="F4577" s="30"/>
      <c r="G4577" s="14" t="s">
        <v>284</v>
      </c>
      <c r="H4577" s="18">
        <v>1093.92</v>
      </c>
      <c r="I4577" s="17">
        <v>-0.2031</v>
      </c>
      <c r="J4577" s="18">
        <v>4431.05</v>
      </c>
      <c r="K4577" s="17">
        <v>-0.14422499999999999</v>
      </c>
      <c r="L4577" s="18">
        <v>8686.6299999999992</v>
      </c>
      <c r="M4577" s="17">
        <v>-6.0413000000000001E-2</v>
      </c>
      <c r="N4577" s="18">
        <v>16072.59</v>
      </c>
      <c r="O4577" s="17">
        <v>-4.4351000000000002E-2</v>
      </c>
    </row>
    <row r="4578" spans="1:15" x14ac:dyDescent="0.2">
      <c r="A4578" s="125"/>
      <c r="B4578" s="30"/>
      <c r="C4578" s="30"/>
      <c r="D4578" s="30"/>
      <c r="E4578" s="30"/>
      <c r="F4578" s="30"/>
      <c r="G4578" s="14" t="s">
        <v>285</v>
      </c>
      <c r="H4578" s="18">
        <v>6566.68</v>
      </c>
      <c r="I4578" s="17">
        <v>0.13622400000000001</v>
      </c>
      <c r="J4578" s="18">
        <v>22534.880000000001</v>
      </c>
      <c r="K4578" s="17">
        <v>6.3561999999999994E-2</v>
      </c>
      <c r="L4578" s="18">
        <v>46256.93</v>
      </c>
      <c r="M4578" s="17">
        <v>0.340146</v>
      </c>
      <c r="N4578" s="18">
        <v>91371.7</v>
      </c>
      <c r="O4578" s="17">
        <v>0.61667300000000003</v>
      </c>
    </row>
    <row r="4579" spans="1:15" x14ac:dyDescent="0.2">
      <c r="A4579" s="125"/>
      <c r="B4579" s="30"/>
      <c r="C4579" s="30"/>
      <c r="D4579" s="30"/>
      <c r="E4579" s="30"/>
      <c r="F4579" s="30"/>
      <c r="G4579" s="14" t="s">
        <v>286</v>
      </c>
      <c r="H4579" s="18">
        <v>16212.66</v>
      </c>
      <c r="I4579" s="17">
        <v>9.7308199999999996</v>
      </c>
      <c r="J4579" s="18">
        <v>45932.61</v>
      </c>
      <c r="K4579" s="17">
        <v>6.8663040000000004</v>
      </c>
      <c r="L4579" s="18">
        <v>106561.45</v>
      </c>
      <c r="M4579" s="17">
        <v>8.8874270000000006</v>
      </c>
      <c r="N4579" s="18">
        <v>179398.07</v>
      </c>
      <c r="O4579" s="17">
        <v>8.9507159999999999</v>
      </c>
    </row>
    <row r="4580" spans="1:15" x14ac:dyDescent="0.2">
      <c r="A4580" s="125"/>
      <c r="B4580" s="30"/>
      <c r="C4580" s="30"/>
      <c r="D4580" s="30"/>
      <c r="E4580" s="30"/>
      <c r="F4580" s="30"/>
      <c r="G4580" s="14" t="s">
        <v>287</v>
      </c>
      <c r="H4580" s="18">
        <v>1847.01</v>
      </c>
      <c r="I4580" s="17">
        <v>0.111304</v>
      </c>
      <c r="J4580" s="18">
        <v>7848.68</v>
      </c>
      <c r="K4580" s="17">
        <v>0.16883100000000001</v>
      </c>
      <c r="L4580" s="18">
        <v>13562.91</v>
      </c>
      <c r="M4580" s="17">
        <v>0.252803</v>
      </c>
      <c r="N4580" s="18">
        <v>22350.720000000001</v>
      </c>
      <c r="O4580" s="17">
        <v>0.21330299999999999</v>
      </c>
    </row>
    <row r="4581" spans="1:15" x14ac:dyDescent="0.2">
      <c r="A4581" s="125"/>
      <c r="B4581" s="30"/>
      <c r="C4581" s="30"/>
      <c r="D4581" s="30"/>
      <c r="E4581" s="30"/>
      <c r="F4581" s="30"/>
      <c r="G4581" s="14" t="s">
        <v>288</v>
      </c>
      <c r="H4581" s="18">
        <v>6393.59</v>
      </c>
      <c r="I4581" s="17">
        <v>3.803563</v>
      </c>
      <c r="J4581" s="18">
        <v>22525.63</v>
      </c>
      <c r="K4581" s="17">
        <v>3.3008359999999999</v>
      </c>
      <c r="L4581" s="18">
        <v>31925.61</v>
      </c>
      <c r="M4581" s="17">
        <v>2.2649819999999998</v>
      </c>
      <c r="N4581" s="18">
        <v>38777.47</v>
      </c>
      <c r="O4581" s="17">
        <v>1.27888</v>
      </c>
    </row>
    <row r="4582" spans="1:15" x14ac:dyDescent="0.2">
      <c r="A4582" s="125"/>
      <c r="B4582" s="30"/>
      <c r="C4582" s="30"/>
      <c r="D4582" s="30"/>
      <c r="E4582" s="30"/>
      <c r="F4582" s="30"/>
      <c r="G4582" s="14" t="s">
        <v>289</v>
      </c>
      <c r="H4582" s="18">
        <v>10693.34</v>
      </c>
      <c r="I4582" s="17">
        <v>2.1038999999999999</v>
      </c>
      <c r="J4582" s="18">
        <v>33792.660000000003</v>
      </c>
      <c r="K4582" s="17">
        <v>1.6074930000000001</v>
      </c>
      <c r="L4582" s="18">
        <v>73811.73</v>
      </c>
      <c r="M4582" s="17">
        <v>2.1637200000000001</v>
      </c>
      <c r="N4582" s="18">
        <v>127889.77</v>
      </c>
      <c r="O4582" s="17">
        <v>2.1939639999999998</v>
      </c>
    </row>
    <row r="4583" spans="1:15" x14ac:dyDescent="0.2">
      <c r="A4583" s="125"/>
      <c r="B4583" s="30"/>
      <c r="C4583" s="30"/>
      <c r="D4583" s="30"/>
      <c r="E4583" s="30"/>
      <c r="F4583" s="30"/>
      <c r="G4583" s="14" t="s">
        <v>290</v>
      </c>
      <c r="H4583" s="18">
        <v>9405.1200000000008</v>
      </c>
      <c r="I4583" s="17">
        <v>2.4448720000000002</v>
      </c>
      <c r="J4583" s="18">
        <v>29574.03</v>
      </c>
      <c r="K4583" s="17">
        <v>1.7284630000000001</v>
      </c>
      <c r="L4583" s="18">
        <v>54553.58</v>
      </c>
      <c r="M4583" s="17">
        <v>2.2500749999999998</v>
      </c>
      <c r="N4583" s="18">
        <v>84737.57</v>
      </c>
      <c r="O4583" s="17">
        <v>1.3988320000000001</v>
      </c>
    </row>
    <row r="4584" spans="1:15" x14ac:dyDescent="0.2">
      <c r="A4584" s="125"/>
      <c r="B4584" s="30"/>
      <c r="C4584" s="30"/>
      <c r="D4584" s="30"/>
      <c r="E4584" s="30"/>
      <c r="F4584" s="30"/>
      <c r="G4584" s="14" t="s">
        <v>291</v>
      </c>
      <c r="H4584" s="18">
        <v>9448.41</v>
      </c>
      <c r="I4584" s="17">
        <v>3.406558</v>
      </c>
      <c r="J4584" s="18">
        <v>30822.84</v>
      </c>
      <c r="K4584" s="17">
        <v>2.581178</v>
      </c>
      <c r="L4584" s="18">
        <v>44105.8</v>
      </c>
      <c r="M4584" s="17">
        <v>1.6379570000000001</v>
      </c>
      <c r="N4584" s="18">
        <v>56079.61</v>
      </c>
      <c r="O4584" s="17">
        <v>0.79069599999999995</v>
      </c>
    </row>
    <row r="4585" spans="1:15" x14ac:dyDescent="0.2">
      <c r="A4585" s="125"/>
      <c r="B4585" s="30"/>
      <c r="C4585" s="30"/>
      <c r="D4585" s="30"/>
      <c r="E4585" s="30"/>
      <c r="F4585" s="30"/>
      <c r="G4585" s="14" t="s">
        <v>292</v>
      </c>
      <c r="H4585" s="18">
        <v>117.64</v>
      </c>
      <c r="I4585" s="17">
        <v>7.0622000000000004E-2</v>
      </c>
      <c r="J4585" s="18">
        <v>285.33</v>
      </c>
      <c r="K4585" s="17">
        <v>-0.440716</v>
      </c>
      <c r="L4585" s="18">
        <v>596.79</v>
      </c>
      <c r="M4585" s="17">
        <v>-0.39391300000000001</v>
      </c>
      <c r="N4585" s="18">
        <v>1201.9000000000001</v>
      </c>
      <c r="O4585" s="17">
        <v>-0.27332400000000001</v>
      </c>
    </row>
    <row r="4586" spans="1:15" x14ac:dyDescent="0.2">
      <c r="A4586" s="125"/>
      <c r="B4586" s="30"/>
      <c r="C4586" s="30"/>
      <c r="D4586" s="30"/>
      <c r="E4586" s="30"/>
      <c r="F4586" s="30"/>
      <c r="G4586" s="14" t="s">
        <v>293</v>
      </c>
      <c r="H4586" s="18">
        <v>3707.2</v>
      </c>
      <c r="I4586" s="17">
        <v>-0.219916</v>
      </c>
      <c r="J4586" s="18">
        <v>14261.32</v>
      </c>
      <c r="K4586" s="17">
        <v>-0.26315100000000002</v>
      </c>
      <c r="L4586" s="18">
        <v>25341.71</v>
      </c>
      <c r="M4586" s="17">
        <v>-0.23844499999999999</v>
      </c>
      <c r="N4586" s="18">
        <v>47878.27</v>
      </c>
      <c r="O4586" s="17">
        <v>-0.15848400000000001</v>
      </c>
    </row>
    <row r="4587" spans="1:15" x14ac:dyDescent="0.2">
      <c r="A4587" s="125"/>
      <c r="B4587" s="30"/>
      <c r="C4587" s="30"/>
      <c r="D4587" s="30"/>
      <c r="E4587" s="30"/>
      <c r="F4587" s="30"/>
      <c r="G4587" s="14" t="s">
        <v>294</v>
      </c>
      <c r="H4587" s="18">
        <v>3912.96</v>
      </c>
      <c r="I4587" s="17">
        <v>-0.153777</v>
      </c>
      <c r="J4587" s="18">
        <v>16925.28</v>
      </c>
      <c r="K4587" s="17">
        <v>-0.17203599999999999</v>
      </c>
      <c r="L4587" s="18">
        <v>30228.13</v>
      </c>
      <c r="M4587" s="17">
        <v>-0.20469699999999999</v>
      </c>
      <c r="N4587" s="18">
        <v>57025.99</v>
      </c>
      <c r="O4587" s="17">
        <v>-0.15376100000000001</v>
      </c>
    </row>
    <row r="4588" spans="1:15" x14ac:dyDescent="0.2">
      <c r="A4588" s="125"/>
      <c r="B4588" s="30"/>
      <c r="C4588" s="30"/>
      <c r="D4588" s="30"/>
      <c r="E4588" s="30"/>
      <c r="F4588" s="30"/>
      <c r="G4588" s="14" t="s">
        <v>295</v>
      </c>
      <c r="H4588" s="18">
        <v>10319.07</v>
      </c>
      <c r="I4588" s="17">
        <v>1.9328289999999999</v>
      </c>
      <c r="J4588" s="18">
        <v>33278.58</v>
      </c>
      <c r="K4588" s="17">
        <v>1.629068</v>
      </c>
      <c r="L4588" s="18">
        <v>76769.31</v>
      </c>
      <c r="M4588" s="17">
        <v>2.9685030000000001</v>
      </c>
      <c r="N4588" s="18">
        <v>138750.51999999999</v>
      </c>
      <c r="O4588" s="17">
        <v>3.5021450000000001</v>
      </c>
    </row>
    <row r="4589" spans="1:15" x14ac:dyDescent="0.2">
      <c r="A4589" s="125"/>
      <c r="B4589" s="30"/>
      <c r="C4589" s="30"/>
      <c r="D4589" s="30"/>
      <c r="E4589" s="30"/>
      <c r="F4589" s="30"/>
      <c r="G4589" s="14" t="s">
        <v>296</v>
      </c>
      <c r="H4589" s="18">
        <v>5685.4</v>
      </c>
      <c r="I4589" s="17">
        <v>2.5344220000000002</v>
      </c>
      <c r="J4589" s="18">
        <v>16248.49</v>
      </c>
      <c r="K4589" s="17">
        <v>1.235365</v>
      </c>
      <c r="L4589" s="18">
        <v>34248.44</v>
      </c>
      <c r="M4589" s="17">
        <v>1.4269229999999999</v>
      </c>
      <c r="N4589" s="18">
        <v>59719.85</v>
      </c>
      <c r="O4589" s="17">
        <v>1.4795970000000001</v>
      </c>
    </row>
    <row r="4590" spans="1:15" x14ac:dyDescent="0.2">
      <c r="A4590" s="125"/>
      <c r="B4590" s="30"/>
      <c r="C4590" s="30"/>
      <c r="D4590" s="30"/>
      <c r="E4590" s="30"/>
      <c r="F4590" s="30"/>
      <c r="G4590" s="14" t="s">
        <v>297</v>
      </c>
      <c r="H4590" s="18">
        <v>2420.66</v>
      </c>
      <c r="I4590" s="17">
        <v>-8.4706000000000004E-2</v>
      </c>
      <c r="J4590" s="18">
        <v>8781.6200000000008</v>
      </c>
      <c r="K4590" s="17">
        <v>2.2928E-2</v>
      </c>
      <c r="L4590" s="18">
        <v>17865.68</v>
      </c>
      <c r="M4590" s="17">
        <v>0.335451</v>
      </c>
      <c r="N4590" s="18">
        <v>34993.980000000003</v>
      </c>
      <c r="O4590" s="17">
        <v>0.51885400000000004</v>
      </c>
    </row>
    <row r="4591" spans="1:15" x14ac:dyDescent="0.2">
      <c r="A4591" s="125"/>
      <c r="B4591" s="30"/>
      <c r="C4591" s="30"/>
      <c r="D4591" s="30"/>
      <c r="E4591" s="30"/>
      <c r="F4591" s="30"/>
      <c r="G4591" s="14" t="s">
        <v>298</v>
      </c>
      <c r="H4591" s="18">
        <v>956.3</v>
      </c>
      <c r="I4591" s="17">
        <v>0.67827899999999997</v>
      </c>
      <c r="J4591" s="18">
        <v>3274.52</v>
      </c>
      <c r="K4591" s="17">
        <v>0.419126</v>
      </c>
      <c r="L4591" s="18">
        <v>5865.62</v>
      </c>
      <c r="M4591" s="17">
        <v>0.264347</v>
      </c>
      <c r="N4591" s="18">
        <v>10122.36</v>
      </c>
      <c r="O4591" s="17">
        <v>0.17397299999999999</v>
      </c>
    </row>
    <row r="4592" spans="1:15" x14ac:dyDescent="0.2">
      <c r="A4592" s="125"/>
      <c r="B4592" s="30"/>
      <c r="C4592" s="30"/>
      <c r="D4592" s="30"/>
      <c r="E4592" s="30"/>
      <c r="F4592" s="30"/>
      <c r="G4592" s="14" t="s">
        <v>299</v>
      </c>
      <c r="H4592" s="18">
        <v>28022.29</v>
      </c>
      <c r="I4592" s="17">
        <v>3.7534719999999999</v>
      </c>
      <c r="J4592" s="18">
        <v>90401.12</v>
      </c>
      <c r="K4592" s="17">
        <v>3.177495</v>
      </c>
      <c r="L4592" s="18">
        <v>172341.94</v>
      </c>
      <c r="M4592" s="17">
        <v>3.0797240000000001</v>
      </c>
      <c r="N4592" s="18">
        <v>211726.82</v>
      </c>
      <c r="O4592" s="17">
        <v>1.787833</v>
      </c>
    </row>
    <row r="4593" spans="1:15" x14ac:dyDescent="0.2">
      <c r="A4593" s="125"/>
      <c r="B4593" s="30"/>
      <c r="C4593" s="30"/>
      <c r="D4593" s="30"/>
      <c r="E4593" s="30"/>
      <c r="F4593" s="30"/>
      <c r="G4593" s="14" t="s">
        <v>300</v>
      </c>
      <c r="H4593" s="18">
        <v>5393.15</v>
      </c>
      <c r="I4593" s="17">
        <v>2.8792110000000002</v>
      </c>
      <c r="J4593" s="18">
        <v>14462.32</v>
      </c>
      <c r="K4593" s="17">
        <v>1.735625</v>
      </c>
      <c r="L4593" s="18">
        <v>30155</v>
      </c>
      <c r="M4593" s="17">
        <v>3.1957179999999998</v>
      </c>
      <c r="N4593" s="18">
        <v>51632.69</v>
      </c>
      <c r="O4593" s="17">
        <v>3.8874369999999998</v>
      </c>
    </row>
    <row r="4594" spans="1:15" x14ac:dyDescent="0.2">
      <c r="A4594" s="125"/>
      <c r="B4594" s="30"/>
      <c r="C4594" s="30"/>
      <c r="D4594" s="30"/>
      <c r="E4594" s="30"/>
      <c r="F4594" s="30"/>
      <c r="G4594" s="14" t="s">
        <v>301</v>
      </c>
      <c r="H4594" s="18">
        <v>8049.96</v>
      </c>
      <c r="I4594" s="17">
        <v>-9.8462999999999995E-2</v>
      </c>
      <c r="J4594" s="18">
        <v>27555.95</v>
      </c>
      <c r="K4594" s="17">
        <v>-1.3266999999999999E-2</v>
      </c>
      <c r="L4594" s="18">
        <v>55963.86</v>
      </c>
      <c r="M4594" s="17">
        <v>0.20477300000000001</v>
      </c>
      <c r="N4594" s="18">
        <v>115424.95</v>
      </c>
      <c r="O4594" s="17">
        <v>0.32099800000000001</v>
      </c>
    </row>
    <row r="4595" spans="1:15" x14ac:dyDescent="0.2">
      <c r="A4595" s="125"/>
      <c r="B4595" s="30"/>
      <c r="C4595" s="30"/>
      <c r="D4595" s="30"/>
      <c r="E4595" s="30"/>
      <c r="F4595" s="30"/>
      <c r="G4595" s="14" t="s">
        <v>302</v>
      </c>
      <c r="H4595" s="18">
        <v>1595.43</v>
      </c>
      <c r="I4595" s="17">
        <v>0.38633000000000001</v>
      </c>
      <c r="J4595" s="18">
        <v>4749.67</v>
      </c>
      <c r="K4595" s="17">
        <v>-0.42316199999999998</v>
      </c>
      <c r="L4595" s="18">
        <v>10685.98</v>
      </c>
      <c r="M4595" s="17">
        <v>-0.25167600000000001</v>
      </c>
      <c r="N4595" s="18">
        <v>21217.66</v>
      </c>
      <c r="O4595" s="17">
        <v>-5.3815000000000002E-2</v>
      </c>
    </row>
    <row r="4596" spans="1:15" x14ac:dyDescent="0.2">
      <c r="A4596" s="125"/>
      <c r="B4596" s="30"/>
      <c r="C4596" s="30"/>
      <c r="D4596" s="30"/>
      <c r="E4596" s="30"/>
      <c r="F4596" s="30"/>
      <c r="G4596" s="14" t="s">
        <v>303</v>
      </c>
      <c r="H4596" s="18">
        <v>1777.03</v>
      </c>
      <c r="I4596" s="17">
        <v>0.45407900000000001</v>
      </c>
      <c r="J4596" s="18">
        <v>5547.15</v>
      </c>
      <c r="K4596" s="17">
        <v>-8.1614000000000006E-2</v>
      </c>
      <c r="L4596" s="18">
        <v>11874.16</v>
      </c>
      <c r="M4596" s="17">
        <v>0.14935100000000001</v>
      </c>
      <c r="N4596" s="18">
        <v>23197.91</v>
      </c>
      <c r="O4596" s="17">
        <v>0.44952999999999999</v>
      </c>
    </row>
    <row r="4597" spans="1:15" x14ac:dyDescent="0.2">
      <c r="A4597" s="125"/>
      <c r="B4597" s="30"/>
      <c r="C4597" s="30"/>
      <c r="D4597" s="30"/>
      <c r="E4597" s="30"/>
      <c r="F4597" s="30"/>
      <c r="G4597" s="14" t="s">
        <v>304</v>
      </c>
      <c r="H4597" s="18">
        <v>6920.82</v>
      </c>
      <c r="I4597" s="17">
        <v>2.093823</v>
      </c>
      <c r="J4597" s="18">
        <v>18865.23</v>
      </c>
      <c r="K4597" s="17">
        <v>1.383364</v>
      </c>
      <c r="L4597" s="18">
        <v>40177.870000000003</v>
      </c>
      <c r="M4597" s="17">
        <v>2.7419250000000002</v>
      </c>
      <c r="N4597" s="18">
        <v>68970.41</v>
      </c>
      <c r="O4597" s="17">
        <v>3.3482660000000002</v>
      </c>
    </row>
    <row r="4598" spans="1:15" x14ac:dyDescent="0.2">
      <c r="A4598" s="125"/>
      <c r="B4598" s="30"/>
      <c r="C4598" s="30"/>
      <c r="D4598" s="30"/>
      <c r="E4598" s="30"/>
      <c r="F4598" s="30"/>
      <c r="G4598" s="14" t="s">
        <v>305</v>
      </c>
      <c r="H4598" s="18">
        <v>4296.34</v>
      </c>
      <c r="I4598" s="17">
        <v>-0.20297299999999999</v>
      </c>
      <c r="J4598" s="18">
        <v>16468.169999999998</v>
      </c>
      <c r="K4598" s="17">
        <v>-9.7534999999999997E-2</v>
      </c>
      <c r="L4598" s="18">
        <v>37017.519999999997</v>
      </c>
      <c r="M4598" s="17">
        <v>0.387019</v>
      </c>
      <c r="N4598" s="18">
        <v>71866.66</v>
      </c>
      <c r="O4598" s="17">
        <v>0.57559800000000005</v>
      </c>
    </row>
    <row r="4599" spans="1:15" x14ac:dyDescent="0.2">
      <c r="A4599" s="125"/>
      <c r="B4599" s="30"/>
      <c r="C4599" s="30"/>
      <c r="D4599" s="30"/>
      <c r="E4599" s="30"/>
      <c r="F4599" s="30"/>
      <c r="G4599" s="14" t="s">
        <v>306</v>
      </c>
      <c r="H4599" s="18">
        <v>22118.54</v>
      </c>
      <c r="I4599" s="17">
        <v>6.4713999999999994E-2</v>
      </c>
      <c r="J4599" s="18">
        <v>79965.39</v>
      </c>
      <c r="K4599" s="17">
        <v>-6.1887999999999999E-2</v>
      </c>
      <c r="L4599" s="18">
        <v>145853.59</v>
      </c>
      <c r="M4599" s="17">
        <v>-0.10311099999999999</v>
      </c>
      <c r="N4599" s="18">
        <v>240762.46</v>
      </c>
      <c r="O4599" s="17">
        <v>-0.21435899999999999</v>
      </c>
    </row>
    <row r="4600" spans="1:15" x14ac:dyDescent="0.2">
      <c r="A4600" s="125"/>
      <c r="B4600" s="30"/>
      <c r="C4600" s="30"/>
      <c r="D4600" s="30"/>
      <c r="E4600" s="30"/>
      <c r="F4600" s="30"/>
      <c r="G4600" s="14" t="s">
        <v>307</v>
      </c>
      <c r="H4600" s="18">
        <v>17465.669999999998</v>
      </c>
      <c r="I4600" s="17">
        <v>2.1146430000000001</v>
      </c>
      <c r="J4600" s="18">
        <v>60102.29</v>
      </c>
      <c r="K4600" s="17">
        <v>1.6647149999999999</v>
      </c>
      <c r="L4600" s="18">
        <v>90888.41</v>
      </c>
      <c r="M4600" s="17">
        <v>1.2508049999999999</v>
      </c>
      <c r="N4600" s="18">
        <v>121801.21</v>
      </c>
      <c r="O4600" s="17">
        <v>0.64504799999999995</v>
      </c>
    </row>
    <row r="4601" spans="1:15" x14ac:dyDescent="0.2">
      <c r="A4601" s="125"/>
      <c r="B4601" s="30"/>
      <c r="C4601" s="30"/>
      <c r="D4601" s="30"/>
      <c r="E4601" s="30"/>
      <c r="F4601" s="30"/>
      <c r="G4601" s="14" t="s">
        <v>308</v>
      </c>
      <c r="H4601" s="18">
        <v>5043</v>
      </c>
      <c r="I4601" s="17">
        <v>8.6599939999999993</v>
      </c>
      <c r="J4601" s="18">
        <v>14881.23</v>
      </c>
      <c r="K4601" s="17">
        <v>5.0331429999999999</v>
      </c>
      <c r="L4601" s="18">
        <v>31684.11</v>
      </c>
      <c r="M4601" s="17">
        <v>8.2813759999999998</v>
      </c>
      <c r="N4601" s="18">
        <v>50903.25</v>
      </c>
      <c r="O4601" s="17">
        <v>8.8462139999999998</v>
      </c>
    </row>
    <row r="4602" spans="1:15" x14ac:dyDescent="0.2">
      <c r="A4602" s="125"/>
      <c r="B4602" s="30"/>
      <c r="C4602" s="30"/>
      <c r="D4602" s="30"/>
      <c r="E4602" s="30"/>
      <c r="F4602" s="30"/>
      <c r="G4602" s="14" t="s">
        <v>309</v>
      </c>
      <c r="H4602" s="18">
        <v>5636.49</v>
      </c>
      <c r="I4602" s="17">
        <v>-8.0377000000000004E-2</v>
      </c>
      <c r="J4602" s="18">
        <v>18904.509999999998</v>
      </c>
      <c r="K4602" s="17">
        <v>-2.8125000000000001E-2</v>
      </c>
      <c r="L4602" s="18">
        <v>38631.870000000003</v>
      </c>
      <c r="M4602" s="17">
        <v>0.37258999999999998</v>
      </c>
      <c r="N4602" s="18">
        <v>78134.740000000005</v>
      </c>
      <c r="O4602" s="17">
        <v>0.65859000000000001</v>
      </c>
    </row>
    <row r="4603" spans="1:15" x14ac:dyDescent="0.2">
      <c r="A4603" s="125"/>
      <c r="B4603" s="30"/>
      <c r="C4603" s="30"/>
      <c r="D4603" s="30"/>
      <c r="E4603" s="30"/>
      <c r="F4603" s="30"/>
      <c r="G4603" s="14" t="s">
        <v>310</v>
      </c>
      <c r="H4603" s="18">
        <v>4513.3100000000004</v>
      </c>
      <c r="I4603" s="17">
        <v>1.0962989999999999</v>
      </c>
      <c r="J4603" s="18">
        <v>13945.04</v>
      </c>
      <c r="K4603" s="17">
        <v>0.54959400000000003</v>
      </c>
      <c r="L4603" s="18">
        <v>30466.75</v>
      </c>
      <c r="M4603" s="17">
        <v>1.212696</v>
      </c>
      <c r="N4603" s="18">
        <v>53470.25</v>
      </c>
      <c r="O4603" s="17">
        <v>1.693794</v>
      </c>
    </row>
    <row r="4604" spans="1:15" x14ac:dyDescent="0.2">
      <c r="A4604" s="125"/>
      <c r="B4604" s="30"/>
      <c r="C4604" s="30"/>
      <c r="D4604" s="30"/>
      <c r="E4604" s="30"/>
      <c r="F4604" s="30"/>
      <c r="G4604" s="14" t="s">
        <v>311</v>
      </c>
      <c r="H4604" s="18">
        <v>5047.55</v>
      </c>
      <c r="I4604" s="17">
        <v>-0.32008599999999998</v>
      </c>
      <c r="J4604" s="18">
        <v>17891.689999999999</v>
      </c>
      <c r="K4604" s="17">
        <v>-0.39036900000000002</v>
      </c>
      <c r="L4604" s="18">
        <v>32840.61</v>
      </c>
      <c r="M4604" s="17">
        <v>-0.38588499999999998</v>
      </c>
      <c r="N4604" s="18">
        <v>63252.37</v>
      </c>
      <c r="O4604" s="17">
        <v>-0.35918099999999997</v>
      </c>
    </row>
    <row r="4605" spans="1:15" x14ac:dyDescent="0.2">
      <c r="A4605" s="125"/>
      <c r="B4605" s="30"/>
      <c r="C4605" s="30"/>
      <c r="D4605" s="30"/>
      <c r="E4605" s="30"/>
      <c r="F4605" s="30"/>
      <c r="G4605" s="14" t="s">
        <v>312</v>
      </c>
      <c r="H4605" s="18">
        <v>5656.45</v>
      </c>
      <c r="I4605" s="17">
        <v>9.8503999999999994E-2</v>
      </c>
      <c r="J4605" s="18">
        <v>17958.22</v>
      </c>
      <c r="K4605" s="17">
        <v>-2.8583999999999998E-2</v>
      </c>
      <c r="L4605" s="18">
        <v>40934.47</v>
      </c>
      <c r="M4605" s="17">
        <v>0.383876</v>
      </c>
      <c r="N4605" s="18">
        <v>83222.960000000006</v>
      </c>
      <c r="O4605" s="17">
        <v>0.69031900000000002</v>
      </c>
    </row>
    <row r="4606" spans="1:15" x14ac:dyDescent="0.2">
      <c r="A4606" s="125"/>
      <c r="B4606" s="30"/>
      <c r="C4606" s="30"/>
      <c r="D4606" s="30"/>
      <c r="E4606" s="30"/>
      <c r="F4606" s="30"/>
      <c r="G4606" s="14" t="s">
        <v>313</v>
      </c>
      <c r="H4606" s="18">
        <v>3001.15</v>
      </c>
      <c r="I4606" s="17">
        <v>0.23169100000000001</v>
      </c>
      <c r="J4606" s="18">
        <v>13524.49</v>
      </c>
      <c r="K4606" s="17">
        <v>0.254772</v>
      </c>
      <c r="L4606" s="18">
        <v>23098.21</v>
      </c>
      <c r="M4606" s="17">
        <v>0.206039</v>
      </c>
      <c r="N4606" s="18">
        <v>35789.379999999997</v>
      </c>
      <c r="O4606" s="17">
        <v>9.3355999999999995E-2</v>
      </c>
    </row>
    <row r="4607" spans="1:15" x14ac:dyDescent="0.2">
      <c r="A4607" s="125"/>
      <c r="B4607" s="30"/>
      <c r="C4607" s="30"/>
      <c r="D4607" s="30"/>
      <c r="E4607" s="30"/>
      <c r="F4607" s="30"/>
      <c r="G4607" s="14" t="s">
        <v>314</v>
      </c>
      <c r="H4607" s="18">
        <v>15061.26</v>
      </c>
      <c r="I4607" s="17">
        <v>11.311590000000001</v>
      </c>
      <c r="J4607" s="18">
        <v>51075.98</v>
      </c>
      <c r="K4607" s="17">
        <v>11.396240000000001</v>
      </c>
      <c r="L4607" s="18">
        <v>105515.59</v>
      </c>
      <c r="M4607" s="17">
        <v>12.730249000000001</v>
      </c>
      <c r="N4607" s="18">
        <v>134679.6</v>
      </c>
      <c r="O4607" s="17">
        <v>8.0338370000000001</v>
      </c>
    </row>
    <row r="4608" spans="1:15" x14ac:dyDescent="0.2">
      <c r="A4608" s="125"/>
      <c r="B4608" s="30"/>
      <c r="C4608" s="30"/>
      <c r="D4608" s="30"/>
      <c r="E4608" s="30"/>
      <c r="F4608" s="30"/>
      <c r="G4608" s="14" t="s">
        <v>315</v>
      </c>
      <c r="H4608" s="18">
        <v>2269.83</v>
      </c>
      <c r="I4608" s="17">
        <v>0.75337399999999999</v>
      </c>
      <c r="J4608" s="18">
        <v>7979.79</v>
      </c>
      <c r="K4608" s="17">
        <v>0.60718899999999998</v>
      </c>
      <c r="L4608" s="18">
        <v>13201.79</v>
      </c>
      <c r="M4608" s="17">
        <v>0.30797000000000002</v>
      </c>
      <c r="N4608" s="18">
        <v>21055.96</v>
      </c>
      <c r="O4608" s="17">
        <v>3.2842999999999997E-2</v>
      </c>
    </row>
    <row r="4609" spans="1:15" x14ac:dyDescent="0.2">
      <c r="A4609" s="125"/>
      <c r="B4609" s="30"/>
      <c r="C4609" s="30"/>
      <c r="D4609" s="30"/>
      <c r="E4609" s="30"/>
      <c r="F4609" s="30"/>
      <c r="G4609" s="14" t="s">
        <v>316</v>
      </c>
      <c r="H4609" s="18">
        <v>3902.05</v>
      </c>
      <c r="I4609" s="17">
        <v>1.360387</v>
      </c>
      <c r="J4609" s="18">
        <v>13207.03</v>
      </c>
      <c r="K4609" s="17">
        <v>1.251439</v>
      </c>
      <c r="L4609" s="18">
        <v>19778.73</v>
      </c>
      <c r="M4609" s="17">
        <v>0.66449400000000003</v>
      </c>
      <c r="N4609" s="18">
        <v>30439.919999999998</v>
      </c>
      <c r="O4609" s="17">
        <v>0.24707399999999999</v>
      </c>
    </row>
    <row r="4610" spans="1:15" x14ac:dyDescent="0.2">
      <c r="A4610" s="125"/>
      <c r="B4610" s="30"/>
      <c r="C4610" s="30"/>
      <c r="D4610" s="30"/>
      <c r="E4610" s="30"/>
      <c r="F4610" s="30"/>
      <c r="G4610" s="14" t="s">
        <v>317</v>
      </c>
      <c r="H4610" s="18">
        <v>4698.6400000000003</v>
      </c>
      <c r="I4610" s="17">
        <v>1.678112</v>
      </c>
      <c r="J4610" s="18">
        <v>16818</v>
      </c>
      <c r="K4610" s="17">
        <v>1.7649680000000001</v>
      </c>
      <c r="L4610" s="18">
        <v>23291.75</v>
      </c>
      <c r="M4610" s="17">
        <v>1.1325670000000001</v>
      </c>
      <c r="N4610" s="18">
        <v>31751.72</v>
      </c>
      <c r="O4610" s="17">
        <v>0.68886599999999998</v>
      </c>
    </row>
    <row r="4611" spans="1:15" x14ac:dyDescent="0.2">
      <c r="A4611" s="125"/>
      <c r="B4611" s="30"/>
      <c r="C4611" s="30"/>
      <c r="D4611" s="30"/>
      <c r="E4611" s="30"/>
      <c r="F4611" s="30"/>
      <c r="G4611" s="14" t="s">
        <v>318</v>
      </c>
      <c r="H4611" s="18">
        <v>3356.3</v>
      </c>
      <c r="I4611" s="17">
        <v>0.50039100000000003</v>
      </c>
      <c r="J4611" s="18">
        <v>7916.6</v>
      </c>
      <c r="K4611" s="17">
        <v>-1.2515E-2</v>
      </c>
      <c r="L4611" s="18">
        <v>12430.02</v>
      </c>
      <c r="M4611" s="17">
        <v>-3.8268999999999997E-2</v>
      </c>
      <c r="N4611" s="18">
        <v>22113.16</v>
      </c>
      <c r="O4611" s="17">
        <v>5.1159000000000003E-2</v>
      </c>
    </row>
    <row r="4612" spans="1:15" x14ac:dyDescent="0.2">
      <c r="A4612" s="125"/>
      <c r="B4612" s="30"/>
      <c r="C4612" s="30"/>
      <c r="D4612" s="30"/>
      <c r="E4612" s="30"/>
      <c r="F4612" s="30"/>
      <c r="G4612" s="14" t="s">
        <v>319</v>
      </c>
      <c r="H4612" s="18">
        <v>5508.16</v>
      </c>
      <c r="I4612" s="17">
        <v>2.342371</v>
      </c>
      <c r="J4612" s="18">
        <v>16986.78</v>
      </c>
      <c r="K4612" s="17">
        <v>1.794467</v>
      </c>
      <c r="L4612" s="18">
        <v>35194.61</v>
      </c>
      <c r="M4612" s="17">
        <v>3.377014</v>
      </c>
      <c r="N4612" s="18">
        <v>57525.33</v>
      </c>
      <c r="O4612" s="17">
        <v>3.2973539999999999</v>
      </c>
    </row>
    <row r="4613" spans="1:15" x14ac:dyDescent="0.2">
      <c r="A4613" s="125"/>
      <c r="B4613" s="30"/>
      <c r="C4613" s="30"/>
      <c r="D4613" s="30"/>
      <c r="E4613" s="30"/>
      <c r="F4613" s="30"/>
      <c r="G4613" s="14" t="s">
        <v>320</v>
      </c>
      <c r="H4613" s="18">
        <v>5173.0200000000004</v>
      </c>
      <c r="I4613" s="17">
        <v>1.4841150000000001</v>
      </c>
      <c r="J4613" s="18">
        <v>16732.259999999998</v>
      </c>
      <c r="K4613" s="17">
        <v>1.393859</v>
      </c>
      <c r="L4613" s="18">
        <v>30828.3</v>
      </c>
      <c r="M4613" s="17">
        <v>1.2440070000000001</v>
      </c>
      <c r="N4613" s="18">
        <v>42844.38</v>
      </c>
      <c r="O4613" s="17">
        <v>0.72547700000000004</v>
      </c>
    </row>
    <row r="4614" spans="1:15" x14ac:dyDescent="0.2">
      <c r="A4614" s="125"/>
      <c r="B4614" s="30"/>
      <c r="C4614" s="30"/>
      <c r="D4614" s="30"/>
      <c r="E4614" s="30"/>
      <c r="F4614" s="30"/>
      <c r="G4614" s="14" t="s">
        <v>321</v>
      </c>
      <c r="H4614" s="18">
        <v>6021.26</v>
      </c>
      <c r="I4614" s="17">
        <v>0.47686299999999998</v>
      </c>
      <c r="J4614" s="18">
        <v>18762.57</v>
      </c>
      <c r="K4614" s="17">
        <v>0.28442000000000001</v>
      </c>
      <c r="L4614" s="18">
        <v>33952.22</v>
      </c>
      <c r="M4614" s="17">
        <v>0.18176100000000001</v>
      </c>
      <c r="N4614" s="18">
        <v>60840.56</v>
      </c>
      <c r="O4614" s="17">
        <v>0.18665399999999999</v>
      </c>
    </row>
    <row r="4615" spans="1:15" x14ac:dyDescent="0.2">
      <c r="A4615" s="125"/>
      <c r="B4615" s="30"/>
      <c r="C4615" s="30"/>
      <c r="D4615" s="30"/>
      <c r="E4615" s="30"/>
      <c r="F4615" s="30"/>
      <c r="G4615" s="14" t="s">
        <v>322</v>
      </c>
      <c r="H4615" s="18">
        <v>16606.54</v>
      </c>
      <c r="I4615" s="17">
        <v>7.5005249999999997</v>
      </c>
      <c r="J4615" s="18">
        <v>57046.39</v>
      </c>
      <c r="K4615" s="17">
        <v>7.5268079999999999</v>
      </c>
      <c r="L4615" s="18">
        <v>120651.99</v>
      </c>
      <c r="M4615" s="17">
        <v>8.5580850000000002</v>
      </c>
      <c r="N4615" s="18">
        <v>155163.72</v>
      </c>
      <c r="O4615" s="17">
        <v>5.6578039999999996</v>
      </c>
    </row>
    <row r="4616" spans="1:15" x14ac:dyDescent="0.2">
      <c r="A4616" s="125"/>
      <c r="B4616" s="30"/>
      <c r="C4616" s="30"/>
      <c r="D4616" s="30"/>
      <c r="E4616" s="30"/>
      <c r="F4616" s="30"/>
      <c r="G4616" s="14" t="s">
        <v>323</v>
      </c>
      <c r="H4616" s="18">
        <v>8638.89</v>
      </c>
      <c r="I4616" s="17">
        <v>0.47486499999999998</v>
      </c>
      <c r="J4616" s="18">
        <v>27503.65</v>
      </c>
      <c r="K4616" s="17">
        <v>0.42905300000000002</v>
      </c>
      <c r="L4616" s="18">
        <v>59365.07</v>
      </c>
      <c r="M4616" s="17">
        <v>0.92031399999999997</v>
      </c>
      <c r="N4616" s="18">
        <v>104525.73</v>
      </c>
      <c r="O4616" s="17">
        <v>1.0600069999999999</v>
      </c>
    </row>
    <row r="4617" spans="1:15" x14ac:dyDescent="0.2">
      <c r="A4617" s="125"/>
      <c r="B4617" s="30"/>
      <c r="C4617" s="30"/>
      <c r="D4617" s="30"/>
      <c r="E4617" s="30"/>
      <c r="F4617" s="30"/>
      <c r="G4617" s="14" t="s">
        <v>324</v>
      </c>
      <c r="H4617" s="18">
        <v>5291.09</v>
      </c>
      <c r="I4617" s="17">
        <v>0.56551300000000004</v>
      </c>
      <c r="J4617" s="18">
        <v>16690.37</v>
      </c>
      <c r="K4617" s="17">
        <v>0.318712</v>
      </c>
      <c r="L4617" s="18">
        <v>31181.7</v>
      </c>
      <c r="M4617" s="17">
        <v>0.41248000000000001</v>
      </c>
      <c r="N4617" s="18">
        <v>53237.46</v>
      </c>
      <c r="O4617" s="17">
        <v>0.52391299999999996</v>
      </c>
    </row>
    <row r="4618" spans="1:15" x14ac:dyDescent="0.2">
      <c r="A4618" s="137"/>
      <c r="B4618" s="138"/>
      <c r="C4618" s="138"/>
      <c r="D4618" s="138"/>
      <c r="E4618" s="138"/>
      <c r="F4618" s="30"/>
      <c r="G4618" s="14" t="s">
        <v>325</v>
      </c>
      <c r="H4618" s="18">
        <v>6118.79</v>
      </c>
      <c r="I4618" s="17">
        <v>-0.111231</v>
      </c>
      <c r="J4618" s="18">
        <v>20593.55</v>
      </c>
      <c r="K4618" s="17">
        <v>-6.4351000000000005E-2</v>
      </c>
      <c r="L4618" s="18">
        <v>42840.14</v>
      </c>
      <c r="M4618" s="17">
        <v>0.26966299999999999</v>
      </c>
      <c r="N4618" s="18">
        <v>87032.53</v>
      </c>
      <c r="O4618" s="17">
        <v>0.48527799999999999</v>
      </c>
    </row>
    <row r="4619" spans="1:15" x14ac:dyDescent="0.2">
      <c r="C4619" s="30"/>
      <c r="D4619" s="30"/>
      <c r="E4619" s="30"/>
      <c r="F4619" s="30"/>
      <c r="G4619" s="14" t="s">
        <v>351</v>
      </c>
      <c r="H4619" s="19">
        <v>4226.84</v>
      </c>
      <c r="I4619" s="17">
        <v>3.6291099999999998</v>
      </c>
      <c r="J4619" s="19">
        <v>14403.86</v>
      </c>
      <c r="K4619" s="17">
        <v>2.9463710000000001</v>
      </c>
      <c r="L4619" s="19">
        <v>20576.38</v>
      </c>
      <c r="M4619" s="17">
        <v>1.9586460000000001</v>
      </c>
      <c r="N4619" s="19">
        <v>25887.439999999999</v>
      </c>
      <c r="O4619" s="17">
        <v>1.131006</v>
      </c>
    </row>
    <row r="4620" spans="1:15" x14ac:dyDescent="0.2">
      <c r="C4620" s="30"/>
      <c r="D4620" s="30"/>
      <c r="E4620" s="30"/>
      <c r="F4620" s="30"/>
      <c r="G4620" s="14" t="s">
        <v>352</v>
      </c>
      <c r="H4620" s="19">
        <v>2504.23</v>
      </c>
      <c r="I4620" s="17">
        <v>-5.2121000000000001E-2</v>
      </c>
      <c r="J4620" s="19">
        <v>10659.79</v>
      </c>
      <c r="K4620" s="17">
        <v>0.741429</v>
      </c>
      <c r="L4620" s="19">
        <v>27439.360000000001</v>
      </c>
      <c r="M4620" s="17">
        <v>1.744521</v>
      </c>
      <c r="N4620" s="19">
        <v>58942.03</v>
      </c>
      <c r="O4620" s="17">
        <v>2.2194509999999998</v>
      </c>
    </row>
    <row r="4621" spans="1:15" x14ac:dyDescent="0.2">
      <c r="A4621" s="124" t="s">
        <v>19</v>
      </c>
      <c r="B4621" s="29" t="s">
        <v>11</v>
      </c>
      <c r="C4621" s="29" t="s">
        <v>118</v>
      </c>
      <c r="D4621" s="29" t="s">
        <v>23</v>
      </c>
      <c r="E4621" s="29" t="s">
        <v>9</v>
      </c>
      <c r="F4621" s="29" t="s">
        <v>85</v>
      </c>
      <c r="G4621" s="14" t="s">
        <v>326</v>
      </c>
      <c r="H4621" s="18">
        <v>50023.91</v>
      </c>
      <c r="I4621" s="17">
        <v>1.58985</v>
      </c>
      <c r="J4621" s="18">
        <v>154954.82999999999</v>
      </c>
      <c r="K4621" s="17">
        <v>1.215606</v>
      </c>
      <c r="L4621" s="18">
        <v>286409.26</v>
      </c>
      <c r="M4621" s="17">
        <v>1.1739489999999999</v>
      </c>
      <c r="N4621" s="18">
        <v>400692.82</v>
      </c>
      <c r="O4621" s="17">
        <v>0.73023899999999997</v>
      </c>
    </row>
    <row r="4622" spans="1:15" x14ac:dyDescent="0.2">
      <c r="A4622" s="125"/>
      <c r="B4622" s="30"/>
      <c r="C4622" s="30"/>
      <c r="D4622" s="30"/>
      <c r="E4622" s="30"/>
      <c r="F4622" s="30"/>
      <c r="G4622" s="14" t="s">
        <v>327</v>
      </c>
      <c r="H4622" s="18">
        <v>83646.34</v>
      </c>
      <c r="I4622" s="17">
        <v>1.883751</v>
      </c>
      <c r="J4622" s="18">
        <v>263066.8</v>
      </c>
      <c r="K4622" s="17">
        <v>1.1535839999999999</v>
      </c>
      <c r="L4622" s="18">
        <v>495849.84</v>
      </c>
      <c r="M4622" s="17">
        <v>1.408352</v>
      </c>
      <c r="N4622" s="18">
        <v>803743.66</v>
      </c>
      <c r="O4622" s="17">
        <v>1.384579</v>
      </c>
    </row>
    <row r="4623" spans="1:15" x14ac:dyDescent="0.2">
      <c r="A4623" s="125"/>
      <c r="B4623" s="30"/>
      <c r="C4623" s="30"/>
      <c r="D4623" s="30"/>
      <c r="E4623" s="30"/>
      <c r="F4623" s="30"/>
      <c r="G4623" s="14" t="s">
        <v>328</v>
      </c>
      <c r="H4623" s="18">
        <v>63519.89</v>
      </c>
      <c r="I4623" s="17">
        <v>0.89464100000000002</v>
      </c>
      <c r="J4623" s="18">
        <v>205697.37</v>
      </c>
      <c r="K4623" s="17">
        <v>0.70189000000000001</v>
      </c>
      <c r="L4623" s="18">
        <v>400015.83</v>
      </c>
      <c r="M4623" s="17">
        <v>0.96044099999999999</v>
      </c>
      <c r="N4623" s="18">
        <v>676476.01</v>
      </c>
      <c r="O4623" s="17">
        <v>0.90880099999999997</v>
      </c>
    </row>
    <row r="4624" spans="1:15" x14ac:dyDescent="0.2">
      <c r="A4624" s="125"/>
      <c r="B4624" s="30"/>
      <c r="C4624" s="30"/>
      <c r="D4624" s="30"/>
      <c r="E4624" s="30"/>
      <c r="F4624" s="30"/>
      <c r="G4624" s="14" t="s">
        <v>329</v>
      </c>
      <c r="H4624" s="18">
        <v>109774.06</v>
      </c>
      <c r="I4624" s="17">
        <v>0.39219599999999999</v>
      </c>
      <c r="J4624" s="18">
        <v>399829.78</v>
      </c>
      <c r="K4624" s="17">
        <v>0.22494</v>
      </c>
      <c r="L4624" s="18">
        <v>671646.43</v>
      </c>
      <c r="M4624" s="17">
        <v>0.11476600000000001</v>
      </c>
      <c r="N4624" s="18">
        <v>1075039.75</v>
      </c>
      <c r="O4624" s="17">
        <v>-1.6244999999999999E-2</v>
      </c>
    </row>
    <row r="4625" spans="1:15" x14ac:dyDescent="0.2">
      <c r="A4625" s="125"/>
      <c r="B4625" s="30"/>
      <c r="C4625" s="30"/>
      <c r="D4625" s="30"/>
      <c r="E4625" s="30"/>
      <c r="F4625" s="30"/>
      <c r="G4625" s="14" t="s">
        <v>330</v>
      </c>
      <c r="H4625" s="18">
        <v>41822.31</v>
      </c>
      <c r="I4625" s="17">
        <v>1.6851100000000001</v>
      </c>
      <c r="J4625" s="18">
        <v>132295.1</v>
      </c>
      <c r="K4625" s="17">
        <v>1.030724</v>
      </c>
      <c r="L4625" s="18">
        <v>266512.32</v>
      </c>
      <c r="M4625" s="17">
        <v>1.5380510000000001</v>
      </c>
      <c r="N4625" s="18">
        <v>449800.6</v>
      </c>
      <c r="O4625" s="17">
        <v>1.739603</v>
      </c>
    </row>
    <row r="4626" spans="1:15" x14ac:dyDescent="0.2">
      <c r="A4626" s="125"/>
      <c r="B4626" s="30"/>
      <c r="C4626" s="30"/>
      <c r="D4626" s="30"/>
      <c r="E4626" s="30"/>
      <c r="F4626" s="30"/>
      <c r="G4626" s="14" t="s">
        <v>331</v>
      </c>
      <c r="H4626" s="18">
        <v>52367.34</v>
      </c>
      <c r="I4626" s="17">
        <v>0.86699700000000002</v>
      </c>
      <c r="J4626" s="18">
        <v>174394.64</v>
      </c>
      <c r="K4626" s="17">
        <v>0.726159</v>
      </c>
      <c r="L4626" s="18">
        <v>394171.95</v>
      </c>
      <c r="M4626" s="17">
        <v>1.5047969999999999</v>
      </c>
      <c r="N4626" s="18">
        <v>702738.46</v>
      </c>
      <c r="O4626" s="17">
        <v>1.711767</v>
      </c>
    </row>
    <row r="4627" spans="1:15" x14ac:dyDescent="0.2">
      <c r="A4627" s="125"/>
      <c r="B4627" s="30"/>
      <c r="C4627" s="30"/>
      <c r="D4627" s="30"/>
      <c r="E4627" s="30"/>
      <c r="F4627" s="30"/>
      <c r="G4627" s="14" t="s">
        <v>332</v>
      </c>
      <c r="H4627" s="18">
        <v>88584.68</v>
      </c>
      <c r="I4627" s="17">
        <v>0.37121700000000002</v>
      </c>
      <c r="J4627" s="18">
        <v>281956.89</v>
      </c>
      <c r="K4627" s="17">
        <v>0.36378199999999999</v>
      </c>
      <c r="L4627" s="18">
        <v>606790.97</v>
      </c>
      <c r="M4627" s="17">
        <v>0.95359400000000005</v>
      </c>
      <c r="N4627" s="18">
        <v>1134927.57</v>
      </c>
      <c r="O4627" s="17">
        <v>1.180525</v>
      </c>
    </row>
    <row r="4628" spans="1:15" x14ac:dyDescent="0.2">
      <c r="A4628" s="125"/>
      <c r="B4628" s="30"/>
      <c r="C4628" s="30"/>
      <c r="D4628" s="30"/>
      <c r="E4628" s="30"/>
      <c r="F4628" s="30"/>
      <c r="G4628" s="14" t="s">
        <v>333</v>
      </c>
      <c r="H4628" s="18">
        <v>85076.69</v>
      </c>
      <c r="I4628" s="17">
        <v>2.0355539999999999</v>
      </c>
      <c r="J4628" s="18">
        <v>274345.76</v>
      </c>
      <c r="K4628" s="17">
        <v>1.7809079999999999</v>
      </c>
      <c r="L4628" s="18">
        <v>569346.81000000006</v>
      </c>
      <c r="M4628" s="17">
        <v>2.6474289999999998</v>
      </c>
      <c r="N4628" s="18">
        <v>858856.98</v>
      </c>
      <c r="O4628" s="17">
        <v>2.050684</v>
      </c>
    </row>
    <row r="4629" spans="1:15" x14ac:dyDescent="0.2">
      <c r="A4629" s="125"/>
      <c r="B4629" s="30"/>
      <c r="C4629" s="30"/>
      <c r="D4629" s="30"/>
      <c r="E4629" s="31"/>
      <c r="F4629" s="30"/>
      <c r="G4629" s="14" t="s">
        <v>334</v>
      </c>
      <c r="H4629" s="18">
        <v>574815.16</v>
      </c>
      <c r="I4629" s="17">
        <v>0.93572100000000002</v>
      </c>
      <c r="J4629" s="18">
        <v>1886540.91</v>
      </c>
      <c r="K4629" s="17">
        <v>0.69814900000000002</v>
      </c>
      <c r="L4629" s="18">
        <v>3690743.03</v>
      </c>
      <c r="M4629" s="17">
        <v>0.97023700000000002</v>
      </c>
      <c r="N4629" s="18">
        <v>6102275.1200000001</v>
      </c>
      <c r="O4629" s="17">
        <v>0.88273699999999999</v>
      </c>
    </row>
    <row r="4630" spans="1:15" x14ac:dyDescent="0.2">
      <c r="A4630" s="124" t="s">
        <v>19</v>
      </c>
      <c r="B4630" s="29" t="s">
        <v>11</v>
      </c>
      <c r="C4630" s="29" t="s">
        <v>118</v>
      </c>
      <c r="D4630" s="29" t="s">
        <v>23</v>
      </c>
      <c r="E4630" s="29" t="s">
        <v>25</v>
      </c>
      <c r="F4630" s="29" t="s">
        <v>84</v>
      </c>
      <c r="G4630" s="14" t="s">
        <v>278</v>
      </c>
      <c r="H4630" s="18">
        <v>10647.04</v>
      </c>
      <c r="I4630" s="17">
        <v>-0.12614400000000001</v>
      </c>
      <c r="J4630" s="18">
        <v>45572.44</v>
      </c>
      <c r="K4630" s="17">
        <v>-0.15537100000000001</v>
      </c>
      <c r="L4630" s="18">
        <v>90766.33</v>
      </c>
      <c r="M4630" s="17">
        <v>-0.15079300000000001</v>
      </c>
      <c r="N4630" s="18">
        <v>177437.91</v>
      </c>
      <c r="O4630" s="17">
        <v>-9.9908999999999998E-2</v>
      </c>
    </row>
    <row r="4631" spans="1:15" x14ac:dyDescent="0.2">
      <c r="A4631" s="125"/>
      <c r="B4631" s="30"/>
      <c r="C4631" s="30"/>
      <c r="D4631" s="30"/>
      <c r="E4631" s="30"/>
      <c r="F4631" s="30"/>
      <c r="G4631" s="14" t="s">
        <v>279</v>
      </c>
      <c r="H4631" s="18">
        <v>43284.2</v>
      </c>
      <c r="I4631" s="17">
        <v>2.5215489999999998</v>
      </c>
      <c r="J4631" s="18">
        <v>125038.2</v>
      </c>
      <c r="K4631" s="17">
        <v>2.0828259999999998</v>
      </c>
      <c r="L4631" s="18">
        <v>277640.39</v>
      </c>
      <c r="M4631" s="17">
        <v>3.035596</v>
      </c>
      <c r="N4631" s="18">
        <v>488501.71</v>
      </c>
      <c r="O4631" s="17">
        <v>3.030141</v>
      </c>
    </row>
    <row r="4632" spans="1:15" x14ac:dyDescent="0.2">
      <c r="A4632" s="125"/>
      <c r="B4632" s="30"/>
      <c r="C4632" s="30"/>
      <c r="D4632" s="30"/>
      <c r="E4632" s="30"/>
      <c r="F4632" s="30"/>
      <c r="G4632" s="14" t="s">
        <v>280</v>
      </c>
      <c r="H4632" s="18">
        <v>18850.29</v>
      </c>
      <c r="I4632" s="17">
        <v>3.4722000000000003E-2</v>
      </c>
      <c r="J4632" s="18">
        <v>72485.14</v>
      </c>
      <c r="K4632" s="17">
        <v>2.9214E-2</v>
      </c>
      <c r="L4632" s="18">
        <v>139951.06</v>
      </c>
      <c r="M4632" s="17">
        <v>1.7316999999999999E-2</v>
      </c>
      <c r="N4632" s="18">
        <v>263087.3</v>
      </c>
      <c r="O4632" s="17">
        <v>1.5169999999999999E-3</v>
      </c>
    </row>
    <row r="4633" spans="1:15" x14ac:dyDescent="0.2">
      <c r="A4633" s="125"/>
      <c r="B4633" s="30"/>
      <c r="C4633" s="30"/>
      <c r="D4633" s="30"/>
      <c r="E4633" s="30"/>
      <c r="F4633" s="30"/>
      <c r="G4633" s="14" t="s">
        <v>281</v>
      </c>
      <c r="H4633" s="18">
        <v>12705.71</v>
      </c>
      <c r="I4633" s="17">
        <v>0.308251</v>
      </c>
      <c r="J4633" s="18">
        <v>41240.83</v>
      </c>
      <c r="K4633" s="17">
        <v>0.27369500000000002</v>
      </c>
      <c r="L4633" s="18">
        <v>85168.88</v>
      </c>
      <c r="M4633" s="17">
        <v>0.69470200000000004</v>
      </c>
      <c r="N4633" s="18">
        <v>154654</v>
      </c>
      <c r="O4633" s="17">
        <v>0.79586699999999999</v>
      </c>
    </row>
    <row r="4634" spans="1:15" x14ac:dyDescent="0.2">
      <c r="A4634" s="125"/>
      <c r="B4634" s="30"/>
      <c r="C4634" s="30"/>
      <c r="D4634" s="30"/>
      <c r="E4634" s="30"/>
      <c r="F4634" s="30"/>
      <c r="G4634" s="14" t="s">
        <v>282</v>
      </c>
      <c r="H4634" s="18">
        <v>35051.440000000002</v>
      </c>
      <c r="I4634" s="17">
        <v>1.467589</v>
      </c>
      <c r="J4634" s="18">
        <v>118953.48</v>
      </c>
      <c r="K4634" s="17">
        <v>1.1496599999999999</v>
      </c>
      <c r="L4634" s="18">
        <v>191641.89</v>
      </c>
      <c r="M4634" s="17">
        <v>0.74690500000000004</v>
      </c>
      <c r="N4634" s="18">
        <v>286851.7</v>
      </c>
      <c r="O4634" s="17">
        <v>0.33052300000000001</v>
      </c>
    </row>
    <row r="4635" spans="1:15" x14ac:dyDescent="0.2">
      <c r="A4635" s="125"/>
      <c r="B4635" s="30"/>
      <c r="C4635" s="30"/>
      <c r="D4635" s="30"/>
      <c r="E4635" s="30"/>
      <c r="F4635" s="30"/>
      <c r="G4635" s="14" t="s">
        <v>283</v>
      </c>
      <c r="H4635" s="18">
        <v>5189.8500000000004</v>
      </c>
      <c r="I4635" s="17">
        <v>-0.103008</v>
      </c>
      <c r="J4635" s="18">
        <v>19651.39</v>
      </c>
      <c r="K4635" s="17">
        <v>-0.11912</v>
      </c>
      <c r="L4635" s="18">
        <v>35354.76</v>
      </c>
      <c r="M4635" s="17">
        <v>-0.105029</v>
      </c>
      <c r="N4635" s="18">
        <v>57669.599999999999</v>
      </c>
      <c r="O4635" s="17">
        <v>-0.168243</v>
      </c>
    </row>
    <row r="4636" spans="1:15" x14ac:dyDescent="0.2">
      <c r="A4636" s="125"/>
      <c r="B4636" s="30"/>
      <c r="C4636" s="30"/>
      <c r="D4636" s="30"/>
      <c r="E4636" s="30"/>
      <c r="F4636" s="30"/>
      <c r="G4636" s="14" t="s">
        <v>284</v>
      </c>
      <c r="H4636" s="18">
        <v>2557.2399999999998</v>
      </c>
      <c r="I4636" s="17">
        <v>-0.28312399999999999</v>
      </c>
      <c r="J4636" s="18">
        <v>10827.5</v>
      </c>
      <c r="K4636" s="17">
        <v>-0.199714</v>
      </c>
      <c r="L4636" s="18">
        <v>21774.05</v>
      </c>
      <c r="M4636" s="17">
        <v>-0.10671600000000001</v>
      </c>
      <c r="N4636" s="18">
        <v>40912.589999999997</v>
      </c>
      <c r="O4636" s="17">
        <v>-8.2050999999999999E-2</v>
      </c>
    </row>
    <row r="4637" spans="1:15" x14ac:dyDescent="0.2">
      <c r="A4637" s="125"/>
      <c r="B4637" s="30"/>
      <c r="C4637" s="30"/>
      <c r="D4637" s="30"/>
      <c r="E4637" s="30"/>
      <c r="F4637" s="30"/>
      <c r="G4637" s="14" t="s">
        <v>285</v>
      </c>
      <c r="H4637" s="18">
        <v>13068.24</v>
      </c>
      <c r="I4637" s="17">
        <v>-3.4118999999999997E-2</v>
      </c>
      <c r="J4637" s="18">
        <v>46836.91</v>
      </c>
      <c r="K4637" s="17">
        <v>-3.1178999999999998E-2</v>
      </c>
      <c r="L4637" s="18">
        <v>94678.44</v>
      </c>
      <c r="M4637" s="17">
        <v>0.148699</v>
      </c>
      <c r="N4637" s="18">
        <v>184898.36</v>
      </c>
      <c r="O4637" s="17">
        <v>0.33501700000000001</v>
      </c>
    </row>
    <row r="4638" spans="1:15" x14ac:dyDescent="0.2">
      <c r="A4638" s="125"/>
      <c r="B4638" s="30"/>
      <c r="C4638" s="30"/>
      <c r="D4638" s="30"/>
      <c r="E4638" s="30"/>
      <c r="F4638" s="30"/>
      <c r="G4638" s="14" t="s">
        <v>286</v>
      </c>
      <c r="H4638" s="18">
        <v>32409.31</v>
      </c>
      <c r="I4638" s="17">
        <v>7.2694320000000001</v>
      </c>
      <c r="J4638" s="18">
        <v>91810.2</v>
      </c>
      <c r="K4638" s="17">
        <v>4.9965320000000002</v>
      </c>
      <c r="L4638" s="18">
        <v>213065.17</v>
      </c>
      <c r="M4638" s="17">
        <v>6.4814129999999999</v>
      </c>
      <c r="N4638" s="18">
        <v>360482.3</v>
      </c>
      <c r="O4638" s="17">
        <v>6.538983</v>
      </c>
    </row>
    <row r="4639" spans="1:15" x14ac:dyDescent="0.2">
      <c r="A4639" s="125"/>
      <c r="B4639" s="30"/>
      <c r="C4639" s="30"/>
      <c r="D4639" s="30"/>
      <c r="E4639" s="30"/>
      <c r="F4639" s="30"/>
      <c r="G4639" s="14" t="s">
        <v>287</v>
      </c>
      <c r="H4639" s="18">
        <v>4318.8500000000004</v>
      </c>
      <c r="I4639" s="17">
        <v>1.6833999999999998E-2</v>
      </c>
      <c r="J4639" s="18">
        <v>18883.689999999999</v>
      </c>
      <c r="K4639" s="17">
        <v>8.1846000000000002E-2</v>
      </c>
      <c r="L4639" s="18">
        <v>33212.949999999997</v>
      </c>
      <c r="M4639" s="17">
        <v>0.174732</v>
      </c>
      <c r="N4639" s="18">
        <v>55569.3</v>
      </c>
      <c r="O4639" s="17">
        <v>0.16367399999999999</v>
      </c>
    </row>
    <row r="4640" spans="1:15" x14ac:dyDescent="0.2">
      <c r="A4640" s="125"/>
      <c r="B4640" s="30"/>
      <c r="C4640" s="30"/>
      <c r="D4640" s="30"/>
      <c r="E4640" s="30"/>
      <c r="F4640" s="30"/>
      <c r="G4640" s="14" t="s">
        <v>288</v>
      </c>
      <c r="H4640" s="18">
        <v>13108.5</v>
      </c>
      <c r="I4640" s="17">
        <v>2.7331259999999999</v>
      </c>
      <c r="J4640" s="18">
        <v>46414.91</v>
      </c>
      <c r="K4640" s="17">
        <v>2.3481390000000002</v>
      </c>
      <c r="L4640" s="18">
        <v>67285.94</v>
      </c>
      <c r="M4640" s="17">
        <v>1.595998</v>
      </c>
      <c r="N4640" s="18">
        <v>85339.18</v>
      </c>
      <c r="O4640" s="17">
        <v>0.89348899999999998</v>
      </c>
    </row>
    <row r="4641" spans="1:15" x14ac:dyDescent="0.2">
      <c r="A4641" s="125"/>
      <c r="B4641" s="30"/>
      <c r="C4641" s="30"/>
      <c r="D4641" s="30"/>
      <c r="E4641" s="30"/>
      <c r="F4641" s="30"/>
      <c r="G4641" s="14" t="s">
        <v>289</v>
      </c>
      <c r="H4641" s="18">
        <v>22033.759999999998</v>
      </c>
      <c r="I4641" s="17">
        <v>1.785431</v>
      </c>
      <c r="J4641" s="18">
        <v>69363.05</v>
      </c>
      <c r="K4641" s="17">
        <v>1.352306</v>
      </c>
      <c r="L4641" s="18">
        <v>149598.10999999999</v>
      </c>
      <c r="M4641" s="17">
        <v>1.730856</v>
      </c>
      <c r="N4641" s="18">
        <v>259677.9</v>
      </c>
      <c r="O4641" s="17">
        <v>1.6495880000000001</v>
      </c>
    </row>
    <row r="4642" spans="1:15" x14ac:dyDescent="0.2">
      <c r="A4642" s="125"/>
      <c r="B4642" s="30"/>
      <c r="C4642" s="30"/>
      <c r="D4642" s="30"/>
      <c r="E4642" s="30"/>
      <c r="F4642" s="30"/>
      <c r="G4642" s="14" t="s">
        <v>290</v>
      </c>
      <c r="H4642" s="18">
        <v>19120.13</v>
      </c>
      <c r="I4642" s="17">
        <v>2.5211830000000002</v>
      </c>
      <c r="J4642" s="18">
        <v>60098.85</v>
      </c>
      <c r="K4642" s="17">
        <v>1.871829</v>
      </c>
      <c r="L4642" s="18">
        <v>110454.71</v>
      </c>
      <c r="M4642" s="17">
        <v>2.006119</v>
      </c>
      <c r="N4642" s="18">
        <v>172990.91</v>
      </c>
      <c r="O4642" s="17">
        <v>1.1189739999999999</v>
      </c>
    </row>
    <row r="4643" spans="1:15" x14ac:dyDescent="0.2">
      <c r="A4643" s="125"/>
      <c r="B4643" s="30"/>
      <c r="C4643" s="30"/>
      <c r="D4643" s="30"/>
      <c r="E4643" s="30"/>
      <c r="F4643" s="30"/>
      <c r="G4643" s="14" t="s">
        <v>291</v>
      </c>
      <c r="H4643" s="18">
        <v>19114.97</v>
      </c>
      <c r="I4643" s="17">
        <v>2.3436539999999999</v>
      </c>
      <c r="J4643" s="18">
        <v>62396.14</v>
      </c>
      <c r="K4643" s="17">
        <v>1.720847</v>
      </c>
      <c r="L4643" s="18">
        <v>91945.52</v>
      </c>
      <c r="M4643" s="17">
        <v>1.064738</v>
      </c>
      <c r="N4643" s="18">
        <v>123868.52</v>
      </c>
      <c r="O4643" s="17">
        <v>0.484933</v>
      </c>
    </row>
    <row r="4644" spans="1:15" x14ac:dyDescent="0.2">
      <c r="A4644" s="125"/>
      <c r="B4644" s="30"/>
      <c r="C4644" s="30"/>
      <c r="D4644" s="30"/>
      <c r="E4644" s="30"/>
      <c r="F4644" s="30"/>
      <c r="G4644" s="14" t="s">
        <v>292</v>
      </c>
      <c r="H4644" s="18">
        <v>240.77</v>
      </c>
      <c r="I4644" s="17">
        <v>-0.178287</v>
      </c>
      <c r="J4644" s="18">
        <v>580.95000000000005</v>
      </c>
      <c r="K4644" s="17">
        <v>-0.57293499999999997</v>
      </c>
      <c r="L4644" s="18">
        <v>1215.3599999999999</v>
      </c>
      <c r="M4644" s="17">
        <v>-0.53709700000000005</v>
      </c>
      <c r="N4644" s="18">
        <v>2613.73</v>
      </c>
      <c r="O4644" s="17">
        <v>-0.40734599999999999</v>
      </c>
    </row>
    <row r="4645" spans="1:15" x14ac:dyDescent="0.2">
      <c r="A4645" s="125"/>
      <c r="B4645" s="30"/>
      <c r="C4645" s="30"/>
      <c r="D4645" s="30"/>
      <c r="E4645" s="30"/>
      <c r="F4645" s="30"/>
      <c r="G4645" s="14" t="s">
        <v>293</v>
      </c>
      <c r="H4645" s="18">
        <v>7503.12</v>
      </c>
      <c r="I4645" s="17">
        <v>-0.25164599999999998</v>
      </c>
      <c r="J4645" s="18">
        <v>28499.200000000001</v>
      </c>
      <c r="K4645" s="17">
        <v>-0.29237800000000003</v>
      </c>
      <c r="L4645" s="18">
        <v>52142.23</v>
      </c>
      <c r="M4645" s="17">
        <v>-0.26396199999999997</v>
      </c>
      <c r="N4645" s="18">
        <v>100882.76</v>
      </c>
      <c r="O4645" s="17">
        <v>-0.18024599999999999</v>
      </c>
    </row>
    <row r="4646" spans="1:15" x14ac:dyDescent="0.2">
      <c r="A4646" s="125"/>
      <c r="B4646" s="30"/>
      <c r="C4646" s="30"/>
      <c r="D4646" s="30"/>
      <c r="E4646" s="30"/>
      <c r="F4646" s="30"/>
      <c r="G4646" s="14" t="s">
        <v>294</v>
      </c>
      <c r="H4646" s="18">
        <v>8796.74</v>
      </c>
      <c r="I4646" s="17">
        <v>-0.13248199999999999</v>
      </c>
      <c r="J4646" s="18">
        <v>37593.769999999997</v>
      </c>
      <c r="K4646" s="17">
        <v>-0.15539700000000001</v>
      </c>
      <c r="L4646" s="18">
        <v>68146.929999999993</v>
      </c>
      <c r="M4646" s="17">
        <v>-0.183114</v>
      </c>
      <c r="N4646" s="18">
        <v>129899.38</v>
      </c>
      <c r="O4646" s="17">
        <v>-0.13586400000000001</v>
      </c>
    </row>
    <row r="4647" spans="1:15" x14ac:dyDescent="0.2">
      <c r="A4647" s="125"/>
      <c r="B4647" s="30"/>
      <c r="C4647" s="30"/>
      <c r="D4647" s="30"/>
      <c r="E4647" s="30"/>
      <c r="F4647" s="30"/>
      <c r="G4647" s="14" t="s">
        <v>295</v>
      </c>
      <c r="H4647" s="18">
        <v>20911.98</v>
      </c>
      <c r="I4647" s="17">
        <v>1.9040790000000001</v>
      </c>
      <c r="J4647" s="18">
        <v>66675.95</v>
      </c>
      <c r="K4647" s="17">
        <v>1.5741339999999999</v>
      </c>
      <c r="L4647" s="18">
        <v>151467.70000000001</v>
      </c>
      <c r="M4647" s="17">
        <v>2.5494560000000002</v>
      </c>
      <c r="N4647" s="18">
        <v>272744.02</v>
      </c>
      <c r="O4647" s="17">
        <v>2.7464729999999999</v>
      </c>
    </row>
    <row r="4648" spans="1:15" x14ac:dyDescent="0.2">
      <c r="A4648" s="125"/>
      <c r="B4648" s="30"/>
      <c r="C4648" s="30"/>
      <c r="D4648" s="30"/>
      <c r="E4648" s="30"/>
      <c r="F4648" s="30"/>
      <c r="G4648" s="14" t="s">
        <v>296</v>
      </c>
      <c r="H4648" s="18">
        <v>11387.48</v>
      </c>
      <c r="I4648" s="17">
        <v>1.6890369999999999</v>
      </c>
      <c r="J4648" s="18">
        <v>32655.040000000001</v>
      </c>
      <c r="K4648" s="17">
        <v>0.71310099999999998</v>
      </c>
      <c r="L4648" s="18">
        <v>69381.75</v>
      </c>
      <c r="M4648" s="17">
        <v>0.85960700000000001</v>
      </c>
      <c r="N4648" s="18">
        <v>124069.77</v>
      </c>
      <c r="O4648" s="17">
        <v>0.94151700000000005</v>
      </c>
    </row>
    <row r="4649" spans="1:15" x14ac:dyDescent="0.2">
      <c r="A4649" s="125"/>
      <c r="B4649" s="30"/>
      <c r="C4649" s="30"/>
      <c r="D4649" s="30"/>
      <c r="E4649" s="30"/>
      <c r="F4649" s="30"/>
      <c r="G4649" s="14" t="s">
        <v>297</v>
      </c>
      <c r="H4649" s="18">
        <v>3915.6</v>
      </c>
      <c r="I4649" s="17">
        <v>-0.21653500000000001</v>
      </c>
      <c r="J4649" s="18">
        <v>15027.92</v>
      </c>
      <c r="K4649" s="17">
        <v>-7.7564999999999995E-2</v>
      </c>
      <c r="L4649" s="18">
        <v>29852.79</v>
      </c>
      <c r="M4649" s="17">
        <v>6.2997999999999998E-2</v>
      </c>
      <c r="N4649" s="18">
        <v>58967.86</v>
      </c>
      <c r="O4649" s="17">
        <v>0.131943</v>
      </c>
    </row>
    <row r="4650" spans="1:15" x14ac:dyDescent="0.2">
      <c r="A4650" s="125"/>
      <c r="B4650" s="30"/>
      <c r="C4650" s="30"/>
      <c r="D4650" s="30"/>
      <c r="E4650" s="30"/>
      <c r="F4650" s="30"/>
      <c r="G4650" s="14" t="s">
        <v>298</v>
      </c>
      <c r="H4650" s="18">
        <v>2301.79</v>
      </c>
      <c r="I4650" s="17">
        <v>0.51487400000000005</v>
      </c>
      <c r="J4650" s="18">
        <v>7966.63</v>
      </c>
      <c r="K4650" s="17">
        <v>0.29476000000000002</v>
      </c>
      <c r="L4650" s="18">
        <v>14125.37</v>
      </c>
      <c r="M4650" s="17">
        <v>0.14180400000000001</v>
      </c>
      <c r="N4650" s="18">
        <v>24705.8</v>
      </c>
      <c r="O4650" s="17">
        <v>7.4518000000000001E-2</v>
      </c>
    </row>
    <row r="4651" spans="1:15" x14ac:dyDescent="0.2">
      <c r="A4651" s="125"/>
      <c r="B4651" s="30"/>
      <c r="C4651" s="30"/>
      <c r="D4651" s="30"/>
      <c r="E4651" s="30"/>
      <c r="F4651" s="30"/>
      <c r="G4651" s="14" t="s">
        <v>299</v>
      </c>
      <c r="H4651" s="18">
        <v>58014</v>
      </c>
      <c r="I4651" s="17">
        <v>3.1786050000000001</v>
      </c>
      <c r="J4651" s="18">
        <v>187171.85</v>
      </c>
      <c r="K4651" s="17">
        <v>2.687783</v>
      </c>
      <c r="L4651" s="18">
        <v>356917.92</v>
      </c>
      <c r="M4651" s="17">
        <v>2.6260119999999998</v>
      </c>
      <c r="N4651" s="18">
        <v>449918.74</v>
      </c>
      <c r="O4651" s="17">
        <v>1.5410459999999999</v>
      </c>
    </row>
    <row r="4652" spans="1:15" x14ac:dyDescent="0.2">
      <c r="A4652" s="125"/>
      <c r="B4652" s="30"/>
      <c r="C4652" s="30"/>
      <c r="D4652" s="30"/>
      <c r="E4652" s="30"/>
      <c r="F4652" s="30"/>
      <c r="G4652" s="14" t="s">
        <v>300</v>
      </c>
      <c r="H4652" s="18">
        <v>10050.01</v>
      </c>
      <c r="I4652" s="17">
        <v>3.461932</v>
      </c>
      <c r="J4652" s="18">
        <v>26481.8</v>
      </c>
      <c r="K4652" s="17">
        <v>1.837021</v>
      </c>
      <c r="L4652" s="18">
        <v>54896.61</v>
      </c>
      <c r="M4652" s="17">
        <v>2.811706</v>
      </c>
      <c r="N4652" s="18">
        <v>93673.5</v>
      </c>
      <c r="O4652" s="17">
        <v>3.0017710000000002</v>
      </c>
    </row>
    <row r="4653" spans="1:15" x14ac:dyDescent="0.2">
      <c r="A4653" s="125"/>
      <c r="B4653" s="30"/>
      <c r="C4653" s="30"/>
      <c r="D4653" s="30"/>
      <c r="E4653" s="30"/>
      <c r="F4653" s="30"/>
      <c r="G4653" s="14" t="s">
        <v>301</v>
      </c>
      <c r="H4653" s="18">
        <v>15500.71</v>
      </c>
      <c r="I4653" s="17">
        <v>-0.17813499999999999</v>
      </c>
      <c r="J4653" s="18">
        <v>54819.23</v>
      </c>
      <c r="K4653" s="17">
        <v>-8.1075999999999995E-2</v>
      </c>
      <c r="L4653" s="18">
        <v>109486.14</v>
      </c>
      <c r="M4653" s="17">
        <v>2.2598E-2</v>
      </c>
      <c r="N4653" s="18">
        <v>228073.61</v>
      </c>
      <c r="O4653" s="17">
        <v>7.4667999999999998E-2</v>
      </c>
    </row>
    <row r="4654" spans="1:15" x14ac:dyDescent="0.2">
      <c r="A4654" s="125"/>
      <c r="B4654" s="30"/>
      <c r="C4654" s="30"/>
      <c r="D4654" s="30"/>
      <c r="E4654" s="30"/>
      <c r="F4654" s="30"/>
      <c r="G4654" s="14" t="s">
        <v>302</v>
      </c>
      <c r="H4654" s="18">
        <v>1844.67</v>
      </c>
      <c r="I4654" s="17">
        <v>-7.1751999999999996E-2</v>
      </c>
      <c r="J4654" s="18">
        <v>5609.07</v>
      </c>
      <c r="K4654" s="17">
        <v>-0.65385899999999997</v>
      </c>
      <c r="L4654" s="18">
        <v>11894.13</v>
      </c>
      <c r="M4654" s="17">
        <v>-0.63126300000000002</v>
      </c>
      <c r="N4654" s="18">
        <v>23134.68</v>
      </c>
      <c r="O4654" s="17">
        <v>-0.57077699999999998</v>
      </c>
    </row>
    <row r="4655" spans="1:15" x14ac:dyDescent="0.2">
      <c r="A4655" s="125"/>
      <c r="B4655" s="30"/>
      <c r="C4655" s="30"/>
      <c r="D4655" s="30"/>
      <c r="E4655" s="30"/>
      <c r="F4655" s="30"/>
      <c r="G4655" s="14" t="s">
        <v>303</v>
      </c>
      <c r="H4655" s="18">
        <v>2812.05</v>
      </c>
      <c r="I4655" s="17">
        <v>0.221441</v>
      </c>
      <c r="J4655" s="18">
        <v>9065.67</v>
      </c>
      <c r="K4655" s="17">
        <v>-0.24063799999999999</v>
      </c>
      <c r="L4655" s="18">
        <v>18407.68</v>
      </c>
      <c r="M4655" s="17">
        <v>-0.21271899999999999</v>
      </c>
      <c r="N4655" s="18">
        <v>35294.26</v>
      </c>
      <c r="O4655" s="17">
        <v>-8.3446999999999993E-2</v>
      </c>
    </row>
    <row r="4656" spans="1:15" x14ac:dyDescent="0.2">
      <c r="A4656" s="125"/>
      <c r="B4656" s="30"/>
      <c r="C4656" s="30"/>
      <c r="D4656" s="30"/>
      <c r="E4656" s="30"/>
      <c r="F4656" s="30"/>
      <c r="G4656" s="14" t="s">
        <v>304</v>
      </c>
      <c r="H4656" s="18">
        <v>12645.53</v>
      </c>
      <c r="I4656" s="17">
        <v>2.4236239999999998</v>
      </c>
      <c r="J4656" s="18">
        <v>33875.050000000003</v>
      </c>
      <c r="K4656" s="17">
        <v>1.489409</v>
      </c>
      <c r="L4656" s="18">
        <v>71375.27</v>
      </c>
      <c r="M4656" s="17">
        <v>2.3774989999999998</v>
      </c>
      <c r="N4656" s="18">
        <v>121870.54</v>
      </c>
      <c r="O4656" s="17">
        <v>2.5022989999999998</v>
      </c>
    </row>
    <row r="4657" spans="1:15" x14ac:dyDescent="0.2">
      <c r="A4657" s="125"/>
      <c r="B4657" s="30"/>
      <c r="C4657" s="30"/>
      <c r="D4657" s="30"/>
      <c r="E4657" s="30"/>
      <c r="F4657" s="30"/>
      <c r="G4657" s="14" t="s">
        <v>305</v>
      </c>
      <c r="H4657" s="18">
        <v>6718.07</v>
      </c>
      <c r="I4657" s="17">
        <v>-0.15920000000000001</v>
      </c>
      <c r="J4657" s="18">
        <v>25747.279999999999</v>
      </c>
      <c r="K4657" s="17">
        <v>-9.7900000000000001E-2</v>
      </c>
      <c r="L4657" s="18">
        <v>54565.94</v>
      </c>
      <c r="M4657" s="17">
        <v>0.15668099999999999</v>
      </c>
      <c r="N4657" s="18">
        <v>103007.27</v>
      </c>
      <c r="O4657" s="17">
        <v>0.16280700000000001</v>
      </c>
    </row>
    <row r="4658" spans="1:15" x14ac:dyDescent="0.2">
      <c r="A4658" s="125"/>
      <c r="B4658" s="30"/>
      <c r="C4658" s="30"/>
      <c r="D4658" s="30"/>
      <c r="E4658" s="30"/>
      <c r="F4658" s="30"/>
      <c r="G4658" s="14" t="s">
        <v>306</v>
      </c>
      <c r="H4658" s="18">
        <v>35940.5</v>
      </c>
      <c r="I4658" s="17">
        <v>-0.27890500000000001</v>
      </c>
      <c r="J4658" s="18">
        <v>133034.57999999999</v>
      </c>
      <c r="K4658" s="17">
        <v>-0.30683100000000002</v>
      </c>
      <c r="L4658" s="18">
        <v>243372.25</v>
      </c>
      <c r="M4658" s="17">
        <v>-0.276148</v>
      </c>
      <c r="N4658" s="18">
        <v>470451</v>
      </c>
      <c r="O4658" s="17">
        <v>-0.215723</v>
      </c>
    </row>
    <row r="4659" spans="1:15" x14ac:dyDescent="0.2">
      <c r="A4659" s="125"/>
      <c r="B4659" s="30"/>
      <c r="C4659" s="30"/>
      <c r="D4659" s="30"/>
      <c r="E4659" s="30"/>
      <c r="F4659" s="30"/>
      <c r="G4659" s="14" t="s">
        <v>307</v>
      </c>
      <c r="H4659" s="18">
        <v>21993.53</v>
      </c>
      <c r="I4659" s="17">
        <v>1.0398849999999999</v>
      </c>
      <c r="J4659" s="18">
        <v>76870.539999999994</v>
      </c>
      <c r="K4659" s="17">
        <v>0.82408300000000001</v>
      </c>
      <c r="L4659" s="18">
        <v>125647.96</v>
      </c>
      <c r="M4659" s="17">
        <v>0.60883100000000001</v>
      </c>
      <c r="N4659" s="18">
        <v>189383.12</v>
      </c>
      <c r="O4659" s="17">
        <v>0.29237400000000002</v>
      </c>
    </row>
    <row r="4660" spans="1:15" x14ac:dyDescent="0.2">
      <c r="A4660" s="125"/>
      <c r="B4660" s="30"/>
      <c r="C4660" s="30"/>
      <c r="D4660" s="30"/>
      <c r="E4660" s="30"/>
      <c r="F4660" s="30"/>
      <c r="G4660" s="14" t="s">
        <v>308</v>
      </c>
      <c r="H4660" s="18">
        <v>9379.9599999999991</v>
      </c>
      <c r="I4660" s="17">
        <v>9.4751349999999999</v>
      </c>
      <c r="J4660" s="18">
        <v>27784.37</v>
      </c>
      <c r="K4660" s="17">
        <v>5.7098709999999997</v>
      </c>
      <c r="L4660" s="18">
        <v>58921.56</v>
      </c>
      <c r="M4660" s="17">
        <v>7.838508</v>
      </c>
      <c r="N4660" s="18">
        <v>93759.72</v>
      </c>
      <c r="O4660" s="17">
        <v>7.2613580000000004</v>
      </c>
    </row>
    <row r="4661" spans="1:15" x14ac:dyDescent="0.2">
      <c r="A4661" s="125"/>
      <c r="B4661" s="30"/>
      <c r="C4661" s="30"/>
      <c r="D4661" s="30"/>
      <c r="E4661" s="30"/>
      <c r="F4661" s="30"/>
      <c r="G4661" s="14" t="s">
        <v>309</v>
      </c>
      <c r="H4661" s="18">
        <v>8931.9500000000007</v>
      </c>
      <c r="I4661" s="17">
        <v>-0.20588000000000001</v>
      </c>
      <c r="J4661" s="18">
        <v>31653.23</v>
      </c>
      <c r="K4661" s="17">
        <v>-0.111829</v>
      </c>
      <c r="L4661" s="18">
        <v>62781.64</v>
      </c>
      <c r="M4661" s="17">
        <v>8.5591E-2</v>
      </c>
      <c r="N4661" s="18">
        <v>126675.77</v>
      </c>
      <c r="O4661" s="17">
        <v>0.19089300000000001</v>
      </c>
    </row>
    <row r="4662" spans="1:15" x14ac:dyDescent="0.2">
      <c r="A4662" s="125"/>
      <c r="B4662" s="30"/>
      <c r="C4662" s="30"/>
      <c r="D4662" s="30"/>
      <c r="E4662" s="30"/>
      <c r="F4662" s="30"/>
      <c r="G4662" s="14" t="s">
        <v>310</v>
      </c>
      <c r="H4662" s="18">
        <v>8109.76</v>
      </c>
      <c r="I4662" s="17">
        <v>1.0594330000000001</v>
      </c>
      <c r="J4662" s="18">
        <v>25016.76</v>
      </c>
      <c r="K4662" s="17">
        <v>0.53119499999999997</v>
      </c>
      <c r="L4662" s="18">
        <v>54417.68</v>
      </c>
      <c r="M4662" s="17">
        <v>0.93921200000000005</v>
      </c>
      <c r="N4662" s="18">
        <v>95365.31</v>
      </c>
      <c r="O4662" s="17">
        <v>1.2142660000000001</v>
      </c>
    </row>
    <row r="4663" spans="1:15" x14ac:dyDescent="0.2">
      <c r="A4663" s="125"/>
      <c r="B4663" s="30"/>
      <c r="C4663" s="30"/>
      <c r="D4663" s="30"/>
      <c r="E4663" s="30"/>
      <c r="F4663" s="30"/>
      <c r="G4663" s="14" t="s">
        <v>311</v>
      </c>
      <c r="H4663" s="18">
        <v>10186.030000000001</v>
      </c>
      <c r="I4663" s="17">
        <v>-0.41705500000000001</v>
      </c>
      <c r="J4663" s="18">
        <v>37874.720000000001</v>
      </c>
      <c r="K4663" s="17">
        <v>-0.44715700000000003</v>
      </c>
      <c r="L4663" s="18">
        <v>70410.23</v>
      </c>
      <c r="M4663" s="17">
        <v>-0.41874499999999998</v>
      </c>
      <c r="N4663" s="18">
        <v>144627.51</v>
      </c>
      <c r="O4663" s="17">
        <v>-0.342032</v>
      </c>
    </row>
    <row r="4664" spans="1:15" x14ac:dyDescent="0.2">
      <c r="A4664" s="125"/>
      <c r="B4664" s="30"/>
      <c r="C4664" s="30"/>
      <c r="D4664" s="30"/>
      <c r="E4664" s="30"/>
      <c r="F4664" s="30"/>
      <c r="G4664" s="14" t="s">
        <v>312</v>
      </c>
      <c r="H4664" s="18">
        <v>9220.33</v>
      </c>
      <c r="I4664" s="17">
        <v>-9.4950000000000007E-2</v>
      </c>
      <c r="J4664" s="18">
        <v>29753.46</v>
      </c>
      <c r="K4664" s="17">
        <v>-0.137374</v>
      </c>
      <c r="L4664" s="18">
        <v>65137.01</v>
      </c>
      <c r="M4664" s="17">
        <v>1.7371999999999999E-2</v>
      </c>
      <c r="N4664" s="18">
        <v>137205.63</v>
      </c>
      <c r="O4664" s="17">
        <v>0.17944599999999999</v>
      </c>
    </row>
    <row r="4665" spans="1:15" x14ac:dyDescent="0.2">
      <c r="A4665" s="125"/>
      <c r="B4665" s="30"/>
      <c r="C4665" s="30"/>
      <c r="D4665" s="30"/>
      <c r="E4665" s="30"/>
      <c r="F4665" s="30"/>
      <c r="G4665" s="14" t="s">
        <v>313</v>
      </c>
      <c r="H4665" s="18">
        <v>6659.78</v>
      </c>
      <c r="I4665" s="17">
        <v>5.4379999999999998E-2</v>
      </c>
      <c r="J4665" s="18">
        <v>31324.21</v>
      </c>
      <c r="K4665" s="17">
        <v>0.114887</v>
      </c>
      <c r="L4665" s="18">
        <v>55638.83</v>
      </c>
      <c r="M4665" s="17">
        <v>0.11665399999999999</v>
      </c>
      <c r="N4665" s="18">
        <v>88574.23</v>
      </c>
      <c r="O4665" s="17">
        <v>4.2136E-2</v>
      </c>
    </row>
    <row r="4666" spans="1:15" x14ac:dyDescent="0.2">
      <c r="A4666" s="125"/>
      <c r="B4666" s="30"/>
      <c r="C4666" s="30"/>
      <c r="D4666" s="30"/>
      <c r="E4666" s="30"/>
      <c r="F4666" s="30"/>
      <c r="G4666" s="14" t="s">
        <v>314</v>
      </c>
      <c r="H4666" s="18">
        <v>30135.919999999998</v>
      </c>
      <c r="I4666" s="17">
        <v>9.5350459999999995</v>
      </c>
      <c r="J4666" s="18">
        <v>102203.91</v>
      </c>
      <c r="K4666" s="17">
        <v>8.9012539999999998</v>
      </c>
      <c r="L4666" s="18">
        <v>211130.61</v>
      </c>
      <c r="M4666" s="17">
        <v>9.6588560000000001</v>
      </c>
      <c r="N4666" s="18">
        <v>271214.34999999998</v>
      </c>
      <c r="O4666" s="17">
        <v>5.9430249999999996</v>
      </c>
    </row>
    <row r="4667" spans="1:15" x14ac:dyDescent="0.2">
      <c r="A4667" s="125"/>
      <c r="B4667" s="30"/>
      <c r="C4667" s="30"/>
      <c r="D4667" s="30"/>
      <c r="E4667" s="30"/>
      <c r="F4667" s="30"/>
      <c r="G4667" s="14" t="s">
        <v>315</v>
      </c>
      <c r="H4667" s="18">
        <v>4967.1400000000003</v>
      </c>
      <c r="I4667" s="17">
        <v>0.43887100000000001</v>
      </c>
      <c r="J4667" s="18">
        <v>18402.599999999999</v>
      </c>
      <c r="K4667" s="17">
        <v>0.38990599999999997</v>
      </c>
      <c r="L4667" s="18">
        <v>32165.56</v>
      </c>
      <c r="M4667" s="17">
        <v>0.195101</v>
      </c>
      <c r="N4667" s="18">
        <v>53110.03</v>
      </c>
      <c r="O4667" s="17">
        <v>-2.3036000000000001E-2</v>
      </c>
    </row>
    <row r="4668" spans="1:15" x14ac:dyDescent="0.2">
      <c r="A4668" s="125"/>
      <c r="B4668" s="30"/>
      <c r="C4668" s="30"/>
      <c r="D4668" s="30"/>
      <c r="E4668" s="30"/>
      <c r="F4668" s="30"/>
      <c r="G4668" s="14" t="s">
        <v>316</v>
      </c>
      <c r="H4668" s="18">
        <v>8208.5300000000007</v>
      </c>
      <c r="I4668" s="17">
        <v>0.86659299999999995</v>
      </c>
      <c r="J4668" s="18">
        <v>28658.67</v>
      </c>
      <c r="K4668" s="17">
        <v>0.83749600000000002</v>
      </c>
      <c r="L4668" s="18">
        <v>45624.58</v>
      </c>
      <c r="M4668" s="17">
        <v>0.444131</v>
      </c>
      <c r="N4668" s="18">
        <v>74030.009999999995</v>
      </c>
      <c r="O4668" s="17">
        <v>0.14055500000000001</v>
      </c>
    </row>
    <row r="4669" spans="1:15" x14ac:dyDescent="0.2">
      <c r="A4669" s="125"/>
      <c r="B4669" s="30"/>
      <c r="C4669" s="30"/>
      <c r="D4669" s="30"/>
      <c r="E4669" s="30"/>
      <c r="F4669" s="30"/>
      <c r="G4669" s="14" t="s">
        <v>317</v>
      </c>
      <c r="H4669" s="18">
        <v>9213.9599999999991</v>
      </c>
      <c r="I4669" s="17">
        <v>1.335445</v>
      </c>
      <c r="J4669" s="18">
        <v>33407.21</v>
      </c>
      <c r="K4669" s="17">
        <v>1.358215</v>
      </c>
      <c r="L4669" s="18">
        <v>46587.64</v>
      </c>
      <c r="M4669" s="17">
        <v>0.72115799999999997</v>
      </c>
      <c r="N4669" s="18">
        <v>64737.08</v>
      </c>
      <c r="O4669" s="17">
        <v>0.34676099999999999</v>
      </c>
    </row>
    <row r="4670" spans="1:15" x14ac:dyDescent="0.2">
      <c r="A4670" s="125"/>
      <c r="B4670" s="30"/>
      <c r="C4670" s="30"/>
      <c r="D4670" s="30"/>
      <c r="E4670" s="30"/>
      <c r="F4670" s="30"/>
      <c r="G4670" s="14" t="s">
        <v>318</v>
      </c>
      <c r="H4670" s="18">
        <v>5315.89</v>
      </c>
      <c r="I4670" s="17">
        <v>0.41139399999999998</v>
      </c>
      <c r="J4670" s="18">
        <v>14051.97</v>
      </c>
      <c r="K4670" s="17">
        <v>-3.9259999999999998E-3</v>
      </c>
      <c r="L4670" s="18">
        <v>23244.47</v>
      </c>
      <c r="M4670" s="17">
        <v>-4.3908999999999997E-2</v>
      </c>
      <c r="N4670" s="18">
        <v>41524.31</v>
      </c>
      <c r="O4670" s="17">
        <v>7.0369999999999999E-3</v>
      </c>
    </row>
    <row r="4671" spans="1:15" x14ac:dyDescent="0.2">
      <c r="A4671" s="125"/>
      <c r="B4671" s="30"/>
      <c r="C4671" s="30"/>
      <c r="D4671" s="30"/>
      <c r="E4671" s="30"/>
      <c r="F4671" s="30"/>
      <c r="G4671" s="14" t="s">
        <v>319</v>
      </c>
      <c r="H4671" s="18">
        <v>9422.31</v>
      </c>
      <c r="I4671" s="17">
        <v>2.9458069999999998</v>
      </c>
      <c r="J4671" s="18">
        <v>29004.61</v>
      </c>
      <c r="K4671" s="17">
        <v>2.273085</v>
      </c>
      <c r="L4671" s="18">
        <v>58981.19</v>
      </c>
      <c r="M4671" s="17">
        <v>3.185975</v>
      </c>
      <c r="N4671" s="18">
        <v>91790.02</v>
      </c>
      <c r="O4671" s="17">
        <v>2.2383820000000001</v>
      </c>
    </row>
    <row r="4672" spans="1:15" x14ac:dyDescent="0.2">
      <c r="A4672" s="125"/>
      <c r="B4672" s="30"/>
      <c r="C4672" s="30"/>
      <c r="D4672" s="30"/>
      <c r="E4672" s="30"/>
      <c r="F4672" s="30"/>
      <c r="G4672" s="14" t="s">
        <v>320</v>
      </c>
      <c r="H4672" s="18">
        <v>10679.17</v>
      </c>
      <c r="I4672" s="17">
        <v>1.3363389999999999</v>
      </c>
      <c r="J4672" s="18">
        <v>34484.39</v>
      </c>
      <c r="K4672" s="17">
        <v>1.2516799999999999</v>
      </c>
      <c r="L4672" s="18">
        <v>63535.58</v>
      </c>
      <c r="M4672" s="17">
        <v>1.1270119999999999</v>
      </c>
      <c r="N4672" s="18">
        <v>89861.68</v>
      </c>
      <c r="O4672" s="17">
        <v>0.66171899999999995</v>
      </c>
    </row>
    <row r="4673" spans="1:15" x14ac:dyDescent="0.2">
      <c r="A4673" s="125"/>
      <c r="B4673" s="30"/>
      <c r="C4673" s="30"/>
      <c r="D4673" s="30"/>
      <c r="E4673" s="30"/>
      <c r="F4673" s="30"/>
      <c r="G4673" s="14" t="s">
        <v>321</v>
      </c>
      <c r="H4673" s="18">
        <v>11635.62</v>
      </c>
      <c r="I4673" s="17">
        <v>0.47031899999999999</v>
      </c>
      <c r="J4673" s="18">
        <v>37133.160000000003</v>
      </c>
      <c r="K4673" s="17">
        <v>0.29276799999999997</v>
      </c>
      <c r="L4673" s="18">
        <v>67630.94</v>
      </c>
      <c r="M4673" s="17">
        <v>0.18223400000000001</v>
      </c>
      <c r="N4673" s="18">
        <v>121188.4</v>
      </c>
      <c r="O4673" s="17">
        <v>0.18127499999999999</v>
      </c>
    </row>
    <row r="4674" spans="1:15" x14ac:dyDescent="0.2">
      <c r="A4674" s="125"/>
      <c r="B4674" s="30"/>
      <c r="C4674" s="30"/>
      <c r="D4674" s="30"/>
      <c r="E4674" s="30"/>
      <c r="F4674" s="30"/>
      <c r="G4674" s="14" t="s">
        <v>322</v>
      </c>
      <c r="H4674" s="18">
        <v>33221.449999999997</v>
      </c>
      <c r="I4674" s="17">
        <v>6.4432650000000002</v>
      </c>
      <c r="J4674" s="18">
        <v>114124.67</v>
      </c>
      <c r="K4674" s="17">
        <v>5.9852800000000004</v>
      </c>
      <c r="L4674" s="18">
        <v>241318.7</v>
      </c>
      <c r="M4674" s="17">
        <v>6.6894840000000002</v>
      </c>
      <c r="N4674" s="18">
        <v>312889.58</v>
      </c>
      <c r="O4674" s="17">
        <v>4.2716219999999998</v>
      </c>
    </row>
    <row r="4675" spans="1:15" x14ac:dyDescent="0.2">
      <c r="A4675" s="125"/>
      <c r="B4675" s="30"/>
      <c r="C4675" s="30"/>
      <c r="D4675" s="30"/>
      <c r="E4675" s="30"/>
      <c r="F4675" s="30"/>
      <c r="G4675" s="14" t="s">
        <v>323</v>
      </c>
      <c r="H4675" s="18">
        <v>16654.34</v>
      </c>
      <c r="I4675" s="17">
        <v>0.36513800000000002</v>
      </c>
      <c r="J4675" s="18">
        <v>54161.63</v>
      </c>
      <c r="K4675" s="17">
        <v>0.296593</v>
      </c>
      <c r="L4675" s="18">
        <v>115551.43</v>
      </c>
      <c r="M4675" s="17">
        <v>0.58537799999999995</v>
      </c>
      <c r="N4675" s="18">
        <v>204476.09</v>
      </c>
      <c r="O4675" s="17">
        <v>0.62603500000000001</v>
      </c>
    </row>
    <row r="4676" spans="1:15" x14ac:dyDescent="0.2">
      <c r="A4676" s="125"/>
      <c r="B4676" s="30"/>
      <c r="C4676" s="30"/>
      <c r="D4676" s="30"/>
      <c r="E4676" s="30"/>
      <c r="F4676" s="30"/>
      <c r="G4676" s="14" t="s">
        <v>324</v>
      </c>
      <c r="H4676" s="18">
        <v>7802.38</v>
      </c>
      <c r="I4676" s="17">
        <v>0.219665</v>
      </c>
      <c r="J4676" s="18">
        <v>27875.9</v>
      </c>
      <c r="K4676" s="17">
        <v>0.18898799999999999</v>
      </c>
      <c r="L4676" s="18">
        <v>49006.32</v>
      </c>
      <c r="M4676" s="17">
        <v>0.105225</v>
      </c>
      <c r="N4676" s="18">
        <v>85966.12</v>
      </c>
      <c r="O4676" s="17">
        <v>0.17755000000000001</v>
      </c>
    </row>
    <row r="4677" spans="1:15" x14ac:dyDescent="0.2">
      <c r="A4677" s="137"/>
      <c r="B4677" s="138"/>
      <c r="C4677" s="138"/>
      <c r="D4677" s="138"/>
      <c r="E4677" s="138"/>
      <c r="F4677" s="30"/>
      <c r="G4677" s="14" t="s">
        <v>325</v>
      </c>
      <c r="H4677" s="18">
        <v>10639.46</v>
      </c>
      <c r="I4677" s="17">
        <v>-0.21642900000000001</v>
      </c>
      <c r="J4677" s="18">
        <v>37210.81</v>
      </c>
      <c r="K4677" s="17">
        <v>-0.141706</v>
      </c>
      <c r="L4677" s="18">
        <v>75633.25</v>
      </c>
      <c r="M4677" s="17">
        <v>2.4115999999999999E-2</v>
      </c>
      <c r="N4677" s="18">
        <v>154399.5</v>
      </c>
      <c r="O4677" s="17">
        <v>0.114981</v>
      </c>
    </row>
    <row r="4678" spans="1:15" x14ac:dyDescent="0.2">
      <c r="C4678" s="30"/>
      <c r="D4678" s="30"/>
      <c r="E4678" s="30"/>
      <c r="F4678" s="30"/>
      <c r="G4678" s="14" t="s">
        <v>351</v>
      </c>
      <c r="H4678" s="19">
        <v>8362.4599999999991</v>
      </c>
      <c r="I4678" s="17">
        <v>2.4344160000000001</v>
      </c>
      <c r="J4678" s="19">
        <v>28473.040000000001</v>
      </c>
      <c r="K4678" s="17">
        <v>1.9253819999999999</v>
      </c>
      <c r="L4678" s="19">
        <v>41536.9</v>
      </c>
      <c r="M4678" s="17">
        <v>1.23986</v>
      </c>
      <c r="N4678" s="19">
        <v>54585.99</v>
      </c>
      <c r="O4678" s="17">
        <v>0.68517799999999995</v>
      </c>
    </row>
    <row r="4679" spans="1:15" x14ac:dyDescent="0.2">
      <c r="C4679" s="30"/>
      <c r="D4679" s="30"/>
      <c r="E4679" s="30"/>
      <c r="F4679" s="30"/>
      <c r="G4679" s="14" t="s">
        <v>352</v>
      </c>
      <c r="H4679" s="19">
        <v>4217.1000000000004</v>
      </c>
      <c r="I4679" s="17">
        <v>-7.4886999999999995E-2</v>
      </c>
      <c r="J4679" s="19">
        <v>16204.39</v>
      </c>
      <c r="K4679" s="17">
        <v>0.22798299999999999</v>
      </c>
      <c r="L4679" s="19">
        <v>37230.949999999997</v>
      </c>
      <c r="M4679" s="17">
        <v>0.59650499999999995</v>
      </c>
      <c r="N4679" s="19">
        <v>76174.64</v>
      </c>
      <c r="O4679" s="17">
        <v>0.69205300000000003</v>
      </c>
    </row>
    <row r="4680" spans="1:15" x14ac:dyDescent="0.2">
      <c r="A4680" s="124" t="s">
        <v>19</v>
      </c>
      <c r="B4680" s="29" t="s">
        <v>11</v>
      </c>
      <c r="C4680" s="29" t="s">
        <v>118</v>
      </c>
      <c r="D4680" s="29" t="s">
        <v>23</v>
      </c>
      <c r="E4680" s="29" t="s">
        <v>25</v>
      </c>
      <c r="F4680" s="29" t="s">
        <v>85</v>
      </c>
      <c r="G4680" s="14" t="s">
        <v>326</v>
      </c>
      <c r="H4680" s="18">
        <v>99185.97</v>
      </c>
      <c r="I4680" s="17">
        <v>1.5137940000000001</v>
      </c>
      <c r="J4680" s="18">
        <v>313667.75</v>
      </c>
      <c r="K4680" s="17">
        <v>1.1770719999999999</v>
      </c>
      <c r="L4680" s="18">
        <v>584037.98</v>
      </c>
      <c r="M4680" s="17">
        <v>1.1108769999999999</v>
      </c>
      <c r="N4680" s="18">
        <v>826820.37</v>
      </c>
      <c r="O4680" s="17">
        <v>0.68023299999999998</v>
      </c>
    </row>
    <row r="4681" spans="1:15" x14ac:dyDescent="0.2">
      <c r="A4681" s="125"/>
      <c r="B4681" s="30"/>
      <c r="C4681" s="30"/>
      <c r="D4681" s="30"/>
      <c r="E4681" s="30"/>
      <c r="F4681" s="30"/>
      <c r="G4681" s="14" t="s">
        <v>327</v>
      </c>
      <c r="H4681" s="18">
        <v>161636.21</v>
      </c>
      <c r="I4681" s="17">
        <v>1.462707</v>
      </c>
      <c r="J4681" s="18">
        <v>515048.24</v>
      </c>
      <c r="K4681" s="17">
        <v>0.88382400000000005</v>
      </c>
      <c r="L4681" s="18">
        <v>969964.8</v>
      </c>
      <c r="M4681" s="17">
        <v>0.97125399999999995</v>
      </c>
      <c r="N4681" s="18">
        <v>1582119.67</v>
      </c>
      <c r="O4681" s="17">
        <v>0.89682600000000001</v>
      </c>
    </row>
    <row r="4682" spans="1:15" x14ac:dyDescent="0.2">
      <c r="A4682" s="125"/>
      <c r="B4682" s="30"/>
      <c r="C4682" s="30"/>
      <c r="D4682" s="30"/>
      <c r="E4682" s="30"/>
      <c r="F4682" s="30"/>
      <c r="G4682" s="14" t="s">
        <v>328</v>
      </c>
      <c r="H4682" s="18">
        <v>123147.51</v>
      </c>
      <c r="I4682" s="17">
        <v>0.74386699999999994</v>
      </c>
      <c r="J4682" s="18">
        <v>406984.82</v>
      </c>
      <c r="K4682" s="17">
        <v>0.53559000000000001</v>
      </c>
      <c r="L4682" s="18">
        <v>791672.21</v>
      </c>
      <c r="M4682" s="17">
        <v>0.63497000000000003</v>
      </c>
      <c r="N4682" s="18">
        <v>1355983.71</v>
      </c>
      <c r="O4682" s="17">
        <v>0.54270300000000005</v>
      </c>
    </row>
    <row r="4683" spans="1:15" x14ac:dyDescent="0.2">
      <c r="A4683" s="125"/>
      <c r="B4683" s="30"/>
      <c r="C4683" s="30"/>
      <c r="D4683" s="30"/>
      <c r="E4683" s="30"/>
      <c r="F4683" s="30"/>
      <c r="G4683" s="14" t="s">
        <v>329</v>
      </c>
      <c r="H4683" s="18">
        <v>176307.45</v>
      </c>
      <c r="I4683" s="17">
        <v>3.8661000000000001E-2</v>
      </c>
      <c r="J4683" s="18">
        <v>656583.29</v>
      </c>
      <c r="K4683" s="17">
        <v>-3.9782999999999999E-2</v>
      </c>
      <c r="L4683" s="18">
        <v>1163210.54</v>
      </c>
      <c r="M4683" s="17">
        <v>-6.8101999999999996E-2</v>
      </c>
      <c r="N4683" s="18">
        <v>2061244.05</v>
      </c>
      <c r="O4683" s="17">
        <v>-8.7566000000000005E-2</v>
      </c>
    </row>
    <row r="4684" spans="1:15" x14ac:dyDescent="0.2">
      <c r="A4684" s="125"/>
      <c r="B4684" s="30"/>
      <c r="C4684" s="30"/>
      <c r="D4684" s="30"/>
      <c r="E4684" s="30"/>
      <c r="F4684" s="30"/>
      <c r="G4684" s="14" t="s">
        <v>330</v>
      </c>
      <c r="H4684" s="18">
        <v>72456.5</v>
      </c>
      <c r="I4684" s="17">
        <v>1.487366</v>
      </c>
      <c r="J4684" s="18">
        <v>237172.5</v>
      </c>
      <c r="K4684" s="17">
        <v>0.98009800000000002</v>
      </c>
      <c r="L4684" s="18">
        <v>466313.82</v>
      </c>
      <c r="M4684" s="17">
        <v>1.142436</v>
      </c>
      <c r="N4684" s="18">
        <v>779837.06</v>
      </c>
      <c r="O4684" s="17">
        <v>1.1440090000000001</v>
      </c>
    </row>
    <row r="4685" spans="1:15" x14ac:dyDescent="0.2">
      <c r="A4685" s="125"/>
      <c r="B4685" s="30"/>
      <c r="C4685" s="30"/>
      <c r="D4685" s="30"/>
      <c r="E4685" s="30"/>
      <c r="F4685" s="30"/>
      <c r="G4685" s="14" t="s">
        <v>331</v>
      </c>
      <c r="H4685" s="18">
        <v>104941.88</v>
      </c>
      <c r="I4685" s="17">
        <v>1.0091760000000001</v>
      </c>
      <c r="J4685" s="18">
        <v>340876.84</v>
      </c>
      <c r="K4685" s="17">
        <v>0.77569399999999999</v>
      </c>
      <c r="L4685" s="18">
        <v>750603.73</v>
      </c>
      <c r="M4685" s="17">
        <v>1.276502</v>
      </c>
      <c r="N4685" s="18">
        <v>1322262.25</v>
      </c>
      <c r="O4685" s="17">
        <v>1.2652870000000001</v>
      </c>
    </row>
    <row r="4686" spans="1:15" x14ac:dyDescent="0.2">
      <c r="A4686" s="125"/>
      <c r="B4686" s="30"/>
      <c r="C4686" s="30"/>
      <c r="D4686" s="30"/>
      <c r="E4686" s="30"/>
      <c r="F4686" s="30"/>
      <c r="G4686" s="14" t="s">
        <v>332</v>
      </c>
      <c r="H4686" s="18">
        <v>157664.15</v>
      </c>
      <c r="I4686" s="17">
        <v>0.323291</v>
      </c>
      <c r="J4686" s="18">
        <v>507687.97</v>
      </c>
      <c r="K4686" s="17">
        <v>0.30593700000000001</v>
      </c>
      <c r="L4686" s="18">
        <v>1074442.6299999999</v>
      </c>
      <c r="M4686" s="17">
        <v>0.63776299999999997</v>
      </c>
      <c r="N4686" s="18">
        <v>2012260.69</v>
      </c>
      <c r="O4686" s="17">
        <v>0.68178399999999995</v>
      </c>
    </row>
    <row r="4687" spans="1:15" x14ac:dyDescent="0.2">
      <c r="A4687" s="125"/>
      <c r="B4687" s="30"/>
      <c r="C4687" s="30"/>
      <c r="D4687" s="30"/>
      <c r="E4687" s="30"/>
      <c r="F4687" s="30"/>
      <c r="G4687" s="14" t="s">
        <v>333</v>
      </c>
      <c r="H4687" s="18">
        <v>160974.07</v>
      </c>
      <c r="I4687" s="17">
        <v>1.985023</v>
      </c>
      <c r="J4687" s="18">
        <v>522596.99</v>
      </c>
      <c r="K4687" s="17">
        <v>1.7473669999999999</v>
      </c>
      <c r="L4687" s="18">
        <v>1071058.6599999999</v>
      </c>
      <c r="M4687" s="17">
        <v>2.1414240000000002</v>
      </c>
      <c r="N4687" s="18">
        <v>1593581.28</v>
      </c>
      <c r="O4687" s="17">
        <v>1.3946909999999999</v>
      </c>
    </row>
    <row r="4688" spans="1:15" x14ac:dyDescent="0.2">
      <c r="A4688" s="125"/>
      <c r="B4688" s="30"/>
      <c r="C4688" s="30"/>
      <c r="D4688" s="30"/>
      <c r="E4688" s="31"/>
      <c r="F4688" s="30"/>
      <c r="G4688" s="14" t="s">
        <v>334</v>
      </c>
      <c r="H4688" s="18">
        <v>1056313.79</v>
      </c>
      <c r="I4688" s="17">
        <v>0.76085599999999998</v>
      </c>
      <c r="J4688" s="18">
        <v>3500618.42</v>
      </c>
      <c r="K4688" s="17">
        <v>0.55098999999999998</v>
      </c>
      <c r="L4688" s="18">
        <v>6871304.3300000001</v>
      </c>
      <c r="M4688" s="17">
        <v>0.69849399999999995</v>
      </c>
      <c r="N4688" s="18">
        <v>11534108.960000001</v>
      </c>
      <c r="O4688" s="17">
        <v>0.58574899999999996</v>
      </c>
    </row>
    <row r="4689" spans="1:15" x14ac:dyDescent="0.2">
      <c r="A4689" s="124" t="s">
        <v>19</v>
      </c>
      <c r="B4689" s="29" t="s">
        <v>11</v>
      </c>
      <c r="C4689" s="29" t="s">
        <v>118</v>
      </c>
      <c r="D4689" s="29" t="s">
        <v>23</v>
      </c>
      <c r="E4689" s="29" t="s">
        <v>10</v>
      </c>
      <c r="F4689" s="29" t="s">
        <v>84</v>
      </c>
      <c r="G4689" s="14" t="s">
        <v>278</v>
      </c>
      <c r="H4689" s="19">
        <v>5.6955</v>
      </c>
      <c r="I4689" s="17">
        <v>2.9558000000000001E-2</v>
      </c>
      <c r="J4689" s="19">
        <v>5.044403</v>
      </c>
      <c r="K4689" s="17">
        <v>-3.5545E-2</v>
      </c>
      <c r="L4689" s="19">
        <v>5.0679600000000002</v>
      </c>
      <c r="M4689" s="17">
        <v>-2.6294999999999999E-2</v>
      </c>
      <c r="N4689" s="19">
        <v>5.1755959999999996</v>
      </c>
      <c r="O4689" s="17">
        <v>-1.915E-2</v>
      </c>
    </row>
    <row r="4690" spans="1:15" x14ac:dyDescent="0.2">
      <c r="A4690" s="125"/>
      <c r="B4690" s="30"/>
      <c r="C4690" s="30"/>
      <c r="D4690" s="30"/>
      <c r="E4690" s="30"/>
      <c r="F4690" s="30"/>
      <c r="G4690" s="14" t="s">
        <v>279</v>
      </c>
      <c r="H4690" s="19">
        <v>4.9456259999999999</v>
      </c>
      <c r="I4690" s="17">
        <v>-0.24288100000000001</v>
      </c>
      <c r="J4690" s="19">
        <v>5.0687920000000002</v>
      </c>
      <c r="K4690" s="17">
        <v>-0.232739</v>
      </c>
      <c r="L4690" s="19">
        <v>4.9830189999999996</v>
      </c>
      <c r="M4690" s="17">
        <v>-0.32592100000000002</v>
      </c>
      <c r="N4690" s="19">
        <v>5.0254820000000002</v>
      </c>
      <c r="O4690" s="17">
        <v>-0.36114000000000002</v>
      </c>
    </row>
    <row r="4691" spans="1:15" x14ac:dyDescent="0.2">
      <c r="A4691" s="125"/>
      <c r="B4691" s="30"/>
      <c r="C4691" s="30"/>
      <c r="D4691" s="30"/>
      <c r="E4691" s="30"/>
      <c r="F4691" s="30"/>
      <c r="G4691" s="14" t="s">
        <v>280</v>
      </c>
      <c r="H4691" s="19">
        <v>7.2958290000000003</v>
      </c>
      <c r="I4691" s="17">
        <v>-4.5189E-2</v>
      </c>
      <c r="J4691" s="19">
        <v>7.292198</v>
      </c>
      <c r="K4691" s="17">
        <v>-7.3311000000000001E-2</v>
      </c>
      <c r="L4691" s="19">
        <v>7.4387429999999997</v>
      </c>
      <c r="M4691" s="17">
        <v>-8.2987000000000005E-2</v>
      </c>
      <c r="N4691" s="19">
        <v>7.50631</v>
      </c>
      <c r="O4691" s="17">
        <v>-8.9140999999999998E-2</v>
      </c>
    </row>
    <row r="4692" spans="1:15" x14ac:dyDescent="0.2">
      <c r="A4692" s="125"/>
      <c r="B4692" s="30"/>
      <c r="C4692" s="30"/>
      <c r="D4692" s="30"/>
      <c r="E4692" s="30"/>
      <c r="F4692" s="30"/>
      <c r="G4692" s="14" t="s">
        <v>281</v>
      </c>
      <c r="H4692" s="19">
        <v>5.1077859999999999</v>
      </c>
      <c r="I4692" s="17">
        <v>-7.3791999999999996E-2</v>
      </c>
      <c r="J4692" s="19">
        <v>5.1851589999999996</v>
      </c>
      <c r="K4692" s="17">
        <v>-6.7254999999999995E-2</v>
      </c>
      <c r="L4692" s="19">
        <v>5.0586219999999997</v>
      </c>
      <c r="M4692" s="17">
        <v>-0.19117400000000001</v>
      </c>
      <c r="N4692" s="19">
        <v>5.0737459999999999</v>
      </c>
      <c r="O4692" s="17">
        <v>-0.25644499999999998</v>
      </c>
    </row>
    <row r="4693" spans="1:15" x14ac:dyDescent="0.2">
      <c r="A4693" s="125"/>
      <c r="B4693" s="30"/>
      <c r="C4693" s="30"/>
      <c r="D4693" s="30"/>
      <c r="E4693" s="30"/>
      <c r="F4693" s="30"/>
      <c r="G4693" s="14" t="s">
        <v>282</v>
      </c>
      <c r="H4693" s="19">
        <v>4.0601989999999999</v>
      </c>
      <c r="I4693" s="17">
        <v>-0.48960300000000001</v>
      </c>
      <c r="J4693" s="19">
        <v>4.1450360000000002</v>
      </c>
      <c r="K4693" s="17">
        <v>-0.46254699999999999</v>
      </c>
      <c r="L4693" s="19">
        <v>4.465484</v>
      </c>
      <c r="M4693" s="17">
        <v>-0.41885800000000001</v>
      </c>
      <c r="N4693" s="19">
        <v>5.2020720000000003</v>
      </c>
      <c r="O4693" s="17">
        <v>-0.31167499999999998</v>
      </c>
    </row>
    <row r="4694" spans="1:15" x14ac:dyDescent="0.2">
      <c r="A4694" s="125"/>
      <c r="B4694" s="30"/>
      <c r="C4694" s="30"/>
      <c r="D4694" s="30"/>
      <c r="E4694" s="30"/>
      <c r="F4694" s="30"/>
      <c r="G4694" s="14" t="s">
        <v>283</v>
      </c>
      <c r="H4694" s="19">
        <v>7.180167</v>
      </c>
      <c r="I4694" s="17">
        <v>1.462E-3</v>
      </c>
      <c r="J4694" s="19">
        <v>7.1622690000000002</v>
      </c>
      <c r="K4694" s="17">
        <v>2.9881999999999999E-2</v>
      </c>
      <c r="L4694" s="19">
        <v>7.2176419999999997</v>
      </c>
      <c r="M4694" s="17">
        <v>1.3554999999999999E-2</v>
      </c>
      <c r="N4694" s="19">
        <v>7.3365539999999996</v>
      </c>
      <c r="O4694" s="17">
        <v>3.5825999999999997E-2</v>
      </c>
    </row>
    <row r="4695" spans="1:15" x14ac:dyDescent="0.2">
      <c r="A4695" s="125"/>
      <c r="B4695" s="30"/>
      <c r="C4695" s="30"/>
      <c r="D4695" s="30"/>
      <c r="E4695" s="30"/>
      <c r="F4695" s="30"/>
      <c r="G4695" s="14" t="s">
        <v>284</v>
      </c>
      <c r="H4695" s="19">
        <v>7.5339879999999999</v>
      </c>
      <c r="I4695" s="17">
        <v>3.8207999999999999E-2</v>
      </c>
      <c r="J4695" s="19">
        <v>7.5601269999999996</v>
      </c>
      <c r="K4695" s="17">
        <v>3.6809999999999998E-3</v>
      </c>
      <c r="L4695" s="19">
        <v>7.6695310000000001</v>
      </c>
      <c r="M4695" s="17">
        <v>-2.1187000000000001E-2</v>
      </c>
      <c r="N4695" s="19">
        <v>7.6465310000000004</v>
      </c>
      <c r="O4695" s="17">
        <v>-5.0043999999999998E-2</v>
      </c>
    </row>
    <row r="4696" spans="1:15" x14ac:dyDescent="0.2">
      <c r="A4696" s="125"/>
      <c r="B4696" s="30"/>
      <c r="C4696" s="30"/>
      <c r="D4696" s="30"/>
      <c r="E4696" s="30"/>
      <c r="F4696" s="30"/>
      <c r="G4696" s="14" t="s">
        <v>285</v>
      </c>
      <c r="H4696" s="19">
        <v>6.8578789999999996</v>
      </c>
      <c r="I4696" s="17">
        <v>5.7044999999999998E-2</v>
      </c>
      <c r="J4696" s="19">
        <v>7.1209850000000001</v>
      </c>
      <c r="K4696" s="17">
        <v>4.2226E-2</v>
      </c>
      <c r="L4696" s="19">
        <v>6.9707850000000002</v>
      </c>
      <c r="M4696" s="17">
        <v>-4.6934999999999998E-2</v>
      </c>
      <c r="N4696" s="19">
        <v>6.7536519999999998</v>
      </c>
      <c r="O4696" s="17">
        <v>-0.113469</v>
      </c>
    </row>
    <row r="4697" spans="1:15" x14ac:dyDescent="0.2">
      <c r="A4697" s="125"/>
      <c r="B4697" s="30"/>
      <c r="C4697" s="30"/>
      <c r="D4697" s="30"/>
      <c r="E4697" s="30"/>
      <c r="F4697" s="30"/>
      <c r="G4697" s="14" t="s">
        <v>286</v>
      </c>
      <c r="H4697" s="19">
        <v>4.5928639999999996</v>
      </c>
      <c r="I4697" s="17">
        <v>-0.44836100000000001</v>
      </c>
      <c r="J4697" s="19">
        <v>4.6870909999999997</v>
      </c>
      <c r="K4697" s="17">
        <v>-0.43645600000000001</v>
      </c>
      <c r="L4697" s="19">
        <v>4.3658340000000004</v>
      </c>
      <c r="M4697" s="17">
        <v>-0.48274499999999998</v>
      </c>
      <c r="N4697" s="19">
        <v>4.5311950000000003</v>
      </c>
      <c r="O4697" s="17">
        <v>-0.46960000000000002</v>
      </c>
    </row>
    <row r="4698" spans="1:15" x14ac:dyDescent="0.2">
      <c r="A4698" s="125"/>
      <c r="B4698" s="30"/>
      <c r="C4698" s="30"/>
      <c r="D4698" s="30"/>
      <c r="E4698" s="30"/>
      <c r="F4698" s="30"/>
      <c r="G4698" s="14" t="s">
        <v>287</v>
      </c>
      <c r="H4698" s="19">
        <v>7.6577440000000001</v>
      </c>
      <c r="I4698" s="17">
        <v>-8.9290999999999995E-2</v>
      </c>
      <c r="J4698" s="19">
        <v>7.6174720000000002</v>
      </c>
      <c r="K4698" s="17">
        <v>-6.8590999999999999E-2</v>
      </c>
      <c r="L4698" s="19">
        <v>7.7434320000000003</v>
      </c>
      <c r="M4698" s="17">
        <v>-7.6966999999999994E-2</v>
      </c>
      <c r="N4698" s="19">
        <v>7.9775450000000001</v>
      </c>
      <c r="O4698" s="17">
        <v>-6.3676999999999997E-2</v>
      </c>
    </row>
    <row r="4699" spans="1:15" x14ac:dyDescent="0.2">
      <c r="A4699" s="125"/>
      <c r="B4699" s="30"/>
      <c r="C4699" s="30"/>
      <c r="D4699" s="30"/>
      <c r="E4699" s="30"/>
      <c r="F4699" s="30"/>
      <c r="G4699" s="14" t="s">
        <v>288</v>
      </c>
      <c r="H4699" s="19">
        <v>6.2163279999999999</v>
      </c>
      <c r="I4699" s="17">
        <v>-0.229435</v>
      </c>
      <c r="J4699" s="19">
        <v>5.921246</v>
      </c>
      <c r="K4699" s="17">
        <v>-0.25972800000000001</v>
      </c>
      <c r="L4699" s="19">
        <v>6.0538369999999997</v>
      </c>
      <c r="M4699" s="17">
        <v>-0.24674099999999999</v>
      </c>
      <c r="N4699" s="19">
        <v>6.4623169999999996</v>
      </c>
      <c r="O4699" s="17">
        <v>-0.19262699999999999</v>
      </c>
    </row>
    <row r="4700" spans="1:15" x14ac:dyDescent="0.2">
      <c r="A4700" s="125"/>
      <c r="B4700" s="30"/>
      <c r="C4700" s="30"/>
      <c r="D4700" s="30"/>
      <c r="E4700" s="30"/>
      <c r="F4700" s="30"/>
      <c r="G4700" s="14" t="s">
        <v>289</v>
      </c>
      <c r="H4700" s="19">
        <v>5.6675820000000003</v>
      </c>
      <c r="I4700" s="17">
        <v>-0.27907900000000002</v>
      </c>
      <c r="J4700" s="19">
        <v>5.7860389999999997</v>
      </c>
      <c r="K4700" s="17">
        <v>-0.25189699999999998</v>
      </c>
      <c r="L4700" s="19">
        <v>5.590071</v>
      </c>
      <c r="M4700" s="17">
        <v>-0.30690099999999998</v>
      </c>
      <c r="N4700" s="19">
        <v>5.7064459999999997</v>
      </c>
      <c r="O4700" s="17">
        <v>-0.32682600000000001</v>
      </c>
    </row>
    <row r="4701" spans="1:15" x14ac:dyDescent="0.2">
      <c r="A4701" s="125"/>
      <c r="B4701" s="30"/>
      <c r="C4701" s="30"/>
      <c r="D4701" s="30"/>
      <c r="E4701" s="30"/>
      <c r="F4701" s="30"/>
      <c r="G4701" s="14" t="s">
        <v>290</v>
      </c>
      <c r="H4701" s="19">
        <v>5.617292</v>
      </c>
      <c r="I4701" s="17">
        <v>-0.25439699999999998</v>
      </c>
      <c r="J4701" s="19">
        <v>5.8400740000000004</v>
      </c>
      <c r="K4701" s="17">
        <v>-0.17018900000000001</v>
      </c>
      <c r="L4701" s="19">
        <v>5.9211159999999996</v>
      </c>
      <c r="M4701" s="17">
        <v>-0.24736900000000001</v>
      </c>
      <c r="N4701" s="19">
        <v>6.2405900000000001</v>
      </c>
      <c r="O4701" s="17">
        <v>-0.20344899999999999</v>
      </c>
    </row>
    <row r="4702" spans="1:15" x14ac:dyDescent="0.2">
      <c r="A4702" s="125"/>
      <c r="B4702" s="30"/>
      <c r="C4702" s="30"/>
      <c r="D4702" s="30"/>
      <c r="E4702" s="30"/>
      <c r="F4702" s="30"/>
      <c r="G4702" s="14" t="s">
        <v>291</v>
      </c>
      <c r="H4702" s="19">
        <v>6.2075480000000001</v>
      </c>
      <c r="I4702" s="17">
        <v>-0.24701799999999999</v>
      </c>
      <c r="J4702" s="19">
        <v>6.046513</v>
      </c>
      <c r="K4702" s="17">
        <v>-0.25054100000000001</v>
      </c>
      <c r="L4702" s="19">
        <v>6.2648489999999999</v>
      </c>
      <c r="M4702" s="17">
        <v>-0.231327</v>
      </c>
      <c r="N4702" s="19">
        <v>6.7857690000000002</v>
      </c>
      <c r="O4702" s="17">
        <v>-0.16950299999999999</v>
      </c>
    </row>
    <row r="4703" spans="1:15" x14ac:dyDescent="0.2">
      <c r="A4703" s="125"/>
      <c r="B4703" s="30"/>
      <c r="C4703" s="30"/>
      <c r="D4703" s="30"/>
      <c r="E4703" s="30"/>
      <c r="F4703" s="30"/>
      <c r="G4703" s="14" t="s">
        <v>292</v>
      </c>
      <c r="H4703" s="19">
        <v>5.6867559999999999</v>
      </c>
      <c r="I4703" s="17">
        <v>-0.29616199999999998</v>
      </c>
      <c r="J4703" s="19">
        <v>5.8252199999999998</v>
      </c>
      <c r="K4703" s="17">
        <v>-0.242454</v>
      </c>
      <c r="L4703" s="19">
        <v>5.7765709999999997</v>
      </c>
      <c r="M4703" s="17">
        <v>-0.25885000000000002</v>
      </c>
      <c r="N4703" s="19">
        <v>6.1900570000000004</v>
      </c>
      <c r="O4703" s="17">
        <v>-0.20766299999999999</v>
      </c>
    </row>
    <row r="4704" spans="1:15" x14ac:dyDescent="0.2">
      <c r="A4704" s="125"/>
      <c r="B4704" s="30"/>
      <c r="C4704" s="30"/>
      <c r="D4704" s="30"/>
      <c r="E4704" s="30"/>
      <c r="F4704" s="30"/>
      <c r="G4704" s="14" t="s">
        <v>293</v>
      </c>
      <c r="H4704" s="19">
        <v>6.6616609999999996</v>
      </c>
      <c r="I4704" s="17">
        <v>-2.1295000000000001E-2</v>
      </c>
      <c r="J4704" s="19">
        <v>6.4083750000000004</v>
      </c>
      <c r="K4704" s="17">
        <v>-2.7337E-2</v>
      </c>
      <c r="L4704" s="19">
        <v>6.4620340000000001</v>
      </c>
      <c r="M4704" s="17">
        <v>-2.4421000000000002E-2</v>
      </c>
      <c r="N4704" s="19">
        <v>6.5319099999999999</v>
      </c>
      <c r="O4704" s="17">
        <v>-1.8161E-2</v>
      </c>
    </row>
    <row r="4705" spans="1:15" x14ac:dyDescent="0.2">
      <c r="A4705" s="125"/>
      <c r="B4705" s="30"/>
      <c r="C4705" s="30"/>
      <c r="D4705" s="30"/>
      <c r="E4705" s="30"/>
      <c r="F4705" s="30"/>
      <c r="G4705" s="14" t="s">
        <v>294</v>
      </c>
      <c r="H4705" s="19">
        <v>8.0224510000000002</v>
      </c>
      <c r="I4705" s="17">
        <v>5.3767000000000002E-2</v>
      </c>
      <c r="J4705" s="19">
        <v>7.3589779999999996</v>
      </c>
      <c r="K4705" s="17">
        <v>3.1437E-2</v>
      </c>
      <c r="L4705" s="19">
        <v>7.3833539999999998</v>
      </c>
      <c r="M4705" s="17">
        <v>4.2500000000000003E-2</v>
      </c>
      <c r="N4705" s="19">
        <v>7.3870209999999998</v>
      </c>
      <c r="O4705" s="17">
        <v>3.0641999999999999E-2</v>
      </c>
    </row>
    <row r="4706" spans="1:15" x14ac:dyDescent="0.2">
      <c r="A4706" s="125"/>
      <c r="B4706" s="30"/>
      <c r="C4706" s="30"/>
      <c r="D4706" s="30"/>
      <c r="E4706" s="30"/>
      <c r="F4706" s="30"/>
      <c r="G4706" s="14" t="s">
        <v>295</v>
      </c>
      <c r="H4706" s="19">
        <v>5.5466550000000003</v>
      </c>
      <c r="I4706" s="17">
        <v>-0.212284</v>
      </c>
      <c r="J4706" s="19">
        <v>5.5214499999999997</v>
      </c>
      <c r="K4706" s="17">
        <v>-0.20282500000000001</v>
      </c>
      <c r="L4706" s="19">
        <v>5.3132250000000001</v>
      </c>
      <c r="M4706" s="17">
        <v>-0.30443100000000001</v>
      </c>
      <c r="N4706" s="19">
        <v>5.4184530000000004</v>
      </c>
      <c r="O4706" s="17">
        <v>-0.34945999999999999</v>
      </c>
    </row>
    <row r="4707" spans="1:15" x14ac:dyDescent="0.2">
      <c r="A4707" s="125"/>
      <c r="B4707" s="30"/>
      <c r="C4707" s="30"/>
      <c r="D4707" s="30"/>
      <c r="E4707" s="30"/>
      <c r="F4707" s="30"/>
      <c r="G4707" s="14" t="s">
        <v>296</v>
      </c>
      <c r="H4707" s="19">
        <v>5.5317129999999999</v>
      </c>
      <c r="I4707" s="17">
        <v>-0.36654500000000001</v>
      </c>
      <c r="J4707" s="19">
        <v>5.7923920000000004</v>
      </c>
      <c r="K4707" s="17">
        <v>-0.30228899999999997</v>
      </c>
      <c r="L4707" s="19">
        <v>5.7073460000000003</v>
      </c>
      <c r="M4707" s="17">
        <v>-0.32033600000000001</v>
      </c>
      <c r="N4707" s="19">
        <v>5.9210539999999998</v>
      </c>
      <c r="O4707" s="17">
        <v>-0.30236499999999999</v>
      </c>
    </row>
    <row r="4708" spans="1:15" x14ac:dyDescent="0.2">
      <c r="A4708" s="125"/>
      <c r="B4708" s="30"/>
      <c r="C4708" s="30"/>
      <c r="D4708" s="30"/>
      <c r="E4708" s="30"/>
      <c r="F4708" s="30"/>
      <c r="G4708" s="14" t="s">
        <v>297</v>
      </c>
      <c r="H4708" s="19">
        <v>5.7930890000000002</v>
      </c>
      <c r="I4708" s="17">
        <v>-0.10967200000000001</v>
      </c>
      <c r="J4708" s="19">
        <v>5.9360970000000002</v>
      </c>
      <c r="K4708" s="17">
        <v>-7.4628E-2</v>
      </c>
      <c r="L4708" s="19">
        <v>5.8800990000000004</v>
      </c>
      <c r="M4708" s="17">
        <v>-0.16400600000000001</v>
      </c>
      <c r="N4708" s="19">
        <v>5.8726339999999997</v>
      </c>
      <c r="O4708" s="17">
        <v>-0.20225899999999999</v>
      </c>
    </row>
    <row r="4709" spans="1:15" x14ac:dyDescent="0.2">
      <c r="A4709" s="125"/>
      <c r="B4709" s="30"/>
      <c r="C4709" s="30"/>
      <c r="D4709" s="30"/>
      <c r="E4709" s="30"/>
      <c r="F4709" s="30"/>
      <c r="G4709" s="14" t="s">
        <v>298</v>
      </c>
      <c r="H4709" s="19">
        <v>8.2544489999999993</v>
      </c>
      <c r="I4709" s="17">
        <v>-0.13173099999999999</v>
      </c>
      <c r="J4709" s="19">
        <v>8.2228080000000006</v>
      </c>
      <c r="K4709" s="17">
        <v>-0.132219</v>
      </c>
      <c r="L4709" s="19">
        <v>8.201943</v>
      </c>
      <c r="M4709" s="17">
        <v>-0.13406799999999999</v>
      </c>
      <c r="N4709" s="19">
        <v>8.4930330000000005</v>
      </c>
      <c r="O4709" s="17">
        <v>-9.7810999999999995E-2</v>
      </c>
    </row>
    <row r="4710" spans="1:15" x14ac:dyDescent="0.2">
      <c r="A4710" s="125"/>
      <c r="B4710" s="30"/>
      <c r="C4710" s="30"/>
      <c r="D4710" s="30"/>
      <c r="E4710" s="30"/>
      <c r="F4710" s="30"/>
      <c r="G4710" s="14" t="s">
        <v>299</v>
      </c>
      <c r="H4710" s="19">
        <v>5.8714519999999997</v>
      </c>
      <c r="I4710" s="17">
        <v>-0.36521500000000001</v>
      </c>
      <c r="J4710" s="19">
        <v>5.8589370000000001</v>
      </c>
      <c r="K4710" s="17">
        <v>-0.34338099999999999</v>
      </c>
      <c r="L4710" s="19">
        <v>5.8067739999999999</v>
      </c>
      <c r="M4710" s="17">
        <v>-0.33874599999999999</v>
      </c>
      <c r="N4710" s="19">
        <v>6.3864340000000004</v>
      </c>
      <c r="O4710" s="17">
        <v>-0.279192</v>
      </c>
    </row>
    <row r="4711" spans="1:15" x14ac:dyDescent="0.2">
      <c r="A4711" s="125"/>
      <c r="B4711" s="30"/>
      <c r="C4711" s="30"/>
      <c r="D4711" s="30"/>
      <c r="E4711" s="30"/>
      <c r="F4711" s="30"/>
      <c r="G4711" s="14" t="s">
        <v>300</v>
      </c>
      <c r="H4711" s="19">
        <v>4.900201</v>
      </c>
      <c r="I4711" s="17">
        <v>-0.145624</v>
      </c>
      <c r="J4711" s="19">
        <v>5.179659</v>
      </c>
      <c r="K4711" s="17">
        <v>-0.12967300000000001</v>
      </c>
      <c r="L4711" s="19">
        <v>5.7618580000000001</v>
      </c>
      <c r="M4711" s="17">
        <v>-0.145373</v>
      </c>
      <c r="N4711" s="19">
        <v>6.2989410000000001</v>
      </c>
      <c r="O4711" s="17">
        <v>-0.14876</v>
      </c>
    </row>
    <row r="4712" spans="1:15" x14ac:dyDescent="0.2">
      <c r="A4712" s="125"/>
      <c r="B4712" s="30"/>
      <c r="C4712" s="30"/>
      <c r="D4712" s="30"/>
      <c r="E4712" s="30"/>
      <c r="F4712" s="30"/>
      <c r="G4712" s="14" t="s">
        <v>301</v>
      </c>
      <c r="H4712" s="19">
        <v>6.8610490000000004</v>
      </c>
      <c r="I4712" s="17">
        <v>-4.6380999999999999E-2</v>
      </c>
      <c r="J4712" s="19">
        <v>6.9280499999999998</v>
      </c>
      <c r="K4712" s="17">
        <v>-3.8712000000000003E-2</v>
      </c>
      <c r="L4712" s="19">
        <v>6.9079040000000003</v>
      </c>
      <c r="M4712" s="17">
        <v>-0.110538</v>
      </c>
      <c r="N4712" s="19">
        <v>6.8632770000000001</v>
      </c>
      <c r="O4712" s="17">
        <v>-0.13869200000000001</v>
      </c>
    </row>
    <row r="4713" spans="1:15" x14ac:dyDescent="0.2">
      <c r="A4713" s="125"/>
      <c r="B4713" s="30"/>
      <c r="C4713" s="30"/>
      <c r="D4713" s="30"/>
      <c r="E4713" s="30"/>
      <c r="F4713" s="30"/>
      <c r="G4713" s="14" t="s">
        <v>302</v>
      </c>
      <c r="H4713" s="19">
        <v>4.2660349999999996</v>
      </c>
      <c r="I4713" s="17">
        <v>-0.16456699999999999</v>
      </c>
      <c r="J4713" s="19">
        <v>4.3380380000000001</v>
      </c>
      <c r="K4713" s="17">
        <v>-0.29289300000000001</v>
      </c>
      <c r="L4713" s="19">
        <v>4.1679880000000002</v>
      </c>
      <c r="M4713" s="17">
        <v>-0.38458300000000001</v>
      </c>
      <c r="N4713" s="19">
        <v>4.112698</v>
      </c>
      <c r="O4713" s="17">
        <v>-0.44199699999999997</v>
      </c>
    </row>
    <row r="4714" spans="1:15" x14ac:dyDescent="0.2">
      <c r="A4714" s="125"/>
      <c r="B4714" s="30"/>
      <c r="C4714" s="30"/>
      <c r="D4714" s="30"/>
      <c r="E4714" s="30"/>
      <c r="F4714" s="30"/>
      <c r="G4714" s="14" t="s">
        <v>303</v>
      </c>
      <c r="H4714" s="19">
        <v>5.6863979999999996</v>
      </c>
      <c r="I4714" s="17">
        <v>-0.12322</v>
      </c>
      <c r="J4714" s="19">
        <v>5.8574849999999996</v>
      </c>
      <c r="K4714" s="17">
        <v>-0.129913</v>
      </c>
      <c r="L4714" s="19">
        <v>5.6077810000000001</v>
      </c>
      <c r="M4714" s="17">
        <v>-0.243896</v>
      </c>
      <c r="N4714" s="19">
        <v>5.5159589999999996</v>
      </c>
      <c r="O4714" s="17">
        <v>-0.30602200000000002</v>
      </c>
    </row>
    <row r="4715" spans="1:15" x14ac:dyDescent="0.2">
      <c r="A4715" s="125"/>
      <c r="B4715" s="30"/>
      <c r="C4715" s="30"/>
      <c r="D4715" s="30"/>
      <c r="E4715" s="30"/>
      <c r="F4715" s="30"/>
      <c r="G4715" s="14" t="s">
        <v>304</v>
      </c>
      <c r="H4715" s="19">
        <v>4.9423360000000001</v>
      </c>
      <c r="I4715" s="17">
        <v>-0.14543900000000001</v>
      </c>
      <c r="J4715" s="19">
        <v>5.2007380000000003</v>
      </c>
      <c r="K4715" s="17">
        <v>-0.11569699999999999</v>
      </c>
      <c r="L4715" s="19">
        <v>5.6917759999999999</v>
      </c>
      <c r="M4715" s="17">
        <v>-0.146205</v>
      </c>
      <c r="N4715" s="19">
        <v>6.1272130000000002</v>
      </c>
      <c r="O4715" s="17">
        <v>-0.15945000000000001</v>
      </c>
    </row>
    <row r="4716" spans="1:15" x14ac:dyDescent="0.2">
      <c r="A4716" s="125"/>
      <c r="B4716" s="30"/>
      <c r="C4716" s="30"/>
      <c r="D4716" s="30"/>
      <c r="E4716" s="30"/>
      <c r="F4716" s="30"/>
      <c r="G4716" s="14" t="s">
        <v>305</v>
      </c>
      <c r="H4716" s="19">
        <v>5.553159</v>
      </c>
      <c r="I4716" s="17">
        <v>4.2426999999999999E-2</v>
      </c>
      <c r="J4716" s="19">
        <v>5.454275</v>
      </c>
      <c r="K4716" s="17">
        <v>-1.2949999999999999E-3</v>
      </c>
      <c r="L4716" s="19">
        <v>5.2405080000000002</v>
      </c>
      <c r="M4716" s="17">
        <v>-0.13672200000000001</v>
      </c>
      <c r="N4716" s="19">
        <v>5.1373870000000004</v>
      </c>
      <c r="O4716" s="17">
        <v>-0.21371399999999999</v>
      </c>
    </row>
    <row r="4717" spans="1:15" x14ac:dyDescent="0.2">
      <c r="A4717" s="125"/>
      <c r="B4717" s="30"/>
      <c r="C4717" s="30"/>
      <c r="D4717" s="30"/>
      <c r="E4717" s="30"/>
      <c r="F4717" s="30"/>
      <c r="G4717" s="14" t="s">
        <v>306</v>
      </c>
      <c r="H4717" s="19">
        <v>5.6675789999999999</v>
      </c>
      <c r="I4717" s="17">
        <v>-0.28928700000000002</v>
      </c>
      <c r="J4717" s="19">
        <v>5.8547849999999997</v>
      </c>
      <c r="K4717" s="17">
        <v>-0.21129600000000001</v>
      </c>
      <c r="L4717" s="19">
        <v>5.8779529999999998</v>
      </c>
      <c r="M4717" s="17">
        <v>-0.15199599999999999</v>
      </c>
      <c r="N4717" s="19">
        <v>6.8932479999999998</v>
      </c>
      <c r="O4717" s="17">
        <v>4.2126999999999998E-2</v>
      </c>
    </row>
    <row r="4718" spans="1:15" x14ac:dyDescent="0.2">
      <c r="A4718" s="125"/>
      <c r="B4718" s="30"/>
      <c r="C4718" s="30"/>
      <c r="D4718" s="30"/>
      <c r="E4718" s="30"/>
      <c r="F4718" s="30"/>
      <c r="G4718" s="14" t="s">
        <v>307</v>
      </c>
      <c r="H4718" s="19">
        <v>3.880646</v>
      </c>
      <c r="I4718" s="17">
        <v>-0.40207900000000002</v>
      </c>
      <c r="J4718" s="19">
        <v>3.8726919999999998</v>
      </c>
      <c r="K4718" s="17">
        <v>-0.36903000000000002</v>
      </c>
      <c r="L4718" s="19">
        <v>4.1103930000000002</v>
      </c>
      <c r="M4718" s="17">
        <v>-0.32886799999999999</v>
      </c>
      <c r="N4718" s="19">
        <v>4.6308879999999997</v>
      </c>
      <c r="O4718" s="17">
        <v>-0.246173</v>
      </c>
    </row>
    <row r="4719" spans="1:15" x14ac:dyDescent="0.2">
      <c r="A4719" s="125"/>
      <c r="B4719" s="30"/>
      <c r="C4719" s="30"/>
      <c r="D4719" s="30"/>
      <c r="E4719" s="30"/>
      <c r="F4719" s="30"/>
      <c r="G4719" s="14" t="s">
        <v>308</v>
      </c>
      <c r="H4719" s="19">
        <v>5.441249</v>
      </c>
      <c r="I4719" s="17">
        <v>-0.110262</v>
      </c>
      <c r="J4719" s="19">
        <v>5.5814120000000003</v>
      </c>
      <c r="K4719" s="17">
        <v>-8.5108000000000003E-2</v>
      </c>
      <c r="L4719" s="19">
        <v>5.5623329999999997</v>
      </c>
      <c r="M4719" s="17">
        <v>-0.22204499999999999</v>
      </c>
      <c r="N4719" s="19">
        <v>5.5665469999999999</v>
      </c>
      <c r="O4719" s="17">
        <v>-0.31059399999999998</v>
      </c>
    </row>
    <row r="4720" spans="1:15" x14ac:dyDescent="0.2">
      <c r="A4720" s="125"/>
      <c r="B4720" s="30"/>
      <c r="C4720" s="30"/>
      <c r="D4720" s="30"/>
      <c r="E4720" s="30"/>
      <c r="F4720" s="30"/>
      <c r="G4720" s="14" t="s">
        <v>309</v>
      </c>
      <c r="H4720" s="19">
        <v>5.6682399999999999</v>
      </c>
      <c r="I4720" s="17">
        <v>-0.102974</v>
      </c>
      <c r="J4720" s="19">
        <v>5.8691659999999999</v>
      </c>
      <c r="K4720" s="17">
        <v>-5.7993999999999997E-2</v>
      </c>
      <c r="L4720" s="19">
        <v>5.7785690000000001</v>
      </c>
      <c r="M4720" s="17">
        <v>-0.16213</v>
      </c>
      <c r="N4720" s="19">
        <v>5.7083019999999998</v>
      </c>
      <c r="O4720" s="17">
        <v>-0.22431300000000001</v>
      </c>
    </row>
    <row r="4721" spans="1:15" x14ac:dyDescent="0.2">
      <c r="A4721" s="125"/>
      <c r="B4721" s="30"/>
      <c r="C4721" s="30"/>
      <c r="D4721" s="30"/>
      <c r="E4721" s="30"/>
      <c r="F4721" s="30"/>
      <c r="G4721" s="14" t="s">
        <v>310</v>
      </c>
      <c r="H4721" s="19">
        <v>5.2794270000000001</v>
      </c>
      <c r="I4721" s="17">
        <v>-0.125915</v>
      </c>
      <c r="J4721" s="19">
        <v>5.5106679999999999</v>
      </c>
      <c r="K4721" s="17">
        <v>-7.4457999999999996E-2</v>
      </c>
      <c r="L4721" s="19">
        <v>5.3485550000000002</v>
      </c>
      <c r="M4721" s="17">
        <v>-0.18135899999999999</v>
      </c>
      <c r="N4721" s="19">
        <v>5.3560020000000002</v>
      </c>
      <c r="O4721" s="17">
        <v>-0.22537599999999999</v>
      </c>
    </row>
    <row r="4722" spans="1:15" x14ac:dyDescent="0.2">
      <c r="A4722" s="125"/>
      <c r="B4722" s="30"/>
      <c r="C4722" s="30"/>
      <c r="D4722" s="30"/>
      <c r="E4722" s="30"/>
      <c r="F4722" s="30"/>
      <c r="G4722" s="14" t="s">
        <v>311</v>
      </c>
      <c r="H4722" s="19">
        <v>6.8572300000000004</v>
      </c>
      <c r="I4722" s="17">
        <v>-9.9812999999999999E-2</v>
      </c>
      <c r="J4722" s="19">
        <v>7.2052959999999997</v>
      </c>
      <c r="K4722" s="17">
        <v>-4.4895999999999998E-2</v>
      </c>
      <c r="L4722" s="19">
        <v>7.3464239999999998</v>
      </c>
      <c r="M4722" s="17">
        <v>-1.1833E-2</v>
      </c>
      <c r="N4722" s="19">
        <v>7.8096829999999997</v>
      </c>
      <c r="O4722" s="17">
        <v>6.1391000000000001E-2</v>
      </c>
    </row>
    <row r="4723" spans="1:15" x14ac:dyDescent="0.2">
      <c r="A4723" s="125"/>
      <c r="B4723" s="30"/>
      <c r="C4723" s="30"/>
      <c r="D4723" s="30"/>
      <c r="E4723" s="30"/>
      <c r="F4723" s="30"/>
      <c r="G4723" s="14" t="s">
        <v>312</v>
      </c>
      <c r="H4723" s="19">
        <v>5.5798740000000002</v>
      </c>
      <c r="I4723" s="17">
        <v>-6.4602000000000007E-2</v>
      </c>
      <c r="J4723" s="19">
        <v>5.6137300000000003</v>
      </c>
      <c r="K4723" s="17">
        <v>-5.2047999999999997E-2</v>
      </c>
      <c r="L4723" s="19">
        <v>5.4456230000000003</v>
      </c>
      <c r="M4723" s="17">
        <v>-0.167241</v>
      </c>
      <c r="N4723" s="19">
        <v>5.5138639999999999</v>
      </c>
      <c r="O4723" s="17">
        <v>-0.208895</v>
      </c>
    </row>
    <row r="4724" spans="1:15" x14ac:dyDescent="0.2">
      <c r="A4724" s="125"/>
      <c r="B4724" s="30"/>
      <c r="C4724" s="30"/>
      <c r="D4724" s="30"/>
      <c r="E4724" s="30"/>
      <c r="F4724" s="30"/>
      <c r="G4724" s="14" t="s">
        <v>313</v>
      </c>
      <c r="H4724" s="19">
        <v>7.4375359999999997</v>
      </c>
      <c r="I4724" s="17">
        <v>-0.145922</v>
      </c>
      <c r="J4724" s="19">
        <v>7.4244349999999999</v>
      </c>
      <c r="K4724" s="17">
        <v>-0.12242599999999999</v>
      </c>
      <c r="L4724" s="19">
        <v>7.728999</v>
      </c>
      <c r="M4724" s="17">
        <v>-9.7167000000000003E-2</v>
      </c>
      <c r="N4724" s="19">
        <v>8.1047670000000007</v>
      </c>
      <c r="O4724" s="17">
        <v>-6.5095E-2</v>
      </c>
    </row>
    <row r="4725" spans="1:15" x14ac:dyDescent="0.2">
      <c r="A4725" s="125"/>
      <c r="B4725" s="30"/>
      <c r="C4725" s="30"/>
      <c r="D4725" s="30"/>
      <c r="E4725" s="30"/>
      <c r="F4725" s="30"/>
      <c r="G4725" s="14" t="s">
        <v>314</v>
      </c>
      <c r="H4725" s="19">
        <v>3.9950549999999998</v>
      </c>
      <c r="I4725" s="17">
        <v>-0.54162100000000002</v>
      </c>
      <c r="J4725" s="19">
        <v>4.0661649999999998</v>
      </c>
      <c r="K4725" s="17">
        <v>-0.55886800000000003</v>
      </c>
      <c r="L4725" s="19">
        <v>4.0549150000000003</v>
      </c>
      <c r="M4725" s="17">
        <v>-0.57159899999999997</v>
      </c>
      <c r="N4725" s="19">
        <v>4.2836889999999999</v>
      </c>
      <c r="O4725" s="17">
        <v>-0.545767</v>
      </c>
    </row>
    <row r="4726" spans="1:15" x14ac:dyDescent="0.2">
      <c r="A4726" s="125"/>
      <c r="B4726" s="30"/>
      <c r="C4726" s="30"/>
      <c r="D4726" s="30"/>
      <c r="E4726" s="30"/>
      <c r="F4726" s="30"/>
      <c r="G4726" s="14" t="s">
        <v>315</v>
      </c>
      <c r="H4726" s="19">
        <v>7.0445320000000002</v>
      </c>
      <c r="I4726" s="17">
        <v>-0.163161</v>
      </c>
      <c r="J4726" s="19">
        <v>7.2469340000000004</v>
      </c>
      <c r="K4726" s="17">
        <v>-0.14759</v>
      </c>
      <c r="L4726" s="19">
        <v>7.6107800000000001</v>
      </c>
      <c r="M4726" s="17">
        <v>-0.112399</v>
      </c>
      <c r="N4726" s="19">
        <v>7.8472499999999998</v>
      </c>
      <c r="O4726" s="17">
        <v>-7.0049E-2</v>
      </c>
    </row>
    <row r="4727" spans="1:15" x14ac:dyDescent="0.2">
      <c r="A4727" s="125"/>
      <c r="B4727" s="30"/>
      <c r="C4727" s="30"/>
      <c r="D4727" s="30"/>
      <c r="E4727" s="30"/>
      <c r="F4727" s="30"/>
      <c r="G4727" s="14" t="s">
        <v>316</v>
      </c>
      <c r="H4727" s="19">
        <v>6.9364210000000002</v>
      </c>
      <c r="I4727" s="17">
        <v>-7.2708999999999996E-2</v>
      </c>
      <c r="J4727" s="19">
        <v>7.1189770000000001</v>
      </c>
      <c r="K4727" s="17">
        <v>-0.110997</v>
      </c>
      <c r="L4727" s="19">
        <v>7.4749619999999997</v>
      </c>
      <c r="M4727" s="17">
        <v>-9.0351000000000001E-2</v>
      </c>
      <c r="N4727" s="19">
        <v>7.4569910000000004</v>
      </c>
      <c r="O4727" s="17">
        <v>-0.116191</v>
      </c>
    </row>
    <row r="4728" spans="1:15" x14ac:dyDescent="0.2">
      <c r="A4728" s="125"/>
      <c r="B4728" s="30"/>
      <c r="C4728" s="30"/>
      <c r="D4728" s="30"/>
      <c r="E4728" s="30"/>
      <c r="F4728" s="30"/>
      <c r="G4728" s="14" t="s">
        <v>317</v>
      </c>
      <c r="H4728" s="19">
        <v>6.5466519999999999</v>
      </c>
      <c r="I4728" s="17">
        <v>-6.1325999999999999E-2</v>
      </c>
      <c r="J4728" s="19">
        <v>6.5907359999999997</v>
      </c>
      <c r="K4728" s="17">
        <v>-0.11733499999999999</v>
      </c>
      <c r="L4728" s="19">
        <v>6.7562699999999998</v>
      </c>
      <c r="M4728" s="17">
        <v>-0.14466399999999999</v>
      </c>
      <c r="N4728" s="19">
        <v>6.915578</v>
      </c>
      <c r="O4728" s="17">
        <v>-0.16625400000000001</v>
      </c>
    </row>
    <row r="4729" spans="1:15" x14ac:dyDescent="0.2">
      <c r="A4729" s="125"/>
      <c r="B4729" s="30"/>
      <c r="C4729" s="30"/>
      <c r="D4729" s="30"/>
      <c r="E4729" s="30"/>
      <c r="F4729" s="30"/>
      <c r="G4729" s="14" t="s">
        <v>318</v>
      </c>
      <c r="H4729" s="19">
        <v>6.0543659999999999</v>
      </c>
      <c r="I4729" s="17">
        <v>-6.1294000000000001E-2</v>
      </c>
      <c r="J4729" s="19">
        <v>6.6492040000000001</v>
      </c>
      <c r="K4729" s="17">
        <v>2.3401999999999999E-2</v>
      </c>
      <c r="L4729" s="19">
        <v>7.106395</v>
      </c>
      <c r="M4729" s="17">
        <v>4.3596999999999997E-2</v>
      </c>
      <c r="N4729" s="19">
        <v>7.1757980000000003</v>
      </c>
      <c r="O4729" s="17">
        <v>2.3429999999999999E-2</v>
      </c>
    </row>
    <row r="4730" spans="1:15" x14ac:dyDescent="0.2">
      <c r="A4730" s="125"/>
      <c r="B4730" s="30"/>
      <c r="C4730" s="30"/>
      <c r="D4730" s="30"/>
      <c r="E4730" s="30"/>
      <c r="F4730" s="30"/>
      <c r="G4730" s="14" t="s">
        <v>319</v>
      </c>
      <c r="H4730" s="19">
        <v>4.7178659999999999</v>
      </c>
      <c r="I4730" s="17">
        <v>-8.5836999999999997E-2</v>
      </c>
      <c r="J4730" s="19">
        <v>4.8293340000000002</v>
      </c>
      <c r="K4730" s="17">
        <v>-6.8789000000000003E-2</v>
      </c>
      <c r="L4730" s="19">
        <v>4.799309</v>
      </c>
      <c r="M4730" s="17">
        <v>-0.19828399999999999</v>
      </c>
      <c r="N4730" s="19">
        <v>4.7557600000000004</v>
      </c>
      <c r="O4730" s="17">
        <v>-0.30857299999999999</v>
      </c>
    </row>
    <row r="4731" spans="1:15" x14ac:dyDescent="0.2">
      <c r="A4731" s="125"/>
      <c r="B4731" s="30"/>
      <c r="C4731" s="30"/>
      <c r="D4731" s="30"/>
      <c r="E4731" s="30"/>
      <c r="F4731" s="30"/>
      <c r="G4731" s="14" t="s">
        <v>320</v>
      </c>
      <c r="H4731" s="19">
        <v>6.2068729999999999</v>
      </c>
      <c r="I4731" s="17">
        <v>-0.27558899999999997</v>
      </c>
      <c r="J4731" s="19">
        <v>6.1960949999999997</v>
      </c>
      <c r="K4731" s="17">
        <v>-0.25468299999999999</v>
      </c>
      <c r="L4731" s="19">
        <v>6.2140279999999999</v>
      </c>
      <c r="M4731" s="17">
        <v>-0.22337199999999999</v>
      </c>
      <c r="N4731" s="19">
        <v>6.8056850000000004</v>
      </c>
      <c r="O4731" s="17">
        <v>-0.158224</v>
      </c>
    </row>
    <row r="4732" spans="1:15" x14ac:dyDescent="0.2">
      <c r="A4732" s="125"/>
      <c r="B4732" s="30"/>
      <c r="C4732" s="30"/>
      <c r="D4732" s="30"/>
      <c r="E4732" s="30"/>
      <c r="F4732" s="30"/>
      <c r="G4732" s="14" t="s">
        <v>321</v>
      </c>
      <c r="H4732" s="19">
        <v>7.306705</v>
      </c>
      <c r="I4732" s="17">
        <v>-4.7563000000000001E-2</v>
      </c>
      <c r="J4732" s="19">
        <v>7.4868829999999997</v>
      </c>
      <c r="K4732" s="17">
        <v>-3.1910000000000001E-2</v>
      </c>
      <c r="L4732" s="19">
        <v>7.6901830000000002</v>
      </c>
      <c r="M4732" s="17">
        <v>2.1283E-2</v>
      </c>
      <c r="N4732" s="19">
        <v>7.7735019999999997</v>
      </c>
      <c r="O4732" s="17">
        <v>4.0787999999999998E-2</v>
      </c>
    </row>
    <row r="4733" spans="1:15" x14ac:dyDescent="0.2">
      <c r="A4733" s="125"/>
      <c r="B4733" s="30"/>
      <c r="C4733" s="30"/>
      <c r="D4733" s="30"/>
      <c r="E4733" s="30"/>
      <c r="F4733" s="30"/>
      <c r="G4733" s="14" t="s">
        <v>322</v>
      </c>
      <c r="H4733" s="19">
        <v>4.8350369999999998</v>
      </c>
      <c r="I4733" s="17">
        <v>-0.44331799999999999</v>
      </c>
      <c r="J4733" s="19">
        <v>4.920407</v>
      </c>
      <c r="K4733" s="17">
        <v>-0.45163199999999998</v>
      </c>
      <c r="L4733" s="19">
        <v>4.9795740000000004</v>
      </c>
      <c r="M4733" s="17">
        <v>-0.46062999999999998</v>
      </c>
      <c r="N4733" s="19">
        <v>5.2510599999999998</v>
      </c>
      <c r="O4733" s="17">
        <v>-0.44606899999999999</v>
      </c>
    </row>
    <row r="4734" spans="1:15" x14ac:dyDescent="0.2">
      <c r="A4734" s="125"/>
      <c r="B4734" s="30"/>
      <c r="C4734" s="30"/>
      <c r="D4734" s="30"/>
      <c r="E4734" s="30"/>
      <c r="F4734" s="30"/>
      <c r="G4734" s="14" t="s">
        <v>323</v>
      </c>
      <c r="H4734" s="19">
        <v>5.5188750000000004</v>
      </c>
      <c r="I4734" s="17">
        <v>-0.113651</v>
      </c>
      <c r="J4734" s="19">
        <v>5.720205</v>
      </c>
      <c r="K4734" s="17">
        <v>-0.12159200000000001</v>
      </c>
      <c r="L4734" s="19">
        <v>5.6204850000000004</v>
      </c>
      <c r="M4734" s="17">
        <v>-0.21013399999999999</v>
      </c>
      <c r="N4734" s="19">
        <v>5.6321839999999996</v>
      </c>
      <c r="O4734" s="17">
        <v>-0.25892500000000002</v>
      </c>
    </row>
    <row r="4735" spans="1:15" x14ac:dyDescent="0.2">
      <c r="A4735" s="125"/>
      <c r="B4735" s="30"/>
      <c r="C4735" s="30"/>
      <c r="D4735" s="30"/>
      <c r="E4735" s="30"/>
      <c r="F4735" s="30"/>
      <c r="G4735" s="14" t="s">
        <v>324</v>
      </c>
      <c r="H4735" s="19">
        <v>5.788843</v>
      </c>
      <c r="I4735" s="17">
        <v>-0.112285</v>
      </c>
      <c r="J4735" s="19">
        <v>6.079294</v>
      </c>
      <c r="K4735" s="17">
        <v>-4.6450999999999999E-2</v>
      </c>
      <c r="L4735" s="19">
        <v>5.7454859999999996</v>
      </c>
      <c r="M4735" s="17">
        <v>-0.13803799999999999</v>
      </c>
      <c r="N4735" s="19">
        <v>5.8917999999999999</v>
      </c>
      <c r="O4735" s="17">
        <v>-0.15035200000000001</v>
      </c>
    </row>
    <row r="4736" spans="1:15" x14ac:dyDescent="0.2">
      <c r="A4736" s="137"/>
      <c r="B4736" s="138"/>
      <c r="C4736" s="138"/>
      <c r="D4736" s="138"/>
      <c r="E4736" s="138"/>
      <c r="F4736" s="30"/>
      <c r="G4736" s="14" t="s">
        <v>325</v>
      </c>
      <c r="H4736" s="19">
        <v>6.174811</v>
      </c>
      <c r="I4736" s="17">
        <v>-7.8800999999999996E-2</v>
      </c>
      <c r="J4736" s="19">
        <v>6.3035680000000003</v>
      </c>
      <c r="K4736" s="17">
        <v>-4.3457000000000003E-2</v>
      </c>
      <c r="L4736" s="19">
        <v>6.2251190000000003</v>
      </c>
      <c r="M4736" s="17">
        <v>-0.13853199999999999</v>
      </c>
      <c r="N4736" s="19">
        <v>6.1548489999999996</v>
      </c>
      <c r="O4736" s="17">
        <v>-0.19017999999999999</v>
      </c>
    </row>
    <row r="4737" spans="1:15" x14ac:dyDescent="0.2">
      <c r="C4737" s="30"/>
      <c r="D4737" s="30"/>
      <c r="E4737" s="30"/>
      <c r="F4737" s="30"/>
      <c r="G4737" s="14" t="s">
        <v>351</v>
      </c>
      <c r="H4737" s="19">
        <v>5.8641800000000002</v>
      </c>
      <c r="I4737" s="17">
        <v>-0.288134</v>
      </c>
      <c r="J4737" s="19">
        <v>5.5885879999999997</v>
      </c>
      <c r="K4737" s="17">
        <v>-0.308444</v>
      </c>
      <c r="L4737" s="19">
        <v>5.6688859999999996</v>
      </c>
      <c r="M4737" s="17">
        <v>-0.30509599999999998</v>
      </c>
      <c r="N4737" s="19">
        <v>6.0112300000000003</v>
      </c>
      <c r="O4737" s="17">
        <v>-0.26421499999999998</v>
      </c>
    </row>
    <row r="4738" spans="1:15" x14ac:dyDescent="0.2">
      <c r="C4738" s="30"/>
      <c r="D4738" s="30"/>
      <c r="E4738" s="30"/>
      <c r="F4738" s="30"/>
      <c r="G4738" s="14" t="s">
        <v>352</v>
      </c>
      <c r="H4738" s="19">
        <v>5.8593580000000003</v>
      </c>
      <c r="I4738" s="17">
        <v>1.504E-2</v>
      </c>
      <c r="J4738" s="19">
        <v>5.4286279999999998</v>
      </c>
      <c r="K4738" s="17">
        <v>-0.21846099999999999</v>
      </c>
      <c r="L4738" s="19">
        <v>4.9562689999999998</v>
      </c>
      <c r="M4738" s="17">
        <v>-0.33815200000000001</v>
      </c>
      <c r="N4738" s="19">
        <v>4.7379569999999998</v>
      </c>
      <c r="O4738" s="17">
        <v>-0.396534</v>
      </c>
    </row>
    <row r="4739" spans="1:15" x14ac:dyDescent="0.2">
      <c r="A4739" s="124" t="s">
        <v>19</v>
      </c>
      <c r="B4739" s="29" t="s">
        <v>11</v>
      </c>
      <c r="C4739" s="29" t="s">
        <v>118</v>
      </c>
      <c r="D4739" s="29" t="s">
        <v>23</v>
      </c>
      <c r="E4739" s="29" t="s">
        <v>10</v>
      </c>
      <c r="F4739" s="29" t="s">
        <v>85</v>
      </c>
      <c r="G4739" s="14" t="s">
        <v>326</v>
      </c>
      <c r="H4739" s="19">
        <v>6.2057200000000003</v>
      </c>
      <c r="I4739" s="17">
        <v>-0.22345499999999999</v>
      </c>
      <c r="J4739" s="19">
        <v>6.2889099999999996</v>
      </c>
      <c r="K4739" s="17">
        <v>-0.19878999999999999</v>
      </c>
      <c r="L4739" s="19">
        <v>6.3155239999999999</v>
      </c>
      <c r="M4739" s="17">
        <v>-0.191107</v>
      </c>
      <c r="N4739" s="19">
        <v>6.8512890000000004</v>
      </c>
      <c r="O4739" s="17">
        <v>-0.13217599999999999</v>
      </c>
    </row>
    <row r="4740" spans="1:15" x14ac:dyDescent="0.2">
      <c r="A4740" s="125"/>
      <c r="B4740" s="30"/>
      <c r="C4740" s="30"/>
      <c r="D4740" s="30"/>
      <c r="E4740" s="30"/>
      <c r="F4740" s="30"/>
      <c r="G4740" s="14" t="s">
        <v>327</v>
      </c>
      <c r="H4740" s="19">
        <v>5.5905769999999997</v>
      </c>
      <c r="I4740" s="17">
        <v>-0.20641399999999999</v>
      </c>
      <c r="J4740" s="19">
        <v>5.695487</v>
      </c>
      <c r="K4740" s="17">
        <v>-0.186972</v>
      </c>
      <c r="L4740" s="19">
        <v>5.5539769999999997</v>
      </c>
      <c r="M4740" s="17">
        <v>-0.25646099999999999</v>
      </c>
      <c r="N4740" s="19">
        <v>5.6846300000000003</v>
      </c>
      <c r="O4740" s="17">
        <v>-0.26856600000000003</v>
      </c>
    </row>
    <row r="4741" spans="1:15" x14ac:dyDescent="0.2">
      <c r="A4741" s="125"/>
      <c r="B4741" s="30"/>
      <c r="C4741" s="30"/>
      <c r="D4741" s="30"/>
      <c r="E4741" s="30"/>
      <c r="F4741" s="30"/>
      <c r="G4741" s="14" t="s">
        <v>328</v>
      </c>
      <c r="H4741" s="19">
        <v>5.783614</v>
      </c>
      <c r="I4741" s="17">
        <v>-0.144653</v>
      </c>
      <c r="J4741" s="19">
        <v>6.0396789999999996</v>
      </c>
      <c r="K4741" s="17">
        <v>-0.14002999999999999</v>
      </c>
      <c r="L4741" s="19">
        <v>6.1625550000000002</v>
      </c>
      <c r="M4741" s="17">
        <v>-0.185617</v>
      </c>
      <c r="N4741" s="19">
        <v>6.3938300000000003</v>
      </c>
      <c r="O4741" s="17">
        <v>-0.193138</v>
      </c>
    </row>
    <row r="4742" spans="1:15" x14ac:dyDescent="0.2">
      <c r="A4742" s="125"/>
      <c r="B4742" s="30"/>
      <c r="C4742" s="30"/>
      <c r="D4742" s="30"/>
      <c r="E4742" s="30"/>
      <c r="F4742" s="30"/>
      <c r="G4742" s="14" t="s">
        <v>329</v>
      </c>
      <c r="H4742" s="19">
        <v>5.2666380000000004</v>
      </c>
      <c r="I4742" s="17">
        <v>-0.26272499999999999</v>
      </c>
      <c r="J4742" s="19">
        <v>5.2724849999999996</v>
      </c>
      <c r="K4742" s="17">
        <v>-0.222882</v>
      </c>
      <c r="L4742" s="19">
        <v>5.4937579999999997</v>
      </c>
      <c r="M4742" s="17">
        <v>-0.17468600000000001</v>
      </c>
      <c r="N4742" s="19">
        <v>6.0950899999999999</v>
      </c>
      <c r="O4742" s="17">
        <v>-7.5768000000000002E-2</v>
      </c>
    </row>
    <row r="4743" spans="1:15" x14ac:dyDescent="0.2">
      <c r="A4743" s="125"/>
      <c r="B4743" s="30"/>
      <c r="C4743" s="30"/>
      <c r="D4743" s="30"/>
      <c r="E4743" s="30"/>
      <c r="F4743" s="30"/>
      <c r="G4743" s="14" t="s">
        <v>330</v>
      </c>
      <c r="H4743" s="19">
        <v>5.6096320000000004</v>
      </c>
      <c r="I4743" s="17">
        <v>-0.133436</v>
      </c>
      <c r="J4743" s="19">
        <v>5.782616</v>
      </c>
      <c r="K4743" s="17">
        <v>-9.0232999999999994E-2</v>
      </c>
      <c r="L4743" s="19">
        <v>5.6312980000000001</v>
      </c>
      <c r="M4743" s="17">
        <v>-0.19006700000000001</v>
      </c>
      <c r="N4743" s="19">
        <v>5.6460189999999999</v>
      </c>
      <c r="O4743" s="17">
        <v>-0.236041</v>
      </c>
    </row>
    <row r="4744" spans="1:15" x14ac:dyDescent="0.2">
      <c r="A4744" s="125"/>
      <c r="B4744" s="30"/>
      <c r="C4744" s="30"/>
      <c r="D4744" s="30"/>
      <c r="E4744" s="30"/>
      <c r="F4744" s="30"/>
      <c r="G4744" s="14" t="s">
        <v>331</v>
      </c>
      <c r="H4744" s="19">
        <v>5.6713339999999999</v>
      </c>
      <c r="I4744" s="17">
        <v>-0.12102599999999999</v>
      </c>
      <c r="J4744" s="19">
        <v>5.6721019999999998</v>
      </c>
      <c r="K4744" s="17">
        <v>-0.124088</v>
      </c>
      <c r="L4744" s="19">
        <v>5.4609750000000004</v>
      </c>
      <c r="M4744" s="17">
        <v>-0.23828099999999999</v>
      </c>
      <c r="N4744" s="19">
        <v>5.5486690000000003</v>
      </c>
      <c r="O4744" s="17">
        <v>-0.28134199999999998</v>
      </c>
    </row>
    <row r="4745" spans="1:15" x14ac:dyDescent="0.2">
      <c r="A4745" s="125"/>
      <c r="B4745" s="30"/>
      <c r="C4745" s="30"/>
      <c r="D4745" s="30"/>
      <c r="E4745" s="30"/>
      <c r="F4745" s="30"/>
      <c r="G4745" s="14" t="s">
        <v>332</v>
      </c>
      <c r="H4745" s="19">
        <v>5.4547590000000001</v>
      </c>
      <c r="I4745" s="17">
        <v>-0.13075999999999999</v>
      </c>
      <c r="J4745" s="19">
        <v>5.5985050000000003</v>
      </c>
      <c r="K4745" s="17">
        <v>-0.113022</v>
      </c>
      <c r="L4745" s="19">
        <v>5.5037859999999998</v>
      </c>
      <c r="M4745" s="17">
        <v>-0.21554400000000001</v>
      </c>
      <c r="N4745" s="19">
        <v>5.5459540000000001</v>
      </c>
      <c r="O4745" s="17">
        <v>-0.258245</v>
      </c>
    </row>
    <row r="4746" spans="1:15" x14ac:dyDescent="0.2">
      <c r="A4746" s="125"/>
      <c r="B4746" s="30"/>
      <c r="C4746" s="30"/>
      <c r="D4746" s="30"/>
      <c r="E4746" s="30"/>
      <c r="F4746" s="30"/>
      <c r="G4746" s="14" t="s">
        <v>333</v>
      </c>
      <c r="H4746" s="19">
        <v>4.8718409999999999</v>
      </c>
      <c r="I4746" s="17">
        <v>-0.27620800000000001</v>
      </c>
      <c r="J4746" s="19">
        <v>4.9737910000000003</v>
      </c>
      <c r="K4746" s="17">
        <v>-0.26120900000000002</v>
      </c>
      <c r="L4746" s="19">
        <v>4.9410090000000002</v>
      </c>
      <c r="M4746" s="17">
        <v>-0.33962599999999998</v>
      </c>
      <c r="N4746" s="19">
        <v>5.1913530000000003</v>
      </c>
      <c r="O4746" s="17">
        <v>-0.34452500000000003</v>
      </c>
    </row>
    <row r="4747" spans="1:15" x14ac:dyDescent="0.2">
      <c r="A4747" s="125"/>
      <c r="B4747" s="30"/>
      <c r="C4747" s="30"/>
      <c r="D4747" s="30"/>
      <c r="E4747" s="31"/>
      <c r="F4747" s="30"/>
      <c r="G4747" s="14" t="s">
        <v>334</v>
      </c>
      <c r="H4747" s="19">
        <v>5.4850139999999996</v>
      </c>
      <c r="I4747" s="17">
        <v>-0.195465</v>
      </c>
      <c r="J4747" s="19">
        <v>5.5766109999999998</v>
      </c>
      <c r="K4747" s="17">
        <v>-0.174572</v>
      </c>
      <c r="L4747" s="19">
        <v>5.5609169999999999</v>
      </c>
      <c r="M4747" s="17">
        <v>-0.21833</v>
      </c>
      <c r="N4747" s="19">
        <v>5.7984460000000002</v>
      </c>
      <c r="O4747" s="17">
        <v>-0.21029400000000001</v>
      </c>
    </row>
    <row r="4748" spans="1:15" x14ac:dyDescent="0.2">
      <c r="A4748" s="124" t="s">
        <v>19</v>
      </c>
      <c r="B4748" s="29" t="s">
        <v>11</v>
      </c>
      <c r="C4748" s="29" t="s">
        <v>118</v>
      </c>
      <c r="D4748" s="29" t="s">
        <v>23</v>
      </c>
      <c r="E4748" s="29" t="s">
        <v>26</v>
      </c>
      <c r="F4748" s="29" t="s">
        <v>84</v>
      </c>
      <c r="G4748" s="14" t="s">
        <v>278</v>
      </c>
      <c r="H4748" s="19">
        <v>3.3704049999999999</v>
      </c>
      <c r="I4748" s="17">
        <v>-9.8420000000000001E-3</v>
      </c>
      <c r="J4748" s="19">
        <v>3.0917469999999998</v>
      </c>
      <c r="K4748" s="17">
        <v>-4.4252E-2</v>
      </c>
      <c r="L4748" s="19">
        <v>2.9050720000000001</v>
      </c>
      <c r="M4748" s="17">
        <v>-5.1187000000000003E-2</v>
      </c>
      <c r="N4748" s="19">
        <v>2.8515470000000001</v>
      </c>
      <c r="O4748" s="17">
        <v>-3.4484000000000001E-2</v>
      </c>
    </row>
    <row r="4749" spans="1:15" x14ac:dyDescent="0.2">
      <c r="A4749" s="125"/>
      <c r="B4749" s="30"/>
      <c r="C4749" s="30"/>
      <c r="D4749" s="30"/>
      <c r="E4749" s="30"/>
      <c r="F4749" s="30"/>
      <c r="G4749" s="14" t="s">
        <v>279</v>
      </c>
      <c r="H4749" s="19">
        <v>2.5809389999999999</v>
      </c>
      <c r="I4749" s="17">
        <v>-0.25648700000000002</v>
      </c>
      <c r="J4749" s="19">
        <v>2.6418979999999999</v>
      </c>
      <c r="K4749" s="17">
        <v>-0.22755</v>
      </c>
      <c r="L4749" s="19">
        <v>2.6226889999999998</v>
      </c>
      <c r="M4749" s="17">
        <v>-0.227273</v>
      </c>
      <c r="N4749" s="19">
        <v>2.646274</v>
      </c>
      <c r="O4749" s="17">
        <v>-0.204263</v>
      </c>
    </row>
    <row r="4750" spans="1:15" x14ac:dyDescent="0.2">
      <c r="A4750" s="125"/>
      <c r="B4750" s="30"/>
      <c r="C4750" s="30"/>
      <c r="D4750" s="30"/>
      <c r="E4750" s="30"/>
      <c r="F4750" s="30"/>
      <c r="G4750" s="14" t="s">
        <v>280</v>
      </c>
      <c r="H4750" s="19">
        <v>3.2932440000000001</v>
      </c>
      <c r="I4750" s="17">
        <v>-4.5800000000000002E-4</v>
      </c>
      <c r="J4750" s="19">
        <v>3.2398850000000001</v>
      </c>
      <c r="K4750" s="17">
        <v>-9.7269999999999995E-3</v>
      </c>
      <c r="L4750" s="19">
        <v>3.2712910000000002</v>
      </c>
      <c r="M4750" s="17">
        <v>1.2687E-2</v>
      </c>
      <c r="N4750" s="19">
        <v>3.2673640000000002</v>
      </c>
      <c r="O4750" s="17">
        <v>1.4623000000000001E-2</v>
      </c>
    </row>
    <row r="4751" spans="1:15" x14ac:dyDescent="0.2">
      <c r="A4751" s="125"/>
      <c r="B4751" s="30"/>
      <c r="C4751" s="30"/>
      <c r="D4751" s="30"/>
      <c r="E4751" s="30"/>
      <c r="F4751" s="30"/>
      <c r="G4751" s="14" t="s">
        <v>281</v>
      </c>
      <c r="H4751" s="19">
        <v>3.1758929999999999</v>
      </c>
      <c r="I4751" s="17">
        <v>-9.9997000000000003E-2</v>
      </c>
      <c r="J4751" s="19">
        <v>3.2204709999999999</v>
      </c>
      <c r="K4751" s="17">
        <v>-7.3304999999999995E-2</v>
      </c>
      <c r="L4751" s="19">
        <v>3.2290920000000001</v>
      </c>
      <c r="M4751" s="17">
        <v>-5.2338999999999997E-2</v>
      </c>
      <c r="N4751" s="19">
        <v>3.2402920000000002</v>
      </c>
      <c r="O4751" s="17">
        <v>-2.1520000000000001E-2</v>
      </c>
    </row>
    <row r="4752" spans="1:15" x14ac:dyDescent="0.2">
      <c r="A4752" s="125"/>
      <c r="B4752" s="30"/>
      <c r="C4752" s="30"/>
      <c r="D4752" s="30"/>
      <c r="E4752" s="30"/>
      <c r="F4752" s="30"/>
      <c r="G4752" s="14" t="s">
        <v>282</v>
      </c>
      <c r="H4752" s="19">
        <v>3.068603</v>
      </c>
      <c r="I4752" s="17">
        <v>-9.5786999999999997E-2</v>
      </c>
      <c r="J4752" s="19">
        <v>3.0592320000000002</v>
      </c>
      <c r="K4752" s="17">
        <v>-7.8105999999999995E-2</v>
      </c>
      <c r="L4752" s="19">
        <v>3.06372</v>
      </c>
      <c r="M4752" s="17">
        <v>-6.4168000000000003E-2</v>
      </c>
      <c r="N4752" s="19">
        <v>3.111132</v>
      </c>
      <c r="O4752" s="17">
        <v>-3.8982000000000003E-2</v>
      </c>
    </row>
    <row r="4753" spans="1:15" x14ac:dyDescent="0.2">
      <c r="A4753" s="125"/>
      <c r="B4753" s="30"/>
      <c r="C4753" s="30"/>
      <c r="D4753" s="30"/>
      <c r="E4753" s="30"/>
      <c r="F4753" s="30"/>
      <c r="G4753" s="14" t="s">
        <v>283</v>
      </c>
      <c r="H4753" s="19">
        <v>3.0026419999999998</v>
      </c>
      <c r="I4753" s="17">
        <v>-5.7679999999999997E-3</v>
      </c>
      <c r="J4753" s="19">
        <v>2.9824570000000001</v>
      </c>
      <c r="K4753" s="17">
        <v>2.6442E-2</v>
      </c>
      <c r="L4753" s="19">
        <v>3.004823</v>
      </c>
      <c r="M4753" s="17">
        <v>5.1900000000000002E-3</v>
      </c>
      <c r="N4753" s="19">
        <v>3.0145140000000001</v>
      </c>
      <c r="O4753" s="17">
        <v>2.6127999999999998E-2</v>
      </c>
    </row>
    <row r="4754" spans="1:15" x14ac:dyDescent="0.2">
      <c r="A4754" s="125"/>
      <c r="B4754" s="30"/>
      <c r="C4754" s="30"/>
      <c r="D4754" s="30"/>
      <c r="E4754" s="30"/>
      <c r="F4754" s="30"/>
      <c r="G4754" s="14" t="s">
        <v>284</v>
      </c>
      <c r="H4754" s="19">
        <v>3.222842</v>
      </c>
      <c r="I4754" s="17">
        <v>0.15410099999999999</v>
      </c>
      <c r="J4754" s="19">
        <v>3.093909</v>
      </c>
      <c r="K4754" s="17">
        <v>7.3272000000000004E-2</v>
      </c>
      <c r="L4754" s="19">
        <v>3.0597150000000002</v>
      </c>
      <c r="M4754" s="17">
        <v>2.9548999999999999E-2</v>
      </c>
      <c r="N4754" s="19">
        <v>3.0039539999999998</v>
      </c>
      <c r="O4754" s="17">
        <v>-1.1029000000000001E-2</v>
      </c>
    </row>
    <row r="4755" spans="1:15" x14ac:dyDescent="0.2">
      <c r="A4755" s="125"/>
      <c r="B4755" s="30"/>
      <c r="C4755" s="30"/>
      <c r="D4755" s="30"/>
      <c r="E4755" s="30"/>
      <c r="F4755" s="30"/>
      <c r="G4755" s="14" t="s">
        <v>285</v>
      </c>
      <c r="H4755" s="19">
        <v>3.4460259999999998</v>
      </c>
      <c r="I4755" s="17">
        <v>0.24346499999999999</v>
      </c>
      <c r="J4755" s="19">
        <v>3.4261560000000002</v>
      </c>
      <c r="K4755" s="17">
        <v>0.144145</v>
      </c>
      <c r="L4755" s="19">
        <v>3.4057080000000002</v>
      </c>
      <c r="M4755" s="17">
        <v>0.11190700000000001</v>
      </c>
      <c r="N4755" s="19">
        <v>3.3374700000000002</v>
      </c>
      <c r="O4755" s="17">
        <v>7.3566999999999994E-2</v>
      </c>
    </row>
    <row r="4756" spans="1:15" x14ac:dyDescent="0.2">
      <c r="A4756" s="125"/>
      <c r="B4756" s="30"/>
      <c r="C4756" s="30"/>
      <c r="D4756" s="30"/>
      <c r="E4756" s="30"/>
      <c r="F4756" s="30"/>
      <c r="G4756" s="14" t="s">
        <v>286</v>
      </c>
      <c r="H4756" s="19">
        <v>2.2975669999999999</v>
      </c>
      <c r="I4756" s="17">
        <v>-0.284167</v>
      </c>
      <c r="J4756" s="19">
        <v>2.3449499999999999</v>
      </c>
      <c r="K4756" s="17">
        <v>-0.26073800000000003</v>
      </c>
      <c r="L4756" s="19">
        <v>2.1835079999999998</v>
      </c>
      <c r="M4756" s="17">
        <v>-0.31639600000000001</v>
      </c>
      <c r="N4756" s="19">
        <v>2.2549999999999999</v>
      </c>
      <c r="O4756" s="17">
        <v>-0.29992400000000002</v>
      </c>
    </row>
    <row r="4757" spans="1:15" x14ac:dyDescent="0.2">
      <c r="A4757" s="125"/>
      <c r="B4757" s="30"/>
      <c r="C4757" s="30"/>
      <c r="D4757" s="30"/>
      <c r="E4757" s="30"/>
      <c r="F4757" s="30"/>
      <c r="G4757" s="14" t="s">
        <v>287</v>
      </c>
      <c r="H4757" s="19">
        <v>3.2749299999999999</v>
      </c>
      <c r="I4757" s="17">
        <v>-4.6800000000000001E-3</v>
      </c>
      <c r="J4757" s="19">
        <v>3.1660710000000001</v>
      </c>
      <c r="K4757" s="17">
        <v>6.2989999999999999E-3</v>
      </c>
      <c r="L4757" s="19">
        <v>3.1621239999999999</v>
      </c>
      <c r="M4757" s="17">
        <v>-1.5624000000000001E-2</v>
      </c>
      <c r="N4757" s="19">
        <v>3.2086760000000001</v>
      </c>
      <c r="O4757" s="17">
        <v>-2.3744000000000001E-2</v>
      </c>
    </row>
    <row r="4758" spans="1:15" x14ac:dyDescent="0.2">
      <c r="A4758" s="125"/>
      <c r="B4758" s="30"/>
      <c r="C4758" s="30"/>
      <c r="D4758" s="30"/>
      <c r="E4758" s="30"/>
      <c r="F4758" s="30"/>
      <c r="G4758" s="14" t="s">
        <v>288</v>
      </c>
      <c r="H4758" s="19">
        <v>3.0319750000000001</v>
      </c>
      <c r="I4758" s="17">
        <v>-8.4829999999999992E-3</v>
      </c>
      <c r="J4758" s="19">
        <v>2.8736410000000001</v>
      </c>
      <c r="K4758" s="17">
        <v>-4.9086999999999999E-2</v>
      </c>
      <c r="L4758" s="19">
        <v>2.872404</v>
      </c>
      <c r="M4758" s="17">
        <v>-5.2628000000000001E-2</v>
      </c>
      <c r="N4758" s="19">
        <v>2.9364279999999998</v>
      </c>
      <c r="O4758" s="17">
        <v>-2.8298E-2</v>
      </c>
    </row>
    <row r="4759" spans="1:15" x14ac:dyDescent="0.2">
      <c r="A4759" s="125"/>
      <c r="B4759" s="30"/>
      <c r="C4759" s="30"/>
      <c r="D4759" s="30"/>
      <c r="E4759" s="30"/>
      <c r="F4759" s="30"/>
      <c r="G4759" s="14" t="s">
        <v>289</v>
      </c>
      <c r="H4759" s="19">
        <v>2.750569</v>
      </c>
      <c r="I4759" s="17">
        <v>-0.19665299999999999</v>
      </c>
      <c r="J4759" s="19">
        <v>2.818873</v>
      </c>
      <c r="K4759" s="17">
        <v>-0.17074</v>
      </c>
      <c r="L4759" s="19">
        <v>2.7581419999999999</v>
      </c>
      <c r="M4759" s="17">
        <v>-0.19703899999999999</v>
      </c>
      <c r="N4759" s="19">
        <v>2.8103889999999998</v>
      </c>
      <c r="O4759" s="17">
        <v>-0.18851799999999999</v>
      </c>
    </row>
    <row r="4760" spans="1:15" x14ac:dyDescent="0.2">
      <c r="A4760" s="125"/>
      <c r="B4760" s="30"/>
      <c r="C4760" s="30"/>
      <c r="D4760" s="30"/>
      <c r="E4760" s="30"/>
      <c r="F4760" s="30"/>
      <c r="G4760" s="14" t="s">
        <v>290</v>
      </c>
      <c r="H4760" s="19">
        <v>2.7631250000000001</v>
      </c>
      <c r="I4760" s="17">
        <v>-0.27055499999999999</v>
      </c>
      <c r="J4760" s="19">
        <v>2.8738410000000001</v>
      </c>
      <c r="K4760" s="17">
        <v>-0.211614</v>
      </c>
      <c r="L4760" s="19">
        <v>2.924439</v>
      </c>
      <c r="M4760" s="17">
        <v>-0.18629100000000001</v>
      </c>
      <c r="N4760" s="19">
        <v>3.05688</v>
      </c>
      <c r="O4760" s="17">
        <v>-9.8247000000000001E-2</v>
      </c>
    </row>
    <row r="4761" spans="1:15" x14ac:dyDescent="0.2">
      <c r="A4761" s="125"/>
      <c r="B4761" s="30"/>
      <c r="C4761" s="30"/>
      <c r="D4761" s="30"/>
      <c r="E4761" s="30"/>
      <c r="F4761" s="30"/>
      <c r="G4761" s="14" t="s">
        <v>291</v>
      </c>
      <c r="H4761" s="19">
        <v>3.068352</v>
      </c>
      <c r="I4761" s="17">
        <v>-7.6550000000000003E-3</v>
      </c>
      <c r="J4761" s="19">
        <v>2.9868950000000001</v>
      </c>
      <c r="K4761" s="17">
        <v>-1.3561999999999999E-2</v>
      </c>
      <c r="L4761" s="19">
        <v>3.0052159999999999</v>
      </c>
      <c r="M4761" s="17">
        <v>-1.7925E-2</v>
      </c>
      <c r="N4761" s="19">
        <v>3.072155</v>
      </c>
      <c r="O4761" s="17">
        <v>1.505E-3</v>
      </c>
    </row>
    <row r="4762" spans="1:15" x14ac:dyDescent="0.2">
      <c r="A4762" s="125"/>
      <c r="B4762" s="30"/>
      <c r="C4762" s="30"/>
      <c r="D4762" s="30"/>
      <c r="E4762" s="30"/>
      <c r="F4762" s="30"/>
      <c r="G4762" s="14" t="s">
        <v>292</v>
      </c>
      <c r="H4762" s="19">
        <v>2.7785440000000001</v>
      </c>
      <c r="I4762" s="17">
        <v>-8.2958000000000004E-2</v>
      </c>
      <c r="J4762" s="19">
        <v>2.861021</v>
      </c>
      <c r="K4762" s="17">
        <v>-7.9190000000000007E-3</v>
      </c>
      <c r="L4762" s="19">
        <v>2.8365260000000001</v>
      </c>
      <c r="M4762" s="17">
        <v>-2.9596999999999998E-2</v>
      </c>
      <c r="N4762" s="19">
        <v>2.8464420000000001</v>
      </c>
      <c r="O4762" s="17">
        <v>-2.8486000000000001E-2</v>
      </c>
    </row>
    <row r="4763" spans="1:15" x14ac:dyDescent="0.2">
      <c r="A4763" s="125"/>
      <c r="B4763" s="30"/>
      <c r="C4763" s="30"/>
      <c r="D4763" s="30"/>
      <c r="E4763" s="30"/>
      <c r="F4763" s="30"/>
      <c r="G4763" s="14" t="s">
        <v>293</v>
      </c>
      <c r="H4763" s="19">
        <v>3.291445</v>
      </c>
      <c r="I4763" s="17">
        <v>2.0202000000000001E-2</v>
      </c>
      <c r="J4763" s="19">
        <v>3.206823</v>
      </c>
      <c r="K4763" s="17">
        <v>1.2836999999999999E-2</v>
      </c>
      <c r="L4763" s="19">
        <v>3.1406209999999999</v>
      </c>
      <c r="M4763" s="17">
        <v>9.4000000000000004E-3</v>
      </c>
      <c r="N4763" s="19">
        <v>3.1</v>
      </c>
      <c r="O4763" s="17">
        <v>7.9039999999999996E-3</v>
      </c>
    </row>
    <row r="4764" spans="1:15" x14ac:dyDescent="0.2">
      <c r="A4764" s="125"/>
      <c r="B4764" s="30"/>
      <c r="C4764" s="30"/>
      <c r="D4764" s="30"/>
      <c r="E4764" s="30"/>
      <c r="F4764" s="30"/>
      <c r="G4764" s="14" t="s">
        <v>294</v>
      </c>
      <c r="H4764" s="19">
        <v>3.5685410000000002</v>
      </c>
      <c r="I4764" s="17">
        <v>2.7900000000000001E-2</v>
      </c>
      <c r="J4764" s="19">
        <v>3.3131219999999999</v>
      </c>
      <c r="K4764" s="17">
        <v>1.1117E-2</v>
      </c>
      <c r="L4764" s="19">
        <v>3.2750560000000002</v>
      </c>
      <c r="M4764" s="17">
        <v>1.4956000000000001E-2</v>
      </c>
      <c r="N4764" s="19">
        <v>3.2429109999999999</v>
      </c>
      <c r="O4764" s="17">
        <v>9.2949999999999994E-3</v>
      </c>
    </row>
    <row r="4765" spans="1:15" x14ac:dyDescent="0.2">
      <c r="A4765" s="125"/>
      <c r="B4765" s="30"/>
      <c r="C4765" s="30"/>
      <c r="D4765" s="30"/>
      <c r="E4765" s="30"/>
      <c r="F4765" s="30"/>
      <c r="G4765" s="14" t="s">
        <v>295</v>
      </c>
      <c r="H4765" s="19">
        <v>2.7370109999999999</v>
      </c>
      <c r="I4765" s="17">
        <v>-0.204486</v>
      </c>
      <c r="J4765" s="19">
        <v>2.7558060000000002</v>
      </c>
      <c r="K4765" s="17">
        <v>-0.18581300000000001</v>
      </c>
      <c r="L4765" s="19">
        <v>2.6929349999999999</v>
      </c>
      <c r="M4765" s="17">
        <v>-0.22231300000000001</v>
      </c>
      <c r="N4765" s="19">
        <v>2.7564790000000001</v>
      </c>
      <c r="O4765" s="17">
        <v>-0.21824499999999999</v>
      </c>
    </row>
    <row r="4766" spans="1:15" x14ac:dyDescent="0.2">
      <c r="A4766" s="125"/>
      <c r="B4766" s="30"/>
      <c r="C4766" s="30"/>
      <c r="D4766" s="30"/>
      <c r="E4766" s="30"/>
      <c r="F4766" s="30"/>
      <c r="G4766" s="14" t="s">
        <v>296</v>
      </c>
      <c r="H4766" s="19">
        <v>2.7618049999999998</v>
      </c>
      <c r="I4766" s="17">
        <v>-0.16739799999999999</v>
      </c>
      <c r="J4766" s="19">
        <v>2.8821780000000001</v>
      </c>
      <c r="K4766" s="17">
        <v>-8.9581999999999995E-2</v>
      </c>
      <c r="L4766" s="19">
        <v>2.8172779999999999</v>
      </c>
      <c r="M4766" s="17">
        <v>-0.11298900000000001</v>
      </c>
      <c r="N4766" s="19">
        <v>2.8500450000000002</v>
      </c>
      <c r="O4766" s="17">
        <v>-0.10902000000000001</v>
      </c>
    </row>
    <row r="4767" spans="1:15" x14ac:dyDescent="0.2">
      <c r="A4767" s="125"/>
      <c r="B4767" s="30"/>
      <c r="C4767" s="30"/>
      <c r="D4767" s="30"/>
      <c r="E4767" s="30"/>
      <c r="F4767" s="30"/>
      <c r="G4767" s="14" t="s">
        <v>297</v>
      </c>
      <c r="H4767" s="19">
        <v>3.5813410000000001</v>
      </c>
      <c r="I4767" s="17">
        <v>4.0139000000000001E-2</v>
      </c>
      <c r="J4767" s="19">
        <v>3.4687800000000002</v>
      </c>
      <c r="K4767" s="17">
        <v>2.6183999999999999E-2</v>
      </c>
      <c r="L4767" s="19">
        <v>3.5190000000000001</v>
      </c>
      <c r="M4767" s="17">
        <v>5.0264999999999997E-2</v>
      </c>
      <c r="N4767" s="19">
        <v>3.4850650000000001</v>
      </c>
      <c r="O4767" s="17">
        <v>7.0416999999999993E-2</v>
      </c>
    </row>
    <row r="4768" spans="1:15" x14ac:dyDescent="0.2">
      <c r="A4768" s="125"/>
      <c r="B4768" s="30"/>
      <c r="C4768" s="30"/>
      <c r="D4768" s="30"/>
      <c r="E4768" s="30"/>
      <c r="F4768" s="30"/>
      <c r="G4768" s="14" t="s">
        <v>298</v>
      </c>
      <c r="H4768" s="19">
        <v>3.4293879999999999</v>
      </c>
      <c r="I4768" s="17">
        <v>-3.8073000000000003E-2</v>
      </c>
      <c r="J4768" s="19">
        <v>3.3798170000000001</v>
      </c>
      <c r="K4768" s="17">
        <v>-4.8864999999999999E-2</v>
      </c>
      <c r="L4768" s="19">
        <v>3.4058920000000001</v>
      </c>
      <c r="M4768" s="17">
        <v>-4.1133000000000003E-2</v>
      </c>
      <c r="N4768" s="19">
        <v>3.4797310000000001</v>
      </c>
      <c r="O4768" s="17">
        <v>-1.4305999999999999E-2</v>
      </c>
    </row>
    <row r="4769" spans="1:15" x14ac:dyDescent="0.2">
      <c r="A4769" s="125"/>
      <c r="B4769" s="30"/>
      <c r="C4769" s="30"/>
      <c r="D4769" s="30"/>
      <c r="E4769" s="30"/>
      <c r="F4769" s="30"/>
      <c r="G4769" s="14" t="s">
        <v>299</v>
      </c>
      <c r="H4769" s="19">
        <v>2.8360660000000002</v>
      </c>
      <c r="I4769" s="17">
        <v>-0.27788600000000002</v>
      </c>
      <c r="J4769" s="19">
        <v>2.8297759999999998</v>
      </c>
      <c r="K4769" s="17">
        <v>-0.256187</v>
      </c>
      <c r="L4769" s="19">
        <v>2.803868</v>
      </c>
      <c r="M4769" s="17">
        <v>-0.25600499999999998</v>
      </c>
      <c r="N4769" s="19">
        <v>3.0053860000000001</v>
      </c>
      <c r="O4769" s="17">
        <v>-0.20918700000000001</v>
      </c>
    </row>
    <row r="4770" spans="1:15" x14ac:dyDescent="0.2">
      <c r="A4770" s="125"/>
      <c r="B4770" s="30"/>
      <c r="C4770" s="30"/>
      <c r="D4770" s="30"/>
      <c r="E4770" s="30"/>
      <c r="F4770" s="30"/>
      <c r="G4770" s="14" t="s">
        <v>300</v>
      </c>
      <c r="H4770" s="19">
        <v>2.6296010000000001</v>
      </c>
      <c r="I4770" s="17">
        <v>-0.25720500000000002</v>
      </c>
      <c r="J4770" s="19">
        <v>2.8287309999999999</v>
      </c>
      <c r="K4770" s="17">
        <v>-0.16077900000000001</v>
      </c>
      <c r="L4770" s="19">
        <v>3.165019</v>
      </c>
      <c r="M4770" s="17">
        <v>-5.9274E-2</v>
      </c>
      <c r="N4770" s="19">
        <v>3.4719669999999998</v>
      </c>
      <c r="O4770" s="17">
        <v>3.9634999999999997E-2</v>
      </c>
    </row>
    <row r="4771" spans="1:15" x14ac:dyDescent="0.2">
      <c r="A4771" s="125"/>
      <c r="B4771" s="30"/>
      <c r="C4771" s="30"/>
      <c r="D4771" s="30"/>
      <c r="E4771" s="30"/>
      <c r="F4771" s="30"/>
      <c r="G4771" s="14" t="s">
        <v>301</v>
      </c>
      <c r="H4771" s="19">
        <v>3.5631379999999999</v>
      </c>
      <c r="I4771" s="17">
        <v>4.6064000000000001E-2</v>
      </c>
      <c r="J4771" s="19">
        <v>3.4825189999999999</v>
      </c>
      <c r="K4771" s="17">
        <v>3.2223000000000002E-2</v>
      </c>
      <c r="L4771" s="19">
        <v>3.5309759999999999</v>
      </c>
      <c r="M4771" s="17">
        <v>4.7919999999999997E-2</v>
      </c>
      <c r="N4771" s="19">
        <v>3.473411</v>
      </c>
      <c r="O4771" s="17">
        <v>5.8733E-2</v>
      </c>
    </row>
    <row r="4772" spans="1:15" x14ac:dyDescent="0.2">
      <c r="A4772" s="125"/>
      <c r="B4772" s="30"/>
      <c r="C4772" s="30"/>
      <c r="D4772" s="30"/>
      <c r="E4772" s="30"/>
      <c r="F4772" s="30"/>
      <c r="G4772" s="14" t="s">
        <v>302</v>
      </c>
      <c r="H4772" s="19">
        <v>3.6896360000000001</v>
      </c>
      <c r="I4772" s="17">
        <v>0.24771199999999999</v>
      </c>
      <c r="J4772" s="19">
        <v>3.673381</v>
      </c>
      <c r="K4772" s="17">
        <v>0.17838100000000001</v>
      </c>
      <c r="L4772" s="19">
        <v>3.744624</v>
      </c>
      <c r="M4772" s="17">
        <v>0.248941</v>
      </c>
      <c r="N4772" s="19">
        <v>3.7719049999999998</v>
      </c>
      <c r="O4772" s="17">
        <v>0.23006799999999999</v>
      </c>
    </row>
    <row r="4773" spans="1:15" x14ac:dyDescent="0.2">
      <c r="A4773" s="125"/>
      <c r="B4773" s="30"/>
      <c r="C4773" s="30"/>
      <c r="D4773" s="30"/>
      <c r="E4773" s="30"/>
      <c r="F4773" s="30"/>
      <c r="G4773" s="14" t="s">
        <v>303</v>
      </c>
      <c r="H4773" s="19">
        <v>3.5934279999999998</v>
      </c>
      <c r="I4773" s="17">
        <v>4.3772999999999999E-2</v>
      </c>
      <c r="J4773" s="19">
        <v>3.5841090000000002</v>
      </c>
      <c r="K4773" s="17">
        <v>5.2297999999999997E-2</v>
      </c>
      <c r="L4773" s="19">
        <v>3.6173860000000002</v>
      </c>
      <c r="M4773" s="17">
        <v>0.103835</v>
      </c>
      <c r="N4773" s="19">
        <v>3.625483</v>
      </c>
      <c r="O4773" s="17">
        <v>9.7527000000000003E-2</v>
      </c>
    </row>
    <row r="4774" spans="1:15" x14ac:dyDescent="0.2">
      <c r="A4774" s="125"/>
      <c r="B4774" s="30"/>
      <c r="C4774" s="30"/>
      <c r="D4774" s="30"/>
      <c r="E4774" s="30"/>
      <c r="F4774" s="30"/>
      <c r="G4774" s="14" t="s">
        <v>304</v>
      </c>
      <c r="H4774" s="19">
        <v>2.7049099999999999</v>
      </c>
      <c r="I4774" s="17">
        <v>-0.22775999999999999</v>
      </c>
      <c r="J4774" s="19">
        <v>2.8963239999999999</v>
      </c>
      <c r="K4774" s="17">
        <v>-0.153367</v>
      </c>
      <c r="L4774" s="19">
        <v>3.2039589999999998</v>
      </c>
      <c r="M4774" s="17">
        <v>-5.4081999999999998E-2</v>
      </c>
      <c r="N4774" s="19">
        <v>3.4675850000000001</v>
      </c>
      <c r="O4774" s="17">
        <v>4.3582000000000003E-2</v>
      </c>
    </row>
    <row r="4775" spans="1:15" x14ac:dyDescent="0.2">
      <c r="A4775" s="125"/>
      <c r="B4775" s="30"/>
      <c r="C4775" s="30"/>
      <c r="D4775" s="30"/>
      <c r="E4775" s="30"/>
      <c r="F4775" s="30"/>
      <c r="G4775" s="14" t="s">
        <v>305</v>
      </c>
      <c r="H4775" s="19">
        <v>3.5513560000000002</v>
      </c>
      <c r="I4775" s="17">
        <v>-1.1844E-2</v>
      </c>
      <c r="J4775" s="19">
        <v>3.4885989999999998</v>
      </c>
      <c r="K4775" s="17">
        <v>-8.8999999999999995E-4</v>
      </c>
      <c r="L4775" s="19">
        <v>3.5551590000000002</v>
      </c>
      <c r="M4775" s="17">
        <v>3.5188999999999998E-2</v>
      </c>
      <c r="N4775" s="19">
        <v>3.584279</v>
      </c>
      <c r="O4775" s="17">
        <v>6.5412999999999999E-2</v>
      </c>
    </row>
    <row r="4776" spans="1:15" x14ac:dyDescent="0.2">
      <c r="A4776" s="125"/>
      <c r="B4776" s="30"/>
      <c r="C4776" s="30"/>
      <c r="D4776" s="30"/>
      <c r="E4776" s="30"/>
      <c r="F4776" s="30"/>
      <c r="G4776" s="14" t="s">
        <v>306</v>
      </c>
      <c r="H4776" s="19">
        <v>3.4879470000000001</v>
      </c>
      <c r="I4776" s="17">
        <v>4.9385999999999999E-2</v>
      </c>
      <c r="J4776" s="19">
        <v>3.5192359999999998</v>
      </c>
      <c r="K4776" s="17">
        <v>6.7405999999999994E-2</v>
      </c>
      <c r="L4776" s="19">
        <v>3.522672</v>
      </c>
      <c r="M4776" s="17">
        <v>5.0719E-2</v>
      </c>
      <c r="N4776" s="19">
        <v>3.5277539999999998</v>
      </c>
      <c r="O4776" s="17">
        <v>4.3938999999999999E-2</v>
      </c>
    </row>
    <row r="4777" spans="1:15" x14ac:dyDescent="0.2">
      <c r="A4777" s="125"/>
      <c r="B4777" s="30"/>
      <c r="C4777" s="30"/>
      <c r="D4777" s="30"/>
      <c r="E4777" s="30"/>
      <c r="F4777" s="30"/>
      <c r="G4777" s="14" t="s">
        <v>307</v>
      </c>
      <c r="H4777" s="19">
        <v>3.0817290000000002</v>
      </c>
      <c r="I4777" s="17">
        <v>-8.7051000000000003E-2</v>
      </c>
      <c r="J4777" s="19">
        <v>3.027917</v>
      </c>
      <c r="K4777" s="17">
        <v>-7.8245999999999996E-2</v>
      </c>
      <c r="L4777" s="19">
        <v>2.973284</v>
      </c>
      <c r="M4777" s="17">
        <v>-6.1065000000000001E-2</v>
      </c>
      <c r="N4777" s="19">
        <v>2.9783430000000002</v>
      </c>
      <c r="O4777" s="17">
        <v>-4.0461999999999998E-2</v>
      </c>
    </row>
    <row r="4778" spans="1:15" x14ac:dyDescent="0.2">
      <c r="A4778" s="125"/>
      <c r="B4778" s="30"/>
      <c r="C4778" s="30"/>
      <c r="D4778" s="30"/>
      <c r="E4778" s="30"/>
      <c r="F4778" s="30"/>
      <c r="G4778" s="14" t="s">
        <v>308</v>
      </c>
      <c r="H4778" s="19">
        <v>2.9254090000000001</v>
      </c>
      <c r="I4778" s="17">
        <v>-0.17949899999999999</v>
      </c>
      <c r="J4778" s="19">
        <v>2.9893890000000001</v>
      </c>
      <c r="K4778" s="17">
        <v>-0.17738000000000001</v>
      </c>
      <c r="L4778" s="19">
        <v>2.9910540000000001</v>
      </c>
      <c r="M4778" s="17">
        <v>-0.183064</v>
      </c>
      <c r="N4778" s="19">
        <v>3.0221429999999998</v>
      </c>
      <c r="O4778" s="17">
        <v>-0.178339</v>
      </c>
    </row>
    <row r="4779" spans="1:15" x14ac:dyDescent="0.2">
      <c r="A4779" s="125"/>
      <c r="B4779" s="30"/>
      <c r="C4779" s="30"/>
      <c r="D4779" s="30"/>
      <c r="E4779" s="30"/>
      <c r="F4779" s="30"/>
      <c r="G4779" s="14" t="s">
        <v>309</v>
      </c>
      <c r="H4779" s="19">
        <v>3.5769319999999998</v>
      </c>
      <c r="I4779" s="17">
        <v>3.8793000000000001E-2</v>
      </c>
      <c r="J4779" s="19">
        <v>3.5052889999999999</v>
      </c>
      <c r="K4779" s="17">
        <v>3.0783999999999999E-2</v>
      </c>
      <c r="L4779" s="19">
        <v>3.555768</v>
      </c>
      <c r="M4779" s="17">
        <v>5.9378E-2</v>
      </c>
      <c r="N4779" s="19">
        <v>3.5209320000000002</v>
      </c>
      <c r="O4779" s="17">
        <v>8.0321000000000004E-2</v>
      </c>
    </row>
    <row r="4780" spans="1:15" x14ac:dyDescent="0.2">
      <c r="A4780" s="125"/>
      <c r="B4780" s="30"/>
      <c r="C4780" s="30"/>
      <c r="D4780" s="30"/>
      <c r="E4780" s="30"/>
      <c r="F4780" s="30"/>
      <c r="G4780" s="14" t="s">
        <v>310</v>
      </c>
      <c r="H4780" s="19">
        <v>2.9381499999999998</v>
      </c>
      <c r="I4780" s="17">
        <v>-0.11026900000000001</v>
      </c>
      <c r="J4780" s="19">
        <v>3.0718000000000001</v>
      </c>
      <c r="K4780" s="17">
        <v>-6.3337000000000004E-2</v>
      </c>
      <c r="L4780" s="19">
        <v>2.994488</v>
      </c>
      <c r="M4780" s="17">
        <v>-6.5906999999999993E-2</v>
      </c>
      <c r="N4780" s="19">
        <v>3.00305</v>
      </c>
      <c r="O4780" s="17">
        <v>-5.7620999999999999E-2</v>
      </c>
    </row>
    <row r="4781" spans="1:15" x14ac:dyDescent="0.2">
      <c r="A4781" s="125"/>
      <c r="B4781" s="30"/>
      <c r="C4781" s="30"/>
      <c r="D4781" s="30"/>
      <c r="E4781" s="30"/>
      <c r="F4781" s="30"/>
      <c r="G4781" s="14" t="s">
        <v>311</v>
      </c>
      <c r="H4781" s="19">
        <v>3.3980079999999999</v>
      </c>
      <c r="I4781" s="17">
        <v>4.9925999999999998E-2</v>
      </c>
      <c r="J4781" s="19">
        <v>3.4037199999999999</v>
      </c>
      <c r="K4781" s="17">
        <v>5.3213000000000003E-2</v>
      </c>
      <c r="L4781" s="19">
        <v>3.4265059999999998</v>
      </c>
      <c r="M4781" s="17">
        <v>4.4031000000000001E-2</v>
      </c>
      <c r="N4781" s="19">
        <v>3.4155389999999999</v>
      </c>
      <c r="O4781" s="17">
        <v>3.3727E-2</v>
      </c>
    </row>
    <row r="4782" spans="1:15" x14ac:dyDescent="0.2">
      <c r="A4782" s="125"/>
      <c r="B4782" s="30"/>
      <c r="C4782" s="30"/>
      <c r="D4782" s="30"/>
      <c r="E4782" s="30"/>
      <c r="F4782" s="30"/>
      <c r="G4782" s="14" t="s">
        <v>312</v>
      </c>
      <c r="H4782" s="19">
        <v>3.4231180000000001</v>
      </c>
      <c r="I4782" s="17">
        <v>0.13533899999999999</v>
      </c>
      <c r="J4782" s="19">
        <v>3.3882639999999999</v>
      </c>
      <c r="K4782" s="17">
        <v>6.7502999999999994E-2</v>
      </c>
      <c r="L4782" s="19">
        <v>3.422228</v>
      </c>
      <c r="M4782" s="17">
        <v>0.13275700000000001</v>
      </c>
      <c r="N4782" s="19">
        <v>3.3444699999999998</v>
      </c>
      <c r="O4782" s="17">
        <v>0.133769</v>
      </c>
    </row>
    <row r="4783" spans="1:15" x14ac:dyDescent="0.2">
      <c r="A4783" s="125"/>
      <c r="B4783" s="30"/>
      <c r="C4783" s="30"/>
      <c r="D4783" s="30"/>
      <c r="E4783" s="30"/>
      <c r="F4783" s="30"/>
      <c r="G4783" s="14" t="s">
        <v>313</v>
      </c>
      <c r="H4783" s="19">
        <v>3.3516360000000001</v>
      </c>
      <c r="I4783" s="17">
        <v>-2.2959999999999999E-3</v>
      </c>
      <c r="J4783" s="19">
        <v>3.205562</v>
      </c>
      <c r="K4783" s="17">
        <v>-1.2316000000000001E-2</v>
      </c>
      <c r="L4783" s="19">
        <v>3.2086589999999999</v>
      </c>
      <c r="M4783" s="17">
        <v>-2.4896999999999999E-2</v>
      </c>
      <c r="N4783" s="19">
        <v>3.2748189999999999</v>
      </c>
      <c r="O4783" s="17">
        <v>-1.9144999999999999E-2</v>
      </c>
    </row>
    <row r="4784" spans="1:15" x14ac:dyDescent="0.2">
      <c r="A4784" s="125"/>
      <c r="B4784" s="30"/>
      <c r="C4784" s="30"/>
      <c r="D4784" s="30"/>
      <c r="E4784" s="30"/>
      <c r="F4784" s="30"/>
      <c r="G4784" s="14" t="s">
        <v>314</v>
      </c>
      <c r="H4784" s="19">
        <v>1.9966390000000001</v>
      </c>
      <c r="I4784" s="17">
        <v>-0.46432299999999999</v>
      </c>
      <c r="J4784" s="19">
        <v>2.0320490000000002</v>
      </c>
      <c r="K4784" s="17">
        <v>-0.44770900000000002</v>
      </c>
      <c r="L4784" s="19">
        <v>2.0265029999999999</v>
      </c>
      <c r="M4784" s="17">
        <v>-0.44815300000000002</v>
      </c>
      <c r="N4784" s="19">
        <v>2.1271939999999998</v>
      </c>
      <c r="O4784" s="17">
        <v>-0.40898000000000001</v>
      </c>
    </row>
    <row r="4785" spans="1:15" x14ac:dyDescent="0.2">
      <c r="A4785" s="125"/>
      <c r="B4785" s="30"/>
      <c r="C4785" s="30"/>
      <c r="D4785" s="30"/>
      <c r="E4785" s="30"/>
      <c r="F4785" s="30"/>
      <c r="G4785" s="14" t="s">
        <v>315</v>
      </c>
      <c r="H4785" s="19">
        <v>3.2191339999999999</v>
      </c>
      <c r="I4785" s="17">
        <v>1.9751999999999999E-2</v>
      </c>
      <c r="J4785" s="19">
        <v>3.1424370000000001</v>
      </c>
      <c r="K4785" s="17">
        <v>-1.4333E-2</v>
      </c>
      <c r="L4785" s="19">
        <v>3.1237110000000001</v>
      </c>
      <c r="M4785" s="17">
        <v>-2.8570999999999999E-2</v>
      </c>
      <c r="N4785" s="19">
        <v>3.1111140000000002</v>
      </c>
      <c r="O4785" s="17">
        <v>-1.6858999999999999E-2</v>
      </c>
    </row>
    <row r="4786" spans="1:15" x14ac:dyDescent="0.2">
      <c r="A4786" s="125"/>
      <c r="B4786" s="30"/>
      <c r="C4786" s="30"/>
      <c r="D4786" s="30"/>
      <c r="E4786" s="30"/>
      <c r="F4786" s="30"/>
      <c r="G4786" s="14" t="s">
        <v>316</v>
      </c>
      <c r="H4786" s="19">
        <v>3.2973330000000001</v>
      </c>
      <c r="I4786" s="17">
        <v>0.172599</v>
      </c>
      <c r="J4786" s="19">
        <v>3.2807010000000001</v>
      </c>
      <c r="K4786" s="17">
        <v>8.9274000000000006E-2</v>
      </c>
      <c r="L4786" s="19">
        <v>3.2404739999999999</v>
      </c>
      <c r="M4786" s="17">
        <v>4.8453999999999997E-2</v>
      </c>
      <c r="N4786" s="19">
        <v>3.066192</v>
      </c>
      <c r="O4786" s="17">
        <v>-3.3649999999999999E-2</v>
      </c>
    </row>
    <row r="4787" spans="1:15" x14ac:dyDescent="0.2">
      <c r="A4787" s="125"/>
      <c r="B4787" s="30"/>
      <c r="C4787" s="30"/>
      <c r="D4787" s="30"/>
      <c r="E4787" s="30"/>
      <c r="F4787" s="30"/>
      <c r="G4787" s="14" t="s">
        <v>317</v>
      </c>
      <c r="H4787" s="19">
        <v>3.3384520000000002</v>
      </c>
      <c r="I4787" s="17">
        <v>7.6399999999999996E-2</v>
      </c>
      <c r="J4787" s="19">
        <v>3.317936</v>
      </c>
      <c r="K4787" s="17">
        <v>3.4909999999999997E-2</v>
      </c>
      <c r="L4787" s="19">
        <v>3.3778350000000001</v>
      </c>
      <c r="M4787" s="17">
        <v>5.9788000000000001E-2</v>
      </c>
      <c r="N4787" s="19">
        <v>3.3918970000000002</v>
      </c>
      <c r="O4787" s="17">
        <v>4.5534999999999999E-2</v>
      </c>
    </row>
    <row r="4788" spans="1:15" x14ac:dyDescent="0.2">
      <c r="A4788" s="125"/>
      <c r="B4788" s="30"/>
      <c r="C4788" s="30"/>
      <c r="D4788" s="30"/>
      <c r="E4788" s="30"/>
      <c r="F4788" s="30"/>
      <c r="G4788" s="14" t="s">
        <v>318</v>
      </c>
      <c r="H4788" s="19">
        <v>3.8225530000000001</v>
      </c>
      <c r="I4788" s="17">
        <v>-2.1029999999999998E-3</v>
      </c>
      <c r="J4788" s="19">
        <v>3.7460290000000001</v>
      </c>
      <c r="K4788" s="17">
        <v>1.4578000000000001E-2</v>
      </c>
      <c r="L4788" s="19">
        <v>3.800157</v>
      </c>
      <c r="M4788" s="17">
        <v>4.9754E-2</v>
      </c>
      <c r="N4788" s="19">
        <v>3.8213659999999998</v>
      </c>
      <c r="O4788" s="17">
        <v>6.8269999999999997E-2</v>
      </c>
    </row>
    <row r="4789" spans="1:15" x14ac:dyDescent="0.2">
      <c r="A4789" s="125"/>
      <c r="B4789" s="30"/>
      <c r="C4789" s="30"/>
      <c r="D4789" s="30"/>
      <c r="E4789" s="30"/>
      <c r="F4789" s="30"/>
      <c r="G4789" s="14" t="s">
        <v>319</v>
      </c>
      <c r="H4789" s="19">
        <v>2.758003</v>
      </c>
      <c r="I4789" s="17">
        <v>-0.22564100000000001</v>
      </c>
      <c r="J4789" s="19">
        <v>2.828338</v>
      </c>
      <c r="K4789" s="17">
        <v>-0.204959</v>
      </c>
      <c r="L4789" s="19">
        <v>2.863791</v>
      </c>
      <c r="M4789" s="17">
        <v>-0.16169600000000001</v>
      </c>
      <c r="N4789" s="19">
        <v>2.9804620000000002</v>
      </c>
      <c r="O4789" s="17">
        <v>-8.2472000000000004E-2</v>
      </c>
    </row>
    <row r="4790" spans="1:15" x14ac:dyDescent="0.2">
      <c r="A4790" s="125"/>
      <c r="B4790" s="30"/>
      <c r="C4790" s="30"/>
      <c r="D4790" s="30"/>
      <c r="E4790" s="30"/>
      <c r="F4790" s="30"/>
      <c r="G4790" s="14" t="s">
        <v>320</v>
      </c>
      <c r="H4790" s="19">
        <v>3.0066269999999999</v>
      </c>
      <c r="I4790" s="17">
        <v>-0.22977</v>
      </c>
      <c r="J4790" s="19">
        <v>3.0064229999999998</v>
      </c>
      <c r="K4790" s="17">
        <v>-0.207622</v>
      </c>
      <c r="L4790" s="19">
        <v>3.0151279999999998</v>
      </c>
      <c r="M4790" s="17">
        <v>-0.18065400000000001</v>
      </c>
      <c r="N4790" s="19">
        <v>3.2448239999999999</v>
      </c>
      <c r="O4790" s="17">
        <v>-0.12592600000000001</v>
      </c>
    </row>
    <row r="4791" spans="1:15" x14ac:dyDescent="0.2">
      <c r="A4791" s="125"/>
      <c r="B4791" s="30"/>
      <c r="C4791" s="30"/>
      <c r="D4791" s="30"/>
      <c r="E4791" s="30"/>
      <c r="F4791" s="30"/>
      <c r="G4791" s="14" t="s">
        <v>321</v>
      </c>
      <c r="H4791" s="19">
        <v>3.7811110000000001</v>
      </c>
      <c r="I4791" s="17">
        <v>-4.3324000000000001E-2</v>
      </c>
      <c r="J4791" s="19">
        <v>3.7829579999999998</v>
      </c>
      <c r="K4791" s="17">
        <v>-3.8161E-2</v>
      </c>
      <c r="L4791" s="19">
        <v>3.8606410000000002</v>
      </c>
      <c r="M4791" s="17">
        <v>2.0874E-2</v>
      </c>
      <c r="N4791" s="19">
        <v>3.9025530000000002</v>
      </c>
      <c r="O4791" s="17">
        <v>4.5526999999999998E-2</v>
      </c>
    </row>
    <row r="4792" spans="1:15" x14ac:dyDescent="0.2">
      <c r="A4792" s="125"/>
      <c r="B4792" s="30"/>
      <c r="C4792" s="30"/>
      <c r="D4792" s="30"/>
      <c r="E4792" s="30"/>
      <c r="F4792" s="30"/>
      <c r="G4792" s="14" t="s">
        <v>322</v>
      </c>
      <c r="H4792" s="19">
        <v>2.4169100000000001</v>
      </c>
      <c r="I4792" s="17">
        <v>-0.36424499999999999</v>
      </c>
      <c r="J4792" s="19">
        <v>2.4595159999999998</v>
      </c>
      <c r="K4792" s="17">
        <v>-0.33061699999999999</v>
      </c>
      <c r="L4792" s="19">
        <v>2.4896349999999998</v>
      </c>
      <c r="M4792" s="17">
        <v>-0.32955899999999999</v>
      </c>
      <c r="N4792" s="19">
        <v>2.6040299999999998</v>
      </c>
      <c r="O4792" s="17">
        <v>-0.30041200000000001</v>
      </c>
    </row>
    <row r="4793" spans="1:15" x14ac:dyDescent="0.2">
      <c r="A4793" s="125"/>
      <c r="B4793" s="30"/>
      <c r="C4793" s="30"/>
      <c r="D4793" s="30"/>
      <c r="E4793" s="30"/>
      <c r="F4793" s="30"/>
      <c r="G4793" s="14" t="s">
        <v>323</v>
      </c>
      <c r="H4793" s="19">
        <v>2.8627340000000001</v>
      </c>
      <c r="I4793" s="17">
        <v>-4.2408000000000001E-2</v>
      </c>
      <c r="J4793" s="19">
        <v>2.90476</v>
      </c>
      <c r="K4793" s="17">
        <v>-3.1852999999999999E-2</v>
      </c>
      <c r="L4793" s="19">
        <v>2.8875500000000001</v>
      </c>
      <c r="M4793" s="17">
        <v>-4.3263000000000003E-2</v>
      </c>
      <c r="N4793" s="19">
        <v>2.879105</v>
      </c>
      <c r="O4793" s="17">
        <v>-6.114E-2</v>
      </c>
    </row>
    <row r="4794" spans="1:15" x14ac:dyDescent="0.2">
      <c r="A4794" s="125"/>
      <c r="B4794" s="30"/>
      <c r="C4794" s="30"/>
      <c r="D4794" s="30"/>
      <c r="E4794" s="30"/>
      <c r="F4794" s="30"/>
      <c r="G4794" s="14" t="s">
        <v>324</v>
      </c>
      <c r="H4794" s="19">
        <v>3.9256340000000001</v>
      </c>
      <c r="I4794" s="17">
        <v>0.139435</v>
      </c>
      <c r="J4794" s="19">
        <v>3.639907</v>
      </c>
      <c r="K4794" s="17">
        <v>5.7584999999999997E-2</v>
      </c>
      <c r="L4794" s="19">
        <v>3.6557330000000001</v>
      </c>
      <c r="M4794" s="17">
        <v>0.101589</v>
      </c>
      <c r="N4794" s="19">
        <v>3.6486990000000001</v>
      </c>
      <c r="O4794" s="17">
        <v>9.9562999999999999E-2</v>
      </c>
    </row>
    <row r="4795" spans="1:15" x14ac:dyDescent="0.2">
      <c r="A4795" s="137"/>
      <c r="B4795" s="138"/>
      <c r="C4795" s="138"/>
      <c r="D4795" s="138"/>
      <c r="E4795" s="138"/>
      <c r="F4795" s="30"/>
      <c r="G4795" s="14" t="s">
        <v>325</v>
      </c>
      <c r="H4795" s="19">
        <v>3.5511550000000001</v>
      </c>
      <c r="I4795" s="17">
        <v>4.4873999999999997E-2</v>
      </c>
      <c r="J4795" s="19">
        <v>3.4885790000000001</v>
      </c>
      <c r="K4795" s="17">
        <v>4.2752999999999999E-2</v>
      </c>
      <c r="L4795" s="19">
        <v>3.5260280000000002</v>
      </c>
      <c r="M4795" s="17">
        <v>6.8017999999999995E-2</v>
      </c>
      <c r="N4795" s="19">
        <v>3.4693900000000002</v>
      </c>
      <c r="O4795" s="17">
        <v>7.8770000000000007E-2</v>
      </c>
    </row>
    <row r="4796" spans="1:15" x14ac:dyDescent="0.2">
      <c r="C4796" s="30"/>
      <c r="D4796" s="30"/>
      <c r="E4796" s="30"/>
      <c r="F4796" s="30"/>
      <c r="G4796" s="14" t="s">
        <v>351</v>
      </c>
      <c r="H4796" s="19">
        <v>2.9640740000000001</v>
      </c>
      <c r="I4796" s="17">
        <v>-4.0504999999999999E-2</v>
      </c>
      <c r="J4796" s="19">
        <v>2.8271389999999998</v>
      </c>
      <c r="K4796" s="17">
        <v>-6.7084000000000005E-2</v>
      </c>
      <c r="L4796" s="19">
        <v>2.80823</v>
      </c>
      <c r="M4796" s="17">
        <v>-8.2096000000000002E-2</v>
      </c>
      <c r="N4796" s="19">
        <v>2.8508300000000002</v>
      </c>
      <c r="O4796" s="17">
        <v>-6.9556999999999994E-2</v>
      </c>
    </row>
    <row r="4797" spans="1:15" x14ac:dyDescent="0.2">
      <c r="C4797" s="30"/>
      <c r="D4797" s="30"/>
      <c r="E4797" s="30"/>
      <c r="F4797" s="30"/>
      <c r="G4797" s="14" t="s">
        <v>352</v>
      </c>
      <c r="H4797" s="19">
        <v>3.4794480000000001</v>
      </c>
      <c r="I4797" s="17">
        <v>4.0018999999999999E-2</v>
      </c>
      <c r="J4797" s="19">
        <v>3.5711330000000001</v>
      </c>
      <c r="K4797" s="17">
        <v>0.108318</v>
      </c>
      <c r="L4797" s="19">
        <v>3.65279</v>
      </c>
      <c r="M4797" s="17">
        <v>0.137769</v>
      </c>
      <c r="N4797" s="19">
        <v>3.6661130000000002</v>
      </c>
      <c r="O4797" s="17">
        <v>0.14820800000000001</v>
      </c>
    </row>
    <row r="4798" spans="1:15" x14ac:dyDescent="0.2">
      <c r="A4798" s="124" t="s">
        <v>19</v>
      </c>
      <c r="B4798" s="29" t="s">
        <v>11</v>
      </c>
      <c r="C4798" s="29" t="s">
        <v>118</v>
      </c>
      <c r="D4798" s="29" t="s">
        <v>23</v>
      </c>
      <c r="E4798" s="29" t="s">
        <v>26</v>
      </c>
      <c r="F4798" s="29" t="s">
        <v>85</v>
      </c>
      <c r="G4798" s="14" t="s">
        <v>326</v>
      </c>
      <c r="H4798" s="19">
        <v>3.1298219999999999</v>
      </c>
      <c r="I4798" s="17">
        <v>-0.199961</v>
      </c>
      <c r="J4798" s="19">
        <v>3.1067809999999998</v>
      </c>
      <c r="K4798" s="17">
        <v>-0.18460799999999999</v>
      </c>
      <c r="L4798" s="19">
        <v>3.0971009999999999</v>
      </c>
      <c r="M4798" s="17">
        <v>-0.166938</v>
      </c>
      <c r="N4798" s="19">
        <v>3.3202639999999999</v>
      </c>
      <c r="O4798" s="17">
        <v>-0.106348</v>
      </c>
    </row>
    <row r="4799" spans="1:15" x14ac:dyDescent="0.2">
      <c r="A4799" s="125"/>
      <c r="B4799" s="30"/>
      <c r="C4799" s="30"/>
      <c r="D4799" s="30"/>
      <c r="E4799" s="30"/>
      <c r="F4799" s="30"/>
      <c r="G4799" s="14" t="s">
        <v>327</v>
      </c>
      <c r="H4799" s="19">
        <v>2.8931100000000001</v>
      </c>
      <c r="I4799" s="17">
        <v>-7.0736999999999994E-2</v>
      </c>
      <c r="J4799" s="19">
        <v>2.9090349999999998</v>
      </c>
      <c r="K4799" s="17">
        <v>-7.0546999999999999E-2</v>
      </c>
      <c r="L4799" s="19">
        <v>2.8392149999999998</v>
      </c>
      <c r="M4799" s="17">
        <v>-9.1591000000000006E-2</v>
      </c>
      <c r="N4799" s="19">
        <v>2.8878879999999998</v>
      </c>
      <c r="O4799" s="17">
        <v>-8.0484E-2</v>
      </c>
    </row>
    <row r="4800" spans="1:15" x14ac:dyDescent="0.2">
      <c r="A4800" s="125"/>
      <c r="B4800" s="30"/>
      <c r="C4800" s="30"/>
      <c r="D4800" s="30"/>
      <c r="E4800" s="30"/>
      <c r="F4800" s="30"/>
      <c r="G4800" s="14" t="s">
        <v>328</v>
      </c>
      <c r="H4800" s="19">
        <v>2.9832070000000002</v>
      </c>
      <c r="I4800" s="17">
        <v>-7.0699999999999999E-2</v>
      </c>
      <c r="J4800" s="19">
        <v>3.0525609999999999</v>
      </c>
      <c r="K4800" s="17">
        <v>-4.6898000000000002E-2</v>
      </c>
      <c r="L4800" s="19">
        <v>3.1138140000000001</v>
      </c>
      <c r="M4800" s="17">
        <v>-2.3498999999999999E-2</v>
      </c>
      <c r="N4800" s="19">
        <v>3.1897679999999999</v>
      </c>
      <c r="O4800" s="17">
        <v>-1.663E-3</v>
      </c>
    </row>
    <row r="4801" spans="1:15" x14ac:dyDescent="0.2">
      <c r="A4801" s="125"/>
      <c r="B4801" s="30"/>
      <c r="C4801" s="30"/>
      <c r="D4801" s="30"/>
      <c r="E4801" s="30"/>
      <c r="F4801" s="30"/>
      <c r="G4801" s="14" t="s">
        <v>329</v>
      </c>
      <c r="H4801" s="19">
        <v>3.2791600000000001</v>
      </c>
      <c r="I4801" s="17">
        <v>-1.1775000000000001E-2</v>
      </c>
      <c r="J4801" s="19">
        <v>3.2107070000000002</v>
      </c>
      <c r="K4801" s="17">
        <v>-8.6379999999999998E-3</v>
      </c>
      <c r="L4801" s="19">
        <v>3.1721370000000002</v>
      </c>
      <c r="M4801" s="17">
        <v>-1.2734000000000001E-2</v>
      </c>
      <c r="N4801" s="19">
        <v>3.1788880000000002</v>
      </c>
      <c r="O4801" s="17">
        <v>-3.5249999999999999E-3</v>
      </c>
    </row>
    <row r="4802" spans="1:15" x14ac:dyDescent="0.2">
      <c r="A4802" s="125"/>
      <c r="B4802" s="30"/>
      <c r="C4802" s="30"/>
      <c r="D4802" s="30"/>
      <c r="E4802" s="30"/>
      <c r="F4802" s="30"/>
      <c r="G4802" s="14" t="s">
        <v>330</v>
      </c>
      <c r="H4802" s="19">
        <v>3.2379120000000001</v>
      </c>
      <c r="I4802" s="17">
        <v>-6.4544000000000004E-2</v>
      </c>
      <c r="J4802" s="19">
        <v>3.2255500000000001</v>
      </c>
      <c r="K4802" s="17">
        <v>-6.6973000000000005E-2</v>
      </c>
      <c r="L4802" s="19">
        <v>3.2184560000000002</v>
      </c>
      <c r="M4802" s="17">
        <v>-4.0507000000000001E-2</v>
      </c>
      <c r="N4802" s="19">
        <v>3.2565559999999998</v>
      </c>
      <c r="O4802" s="17">
        <v>-2.3817999999999999E-2</v>
      </c>
    </row>
    <row r="4803" spans="1:15" x14ac:dyDescent="0.2">
      <c r="A4803" s="125"/>
      <c r="B4803" s="30"/>
      <c r="C4803" s="30"/>
      <c r="D4803" s="30"/>
      <c r="E4803" s="30"/>
      <c r="F4803" s="30"/>
      <c r="G4803" s="14" t="s">
        <v>331</v>
      </c>
      <c r="H4803" s="19">
        <v>2.8300679999999998</v>
      </c>
      <c r="I4803" s="17">
        <v>-0.183226</v>
      </c>
      <c r="J4803" s="19">
        <v>2.9018809999999999</v>
      </c>
      <c r="K4803" s="17">
        <v>-0.14852299999999999</v>
      </c>
      <c r="L4803" s="19">
        <v>2.8677760000000001</v>
      </c>
      <c r="M4803" s="17">
        <v>-0.16189300000000001</v>
      </c>
      <c r="N4803" s="19">
        <v>2.9489329999999998</v>
      </c>
      <c r="O4803" s="17">
        <v>-0.13969699999999999</v>
      </c>
    </row>
    <row r="4804" spans="1:15" x14ac:dyDescent="0.2">
      <c r="A4804" s="125"/>
      <c r="B4804" s="30"/>
      <c r="C4804" s="30"/>
      <c r="D4804" s="30"/>
      <c r="E4804" s="30"/>
      <c r="F4804" s="30"/>
      <c r="G4804" s="14" t="s">
        <v>332</v>
      </c>
      <c r="H4804" s="19">
        <v>3.064794</v>
      </c>
      <c r="I4804" s="17">
        <v>-9.9278000000000005E-2</v>
      </c>
      <c r="J4804" s="19">
        <v>3.1092659999999999</v>
      </c>
      <c r="K4804" s="17">
        <v>-7.3733999999999994E-2</v>
      </c>
      <c r="L4804" s="19">
        <v>3.10826</v>
      </c>
      <c r="M4804" s="17">
        <v>-6.4267000000000005E-2</v>
      </c>
      <c r="N4804" s="19">
        <v>3.1279530000000002</v>
      </c>
      <c r="O4804" s="17">
        <v>-3.8274000000000002E-2</v>
      </c>
    </row>
    <row r="4805" spans="1:15" x14ac:dyDescent="0.2">
      <c r="A4805" s="125"/>
      <c r="B4805" s="30"/>
      <c r="C4805" s="30"/>
      <c r="D4805" s="30"/>
      <c r="E4805" s="30"/>
      <c r="F4805" s="30"/>
      <c r="G4805" s="14" t="s">
        <v>333</v>
      </c>
      <c r="H4805" s="19">
        <v>2.5748250000000001</v>
      </c>
      <c r="I4805" s="17">
        <v>-0.263955</v>
      </c>
      <c r="J4805" s="19">
        <v>2.6110720000000001</v>
      </c>
      <c r="K4805" s="17">
        <v>-0.252189</v>
      </c>
      <c r="L4805" s="19">
        <v>2.6265109999999998</v>
      </c>
      <c r="M4805" s="17">
        <v>-0.23325599999999999</v>
      </c>
      <c r="N4805" s="19">
        <v>2.7978679999999998</v>
      </c>
      <c r="O4805" s="17">
        <v>-0.164967</v>
      </c>
    </row>
    <row r="4806" spans="1:15" x14ac:dyDescent="0.2">
      <c r="A4806" s="125"/>
      <c r="B4806" s="30"/>
      <c r="C4806" s="30"/>
      <c r="D4806" s="31"/>
      <c r="E4806" s="31"/>
      <c r="F4806" s="30"/>
      <c r="G4806" s="14" t="s">
        <v>334</v>
      </c>
      <c r="H4806" s="19">
        <v>2.984785</v>
      </c>
      <c r="I4806" s="17">
        <v>-0.11556900000000001</v>
      </c>
      <c r="J4806" s="19">
        <v>3.0053269999999999</v>
      </c>
      <c r="K4806" s="17">
        <v>-9.6254999999999993E-2</v>
      </c>
      <c r="L4806" s="19">
        <v>2.9869020000000002</v>
      </c>
      <c r="M4806" s="17">
        <v>-9.3270000000000006E-2</v>
      </c>
      <c r="N4806" s="19">
        <v>3.0677460000000001</v>
      </c>
      <c r="O4806" s="17">
        <v>-6.2393999999999998E-2</v>
      </c>
    </row>
    <row r="4807" spans="1:15" x14ac:dyDescent="0.2">
      <c r="A4807" s="124" t="s">
        <v>19</v>
      </c>
      <c r="B4807" s="29" t="s">
        <v>11</v>
      </c>
      <c r="C4807" s="29" t="s">
        <v>118</v>
      </c>
      <c r="D4807" s="29" t="s">
        <v>24</v>
      </c>
      <c r="E4807" s="29" t="s">
        <v>0</v>
      </c>
      <c r="F4807" s="29" t="s">
        <v>84</v>
      </c>
      <c r="G4807" s="14" t="s">
        <v>278</v>
      </c>
      <c r="H4807" s="16">
        <v>20022.169999999998</v>
      </c>
      <c r="I4807" s="17">
        <v>0.14876800000000001</v>
      </c>
      <c r="J4807" s="16">
        <v>68015.83</v>
      </c>
      <c r="K4807" s="17">
        <v>8.2028000000000004E-2</v>
      </c>
      <c r="L4807" s="16">
        <v>121162.07</v>
      </c>
      <c r="M4807" s="17">
        <v>0.10259500000000001</v>
      </c>
      <c r="N4807" s="16">
        <v>202452.57</v>
      </c>
      <c r="O4807" s="17">
        <v>4.6170000000000003E-2</v>
      </c>
    </row>
    <row r="4808" spans="1:15" x14ac:dyDescent="0.2">
      <c r="A4808" s="125"/>
      <c r="B4808" s="30"/>
      <c r="C4808" s="30"/>
      <c r="D4808" s="30"/>
      <c r="E4808" s="30"/>
      <c r="F4808" s="30"/>
      <c r="G4808" s="14" t="s">
        <v>279</v>
      </c>
      <c r="H4808" s="16">
        <v>71400.679999999993</v>
      </c>
      <c r="I4808" s="17">
        <v>0.75721400000000005</v>
      </c>
      <c r="J4808" s="16">
        <v>240453.35</v>
      </c>
      <c r="K4808" s="17">
        <v>0.63314199999999998</v>
      </c>
      <c r="L4808" s="16">
        <v>435733.42</v>
      </c>
      <c r="M4808" s="17">
        <v>0.53838699999999995</v>
      </c>
      <c r="N4808" s="16">
        <v>674223.95</v>
      </c>
      <c r="O4808" s="17">
        <v>0.30433700000000002</v>
      </c>
    </row>
    <row r="4809" spans="1:15" x14ac:dyDescent="0.2">
      <c r="A4809" s="125"/>
      <c r="B4809" s="30"/>
      <c r="C4809" s="30"/>
      <c r="D4809" s="30"/>
      <c r="E4809" s="30"/>
      <c r="F4809" s="30"/>
      <c r="G4809" s="14" t="s">
        <v>280</v>
      </c>
      <c r="H4809" s="16">
        <v>124854.21</v>
      </c>
      <c r="I4809" s="17">
        <v>0.27994400000000003</v>
      </c>
      <c r="J4809" s="16">
        <v>437757.29</v>
      </c>
      <c r="K4809" s="17">
        <v>0.192998</v>
      </c>
      <c r="L4809" s="16">
        <v>799935.1</v>
      </c>
      <c r="M4809" s="17">
        <v>0.183252</v>
      </c>
      <c r="N4809" s="16">
        <v>1391026</v>
      </c>
      <c r="O4809" s="17">
        <v>0.14584800000000001</v>
      </c>
    </row>
    <row r="4810" spans="1:15" x14ac:dyDescent="0.2">
      <c r="A4810" s="125"/>
      <c r="B4810" s="30"/>
      <c r="C4810" s="30"/>
      <c r="D4810" s="30"/>
      <c r="E4810" s="30"/>
      <c r="F4810" s="30"/>
      <c r="G4810" s="14" t="s">
        <v>281</v>
      </c>
      <c r="H4810" s="16">
        <v>41070.959999999999</v>
      </c>
      <c r="I4810" s="17">
        <v>0.37058400000000002</v>
      </c>
      <c r="J4810" s="16">
        <v>145353.19</v>
      </c>
      <c r="K4810" s="17">
        <v>0.28897299999999998</v>
      </c>
      <c r="L4810" s="16">
        <v>275136.61</v>
      </c>
      <c r="M4810" s="17">
        <v>0.21291599999999999</v>
      </c>
      <c r="N4810" s="16">
        <v>455902.06</v>
      </c>
      <c r="O4810" s="17">
        <v>9.4510999999999998E-2</v>
      </c>
    </row>
    <row r="4811" spans="1:15" x14ac:dyDescent="0.2">
      <c r="A4811" s="125"/>
      <c r="B4811" s="30"/>
      <c r="C4811" s="30"/>
      <c r="D4811" s="30"/>
      <c r="E4811" s="30"/>
      <c r="F4811" s="30"/>
      <c r="G4811" s="14" t="s">
        <v>282</v>
      </c>
      <c r="H4811" s="16">
        <v>116999.82</v>
      </c>
      <c r="I4811" s="17">
        <v>-1.3448999999999999E-2</v>
      </c>
      <c r="J4811" s="16">
        <v>396894.4</v>
      </c>
      <c r="K4811" s="17">
        <v>-7.5994999999999993E-2</v>
      </c>
      <c r="L4811" s="16">
        <v>692821.34</v>
      </c>
      <c r="M4811" s="17">
        <v>-8.5653999999999994E-2</v>
      </c>
      <c r="N4811" s="16">
        <v>1305051.3400000001</v>
      </c>
      <c r="O4811" s="17">
        <v>-3.0096000000000001E-2</v>
      </c>
    </row>
    <row r="4812" spans="1:15" x14ac:dyDescent="0.2">
      <c r="A4812" s="125"/>
      <c r="B4812" s="30"/>
      <c r="C4812" s="30"/>
      <c r="D4812" s="30"/>
      <c r="E4812" s="30"/>
      <c r="F4812" s="30"/>
      <c r="G4812" s="14" t="s">
        <v>283</v>
      </c>
      <c r="H4812" s="16">
        <v>74319.649999999994</v>
      </c>
      <c r="I4812" s="17">
        <v>-5.6096E-2</v>
      </c>
      <c r="J4812" s="16">
        <v>269137.99</v>
      </c>
      <c r="K4812" s="17">
        <v>-7.6634999999999995E-2</v>
      </c>
      <c r="L4812" s="16">
        <v>460106.23</v>
      </c>
      <c r="M4812" s="17">
        <v>6.3559000000000004E-2</v>
      </c>
      <c r="N4812" s="16">
        <v>762471.43</v>
      </c>
      <c r="O4812" s="17">
        <v>0.161963</v>
      </c>
    </row>
    <row r="4813" spans="1:15" x14ac:dyDescent="0.2">
      <c r="A4813" s="125"/>
      <c r="B4813" s="30"/>
      <c r="C4813" s="30"/>
      <c r="D4813" s="30"/>
      <c r="E4813" s="30"/>
      <c r="F4813" s="30"/>
      <c r="G4813" s="14" t="s">
        <v>284</v>
      </c>
      <c r="H4813" s="16">
        <v>19326.07</v>
      </c>
      <c r="I4813" s="17">
        <v>-0.42905399999999999</v>
      </c>
      <c r="J4813" s="16">
        <v>79596.759999999995</v>
      </c>
      <c r="K4813" s="17">
        <v>-0.333368</v>
      </c>
      <c r="L4813" s="16">
        <v>178489.45</v>
      </c>
      <c r="M4813" s="17">
        <v>-0.15539900000000001</v>
      </c>
      <c r="N4813" s="16">
        <v>347727.75</v>
      </c>
      <c r="O4813" s="17">
        <v>-9.5080999999999999E-2</v>
      </c>
    </row>
    <row r="4814" spans="1:15" x14ac:dyDescent="0.2">
      <c r="A4814" s="125"/>
      <c r="B4814" s="30"/>
      <c r="C4814" s="30"/>
      <c r="D4814" s="30"/>
      <c r="E4814" s="30"/>
      <c r="F4814" s="30"/>
      <c r="G4814" s="14" t="s">
        <v>285</v>
      </c>
      <c r="H4814" s="16">
        <v>108129.4</v>
      </c>
      <c r="I4814" s="17">
        <v>0.10774400000000001</v>
      </c>
      <c r="J4814" s="16">
        <v>388657</v>
      </c>
      <c r="K4814" s="17">
        <v>8.4798999999999999E-2</v>
      </c>
      <c r="L4814" s="16">
        <v>719640.3</v>
      </c>
      <c r="M4814" s="17">
        <v>0.113581</v>
      </c>
      <c r="N4814" s="16">
        <v>1309225.96</v>
      </c>
      <c r="O4814" s="17">
        <v>7.8787999999999997E-2</v>
      </c>
    </row>
    <row r="4815" spans="1:15" x14ac:dyDescent="0.2">
      <c r="A4815" s="125"/>
      <c r="B4815" s="30"/>
      <c r="C4815" s="30"/>
      <c r="D4815" s="30"/>
      <c r="E4815" s="30"/>
      <c r="F4815" s="30"/>
      <c r="G4815" s="14" t="s">
        <v>286</v>
      </c>
      <c r="H4815" s="16">
        <v>73274.05</v>
      </c>
      <c r="I4815" s="17">
        <v>1.5449539999999999</v>
      </c>
      <c r="J4815" s="16">
        <v>251852.85</v>
      </c>
      <c r="K4815" s="17">
        <v>1.733913</v>
      </c>
      <c r="L4815" s="16">
        <v>469008.55</v>
      </c>
      <c r="M4815" s="17">
        <v>1.544408</v>
      </c>
      <c r="N4815" s="16">
        <v>715526.21</v>
      </c>
      <c r="O4815" s="17">
        <v>1.0800590000000001</v>
      </c>
    </row>
    <row r="4816" spans="1:15" x14ac:dyDescent="0.2">
      <c r="A4816" s="125"/>
      <c r="B4816" s="30"/>
      <c r="C4816" s="30"/>
      <c r="D4816" s="30"/>
      <c r="E4816" s="30"/>
      <c r="F4816" s="30"/>
      <c r="G4816" s="14" t="s">
        <v>287</v>
      </c>
      <c r="H4816" s="16">
        <v>27692.18</v>
      </c>
      <c r="I4816" s="17">
        <v>0.26781899999999997</v>
      </c>
      <c r="J4816" s="16">
        <v>109949.33</v>
      </c>
      <c r="K4816" s="17">
        <v>0.22472500000000001</v>
      </c>
      <c r="L4816" s="16">
        <v>180139.68</v>
      </c>
      <c r="M4816" s="17">
        <v>0.15484200000000001</v>
      </c>
      <c r="N4816" s="16">
        <v>289533.59000000003</v>
      </c>
      <c r="O4816" s="17">
        <v>0.157329</v>
      </c>
    </row>
    <row r="4817" spans="1:15" x14ac:dyDescent="0.2">
      <c r="A4817" s="125"/>
      <c r="B4817" s="30"/>
      <c r="C4817" s="30"/>
      <c r="D4817" s="30"/>
      <c r="E4817" s="30"/>
      <c r="F4817" s="30"/>
      <c r="G4817" s="14" t="s">
        <v>288</v>
      </c>
      <c r="H4817" s="16">
        <v>45754.47</v>
      </c>
      <c r="I4817" s="17">
        <v>0.60566699999999996</v>
      </c>
      <c r="J4817" s="16">
        <v>167105.13</v>
      </c>
      <c r="K4817" s="17">
        <v>0.68624700000000005</v>
      </c>
      <c r="L4817" s="16">
        <v>304319.11</v>
      </c>
      <c r="M4817" s="17">
        <v>0.57034899999999999</v>
      </c>
      <c r="N4817" s="16">
        <v>499349.56</v>
      </c>
      <c r="O4817" s="17">
        <v>0.38090099999999999</v>
      </c>
    </row>
    <row r="4818" spans="1:15" x14ac:dyDescent="0.2">
      <c r="A4818" s="125"/>
      <c r="B4818" s="30"/>
      <c r="C4818" s="30"/>
      <c r="D4818" s="30"/>
      <c r="E4818" s="30"/>
      <c r="F4818" s="30"/>
      <c r="G4818" s="14" t="s">
        <v>289</v>
      </c>
      <c r="H4818" s="16">
        <v>67623.14</v>
      </c>
      <c r="I4818" s="17">
        <v>0.50414099999999995</v>
      </c>
      <c r="J4818" s="16">
        <v>240336.92</v>
      </c>
      <c r="K4818" s="17">
        <v>0.47561999999999999</v>
      </c>
      <c r="L4818" s="16">
        <v>481387.25</v>
      </c>
      <c r="M4818" s="17">
        <v>0.53518500000000002</v>
      </c>
      <c r="N4818" s="16">
        <v>812793.82</v>
      </c>
      <c r="O4818" s="17">
        <v>0.43246099999999998</v>
      </c>
    </row>
    <row r="4819" spans="1:15" x14ac:dyDescent="0.2">
      <c r="A4819" s="125"/>
      <c r="B4819" s="30"/>
      <c r="C4819" s="30"/>
      <c r="D4819" s="30"/>
      <c r="E4819" s="30"/>
      <c r="F4819" s="30"/>
      <c r="G4819" s="14" t="s">
        <v>290</v>
      </c>
      <c r="H4819" s="16">
        <v>85050.55</v>
      </c>
      <c r="I4819" s="17">
        <v>0.639872</v>
      </c>
      <c r="J4819" s="16">
        <v>299289.78000000003</v>
      </c>
      <c r="K4819" s="17">
        <v>0.70929500000000001</v>
      </c>
      <c r="L4819" s="16">
        <v>554236.07999999996</v>
      </c>
      <c r="M4819" s="17">
        <v>0.69085099999999999</v>
      </c>
      <c r="N4819" s="16">
        <v>885006.05</v>
      </c>
      <c r="O4819" s="17">
        <v>0.54420999999999997</v>
      </c>
    </row>
    <row r="4820" spans="1:15" x14ac:dyDescent="0.2">
      <c r="A4820" s="125"/>
      <c r="B4820" s="30"/>
      <c r="C4820" s="30"/>
      <c r="D4820" s="30"/>
      <c r="E4820" s="30"/>
      <c r="F4820" s="30"/>
      <c r="G4820" s="14" t="s">
        <v>291</v>
      </c>
      <c r="H4820" s="16">
        <v>123556.87</v>
      </c>
      <c r="I4820" s="17">
        <v>0.58329699999999995</v>
      </c>
      <c r="J4820" s="16">
        <v>431300.2</v>
      </c>
      <c r="K4820" s="17">
        <v>0.72453599999999996</v>
      </c>
      <c r="L4820" s="16">
        <v>803253.23</v>
      </c>
      <c r="M4820" s="17">
        <v>0.56507399999999997</v>
      </c>
      <c r="N4820" s="16">
        <v>1364447.68</v>
      </c>
      <c r="O4820" s="17">
        <v>0.37443199999999999</v>
      </c>
    </row>
    <row r="4821" spans="1:15" x14ac:dyDescent="0.2">
      <c r="A4821" s="125"/>
      <c r="B4821" s="30"/>
      <c r="C4821" s="30"/>
      <c r="D4821" s="30"/>
      <c r="E4821" s="30"/>
      <c r="F4821" s="30"/>
      <c r="G4821" s="14" t="s">
        <v>292</v>
      </c>
      <c r="H4821" s="16">
        <v>74213.42</v>
      </c>
      <c r="I4821" s="17">
        <v>8.2521999999999998E-2</v>
      </c>
      <c r="J4821" s="16">
        <v>264415.52</v>
      </c>
      <c r="K4821" s="17">
        <v>0.22054000000000001</v>
      </c>
      <c r="L4821" s="16">
        <v>501090.76</v>
      </c>
      <c r="M4821" s="17">
        <v>0.150033</v>
      </c>
      <c r="N4821" s="16">
        <v>908966.76</v>
      </c>
      <c r="O4821" s="17">
        <v>0.102599</v>
      </c>
    </row>
    <row r="4822" spans="1:15" x14ac:dyDescent="0.2">
      <c r="A4822" s="125"/>
      <c r="B4822" s="30"/>
      <c r="C4822" s="30"/>
      <c r="D4822" s="30"/>
      <c r="E4822" s="30"/>
      <c r="F4822" s="30"/>
      <c r="G4822" s="14" t="s">
        <v>293</v>
      </c>
      <c r="H4822" s="16">
        <v>69161</v>
      </c>
      <c r="I4822" s="17">
        <v>-8.1876000000000004E-2</v>
      </c>
      <c r="J4822" s="16">
        <v>248953.33</v>
      </c>
      <c r="K4822" s="17">
        <v>-8.8165999999999994E-2</v>
      </c>
      <c r="L4822" s="16">
        <v>422166.48</v>
      </c>
      <c r="M4822" s="17">
        <v>-3.6570999999999999E-2</v>
      </c>
      <c r="N4822" s="16">
        <v>739004.76</v>
      </c>
      <c r="O4822" s="17">
        <v>1.5671999999999998E-2</v>
      </c>
    </row>
    <row r="4823" spans="1:15" x14ac:dyDescent="0.2">
      <c r="A4823" s="125"/>
      <c r="B4823" s="30"/>
      <c r="C4823" s="30"/>
      <c r="D4823" s="30"/>
      <c r="E4823" s="30"/>
      <c r="F4823" s="30"/>
      <c r="G4823" s="14" t="s">
        <v>294</v>
      </c>
      <c r="H4823" s="16">
        <v>93511.33</v>
      </c>
      <c r="I4823" s="17">
        <v>6.3627000000000003E-2</v>
      </c>
      <c r="J4823" s="16">
        <v>325824.42</v>
      </c>
      <c r="K4823" s="17">
        <v>1.9494000000000001E-2</v>
      </c>
      <c r="L4823" s="16">
        <v>516024.39</v>
      </c>
      <c r="M4823" s="17">
        <v>-1.7874000000000001E-2</v>
      </c>
      <c r="N4823" s="16">
        <v>915869.58</v>
      </c>
      <c r="O4823" s="17">
        <v>2.2113000000000001E-2</v>
      </c>
    </row>
    <row r="4824" spans="1:15" x14ac:dyDescent="0.2">
      <c r="A4824" s="125"/>
      <c r="B4824" s="30"/>
      <c r="C4824" s="30"/>
      <c r="D4824" s="30"/>
      <c r="E4824" s="30"/>
      <c r="F4824" s="30"/>
      <c r="G4824" s="14" t="s">
        <v>295</v>
      </c>
      <c r="H4824" s="16">
        <v>64397.98</v>
      </c>
      <c r="I4824" s="17">
        <v>1.283301</v>
      </c>
      <c r="J4824" s="16">
        <v>223914.53</v>
      </c>
      <c r="K4824" s="17">
        <v>1.1998150000000001</v>
      </c>
      <c r="L4824" s="16">
        <v>453207.88</v>
      </c>
      <c r="M4824" s="17">
        <v>1.2729360000000001</v>
      </c>
      <c r="N4824" s="16">
        <v>715849.4</v>
      </c>
      <c r="O4824" s="17">
        <v>0.90548099999999998</v>
      </c>
    </row>
    <row r="4825" spans="1:15" x14ac:dyDescent="0.2">
      <c r="A4825" s="125"/>
      <c r="B4825" s="30"/>
      <c r="C4825" s="30"/>
      <c r="D4825" s="30"/>
      <c r="E4825" s="30"/>
      <c r="F4825" s="30"/>
      <c r="G4825" s="14" t="s">
        <v>296</v>
      </c>
      <c r="H4825" s="16">
        <v>41429.67</v>
      </c>
      <c r="I4825" s="17">
        <v>0.65769699999999998</v>
      </c>
      <c r="J4825" s="16">
        <v>149999.01999999999</v>
      </c>
      <c r="K4825" s="17">
        <v>0.77283999999999997</v>
      </c>
      <c r="L4825" s="16">
        <v>292230.63</v>
      </c>
      <c r="M4825" s="17">
        <v>0.76044699999999998</v>
      </c>
      <c r="N4825" s="16">
        <v>479040.23</v>
      </c>
      <c r="O4825" s="17">
        <v>0.42362699999999998</v>
      </c>
    </row>
    <row r="4826" spans="1:15" x14ac:dyDescent="0.2">
      <c r="A4826" s="125"/>
      <c r="B4826" s="30"/>
      <c r="C4826" s="30"/>
      <c r="D4826" s="30"/>
      <c r="E4826" s="30"/>
      <c r="F4826" s="30"/>
      <c r="G4826" s="14" t="s">
        <v>297</v>
      </c>
      <c r="H4826" s="16">
        <v>26102.02</v>
      </c>
      <c r="I4826" s="17">
        <v>7.5554999999999997E-2</v>
      </c>
      <c r="J4826" s="16">
        <v>89229.47</v>
      </c>
      <c r="K4826" s="17">
        <v>2.6585999999999999E-2</v>
      </c>
      <c r="L4826" s="16">
        <v>170516.85</v>
      </c>
      <c r="M4826" s="17">
        <v>-1.5939999999999999E-3</v>
      </c>
      <c r="N4826" s="16">
        <v>313667.94</v>
      </c>
      <c r="O4826" s="17">
        <v>-4.8170000000000001E-3</v>
      </c>
    </row>
    <row r="4827" spans="1:15" x14ac:dyDescent="0.2">
      <c r="A4827" s="125"/>
      <c r="B4827" s="30"/>
      <c r="C4827" s="30"/>
      <c r="D4827" s="30"/>
      <c r="E4827" s="30"/>
      <c r="F4827" s="30"/>
      <c r="G4827" s="14" t="s">
        <v>298</v>
      </c>
      <c r="H4827" s="16">
        <v>23196.61</v>
      </c>
      <c r="I4827" s="17">
        <v>0.53298100000000004</v>
      </c>
      <c r="J4827" s="16">
        <v>82538.5</v>
      </c>
      <c r="K4827" s="17">
        <v>0.37935600000000003</v>
      </c>
      <c r="L4827" s="16">
        <v>153793.34</v>
      </c>
      <c r="M4827" s="17">
        <v>0.28176400000000001</v>
      </c>
      <c r="N4827" s="16">
        <v>257220.26</v>
      </c>
      <c r="O4827" s="17">
        <v>0.19733700000000001</v>
      </c>
    </row>
    <row r="4828" spans="1:15" x14ac:dyDescent="0.2">
      <c r="A4828" s="125"/>
      <c r="B4828" s="30"/>
      <c r="C4828" s="30"/>
      <c r="D4828" s="30"/>
      <c r="E4828" s="30"/>
      <c r="F4828" s="30"/>
      <c r="G4828" s="14" t="s">
        <v>299</v>
      </c>
      <c r="H4828" s="16">
        <v>135250.70000000001</v>
      </c>
      <c r="I4828" s="17">
        <v>0.27143</v>
      </c>
      <c r="J4828" s="16">
        <v>481745.48</v>
      </c>
      <c r="K4828" s="17">
        <v>0.252834</v>
      </c>
      <c r="L4828" s="16">
        <v>982072.46</v>
      </c>
      <c r="M4828" s="17">
        <v>0.350574</v>
      </c>
      <c r="N4828" s="16">
        <v>1803033.21</v>
      </c>
      <c r="O4828" s="17">
        <v>0.325546</v>
      </c>
    </row>
    <row r="4829" spans="1:15" x14ac:dyDescent="0.2">
      <c r="A4829" s="125"/>
      <c r="B4829" s="30"/>
      <c r="C4829" s="30"/>
      <c r="D4829" s="30"/>
      <c r="E4829" s="30"/>
      <c r="F4829" s="30"/>
      <c r="G4829" s="14" t="s">
        <v>300</v>
      </c>
      <c r="H4829" s="16">
        <v>19192.28</v>
      </c>
      <c r="I4829" s="17">
        <v>1.0126599999999999</v>
      </c>
      <c r="J4829" s="16">
        <v>69103.41</v>
      </c>
      <c r="K4829" s="17">
        <v>1.2476430000000001</v>
      </c>
      <c r="L4829" s="16">
        <v>143544.37</v>
      </c>
      <c r="M4829" s="17">
        <v>1.2200709999999999</v>
      </c>
      <c r="N4829" s="16">
        <v>222154.94</v>
      </c>
      <c r="O4829" s="17">
        <v>0.59998200000000002</v>
      </c>
    </row>
    <row r="4830" spans="1:15" x14ac:dyDescent="0.2">
      <c r="A4830" s="125"/>
      <c r="B4830" s="30"/>
      <c r="C4830" s="30"/>
      <c r="D4830" s="30"/>
      <c r="E4830" s="30"/>
      <c r="F4830" s="30"/>
      <c r="G4830" s="14" t="s">
        <v>301</v>
      </c>
      <c r="H4830" s="16">
        <v>83101.13</v>
      </c>
      <c r="I4830" s="17">
        <v>5.8083999999999997E-2</v>
      </c>
      <c r="J4830" s="16">
        <v>276758.48</v>
      </c>
      <c r="K4830" s="17">
        <v>3.4680999999999997E-2</v>
      </c>
      <c r="L4830" s="16">
        <v>539782.66</v>
      </c>
      <c r="M4830" s="17">
        <v>3.9058000000000002E-2</v>
      </c>
      <c r="N4830" s="16">
        <v>1054226.19</v>
      </c>
      <c r="O4830" s="17">
        <v>3.7534999999999999E-2</v>
      </c>
    </row>
    <row r="4831" spans="1:15" x14ac:dyDescent="0.2">
      <c r="A4831" s="125"/>
      <c r="B4831" s="30"/>
      <c r="C4831" s="30"/>
      <c r="D4831" s="30"/>
      <c r="E4831" s="30"/>
      <c r="F4831" s="30"/>
      <c r="G4831" s="14" t="s">
        <v>302</v>
      </c>
      <c r="H4831" s="16">
        <v>25048.76</v>
      </c>
      <c r="I4831" s="17">
        <v>0.113638</v>
      </c>
      <c r="J4831" s="16">
        <v>99056.88</v>
      </c>
      <c r="K4831" s="17">
        <v>8.8567999999999994E-2</v>
      </c>
      <c r="L4831" s="16">
        <v>194851.75</v>
      </c>
      <c r="M4831" s="17">
        <v>0.10055699999999999</v>
      </c>
      <c r="N4831" s="16">
        <v>332301.44</v>
      </c>
      <c r="O4831" s="17">
        <v>8.6184999999999998E-2</v>
      </c>
    </row>
    <row r="4832" spans="1:15" x14ac:dyDescent="0.2">
      <c r="A4832" s="125"/>
      <c r="B4832" s="30"/>
      <c r="C4832" s="30"/>
      <c r="D4832" s="30"/>
      <c r="E4832" s="30"/>
      <c r="F4832" s="30"/>
      <c r="G4832" s="14" t="s">
        <v>303</v>
      </c>
      <c r="H4832" s="16">
        <v>26026.65</v>
      </c>
      <c r="I4832" s="17">
        <v>-3.0595000000000001E-2</v>
      </c>
      <c r="J4832" s="16">
        <v>98848.92</v>
      </c>
      <c r="K4832" s="17">
        <v>-4.5749999999999999E-2</v>
      </c>
      <c r="L4832" s="16">
        <v>186585.07</v>
      </c>
      <c r="M4832" s="17">
        <v>9.3700000000000001E-4</v>
      </c>
      <c r="N4832" s="16">
        <v>328180.34999999998</v>
      </c>
      <c r="O4832" s="17">
        <v>4.2637000000000001E-2</v>
      </c>
    </row>
    <row r="4833" spans="1:15" x14ac:dyDescent="0.2">
      <c r="A4833" s="125"/>
      <c r="B4833" s="30"/>
      <c r="C4833" s="30"/>
      <c r="D4833" s="30"/>
      <c r="E4833" s="30"/>
      <c r="F4833" s="30"/>
      <c r="G4833" s="14" t="s">
        <v>304</v>
      </c>
      <c r="H4833" s="16">
        <v>20681.939999999999</v>
      </c>
      <c r="I4833" s="17">
        <v>0.89084799999999997</v>
      </c>
      <c r="J4833" s="16">
        <v>75958.070000000007</v>
      </c>
      <c r="K4833" s="17">
        <v>0.98955800000000005</v>
      </c>
      <c r="L4833" s="16">
        <v>150884.29</v>
      </c>
      <c r="M4833" s="17">
        <v>1.014235</v>
      </c>
      <c r="N4833" s="16">
        <v>234032.52</v>
      </c>
      <c r="O4833" s="17">
        <v>0.56485399999999997</v>
      </c>
    </row>
    <row r="4834" spans="1:15" x14ac:dyDescent="0.2">
      <c r="A4834" s="125"/>
      <c r="B4834" s="30"/>
      <c r="C4834" s="30"/>
      <c r="D4834" s="30"/>
      <c r="E4834" s="30"/>
      <c r="F4834" s="30"/>
      <c r="G4834" s="14" t="s">
        <v>305</v>
      </c>
      <c r="H4834" s="16">
        <v>32619.71</v>
      </c>
      <c r="I4834" s="17">
        <v>0.24213200000000001</v>
      </c>
      <c r="J4834" s="16">
        <v>117027.33</v>
      </c>
      <c r="K4834" s="17">
        <v>0.16451099999999999</v>
      </c>
      <c r="L4834" s="16">
        <v>231320.71</v>
      </c>
      <c r="M4834" s="17">
        <v>0.162053</v>
      </c>
      <c r="N4834" s="16">
        <v>395128.79</v>
      </c>
      <c r="O4834" s="17">
        <v>8.9089000000000002E-2</v>
      </c>
    </row>
    <row r="4835" spans="1:15" x14ac:dyDescent="0.2">
      <c r="A4835" s="125"/>
      <c r="B4835" s="30"/>
      <c r="C4835" s="30"/>
      <c r="D4835" s="30"/>
      <c r="E4835" s="30"/>
      <c r="F4835" s="30"/>
      <c r="G4835" s="14" t="s">
        <v>306</v>
      </c>
      <c r="H4835" s="16">
        <v>346723.27</v>
      </c>
      <c r="I4835" s="17">
        <v>1.566E-2</v>
      </c>
      <c r="J4835" s="16">
        <v>1215677.5</v>
      </c>
      <c r="K4835" s="17">
        <v>1.4994E-2</v>
      </c>
      <c r="L4835" s="16">
        <v>2027055.43</v>
      </c>
      <c r="M4835" s="17">
        <v>9.8102999999999996E-2</v>
      </c>
      <c r="N4835" s="16">
        <v>3683225.95</v>
      </c>
      <c r="O4835" s="17">
        <v>0.206847</v>
      </c>
    </row>
    <row r="4836" spans="1:15" x14ac:dyDescent="0.2">
      <c r="A4836" s="125"/>
      <c r="B4836" s="30"/>
      <c r="C4836" s="30"/>
      <c r="D4836" s="30"/>
      <c r="E4836" s="30"/>
      <c r="F4836" s="30"/>
      <c r="G4836" s="14" t="s">
        <v>307</v>
      </c>
      <c r="H4836" s="16">
        <v>103118.89</v>
      </c>
      <c r="I4836" s="17">
        <v>6.29E-4</v>
      </c>
      <c r="J4836" s="16">
        <v>352792.33</v>
      </c>
      <c r="K4836" s="17">
        <v>-5.8609999999999999E-3</v>
      </c>
      <c r="L4836" s="16">
        <v>607573.23</v>
      </c>
      <c r="M4836" s="17">
        <v>-6.3080000000000002E-3</v>
      </c>
      <c r="N4836" s="16">
        <v>1051655.8799999999</v>
      </c>
      <c r="O4836" s="17">
        <v>-3.8440000000000002E-3</v>
      </c>
    </row>
    <row r="4837" spans="1:15" x14ac:dyDescent="0.2">
      <c r="A4837" s="125"/>
      <c r="B4837" s="30"/>
      <c r="C4837" s="30"/>
      <c r="D4837" s="30"/>
      <c r="E4837" s="30"/>
      <c r="F4837" s="30"/>
      <c r="G4837" s="14" t="s">
        <v>308</v>
      </c>
      <c r="H4837" s="16">
        <v>17930.669999999998</v>
      </c>
      <c r="I4837" s="17">
        <v>1.4371</v>
      </c>
      <c r="J4837" s="16">
        <v>64382.87</v>
      </c>
      <c r="K4837" s="17">
        <v>1.276335</v>
      </c>
      <c r="L4837" s="16">
        <v>111835.39</v>
      </c>
      <c r="M4837" s="17">
        <v>1.193856</v>
      </c>
      <c r="N4837" s="16">
        <v>165177.26999999999</v>
      </c>
      <c r="O4837" s="17">
        <v>0.82968600000000003</v>
      </c>
    </row>
    <row r="4838" spans="1:15" x14ac:dyDescent="0.2">
      <c r="A4838" s="125"/>
      <c r="B4838" s="30"/>
      <c r="C4838" s="30"/>
      <c r="D4838" s="30"/>
      <c r="E4838" s="30"/>
      <c r="F4838" s="30"/>
      <c r="G4838" s="14" t="s">
        <v>309</v>
      </c>
      <c r="H4838" s="16">
        <v>49782.97</v>
      </c>
      <c r="I4838" s="17">
        <v>-5.5784E-2</v>
      </c>
      <c r="J4838" s="16">
        <v>173104.84</v>
      </c>
      <c r="K4838" s="17">
        <v>-5.8880000000000002E-2</v>
      </c>
      <c r="L4838" s="16">
        <v>330840.32000000001</v>
      </c>
      <c r="M4838" s="17">
        <v>-8.2006999999999997E-2</v>
      </c>
      <c r="N4838" s="16">
        <v>637884.96</v>
      </c>
      <c r="O4838" s="17">
        <v>-5.4526999999999999E-2</v>
      </c>
    </row>
    <row r="4839" spans="1:15" x14ac:dyDescent="0.2">
      <c r="A4839" s="125"/>
      <c r="B4839" s="30"/>
      <c r="C4839" s="30"/>
      <c r="D4839" s="30"/>
      <c r="E4839" s="30"/>
      <c r="F4839" s="30"/>
      <c r="G4839" s="14" t="s">
        <v>310</v>
      </c>
      <c r="H4839" s="16">
        <v>40232.089999999997</v>
      </c>
      <c r="I4839" s="17">
        <v>0.335594</v>
      </c>
      <c r="J4839" s="16">
        <v>142192.76</v>
      </c>
      <c r="K4839" s="17">
        <v>0.42252400000000001</v>
      </c>
      <c r="L4839" s="16">
        <v>283054.84000000003</v>
      </c>
      <c r="M4839" s="17">
        <v>0.38132899999999997</v>
      </c>
      <c r="N4839" s="16">
        <v>494292.67</v>
      </c>
      <c r="O4839" s="17">
        <v>0.23890400000000001</v>
      </c>
    </row>
    <row r="4840" spans="1:15" x14ac:dyDescent="0.2">
      <c r="A4840" s="125"/>
      <c r="B4840" s="30"/>
      <c r="C4840" s="30"/>
      <c r="D4840" s="30"/>
      <c r="E4840" s="30"/>
      <c r="F4840" s="30"/>
      <c r="G4840" s="14" t="s">
        <v>311</v>
      </c>
      <c r="H4840" s="16">
        <v>103765.33</v>
      </c>
      <c r="I4840" s="17">
        <v>2.4434000000000001E-2</v>
      </c>
      <c r="J4840" s="16">
        <v>371845.31</v>
      </c>
      <c r="K4840" s="17">
        <v>-2.2575000000000001E-2</v>
      </c>
      <c r="L4840" s="16">
        <v>637077.61</v>
      </c>
      <c r="M4840" s="17">
        <v>7.9035999999999995E-2</v>
      </c>
      <c r="N4840" s="16">
        <v>1131762.58</v>
      </c>
      <c r="O4840" s="17">
        <v>0.180815</v>
      </c>
    </row>
    <row r="4841" spans="1:15" x14ac:dyDescent="0.2">
      <c r="A4841" s="125"/>
      <c r="B4841" s="30"/>
      <c r="C4841" s="30"/>
      <c r="D4841" s="30"/>
      <c r="E4841" s="30"/>
      <c r="F4841" s="30"/>
      <c r="G4841" s="14" t="s">
        <v>312</v>
      </c>
      <c r="H4841" s="16">
        <v>36980.839999999997</v>
      </c>
      <c r="I4841" s="17">
        <v>2.1377E-2</v>
      </c>
      <c r="J4841" s="16">
        <v>126983.45</v>
      </c>
      <c r="K4841" s="17">
        <v>7.7810000000000004E-2</v>
      </c>
      <c r="L4841" s="16">
        <v>266670.05</v>
      </c>
      <c r="M4841" s="17">
        <v>0.127334</v>
      </c>
      <c r="N4841" s="16">
        <v>520051.48</v>
      </c>
      <c r="O4841" s="17">
        <v>0.166765</v>
      </c>
    </row>
    <row r="4842" spans="1:15" x14ac:dyDescent="0.2">
      <c r="A4842" s="125"/>
      <c r="B4842" s="30"/>
      <c r="C4842" s="30"/>
      <c r="D4842" s="30"/>
      <c r="E4842" s="30"/>
      <c r="F4842" s="30"/>
      <c r="G4842" s="14" t="s">
        <v>313</v>
      </c>
      <c r="H4842" s="16">
        <v>51570</v>
      </c>
      <c r="I4842" s="17">
        <v>8.7164000000000005E-2</v>
      </c>
      <c r="J4842" s="16">
        <v>212784.67</v>
      </c>
      <c r="K4842" s="17">
        <v>9.8522999999999999E-2</v>
      </c>
      <c r="L4842" s="16">
        <v>380591.31</v>
      </c>
      <c r="M4842" s="17">
        <v>5.1761000000000001E-2</v>
      </c>
      <c r="N4842" s="16">
        <v>639339.37</v>
      </c>
      <c r="O4842" s="17">
        <v>6.0649000000000002E-2</v>
      </c>
    </row>
    <row r="4843" spans="1:15" x14ac:dyDescent="0.2">
      <c r="A4843" s="125"/>
      <c r="B4843" s="30"/>
      <c r="C4843" s="30"/>
      <c r="D4843" s="30"/>
      <c r="E4843" s="30"/>
      <c r="F4843" s="30"/>
      <c r="G4843" s="14" t="s">
        <v>314</v>
      </c>
      <c r="H4843" s="16">
        <v>69568.12</v>
      </c>
      <c r="I4843" s="17">
        <v>0.31519900000000001</v>
      </c>
      <c r="J4843" s="16">
        <v>240612.85</v>
      </c>
      <c r="K4843" s="17">
        <v>0.33901900000000001</v>
      </c>
      <c r="L4843" s="16">
        <v>451304.98</v>
      </c>
      <c r="M4843" s="17">
        <v>0.28429900000000002</v>
      </c>
      <c r="N4843" s="16">
        <v>753615.69</v>
      </c>
      <c r="O4843" s="17">
        <v>0.177951</v>
      </c>
    </row>
    <row r="4844" spans="1:15" x14ac:dyDescent="0.2">
      <c r="A4844" s="125"/>
      <c r="B4844" s="30"/>
      <c r="C4844" s="30"/>
      <c r="D4844" s="30"/>
      <c r="E4844" s="30"/>
      <c r="F4844" s="30"/>
      <c r="G4844" s="14" t="s">
        <v>315</v>
      </c>
      <c r="H4844" s="16">
        <v>41873.97</v>
      </c>
      <c r="I4844" s="17">
        <v>6.5331E-2</v>
      </c>
      <c r="J4844" s="16">
        <v>147776.64000000001</v>
      </c>
      <c r="K4844" s="17">
        <v>3.8167E-2</v>
      </c>
      <c r="L4844" s="16">
        <v>283786.03000000003</v>
      </c>
      <c r="M4844" s="17">
        <v>9.2622999999999997E-2</v>
      </c>
      <c r="N4844" s="16">
        <v>517370.13</v>
      </c>
      <c r="O4844" s="17">
        <v>5.7957000000000002E-2</v>
      </c>
    </row>
    <row r="4845" spans="1:15" x14ac:dyDescent="0.2">
      <c r="A4845" s="125"/>
      <c r="B4845" s="30"/>
      <c r="C4845" s="30"/>
      <c r="D4845" s="30"/>
      <c r="E4845" s="30"/>
      <c r="F4845" s="30"/>
      <c r="G4845" s="14" t="s">
        <v>316</v>
      </c>
      <c r="H4845" s="16">
        <v>40861.01</v>
      </c>
      <c r="I4845" s="17">
        <v>0.27779100000000001</v>
      </c>
      <c r="J4845" s="16">
        <v>144684.93</v>
      </c>
      <c r="K4845" s="17">
        <v>0.27943800000000002</v>
      </c>
      <c r="L4845" s="16">
        <v>261214.05</v>
      </c>
      <c r="M4845" s="17">
        <v>0.28905500000000001</v>
      </c>
      <c r="N4845" s="16">
        <v>459583.95</v>
      </c>
      <c r="O4845" s="17">
        <v>0.24447199999999999</v>
      </c>
    </row>
    <row r="4846" spans="1:15" x14ac:dyDescent="0.2">
      <c r="A4846" s="125"/>
      <c r="B4846" s="30"/>
      <c r="C4846" s="30"/>
      <c r="D4846" s="30"/>
      <c r="E4846" s="30"/>
      <c r="F4846" s="30"/>
      <c r="G4846" s="14" t="s">
        <v>317</v>
      </c>
      <c r="H4846" s="16">
        <v>34444.99</v>
      </c>
      <c r="I4846" s="17">
        <v>1.0068619999999999</v>
      </c>
      <c r="J4846" s="16">
        <v>123216.25</v>
      </c>
      <c r="K4846" s="17">
        <v>1.015835</v>
      </c>
      <c r="L4846" s="16">
        <v>211657.18</v>
      </c>
      <c r="M4846" s="17">
        <v>0.83051200000000003</v>
      </c>
      <c r="N4846" s="16">
        <v>339001.78</v>
      </c>
      <c r="O4846" s="17">
        <v>0.50913799999999998</v>
      </c>
    </row>
    <row r="4847" spans="1:15" x14ac:dyDescent="0.2">
      <c r="A4847" s="125"/>
      <c r="B4847" s="30"/>
      <c r="C4847" s="30"/>
      <c r="D4847" s="30"/>
      <c r="E4847" s="30"/>
      <c r="F4847" s="30"/>
      <c r="G4847" s="14" t="s">
        <v>318</v>
      </c>
      <c r="H4847" s="16">
        <v>44126.31</v>
      </c>
      <c r="I4847" s="17">
        <v>-7.8245999999999996E-2</v>
      </c>
      <c r="J4847" s="16">
        <v>150202.22</v>
      </c>
      <c r="K4847" s="17">
        <v>-0.14174400000000001</v>
      </c>
      <c r="L4847" s="16">
        <v>285811.7</v>
      </c>
      <c r="M4847" s="17">
        <v>-9.9465999999999999E-2</v>
      </c>
      <c r="N4847" s="16">
        <v>545247.68000000005</v>
      </c>
      <c r="O4847" s="17">
        <v>-4.8682999999999997E-2</v>
      </c>
    </row>
    <row r="4848" spans="1:15" x14ac:dyDescent="0.2">
      <c r="A4848" s="125"/>
      <c r="B4848" s="30"/>
      <c r="C4848" s="30"/>
      <c r="D4848" s="30"/>
      <c r="E4848" s="30"/>
      <c r="F4848" s="30"/>
      <c r="G4848" s="14" t="s">
        <v>319</v>
      </c>
      <c r="H4848" s="16">
        <v>19518.939999999999</v>
      </c>
      <c r="I4848" s="17">
        <v>0.485149</v>
      </c>
      <c r="J4848" s="16">
        <v>71403.240000000005</v>
      </c>
      <c r="K4848" s="17">
        <v>0.46678999999999998</v>
      </c>
      <c r="L4848" s="16">
        <v>137941.51</v>
      </c>
      <c r="M4848" s="17">
        <v>0.53853099999999998</v>
      </c>
      <c r="N4848" s="16">
        <v>225517.64</v>
      </c>
      <c r="O4848" s="17">
        <v>0.57269400000000004</v>
      </c>
    </row>
    <row r="4849" spans="1:15" x14ac:dyDescent="0.2">
      <c r="A4849" s="125"/>
      <c r="B4849" s="30"/>
      <c r="C4849" s="30"/>
      <c r="D4849" s="30"/>
      <c r="E4849" s="30"/>
      <c r="F4849" s="30"/>
      <c r="G4849" s="14" t="s">
        <v>320</v>
      </c>
      <c r="H4849" s="16">
        <v>39821.870000000003</v>
      </c>
      <c r="I4849" s="17">
        <v>7.6286999999999994E-2</v>
      </c>
      <c r="J4849" s="16">
        <v>142583.17000000001</v>
      </c>
      <c r="K4849" s="17">
        <v>6.4320000000000002E-2</v>
      </c>
      <c r="L4849" s="16">
        <v>284716.78000000003</v>
      </c>
      <c r="M4849" s="17">
        <v>0.12138699999999999</v>
      </c>
      <c r="N4849" s="16">
        <v>538551.42000000004</v>
      </c>
      <c r="O4849" s="17">
        <v>0.151231</v>
      </c>
    </row>
    <row r="4850" spans="1:15" x14ac:dyDescent="0.2">
      <c r="A4850" s="125"/>
      <c r="B4850" s="30"/>
      <c r="C4850" s="30"/>
      <c r="D4850" s="30"/>
      <c r="E4850" s="30"/>
      <c r="F4850" s="30"/>
      <c r="G4850" s="14" t="s">
        <v>321</v>
      </c>
      <c r="H4850" s="16">
        <v>88112.44</v>
      </c>
      <c r="I4850" s="17">
        <v>-0.19347700000000001</v>
      </c>
      <c r="J4850" s="16">
        <v>304835.88</v>
      </c>
      <c r="K4850" s="17">
        <v>-0.22633300000000001</v>
      </c>
      <c r="L4850" s="16">
        <v>580600.51</v>
      </c>
      <c r="M4850" s="17">
        <v>-0.20918999999999999</v>
      </c>
      <c r="N4850" s="16">
        <v>1190609.1100000001</v>
      </c>
      <c r="O4850" s="17">
        <v>-0.124583</v>
      </c>
    </row>
    <row r="4851" spans="1:15" x14ac:dyDescent="0.2">
      <c r="A4851" s="125"/>
      <c r="B4851" s="30"/>
      <c r="C4851" s="30"/>
      <c r="D4851" s="30"/>
      <c r="E4851" s="30"/>
      <c r="F4851" s="30"/>
      <c r="G4851" s="14" t="s">
        <v>322</v>
      </c>
      <c r="H4851" s="16">
        <v>86322.43</v>
      </c>
      <c r="I4851" s="17">
        <v>0.22525000000000001</v>
      </c>
      <c r="J4851" s="16">
        <v>296880.55</v>
      </c>
      <c r="K4851" s="17">
        <v>0.296657</v>
      </c>
      <c r="L4851" s="16">
        <v>562104.62</v>
      </c>
      <c r="M4851" s="17">
        <v>0.34660600000000003</v>
      </c>
      <c r="N4851" s="16">
        <v>966960.21</v>
      </c>
      <c r="O4851" s="17">
        <v>0.303201</v>
      </c>
    </row>
    <row r="4852" spans="1:15" x14ac:dyDescent="0.2">
      <c r="A4852" s="125"/>
      <c r="B4852" s="30"/>
      <c r="C4852" s="30"/>
      <c r="D4852" s="30"/>
      <c r="E4852" s="30"/>
      <c r="F4852" s="30"/>
      <c r="G4852" s="14" t="s">
        <v>323</v>
      </c>
      <c r="H4852" s="16">
        <v>58102.37</v>
      </c>
      <c r="I4852" s="17">
        <v>4.0038999999999998E-2</v>
      </c>
      <c r="J4852" s="16">
        <v>206698.38</v>
      </c>
      <c r="K4852" s="17">
        <v>4.5654E-2</v>
      </c>
      <c r="L4852" s="16">
        <v>389252.13</v>
      </c>
      <c r="M4852" s="17">
        <v>2.3484999999999999E-2</v>
      </c>
      <c r="N4852" s="16">
        <v>660482.99</v>
      </c>
      <c r="O4852" s="17">
        <v>-5.5169999999999997E-2</v>
      </c>
    </row>
    <row r="4853" spans="1:15" x14ac:dyDescent="0.2">
      <c r="A4853" s="125"/>
      <c r="B4853" s="30"/>
      <c r="C4853" s="30"/>
      <c r="D4853" s="30"/>
      <c r="E4853" s="30"/>
      <c r="F4853" s="30"/>
      <c r="G4853" s="14" t="s">
        <v>324</v>
      </c>
      <c r="H4853" s="16">
        <v>41568.68</v>
      </c>
      <c r="I4853" s="17">
        <v>8.5699999999999995E-3</v>
      </c>
      <c r="J4853" s="16">
        <v>149172.65</v>
      </c>
      <c r="K4853" s="17">
        <v>-3.4660000000000003E-2</v>
      </c>
      <c r="L4853" s="16">
        <v>252479.27</v>
      </c>
      <c r="M4853" s="17">
        <v>-0.14016200000000001</v>
      </c>
      <c r="N4853" s="16">
        <v>476192.71</v>
      </c>
      <c r="O4853" s="17">
        <v>-7.7219999999999997E-2</v>
      </c>
    </row>
    <row r="4854" spans="1:15" x14ac:dyDescent="0.2">
      <c r="A4854" s="137"/>
      <c r="B4854" s="138"/>
      <c r="C4854" s="138"/>
      <c r="D4854" s="138"/>
      <c r="E4854" s="138"/>
      <c r="F4854" s="30"/>
      <c r="G4854" s="14" t="s">
        <v>325</v>
      </c>
      <c r="H4854" s="16">
        <v>67771.11</v>
      </c>
      <c r="I4854" s="17">
        <v>-6.3867999999999994E-2</v>
      </c>
      <c r="J4854" s="16">
        <v>222919.32</v>
      </c>
      <c r="K4854" s="17">
        <v>-8.0635999999999999E-2</v>
      </c>
      <c r="L4854" s="16">
        <v>428136.64</v>
      </c>
      <c r="M4854" s="17">
        <v>-0.10608099999999999</v>
      </c>
      <c r="N4854" s="16">
        <v>829790.46</v>
      </c>
      <c r="O4854" s="17">
        <v>-9.3040999999999999E-2</v>
      </c>
    </row>
    <row r="4855" spans="1:15" x14ac:dyDescent="0.2">
      <c r="C4855" s="30"/>
      <c r="D4855" s="30"/>
      <c r="E4855" s="30"/>
      <c r="F4855" s="30"/>
      <c r="G4855" s="14" t="s">
        <v>351</v>
      </c>
      <c r="H4855" s="19">
        <v>39700.5</v>
      </c>
      <c r="I4855" s="17">
        <v>0.446162</v>
      </c>
      <c r="J4855" s="19">
        <v>140838.73000000001</v>
      </c>
      <c r="K4855" s="17">
        <v>0.56123100000000004</v>
      </c>
      <c r="L4855" s="19">
        <v>270079.06</v>
      </c>
      <c r="M4855" s="17">
        <v>0.46886899999999998</v>
      </c>
      <c r="N4855" s="19">
        <v>453444.31</v>
      </c>
      <c r="O4855" s="17">
        <v>0.31098799999999999</v>
      </c>
    </row>
    <row r="4856" spans="1:15" x14ac:dyDescent="0.2">
      <c r="C4856" s="30"/>
      <c r="D4856" s="30"/>
      <c r="E4856" s="30"/>
      <c r="F4856" s="30"/>
      <c r="G4856" s="14" t="s">
        <v>352</v>
      </c>
      <c r="H4856" s="19">
        <v>37499.360000000001</v>
      </c>
      <c r="I4856" s="17">
        <v>2.9819999999999999E-2</v>
      </c>
      <c r="J4856" s="19">
        <v>126587.48</v>
      </c>
      <c r="K4856" s="17">
        <v>1.6726999999999999E-2</v>
      </c>
      <c r="L4856" s="19">
        <v>247525.8</v>
      </c>
      <c r="M4856" s="17">
        <v>1.1028E-2</v>
      </c>
      <c r="N4856" s="19">
        <v>472729.48</v>
      </c>
      <c r="O4856" s="17">
        <v>3.3512E-2</v>
      </c>
    </row>
    <row r="4857" spans="1:15" x14ac:dyDescent="0.2">
      <c r="A4857" s="124" t="s">
        <v>19</v>
      </c>
      <c r="B4857" s="29" t="s">
        <v>11</v>
      </c>
      <c r="C4857" s="29" t="s">
        <v>118</v>
      </c>
      <c r="D4857" s="29" t="s">
        <v>24</v>
      </c>
      <c r="E4857" s="29" t="s">
        <v>0</v>
      </c>
      <c r="F4857" s="29" t="s">
        <v>85</v>
      </c>
      <c r="G4857" s="14" t="s">
        <v>326</v>
      </c>
      <c r="H4857" s="16">
        <v>419454.63</v>
      </c>
      <c r="I4857" s="17">
        <v>-2.2301000000000001E-2</v>
      </c>
      <c r="J4857" s="16">
        <v>1477570.05</v>
      </c>
      <c r="K4857" s="17">
        <v>-4.7337999999999998E-2</v>
      </c>
      <c r="L4857" s="16">
        <v>2905130.04</v>
      </c>
      <c r="M4857" s="17">
        <v>-1.16E-4</v>
      </c>
      <c r="N4857" s="16">
        <v>5576248.79</v>
      </c>
      <c r="O4857" s="17">
        <v>4.1542999999999997E-2</v>
      </c>
    </row>
    <row r="4858" spans="1:15" x14ac:dyDescent="0.2">
      <c r="A4858" s="125"/>
      <c r="B4858" s="30"/>
      <c r="C4858" s="30"/>
      <c r="D4858" s="30"/>
      <c r="E4858" s="30"/>
      <c r="F4858" s="30"/>
      <c r="G4858" s="14" t="s">
        <v>327</v>
      </c>
      <c r="H4858" s="16">
        <v>886234.62</v>
      </c>
      <c r="I4858" s="17">
        <v>0.369257</v>
      </c>
      <c r="J4858" s="16">
        <v>3190952.18</v>
      </c>
      <c r="K4858" s="17">
        <v>0.44666299999999998</v>
      </c>
      <c r="L4858" s="16">
        <v>5997550.6699999999</v>
      </c>
      <c r="M4858" s="17">
        <v>0.39519799999999999</v>
      </c>
      <c r="N4858" s="16">
        <v>10193233.68</v>
      </c>
      <c r="O4858" s="17">
        <v>0.262687</v>
      </c>
    </row>
    <row r="4859" spans="1:15" x14ac:dyDescent="0.2">
      <c r="A4859" s="125"/>
      <c r="B4859" s="30"/>
      <c r="C4859" s="30"/>
      <c r="D4859" s="30"/>
      <c r="E4859" s="30"/>
      <c r="F4859" s="30"/>
      <c r="G4859" s="14" t="s">
        <v>328</v>
      </c>
      <c r="H4859" s="16">
        <v>494390.55</v>
      </c>
      <c r="I4859" s="17">
        <v>0.29470200000000002</v>
      </c>
      <c r="J4859" s="16">
        <v>1772930.53</v>
      </c>
      <c r="K4859" s="17">
        <v>0.28864400000000001</v>
      </c>
      <c r="L4859" s="16">
        <v>3307900.2</v>
      </c>
      <c r="M4859" s="17">
        <v>0.305392</v>
      </c>
      <c r="N4859" s="16">
        <v>5588472.5800000001</v>
      </c>
      <c r="O4859" s="17">
        <v>0.17343800000000001</v>
      </c>
    </row>
    <row r="4860" spans="1:15" x14ac:dyDescent="0.2">
      <c r="A4860" s="125"/>
      <c r="B4860" s="30"/>
      <c r="C4860" s="30"/>
      <c r="D4860" s="30"/>
      <c r="E4860" s="30"/>
      <c r="F4860" s="30"/>
      <c r="G4860" s="14" t="s">
        <v>329</v>
      </c>
      <c r="H4860" s="16">
        <v>1159883</v>
      </c>
      <c r="I4860" s="17">
        <v>8.1449999999999995E-3</v>
      </c>
      <c r="J4860" s="16">
        <v>4069998.7</v>
      </c>
      <c r="K4860" s="17">
        <v>-1.111E-2</v>
      </c>
      <c r="L4860" s="16">
        <v>6868312.6500000004</v>
      </c>
      <c r="M4860" s="17">
        <v>3.0293E-2</v>
      </c>
      <c r="N4860" s="16">
        <v>12147088.99</v>
      </c>
      <c r="O4860" s="17">
        <v>9.0081999999999995E-2</v>
      </c>
    </row>
    <row r="4861" spans="1:15" x14ac:dyDescent="0.2">
      <c r="A4861" s="125"/>
      <c r="B4861" s="30"/>
      <c r="C4861" s="30"/>
      <c r="D4861" s="30"/>
      <c r="E4861" s="30"/>
      <c r="F4861" s="30"/>
      <c r="G4861" s="14" t="s">
        <v>330</v>
      </c>
      <c r="H4861" s="16">
        <v>257050.34</v>
      </c>
      <c r="I4861" s="17">
        <v>0.27600999999999998</v>
      </c>
      <c r="J4861" s="16">
        <v>941868.12</v>
      </c>
      <c r="K4861" s="17">
        <v>0.24096899999999999</v>
      </c>
      <c r="L4861" s="16">
        <v>1700994.53</v>
      </c>
      <c r="M4861" s="17">
        <v>0.18015900000000001</v>
      </c>
      <c r="N4861" s="16">
        <v>2904493.49</v>
      </c>
      <c r="O4861" s="17">
        <v>0.15209300000000001</v>
      </c>
    </row>
    <row r="4862" spans="1:15" x14ac:dyDescent="0.2">
      <c r="A4862" s="125"/>
      <c r="B4862" s="30"/>
      <c r="C4862" s="30"/>
      <c r="D4862" s="30"/>
      <c r="E4862" s="30"/>
      <c r="F4862" s="30"/>
      <c r="G4862" s="14" t="s">
        <v>331</v>
      </c>
      <c r="H4862" s="16">
        <v>356067.37</v>
      </c>
      <c r="I4862" s="17">
        <v>0.60930799999999996</v>
      </c>
      <c r="J4862" s="16">
        <v>1254239.1100000001</v>
      </c>
      <c r="K4862" s="17">
        <v>0.551319</v>
      </c>
      <c r="L4862" s="16">
        <v>2534624.66</v>
      </c>
      <c r="M4862" s="17">
        <v>0.57228100000000004</v>
      </c>
      <c r="N4862" s="16">
        <v>4222169.4000000004</v>
      </c>
      <c r="O4862" s="17">
        <v>0.41937999999999998</v>
      </c>
    </row>
    <row r="4863" spans="1:15" x14ac:dyDescent="0.2">
      <c r="A4863" s="125"/>
      <c r="B4863" s="30"/>
      <c r="C4863" s="30"/>
      <c r="D4863" s="30"/>
      <c r="E4863" s="30"/>
      <c r="F4863" s="30"/>
      <c r="G4863" s="14" t="s">
        <v>332</v>
      </c>
      <c r="H4863" s="16">
        <v>556394.63</v>
      </c>
      <c r="I4863" s="17">
        <v>0.13512199999999999</v>
      </c>
      <c r="J4863" s="16">
        <v>1894650.84</v>
      </c>
      <c r="K4863" s="17">
        <v>0.105905</v>
      </c>
      <c r="L4863" s="16">
        <v>3637958.19</v>
      </c>
      <c r="M4863" s="17">
        <v>7.8890000000000002E-2</v>
      </c>
      <c r="N4863" s="16">
        <v>6548790.9400000004</v>
      </c>
      <c r="O4863" s="17">
        <v>2.6096000000000001E-2</v>
      </c>
    </row>
    <row r="4864" spans="1:15" x14ac:dyDescent="0.2">
      <c r="A4864" s="125"/>
      <c r="B4864" s="30"/>
      <c r="C4864" s="30"/>
      <c r="D4864" s="30"/>
      <c r="E4864" s="30"/>
      <c r="F4864" s="30"/>
      <c r="G4864" s="14" t="s">
        <v>333</v>
      </c>
      <c r="H4864" s="16">
        <v>548028.87</v>
      </c>
      <c r="I4864" s="17">
        <v>0.278501</v>
      </c>
      <c r="J4864" s="16">
        <v>1884923.59</v>
      </c>
      <c r="K4864" s="17">
        <v>0.32429999999999998</v>
      </c>
      <c r="L4864" s="16">
        <v>3601609.28</v>
      </c>
      <c r="M4864" s="17">
        <v>0.33376099999999997</v>
      </c>
      <c r="N4864" s="16">
        <v>6205871.8799999999</v>
      </c>
      <c r="O4864" s="17">
        <v>0.29451899999999998</v>
      </c>
    </row>
    <row r="4865" spans="1:15" x14ac:dyDescent="0.2">
      <c r="A4865" s="125"/>
      <c r="B4865" s="30"/>
      <c r="C4865" s="30"/>
      <c r="D4865" s="30"/>
      <c r="E4865" s="31"/>
      <c r="F4865" s="30"/>
      <c r="G4865" s="14" t="s">
        <v>334</v>
      </c>
      <c r="H4865" s="16">
        <v>4677504.12</v>
      </c>
      <c r="I4865" s="17">
        <v>0.18413499999999999</v>
      </c>
      <c r="J4865" s="16">
        <v>16487133.43</v>
      </c>
      <c r="K4865" s="17">
        <v>0.18168000000000001</v>
      </c>
      <c r="L4865" s="16">
        <v>30554080.600000001</v>
      </c>
      <c r="M4865" s="17">
        <v>0.19677900000000001</v>
      </c>
      <c r="N4865" s="16">
        <v>53386369.890000001</v>
      </c>
      <c r="O4865" s="17">
        <v>0.160468</v>
      </c>
    </row>
    <row r="4866" spans="1:15" x14ac:dyDescent="0.2">
      <c r="A4866" s="124" t="s">
        <v>19</v>
      </c>
      <c r="B4866" s="29" t="s">
        <v>11</v>
      </c>
      <c r="C4866" s="29" t="s">
        <v>118</v>
      </c>
      <c r="D4866" s="29" t="s">
        <v>24</v>
      </c>
      <c r="E4866" s="29" t="s">
        <v>9</v>
      </c>
      <c r="F4866" s="29" t="s">
        <v>84</v>
      </c>
      <c r="G4866" s="14" t="s">
        <v>278</v>
      </c>
      <c r="H4866" s="18">
        <v>4934.96</v>
      </c>
      <c r="I4866" s="17">
        <v>0.358655</v>
      </c>
      <c r="J4866" s="18">
        <v>17870.5</v>
      </c>
      <c r="K4866" s="17">
        <v>0.25845499999999999</v>
      </c>
      <c r="L4866" s="18">
        <v>30638.65</v>
      </c>
      <c r="M4866" s="17">
        <v>0.329148</v>
      </c>
      <c r="N4866" s="18">
        <v>51154.21</v>
      </c>
      <c r="O4866" s="17">
        <v>0.32519799999999999</v>
      </c>
    </row>
    <row r="4867" spans="1:15" x14ac:dyDescent="0.2">
      <c r="A4867" s="125"/>
      <c r="B4867" s="30"/>
      <c r="C4867" s="30"/>
      <c r="D4867" s="30"/>
      <c r="E4867" s="30"/>
      <c r="F4867" s="30"/>
      <c r="G4867" s="14" t="s">
        <v>279</v>
      </c>
      <c r="H4867" s="18">
        <v>9140.5</v>
      </c>
      <c r="I4867" s="17">
        <v>0.90283599999999997</v>
      </c>
      <c r="J4867" s="18">
        <v>30832.14</v>
      </c>
      <c r="K4867" s="17">
        <v>0.76746199999999998</v>
      </c>
      <c r="L4867" s="18">
        <v>57562.66</v>
      </c>
      <c r="M4867" s="17">
        <v>0.71296400000000004</v>
      </c>
      <c r="N4867" s="18">
        <v>88653.24</v>
      </c>
      <c r="O4867" s="17">
        <v>0.41924299999999998</v>
      </c>
    </row>
    <row r="4868" spans="1:15" x14ac:dyDescent="0.2">
      <c r="A4868" s="125"/>
      <c r="B4868" s="30"/>
      <c r="C4868" s="30"/>
      <c r="D4868" s="30"/>
      <c r="E4868" s="30"/>
      <c r="F4868" s="30"/>
      <c r="G4868" s="14" t="s">
        <v>280</v>
      </c>
      <c r="H4868" s="18">
        <v>21190.22</v>
      </c>
      <c r="I4868" s="17">
        <v>0.26970100000000002</v>
      </c>
      <c r="J4868" s="18">
        <v>74312.789999999994</v>
      </c>
      <c r="K4868" s="17">
        <v>0.22419600000000001</v>
      </c>
      <c r="L4868" s="18">
        <v>135769.44</v>
      </c>
      <c r="M4868" s="17">
        <v>0.23865800000000001</v>
      </c>
      <c r="N4868" s="18">
        <v>237342.25</v>
      </c>
      <c r="O4868" s="17">
        <v>0.22137499999999999</v>
      </c>
    </row>
    <row r="4869" spans="1:15" x14ac:dyDescent="0.2">
      <c r="A4869" s="125"/>
      <c r="B4869" s="30"/>
      <c r="C4869" s="30"/>
      <c r="D4869" s="30"/>
      <c r="E4869" s="30"/>
      <c r="F4869" s="30"/>
      <c r="G4869" s="14" t="s">
        <v>281</v>
      </c>
      <c r="H4869" s="18">
        <v>8093.98</v>
      </c>
      <c r="I4869" s="17">
        <v>1.280759</v>
      </c>
      <c r="J4869" s="18">
        <v>27350.92</v>
      </c>
      <c r="K4869" s="17">
        <v>1.0317369999999999</v>
      </c>
      <c r="L4869" s="18">
        <v>53672.15</v>
      </c>
      <c r="M4869" s="17">
        <v>0.99566900000000003</v>
      </c>
      <c r="N4869" s="18">
        <v>78726.19</v>
      </c>
      <c r="O4869" s="17">
        <v>0.58505399999999996</v>
      </c>
    </row>
    <row r="4870" spans="1:15" x14ac:dyDescent="0.2">
      <c r="A4870" s="125"/>
      <c r="B4870" s="30"/>
      <c r="C4870" s="30"/>
      <c r="D4870" s="30"/>
      <c r="E4870" s="30"/>
      <c r="F4870" s="30"/>
      <c r="G4870" s="14" t="s">
        <v>282</v>
      </c>
      <c r="H4870" s="18">
        <v>19944.599999999999</v>
      </c>
      <c r="I4870" s="17">
        <v>2.4736000000000001E-2</v>
      </c>
      <c r="J4870" s="18">
        <v>68804.67</v>
      </c>
      <c r="K4870" s="17">
        <v>-6.0753000000000001E-2</v>
      </c>
      <c r="L4870" s="18">
        <v>117677.28</v>
      </c>
      <c r="M4870" s="17">
        <v>-8.7557999999999997E-2</v>
      </c>
      <c r="N4870" s="18">
        <v>223204.51</v>
      </c>
      <c r="O4870" s="17">
        <v>-3.6770999999999998E-2</v>
      </c>
    </row>
    <row r="4871" spans="1:15" x14ac:dyDescent="0.2">
      <c r="A4871" s="125"/>
      <c r="B4871" s="30"/>
      <c r="C4871" s="30"/>
      <c r="D4871" s="30"/>
      <c r="E4871" s="30"/>
      <c r="F4871" s="30"/>
      <c r="G4871" s="14" t="s">
        <v>283</v>
      </c>
      <c r="H4871" s="18">
        <v>12865.07</v>
      </c>
      <c r="I4871" s="17">
        <v>-4.2444000000000003E-2</v>
      </c>
      <c r="J4871" s="18">
        <v>47009.83</v>
      </c>
      <c r="K4871" s="17">
        <v>-0.123238</v>
      </c>
      <c r="L4871" s="18">
        <v>81353.38</v>
      </c>
      <c r="M4871" s="17">
        <v>2.9867999999999999E-2</v>
      </c>
      <c r="N4871" s="18">
        <v>135322.69</v>
      </c>
      <c r="O4871" s="17">
        <v>0.16009899999999999</v>
      </c>
    </row>
    <row r="4872" spans="1:15" x14ac:dyDescent="0.2">
      <c r="A4872" s="125"/>
      <c r="B4872" s="30"/>
      <c r="C4872" s="30"/>
      <c r="D4872" s="30"/>
      <c r="E4872" s="30"/>
      <c r="F4872" s="30"/>
      <c r="G4872" s="14" t="s">
        <v>284</v>
      </c>
      <c r="H4872" s="18">
        <v>3108.66</v>
      </c>
      <c r="I4872" s="17">
        <v>-0.38686100000000001</v>
      </c>
      <c r="J4872" s="18">
        <v>13317.61</v>
      </c>
      <c r="K4872" s="17">
        <v>-0.26694800000000002</v>
      </c>
      <c r="L4872" s="18">
        <v>30466.31</v>
      </c>
      <c r="M4872" s="17">
        <v>-7.3777999999999996E-2</v>
      </c>
      <c r="N4872" s="18">
        <v>57345.45</v>
      </c>
      <c r="O4872" s="17">
        <v>-3.3502999999999998E-2</v>
      </c>
    </row>
    <row r="4873" spans="1:15" x14ac:dyDescent="0.2">
      <c r="A4873" s="125"/>
      <c r="B4873" s="30"/>
      <c r="C4873" s="30"/>
      <c r="D4873" s="30"/>
      <c r="E4873" s="30"/>
      <c r="F4873" s="30"/>
      <c r="G4873" s="14" t="s">
        <v>285</v>
      </c>
      <c r="H4873" s="18">
        <v>19954.82</v>
      </c>
      <c r="I4873" s="17">
        <v>-0.103182</v>
      </c>
      <c r="J4873" s="18">
        <v>71999.679999999993</v>
      </c>
      <c r="K4873" s="17">
        <v>-1.11E-2</v>
      </c>
      <c r="L4873" s="18">
        <v>145103.01</v>
      </c>
      <c r="M4873" s="17">
        <v>6.1682000000000001E-2</v>
      </c>
      <c r="N4873" s="18">
        <v>274018.09000000003</v>
      </c>
      <c r="O4873" s="17">
        <v>-4.2473999999999998E-2</v>
      </c>
    </row>
    <row r="4874" spans="1:15" x14ac:dyDescent="0.2">
      <c r="A4874" s="125"/>
      <c r="B4874" s="30"/>
      <c r="C4874" s="30"/>
      <c r="D4874" s="30"/>
      <c r="E4874" s="30"/>
      <c r="F4874" s="30"/>
      <c r="G4874" s="14" t="s">
        <v>286</v>
      </c>
      <c r="H4874" s="18">
        <v>13513.28</v>
      </c>
      <c r="I4874" s="17">
        <v>0.19048000000000001</v>
      </c>
      <c r="J4874" s="18">
        <v>49317.06</v>
      </c>
      <c r="K4874" s="17">
        <v>0.58394199999999996</v>
      </c>
      <c r="L4874" s="18">
        <v>104742.61</v>
      </c>
      <c r="M4874" s="17">
        <v>0.62877000000000005</v>
      </c>
      <c r="N4874" s="18">
        <v>175567.71</v>
      </c>
      <c r="O4874" s="17">
        <v>0.43567400000000001</v>
      </c>
    </row>
    <row r="4875" spans="1:15" x14ac:dyDescent="0.2">
      <c r="A4875" s="125"/>
      <c r="B4875" s="30"/>
      <c r="C4875" s="30"/>
      <c r="D4875" s="30"/>
      <c r="E4875" s="30"/>
      <c r="F4875" s="30"/>
      <c r="G4875" s="14" t="s">
        <v>287</v>
      </c>
      <c r="H4875" s="18">
        <v>3897.48</v>
      </c>
      <c r="I4875" s="17">
        <v>0.338453</v>
      </c>
      <c r="J4875" s="18">
        <v>15656.72</v>
      </c>
      <c r="K4875" s="17">
        <v>0.27671800000000002</v>
      </c>
      <c r="L4875" s="18">
        <v>26106.880000000001</v>
      </c>
      <c r="M4875" s="17">
        <v>0.21754799999999999</v>
      </c>
      <c r="N4875" s="18">
        <v>42493.41</v>
      </c>
      <c r="O4875" s="17">
        <v>0.22428500000000001</v>
      </c>
    </row>
    <row r="4876" spans="1:15" x14ac:dyDescent="0.2">
      <c r="A4876" s="125"/>
      <c r="B4876" s="30"/>
      <c r="C4876" s="30"/>
      <c r="D4876" s="30"/>
      <c r="E4876" s="30"/>
      <c r="F4876" s="30"/>
      <c r="G4876" s="14" t="s">
        <v>288</v>
      </c>
      <c r="H4876" s="18">
        <v>9757.26</v>
      </c>
      <c r="I4876" s="17">
        <v>-7.4700000000000005E-4</v>
      </c>
      <c r="J4876" s="18">
        <v>36120.720000000001</v>
      </c>
      <c r="K4876" s="17">
        <v>0.25044300000000003</v>
      </c>
      <c r="L4876" s="18">
        <v>75927.03</v>
      </c>
      <c r="M4876" s="17">
        <v>0.30071399999999998</v>
      </c>
      <c r="N4876" s="18">
        <v>133045.76999999999</v>
      </c>
      <c r="O4876" s="17">
        <v>0.20275399999999999</v>
      </c>
    </row>
    <row r="4877" spans="1:15" x14ac:dyDescent="0.2">
      <c r="A4877" s="125"/>
      <c r="B4877" s="30"/>
      <c r="C4877" s="30"/>
      <c r="D4877" s="30"/>
      <c r="E4877" s="30"/>
      <c r="F4877" s="30"/>
      <c r="G4877" s="14" t="s">
        <v>289</v>
      </c>
      <c r="H4877" s="18">
        <v>11414.88</v>
      </c>
      <c r="I4877" s="17">
        <v>0.68116600000000005</v>
      </c>
      <c r="J4877" s="18">
        <v>40539.93</v>
      </c>
      <c r="K4877" s="17">
        <v>0.65629000000000004</v>
      </c>
      <c r="L4877" s="18">
        <v>80882.38</v>
      </c>
      <c r="M4877" s="17">
        <v>0.70706800000000003</v>
      </c>
      <c r="N4877" s="18">
        <v>136775.09</v>
      </c>
      <c r="O4877" s="17">
        <v>0.64949800000000002</v>
      </c>
    </row>
    <row r="4878" spans="1:15" x14ac:dyDescent="0.2">
      <c r="A4878" s="125"/>
      <c r="B4878" s="30"/>
      <c r="C4878" s="30"/>
      <c r="D4878" s="30"/>
      <c r="E4878" s="30"/>
      <c r="F4878" s="30"/>
      <c r="G4878" s="14" t="s">
        <v>290</v>
      </c>
      <c r="H4878" s="18">
        <v>18511.62</v>
      </c>
      <c r="I4878" s="17">
        <v>0.101034</v>
      </c>
      <c r="J4878" s="18">
        <v>66530</v>
      </c>
      <c r="K4878" s="17">
        <v>0.17143900000000001</v>
      </c>
      <c r="L4878" s="18">
        <v>126167.41</v>
      </c>
      <c r="M4878" s="17">
        <v>0.20810500000000001</v>
      </c>
      <c r="N4878" s="18">
        <v>219600.73</v>
      </c>
      <c r="O4878" s="17">
        <v>0.51028700000000005</v>
      </c>
    </row>
    <row r="4879" spans="1:15" x14ac:dyDescent="0.2">
      <c r="A4879" s="125"/>
      <c r="B4879" s="30"/>
      <c r="C4879" s="30"/>
      <c r="D4879" s="30"/>
      <c r="E4879" s="30"/>
      <c r="F4879" s="30"/>
      <c r="G4879" s="14" t="s">
        <v>291</v>
      </c>
      <c r="H4879" s="18">
        <v>31778.97</v>
      </c>
      <c r="I4879" s="17">
        <v>-9.8570000000000005E-2</v>
      </c>
      <c r="J4879" s="18">
        <v>114491.21</v>
      </c>
      <c r="K4879" s="17">
        <v>0.14788899999999999</v>
      </c>
      <c r="L4879" s="18">
        <v>249970.03</v>
      </c>
      <c r="M4879" s="17">
        <v>0.18450800000000001</v>
      </c>
      <c r="N4879" s="18">
        <v>449628.36</v>
      </c>
      <c r="O4879" s="17">
        <v>0.108943</v>
      </c>
    </row>
    <row r="4880" spans="1:15" x14ac:dyDescent="0.2">
      <c r="A4880" s="125"/>
      <c r="B4880" s="30"/>
      <c r="C4880" s="30"/>
      <c r="D4880" s="30"/>
      <c r="E4880" s="30"/>
      <c r="F4880" s="30"/>
      <c r="G4880" s="14" t="s">
        <v>292</v>
      </c>
      <c r="H4880" s="18">
        <v>26690.639999999999</v>
      </c>
      <c r="I4880" s="17">
        <v>-0.16462399999999999</v>
      </c>
      <c r="J4880" s="18">
        <v>88653.84</v>
      </c>
      <c r="K4880" s="17">
        <v>-4.6700000000000002E-4</v>
      </c>
      <c r="L4880" s="18">
        <v>188551.15</v>
      </c>
      <c r="M4880" s="17">
        <v>3.2127999999999997E-2</v>
      </c>
      <c r="N4880" s="18">
        <v>347089.79</v>
      </c>
      <c r="O4880" s="17">
        <v>5.2180000000000004E-3</v>
      </c>
    </row>
    <row r="4881" spans="1:15" x14ac:dyDescent="0.2">
      <c r="A4881" s="125"/>
      <c r="B4881" s="30"/>
      <c r="C4881" s="30"/>
      <c r="D4881" s="30"/>
      <c r="E4881" s="30"/>
      <c r="F4881" s="30"/>
      <c r="G4881" s="14" t="s">
        <v>293</v>
      </c>
      <c r="H4881" s="18">
        <v>12014.33</v>
      </c>
      <c r="I4881" s="17">
        <v>2.1881000000000001E-2</v>
      </c>
      <c r="J4881" s="18">
        <v>43020.7</v>
      </c>
      <c r="K4881" s="17">
        <v>-3.2023000000000003E-2</v>
      </c>
      <c r="L4881" s="18">
        <v>74401.460000000006</v>
      </c>
      <c r="M4881" s="17">
        <v>1.8395999999999999E-2</v>
      </c>
      <c r="N4881" s="18">
        <v>129421.99</v>
      </c>
      <c r="O4881" s="17">
        <v>6.2264E-2</v>
      </c>
    </row>
    <row r="4882" spans="1:15" x14ac:dyDescent="0.2">
      <c r="A4882" s="125"/>
      <c r="B4882" s="30"/>
      <c r="C4882" s="30"/>
      <c r="D4882" s="30"/>
      <c r="E4882" s="30"/>
      <c r="F4882" s="30"/>
      <c r="G4882" s="14" t="s">
        <v>294</v>
      </c>
      <c r="H4882" s="18">
        <v>18589.939999999999</v>
      </c>
      <c r="I4882" s="17">
        <v>8.0208000000000002E-2</v>
      </c>
      <c r="J4882" s="18">
        <v>66447</v>
      </c>
      <c r="K4882" s="17">
        <v>2.3040000000000001E-3</v>
      </c>
      <c r="L4882" s="18">
        <v>108546.63</v>
      </c>
      <c r="M4882" s="17">
        <v>-1.5896E-2</v>
      </c>
      <c r="N4882" s="18">
        <v>196420.26</v>
      </c>
      <c r="O4882" s="17">
        <v>2.9430999999999999E-2</v>
      </c>
    </row>
    <row r="4883" spans="1:15" x14ac:dyDescent="0.2">
      <c r="A4883" s="125"/>
      <c r="B4883" s="30"/>
      <c r="C4883" s="30"/>
      <c r="D4883" s="30"/>
      <c r="E4883" s="30"/>
      <c r="F4883" s="30"/>
      <c r="G4883" s="14" t="s">
        <v>295</v>
      </c>
      <c r="H4883" s="18">
        <v>9054.26</v>
      </c>
      <c r="I4883" s="17">
        <v>1.129432</v>
      </c>
      <c r="J4883" s="18">
        <v>31065.13</v>
      </c>
      <c r="K4883" s="17">
        <v>1.0246630000000001</v>
      </c>
      <c r="L4883" s="18">
        <v>62852.480000000003</v>
      </c>
      <c r="M4883" s="17">
        <v>1.046092</v>
      </c>
      <c r="N4883" s="18">
        <v>100707.27</v>
      </c>
      <c r="O4883" s="17">
        <v>0.74206700000000003</v>
      </c>
    </row>
    <row r="4884" spans="1:15" x14ac:dyDescent="0.2">
      <c r="A4884" s="125"/>
      <c r="B4884" s="30"/>
      <c r="C4884" s="30"/>
      <c r="D4884" s="30"/>
      <c r="E4884" s="30"/>
      <c r="F4884" s="30"/>
      <c r="G4884" s="14" t="s">
        <v>296</v>
      </c>
      <c r="H4884" s="18">
        <v>9173.6</v>
      </c>
      <c r="I4884" s="17">
        <v>-5.7300000000000005E-4</v>
      </c>
      <c r="J4884" s="18">
        <v>33783.54</v>
      </c>
      <c r="K4884" s="17">
        <v>0.20954999999999999</v>
      </c>
      <c r="L4884" s="18">
        <v>74533.7</v>
      </c>
      <c r="M4884" s="17">
        <v>0.33451700000000001</v>
      </c>
      <c r="N4884" s="18">
        <v>131394.17000000001</v>
      </c>
      <c r="O4884" s="17">
        <v>0.21073800000000001</v>
      </c>
    </row>
    <row r="4885" spans="1:15" x14ac:dyDescent="0.2">
      <c r="A4885" s="125"/>
      <c r="B4885" s="30"/>
      <c r="C4885" s="30"/>
      <c r="D4885" s="30"/>
      <c r="E4885" s="30"/>
      <c r="F4885" s="30"/>
      <c r="G4885" s="14" t="s">
        <v>297</v>
      </c>
      <c r="H4885" s="18">
        <v>4595.8900000000003</v>
      </c>
      <c r="I4885" s="17">
        <v>0.633961</v>
      </c>
      <c r="J4885" s="18">
        <v>15261.15</v>
      </c>
      <c r="K4885" s="17">
        <v>0.49553700000000001</v>
      </c>
      <c r="L4885" s="18">
        <v>29757.64</v>
      </c>
      <c r="M4885" s="17">
        <v>0.48487200000000003</v>
      </c>
      <c r="N4885" s="18">
        <v>48362</v>
      </c>
      <c r="O4885" s="17">
        <v>0.29630699999999999</v>
      </c>
    </row>
    <row r="4886" spans="1:15" x14ac:dyDescent="0.2">
      <c r="A4886" s="125"/>
      <c r="B4886" s="30"/>
      <c r="C4886" s="30"/>
      <c r="D4886" s="30"/>
      <c r="E4886" s="30"/>
      <c r="F4886" s="30"/>
      <c r="G4886" s="14" t="s">
        <v>298</v>
      </c>
      <c r="H4886" s="18">
        <v>3720.47</v>
      </c>
      <c r="I4886" s="17">
        <v>0.52034000000000002</v>
      </c>
      <c r="J4886" s="18">
        <v>14339.64</v>
      </c>
      <c r="K4886" s="17">
        <v>0.52067399999999997</v>
      </c>
      <c r="L4886" s="18">
        <v>28294.15</v>
      </c>
      <c r="M4886" s="17">
        <v>0.44159999999999999</v>
      </c>
      <c r="N4886" s="18">
        <v>45194.26</v>
      </c>
      <c r="O4886" s="17">
        <v>0.22161600000000001</v>
      </c>
    </row>
    <row r="4887" spans="1:15" x14ac:dyDescent="0.2">
      <c r="A4887" s="125"/>
      <c r="B4887" s="30"/>
      <c r="C4887" s="30"/>
      <c r="D4887" s="30"/>
      <c r="E4887" s="30"/>
      <c r="F4887" s="30"/>
      <c r="G4887" s="14" t="s">
        <v>299</v>
      </c>
      <c r="H4887" s="18">
        <v>23033.26</v>
      </c>
      <c r="I4887" s="17">
        <v>0.16021199999999999</v>
      </c>
      <c r="J4887" s="18">
        <v>79999.14</v>
      </c>
      <c r="K4887" s="17">
        <v>0.115396</v>
      </c>
      <c r="L4887" s="18">
        <v>160057.98000000001</v>
      </c>
      <c r="M4887" s="17">
        <v>0.18265999999999999</v>
      </c>
      <c r="N4887" s="18">
        <v>301189.13</v>
      </c>
      <c r="O4887" s="17">
        <v>0.19453699999999999</v>
      </c>
    </row>
    <row r="4888" spans="1:15" x14ac:dyDescent="0.2">
      <c r="A4888" s="125"/>
      <c r="B4888" s="30"/>
      <c r="C4888" s="30"/>
      <c r="D4888" s="30"/>
      <c r="E4888" s="30"/>
      <c r="F4888" s="30"/>
      <c r="G4888" s="14" t="s">
        <v>300</v>
      </c>
      <c r="H4888" s="18">
        <v>3655.96</v>
      </c>
      <c r="I4888" s="17">
        <v>-3.8065000000000002E-2</v>
      </c>
      <c r="J4888" s="18">
        <v>13361.78</v>
      </c>
      <c r="K4888" s="17">
        <v>0.25076799999999999</v>
      </c>
      <c r="L4888" s="18">
        <v>31793.47</v>
      </c>
      <c r="M4888" s="17">
        <v>0.39136599999999999</v>
      </c>
      <c r="N4888" s="18">
        <v>54601.05</v>
      </c>
      <c r="O4888" s="17">
        <v>0.212696</v>
      </c>
    </row>
    <row r="4889" spans="1:15" x14ac:dyDescent="0.2">
      <c r="A4889" s="125"/>
      <c r="B4889" s="30"/>
      <c r="C4889" s="30"/>
      <c r="D4889" s="30"/>
      <c r="E4889" s="30"/>
      <c r="F4889" s="30"/>
      <c r="G4889" s="14" t="s">
        <v>301</v>
      </c>
      <c r="H4889" s="18">
        <v>10747.82</v>
      </c>
      <c r="I4889" s="17">
        <v>0.1961</v>
      </c>
      <c r="J4889" s="18">
        <v>34850.519999999997</v>
      </c>
      <c r="K4889" s="17">
        <v>0.12540999999999999</v>
      </c>
      <c r="L4889" s="18">
        <v>65527.040000000001</v>
      </c>
      <c r="M4889" s="17">
        <v>8.7972999999999996E-2</v>
      </c>
      <c r="N4889" s="18">
        <v>124879.08</v>
      </c>
      <c r="O4889" s="17">
        <v>5.4528E-2</v>
      </c>
    </row>
    <row r="4890" spans="1:15" x14ac:dyDescent="0.2">
      <c r="A4890" s="125"/>
      <c r="B4890" s="30"/>
      <c r="C4890" s="30"/>
      <c r="D4890" s="30"/>
      <c r="E4890" s="30"/>
      <c r="F4890" s="30"/>
      <c r="G4890" s="14" t="s">
        <v>302</v>
      </c>
      <c r="H4890" s="18">
        <v>3264.75</v>
      </c>
      <c r="I4890" s="17">
        <v>4.8040000000000001E-3</v>
      </c>
      <c r="J4890" s="18">
        <v>13523.03</v>
      </c>
      <c r="K4890" s="17">
        <v>5.7801999999999999E-2</v>
      </c>
      <c r="L4890" s="18">
        <v>27687.03</v>
      </c>
      <c r="M4890" s="17">
        <v>9.4950999999999994E-2</v>
      </c>
      <c r="N4890" s="18">
        <v>47201.9</v>
      </c>
      <c r="O4890" s="17">
        <v>9.9172999999999997E-2</v>
      </c>
    </row>
    <row r="4891" spans="1:15" x14ac:dyDescent="0.2">
      <c r="A4891" s="125"/>
      <c r="B4891" s="30"/>
      <c r="C4891" s="30"/>
      <c r="D4891" s="30"/>
      <c r="E4891" s="30"/>
      <c r="F4891" s="30"/>
      <c r="G4891" s="14" t="s">
        <v>303</v>
      </c>
      <c r="H4891" s="18">
        <v>3924.69</v>
      </c>
      <c r="I4891" s="17">
        <v>8.3621000000000001E-2</v>
      </c>
      <c r="J4891" s="18">
        <v>14997.79</v>
      </c>
      <c r="K4891" s="17">
        <v>8.8025999999999993E-2</v>
      </c>
      <c r="L4891" s="18">
        <v>28746.28</v>
      </c>
      <c r="M4891" s="17">
        <v>0.146728</v>
      </c>
      <c r="N4891" s="18">
        <v>48625.99</v>
      </c>
      <c r="O4891" s="17">
        <v>0.14235800000000001</v>
      </c>
    </row>
    <row r="4892" spans="1:15" x14ac:dyDescent="0.2">
      <c r="A4892" s="125"/>
      <c r="B4892" s="30"/>
      <c r="C4892" s="30"/>
      <c r="D4892" s="30"/>
      <c r="E4892" s="30"/>
      <c r="F4892" s="30"/>
      <c r="G4892" s="14" t="s">
        <v>304</v>
      </c>
      <c r="H4892" s="18">
        <v>2456.83</v>
      </c>
      <c r="I4892" s="17">
        <v>0.76388699999999998</v>
      </c>
      <c r="J4892" s="18">
        <v>9324.6200000000008</v>
      </c>
      <c r="K4892" s="17">
        <v>0.91490300000000002</v>
      </c>
      <c r="L4892" s="18">
        <v>18774.18</v>
      </c>
      <c r="M4892" s="17">
        <v>0.97236800000000001</v>
      </c>
      <c r="N4892" s="18">
        <v>29810.27</v>
      </c>
      <c r="O4892" s="17">
        <v>0.579125</v>
      </c>
    </row>
    <row r="4893" spans="1:15" x14ac:dyDescent="0.2">
      <c r="A4893" s="125"/>
      <c r="B4893" s="30"/>
      <c r="C4893" s="30"/>
      <c r="D4893" s="30"/>
      <c r="E4893" s="30"/>
      <c r="F4893" s="30"/>
      <c r="G4893" s="14" t="s">
        <v>305</v>
      </c>
      <c r="H4893" s="18">
        <v>7796.26</v>
      </c>
      <c r="I4893" s="17">
        <v>1.2092290000000001</v>
      </c>
      <c r="J4893" s="18">
        <v>27389.34</v>
      </c>
      <c r="K4893" s="17">
        <v>0.97936800000000002</v>
      </c>
      <c r="L4893" s="18">
        <v>53029.86</v>
      </c>
      <c r="M4893" s="17">
        <v>0.95544799999999996</v>
      </c>
      <c r="N4893" s="18">
        <v>80127.240000000005</v>
      </c>
      <c r="O4893" s="17">
        <v>0.59812200000000004</v>
      </c>
    </row>
    <row r="4894" spans="1:15" x14ac:dyDescent="0.2">
      <c r="A4894" s="125"/>
      <c r="B4894" s="30"/>
      <c r="C4894" s="30"/>
      <c r="D4894" s="30"/>
      <c r="E4894" s="30"/>
      <c r="F4894" s="30"/>
      <c r="G4894" s="14" t="s">
        <v>306</v>
      </c>
      <c r="H4894" s="18">
        <v>125108.75</v>
      </c>
      <c r="I4894" s="17">
        <v>0.129158</v>
      </c>
      <c r="J4894" s="18">
        <v>451344.2</v>
      </c>
      <c r="K4894" s="17">
        <v>0.153582</v>
      </c>
      <c r="L4894" s="18">
        <v>750406.88</v>
      </c>
      <c r="M4894" s="17">
        <v>0.137185</v>
      </c>
      <c r="N4894" s="18">
        <v>1266533.1000000001</v>
      </c>
      <c r="O4894" s="17">
        <v>0.101894</v>
      </c>
    </row>
    <row r="4895" spans="1:15" x14ac:dyDescent="0.2">
      <c r="A4895" s="125"/>
      <c r="B4895" s="30"/>
      <c r="C4895" s="30"/>
      <c r="D4895" s="30"/>
      <c r="E4895" s="30"/>
      <c r="F4895" s="30"/>
      <c r="G4895" s="14" t="s">
        <v>307</v>
      </c>
      <c r="H4895" s="18">
        <v>17835.45</v>
      </c>
      <c r="I4895" s="17">
        <v>7.0525000000000004E-2</v>
      </c>
      <c r="J4895" s="18">
        <v>64282.82</v>
      </c>
      <c r="K4895" s="17">
        <v>7.8696000000000002E-2</v>
      </c>
      <c r="L4895" s="18">
        <v>107885.35</v>
      </c>
      <c r="M4895" s="17">
        <v>4.5921999999999998E-2</v>
      </c>
      <c r="N4895" s="18">
        <v>185034.06</v>
      </c>
      <c r="O4895" s="17">
        <v>3.7060999999999997E-2</v>
      </c>
    </row>
    <row r="4896" spans="1:15" x14ac:dyDescent="0.2">
      <c r="A4896" s="125"/>
      <c r="B4896" s="30"/>
      <c r="C4896" s="30"/>
      <c r="D4896" s="30"/>
      <c r="E4896" s="30"/>
      <c r="F4896" s="30"/>
      <c r="G4896" s="14" t="s">
        <v>308</v>
      </c>
      <c r="H4896" s="18">
        <v>2630.27</v>
      </c>
      <c r="I4896" s="17">
        <v>0.59452799999999995</v>
      </c>
      <c r="J4896" s="18">
        <v>9509.68</v>
      </c>
      <c r="K4896" s="17">
        <v>0.54502099999999998</v>
      </c>
      <c r="L4896" s="18">
        <v>16911.14</v>
      </c>
      <c r="M4896" s="17">
        <v>0.488209</v>
      </c>
      <c r="N4896" s="18">
        <v>27667.279999999999</v>
      </c>
      <c r="O4896" s="17">
        <v>0.36020600000000003</v>
      </c>
    </row>
    <row r="4897" spans="1:15" x14ac:dyDescent="0.2">
      <c r="A4897" s="125"/>
      <c r="B4897" s="30"/>
      <c r="C4897" s="30"/>
      <c r="D4897" s="30"/>
      <c r="E4897" s="30"/>
      <c r="F4897" s="30"/>
      <c r="G4897" s="14" t="s">
        <v>309</v>
      </c>
      <c r="H4897" s="18">
        <v>6879.7</v>
      </c>
      <c r="I4897" s="17">
        <v>0.15304699999999999</v>
      </c>
      <c r="J4897" s="18">
        <v>23706.39</v>
      </c>
      <c r="K4897" s="17">
        <v>0.12670999999999999</v>
      </c>
      <c r="L4897" s="18">
        <v>43374.05</v>
      </c>
      <c r="M4897" s="17">
        <v>2.7016999999999999E-2</v>
      </c>
      <c r="N4897" s="18">
        <v>78903.25</v>
      </c>
      <c r="O4897" s="17">
        <v>-3.2041E-2</v>
      </c>
    </row>
    <row r="4898" spans="1:15" x14ac:dyDescent="0.2">
      <c r="A4898" s="125"/>
      <c r="B4898" s="30"/>
      <c r="C4898" s="30"/>
      <c r="D4898" s="30"/>
      <c r="E4898" s="30"/>
      <c r="F4898" s="30"/>
      <c r="G4898" s="14" t="s">
        <v>310</v>
      </c>
      <c r="H4898" s="18">
        <v>9249.16</v>
      </c>
      <c r="I4898" s="17">
        <v>-8.6395E-2</v>
      </c>
      <c r="J4898" s="18">
        <v>32924.639999999999</v>
      </c>
      <c r="K4898" s="17">
        <v>0.101483</v>
      </c>
      <c r="L4898" s="18">
        <v>73987.64</v>
      </c>
      <c r="M4898" s="17">
        <v>0.13674900000000001</v>
      </c>
      <c r="N4898" s="18">
        <v>136796.67000000001</v>
      </c>
      <c r="O4898" s="17">
        <v>5.3518000000000003E-2</v>
      </c>
    </row>
    <row r="4899" spans="1:15" x14ac:dyDescent="0.2">
      <c r="A4899" s="125"/>
      <c r="B4899" s="30"/>
      <c r="C4899" s="30"/>
      <c r="D4899" s="30"/>
      <c r="E4899" s="30"/>
      <c r="F4899" s="30"/>
      <c r="G4899" s="14" t="s">
        <v>311</v>
      </c>
      <c r="H4899" s="18">
        <v>27643.23</v>
      </c>
      <c r="I4899" s="17">
        <v>0.24970200000000001</v>
      </c>
      <c r="J4899" s="18">
        <v>99066.240000000005</v>
      </c>
      <c r="K4899" s="17">
        <v>2.8247000000000001E-2</v>
      </c>
      <c r="L4899" s="18">
        <v>177615.51</v>
      </c>
      <c r="M4899" s="17">
        <v>6.7696999999999993E-2</v>
      </c>
      <c r="N4899" s="18">
        <v>319722.12</v>
      </c>
      <c r="O4899" s="17">
        <v>9.5402000000000001E-2</v>
      </c>
    </row>
    <row r="4900" spans="1:15" x14ac:dyDescent="0.2">
      <c r="A4900" s="125"/>
      <c r="B4900" s="30"/>
      <c r="C4900" s="30"/>
      <c r="D4900" s="30"/>
      <c r="E4900" s="30"/>
      <c r="F4900" s="30"/>
      <c r="G4900" s="14" t="s">
        <v>312</v>
      </c>
      <c r="H4900" s="18">
        <v>14974.2</v>
      </c>
      <c r="I4900" s="17">
        <v>-0.19609599999999999</v>
      </c>
      <c r="J4900" s="18">
        <v>56766.65</v>
      </c>
      <c r="K4900" s="17">
        <v>-3.2862000000000002E-2</v>
      </c>
      <c r="L4900" s="18">
        <v>121090.06</v>
      </c>
      <c r="M4900" s="17">
        <v>6.5329999999999999E-2</v>
      </c>
      <c r="N4900" s="18">
        <v>242438.18</v>
      </c>
      <c r="O4900" s="17">
        <v>0.64515699999999998</v>
      </c>
    </row>
    <row r="4901" spans="1:15" x14ac:dyDescent="0.2">
      <c r="A4901" s="125"/>
      <c r="B4901" s="30"/>
      <c r="C4901" s="30"/>
      <c r="D4901" s="30"/>
      <c r="E4901" s="30"/>
      <c r="F4901" s="30"/>
      <c r="G4901" s="14" t="s">
        <v>313</v>
      </c>
      <c r="H4901" s="18">
        <v>7451.65</v>
      </c>
      <c r="I4901" s="17">
        <v>0.178005</v>
      </c>
      <c r="J4901" s="18">
        <v>31286.93</v>
      </c>
      <c r="K4901" s="17">
        <v>0.18554699999999999</v>
      </c>
      <c r="L4901" s="18">
        <v>56078.82</v>
      </c>
      <c r="M4901" s="17">
        <v>0.130303</v>
      </c>
      <c r="N4901" s="18">
        <v>93231.039999999994</v>
      </c>
      <c r="O4901" s="17">
        <v>0.143482</v>
      </c>
    </row>
    <row r="4902" spans="1:15" x14ac:dyDescent="0.2">
      <c r="A4902" s="125"/>
      <c r="B4902" s="30"/>
      <c r="C4902" s="30"/>
      <c r="D4902" s="30"/>
      <c r="E4902" s="30"/>
      <c r="F4902" s="30"/>
      <c r="G4902" s="14" t="s">
        <v>314</v>
      </c>
      <c r="H4902" s="18">
        <v>10791.48</v>
      </c>
      <c r="I4902" s="17">
        <v>0.25173800000000002</v>
      </c>
      <c r="J4902" s="18">
        <v>37754.75</v>
      </c>
      <c r="K4902" s="17">
        <v>0.27186199999999999</v>
      </c>
      <c r="L4902" s="18">
        <v>69954.350000000006</v>
      </c>
      <c r="M4902" s="17">
        <v>0.200044</v>
      </c>
      <c r="N4902" s="18">
        <v>119028.79</v>
      </c>
      <c r="O4902" s="17">
        <v>0.129136</v>
      </c>
    </row>
    <row r="4903" spans="1:15" x14ac:dyDescent="0.2">
      <c r="A4903" s="125"/>
      <c r="B4903" s="30"/>
      <c r="C4903" s="30"/>
      <c r="D4903" s="30"/>
      <c r="E4903" s="30"/>
      <c r="F4903" s="30"/>
      <c r="G4903" s="14" t="s">
        <v>315</v>
      </c>
      <c r="H4903" s="18">
        <v>7324.28</v>
      </c>
      <c r="I4903" s="17">
        <v>0.18434</v>
      </c>
      <c r="J4903" s="18">
        <v>26057.1</v>
      </c>
      <c r="K4903" s="17">
        <v>0.15639800000000001</v>
      </c>
      <c r="L4903" s="18">
        <v>50246.9</v>
      </c>
      <c r="M4903" s="17">
        <v>0.18167700000000001</v>
      </c>
      <c r="N4903" s="18">
        <v>91189.64</v>
      </c>
      <c r="O4903" s="17">
        <v>0.14535999999999999</v>
      </c>
    </row>
    <row r="4904" spans="1:15" x14ac:dyDescent="0.2">
      <c r="A4904" s="125"/>
      <c r="B4904" s="30"/>
      <c r="C4904" s="30"/>
      <c r="D4904" s="30"/>
      <c r="E4904" s="30"/>
      <c r="F4904" s="30"/>
      <c r="G4904" s="14" t="s">
        <v>316</v>
      </c>
      <c r="H4904" s="18">
        <v>6318.79</v>
      </c>
      <c r="I4904" s="17">
        <v>0.35825200000000001</v>
      </c>
      <c r="J4904" s="18">
        <v>22405.46</v>
      </c>
      <c r="K4904" s="17">
        <v>0.37594899999999998</v>
      </c>
      <c r="L4904" s="18">
        <v>41294.199999999997</v>
      </c>
      <c r="M4904" s="17">
        <v>0.37892100000000001</v>
      </c>
      <c r="N4904" s="18">
        <v>73430.649999999994</v>
      </c>
      <c r="O4904" s="17">
        <v>0.337229</v>
      </c>
    </row>
    <row r="4905" spans="1:15" x14ac:dyDescent="0.2">
      <c r="A4905" s="125"/>
      <c r="B4905" s="30"/>
      <c r="C4905" s="30"/>
      <c r="D4905" s="30"/>
      <c r="E4905" s="30"/>
      <c r="F4905" s="30"/>
      <c r="G4905" s="14" t="s">
        <v>317</v>
      </c>
      <c r="H4905" s="18">
        <v>5159.25</v>
      </c>
      <c r="I4905" s="17">
        <v>0.83897699999999997</v>
      </c>
      <c r="J4905" s="18">
        <v>18475.55</v>
      </c>
      <c r="K4905" s="17">
        <v>0.89267600000000003</v>
      </c>
      <c r="L4905" s="18">
        <v>33248.17</v>
      </c>
      <c r="M4905" s="17">
        <v>0.76518600000000003</v>
      </c>
      <c r="N4905" s="18">
        <v>55351.42</v>
      </c>
      <c r="O4905" s="17">
        <v>0.52868099999999996</v>
      </c>
    </row>
    <row r="4906" spans="1:15" x14ac:dyDescent="0.2">
      <c r="A4906" s="125"/>
      <c r="B4906" s="30"/>
      <c r="C4906" s="30"/>
      <c r="D4906" s="30"/>
      <c r="E4906" s="30"/>
      <c r="F4906" s="30"/>
      <c r="G4906" s="14" t="s">
        <v>318</v>
      </c>
      <c r="H4906" s="18">
        <v>7051.24</v>
      </c>
      <c r="I4906" s="17">
        <v>-0.21354699999999999</v>
      </c>
      <c r="J4906" s="18">
        <v>24427.05</v>
      </c>
      <c r="K4906" s="17">
        <v>-0.27900000000000003</v>
      </c>
      <c r="L4906" s="18">
        <v>46568.800000000003</v>
      </c>
      <c r="M4906" s="17">
        <v>-0.26541700000000001</v>
      </c>
      <c r="N4906" s="18">
        <v>93404.72</v>
      </c>
      <c r="O4906" s="17">
        <v>-0.180785</v>
      </c>
    </row>
    <row r="4907" spans="1:15" x14ac:dyDescent="0.2">
      <c r="A4907" s="125"/>
      <c r="B4907" s="30"/>
      <c r="C4907" s="30"/>
      <c r="D4907" s="30"/>
      <c r="E4907" s="30"/>
      <c r="F4907" s="30"/>
      <c r="G4907" s="14" t="s">
        <v>319</v>
      </c>
      <c r="H4907" s="18">
        <v>2731.23</v>
      </c>
      <c r="I4907" s="17">
        <v>0.25726399999999999</v>
      </c>
      <c r="J4907" s="18">
        <v>10006.32</v>
      </c>
      <c r="K4907" s="17">
        <v>0.290487</v>
      </c>
      <c r="L4907" s="18">
        <v>19453.150000000001</v>
      </c>
      <c r="M4907" s="17">
        <v>0.36277300000000001</v>
      </c>
      <c r="N4907" s="18">
        <v>32911.49</v>
      </c>
      <c r="O4907" s="17">
        <v>0.41168700000000003</v>
      </c>
    </row>
    <row r="4908" spans="1:15" x14ac:dyDescent="0.2">
      <c r="A4908" s="125"/>
      <c r="B4908" s="30"/>
      <c r="C4908" s="30"/>
      <c r="D4908" s="30"/>
      <c r="E4908" s="30"/>
      <c r="F4908" s="30"/>
      <c r="G4908" s="14" t="s">
        <v>320</v>
      </c>
      <c r="H4908" s="18">
        <v>7947.94</v>
      </c>
      <c r="I4908" s="17">
        <v>4.5487E-2</v>
      </c>
      <c r="J4908" s="18">
        <v>27686.74</v>
      </c>
      <c r="K4908" s="17">
        <v>-1.5055000000000001E-2</v>
      </c>
      <c r="L4908" s="18">
        <v>54073.61</v>
      </c>
      <c r="M4908" s="17">
        <v>9.7560000000000008E-3</v>
      </c>
      <c r="N4908" s="18">
        <v>103871.15</v>
      </c>
      <c r="O4908" s="17">
        <v>5.5480000000000002E-2</v>
      </c>
    </row>
    <row r="4909" spans="1:15" x14ac:dyDescent="0.2">
      <c r="A4909" s="125"/>
      <c r="B4909" s="30"/>
      <c r="C4909" s="30"/>
      <c r="D4909" s="30"/>
      <c r="E4909" s="30"/>
      <c r="F4909" s="30"/>
      <c r="G4909" s="14" t="s">
        <v>321</v>
      </c>
      <c r="H4909" s="18">
        <v>12146.21</v>
      </c>
      <c r="I4909" s="17">
        <v>-0.41055199999999997</v>
      </c>
      <c r="J4909" s="18">
        <v>42464.83</v>
      </c>
      <c r="K4909" s="17">
        <v>-0.43270900000000001</v>
      </c>
      <c r="L4909" s="18">
        <v>80858.070000000007</v>
      </c>
      <c r="M4909" s="17">
        <v>-0.42874699999999999</v>
      </c>
      <c r="N4909" s="18">
        <v>186675.01</v>
      </c>
      <c r="O4909" s="17">
        <v>-0.293049</v>
      </c>
    </row>
    <row r="4910" spans="1:15" x14ac:dyDescent="0.2">
      <c r="A4910" s="125"/>
      <c r="B4910" s="30"/>
      <c r="C4910" s="30"/>
      <c r="D4910" s="30"/>
      <c r="E4910" s="30"/>
      <c r="F4910" s="30"/>
      <c r="G4910" s="14" t="s">
        <v>322</v>
      </c>
      <c r="H4910" s="18">
        <v>12346.65</v>
      </c>
      <c r="I4910" s="17">
        <v>0.15107200000000001</v>
      </c>
      <c r="J4910" s="18">
        <v>43354.66</v>
      </c>
      <c r="K4910" s="17">
        <v>0.25092900000000001</v>
      </c>
      <c r="L4910" s="18">
        <v>81568.55</v>
      </c>
      <c r="M4910" s="17">
        <v>0.290825</v>
      </c>
      <c r="N4910" s="18">
        <v>143222.54</v>
      </c>
      <c r="O4910" s="17">
        <v>0.268704</v>
      </c>
    </row>
    <row r="4911" spans="1:15" x14ac:dyDescent="0.2">
      <c r="A4911" s="125"/>
      <c r="B4911" s="30"/>
      <c r="C4911" s="30"/>
      <c r="D4911" s="30"/>
      <c r="E4911" s="30"/>
      <c r="F4911" s="30"/>
      <c r="G4911" s="14" t="s">
        <v>323</v>
      </c>
      <c r="H4911" s="18">
        <v>7645.31</v>
      </c>
      <c r="I4911" s="17">
        <v>9.0333999999999998E-2</v>
      </c>
      <c r="J4911" s="18">
        <v>27731.360000000001</v>
      </c>
      <c r="K4911" s="17">
        <v>0.10494100000000001</v>
      </c>
      <c r="L4911" s="18">
        <v>53606.79</v>
      </c>
      <c r="M4911" s="17">
        <v>0.114332</v>
      </c>
      <c r="N4911" s="18">
        <v>89319.6</v>
      </c>
      <c r="O4911" s="17">
        <v>2.1979999999999999E-3</v>
      </c>
    </row>
    <row r="4912" spans="1:15" x14ac:dyDescent="0.2">
      <c r="A4912" s="125"/>
      <c r="B4912" s="30"/>
      <c r="C4912" s="30"/>
      <c r="D4912" s="30"/>
      <c r="E4912" s="30"/>
      <c r="F4912" s="30"/>
      <c r="G4912" s="14" t="s">
        <v>324</v>
      </c>
      <c r="H4912" s="18">
        <v>7740.32</v>
      </c>
      <c r="I4912" s="17">
        <v>0.14578199999999999</v>
      </c>
      <c r="J4912" s="18">
        <v>24146.01</v>
      </c>
      <c r="K4912" s="17">
        <v>-3.9912000000000003E-2</v>
      </c>
      <c r="L4912" s="18">
        <v>40414.300000000003</v>
      </c>
      <c r="M4912" s="17">
        <v>-0.18301400000000001</v>
      </c>
      <c r="N4912" s="18">
        <v>75696.600000000006</v>
      </c>
      <c r="O4912" s="17">
        <v>-0.231429</v>
      </c>
    </row>
    <row r="4913" spans="1:15" x14ac:dyDescent="0.2">
      <c r="A4913" s="137"/>
      <c r="B4913" s="138"/>
      <c r="C4913" s="138"/>
      <c r="D4913" s="138"/>
      <c r="E4913" s="138"/>
      <c r="F4913" s="30"/>
      <c r="G4913" s="14" t="s">
        <v>325</v>
      </c>
      <c r="H4913" s="18">
        <v>8687.9699999999993</v>
      </c>
      <c r="I4913" s="17">
        <v>3.0251E-2</v>
      </c>
      <c r="J4913" s="18">
        <v>28786.7</v>
      </c>
      <c r="K4913" s="17">
        <v>4.9779999999999998E-3</v>
      </c>
      <c r="L4913" s="18">
        <v>53900.04</v>
      </c>
      <c r="M4913" s="17">
        <v>-6.0248000000000003E-2</v>
      </c>
      <c r="N4913" s="18">
        <v>102066.71</v>
      </c>
      <c r="O4913" s="17">
        <v>-8.0868999999999996E-2</v>
      </c>
    </row>
    <row r="4914" spans="1:15" x14ac:dyDescent="0.2">
      <c r="C4914" s="30"/>
      <c r="D4914" s="30"/>
      <c r="E4914" s="30"/>
      <c r="F4914" s="30"/>
      <c r="G4914" s="14" t="s">
        <v>351</v>
      </c>
      <c r="H4914" s="19">
        <v>10061.27</v>
      </c>
      <c r="I4914" s="17">
        <v>-0.14210200000000001</v>
      </c>
      <c r="J4914" s="19">
        <v>36680.6</v>
      </c>
      <c r="K4914" s="17">
        <v>9.6561999999999995E-2</v>
      </c>
      <c r="L4914" s="19">
        <v>82552.929999999993</v>
      </c>
      <c r="M4914" s="17">
        <v>0.178199</v>
      </c>
      <c r="N4914" s="19">
        <v>146783.76</v>
      </c>
      <c r="O4914" s="17">
        <v>0.116996</v>
      </c>
    </row>
    <row r="4915" spans="1:15" x14ac:dyDescent="0.2">
      <c r="C4915" s="30"/>
      <c r="D4915" s="30"/>
      <c r="E4915" s="30"/>
      <c r="F4915" s="30"/>
      <c r="G4915" s="14" t="s">
        <v>352</v>
      </c>
      <c r="H4915" s="19">
        <v>43221.57</v>
      </c>
      <c r="I4915" s="17">
        <v>-0.289738</v>
      </c>
      <c r="J4915" s="19">
        <v>176327.31</v>
      </c>
      <c r="K4915" s="17">
        <v>-8.6994000000000002E-2</v>
      </c>
      <c r="L4915" s="19">
        <v>357630.98</v>
      </c>
      <c r="M4915" s="17">
        <v>4.1279999999999997E-3</v>
      </c>
      <c r="N4915" s="19">
        <v>701362.92</v>
      </c>
      <c r="O4915" s="17">
        <v>0.73856200000000005</v>
      </c>
    </row>
    <row r="4916" spans="1:15" x14ac:dyDescent="0.2">
      <c r="A4916" s="124" t="s">
        <v>19</v>
      </c>
      <c r="B4916" s="29" t="s">
        <v>11</v>
      </c>
      <c r="C4916" s="29" t="s">
        <v>118</v>
      </c>
      <c r="D4916" s="29" t="s">
        <v>24</v>
      </c>
      <c r="E4916" s="29" t="s">
        <v>9</v>
      </c>
      <c r="F4916" s="29" t="s">
        <v>85</v>
      </c>
      <c r="G4916" s="14" t="s">
        <v>326</v>
      </c>
      <c r="H4916" s="18">
        <v>69011.78</v>
      </c>
      <c r="I4916" s="17">
        <v>-0.16606699999999999</v>
      </c>
      <c r="J4916" s="18">
        <v>242115.81</v>
      </c>
      <c r="K4916" s="17">
        <v>-0.199852</v>
      </c>
      <c r="L4916" s="18">
        <v>472955.52</v>
      </c>
      <c r="M4916" s="17">
        <v>-0.17590800000000001</v>
      </c>
      <c r="N4916" s="18">
        <v>955376.78</v>
      </c>
      <c r="O4916" s="17">
        <v>-9.5061999999999994E-2</v>
      </c>
    </row>
    <row r="4917" spans="1:15" x14ac:dyDescent="0.2">
      <c r="A4917" s="125"/>
      <c r="B4917" s="30"/>
      <c r="C4917" s="30"/>
      <c r="D4917" s="30"/>
      <c r="E4917" s="30"/>
      <c r="F4917" s="30"/>
      <c r="G4917" s="14" t="s">
        <v>327</v>
      </c>
      <c r="H4917" s="18">
        <v>208703.8</v>
      </c>
      <c r="I4917" s="17">
        <v>-8.6262000000000005E-2</v>
      </c>
      <c r="J4917" s="18">
        <v>752992.57</v>
      </c>
      <c r="K4917" s="17">
        <v>0.121657</v>
      </c>
      <c r="L4917" s="18">
        <v>1610828.74</v>
      </c>
      <c r="M4917" s="17">
        <v>0.180807</v>
      </c>
      <c r="N4917" s="18">
        <v>2879518.56</v>
      </c>
      <c r="O4917" s="17">
        <v>0.100935</v>
      </c>
    </row>
    <row r="4918" spans="1:15" x14ac:dyDescent="0.2">
      <c r="A4918" s="125"/>
      <c r="B4918" s="30"/>
      <c r="C4918" s="30"/>
      <c r="D4918" s="30"/>
      <c r="E4918" s="30"/>
      <c r="F4918" s="30"/>
      <c r="G4918" s="14" t="s">
        <v>328</v>
      </c>
      <c r="H4918" s="18">
        <v>79820.850000000006</v>
      </c>
      <c r="I4918" s="17">
        <v>0.25893100000000002</v>
      </c>
      <c r="J4918" s="18">
        <v>289061.73</v>
      </c>
      <c r="K4918" s="17">
        <v>0.29513099999999998</v>
      </c>
      <c r="L4918" s="18">
        <v>553845.78</v>
      </c>
      <c r="M4918" s="17">
        <v>0.330096</v>
      </c>
      <c r="N4918" s="18">
        <v>951424.7</v>
      </c>
      <c r="O4918" s="17">
        <v>0.205619</v>
      </c>
    </row>
    <row r="4919" spans="1:15" x14ac:dyDescent="0.2">
      <c r="A4919" s="125"/>
      <c r="B4919" s="30"/>
      <c r="C4919" s="30"/>
      <c r="D4919" s="30"/>
      <c r="E4919" s="30"/>
      <c r="F4919" s="30"/>
      <c r="G4919" s="14" t="s">
        <v>329</v>
      </c>
      <c r="H4919" s="18">
        <v>287141.03999999998</v>
      </c>
      <c r="I4919" s="17">
        <v>7.3967000000000005E-2</v>
      </c>
      <c r="J4919" s="18">
        <v>1028898.62</v>
      </c>
      <c r="K4919" s="17">
        <v>4.6509000000000002E-2</v>
      </c>
      <c r="L4919" s="18">
        <v>1740280.05</v>
      </c>
      <c r="M4919" s="17">
        <v>5.4086000000000002E-2</v>
      </c>
      <c r="N4919" s="18">
        <v>3011677.49</v>
      </c>
      <c r="O4919" s="17">
        <v>6.9040000000000004E-2</v>
      </c>
    </row>
    <row r="4920" spans="1:15" x14ac:dyDescent="0.2">
      <c r="A4920" s="125"/>
      <c r="B4920" s="30"/>
      <c r="C4920" s="30"/>
      <c r="D4920" s="30"/>
      <c r="E4920" s="30"/>
      <c r="F4920" s="30"/>
      <c r="G4920" s="14" t="s">
        <v>330</v>
      </c>
      <c r="H4920" s="18">
        <v>40097.47</v>
      </c>
      <c r="I4920" s="17">
        <v>0.274727</v>
      </c>
      <c r="J4920" s="18">
        <v>140639.54999999999</v>
      </c>
      <c r="K4920" s="17">
        <v>0.191833</v>
      </c>
      <c r="L4920" s="18">
        <v>257219.7</v>
      </c>
      <c r="M4920" s="17">
        <v>0.11612500000000001</v>
      </c>
      <c r="N4920" s="18">
        <v>443499.56</v>
      </c>
      <c r="O4920" s="17">
        <v>2.8468E-2</v>
      </c>
    </row>
    <row r="4921" spans="1:15" x14ac:dyDescent="0.2">
      <c r="A4921" s="125"/>
      <c r="B4921" s="30"/>
      <c r="C4921" s="30"/>
      <c r="D4921" s="30"/>
      <c r="E4921" s="30"/>
      <c r="F4921" s="30"/>
      <c r="G4921" s="14" t="s">
        <v>331</v>
      </c>
      <c r="H4921" s="18">
        <v>67872.800000000003</v>
      </c>
      <c r="I4921" s="17">
        <v>0.416549</v>
      </c>
      <c r="J4921" s="18">
        <v>245371.86</v>
      </c>
      <c r="K4921" s="17">
        <v>0.46899200000000002</v>
      </c>
      <c r="L4921" s="18">
        <v>497242.15</v>
      </c>
      <c r="M4921" s="17">
        <v>0.50221400000000005</v>
      </c>
      <c r="N4921" s="18">
        <v>857569.19</v>
      </c>
      <c r="O4921" s="17">
        <v>0.59538800000000003</v>
      </c>
    </row>
    <row r="4922" spans="1:15" x14ac:dyDescent="0.2">
      <c r="A4922" s="125"/>
      <c r="B4922" s="30"/>
      <c r="C4922" s="30"/>
      <c r="D4922" s="30"/>
      <c r="E4922" s="30"/>
      <c r="F4922" s="30"/>
      <c r="G4922" s="14" t="s">
        <v>332</v>
      </c>
      <c r="H4922" s="18">
        <v>78706.81</v>
      </c>
      <c r="I4922" s="17">
        <v>0.361765</v>
      </c>
      <c r="J4922" s="18">
        <v>265434.68</v>
      </c>
      <c r="K4922" s="17">
        <v>0.29905900000000002</v>
      </c>
      <c r="L4922" s="18">
        <v>507605.75</v>
      </c>
      <c r="M4922" s="17">
        <v>0.25427100000000002</v>
      </c>
      <c r="N4922" s="18">
        <v>869005.85</v>
      </c>
      <c r="O4922" s="17">
        <v>0.117205</v>
      </c>
    </row>
    <row r="4923" spans="1:15" x14ac:dyDescent="0.2">
      <c r="A4923" s="125"/>
      <c r="B4923" s="30"/>
      <c r="C4923" s="30"/>
      <c r="D4923" s="30"/>
      <c r="E4923" s="30"/>
      <c r="F4923" s="30"/>
      <c r="G4923" s="14" t="s">
        <v>333</v>
      </c>
      <c r="H4923" s="18">
        <v>118850.21</v>
      </c>
      <c r="I4923" s="17">
        <v>-1.8794000000000002E-2</v>
      </c>
      <c r="J4923" s="18">
        <v>432710.83</v>
      </c>
      <c r="K4923" s="17">
        <v>8.7567000000000006E-2</v>
      </c>
      <c r="L4923" s="18">
        <v>845724.59</v>
      </c>
      <c r="M4923" s="17">
        <v>0.135906</v>
      </c>
      <c r="N4923" s="18">
        <v>1549719.18</v>
      </c>
      <c r="O4923" s="17">
        <v>0.42292099999999999</v>
      </c>
    </row>
    <row r="4924" spans="1:15" x14ac:dyDescent="0.2">
      <c r="A4924" s="125"/>
      <c r="B4924" s="30"/>
      <c r="C4924" s="30"/>
      <c r="D4924" s="30"/>
      <c r="E4924" s="31"/>
      <c r="F4924" s="30"/>
      <c r="G4924" s="14" t="s">
        <v>334</v>
      </c>
      <c r="H4924" s="18">
        <v>950204.58</v>
      </c>
      <c r="I4924" s="17">
        <v>5.552E-2</v>
      </c>
      <c r="J4924" s="18">
        <v>3397225.23</v>
      </c>
      <c r="K4924" s="17">
        <v>0.107487</v>
      </c>
      <c r="L4924" s="18">
        <v>6485701.7199999997</v>
      </c>
      <c r="M4924" s="17">
        <v>0.13462399999999999</v>
      </c>
      <c r="N4924" s="18">
        <v>11517789.880000001</v>
      </c>
      <c r="O4924" s="17">
        <v>0.138876</v>
      </c>
    </row>
    <row r="4925" spans="1:15" x14ac:dyDescent="0.2">
      <c r="A4925" s="124" t="s">
        <v>19</v>
      </c>
      <c r="B4925" s="29" t="s">
        <v>11</v>
      </c>
      <c r="C4925" s="29" t="s">
        <v>118</v>
      </c>
      <c r="D4925" s="29" t="s">
        <v>24</v>
      </c>
      <c r="E4925" s="29" t="s">
        <v>25</v>
      </c>
      <c r="F4925" s="29" t="s">
        <v>84</v>
      </c>
      <c r="G4925" s="14" t="s">
        <v>278</v>
      </c>
      <c r="H4925" s="18">
        <v>6896.97</v>
      </c>
      <c r="I4925" s="17">
        <v>0.16389799999999999</v>
      </c>
      <c r="J4925" s="18">
        <v>24566.61</v>
      </c>
      <c r="K4925" s="17">
        <v>0.128998</v>
      </c>
      <c r="L4925" s="18">
        <v>43543.94</v>
      </c>
      <c r="M4925" s="17">
        <v>0.12439799999999999</v>
      </c>
      <c r="N4925" s="18">
        <v>73503.850000000006</v>
      </c>
      <c r="O4925" s="17">
        <v>7.7479000000000006E-2</v>
      </c>
    </row>
    <row r="4926" spans="1:15" x14ac:dyDescent="0.2">
      <c r="A4926" s="125"/>
      <c r="B4926" s="30"/>
      <c r="C4926" s="30"/>
      <c r="D4926" s="30"/>
      <c r="E4926" s="30"/>
      <c r="F4926" s="30"/>
      <c r="G4926" s="14" t="s">
        <v>279</v>
      </c>
      <c r="H4926" s="18">
        <v>20385.39</v>
      </c>
      <c r="I4926" s="17">
        <v>0.73606700000000003</v>
      </c>
      <c r="J4926" s="18">
        <v>69096.84</v>
      </c>
      <c r="K4926" s="17">
        <v>0.62413600000000002</v>
      </c>
      <c r="L4926" s="18">
        <v>129006.46</v>
      </c>
      <c r="M4926" s="17">
        <v>0.57497900000000002</v>
      </c>
      <c r="N4926" s="18">
        <v>203506.43</v>
      </c>
      <c r="O4926" s="17">
        <v>0.34460800000000003</v>
      </c>
    </row>
    <row r="4927" spans="1:15" x14ac:dyDescent="0.2">
      <c r="A4927" s="125"/>
      <c r="B4927" s="30"/>
      <c r="C4927" s="30"/>
      <c r="D4927" s="30"/>
      <c r="E4927" s="30"/>
      <c r="F4927" s="30"/>
      <c r="G4927" s="14" t="s">
        <v>280</v>
      </c>
      <c r="H4927" s="18">
        <v>36877.949999999997</v>
      </c>
      <c r="I4927" s="17">
        <v>0.195657</v>
      </c>
      <c r="J4927" s="18">
        <v>131478.85999999999</v>
      </c>
      <c r="K4927" s="17">
        <v>0.12368700000000001</v>
      </c>
      <c r="L4927" s="18">
        <v>241933.03</v>
      </c>
      <c r="M4927" s="17">
        <v>0.101088</v>
      </c>
      <c r="N4927" s="18">
        <v>431709.16</v>
      </c>
      <c r="O4927" s="17">
        <v>9.2505000000000004E-2</v>
      </c>
    </row>
    <row r="4928" spans="1:15" x14ac:dyDescent="0.2">
      <c r="A4928" s="125"/>
      <c r="B4928" s="30"/>
      <c r="C4928" s="30"/>
      <c r="D4928" s="30"/>
      <c r="E4928" s="30"/>
      <c r="F4928" s="30"/>
      <c r="G4928" s="14" t="s">
        <v>281</v>
      </c>
      <c r="H4928" s="18">
        <v>11098.56</v>
      </c>
      <c r="I4928" s="17">
        <v>0.27909099999999998</v>
      </c>
      <c r="J4928" s="18">
        <v>39846.11</v>
      </c>
      <c r="K4928" s="17">
        <v>0.215202</v>
      </c>
      <c r="L4928" s="18">
        <v>76787.83</v>
      </c>
      <c r="M4928" s="17">
        <v>0.16858500000000001</v>
      </c>
      <c r="N4928" s="18">
        <v>131219.51</v>
      </c>
      <c r="O4928" s="17">
        <v>8.3487000000000006E-2</v>
      </c>
    </row>
    <row r="4929" spans="1:15" x14ac:dyDescent="0.2">
      <c r="A4929" s="125"/>
      <c r="B4929" s="30"/>
      <c r="C4929" s="30"/>
      <c r="D4929" s="30"/>
      <c r="E4929" s="30"/>
      <c r="F4929" s="30"/>
      <c r="G4929" s="14" t="s">
        <v>282</v>
      </c>
      <c r="H4929" s="18">
        <v>39280.29</v>
      </c>
      <c r="I4929" s="17">
        <v>4.5908999999999998E-2</v>
      </c>
      <c r="J4929" s="18">
        <v>135282.31</v>
      </c>
      <c r="K4929" s="17">
        <v>-4.7649999999999998E-2</v>
      </c>
      <c r="L4929" s="18">
        <v>230202.81</v>
      </c>
      <c r="M4929" s="17">
        <v>-8.6055999999999994E-2</v>
      </c>
      <c r="N4929" s="18">
        <v>430840.73</v>
      </c>
      <c r="O4929" s="17">
        <v>-4.0884999999999998E-2</v>
      </c>
    </row>
    <row r="4930" spans="1:15" x14ac:dyDescent="0.2">
      <c r="A4930" s="125"/>
      <c r="B4930" s="30"/>
      <c r="C4930" s="30"/>
      <c r="D4930" s="30"/>
      <c r="E4930" s="30"/>
      <c r="F4930" s="30"/>
      <c r="G4930" s="14" t="s">
        <v>283</v>
      </c>
      <c r="H4930" s="18">
        <v>22317.279999999999</v>
      </c>
      <c r="I4930" s="17">
        <v>-8.2034999999999997E-2</v>
      </c>
      <c r="J4930" s="18">
        <v>81399.63</v>
      </c>
      <c r="K4930" s="17">
        <v>-0.140621</v>
      </c>
      <c r="L4930" s="18">
        <v>140152</v>
      </c>
      <c r="M4930" s="17">
        <v>-3.1858999999999998E-2</v>
      </c>
      <c r="N4930" s="18">
        <v>233742.68</v>
      </c>
      <c r="O4930" s="17">
        <v>5.3536E-2</v>
      </c>
    </row>
    <row r="4931" spans="1:15" x14ac:dyDescent="0.2">
      <c r="A4931" s="125"/>
      <c r="B4931" s="30"/>
      <c r="C4931" s="30"/>
      <c r="D4931" s="30"/>
      <c r="E4931" s="30"/>
      <c r="F4931" s="30"/>
      <c r="G4931" s="14" t="s">
        <v>284</v>
      </c>
      <c r="H4931" s="18">
        <v>6559.08</v>
      </c>
      <c r="I4931" s="17">
        <v>-0.30941999999999997</v>
      </c>
      <c r="J4931" s="18">
        <v>26683.360000000001</v>
      </c>
      <c r="K4931" s="17">
        <v>-0.207369</v>
      </c>
      <c r="L4931" s="18">
        <v>55494.98</v>
      </c>
      <c r="M4931" s="17">
        <v>-9.1116000000000003E-2</v>
      </c>
      <c r="N4931" s="18">
        <v>103666.34</v>
      </c>
      <c r="O4931" s="17">
        <v>-6.5325999999999995E-2</v>
      </c>
    </row>
    <row r="4932" spans="1:15" x14ac:dyDescent="0.2">
      <c r="A4932" s="125"/>
      <c r="B4932" s="30"/>
      <c r="C4932" s="30"/>
      <c r="D4932" s="30"/>
      <c r="E4932" s="30"/>
      <c r="F4932" s="30"/>
      <c r="G4932" s="14" t="s">
        <v>285</v>
      </c>
      <c r="H4932" s="18">
        <v>38601.82</v>
      </c>
      <c r="I4932" s="17">
        <v>-0.114164</v>
      </c>
      <c r="J4932" s="18">
        <v>140052.13</v>
      </c>
      <c r="K4932" s="17">
        <v>-3.8782999999999998E-2</v>
      </c>
      <c r="L4932" s="18">
        <v>275720.86</v>
      </c>
      <c r="M4932" s="17">
        <v>1.8745999999999999E-2</v>
      </c>
      <c r="N4932" s="18">
        <v>519811.63</v>
      </c>
      <c r="O4932" s="17">
        <v>-5.8470000000000001E-2</v>
      </c>
    </row>
    <row r="4933" spans="1:15" x14ac:dyDescent="0.2">
      <c r="A4933" s="125"/>
      <c r="B4933" s="30"/>
      <c r="C4933" s="30"/>
      <c r="D4933" s="30"/>
      <c r="E4933" s="30"/>
      <c r="F4933" s="30"/>
      <c r="G4933" s="14" t="s">
        <v>286</v>
      </c>
      <c r="H4933" s="18">
        <v>25439.98</v>
      </c>
      <c r="I4933" s="17">
        <v>0.32749600000000001</v>
      </c>
      <c r="J4933" s="18">
        <v>92112.48</v>
      </c>
      <c r="K4933" s="17">
        <v>0.71668299999999996</v>
      </c>
      <c r="L4933" s="18">
        <v>192494.11</v>
      </c>
      <c r="M4933" s="17">
        <v>0.74728099999999997</v>
      </c>
      <c r="N4933" s="18">
        <v>314879.06</v>
      </c>
      <c r="O4933" s="17">
        <v>0.51494899999999999</v>
      </c>
    </row>
    <row r="4934" spans="1:15" x14ac:dyDescent="0.2">
      <c r="A4934" s="125"/>
      <c r="B4934" s="30"/>
      <c r="C4934" s="30"/>
      <c r="D4934" s="30"/>
      <c r="E4934" s="30"/>
      <c r="F4934" s="30"/>
      <c r="G4934" s="14" t="s">
        <v>287</v>
      </c>
      <c r="H4934" s="18">
        <v>8176</v>
      </c>
      <c r="I4934" s="17">
        <v>0.17616899999999999</v>
      </c>
      <c r="J4934" s="18">
        <v>33351.06</v>
      </c>
      <c r="K4934" s="17">
        <v>0.13300899999999999</v>
      </c>
      <c r="L4934" s="18">
        <v>56156.93</v>
      </c>
      <c r="M4934" s="17">
        <v>9.9268999999999996E-2</v>
      </c>
      <c r="N4934" s="18">
        <v>91930.98</v>
      </c>
      <c r="O4934" s="17">
        <v>0.120675</v>
      </c>
    </row>
    <row r="4935" spans="1:15" x14ac:dyDescent="0.2">
      <c r="A4935" s="125"/>
      <c r="B4935" s="30"/>
      <c r="C4935" s="30"/>
      <c r="D4935" s="30"/>
      <c r="E4935" s="30"/>
      <c r="F4935" s="30"/>
      <c r="G4935" s="14" t="s">
        <v>288</v>
      </c>
      <c r="H4935" s="18">
        <v>17026.62</v>
      </c>
      <c r="I4935" s="17">
        <v>-1.1410000000000001E-3</v>
      </c>
      <c r="J4935" s="18">
        <v>63586.91</v>
      </c>
      <c r="K4935" s="17">
        <v>0.22447800000000001</v>
      </c>
      <c r="L4935" s="18">
        <v>131933.89000000001</v>
      </c>
      <c r="M4935" s="17">
        <v>0.26653100000000002</v>
      </c>
      <c r="N4935" s="18">
        <v>229556.46</v>
      </c>
      <c r="O4935" s="17">
        <v>0.17916099999999999</v>
      </c>
    </row>
    <row r="4936" spans="1:15" x14ac:dyDescent="0.2">
      <c r="A4936" s="125"/>
      <c r="B4936" s="30"/>
      <c r="C4936" s="30"/>
      <c r="D4936" s="30"/>
      <c r="E4936" s="30"/>
      <c r="F4936" s="30"/>
      <c r="G4936" s="14" t="s">
        <v>289</v>
      </c>
      <c r="H4936" s="18">
        <v>20002.63</v>
      </c>
      <c r="I4936" s="17">
        <v>0.39621499999999998</v>
      </c>
      <c r="J4936" s="18">
        <v>70438.600000000006</v>
      </c>
      <c r="K4936" s="17">
        <v>0.36694500000000002</v>
      </c>
      <c r="L4936" s="18">
        <v>141419.82999999999</v>
      </c>
      <c r="M4936" s="17">
        <v>0.41764699999999999</v>
      </c>
      <c r="N4936" s="18">
        <v>242238.77</v>
      </c>
      <c r="O4936" s="17">
        <v>0.34530499999999997</v>
      </c>
    </row>
    <row r="4937" spans="1:15" x14ac:dyDescent="0.2">
      <c r="A4937" s="125"/>
      <c r="B4937" s="30"/>
      <c r="C4937" s="30"/>
      <c r="D4937" s="30"/>
      <c r="E4937" s="30"/>
      <c r="F4937" s="30"/>
      <c r="G4937" s="14" t="s">
        <v>290</v>
      </c>
      <c r="H4937" s="18">
        <v>25019.72</v>
      </c>
      <c r="I4937" s="17">
        <v>0.50520500000000002</v>
      </c>
      <c r="J4937" s="18">
        <v>88992.69</v>
      </c>
      <c r="K4937" s="17">
        <v>0.53986400000000001</v>
      </c>
      <c r="L4937" s="18">
        <v>165815.78</v>
      </c>
      <c r="M4937" s="17">
        <v>0.49461899999999998</v>
      </c>
      <c r="N4937" s="18">
        <v>270507.07</v>
      </c>
      <c r="O4937" s="17">
        <v>0.37565700000000002</v>
      </c>
    </row>
    <row r="4938" spans="1:15" x14ac:dyDescent="0.2">
      <c r="A4938" s="125"/>
      <c r="B4938" s="30"/>
      <c r="C4938" s="30"/>
      <c r="D4938" s="30"/>
      <c r="E4938" s="30"/>
      <c r="F4938" s="30"/>
      <c r="G4938" s="14" t="s">
        <v>291</v>
      </c>
      <c r="H4938" s="18">
        <v>52896.69</v>
      </c>
      <c r="I4938" s="17">
        <v>-7.4575000000000002E-2</v>
      </c>
      <c r="J4938" s="18">
        <v>189924.63</v>
      </c>
      <c r="K4938" s="17">
        <v>0.16694600000000001</v>
      </c>
      <c r="L4938" s="18">
        <v>409828.86</v>
      </c>
      <c r="M4938" s="17">
        <v>0.19356200000000001</v>
      </c>
      <c r="N4938" s="18">
        <v>732883.99</v>
      </c>
      <c r="O4938" s="17">
        <v>0.115518</v>
      </c>
    </row>
    <row r="4939" spans="1:15" x14ac:dyDescent="0.2">
      <c r="A4939" s="125"/>
      <c r="B4939" s="30"/>
      <c r="C4939" s="30"/>
      <c r="D4939" s="30"/>
      <c r="E4939" s="30"/>
      <c r="F4939" s="30"/>
      <c r="G4939" s="14" t="s">
        <v>292</v>
      </c>
      <c r="H4939" s="18">
        <v>42936.14</v>
      </c>
      <c r="I4939" s="17">
        <v>-0.16334699999999999</v>
      </c>
      <c r="J4939" s="18">
        <v>142488.71</v>
      </c>
      <c r="K4939" s="17">
        <v>-2.3210000000000001E-3</v>
      </c>
      <c r="L4939" s="18">
        <v>302632.93</v>
      </c>
      <c r="M4939" s="17">
        <v>2.9323999999999999E-2</v>
      </c>
      <c r="N4939" s="18">
        <v>557208.75</v>
      </c>
      <c r="O4939" s="17">
        <v>3.3779999999999999E-3</v>
      </c>
    </row>
    <row r="4940" spans="1:15" x14ac:dyDescent="0.2">
      <c r="A4940" s="125"/>
      <c r="B4940" s="30"/>
      <c r="C4940" s="30"/>
      <c r="D4940" s="30"/>
      <c r="E4940" s="30"/>
      <c r="F4940" s="30"/>
      <c r="G4940" s="14" t="s">
        <v>293</v>
      </c>
      <c r="H4940" s="18">
        <v>17581.53</v>
      </c>
      <c r="I4940" s="17">
        <v>-8.8936000000000001E-2</v>
      </c>
      <c r="J4940" s="18">
        <v>63647.29</v>
      </c>
      <c r="K4940" s="17">
        <v>-0.100936</v>
      </c>
      <c r="L4940" s="18">
        <v>110249.7</v>
      </c>
      <c r="M4940" s="17">
        <v>-6.9697999999999996E-2</v>
      </c>
      <c r="N4940" s="18">
        <v>195345.11</v>
      </c>
      <c r="O4940" s="17">
        <v>-3.1729E-2</v>
      </c>
    </row>
    <row r="4941" spans="1:15" x14ac:dyDescent="0.2">
      <c r="A4941" s="125"/>
      <c r="B4941" s="30"/>
      <c r="C4941" s="30"/>
      <c r="D4941" s="30"/>
      <c r="E4941" s="30"/>
      <c r="F4941" s="30"/>
      <c r="G4941" s="14" t="s">
        <v>294</v>
      </c>
      <c r="H4941" s="18">
        <v>25996.07</v>
      </c>
      <c r="I4941" s="17">
        <v>-1.4999E-2</v>
      </c>
      <c r="J4941" s="18">
        <v>94668.160000000003</v>
      </c>
      <c r="K4941" s="17">
        <v>-4.2638000000000002E-2</v>
      </c>
      <c r="L4941" s="18">
        <v>152046.5</v>
      </c>
      <c r="M4941" s="17">
        <v>-5.9748999999999997E-2</v>
      </c>
      <c r="N4941" s="18">
        <v>280534</v>
      </c>
      <c r="O4941" s="17">
        <v>2.9177999999999999E-2</v>
      </c>
    </row>
    <row r="4942" spans="1:15" x14ac:dyDescent="0.2">
      <c r="A4942" s="125"/>
      <c r="B4942" s="30"/>
      <c r="C4942" s="30"/>
      <c r="D4942" s="30"/>
      <c r="E4942" s="30"/>
      <c r="F4942" s="30"/>
      <c r="G4942" s="14" t="s">
        <v>295</v>
      </c>
      <c r="H4942" s="18">
        <v>18833.64</v>
      </c>
      <c r="I4942" s="17">
        <v>1.1358539999999999</v>
      </c>
      <c r="J4942" s="18">
        <v>64650.89</v>
      </c>
      <c r="K4942" s="17">
        <v>1.023201</v>
      </c>
      <c r="L4942" s="18">
        <v>130546.56</v>
      </c>
      <c r="M4942" s="17">
        <v>1.052686</v>
      </c>
      <c r="N4942" s="18">
        <v>208832.95</v>
      </c>
      <c r="O4942" s="17">
        <v>0.73002599999999995</v>
      </c>
    </row>
    <row r="4943" spans="1:15" x14ac:dyDescent="0.2">
      <c r="A4943" s="125"/>
      <c r="B4943" s="30"/>
      <c r="C4943" s="30"/>
      <c r="D4943" s="30"/>
      <c r="E4943" s="30"/>
      <c r="F4943" s="30"/>
      <c r="G4943" s="14" t="s">
        <v>296</v>
      </c>
      <c r="H4943" s="18">
        <v>16266.81</v>
      </c>
      <c r="I4943" s="17">
        <v>4.9038999999999999E-2</v>
      </c>
      <c r="J4943" s="18">
        <v>59677.15</v>
      </c>
      <c r="K4943" s="17">
        <v>0.25026599999999999</v>
      </c>
      <c r="L4943" s="18">
        <v>129086.37</v>
      </c>
      <c r="M4943" s="17">
        <v>0.35728500000000002</v>
      </c>
      <c r="N4943" s="18">
        <v>223869.15</v>
      </c>
      <c r="O4943" s="17">
        <v>0.21193799999999999</v>
      </c>
    </row>
    <row r="4944" spans="1:15" x14ac:dyDescent="0.2">
      <c r="A4944" s="125"/>
      <c r="B4944" s="30"/>
      <c r="C4944" s="30"/>
      <c r="D4944" s="30"/>
      <c r="E4944" s="30"/>
      <c r="F4944" s="30"/>
      <c r="G4944" s="14" t="s">
        <v>297</v>
      </c>
      <c r="H4944" s="18">
        <v>6928.92</v>
      </c>
      <c r="I4944" s="17">
        <v>1.8237E-2</v>
      </c>
      <c r="J4944" s="18">
        <v>24411.57</v>
      </c>
      <c r="K4944" s="17">
        <v>-9.3390000000000001E-3</v>
      </c>
      <c r="L4944" s="18">
        <v>46894.02</v>
      </c>
      <c r="M4944" s="17">
        <v>-3.2888000000000001E-2</v>
      </c>
      <c r="N4944" s="18">
        <v>88722.26</v>
      </c>
      <c r="O4944" s="17">
        <v>-2.2800000000000001E-2</v>
      </c>
    </row>
    <row r="4945" spans="1:15" x14ac:dyDescent="0.2">
      <c r="A4945" s="125"/>
      <c r="B4945" s="30"/>
      <c r="C4945" s="30"/>
      <c r="D4945" s="30"/>
      <c r="E4945" s="30"/>
      <c r="F4945" s="30"/>
      <c r="G4945" s="14" t="s">
        <v>298</v>
      </c>
      <c r="H4945" s="18">
        <v>7622.88</v>
      </c>
      <c r="I4945" s="17">
        <v>0.49163499999999999</v>
      </c>
      <c r="J4945" s="18">
        <v>28956.080000000002</v>
      </c>
      <c r="K4945" s="17">
        <v>0.46584100000000001</v>
      </c>
      <c r="L4945" s="18">
        <v>56791.86</v>
      </c>
      <c r="M4945" s="17">
        <v>0.395034</v>
      </c>
      <c r="N4945" s="18">
        <v>91608.63</v>
      </c>
      <c r="O4945" s="17">
        <v>0.20492299999999999</v>
      </c>
    </row>
    <row r="4946" spans="1:15" x14ac:dyDescent="0.2">
      <c r="A4946" s="125"/>
      <c r="B4946" s="30"/>
      <c r="C4946" s="30"/>
      <c r="D4946" s="30"/>
      <c r="E4946" s="30"/>
      <c r="F4946" s="30"/>
      <c r="G4946" s="14" t="s">
        <v>299</v>
      </c>
      <c r="H4946" s="18">
        <v>46103.25</v>
      </c>
      <c r="I4946" s="17">
        <v>0.177843</v>
      </c>
      <c r="J4946" s="18">
        <v>160252.37</v>
      </c>
      <c r="K4946" s="17">
        <v>0.13417999999999999</v>
      </c>
      <c r="L4946" s="18">
        <v>321130.40999999997</v>
      </c>
      <c r="M4946" s="17">
        <v>0.204286</v>
      </c>
      <c r="N4946" s="18">
        <v>600948.93000000005</v>
      </c>
      <c r="O4946" s="17">
        <v>0.209983</v>
      </c>
    </row>
    <row r="4947" spans="1:15" x14ac:dyDescent="0.2">
      <c r="A4947" s="125"/>
      <c r="B4947" s="30"/>
      <c r="C4947" s="30"/>
      <c r="D4947" s="30"/>
      <c r="E4947" s="30"/>
      <c r="F4947" s="30"/>
      <c r="G4947" s="14" t="s">
        <v>300</v>
      </c>
      <c r="H4947" s="18">
        <v>6725.6</v>
      </c>
      <c r="I4947" s="17">
        <v>5.9408000000000002E-2</v>
      </c>
      <c r="J4947" s="18">
        <v>24731.26</v>
      </c>
      <c r="K4947" s="17">
        <v>0.36696600000000001</v>
      </c>
      <c r="L4947" s="18">
        <v>57652.55</v>
      </c>
      <c r="M4947" s="17">
        <v>0.49057499999999998</v>
      </c>
      <c r="N4947" s="18">
        <v>96992.79</v>
      </c>
      <c r="O4947" s="17">
        <v>0.266482</v>
      </c>
    </row>
    <row r="4948" spans="1:15" x14ac:dyDescent="0.2">
      <c r="A4948" s="125"/>
      <c r="B4948" s="30"/>
      <c r="C4948" s="30"/>
      <c r="D4948" s="30"/>
      <c r="E4948" s="30"/>
      <c r="F4948" s="30"/>
      <c r="G4948" s="14" t="s">
        <v>301</v>
      </c>
      <c r="H4948" s="18">
        <v>22772.36</v>
      </c>
      <c r="I4948" s="17">
        <v>5.3429999999999997E-3</v>
      </c>
      <c r="J4948" s="18">
        <v>77856.23</v>
      </c>
      <c r="K4948" s="17">
        <v>6.3590000000000001E-3</v>
      </c>
      <c r="L4948" s="18">
        <v>152179.03</v>
      </c>
      <c r="M4948" s="17">
        <v>1.4455000000000001E-2</v>
      </c>
      <c r="N4948" s="18">
        <v>303760.01</v>
      </c>
      <c r="O4948" s="17">
        <v>1.9309E-2</v>
      </c>
    </row>
    <row r="4949" spans="1:15" x14ac:dyDescent="0.2">
      <c r="A4949" s="125"/>
      <c r="B4949" s="30"/>
      <c r="C4949" s="30"/>
      <c r="D4949" s="30"/>
      <c r="E4949" s="30"/>
      <c r="F4949" s="30"/>
      <c r="G4949" s="14" t="s">
        <v>302</v>
      </c>
      <c r="H4949" s="18">
        <v>7904.73</v>
      </c>
      <c r="I4949" s="17">
        <v>-1.8010000000000001E-3</v>
      </c>
      <c r="J4949" s="18">
        <v>33209.64</v>
      </c>
      <c r="K4949" s="17">
        <v>7.4893000000000001E-2</v>
      </c>
      <c r="L4949" s="18">
        <v>68412.31</v>
      </c>
      <c r="M4949" s="17">
        <v>0.126828</v>
      </c>
      <c r="N4949" s="18">
        <v>115171.03</v>
      </c>
      <c r="O4949" s="17">
        <v>0.12831899999999999</v>
      </c>
    </row>
    <row r="4950" spans="1:15" x14ac:dyDescent="0.2">
      <c r="A4950" s="125"/>
      <c r="B4950" s="30"/>
      <c r="C4950" s="30"/>
      <c r="D4950" s="30"/>
      <c r="E4950" s="30"/>
      <c r="F4950" s="30"/>
      <c r="G4950" s="14" t="s">
        <v>303</v>
      </c>
      <c r="H4950" s="18">
        <v>7402.14</v>
      </c>
      <c r="I4950" s="17">
        <v>-7.1899000000000005E-2</v>
      </c>
      <c r="J4950" s="18">
        <v>28660.53</v>
      </c>
      <c r="K4950" s="17">
        <v>-4.4498000000000003E-2</v>
      </c>
      <c r="L4950" s="18">
        <v>56683.33</v>
      </c>
      <c r="M4950" s="17">
        <v>4.2118000000000003E-2</v>
      </c>
      <c r="N4950" s="18">
        <v>98886.05</v>
      </c>
      <c r="O4950" s="17">
        <v>8.0990999999999994E-2</v>
      </c>
    </row>
    <row r="4951" spans="1:15" x14ac:dyDescent="0.2">
      <c r="A4951" s="125"/>
      <c r="B4951" s="30"/>
      <c r="C4951" s="30"/>
      <c r="D4951" s="30"/>
      <c r="E4951" s="30"/>
      <c r="F4951" s="30"/>
      <c r="G4951" s="14" t="s">
        <v>304</v>
      </c>
      <c r="H4951" s="18">
        <v>5699.78</v>
      </c>
      <c r="I4951" s="17">
        <v>0.718136</v>
      </c>
      <c r="J4951" s="18">
        <v>21415.06</v>
      </c>
      <c r="K4951" s="17">
        <v>0.85507699999999998</v>
      </c>
      <c r="L4951" s="18">
        <v>42681</v>
      </c>
      <c r="M4951" s="17">
        <v>0.88857299999999995</v>
      </c>
      <c r="N4951" s="18">
        <v>67653.09</v>
      </c>
      <c r="O4951" s="17">
        <v>0.54285099999999997</v>
      </c>
    </row>
    <row r="4952" spans="1:15" x14ac:dyDescent="0.2">
      <c r="A4952" s="125"/>
      <c r="B4952" s="30"/>
      <c r="C4952" s="30"/>
      <c r="D4952" s="30"/>
      <c r="E4952" s="30"/>
      <c r="F4952" s="30"/>
      <c r="G4952" s="14" t="s">
        <v>305</v>
      </c>
      <c r="H4952" s="18">
        <v>9125.67</v>
      </c>
      <c r="I4952" s="17">
        <v>0.18077199999999999</v>
      </c>
      <c r="J4952" s="18">
        <v>33448.79</v>
      </c>
      <c r="K4952" s="17">
        <v>0.10420699999999999</v>
      </c>
      <c r="L4952" s="18">
        <v>66326.539999999994</v>
      </c>
      <c r="M4952" s="17">
        <v>0.104466</v>
      </c>
      <c r="N4952" s="18">
        <v>115104.59</v>
      </c>
      <c r="O4952" s="17">
        <v>3.1389E-2</v>
      </c>
    </row>
    <row r="4953" spans="1:15" x14ac:dyDescent="0.2">
      <c r="A4953" s="125"/>
      <c r="B4953" s="30"/>
      <c r="C4953" s="30"/>
      <c r="D4953" s="30"/>
      <c r="E4953" s="30"/>
      <c r="F4953" s="30"/>
      <c r="G4953" s="14" t="s">
        <v>306</v>
      </c>
      <c r="H4953" s="18">
        <v>94803.93</v>
      </c>
      <c r="I4953" s="17">
        <v>-2.4108999999999998E-2</v>
      </c>
      <c r="J4953" s="18">
        <v>333808.06</v>
      </c>
      <c r="K4953" s="17">
        <v>-2.0982000000000001E-2</v>
      </c>
      <c r="L4953" s="18">
        <v>562437.99</v>
      </c>
      <c r="M4953" s="17">
        <v>5.0055000000000002E-2</v>
      </c>
      <c r="N4953" s="18">
        <v>1020510.31</v>
      </c>
      <c r="O4953" s="17">
        <v>0.15463499999999999</v>
      </c>
    </row>
    <row r="4954" spans="1:15" x14ac:dyDescent="0.2">
      <c r="A4954" s="125"/>
      <c r="B4954" s="30"/>
      <c r="C4954" s="30"/>
      <c r="D4954" s="30"/>
      <c r="E4954" s="30"/>
      <c r="F4954" s="30"/>
      <c r="G4954" s="14" t="s">
        <v>307</v>
      </c>
      <c r="H4954" s="18">
        <v>35224.67</v>
      </c>
      <c r="I4954" s="17">
        <v>0.110903</v>
      </c>
      <c r="J4954" s="18">
        <v>123799.84</v>
      </c>
      <c r="K4954" s="17">
        <v>9.1077000000000005E-2</v>
      </c>
      <c r="L4954" s="18">
        <v>208541.69</v>
      </c>
      <c r="M4954" s="17">
        <v>4.3147999999999999E-2</v>
      </c>
      <c r="N4954" s="18">
        <v>356813.07</v>
      </c>
      <c r="O4954" s="17">
        <v>3.3984E-2</v>
      </c>
    </row>
    <row r="4955" spans="1:15" x14ac:dyDescent="0.2">
      <c r="A4955" s="125"/>
      <c r="B4955" s="30"/>
      <c r="C4955" s="30"/>
      <c r="D4955" s="30"/>
      <c r="E4955" s="30"/>
      <c r="F4955" s="30"/>
      <c r="G4955" s="14" t="s">
        <v>308</v>
      </c>
      <c r="H4955" s="18">
        <v>5333.95</v>
      </c>
      <c r="I4955" s="17">
        <v>0.63763300000000001</v>
      </c>
      <c r="J4955" s="18">
        <v>19245.759999999998</v>
      </c>
      <c r="K4955" s="17">
        <v>0.57469800000000004</v>
      </c>
      <c r="L4955" s="18">
        <v>34150.07</v>
      </c>
      <c r="M4955" s="17">
        <v>0.51700400000000002</v>
      </c>
      <c r="N4955" s="18">
        <v>55510.31</v>
      </c>
      <c r="O4955" s="17">
        <v>0.38505699999999998</v>
      </c>
    </row>
    <row r="4956" spans="1:15" x14ac:dyDescent="0.2">
      <c r="A4956" s="125"/>
      <c r="B4956" s="30"/>
      <c r="C4956" s="30"/>
      <c r="D4956" s="30"/>
      <c r="E4956" s="30"/>
      <c r="F4956" s="30"/>
      <c r="G4956" s="14" t="s">
        <v>309</v>
      </c>
      <c r="H4956" s="18">
        <v>13434.52</v>
      </c>
      <c r="I4956" s="17">
        <v>-7.7844999999999998E-2</v>
      </c>
      <c r="J4956" s="18">
        <v>47733.38</v>
      </c>
      <c r="K4956" s="17">
        <v>-6.5086000000000005E-2</v>
      </c>
      <c r="L4956" s="18">
        <v>91719.15</v>
      </c>
      <c r="M4956" s="17">
        <v>-9.7961000000000006E-2</v>
      </c>
      <c r="N4956" s="18">
        <v>179861.83</v>
      </c>
      <c r="O4956" s="17">
        <v>-8.4985000000000005E-2</v>
      </c>
    </row>
    <row r="4957" spans="1:15" x14ac:dyDescent="0.2">
      <c r="A4957" s="125"/>
      <c r="B4957" s="30"/>
      <c r="C4957" s="30"/>
      <c r="D4957" s="30"/>
      <c r="E4957" s="30"/>
      <c r="F4957" s="30"/>
      <c r="G4957" s="14" t="s">
        <v>310</v>
      </c>
      <c r="H4957" s="18">
        <v>16329</v>
      </c>
      <c r="I4957" s="17">
        <v>-6.0879000000000003E-2</v>
      </c>
      <c r="J4957" s="18">
        <v>57826.75</v>
      </c>
      <c r="K4957" s="17">
        <v>0.10732899999999999</v>
      </c>
      <c r="L4957" s="18">
        <v>127679.57</v>
      </c>
      <c r="M4957" s="17">
        <v>0.133101</v>
      </c>
      <c r="N4957" s="18">
        <v>233723.95</v>
      </c>
      <c r="O4957" s="17">
        <v>4.5352000000000003E-2</v>
      </c>
    </row>
    <row r="4958" spans="1:15" x14ac:dyDescent="0.2">
      <c r="A4958" s="125"/>
      <c r="B4958" s="30"/>
      <c r="C4958" s="30"/>
      <c r="D4958" s="30"/>
      <c r="E4958" s="30"/>
      <c r="F4958" s="30"/>
      <c r="G4958" s="14" t="s">
        <v>311</v>
      </c>
      <c r="H4958" s="18">
        <v>27653.22</v>
      </c>
      <c r="I4958" s="17">
        <v>2.0551E-2</v>
      </c>
      <c r="J4958" s="18">
        <v>98260.11</v>
      </c>
      <c r="K4958" s="17">
        <v>-6.7850999999999995E-2</v>
      </c>
      <c r="L4958" s="18">
        <v>171831.87</v>
      </c>
      <c r="M4958" s="17">
        <v>1.0574E-2</v>
      </c>
      <c r="N4958" s="18">
        <v>308450.14</v>
      </c>
      <c r="O4958" s="17">
        <v>9.8401000000000002E-2</v>
      </c>
    </row>
    <row r="4959" spans="1:15" x14ac:dyDescent="0.2">
      <c r="A4959" s="125"/>
      <c r="B4959" s="30"/>
      <c r="C4959" s="30"/>
      <c r="D4959" s="30"/>
      <c r="E4959" s="30"/>
      <c r="F4959" s="30"/>
      <c r="G4959" s="14" t="s">
        <v>312</v>
      </c>
      <c r="H4959" s="18">
        <v>10887</v>
      </c>
      <c r="I4959" s="17">
        <v>-0.104337</v>
      </c>
      <c r="J4959" s="18">
        <v>38951.47</v>
      </c>
      <c r="K4959" s="17">
        <v>4.6482999999999997E-2</v>
      </c>
      <c r="L4959" s="18">
        <v>82716.17</v>
      </c>
      <c r="M4959" s="17">
        <v>5.3741999999999998E-2</v>
      </c>
      <c r="N4959" s="18">
        <v>165334.49</v>
      </c>
      <c r="O4959" s="17">
        <v>8.8720999999999994E-2</v>
      </c>
    </row>
    <row r="4960" spans="1:15" x14ac:dyDescent="0.2">
      <c r="A4960" s="125"/>
      <c r="B4960" s="30"/>
      <c r="C4960" s="30"/>
      <c r="D4960" s="30"/>
      <c r="E4960" s="30"/>
      <c r="F4960" s="30"/>
      <c r="G4960" s="14" t="s">
        <v>313</v>
      </c>
      <c r="H4960" s="18">
        <v>15361.59</v>
      </c>
      <c r="I4960" s="17">
        <v>4.5740000000000003E-2</v>
      </c>
      <c r="J4960" s="18">
        <v>65704.31</v>
      </c>
      <c r="K4960" s="17">
        <v>6.9268999999999997E-2</v>
      </c>
      <c r="L4960" s="18">
        <v>119249.06</v>
      </c>
      <c r="M4960" s="17">
        <v>3.2680000000000001E-2</v>
      </c>
      <c r="N4960" s="18">
        <v>200073.32</v>
      </c>
      <c r="O4960" s="17">
        <v>6.6156000000000006E-2</v>
      </c>
    </row>
    <row r="4961" spans="1:15" x14ac:dyDescent="0.2">
      <c r="A4961" s="125"/>
      <c r="B4961" s="30"/>
      <c r="C4961" s="30"/>
      <c r="D4961" s="30"/>
      <c r="E4961" s="30"/>
      <c r="F4961" s="30"/>
      <c r="G4961" s="14" t="s">
        <v>314</v>
      </c>
      <c r="H4961" s="18">
        <v>21235.46</v>
      </c>
      <c r="I4961" s="17">
        <v>0.31387500000000002</v>
      </c>
      <c r="J4961" s="18">
        <v>74187.87</v>
      </c>
      <c r="K4961" s="17">
        <v>0.34960999999999998</v>
      </c>
      <c r="L4961" s="18">
        <v>136414.60999999999</v>
      </c>
      <c r="M4961" s="17">
        <v>0.27844999999999998</v>
      </c>
      <c r="N4961" s="18">
        <v>229574.14</v>
      </c>
      <c r="O4961" s="17">
        <v>0.16971700000000001</v>
      </c>
    </row>
    <row r="4962" spans="1:15" x14ac:dyDescent="0.2">
      <c r="A4962" s="125"/>
      <c r="B4962" s="30"/>
      <c r="C4962" s="30"/>
      <c r="D4962" s="30"/>
      <c r="E4962" s="30"/>
      <c r="F4962" s="30"/>
      <c r="G4962" s="14" t="s">
        <v>315</v>
      </c>
      <c r="H4962" s="18">
        <v>12398.63</v>
      </c>
      <c r="I4962" s="17">
        <v>0.125689</v>
      </c>
      <c r="J4962" s="18">
        <v>44640.72</v>
      </c>
      <c r="K4962" s="17">
        <v>0.102946</v>
      </c>
      <c r="L4962" s="18">
        <v>85394.240000000005</v>
      </c>
      <c r="M4962" s="17">
        <v>0.118562</v>
      </c>
      <c r="N4962" s="18">
        <v>153805.10999999999</v>
      </c>
      <c r="O4962" s="17">
        <v>6.275E-2</v>
      </c>
    </row>
    <row r="4963" spans="1:15" x14ac:dyDescent="0.2">
      <c r="A4963" s="125"/>
      <c r="B4963" s="30"/>
      <c r="C4963" s="30"/>
      <c r="D4963" s="30"/>
      <c r="E4963" s="30"/>
      <c r="F4963" s="30"/>
      <c r="G4963" s="14" t="s">
        <v>316</v>
      </c>
      <c r="H4963" s="18">
        <v>12048.92</v>
      </c>
      <c r="I4963" s="17">
        <v>0.26064399999999999</v>
      </c>
      <c r="J4963" s="18">
        <v>43201.56</v>
      </c>
      <c r="K4963" s="17">
        <v>0.27827099999999999</v>
      </c>
      <c r="L4963" s="18">
        <v>79093.820000000007</v>
      </c>
      <c r="M4963" s="17">
        <v>0.262874</v>
      </c>
      <c r="N4963" s="18">
        <v>139704.17000000001</v>
      </c>
      <c r="O4963" s="17">
        <v>0.22562699999999999</v>
      </c>
    </row>
    <row r="4964" spans="1:15" x14ac:dyDescent="0.2">
      <c r="A4964" s="125"/>
      <c r="B4964" s="30"/>
      <c r="C4964" s="30"/>
      <c r="D4964" s="30"/>
      <c r="E4964" s="30"/>
      <c r="F4964" s="30"/>
      <c r="G4964" s="14" t="s">
        <v>317</v>
      </c>
      <c r="H4964" s="18">
        <v>10105.43</v>
      </c>
      <c r="I4964" s="17">
        <v>0.67357500000000003</v>
      </c>
      <c r="J4964" s="18">
        <v>36444.080000000002</v>
      </c>
      <c r="K4964" s="17">
        <v>0.72056299999999995</v>
      </c>
      <c r="L4964" s="18">
        <v>65351.24</v>
      </c>
      <c r="M4964" s="17">
        <v>0.58644600000000002</v>
      </c>
      <c r="N4964" s="18">
        <v>108323.02</v>
      </c>
      <c r="O4964" s="17">
        <v>0.37723000000000001</v>
      </c>
    </row>
    <row r="4965" spans="1:15" x14ac:dyDescent="0.2">
      <c r="A4965" s="125"/>
      <c r="B4965" s="30"/>
      <c r="C4965" s="30"/>
      <c r="D4965" s="30"/>
      <c r="E4965" s="30"/>
      <c r="F4965" s="30"/>
      <c r="G4965" s="14" t="s">
        <v>318</v>
      </c>
      <c r="H4965" s="18">
        <v>14230.95</v>
      </c>
      <c r="I4965" s="17">
        <v>-0.18981300000000001</v>
      </c>
      <c r="J4965" s="18">
        <v>49330.89</v>
      </c>
      <c r="K4965" s="17">
        <v>-0.25861000000000001</v>
      </c>
      <c r="L4965" s="18">
        <v>93951.1</v>
      </c>
      <c r="M4965" s="17">
        <v>-0.242842</v>
      </c>
      <c r="N4965" s="18">
        <v>186935</v>
      </c>
      <c r="O4965" s="17">
        <v>-0.16448499999999999</v>
      </c>
    </row>
    <row r="4966" spans="1:15" x14ac:dyDescent="0.2">
      <c r="A4966" s="125"/>
      <c r="B4966" s="30"/>
      <c r="C4966" s="30"/>
      <c r="D4966" s="30"/>
      <c r="E4966" s="30"/>
      <c r="F4966" s="30"/>
      <c r="G4966" s="14" t="s">
        <v>319</v>
      </c>
      <c r="H4966" s="18">
        <v>5613.28</v>
      </c>
      <c r="I4966" s="17">
        <v>0.27521499999999999</v>
      </c>
      <c r="J4966" s="18">
        <v>20631.63</v>
      </c>
      <c r="K4966" s="17">
        <v>0.30444100000000002</v>
      </c>
      <c r="L4966" s="18">
        <v>40161.68</v>
      </c>
      <c r="M4966" s="17">
        <v>0.39085900000000001</v>
      </c>
      <c r="N4966" s="18">
        <v>67632.42</v>
      </c>
      <c r="O4966" s="17">
        <v>0.476688</v>
      </c>
    </row>
    <row r="4967" spans="1:15" x14ac:dyDescent="0.2">
      <c r="A4967" s="125"/>
      <c r="B4967" s="30"/>
      <c r="C4967" s="30"/>
      <c r="D4967" s="30"/>
      <c r="E4967" s="30"/>
      <c r="F4967" s="30"/>
      <c r="G4967" s="14" t="s">
        <v>320</v>
      </c>
      <c r="H4967" s="18">
        <v>15471.8</v>
      </c>
      <c r="I4967" s="17">
        <v>5.4337000000000003E-2</v>
      </c>
      <c r="J4967" s="18">
        <v>53976.95</v>
      </c>
      <c r="K4967" s="17">
        <v>-4.0720000000000001E-3</v>
      </c>
      <c r="L4967" s="18">
        <v>105619.97</v>
      </c>
      <c r="M4967" s="17">
        <v>2.3354E-2</v>
      </c>
      <c r="N4967" s="18">
        <v>202170.98</v>
      </c>
      <c r="O4967" s="17">
        <v>6.5352999999999994E-2</v>
      </c>
    </row>
    <row r="4968" spans="1:15" x14ac:dyDescent="0.2">
      <c r="A4968" s="125"/>
      <c r="B4968" s="30"/>
      <c r="C4968" s="30"/>
      <c r="D4968" s="30"/>
      <c r="E4968" s="30"/>
      <c r="F4968" s="30"/>
      <c r="G4968" s="14" t="s">
        <v>321</v>
      </c>
      <c r="H4968" s="18">
        <v>24298.73</v>
      </c>
      <c r="I4968" s="17">
        <v>-0.38558799999999999</v>
      </c>
      <c r="J4968" s="18">
        <v>84736.9</v>
      </c>
      <c r="K4968" s="17">
        <v>-0.41114000000000001</v>
      </c>
      <c r="L4968" s="18">
        <v>160986.23999999999</v>
      </c>
      <c r="M4968" s="17">
        <v>-0.40783799999999998</v>
      </c>
      <c r="N4968" s="18">
        <v>365759.5</v>
      </c>
      <c r="O4968" s="17">
        <v>-0.27880500000000003</v>
      </c>
    </row>
    <row r="4969" spans="1:15" x14ac:dyDescent="0.2">
      <c r="A4969" s="125"/>
      <c r="B4969" s="30"/>
      <c r="C4969" s="30"/>
      <c r="D4969" s="30"/>
      <c r="E4969" s="30"/>
      <c r="F4969" s="30"/>
      <c r="G4969" s="14" t="s">
        <v>322</v>
      </c>
      <c r="H4969" s="18">
        <v>23845.09</v>
      </c>
      <c r="I4969" s="17">
        <v>0.17709</v>
      </c>
      <c r="J4969" s="18">
        <v>83914.58</v>
      </c>
      <c r="K4969" s="17">
        <v>0.26112999999999997</v>
      </c>
      <c r="L4969" s="18">
        <v>157932.17000000001</v>
      </c>
      <c r="M4969" s="17">
        <v>0.295686</v>
      </c>
      <c r="N4969" s="18">
        <v>275693.37</v>
      </c>
      <c r="O4969" s="17">
        <v>0.25879600000000003</v>
      </c>
    </row>
    <row r="4970" spans="1:15" x14ac:dyDescent="0.2">
      <c r="A4970" s="125"/>
      <c r="B4970" s="30"/>
      <c r="C4970" s="30"/>
      <c r="D4970" s="30"/>
      <c r="E4970" s="30"/>
      <c r="F4970" s="30"/>
      <c r="G4970" s="14" t="s">
        <v>323</v>
      </c>
      <c r="H4970" s="18">
        <v>17246.14</v>
      </c>
      <c r="I4970" s="17">
        <v>4.2641999999999999E-2</v>
      </c>
      <c r="J4970" s="18">
        <v>62743.14</v>
      </c>
      <c r="K4970" s="17">
        <v>5.4692999999999999E-2</v>
      </c>
      <c r="L4970" s="18">
        <v>120129.89</v>
      </c>
      <c r="M4970" s="17">
        <v>4.8663999999999999E-2</v>
      </c>
      <c r="N4970" s="18">
        <v>204468.44</v>
      </c>
      <c r="O4970" s="17">
        <v>-2.7852999999999999E-2</v>
      </c>
    </row>
    <row r="4971" spans="1:15" x14ac:dyDescent="0.2">
      <c r="A4971" s="125"/>
      <c r="B4971" s="30"/>
      <c r="C4971" s="30"/>
      <c r="D4971" s="30"/>
      <c r="E4971" s="30"/>
      <c r="F4971" s="30"/>
      <c r="G4971" s="14" t="s">
        <v>324</v>
      </c>
      <c r="H4971" s="18">
        <v>15565.68</v>
      </c>
      <c r="I4971" s="17">
        <v>0.120173</v>
      </c>
      <c r="J4971" s="18">
        <v>50261.84</v>
      </c>
      <c r="K4971" s="17">
        <v>-2.9728999999999998E-2</v>
      </c>
      <c r="L4971" s="18">
        <v>83841.11</v>
      </c>
      <c r="M4971" s="17">
        <v>-0.17821200000000001</v>
      </c>
      <c r="N4971" s="18">
        <v>155839.42000000001</v>
      </c>
      <c r="O4971" s="17">
        <v>-0.22403100000000001</v>
      </c>
    </row>
    <row r="4972" spans="1:15" x14ac:dyDescent="0.2">
      <c r="A4972" s="137"/>
      <c r="B4972" s="138"/>
      <c r="C4972" s="138"/>
      <c r="D4972" s="138"/>
      <c r="E4972" s="138"/>
      <c r="F4972" s="30"/>
      <c r="G4972" s="14" t="s">
        <v>325</v>
      </c>
      <c r="H4972" s="18">
        <v>18360.75</v>
      </c>
      <c r="I4972" s="17">
        <v>-0.10541</v>
      </c>
      <c r="J4972" s="18">
        <v>61809.68</v>
      </c>
      <c r="K4972" s="17">
        <v>-0.10326399999999999</v>
      </c>
      <c r="L4972" s="18">
        <v>120418.12</v>
      </c>
      <c r="M4972" s="17">
        <v>-0.12509300000000001</v>
      </c>
      <c r="N4972" s="18">
        <v>240221.53</v>
      </c>
      <c r="O4972" s="17">
        <v>-0.103986</v>
      </c>
    </row>
    <row r="4973" spans="1:15" x14ac:dyDescent="0.2">
      <c r="C4973" s="30"/>
      <c r="D4973" s="30"/>
      <c r="E4973" s="30"/>
      <c r="F4973" s="30"/>
      <c r="G4973" s="14" t="s">
        <v>351</v>
      </c>
      <c r="H4973" s="19">
        <v>16501.330000000002</v>
      </c>
      <c r="I4973" s="17">
        <v>-0.152698</v>
      </c>
      <c r="J4973" s="19">
        <v>60330.58</v>
      </c>
      <c r="K4973" s="17">
        <v>7.1403999999999995E-2</v>
      </c>
      <c r="L4973" s="19">
        <v>134720.41</v>
      </c>
      <c r="M4973" s="17">
        <v>0.14713200000000001</v>
      </c>
      <c r="N4973" s="19">
        <v>238542.54</v>
      </c>
      <c r="O4973" s="17">
        <v>9.1647999999999993E-2</v>
      </c>
    </row>
    <row r="4974" spans="1:15" x14ac:dyDescent="0.2">
      <c r="C4974" s="30"/>
      <c r="D4974" s="30"/>
      <c r="E4974" s="30"/>
      <c r="F4974" s="30"/>
      <c r="G4974" s="14" t="s">
        <v>352</v>
      </c>
      <c r="H4974" s="19">
        <v>12780.2</v>
      </c>
      <c r="I4974" s="17">
        <v>-0.19351699999999999</v>
      </c>
      <c r="J4974" s="19">
        <v>49933.51</v>
      </c>
      <c r="K4974" s="17">
        <v>-2.1190000000000001E-2</v>
      </c>
      <c r="L4974" s="19">
        <v>100445.64</v>
      </c>
      <c r="M4974" s="17">
        <v>-3.3494999999999997E-2</v>
      </c>
      <c r="N4974" s="19">
        <v>195458.82</v>
      </c>
      <c r="O4974" s="17">
        <v>-9.3039999999999998E-3</v>
      </c>
    </row>
    <row r="4975" spans="1:15" x14ac:dyDescent="0.2">
      <c r="A4975" s="124" t="s">
        <v>19</v>
      </c>
      <c r="B4975" s="29" t="s">
        <v>11</v>
      </c>
      <c r="C4975" s="29" t="s">
        <v>118</v>
      </c>
      <c r="D4975" s="29" t="s">
        <v>24</v>
      </c>
      <c r="E4975" s="29" t="s">
        <v>25</v>
      </c>
      <c r="F4975" s="29" t="s">
        <v>85</v>
      </c>
      <c r="G4975" s="14" t="s">
        <v>326</v>
      </c>
      <c r="H4975" s="18">
        <v>137304.93</v>
      </c>
      <c r="I4975" s="17">
        <v>-0.144623</v>
      </c>
      <c r="J4975" s="18">
        <v>481440.18</v>
      </c>
      <c r="K4975" s="17">
        <v>-0.18034600000000001</v>
      </c>
      <c r="L4975" s="18">
        <v>940318.26</v>
      </c>
      <c r="M4975" s="17">
        <v>-0.15509200000000001</v>
      </c>
      <c r="N4975" s="18">
        <v>1883707.71</v>
      </c>
      <c r="O4975" s="17">
        <v>-8.0298999999999995E-2</v>
      </c>
    </row>
    <row r="4976" spans="1:15" x14ac:dyDescent="0.2">
      <c r="A4976" s="125"/>
      <c r="B4976" s="30"/>
      <c r="C4976" s="30"/>
      <c r="D4976" s="30"/>
      <c r="E4976" s="30"/>
      <c r="F4976" s="30"/>
      <c r="G4976" s="14" t="s">
        <v>327</v>
      </c>
      <c r="H4976" s="18">
        <v>363820.61</v>
      </c>
      <c r="I4976" s="17">
        <v>-7.3530999999999999E-2</v>
      </c>
      <c r="J4976" s="18">
        <v>1317689.57</v>
      </c>
      <c r="K4976" s="17">
        <v>0.117914</v>
      </c>
      <c r="L4976" s="18">
        <v>2779507.46</v>
      </c>
      <c r="M4976" s="17">
        <v>0.16989199999999999</v>
      </c>
      <c r="N4976" s="18">
        <v>4934764.16</v>
      </c>
      <c r="O4976" s="17">
        <v>9.2553999999999997E-2</v>
      </c>
    </row>
    <row r="4977" spans="1:15" x14ac:dyDescent="0.2">
      <c r="A4977" s="125"/>
      <c r="B4977" s="30"/>
      <c r="C4977" s="30"/>
      <c r="D4977" s="30"/>
      <c r="E4977" s="30"/>
      <c r="F4977" s="30"/>
      <c r="G4977" s="14" t="s">
        <v>328</v>
      </c>
      <c r="H4977" s="18">
        <v>148286.04999999999</v>
      </c>
      <c r="I4977" s="17">
        <v>0.21295</v>
      </c>
      <c r="J4977" s="18">
        <v>540608</v>
      </c>
      <c r="K4977" s="17">
        <v>0.23879700000000001</v>
      </c>
      <c r="L4977" s="18">
        <v>1027870.84</v>
      </c>
      <c r="M4977" s="17">
        <v>0.246167</v>
      </c>
      <c r="N4977" s="18">
        <v>1764117.08</v>
      </c>
      <c r="O4977" s="17">
        <v>0.12765399999999999</v>
      </c>
    </row>
    <row r="4978" spans="1:15" x14ac:dyDescent="0.2">
      <c r="A4978" s="125"/>
      <c r="B4978" s="30"/>
      <c r="C4978" s="30"/>
      <c r="D4978" s="30"/>
      <c r="E4978" s="30"/>
      <c r="F4978" s="30"/>
      <c r="G4978" s="14" t="s">
        <v>329</v>
      </c>
      <c r="H4978" s="18">
        <v>340575.52</v>
      </c>
      <c r="I4978" s="17">
        <v>1.1919999999999999E-3</v>
      </c>
      <c r="J4978" s="18">
        <v>1212534.05</v>
      </c>
      <c r="K4978" s="17">
        <v>-2.6048000000000002E-2</v>
      </c>
      <c r="L4978" s="18">
        <v>2055490.98</v>
      </c>
      <c r="M4978" s="17">
        <v>-2.1299999999999999E-3</v>
      </c>
      <c r="N4978" s="18">
        <v>3648911.75</v>
      </c>
      <c r="O4978" s="17">
        <v>5.6390999999999997E-2</v>
      </c>
    </row>
    <row r="4979" spans="1:15" x14ac:dyDescent="0.2">
      <c r="A4979" s="125"/>
      <c r="B4979" s="30"/>
      <c r="C4979" s="30"/>
      <c r="D4979" s="30"/>
      <c r="E4979" s="30"/>
      <c r="F4979" s="30"/>
      <c r="G4979" s="14" t="s">
        <v>330</v>
      </c>
      <c r="H4979" s="18">
        <v>82040.5</v>
      </c>
      <c r="I4979" s="17">
        <v>0.23722499999999999</v>
      </c>
      <c r="J4979" s="18">
        <v>291894.02</v>
      </c>
      <c r="K4979" s="17">
        <v>0.17278099999999999</v>
      </c>
      <c r="L4979" s="18">
        <v>535174.34</v>
      </c>
      <c r="M4979" s="17">
        <v>9.9588999999999997E-2</v>
      </c>
      <c r="N4979" s="18">
        <v>924699.57</v>
      </c>
      <c r="O4979" s="17">
        <v>2.5475000000000001E-2</v>
      </c>
    </row>
    <row r="4980" spans="1:15" x14ac:dyDescent="0.2">
      <c r="A4980" s="125"/>
      <c r="B4980" s="30"/>
      <c r="C4980" s="30"/>
      <c r="D4980" s="30"/>
      <c r="E4980" s="30"/>
      <c r="F4980" s="30"/>
      <c r="G4980" s="14" t="s">
        <v>331</v>
      </c>
      <c r="H4980" s="18">
        <v>105160.05</v>
      </c>
      <c r="I4980" s="17">
        <v>0.48419400000000001</v>
      </c>
      <c r="J4980" s="18">
        <v>370704.17</v>
      </c>
      <c r="K4980" s="17">
        <v>0.438809</v>
      </c>
      <c r="L4980" s="18">
        <v>751872.8</v>
      </c>
      <c r="M4980" s="17">
        <v>0.44175500000000001</v>
      </c>
      <c r="N4980" s="18">
        <v>1274845.8700000001</v>
      </c>
      <c r="O4980" s="17">
        <v>0.30910799999999999</v>
      </c>
    </row>
    <row r="4981" spans="1:15" x14ac:dyDescent="0.2">
      <c r="A4981" s="125"/>
      <c r="B4981" s="30"/>
      <c r="C4981" s="30"/>
      <c r="D4981" s="30"/>
      <c r="E4981" s="30"/>
      <c r="F4981" s="30"/>
      <c r="G4981" s="14" t="s">
        <v>332</v>
      </c>
      <c r="H4981" s="18">
        <v>154806.32</v>
      </c>
      <c r="I4981" s="17">
        <v>9.5504000000000006E-2</v>
      </c>
      <c r="J4981" s="18">
        <v>538639.80000000005</v>
      </c>
      <c r="K4981" s="17">
        <v>8.3784999999999998E-2</v>
      </c>
      <c r="L4981" s="18">
        <v>1047421.11</v>
      </c>
      <c r="M4981" s="17">
        <v>6.6448999999999994E-2</v>
      </c>
      <c r="N4981" s="18">
        <v>1922467.61</v>
      </c>
      <c r="O4981" s="17">
        <v>1.7985999999999999E-2</v>
      </c>
    </row>
    <row r="4982" spans="1:15" x14ac:dyDescent="0.2">
      <c r="A4982" s="125"/>
      <c r="B4982" s="30"/>
      <c r="C4982" s="30"/>
      <c r="D4982" s="30"/>
      <c r="E4982" s="30"/>
      <c r="F4982" s="30"/>
      <c r="G4982" s="14" t="s">
        <v>333</v>
      </c>
      <c r="H4982" s="18">
        <v>162133.32999999999</v>
      </c>
      <c r="I4982" s="17">
        <v>0.196741</v>
      </c>
      <c r="J4982" s="18">
        <v>569973.22</v>
      </c>
      <c r="K4982" s="17">
        <v>0.26589299999999999</v>
      </c>
      <c r="L4982" s="18">
        <v>1088591.08</v>
      </c>
      <c r="M4982" s="17">
        <v>0.25536700000000001</v>
      </c>
      <c r="N4982" s="18">
        <v>1910118.61</v>
      </c>
      <c r="O4982" s="17">
        <v>0.22287499999999999</v>
      </c>
    </row>
    <row r="4983" spans="1:15" x14ac:dyDescent="0.2">
      <c r="A4983" s="125"/>
      <c r="B4983" s="30"/>
      <c r="C4983" s="30"/>
      <c r="D4983" s="30"/>
      <c r="E4983" s="31"/>
      <c r="F4983" s="30"/>
      <c r="G4983" s="14" t="s">
        <v>334</v>
      </c>
      <c r="H4983" s="18">
        <v>1494127.32</v>
      </c>
      <c r="I4983" s="17">
        <v>4.5143000000000003E-2</v>
      </c>
      <c r="J4983" s="18">
        <v>5323482.97</v>
      </c>
      <c r="K4983" s="17">
        <v>8.6153999999999994E-2</v>
      </c>
      <c r="L4983" s="18">
        <v>10226246.74</v>
      </c>
      <c r="M4983" s="17">
        <v>0.10781499999999999</v>
      </c>
      <c r="N4983" s="18">
        <v>18263632.100000001</v>
      </c>
      <c r="O4983" s="17">
        <v>8.0082E-2</v>
      </c>
    </row>
    <row r="4984" spans="1:15" x14ac:dyDescent="0.2">
      <c r="A4984" s="124" t="s">
        <v>19</v>
      </c>
      <c r="B4984" s="29" t="s">
        <v>11</v>
      </c>
      <c r="C4984" s="29" t="s">
        <v>118</v>
      </c>
      <c r="D4984" s="29" t="s">
        <v>24</v>
      </c>
      <c r="E4984" s="29" t="s">
        <v>10</v>
      </c>
      <c r="F4984" s="29" t="s">
        <v>84</v>
      </c>
      <c r="G4984" s="14" t="s">
        <v>278</v>
      </c>
      <c r="H4984" s="19">
        <v>4.0572100000000004</v>
      </c>
      <c r="I4984" s="17">
        <v>-0.15448200000000001</v>
      </c>
      <c r="J4984" s="19">
        <v>3.8060399999999999</v>
      </c>
      <c r="K4984" s="17">
        <v>-0.14019400000000001</v>
      </c>
      <c r="L4984" s="19">
        <v>3.9545499999999998</v>
      </c>
      <c r="M4984" s="17">
        <v>-0.17044999999999999</v>
      </c>
      <c r="N4984" s="19">
        <v>3.9576910000000001</v>
      </c>
      <c r="O4984" s="17">
        <v>-0.21055599999999999</v>
      </c>
    </row>
    <row r="4985" spans="1:15" x14ac:dyDescent="0.2">
      <c r="A4985" s="125"/>
      <c r="B4985" s="30"/>
      <c r="C4985" s="30"/>
      <c r="D4985" s="30"/>
      <c r="E4985" s="30"/>
      <c r="F4985" s="30"/>
      <c r="G4985" s="14" t="s">
        <v>279</v>
      </c>
      <c r="H4985" s="19">
        <v>7.8114629999999998</v>
      </c>
      <c r="I4985" s="17">
        <v>-7.6529E-2</v>
      </c>
      <c r="J4985" s="19">
        <v>7.7987890000000002</v>
      </c>
      <c r="K4985" s="17">
        <v>-7.5995999999999994E-2</v>
      </c>
      <c r="L4985" s="19">
        <v>7.5697229999999998</v>
      </c>
      <c r="M4985" s="17">
        <v>-0.10191500000000001</v>
      </c>
      <c r="N4985" s="19">
        <v>7.605181</v>
      </c>
      <c r="O4985" s="17">
        <v>-8.0962999999999993E-2</v>
      </c>
    </row>
    <row r="4986" spans="1:15" x14ac:dyDescent="0.2">
      <c r="A4986" s="125"/>
      <c r="B4986" s="30"/>
      <c r="C4986" s="30"/>
      <c r="D4986" s="30"/>
      <c r="E4986" s="30"/>
      <c r="F4986" s="30"/>
      <c r="G4986" s="14" t="s">
        <v>280</v>
      </c>
      <c r="H4986" s="19">
        <v>5.8920680000000001</v>
      </c>
      <c r="I4986" s="17">
        <v>8.0669999999999995E-3</v>
      </c>
      <c r="J4986" s="19">
        <v>5.8907400000000001</v>
      </c>
      <c r="K4986" s="17">
        <v>-2.5484E-2</v>
      </c>
      <c r="L4986" s="19">
        <v>5.891864</v>
      </c>
      <c r="M4986" s="17">
        <v>-4.4731E-2</v>
      </c>
      <c r="N4986" s="19">
        <v>5.8608440000000002</v>
      </c>
      <c r="O4986" s="17">
        <v>-6.1837999999999997E-2</v>
      </c>
    </row>
    <row r="4987" spans="1:15" x14ac:dyDescent="0.2">
      <c r="A4987" s="125"/>
      <c r="B4987" s="30"/>
      <c r="C4987" s="30"/>
      <c r="D4987" s="30"/>
      <c r="E4987" s="30"/>
      <c r="F4987" s="30"/>
      <c r="G4987" s="14" t="s">
        <v>281</v>
      </c>
      <c r="H4987" s="19">
        <v>5.0742599999999998</v>
      </c>
      <c r="I4987" s="17">
        <v>-0.39906700000000001</v>
      </c>
      <c r="J4987" s="19">
        <v>5.3143799999999999</v>
      </c>
      <c r="K4987" s="17">
        <v>-0.36558099999999999</v>
      </c>
      <c r="L4987" s="19">
        <v>5.1262449999999999</v>
      </c>
      <c r="M4987" s="17">
        <v>-0.39222600000000002</v>
      </c>
      <c r="N4987" s="19">
        <v>5.7909829999999998</v>
      </c>
      <c r="O4987" s="17">
        <v>-0.30947999999999998</v>
      </c>
    </row>
    <row r="4988" spans="1:15" x14ac:dyDescent="0.2">
      <c r="A4988" s="125"/>
      <c r="B4988" s="30"/>
      <c r="C4988" s="30"/>
      <c r="D4988" s="30"/>
      <c r="E4988" s="30"/>
      <c r="F4988" s="30"/>
      <c r="G4988" s="14" t="s">
        <v>282</v>
      </c>
      <c r="H4988" s="19">
        <v>5.8662400000000003</v>
      </c>
      <c r="I4988" s="17">
        <v>-3.7263999999999999E-2</v>
      </c>
      <c r="J4988" s="19">
        <v>5.7684220000000002</v>
      </c>
      <c r="K4988" s="17">
        <v>-1.6227999999999999E-2</v>
      </c>
      <c r="L4988" s="19">
        <v>5.8874690000000003</v>
      </c>
      <c r="M4988" s="17">
        <v>2.0860000000000002E-3</v>
      </c>
      <c r="N4988" s="19">
        <v>5.8468859999999996</v>
      </c>
      <c r="O4988" s="17">
        <v>6.9300000000000004E-3</v>
      </c>
    </row>
    <row r="4989" spans="1:15" x14ac:dyDescent="0.2">
      <c r="A4989" s="125"/>
      <c r="B4989" s="30"/>
      <c r="C4989" s="30"/>
      <c r="D4989" s="30"/>
      <c r="E4989" s="30"/>
      <c r="F4989" s="30"/>
      <c r="G4989" s="14" t="s">
        <v>283</v>
      </c>
      <c r="H4989" s="19">
        <v>5.7768550000000003</v>
      </c>
      <c r="I4989" s="17">
        <v>-1.4257000000000001E-2</v>
      </c>
      <c r="J4989" s="19">
        <v>5.7251430000000001</v>
      </c>
      <c r="K4989" s="17">
        <v>5.3152999999999999E-2</v>
      </c>
      <c r="L4989" s="19">
        <v>5.6556499999999996</v>
      </c>
      <c r="M4989" s="17">
        <v>3.2715000000000001E-2</v>
      </c>
      <c r="N4989" s="19">
        <v>5.634468</v>
      </c>
      <c r="O4989" s="17">
        <v>1.6069999999999999E-3</v>
      </c>
    </row>
    <row r="4990" spans="1:15" x14ac:dyDescent="0.2">
      <c r="A4990" s="125"/>
      <c r="B4990" s="30"/>
      <c r="C4990" s="30"/>
      <c r="D4990" s="30"/>
      <c r="E4990" s="30"/>
      <c r="F4990" s="30"/>
      <c r="G4990" s="14" t="s">
        <v>284</v>
      </c>
      <c r="H4990" s="19">
        <v>6.2168489999999998</v>
      </c>
      <c r="I4990" s="17">
        <v>-6.8815000000000001E-2</v>
      </c>
      <c r="J4990" s="19">
        <v>5.9768049999999997</v>
      </c>
      <c r="K4990" s="17">
        <v>-9.0606999999999993E-2</v>
      </c>
      <c r="L4990" s="19">
        <v>5.8585839999999996</v>
      </c>
      <c r="M4990" s="17">
        <v>-8.8122000000000006E-2</v>
      </c>
      <c r="N4990" s="19">
        <v>6.0637369999999997</v>
      </c>
      <c r="O4990" s="17">
        <v>-6.3712000000000005E-2</v>
      </c>
    </row>
    <row r="4991" spans="1:15" x14ac:dyDescent="0.2">
      <c r="A4991" s="125"/>
      <c r="B4991" s="30"/>
      <c r="C4991" s="30"/>
      <c r="D4991" s="30"/>
      <c r="E4991" s="30"/>
      <c r="F4991" s="30"/>
      <c r="G4991" s="14" t="s">
        <v>285</v>
      </c>
      <c r="H4991" s="19">
        <v>5.4187110000000001</v>
      </c>
      <c r="I4991" s="17">
        <v>0.23519499999999999</v>
      </c>
      <c r="J4991" s="19">
        <v>5.3980379999999997</v>
      </c>
      <c r="K4991" s="17">
        <v>9.6976000000000007E-2</v>
      </c>
      <c r="L4991" s="19">
        <v>4.9595130000000003</v>
      </c>
      <c r="M4991" s="17">
        <v>4.8883999999999997E-2</v>
      </c>
      <c r="N4991" s="19">
        <v>4.7778809999999998</v>
      </c>
      <c r="O4991" s="17">
        <v>0.126641</v>
      </c>
    </row>
    <row r="4992" spans="1:15" x14ac:dyDescent="0.2">
      <c r="A4992" s="125"/>
      <c r="B4992" s="30"/>
      <c r="C4992" s="30"/>
      <c r="D4992" s="30"/>
      <c r="E4992" s="30"/>
      <c r="F4992" s="30"/>
      <c r="G4992" s="14" t="s">
        <v>286</v>
      </c>
      <c r="H4992" s="19">
        <v>5.4223730000000003</v>
      </c>
      <c r="I4992" s="17">
        <v>1.1377550000000001</v>
      </c>
      <c r="J4992" s="19">
        <v>5.1068100000000003</v>
      </c>
      <c r="K4992" s="17">
        <v>0.72601800000000005</v>
      </c>
      <c r="L4992" s="19">
        <v>4.4777240000000003</v>
      </c>
      <c r="M4992" s="17">
        <v>0.56216600000000005</v>
      </c>
      <c r="N4992" s="19">
        <v>4.0754999999999999</v>
      </c>
      <c r="O4992" s="17">
        <v>0.44883899999999999</v>
      </c>
    </row>
    <row r="4993" spans="1:15" x14ac:dyDescent="0.2">
      <c r="A4993" s="125"/>
      <c r="B4993" s="30"/>
      <c r="C4993" s="30"/>
      <c r="D4993" s="30"/>
      <c r="E4993" s="30"/>
      <c r="F4993" s="30"/>
      <c r="G4993" s="14" t="s">
        <v>287</v>
      </c>
      <c r="H4993" s="19">
        <v>7.1051500000000001</v>
      </c>
      <c r="I4993" s="17">
        <v>-5.2771999999999999E-2</v>
      </c>
      <c r="J4993" s="19">
        <v>7.0225010000000001</v>
      </c>
      <c r="K4993" s="17">
        <v>-4.0724000000000003E-2</v>
      </c>
      <c r="L4993" s="19">
        <v>6.9000849999999998</v>
      </c>
      <c r="M4993" s="17">
        <v>-5.1501999999999999E-2</v>
      </c>
      <c r="N4993" s="19">
        <v>6.813612</v>
      </c>
      <c r="O4993" s="17">
        <v>-5.4690000000000003E-2</v>
      </c>
    </row>
    <row r="4994" spans="1:15" x14ac:dyDescent="0.2">
      <c r="A4994" s="125"/>
      <c r="B4994" s="30"/>
      <c r="C4994" s="30"/>
      <c r="D4994" s="30"/>
      <c r="E4994" s="30"/>
      <c r="F4994" s="30"/>
      <c r="G4994" s="14" t="s">
        <v>288</v>
      </c>
      <c r="H4994" s="19">
        <v>4.6892740000000002</v>
      </c>
      <c r="I4994" s="17">
        <v>0.60686700000000005</v>
      </c>
      <c r="J4994" s="19">
        <v>4.626296</v>
      </c>
      <c r="K4994" s="17">
        <v>0.34852</v>
      </c>
      <c r="L4994" s="19">
        <v>4.0080470000000004</v>
      </c>
      <c r="M4994" s="17">
        <v>0.20729700000000001</v>
      </c>
      <c r="N4994" s="19">
        <v>3.7532160000000001</v>
      </c>
      <c r="O4994" s="17">
        <v>0.148116</v>
      </c>
    </row>
    <row r="4995" spans="1:15" x14ac:dyDescent="0.2">
      <c r="A4995" s="125"/>
      <c r="B4995" s="30"/>
      <c r="C4995" s="30"/>
      <c r="D4995" s="30"/>
      <c r="E4995" s="30"/>
      <c r="F4995" s="30"/>
      <c r="G4995" s="14" t="s">
        <v>289</v>
      </c>
      <c r="H4995" s="19">
        <v>5.9241219999999997</v>
      </c>
      <c r="I4995" s="17">
        <v>-0.105299</v>
      </c>
      <c r="J4995" s="19">
        <v>5.9283999999999999</v>
      </c>
      <c r="K4995" s="17">
        <v>-0.109081</v>
      </c>
      <c r="L4995" s="19">
        <v>5.951695</v>
      </c>
      <c r="M4995" s="17">
        <v>-0.100689</v>
      </c>
      <c r="N4995" s="19">
        <v>5.9425569999999999</v>
      </c>
      <c r="O4995" s="17">
        <v>-0.131577</v>
      </c>
    </row>
    <row r="4996" spans="1:15" x14ac:dyDescent="0.2">
      <c r="A4996" s="125"/>
      <c r="B4996" s="30"/>
      <c r="C4996" s="30"/>
      <c r="D4996" s="30"/>
      <c r="E4996" s="30"/>
      <c r="F4996" s="30"/>
      <c r="G4996" s="14" t="s">
        <v>290</v>
      </c>
      <c r="H4996" s="19">
        <v>4.5944409999999998</v>
      </c>
      <c r="I4996" s="17">
        <v>0.48939300000000002</v>
      </c>
      <c r="J4996" s="19">
        <v>4.4985689999999998</v>
      </c>
      <c r="K4996" s="17">
        <v>0.45914100000000002</v>
      </c>
      <c r="L4996" s="19">
        <v>4.392862</v>
      </c>
      <c r="M4996" s="17">
        <v>0.39959</v>
      </c>
      <c r="N4996" s="19">
        <v>4.0300690000000001</v>
      </c>
      <c r="O4996" s="17">
        <v>2.2461999999999999E-2</v>
      </c>
    </row>
    <row r="4997" spans="1:15" x14ac:dyDescent="0.2">
      <c r="A4997" s="125"/>
      <c r="B4997" s="30"/>
      <c r="C4997" s="30"/>
      <c r="D4997" s="30"/>
      <c r="E4997" s="30"/>
      <c r="F4997" s="30"/>
      <c r="G4997" s="14" t="s">
        <v>291</v>
      </c>
      <c r="H4997" s="19">
        <v>3.888007</v>
      </c>
      <c r="I4997" s="17">
        <v>0.75642799999999999</v>
      </c>
      <c r="J4997" s="19">
        <v>3.7671030000000001</v>
      </c>
      <c r="K4997" s="17">
        <v>0.502355</v>
      </c>
      <c r="L4997" s="19">
        <v>3.2133980000000002</v>
      </c>
      <c r="M4997" s="17">
        <v>0.32128600000000002</v>
      </c>
      <c r="N4997" s="19">
        <v>3.0346120000000001</v>
      </c>
      <c r="O4997" s="17">
        <v>0.23940700000000001</v>
      </c>
    </row>
    <row r="4998" spans="1:15" x14ac:dyDescent="0.2">
      <c r="A4998" s="125"/>
      <c r="B4998" s="30"/>
      <c r="C4998" s="30"/>
      <c r="D4998" s="30"/>
      <c r="E4998" s="30"/>
      <c r="F4998" s="30"/>
      <c r="G4998" s="14" t="s">
        <v>292</v>
      </c>
      <c r="H4998" s="19">
        <v>2.7805040000000001</v>
      </c>
      <c r="I4998" s="17">
        <v>0.29585</v>
      </c>
      <c r="J4998" s="19">
        <v>2.982561</v>
      </c>
      <c r="K4998" s="17">
        <v>0.22111</v>
      </c>
      <c r="L4998" s="19">
        <v>2.6575850000000001</v>
      </c>
      <c r="M4998" s="17">
        <v>0.114235</v>
      </c>
      <c r="N4998" s="19">
        <v>2.6188229999999999</v>
      </c>
      <c r="O4998" s="17">
        <v>9.6876000000000004E-2</v>
      </c>
    </row>
    <row r="4999" spans="1:15" x14ac:dyDescent="0.2">
      <c r="A4999" s="125"/>
      <c r="B4999" s="30"/>
      <c r="C4999" s="30"/>
      <c r="D4999" s="30"/>
      <c r="E4999" s="30"/>
      <c r="F4999" s="30"/>
      <c r="G4999" s="14" t="s">
        <v>293</v>
      </c>
      <c r="H4999" s="19">
        <v>5.7565419999999996</v>
      </c>
      <c r="I4999" s="17">
        <v>-0.101536</v>
      </c>
      <c r="J4999" s="19">
        <v>5.7868269999999997</v>
      </c>
      <c r="K4999" s="17">
        <v>-5.8000000000000003E-2</v>
      </c>
      <c r="L4999" s="19">
        <v>5.674169</v>
      </c>
      <c r="M4999" s="17">
        <v>-5.3975000000000002E-2</v>
      </c>
      <c r="N4999" s="19">
        <v>5.7100400000000002</v>
      </c>
      <c r="O4999" s="17">
        <v>-4.3860999999999997E-2</v>
      </c>
    </row>
    <row r="5000" spans="1:15" x14ac:dyDescent="0.2">
      <c r="A5000" s="125"/>
      <c r="B5000" s="30"/>
      <c r="C5000" s="30"/>
      <c r="D5000" s="30"/>
      <c r="E5000" s="30"/>
      <c r="F5000" s="30"/>
      <c r="G5000" s="14" t="s">
        <v>294</v>
      </c>
      <c r="H5000" s="19">
        <v>5.0302119999999997</v>
      </c>
      <c r="I5000" s="17">
        <v>-1.5350000000000001E-2</v>
      </c>
      <c r="J5000" s="19">
        <v>4.9035229999999999</v>
      </c>
      <c r="K5000" s="17">
        <v>1.7151E-2</v>
      </c>
      <c r="L5000" s="19">
        <v>4.7539420000000003</v>
      </c>
      <c r="M5000" s="17">
        <v>-2.0110000000000002E-3</v>
      </c>
      <c r="N5000" s="19">
        <v>4.6628059999999998</v>
      </c>
      <c r="O5000" s="17">
        <v>-7.1079999999999997E-3</v>
      </c>
    </row>
    <row r="5001" spans="1:15" x14ac:dyDescent="0.2">
      <c r="A5001" s="125"/>
      <c r="B5001" s="30"/>
      <c r="C5001" s="30"/>
      <c r="D5001" s="30"/>
      <c r="E5001" s="30"/>
      <c r="F5001" s="30"/>
      <c r="G5001" s="14" t="s">
        <v>295</v>
      </c>
      <c r="H5001" s="19">
        <v>7.1124510000000001</v>
      </c>
      <c r="I5001" s="17">
        <v>7.2258000000000003E-2</v>
      </c>
      <c r="J5001" s="19">
        <v>7.2079060000000004</v>
      </c>
      <c r="K5001" s="17">
        <v>8.6509000000000003E-2</v>
      </c>
      <c r="L5001" s="19">
        <v>7.2106599999999998</v>
      </c>
      <c r="M5001" s="17">
        <v>0.11086699999999999</v>
      </c>
      <c r="N5001" s="19">
        <v>7.1082200000000002</v>
      </c>
      <c r="O5001" s="17">
        <v>9.3803999999999998E-2</v>
      </c>
    </row>
    <row r="5002" spans="1:15" x14ac:dyDescent="0.2">
      <c r="A5002" s="125"/>
      <c r="B5002" s="30"/>
      <c r="C5002" s="30"/>
      <c r="D5002" s="30"/>
      <c r="E5002" s="30"/>
      <c r="F5002" s="30"/>
      <c r="G5002" s="14" t="s">
        <v>296</v>
      </c>
      <c r="H5002" s="19">
        <v>4.516184</v>
      </c>
      <c r="I5002" s="17">
        <v>0.65864699999999998</v>
      </c>
      <c r="J5002" s="19">
        <v>4.4400029999999999</v>
      </c>
      <c r="K5002" s="17">
        <v>0.465702</v>
      </c>
      <c r="L5002" s="19">
        <v>3.920785</v>
      </c>
      <c r="M5002" s="17">
        <v>0.319164</v>
      </c>
      <c r="N5002" s="19">
        <v>3.645826</v>
      </c>
      <c r="O5002" s="17">
        <v>0.17583399999999999</v>
      </c>
    </row>
    <row r="5003" spans="1:15" x14ac:dyDescent="0.2">
      <c r="A5003" s="125"/>
      <c r="B5003" s="30"/>
      <c r="C5003" s="30"/>
      <c r="D5003" s="30"/>
      <c r="E5003" s="30"/>
      <c r="F5003" s="30"/>
      <c r="G5003" s="14" t="s">
        <v>297</v>
      </c>
      <c r="H5003" s="19">
        <v>5.6794269999999996</v>
      </c>
      <c r="I5003" s="17">
        <v>-0.34175</v>
      </c>
      <c r="J5003" s="19">
        <v>5.846838</v>
      </c>
      <c r="K5003" s="17">
        <v>-0.31356699999999998</v>
      </c>
      <c r="L5003" s="19">
        <v>5.7301869999999999</v>
      </c>
      <c r="M5003" s="17">
        <v>-0.32761499999999999</v>
      </c>
      <c r="N5003" s="19">
        <v>6.4858349999999998</v>
      </c>
      <c r="O5003" s="17">
        <v>-0.232294</v>
      </c>
    </row>
    <row r="5004" spans="1:15" x14ac:dyDescent="0.2">
      <c r="A5004" s="125"/>
      <c r="B5004" s="30"/>
      <c r="C5004" s="30"/>
      <c r="D5004" s="30"/>
      <c r="E5004" s="30"/>
      <c r="F5004" s="30"/>
      <c r="G5004" s="14" t="s">
        <v>298</v>
      </c>
      <c r="H5004" s="19">
        <v>6.2348600000000003</v>
      </c>
      <c r="I5004" s="17">
        <v>8.3149999999999995E-3</v>
      </c>
      <c r="J5004" s="19">
        <v>5.7559670000000001</v>
      </c>
      <c r="K5004" s="17">
        <v>-9.2931E-2</v>
      </c>
      <c r="L5004" s="19">
        <v>5.4355169999999999</v>
      </c>
      <c r="M5004" s="17">
        <v>-0.110874</v>
      </c>
      <c r="N5004" s="19">
        <v>5.6914360000000004</v>
      </c>
      <c r="O5004" s="17">
        <v>-1.9873999999999999E-2</v>
      </c>
    </row>
    <row r="5005" spans="1:15" x14ac:dyDescent="0.2">
      <c r="A5005" s="125"/>
      <c r="B5005" s="30"/>
      <c r="C5005" s="30"/>
      <c r="D5005" s="30"/>
      <c r="E5005" s="30"/>
      <c r="F5005" s="30"/>
      <c r="G5005" s="14" t="s">
        <v>299</v>
      </c>
      <c r="H5005" s="19">
        <v>5.8719739999999998</v>
      </c>
      <c r="I5005" s="17">
        <v>9.5860000000000001E-2</v>
      </c>
      <c r="J5005" s="19">
        <v>6.0218829999999999</v>
      </c>
      <c r="K5005" s="17">
        <v>0.12322</v>
      </c>
      <c r="L5005" s="19">
        <v>6.1357290000000004</v>
      </c>
      <c r="M5005" s="17">
        <v>0.14198</v>
      </c>
      <c r="N5005" s="19">
        <v>5.9863819999999999</v>
      </c>
      <c r="O5005" s="17">
        <v>0.10967300000000001</v>
      </c>
    </row>
    <row r="5006" spans="1:15" x14ac:dyDescent="0.2">
      <c r="A5006" s="125"/>
      <c r="B5006" s="30"/>
      <c r="C5006" s="30"/>
      <c r="D5006" s="30"/>
      <c r="E5006" s="30"/>
      <c r="F5006" s="30"/>
      <c r="G5006" s="14" t="s">
        <v>300</v>
      </c>
      <c r="H5006" s="19">
        <v>5.249587</v>
      </c>
      <c r="I5006" s="17">
        <v>1.092303</v>
      </c>
      <c r="J5006" s="19">
        <v>5.1717219999999999</v>
      </c>
      <c r="K5006" s="17">
        <v>0.79701</v>
      </c>
      <c r="L5006" s="19">
        <v>4.5149010000000001</v>
      </c>
      <c r="M5006" s="17">
        <v>0.59560500000000005</v>
      </c>
      <c r="N5006" s="19">
        <v>4.0686939999999998</v>
      </c>
      <c r="O5006" s="17">
        <v>0.31935999999999998</v>
      </c>
    </row>
    <row r="5007" spans="1:15" x14ac:dyDescent="0.2">
      <c r="A5007" s="125"/>
      <c r="B5007" s="30"/>
      <c r="C5007" s="30"/>
      <c r="D5007" s="30"/>
      <c r="E5007" s="30"/>
      <c r="F5007" s="30"/>
      <c r="G5007" s="14" t="s">
        <v>301</v>
      </c>
      <c r="H5007" s="19">
        <v>7.7319060000000004</v>
      </c>
      <c r="I5007" s="17">
        <v>-0.115388</v>
      </c>
      <c r="J5007" s="19">
        <v>7.9413010000000002</v>
      </c>
      <c r="K5007" s="17">
        <v>-8.0618999999999996E-2</v>
      </c>
      <c r="L5007" s="19">
        <v>8.2375559999999997</v>
      </c>
      <c r="M5007" s="17">
        <v>-4.4958999999999999E-2</v>
      </c>
      <c r="N5007" s="19">
        <v>8.4419760000000004</v>
      </c>
      <c r="O5007" s="17">
        <v>-1.6114E-2</v>
      </c>
    </row>
    <row r="5008" spans="1:15" x14ac:dyDescent="0.2">
      <c r="A5008" s="125"/>
      <c r="B5008" s="30"/>
      <c r="C5008" s="30"/>
      <c r="D5008" s="30"/>
      <c r="E5008" s="30"/>
      <c r="F5008" s="30"/>
      <c r="G5008" s="14" t="s">
        <v>302</v>
      </c>
      <c r="H5008" s="19">
        <v>7.6724889999999997</v>
      </c>
      <c r="I5008" s="17">
        <v>0.10831300000000001</v>
      </c>
      <c r="J5008" s="19">
        <v>7.3250510000000002</v>
      </c>
      <c r="K5008" s="17">
        <v>2.9083999999999999E-2</v>
      </c>
      <c r="L5008" s="19">
        <v>7.0376539999999999</v>
      </c>
      <c r="M5008" s="17">
        <v>5.1190000000000003E-3</v>
      </c>
      <c r="N5008" s="19">
        <v>7.0400010000000002</v>
      </c>
      <c r="O5008" s="17">
        <v>-1.1816E-2</v>
      </c>
    </row>
    <row r="5009" spans="1:15" x14ac:dyDescent="0.2">
      <c r="A5009" s="125"/>
      <c r="B5009" s="30"/>
      <c r="C5009" s="30"/>
      <c r="D5009" s="30"/>
      <c r="E5009" s="30"/>
      <c r="F5009" s="30"/>
      <c r="G5009" s="14" t="s">
        <v>303</v>
      </c>
      <c r="H5009" s="19">
        <v>6.6315169999999997</v>
      </c>
      <c r="I5009" s="17">
        <v>-0.105402</v>
      </c>
      <c r="J5009" s="19">
        <v>6.5908990000000003</v>
      </c>
      <c r="K5009" s="17">
        <v>-0.12295300000000001</v>
      </c>
      <c r="L5009" s="19">
        <v>6.4907550000000001</v>
      </c>
      <c r="M5009" s="17">
        <v>-0.127137</v>
      </c>
      <c r="N5009" s="19">
        <v>6.7490730000000001</v>
      </c>
      <c r="O5009" s="17">
        <v>-8.7292999999999996E-2</v>
      </c>
    </row>
    <row r="5010" spans="1:15" x14ac:dyDescent="0.2">
      <c r="A5010" s="125"/>
      <c r="B5010" s="30"/>
      <c r="C5010" s="30"/>
      <c r="D5010" s="30"/>
      <c r="E5010" s="30"/>
      <c r="F5010" s="30"/>
      <c r="G5010" s="14" t="s">
        <v>304</v>
      </c>
      <c r="H5010" s="19">
        <v>8.4181399999999993</v>
      </c>
      <c r="I5010" s="17">
        <v>7.1978E-2</v>
      </c>
      <c r="J5010" s="19">
        <v>8.1459689999999991</v>
      </c>
      <c r="K5010" s="17">
        <v>3.8986E-2</v>
      </c>
      <c r="L5010" s="19">
        <v>8.0367979999999992</v>
      </c>
      <c r="M5010" s="17">
        <v>2.1226999999999999E-2</v>
      </c>
      <c r="N5010" s="19">
        <v>7.8507350000000002</v>
      </c>
      <c r="O5010" s="17">
        <v>-9.0369999999999999E-3</v>
      </c>
    </row>
    <row r="5011" spans="1:15" x14ac:dyDescent="0.2">
      <c r="A5011" s="125"/>
      <c r="B5011" s="30"/>
      <c r="C5011" s="30"/>
      <c r="D5011" s="30"/>
      <c r="E5011" s="30"/>
      <c r="F5011" s="30"/>
      <c r="G5011" s="14" t="s">
        <v>305</v>
      </c>
      <c r="H5011" s="19">
        <v>4.1840200000000003</v>
      </c>
      <c r="I5011" s="17">
        <v>-0.437753</v>
      </c>
      <c r="J5011" s="19">
        <v>4.2727329999999997</v>
      </c>
      <c r="K5011" s="17">
        <v>-0.41167500000000001</v>
      </c>
      <c r="L5011" s="19">
        <v>4.3620840000000003</v>
      </c>
      <c r="M5011" s="17">
        <v>-0.40573500000000001</v>
      </c>
      <c r="N5011" s="19">
        <v>4.9312670000000001</v>
      </c>
      <c r="O5011" s="17">
        <v>-0.31852000000000003</v>
      </c>
    </row>
    <row r="5012" spans="1:15" x14ac:dyDescent="0.2">
      <c r="A5012" s="125"/>
      <c r="B5012" s="30"/>
      <c r="C5012" s="30"/>
      <c r="D5012" s="30"/>
      <c r="E5012" s="30"/>
      <c r="F5012" s="30"/>
      <c r="G5012" s="14" t="s">
        <v>306</v>
      </c>
      <c r="H5012" s="19">
        <v>2.7713749999999999</v>
      </c>
      <c r="I5012" s="17">
        <v>-0.10051599999999999</v>
      </c>
      <c r="J5012" s="19">
        <v>2.69346</v>
      </c>
      <c r="K5012" s="17">
        <v>-0.12013600000000001</v>
      </c>
      <c r="L5012" s="19">
        <v>2.7012749999999999</v>
      </c>
      <c r="M5012" s="17">
        <v>-3.4367000000000002E-2</v>
      </c>
      <c r="N5012" s="19">
        <v>2.9081169999999998</v>
      </c>
      <c r="O5012" s="17">
        <v>9.5246999999999998E-2</v>
      </c>
    </row>
    <row r="5013" spans="1:15" x14ac:dyDescent="0.2">
      <c r="A5013" s="125"/>
      <c r="B5013" s="30"/>
      <c r="C5013" s="30"/>
      <c r="D5013" s="30"/>
      <c r="E5013" s="30"/>
      <c r="F5013" s="30"/>
      <c r="G5013" s="14" t="s">
        <v>307</v>
      </c>
      <c r="H5013" s="19">
        <v>5.7816809999999998</v>
      </c>
      <c r="I5013" s="17">
        <v>-6.5291000000000002E-2</v>
      </c>
      <c r="J5013" s="19">
        <v>5.4881279999999997</v>
      </c>
      <c r="K5013" s="17">
        <v>-7.8387999999999999E-2</v>
      </c>
      <c r="L5013" s="19">
        <v>5.6316560000000004</v>
      </c>
      <c r="M5013" s="17">
        <v>-4.9938000000000003E-2</v>
      </c>
      <c r="N5013" s="19">
        <v>5.6835800000000001</v>
      </c>
      <c r="O5013" s="17">
        <v>-3.9442999999999999E-2</v>
      </c>
    </row>
    <row r="5014" spans="1:15" x14ac:dyDescent="0.2">
      <c r="A5014" s="125"/>
      <c r="B5014" s="30"/>
      <c r="C5014" s="30"/>
      <c r="D5014" s="30"/>
      <c r="E5014" s="30"/>
      <c r="F5014" s="30"/>
      <c r="G5014" s="14" t="s">
        <v>308</v>
      </c>
      <c r="H5014" s="19">
        <v>6.8170450000000002</v>
      </c>
      <c r="I5014" s="17">
        <v>0.52841400000000005</v>
      </c>
      <c r="J5014" s="19">
        <v>6.7702460000000002</v>
      </c>
      <c r="K5014" s="17">
        <v>0.47333599999999998</v>
      </c>
      <c r="L5014" s="19">
        <v>6.6131200000000003</v>
      </c>
      <c r="M5014" s="17">
        <v>0.474159</v>
      </c>
      <c r="N5014" s="19">
        <v>5.9701300000000002</v>
      </c>
      <c r="O5014" s="17">
        <v>0.34515400000000002</v>
      </c>
    </row>
    <row r="5015" spans="1:15" x14ac:dyDescent="0.2">
      <c r="A5015" s="125"/>
      <c r="B5015" s="30"/>
      <c r="C5015" s="30"/>
      <c r="D5015" s="30"/>
      <c r="E5015" s="30"/>
      <c r="F5015" s="30"/>
      <c r="G5015" s="14" t="s">
        <v>309</v>
      </c>
      <c r="H5015" s="19">
        <v>7.2362120000000001</v>
      </c>
      <c r="I5015" s="17">
        <v>-0.181113</v>
      </c>
      <c r="J5015" s="19">
        <v>7.3020329999999998</v>
      </c>
      <c r="K5015" s="17">
        <v>-0.164718</v>
      </c>
      <c r="L5015" s="19">
        <v>7.6276099999999998</v>
      </c>
      <c r="M5015" s="17">
        <v>-0.106155</v>
      </c>
      <c r="N5015" s="19">
        <v>8.0843939999999996</v>
      </c>
      <c r="O5015" s="17">
        <v>-2.3230000000000001E-2</v>
      </c>
    </row>
    <row r="5016" spans="1:15" x14ac:dyDescent="0.2">
      <c r="A5016" s="125"/>
      <c r="B5016" s="30"/>
      <c r="C5016" s="30"/>
      <c r="D5016" s="30"/>
      <c r="E5016" s="30"/>
      <c r="F5016" s="30"/>
      <c r="G5016" s="14" t="s">
        <v>310</v>
      </c>
      <c r="H5016" s="19">
        <v>4.3498099999999997</v>
      </c>
      <c r="I5016" s="17">
        <v>0.461895</v>
      </c>
      <c r="J5016" s="19">
        <v>4.3187340000000001</v>
      </c>
      <c r="K5016" s="17">
        <v>0.29146300000000003</v>
      </c>
      <c r="L5016" s="19">
        <v>3.825704</v>
      </c>
      <c r="M5016" s="17">
        <v>0.21515699999999999</v>
      </c>
      <c r="N5016" s="19">
        <v>3.6133380000000002</v>
      </c>
      <c r="O5016" s="17">
        <v>0.17596899999999999</v>
      </c>
    </row>
    <row r="5017" spans="1:15" x14ac:dyDescent="0.2">
      <c r="A5017" s="125"/>
      <c r="B5017" s="30"/>
      <c r="C5017" s="30"/>
      <c r="D5017" s="30"/>
      <c r="E5017" s="30"/>
      <c r="F5017" s="30"/>
      <c r="G5017" s="14" t="s">
        <v>311</v>
      </c>
      <c r="H5017" s="19">
        <v>3.7537340000000001</v>
      </c>
      <c r="I5017" s="17">
        <v>-0.180258</v>
      </c>
      <c r="J5017" s="19">
        <v>3.7535020000000001</v>
      </c>
      <c r="K5017" s="17">
        <v>-4.9425999999999998E-2</v>
      </c>
      <c r="L5017" s="19">
        <v>3.5868350000000002</v>
      </c>
      <c r="M5017" s="17">
        <v>1.0619999999999999E-2</v>
      </c>
      <c r="N5017" s="19">
        <v>3.5398320000000001</v>
      </c>
      <c r="O5017" s="17">
        <v>7.7974000000000002E-2</v>
      </c>
    </row>
    <row r="5018" spans="1:15" x14ac:dyDescent="0.2">
      <c r="A5018" s="125"/>
      <c r="B5018" s="30"/>
      <c r="C5018" s="30"/>
      <c r="D5018" s="30"/>
      <c r="E5018" s="30"/>
      <c r="F5018" s="30"/>
      <c r="G5018" s="14" t="s">
        <v>312</v>
      </c>
      <c r="H5018" s="19">
        <v>2.4696370000000001</v>
      </c>
      <c r="I5018" s="17">
        <v>0.27052199999999998</v>
      </c>
      <c r="J5018" s="19">
        <v>2.2369379999999999</v>
      </c>
      <c r="K5018" s="17">
        <v>0.11443200000000001</v>
      </c>
      <c r="L5018" s="19">
        <v>2.2022460000000001</v>
      </c>
      <c r="M5018" s="17">
        <v>5.8201000000000003E-2</v>
      </c>
      <c r="N5018" s="19">
        <v>2.145089</v>
      </c>
      <c r="O5018" s="17">
        <v>-0.29078799999999999</v>
      </c>
    </row>
    <row r="5019" spans="1:15" x14ac:dyDescent="0.2">
      <c r="A5019" s="125"/>
      <c r="B5019" s="30"/>
      <c r="C5019" s="30"/>
      <c r="D5019" s="30"/>
      <c r="E5019" s="30"/>
      <c r="F5019" s="30"/>
      <c r="G5019" s="14" t="s">
        <v>313</v>
      </c>
      <c r="H5019" s="19">
        <v>6.9206149999999997</v>
      </c>
      <c r="I5019" s="17">
        <v>-7.7114000000000002E-2</v>
      </c>
      <c r="J5019" s="19">
        <v>6.8010719999999996</v>
      </c>
      <c r="K5019" s="17">
        <v>-7.3402999999999996E-2</v>
      </c>
      <c r="L5019" s="19">
        <v>6.786721</v>
      </c>
      <c r="M5019" s="17">
        <v>-6.9487999999999994E-2</v>
      </c>
      <c r="N5019" s="19">
        <v>6.8575809999999997</v>
      </c>
      <c r="O5019" s="17">
        <v>-7.2440000000000004E-2</v>
      </c>
    </row>
    <row r="5020" spans="1:15" x14ac:dyDescent="0.2">
      <c r="A5020" s="125"/>
      <c r="B5020" s="30"/>
      <c r="C5020" s="30"/>
      <c r="D5020" s="30"/>
      <c r="E5020" s="30"/>
      <c r="F5020" s="30"/>
      <c r="G5020" s="14" t="s">
        <v>314</v>
      </c>
      <c r="H5020" s="19">
        <v>6.4465779999999997</v>
      </c>
      <c r="I5020" s="17">
        <v>5.0699000000000001E-2</v>
      </c>
      <c r="J5020" s="19">
        <v>6.3730479999999998</v>
      </c>
      <c r="K5020" s="17">
        <v>5.2802000000000002E-2</v>
      </c>
      <c r="L5020" s="19">
        <v>6.4514209999999999</v>
      </c>
      <c r="M5020" s="17">
        <v>7.0209999999999995E-2</v>
      </c>
      <c r="N5020" s="19">
        <v>6.3313730000000001</v>
      </c>
      <c r="O5020" s="17">
        <v>4.3232E-2</v>
      </c>
    </row>
    <row r="5021" spans="1:15" x14ac:dyDescent="0.2">
      <c r="A5021" s="125"/>
      <c r="B5021" s="30"/>
      <c r="C5021" s="30"/>
      <c r="D5021" s="30"/>
      <c r="E5021" s="30"/>
      <c r="F5021" s="30"/>
      <c r="G5021" s="14" t="s">
        <v>315</v>
      </c>
      <c r="H5021" s="19">
        <v>5.7171450000000004</v>
      </c>
      <c r="I5021" s="17">
        <v>-0.100485</v>
      </c>
      <c r="J5021" s="19">
        <v>5.6712619999999996</v>
      </c>
      <c r="K5021" s="17">
        <v>-0.102241</v>
      </c>
      <c r="L5021" s="19">
        <v>5.6478320000000002</v>
      </c>
      <c r="M5021" s="17">
        <v>-7.5361999999999998E-2</v>
      </c>
      <c r="N5021" s="19">
        <v>5.6735629999999997</v>
      </c>
      <c r="O5021" s="17">
        <v>-7.6311000000000004E-2</v>
      </c>
    </row>
    <row r="5022" spans="1:15" x14ac:dyDescent="0.2">
      <c r="A5022" s="125"/>
      <c r="B5022" s="30"/>
      <c r="C5022" s="30"/>
      <c r="D5022" s="30"/>
      <c r="E5022" s="30"/>
      <c r="F5022" s="30"/>
      <c r="G5022" s="14" t="s">
        <v>316</v>
      </c>
      <c r="H5022" s="19">
        <v>6.4665879999999998</v>
      </c>
      <c r="I5022" s="17">
        <v>-5.9237999999999999E-2</v>
      </c>
      <c r="J5022" s="19">
        <v>6.4575750000000003</v>
      </c>
      <c r="K5022" s="17">
        <v>-7.0141999999999996E-2</v>
      </c>
      <c r="L5022" s="19">
        <v>6.3256839999999999</v>
      </c>
      <c r="M5022" s="17">
        <v>-6.5171000000000007E-2</v>
      </c>
      <c r="N5022" s="19">
        <v>6.2587479999999998</v>
      </c>
      <c r="O5022" s="17">
        <v>-6.9364999999999996E-2</v>
      </c>
    </row>
    <row r="5023" spans="1:15" x14ac:dyDescent="0.2">
      <c r="A5023" s="125"/>
      <c r="B5023" s="30"/>
      <c r="C5023" s="30"/>
      <c r="D5023" s="30"/>
      <c r="E5023" s="30"/>
      <c r="F5023" s="30"/>
      <c r="G5023" s="14" t="s">
        <v>317</v>
      </c>
      <c r="H5023" s="19">
        <v>6.6763560000000002</v>
      </c>
      <c r="I5023" s="17">
        <v>9.1291999999999998E-2</v>
      </c>
      <c r="J5023" s="19">
        <v>6.6691520000000004</v>
      </c>
      <c r="K5023" s="17">
        <v>6.5071000000000004E-2</v>
      </c>
      <c r="L5023" s="19">
        <v>6.3659800000000004</v>
      </c>
      <c r="M5023" s="17">
        <v>3.7007999999999999E-2</v>
      </c>
      <c r="N5023" s="19">
        <v>6.124536</v>
      </c>
      <c r="O5023" s="17">
        <v>-1.2784E-2</v>
      </c>
    </row>
    <row r="5024" spans="1:15" x14ac:dyDescent="0.2">
      <c r="A5024" s="125"/>
      <c r="B5024" s="30"/>
      <c r="C5024" s="30"/>
      <c r="D5024" s="30"/>
      <c r="E5024" s="30"/>
      <c r="F5024" s="30"/>
      <c r="G5024" s="14" t="s">
        <v>318</v>
      </c>
      <c r="H5024" s="19">
        <v>6.2579500000000001</v>
      </c>
      <c r="I5024" s="17">
        <v>0.17204</v>
      </c>
      <c r="J5024" s="19">
        <v>6.1490119999999999</v>
      </c>
      <c r="K5024" s="17">
        <v>0.19036900000000001</v>
      </c>
      <c r="L5024" s="19">
        <v>6.1374069999999996</v>
      </c>
      <c r="M5024" s="17">
        <v>0.225912</v>
      </c>
      <c r="N5024" s="19">
        <v>5.8374750000000004</v>
      </c>
      <c r="O5024" s="17">
        <v>0.16125400000000001</v>
      </c>
    </row>
    <row r="5025" spans="1:15" x14ac:dyDescent="0.2">
      <c r="A5025" s="125"/>
      <c r="B5025" s="30"/>
      <c r="C5025" s="30"/>
      <c r="D5025" s="30"/>
      <c r="E5025" s="30"/>
      <c r="F5025" s="30"/>
      <c r="G5025" s="14" t="s">
        <v>319</v>
      </c>
      <c r="H5025" s="19">
        <v>7.1465750000000003</v>
      </c>
      <c r="I5025" s="17">
        <v>0.181255</v>
      </c>
      <c r="J5025" s="19">
        <v>7.1358139999999999</v>
      </c>
      <c r="K5025" s="17">
        <v>0.13661799999999999</v>
      </c>
      <c r="L5025" s="19">
        <v>7.0909599999999999</v>
      </c>
      <c r="M5025" s="17">
        <v>0.128971</v>
      </c>
      <c r="N5025" s="19">
        <v>6.8522460000000001</v>
      </c>
      <c r="O5025" s="17">
        <v>0.114053</v>
      </c>
    </row>
    <row r="5026" spans="1:15" x14ac:dyDescent="0.2">
      <c r="A5026" s="125"/>
      <c r="B5026" s="30"/>
      <c r="C5026" s="30"/>
      <c r="D5026" s="30"/>
      <c r="E5026" s="30"/>
      <c r="F5026" s="30"/>
      <c r="G5026" s="14" t="s">
        <v>320</v>
      </c>
      <c r="H5026" s="19">
        <v>5.0103390000000001</v>
      </c>
      <c r="I5026" s="17">
        <v>2.946E-2</v>
      </c>
      <c r="J5026" s="19">
        <v>5.1498720000000002</v>
      </c>
      <c r="K5026" s="17">
        <v>8.0588999999999994E-2</v>
      </c>
      <c r="L5026" s="19">
        <v>5.2653559999999997</v>
      </c>
      <c r="M5026" s="17">
        <v>0.110552</v>
      </c>
      <c r="N5026" s="19">
        <v>5.1848029999999996</v>
      </c>
      <c r="O5026" s="17">
        <v>9.0717999999999993E-2</v>
      </c>
    </row>
    <row r="5027" spans="1:15" x14ac:dyDescent="0.2">
      <c r="A5027" s="125"/>
      <c r="B5027" s="30"/>
      <c r="C5027" s="30"/>
      <c r="D5027" s="30"/>
      <c r="E5027" s="30"/>
      <c r="F5027" s="30"/>
      <c r="G5027" s="14" t="s">
        <v>321</v>
      </c>
      <c r="H5027" s="19">
        <v>7.2543160000000002</v>
      </c>
      <c r="I5027" s="17">
        <v>0.36826799999999998</v>
      </c>
      <c r="J5027" s="19">
        <v>7.1785490000000003</v>
      </c>
      <c r="K5027" s="17">
        <v>0.36379299999999998</v>
      </c>
      <c r="L5027" s="19">
        <v>7.1804889999999997</v>
      </c>
      <c r="M5027" s="17">
        <v>0.38434299999999999</v>
      </c>
      <c r="N5027" s="19">
        <v>6.3779779999999997</v>
      </c>
      <c r="O5027" s="17">
        <v>0.23829800000000001</v>
      </c>
    </row>
    <row r="5028" spans="1:15" x14ac:dyDescent="0.2">
      <c r="A5028" s="125"/>
      <c r="B5028" s="30"/>
      <c r="C5028" s="30"/>
      <c r="D5028" s="30"/>
      <c r="E5028" s="30"/>
      <c r="F5028" s="30"/>
      <c r="G5028" s="14" t="s">
        <v>322</v>
      </c>
      <c r="H5028" s="19">
        <v>6.9915669999999999</v>
      </c>
      <c r="I5028" s="17">
        <v>6.4443E-2</v>
      </c>
      <c r="J5028" s="19">
        <v>6.8477189999999997</v>
      </c>
      <c r="K5028" s="17">
        <v>3.6554999999999997E-2</v>
      </c>
      <c r="L5028" s="19">
        <v>6.8911930000000003</v>
      </c>
      <c r="M5028" s="17">
        <v>4.3213000000000001E-2</v>
      </c>
      <c r="N5028" s="19">
        <v>6.7514529999999997</v>
      </c>
      <c r="O5028" s="17">
        <v>2.7191E-2</v>
      </c>
    </row>
    <row r="5029" spans="1:15" x14ac:dyDescent="0.2">
      <c r="A5029" s="125"/>
      <c r="B5029" s="30"/>
      <c r="C5029" s="30"/>
      <c r="D5029" s="30"/>
      <c r="E5029" s="30"/>
      <c r="F5029" s="30"/>
      <c r="G5029" s="14" t="s">
        <v>323</v>
      </c>
      <c r="H5029" s="19">
        <v>7.5997399999999997</v>
      </c>
      <c r="I5029" s="17">
        <v>-4.6128000000000002E-2</v>
      </c>
      <c r="J5029" s="19">
        <v>7.4535970000000002</v>
      </c>
      <c r="K5029" s="17">
        <v>-5.3656000000000002E-2</v>
      </c>
      <c r="L5029" s="19">
        <v>7.261247</v>
      </c>
      <c r="M5029" s="17">
        <v>-8.1526000000000001E-2</v>
      </c>
      <c r="N5029" s="19">
        <v>7.394603</v>
      </c>
      <c r="O5029" s="17">
        <v>-5.7242000000000001E-2</v>
      </c>
    </row>
    <row r="5030" spans="1:15" x14ac:dyDescent="0.2">
      <c r="A5030" s="125"/>
      <c r="B5030" s="30"/>
      <c r="C5030" s="30"/>
      <c r="D5030" s="30"/>
      <c r="E5030" s="30"/>
      <c r="F5030" s="30"/>
      <c r="G5030" s="14" t="s">
        <v>324</v>
      </c>
      <c r="H5030" s="19">
        <v>5.3704080000000003</v>
      </c>
      <c r="I5030" s="17">
        <v>-0.119754</v>
      </c>
      <c r="J5030" s="19">
        <v>6.1779419999999998</v>
      </c>
      <c r="K5030" s="17">
        <v>5.47E-3</v>
      </c>
      <c r="L5030" s="19">
        <v>6.2472760000000003</v>
      </c>
      <c r="M5030" s="17">
        <v>5.2451999999999999E-2</v>
      </c>
      <c r="N5030" s="19">
        <v>6.290807</v>
      </c>
      <c r="O5030" s="17">
        <v>0.20064399999999999</v>
      </c>
    </row>
    <row r="5031" spans="1:15" x14ac:dyDescent="0.2">
      <c r="A5031" s="137"/>
      <c r="B5031" s="138"/>
      <c r="C5031" s="138"/>
      <c r="D5031" s="138"/>
      <c r="E5031" s="138"/>
      <c r="F5031" s="30"/>
      <c r="G5031" s="14" t="s">
        <v>325</v>
      </c>
      <c r="H5031" s="19">
        <v>7.8005690000000003</v>
      </c>
      <c r="I5031" s="17">
        <v>-9.1355000000000006E-2</v>
      </c>
      <c r="J5031" s="19">
        <v>7.74383</v>
      </c>
      <c r="K5031" s="17">
        <v>-8.5191000000000003E-2</v>
      </c>
      <c r="L5031" s="19">
        <v>7.9431599999999998</v>
      </c>
      <c r="M5031" s="17">
        <v>-4.8771000000000002E-2</v>
      </c>
      <c r="N5031" s="19">
        <v>8.1298829999999995</v>
      </c>
      <c r="O5031" s="17">
        <v>-1.3242E-2</v>
      </c>
    </row>
    <row r="5032" spans="1:15" x14ac:dyDescent="0.2">
      <c r="C5032" s="30"/>
      <c r="D5032" s="30"/>
      <c r="E5032" s="30"/>
      <c r="F5032" s="30"/>
      <c r="G5032" s="14" t="s">
        <v>351</v>
      </c>
      <c r="H5032" s="19">
        <v>3.9458739999999999</v>
      </c>
      <c r="I5032" s="17">
        <v>0.68570399999999998</v>
      </c>
      <c r="J5032" s="19">
        <v>3.8395969999999999</v>
      </c>
      <c r="K5032" s="17">
        <v>0.42375099999999999</v>
      </c>
      <c r="L5032" s="19">
        <v>3.2715869999999998</v>
      </c>
      <c r="M5032" s="17">
        <v>0.24670700000000001</v>
      </c>
      <c r="N5032" s="19">
        <v>3.0891989999999998</v>
      </c>
      <c r="O5032" s="17">
        <v>0.17367299999999999</v>
      </c>
    </row>
    <row r="5033" spans="1:15" x14ac:dyDescent="0.2">
      <c r="C5033" s="30"/>
      <c r="D5033" s="30"/>
      <c r="E5033" s="30"/>
      <c r="F5033" s="30"/>
      <c r="G5033" s="14" t="s">
        <v>352</v>
      </c>
      <c r="H5033" s="19">
        <v>0.86760800000000005</v>
      </c>
      <c r="I5033" s="17">
        <v>0.44991500000000001</v>
      </c>
      <c r="J5033" s="19">
        <v>0.71791199999999999</v>
      </c>
      <c r="K5033" s="17">
        <v>0.113605</v>
      </c>
      <c r="L5033" s="19">
        <v>0.69212600000000002</v>
      </c>
      <c r="M5033" s="17">
        <v>6.8719999999999996E-3</v>
      </c>
      <c r="N5033" s="19">
        <v>0.67401599999999995</v>
      </c>
      <c r="O5033" s="17">
        <v>-0.40553600000000001</v>
      </c>
    </row>
    <row r="5034" spans="1:15" x14ac:dyDescent="0.2">
      <c r="A5034" s="124" t="s">
        <v>19</v>
      </c>
      <c r="B5034" s="29" t="s">
        <v>11</v>
      </c>
      <c r="C5034" s="29" t="s">
        <v>118</v>
      </c>
      <c r="D5034" s="29" t="s">
        <v>24</v>
      </c>
      <c r="E5034" s="29" t="s">
        <v>10</v>
      </c>
      <c r="F5034" s="29" t="s">
        <v>85</v>
      </c>
      <c r="G5034" s="14" t="s">
        <v>326</v>
      </c>
      <c r="H5034" s="19">
        <v>6.0780149999999997</v>
      </c>
      <c r="I5034" s="17">
        <v>0.17239599999999999</v>
      </c>
      <c r="J5034" s="19">
        <v>6.102741</v>
      </c>
      <c r="K5034" s="17">
        <v>0.190607</v>
      </c>
      <c r="L5034" s="19">
        <v>6.1425020000000004</v>
      </c>
      <c r="M5034" s="17">
        <v>0.21331600000000001</v>
      </c>
      <c r="N5034" s="19">
        <v>5.8367009999999997</v>
      </c>
      <c r="O5034" s="17">
        <v>0.15095600000000001</v>
      </c>
    </row>
    <row r="5035" spans="1:15" x14ac:dyDescent="0.2">
      <c r="A5035" s="125"/>
      <c r="B5035" s="30"/>
      <c r="C5035" s="30"/>
      <c r="D5035" s="30"/>
      <c r="E5035" s="30"/>
      <c r="F5035" s="30"/>
      <c r="G5035" s="14" t="s">
        <v>327</v>
      </c>
      <c r="H5035" s="19">
        <v>4.2463749999999996</v>
      </c>
      <c r="I5035" s="17">
        <v>0.49852200000000002</v>
      </c>
      <c r="J5035" s="19">
        <v>4.2376940000000003</v>
      </c>
      <c r="K5035" s="17">
        <v>0.28975499999999998</v>
      </c>
      <c r="L5035" s="19">
        <v>3.7232699999999999</v>
      </c>
      <c r="M5035" s="17">
        <v>0.181563</v>
      </c>
      <c r="N5035" s="19">
        <v>3.5399090000000002</v>
      </c>
      <c r="O5035" s="17">
        <v>0.146922</v>
      </c>
    </row>
    <row r="5036" spans="1:15" x14ac:dyDescent="0.2">
      <c r="A5036" s="125"/>
      <c r="B5036" s="30"/>
      <c r="C5036" s="30"/>
      <c r="D5036" s="30"/>
      <c r="E5036" s="30"/>
      <c r="F5036" s="30"/>
      <c r="G5036" s="14" t="s">
        <v>328</v>
      </c>
      <c r="H5036" s="19">
        <v>6.1937519999999999</v>
      </c>
      <c r="I5036" s="17">
        <v>2.8413999999999998E-2</v>
      </c>
      <c r="J5036" s="19">
        <v>6.1333979999999997</v>
      </c>
      <c r="K5036" s="17">
        <v>-5.0090000000000004E-3</v>
      </c>
      <c r="L5036" s="19">
        <v>5.9726020000000002</v>
      </c>
      <c r="M5036" s="17">
        <v>-1.8574E-2</v>
      </c>
      <c r="N5036" s="19">
        <v>5.8737940000000002</v>
      </c>
      <c r="O5036" s="17">
        <v>-2.6693000000000001E-2</v>
      </c>
    </row>
    <row r="5037" spans="1:15" x14ac:dyDescent="0.2">
      <c r="A5037" s="125"/>
      <c r="B5037" s="30"/>
      <c r="C5037" s="30"/>
      <c r="D5037" s="30"/>
      <c r="E5037" s="30"/>
      <c r="F5037" s="30"/>
      <c r="G5037" s="14" t="s">
        <v>329</v>
      </c>
      <c r="H5037" s="19">
        <v>4.0394189999999996</v>
      </c>
      <c r="I5037" s="17">
        <v>-6.1288000000000002E-2</v>
      </c>
      <c r="J5037" s="19">
        <v>3.9556849999999999</v>
      </c>
      <c r="K5037" s="17">
        <v>-5.5058000000000003E-2</v>
      </c>
      <c r="L5037" s="19">
        <v>3.9466709999999998</v>
      </c>
      <c r="M5037" s="17">
        <v>-2.2571999999999998E-2</v>
      </c>
      <c r="N5037" s="19">
        <v>4.0333300000000003</v>
      </c>
      <c r="O5037" s="17">
        <v>1.9682999999999999E-2</v>
      </c>
    </row>
    <row r="5038" spans="1:15" x14ac:dyDescent="0.2">
      <c r="A5038" s="125"/>
      <c r="B5038" s="30"/>
      <c r="C5038" s="30"/>
      <c r="D5038" s="30"/>
      <c r="E5038" s="30"/>
      <c r="F5038" s="30"/>
      <c r="G5038" s="14" t="s">
        <v>330</v>
      </c>
      <c r="H5038" s="19">
        <v>6.4106370000000004</v>
      </c>
      <c r="I5038" s="17">
        <v>1.0059999999999999E-3</v>
      </c>
      <c r="J5038" s="19">
        <v>6.6970359999999998</v>
      </c>
      <c r="K5038" s="17">
        <v>4.1227E-2</v>
      </c>
      <c r="L5038" s="19">
        <v>6.613003</v>
      </c>
      <c r="M5038" s="17">
        <v>5.7370999999999998E-2</v>
      </c>
      <c r="N5038" s="19">
        <v>6.5490339999999998</v>
      </c>
      <c r="O5038" s="17">
        <v>0.120203</v>
      </c>
    </row>
    <row r="5039" spans="1:15" x14ac:dyDescent="0.2">
      <c r="A5039" s="125"/>
      <c r="B5039" s="30"/>
      <c r="C5039" s="30"/>
      <c r="D5039" s="30"/>
      <c r="E5039" s="30"/>
      <c r="F5039" s="30"/>
      <c r="G5039" s="14" t="s">
        <v>331</v>
      </c>
      <c r="H5039" s="19">
        <v>5.2460979999999999</v>
      </c>
      <c r="I5039" s="17">
        <v>0.136076</v>
      </c>
      <c r="J5039" s="19">
        <v>5.1115849999999998</v>
      </c>
      <c r="K5039" s="17">
        <v>5.6043000000000003E-2</v>
      </c>
      <c r="L5039" s="19">
        <v>5.0973649999999999</v>
      </c>
      <c r="M5039" s="17">
        <v>4.6642999999999997E-2</v>
      </c>
      <c r="N5039" s="19">
        <v>4.9234150000000003</v>
      </c>
      <c r="O5039" s="17">
        <v>-0.110323</v>
      </c>
    </row>
    <row r="5040" spans="1:15" x14ac:dyDescent="0.2">
      <c r="A5040" s="125"/>
      <c r="B5040" s="30"/>
      <c r="C5040" s="30"/>
      <c r="D5040" s="30"/>
      <c r="E5040" s="30"/>
      <c r="F5040" s="30"/>
      <c r="G5040" s="14" t="s">
        <v>332</v>
      </c>
      <c r="H5040" s="19">
        <v>7.0692060000000003</v>
      </c>
      <c r="I5040" s="17">
        <v>-0.166433</v>
      </c>
      <c r="J5040" s="19">
        <v>7.1379169999999998</v>
      </c>
      <c r="K5040" s="17">
        <v>-0.14868799999999999</v>
      </c>
      <c r="L5040" s="19">
        <v>7.1668969999999996</v>
      </c>
      <c r="M5040" s="17">
        <v>-0.13982700000000001</v>
      </c>
      <c r="N5040" s="19">
        <v>7.5359569999999998</v>
      </c>
      <c r="O5040" s="17">
        <v>-8.1550999999999998E-2</v>
      </c>
    </row>
    <row r="5041" spans="1:15" x14ac:dyDescent="0.2">
      <c r="A5041" s="125"/>
      <c r="B5041" s="30"/>
      <c r="C5041" s="30"/>
      <c r="D5041" s="30"/>
      <c r="E5041" s="30"/>
      <c r="F5041" s="30"/>
      <c r="G5041" s="14" t="s">
        <v>333</v>
      </c>
      <c r="H5041" s="19">
        <v>4.6110889999999998</v>
      </c>
      <c r="I5041" s="17">
        <v>0.30298799999999998</v>
      </c>
      <c r="J5041" s="19">
        <v>4.3560809999999996</v>
      </c>
      <c r="K5041" s="17">
        <v>0.217671</v>
      </c>
      <c r="L5041" s="19">
        <v>4.2586079999999997</v>
      </c>
      <c r="M5041" s="17">
        <v>0.174182</v>
      </c>
      <c r="N5041" s="19">
        <v>4.0045140000000004</v>
      </c>
      <c r="O5041" s="17">
        <v>-9.0237999999999999E-2</v>
      </c>
    </row>
    <row r="5042" spans="1:15" x14ac:dyDescent="0.2">
      <c r="A5042" s="125"/>
      <c r="B5042" s="30"/>
      <c r="C5042" s="30"/>
      <c r="D5042" s="30"/>
      <c r="E5042" s="31"/>
      <c r="F5042" s="30"/>
      <c r="G5042" s="14" t="s">
        <v>334</v>
      </c>
      <c r="H5042" s="19">
        <v>4.9226279999999996</v>
      </c>
      <c r="I5042" s="17">
        <v>0.121849</v>
      </c>
      <c r="J5042" s="19">
        <v>4.8531180000000003</v>
      </c>
      <c r="K5042" s="17">
        <v>6.6991999999999996E-2</v>
      </c>
      <c r="L5042" s="19">
        <v>4.7109909999999999</v>
      </c>
      <c r="M5042" s="17">
        <v>5.4781000000000003E-2</v>
      </c>
      <c r="N5042" s="19">
        <v>4.6351230000000001</v>
      </c>
      <c r="O5042" s="17">
        <v>1.8960000000000001E-2</v>
      </c>
    </row>
    <row r="5043" spans="1:15" x14ac:dyDescent="0.2">
      <c r="A5043" s="124" t="s">
        <v>19</v>
      </c>
      <c r="B5043" s="29" t="s">
        <v>11</v>
      </c>
      <c r="C5043" s="29" t="s">
        <v>118</v>
      </c>
      <c r="D5043" s="29" t="s">
        <v>24</v>
      </c>
      <c r="E5043" s="29" t="s">
        <v>26</v>
      </c>
      <c r="F5043" s="29" t="s">
        <v>84</v>
      </c>
      <c r="G5043" s="14" t="s">
        <v>278</v>
      </c>
      <c r="H5043" s="19">
        <v>2.9030390000000001</v>
      </c>
      <c r="I5043" s="17">
        <v>-1.2999999999999999E-2</v>
      </c>
      <c r="J5043" s="19">
        <v>2.7686289999999998</v>
      </c>
      <c r="K5043" s="17">
        <v>-4.1604000000000002E-2</v>
      </c>
      <c r="L5043" s="19">
        <v>2.782524</v>
      </c>
      <c r="M5043" s="17">
        <v>-1.9390999999999999E-2</v>
      </c>
      <c r="N5043" s="19">
        <v>2.7543120000000001</v>
      </c>
      <c r="O5043" s="17">
        <v>-2.9058E-2</v>
      </c>
    </row>
    <row r="5044" spans="1:15" x14ac:dyDescent="0.2">
      <c r="A5044" s="125"/>
      <c r="B5044" s="30"/>
      <c r="C5044" s="30"/>
      <c r="D5044" s="30"/>
      <c r="E5044" s="30"/>
      <c r="F5044" s="30"/>
      <c r="G5044" s="14" t="s">
        <v>279</v>
      </c>
      <c r="H5044" s="19">
        <v>3.502542</v>
      </c>
      <c r="I5044" s="17">
        <v>1.2181000000000001E-2</v>
      </c>
      <c r="J5044" s="19">
        <v>3.4799470000000001</v>
      </c>
      <c r="K5044" s="17">
        <v>5.5459999999999997E-3</v>
      </c>
      <c r="L5044" s="19">
        <v>3.3776090000000001</v>
      </c>
      <c r="M5044" s="17">
        <v>-2.3233E-2</v>
      </c>
      <c r="N5044" s="19">
        <v>3.3130350000000002</v>
      </c>
      <c r="O5044" s="17">
        <v>-2.9950000000000001E-2</v>
      </c>
    </row>
    <row r="5045" spans="1:15" x14ac:dyDescent="0.2">
      <c r="A5045" s="125"/>
      <c r="B5045" s="30"/>
      <c r="C5045" s="30"/>
      <c r="D5045" s="30"/>
      <c r="E5045" s="30"/>
      <c r="F5045" s="30"/>
      <c r="G5045" s="14" t="s">
        <v>280</v>
      </c>
      <c r="H5045" s="19">
        <v>3.3856060000000001</v>
      </c>
      <c r="I5045" s="17">
        <v>7.0494000000000001E-2</v>
      </c>
      <c r="J5045" s="19">
        <v>3.329488</v>
      </c>
      <c r="K5045" s="17">
        <v>6.1681E-2</v>
      </c>
      <c r="L5045" s="19">
        <v>3.306432</v>
      </c>
      <c r="M5045" s="17">
        <v>7.4621000000000007E-2</v>
      </c>
      <c r="N5045" s="19">
        <v>3.222137</v>
      </c>
      <c r="O5045" s="17">
        <v>4.8827000000000002E-2</v>
      </c>
    </row>
    <row r="5046" spans="1:15" x14ac:dyDescent="0.2">
      <c r="A5046" s="125"/>
      <c r="B5046" s="30"/>
      <c r="C5046" s="30"/>
      <c r="D5046" s="30"/>
      <c r="E5046" s="30"/>
      <c r="F5046" s="30"/>
      <c r="G5046" s="14" t="s">
        <v>281</v>
      </c>
      <c r="H5046" s="19">
        <v>3.7005669999999999</v>
      </c>
      <c r="I5046" s="17">
        <v>7.1529999999999996E-2</v>
      </c>
      <c r="J5046" s="19">
        <v>3.6478640000000002</v>
      </c>
      <c r="K5046" s="17">
        <v>6.0706000000000003E-2</v>
      </c>
      <c r="L5046" s="19">
        <v>3.5830760000000001</v>
      </c>
      <c r="M5046" s="17">
        <v>3.7935000000000003E-2</v>
      </c>
      <c r="N5046" s="19">
        <v>3.4743469999999999</v>
      </c>
      <c r="O5046" s="17">
        <v>1.0175E-2</v>
      </c>
    </row>
    <row r="5047" spans="1:15" x14ac:dyDescent="0.2">
      <c r="A5047" s="125"/>
      <c r="B5047" s="30"/>
      <c r="C5047" s="30"/>
      <c r="D5047" s="30"/>
      <c r="E5047" s="30"/>
      <c r="F5047" s="30"/>
      <c r="G5047" s="14" t="s">
        <v>282</v>
      </c>
      <c r="H5047" s="19">
        <v>2.9785879999999998</v>
      </c>
      <c r="I5047" s="17">
        <v>-5.6752999999999998E-2</v>
      </c>
      <c r="J5047" s="19">
        <v>2.9338229999999998</v>
      </c>
      <c r="K5047" s="17">
        <v>-2.9763999999999999E-2</v>
      </c>
      <c r="L5047" s="19">
        <v>3.0096129999999999</v>
      </c>
      <c r="M5047" s="17">
        <v>4.4000000000000002E-4</v>
      </c>
      <c r="N5047" s="19">
        <v>3.0290810000000001</v>
      </c>
      <c r="O5047" s="17">
        <v>1.1249E-2</v>
      </c>
    </row>
    <row r="5048" spans="1:15" x14ac:dyDescent="0.2">
      <c r="A5048" s="125"/>
      <c r="B5048" s="30"/>
      <c r="C5048" s="30"/>
      <c r="D5048" s="30"/>
      <c r="E5048" s="30"/>
      <c r="F5048" s="30"/>
      <c r="G5048" s="14" t="s">
        <v>283</v>
      </c>
      <c r="H5048" s="19">
        <v>3.330139</v>
      </c>
      <c r="I5048" s="17">
        <v>2.8257000000000001E-2</v>
      </c>
      <c r="J5048" s="19">
        <v>3.3063790000000002</v>
      </c>
      <c r="K5048" s="17">
        <v>7.4455999999999994E-2</v>
      </c>
      <c r="L5048" s="19">
        <v>3.2829090000000001</v>
      </c>
      <c r="M5048" s="17">
        <v>9.8558000000000007E-2</v>
      </c>
      <c r="N5048" s="19">
        <v>3.2620119999999999</v>
      </c>
      <c r="O5048" s="17">
        <v>0.102918</v>
      </c>
    </row>
    <row r="5049" spans="1:15" x14ac:dyDescent="0.2">
      <c r="A5049" s="125"/>
      <c r="B5049" s="30"/>
      <c r="C5049" s="30"/>
      <c r="D5049" s="30"/>
      <c r="E5049" s="30"/>
      <c r="F5049" s="30"/>
      <c r="G5049" s="14" t="s">
        <v>284</v>
      </c>
      <c r="H5049" s="19">
        <v>2.9464600000000001</v>
      </c>
      <c r="I5049" s="17">
        <v>-0.173237</v>
      </c>
      <c r="J5049" s="19">
        <v>2.9830109999999999</v>
      </c>
      <c r="K5049" s="17">
        <v>-0.15896199999999999</v>
      </c>
      <c r="L5049" s="19">
        <v>3.2163170000000001</v>
      </c>
      <c r="M5049" s="17">
        <v>-7.0726999999999998E-2</v>
      </c>
      <c r="N5049" s="19">
        <v>3.354298</v>
      </c>
      <c r="O5049" s="17">
        <v>-3.1834000000000001E-2</v>
      </c>
    </row>
    <row r="5050" spans="1:15" x14ac:dyDescent="0.2">
      <c r="A5050" s="125"/>
      <c r="B5050" s="30"/>
      <c r="C5050" s="30"/>
      <c r="D5050" s="30"/>
      <c r="E5050" s="30"/>
      <c r="F5050" s="30"/>
      <c r="G5050" s="14" t="s">
        <v>285</v>
      </c>
      <c r="H5050" s="19">
        <v>2.801148</v>
      </c>
      <c r="I5050" s="17">
        <v>0.25050699999999998</v>
      </c>
      <c r="J5050" s="19">
        <v>2.7750880000000002</v>
      </c>
      <c r="K5050" s="17">
        <v>0.12856799999999999</v>
      </c>
      <c r="L5050" s="19">
        <v>2.6100319999999999</v>
      </c>
      <c r="M5050" s="17">
        <v>9.3090000000000006E-2</v>
      </c>
      <c r="N5050" s="19">
        <v>2.5186549999999999</v>
      </c>
      <c r="O5050" s="17">
        <v>0.14578199999999999</v>
      </c>
    </row>
    <row r="5051" spans="1:15" x14ac:dyDescent="0.2">
      <c r="A5051" s="125"/>
      <c r="B5051" s="30"/>
      <c r="C5051" s="30"/>
      <c r="D5051" s="30"/>
      <c r="E5051" s="30"/>
      <c r="F5051" s="30"/>
      <c r="G5051" s="14" t="s">
        <v>286</v>
      </c>
      <c r="H5051" s="19">
        <v>2.8802720000000002</v>
      </c>
      <c r="I5051" s="17">
        <v>0.91710999999999998</v>
      </c>
      <c r="J5051" s="19">
        <v>2.7341880000000001</v>
      </c>
      <c r="K5051" s="17">
        <v>0.59255500000000005</v>
      </c>
      <c r="L5051" s="19">
        <v>2.436483</v>
      </c>
      <c r="M5051" s="17">
        <v>0.45621</v>
      </c>
      <c r="N5051" s="19">
        <v>2.2723840000000002</v>
      </c>
      <c r="O5051" s="17">
        <v>0.37302299999999999</v>
      </c>
    </row>
    <row r="5052" spans="1:15" x14ac:dyDescent="0.2">
      <c r="A5052" s="125"/>
      <c r="B5052" s="30"/>
      <c r="C5052" s="30"/>
      <c r="D5052" s="30"/>
      <c r="E5052" s="30"/>
      <c r="F5052" s="30"/>
      <c r="G5052" s="14" t="s">
        <v>287</v>
      </c>
      <c r="H5052" s="19">
        <v>3.3870079999999998</v>
      </c>
      <c r="I5052" s="17">
        <v>7.7922000000000005E-2</v>
      </c>
      <c r="J5052" s="19">
        <v>3.2967270000000002</v>
      </c>
      <c r="K5052" s="17">
        <v>8.0948999999999993E-2</v>
      </c>
      <c r="L5052" s="19">
        <v>3.2077909999999998</v>
      </c>
      <c r="M5052" s="17">
        <v>5.0554000000000002E-2</v>
      </c>
      <c r="N5052" s="19">
        <v>3.149467</v>
      </c>
      <c r="O5052" s="17">
        <v>3.2707E-2</v>
      </c>
    </row>
    <row r="5053" spans="1:15" x14ac:dyDescent="0.2">
      <c r="A5053" s="125"/>
      <c r="B5053" s="30"/>
      <c r="C5053" s="30"/>
      <c r="D5053" s="30"/>
      <c r="E5053" s="30"/>
      <c r="F5053" s="30"/>
      <c r="G5053" s="14" t="s">
        <v>288</v>
      </c>
      <c r="H5053" s="19">
        <v>2.6872319999999998</v>
      </c>
      <c r="I5053" s="17">
        <v>0.60750199999999999</v>
      </c>
      <c r="J5053" s="19">
        <v>2.62798</v>
      </c>
      <c r="K5053" s="17">
        <v>0.37711600000000001</v>
      </c>
      <c r="L5053" s="19">
        <v>2.306603</v>
      </c>
      <c r="M5053" s="17">
        <v>0.23988200000000001</v>
      </c>
      <c r="N5053" s="19">
        <v>2.1752799999999999</v>
      </c>
      <c r="O5053" s="17">
        <v>0.17108699999999999</v>
      </c>
    </row>
    <row r="5054" spans="1:15" x14ac:dyDescent="0.2">
      <c r="A5054" s="125"/>
      <c r="B5054" s="30"/>
      <c r="C5054" s="30"/>
      <c r="D5054" s="30"/>
      <c r="E5054" s="30"/>
      <c r="F5054" s="30"/>
      <c r="G5054" s="14" t="s">
        <v>289</v>
      </c>
      <c r="H5054" s="19">
        <v>3.3807119999999999</v>
      </c>
      <c r="I5054" s="17">
        <v>7.7299000000000007E-2</v>
      </c>
      <c r="J5054" s="19">
        <v>3.4120059999999999</v>
      </c>
      <c r="K5054" s="17">
        <v>7.9502000000000003E-2</v>
      </c>
      <c r="L5054" s="19">
        <v>3.403959</v>
      </c>
      <c r="M5054" s="17">
        <v>8.2910999999999999E-2</v>
      </c>
      <c r="N5054" s="19">
        <v>3.3553419999999998</v>
      </c>
      <c r="O5054" s="17">
        <v>6.4785999999999996E-2</v>
      </c>
    </row>
    <row r="5055" spans="1:15" x14ac:dyDescent="0.2">
      <c r="A5055" s="125"/>
      <c r="B5055" s="30"/>
      <c r="C5055" s="30"/>
      <c r="D5055" s="30"/>
      <c r="E5055" s="30"/>
      <c r="F5055" s="30"/>
      <c r="G5055" s="14" t="s">
        <v>290</v>
      </c>
      <c r="H5055" s="19">
        <v>3.3993410000000002</v>
      </c>
      <c r="I5055" s="17">
        <v>8.9468000000000006E-2</v>
      </c>
      <c r="J5055" s="19">
        <v>3.363083</v>
      </c>
      <c r="K5055" s="17">
        <v>0.11003</v>
      </c>
      <c r="L5055" s="19">
        <v>3.3424809999999998</v>
      </c>
      <c r="M5055" s="17">
        <v>0.13129299999999999</v>
      </c>
      <c r="N5055" s="19">
        <v>3.2716560000000001</v>
      </c>
      <c r="O5055" s="17">
        <v>0.122525</v>
      </c>
    </row>
    <row r="5056" spans="1:15" x14ac:dyDescent="0.2">
      <c r="A5056" s="125"/>
      <c r="B5056" s="30"/>
      <c r="C5056" s="30"/>
      <c r="D5056" s="30"/>
      <c r="E5056" s="30"/>
      <c r="F5056" s="30"/>
      <c r="G5056" s="14" t="s">
        <v>291</v>
      </c>
      <c r="H5056" s="19">
        <v>2.3358150000000002</v>
      </c>
      <c r="I5056" s="17">
        <v>0.71088499999999999</v>
      </c>
      <c r="J5056" s="19">
        <v>2.270902</v>
      </c>
      <c r="K5056" s="17">
        <v>0.47782000000000002</v>
      </c>
      <c r="L5056" s="19">
        <v>1.959972</v>
      </c>
      <c r="M5056" s="17">
        <v>0.31126300000000001</v>
      </c>
      <c r="N5056" s="19">
        <v>1.8617509999999999</v>
      </c>
      <c r="O5056" s="17">
        <v>0.232102</v>
      </c>
    </row>
    <row r="5057" spans="1:15" x14ac:dyDescent="0.2">
      <c r="A5057" s="125"/>
      <c r="B5057" s="30"/>
      <c r="C5057" s="30"/>
      <c r="D5057" s="30"/>
      <c r="E5057" s="30"/>
      <c r="F5057" s="30"/>
      <c r="G5057" s="14" t="s">
        <v>292</v>
      </c>
      <c r="H5057" s="19">
        <v>1.7284600000000001</v>
      </c>
      <c r="I5057" s="17">
        <v>0.293873</v>
      </c>
      <c r="J5057" s="19">
        <v>1.8556950000000001</v>
      </c>
      <c r="K5057" s="17">
        <v>0.22338</v>
      </c>
      <c r="L5057" s="19">
        <v>1.6557710000000001</v>
      </c>
      <c r="M5057" s="17">
        <v>0.11727</v>
      </c>
      <c r="N5057" s="19">
        <v>1.631286</v>
      </c>
      <c r="O5057" s="17">
        <v>9.8887000000000003E-2</v>
      </c>
    </row>
    <row r="5058" spans="1:15" x14ac:dyDescent="0.2">
      <c r="A5058" s="125"/>
      <c r="B5058" s="30"/>
      <c r="C5058" s="30"/>
      <c r="D5058" s="30"/>
      <c r="E5058" s="30"/>
      <c r="F5058" s="30"/>
      <c r="G5058" s="14" t="s">
        <v>293</v>
      </c>
      <c r="H5058" s="19">
        <v>3.9337300000000002</v>
      </c>
      <c r="I5058" s="17">
        <v>7.7489999999999998E-3</v>
      </c>
      <c r="J5058" s="19">
        <v>3.9114520000000002</v>
      </c>
      <c r="K5058" s="17">
        <v>1.4203E-2</v>
      </c>
      <c r="L5058" s="19">
        <v>3.8291849999999998</v>
      </c>
      <c r="M5058" s="17">
        <v>3.5608000000000001E-2</v>
      </c>
      <c r="N5058" s="19">
        <v>3.7830729999999999</v>
      </c>
      <c r="O5058" s="17">
        <v>4.8953999999999998E-2</v>
      </c>
    </row>
    <row r="5059" spans="1:15" x14ac:dyDescent="0.2">
      <c r="A5059" s="125"/>
      <c r="B5059" s="30"/>
      <c r="C5059" s="30"/>
      <c r="D5059" s="30"/>
      <c r="E5059" s="30"/>
      <c r="F5059" s="30"/>
      <c r="G5059" s="14" t="s">
        <v>294</v>
      </c>
      <c r="H5059" s="19">
        <v>3.5971329999999999</v>
      </c>
      <c r="I5059" s="17">
        <v>7.9823000000000005E-2</v>
      </c>
      <c r="J5059" s="19">
        <v>3.4417529999999998</v>
      </c>
      <c r="K5059" s="17">
        <v>6.4899999999999999E-2</v>
      </c>
      <c r="L5059" s="19">
        <v>3.393859</v>
      </c>
      <c r="M5059" s="17">
        <v>4.4534999999999998E-2</v>
      </c>
      <c r="N5059" s="19">
        <v>3.2647360000000001</v>
      </c>
      <c r="O5059" s="17">
        <v>-6.8649999999999996E-3</v>
      </c>
    </row>
    <row r="5060" spans="1:15" x14ac:dyDescent="0.2">
      <c r="A5060" s="125"/>
      <c r="B5060" s="30"/>
      <c r="C5060" s="30"/>
      <c r="D5060" s="30"/>
      <c r="E5060" s="30"/>
      <c r="F5060" s="30"/>
      <c r="G5060" s="14" t="s">
        <v>295</v>
      </c>
      <c r="H5060" s="19">
        <v>3.4193060000000002</v>
      </c>
      <c r="I5060" s="17">
        <v>6.9033999999999998E-2</v>
      </c>
      <c r="J5060" s="19">
        <v>3.463441</v>
      </c>
      <c r="K5060" s="17">
        <v>8.7293999999999997E-2</v>
      </c>
      <c r="L5060" s="19">
        <v>3.471619</v>
      </c>
      <c r="M5060" s="17">
        <v>0.10729900000000001</v>
      </c>
      <c r="N5060" s="19">
        <v>3.4278569999999999</v>
      </c>
      <c r="O5060" s="17">
        <v>0.10141699999999999</v>
      </c>
    </row>
    <row r="5061" spans="1:15" x14ac:dyDescent="0.2">
      <c r="A5061" s="125"/>
      <c r="B5061" s="30"/>
      <c r="C5061" s="30"/>
      <c r="D5061" s="30"/>
      <c r="E5061" s="30"/>
      <c r="F5061" s="30"/>
      <c r="G5061" s="14" t="s">
        <v>296</v>
      </c>
      <c r="H5061" s="19">
        <v>2.5468839999999999</v>
      </c>
      <c r="I5061" s="17">
        <v>0.58020499999999997</v>
      </c>
      <c r="J5061" s="19">
        <v>2.5135079999999999</v>
      </c>
      <c r="K5061" s="17">
        <v>0.41797099999999998</v>
      </c>
      <c r="L5061" s="19">
        <v>2.2638379999999998</v>
      </c>
      <c r="M5061" s="17">
        <v>0.29703499999999999</v>
      </c>
      <c r="N5061" s="19">
        <v>2.1398220000000001</v>
      </c>
      <c r="O5061" s="17">
        <v>0.17466999999999999</v>
      </c>
    </row>
    <row r="5062" spans="1:15" x14ac:dyDescent="0.2">
      <c r="A5062" s="125"/>
      <c r="B5062" s="30"/>
      <c r="C5062" s="30"/>
      <c r="D5062" s="30"/>
      <c r="E5062" s="30"/>
      <c r="F5062" s="30"/>
      <c r="G5062" s="14" t="s">
        <v>297</v>
      </c>
      <c r="H5062" s="19">
        <v>3.767112</v>
      </c>
      <c r="I5062" s="17">
        <v>5.6291000000000001E-2</v>
      </c>
      <c r="J5062" s="19">
        <v>3.6552120000000001</v>
      </c>
      <c r="K5062" s="17">
        <v>3.6263999999999998E-2</v>
      </c>
      <c r="L5062" s="19">
        <v>3.6362169999999998</v>
      </c>
      <c r="M5062" s="17">
        <v>3.2357999999999998E-2</v>
      </c>
      <c r="N5062" s="19">
        <v>3.5353919999999999</v>
      </c>
      <c r="O5062" s="17">
        <v>1.8402000000000002E-2</v>
      </c>
    </row>
    <row r="5063" spans="1:15" x14ac:dyDescent="0.2">
      <c r="A5063" s="125"/>
      <c r="B5063" s="30"/>
      <c r="C5063" s="30"/>
      <c r="D5063" s="30"/>
      <c r="E5063" s="30"/>
      <c r="F5063" s="30"/>
      <c r="G5063" s="14" t="s">
        <v>298</v>
      </c>
      <c r="H5063" s="19">
        <v>3.043024</v>
      </c>
      <c r="I5063" s="17">
        <v>2.7719000000000001E-2</v>
      </c>
      <c r="J5063" s="19">
        <v>2.8504719999999999</v>
      </c>
      <c r="K5063" s="17">
        <v>-5.8999999999999997E-2</v>
      </c>
      <c r="L5063" s="19">
        <v>2.7080169999999999</v>
      </c>
      <c r="M5063" s="17">
        <v>-8.1195000000000003E-2</v>
      </c>
      <c r="N5063" s="19">
        <v>2.807817</v>
      </c>
      <c r="O5063" s="17">
        <v>-6.2960000000000004E-3</v>
      </c>
    </row>
    <row r="5064" spans="1:15" x14ac:dyDescent="0.2">
      <c r="A5064" s="125"/>
      <c r="B5064" s="30"/>
      <c r="C5064" s="30"/>
      <c r="D5064" s="30"/>
      <c r="E5064" s="30"/>
      <c r="F5064" s="30"/>
      <c r="G5064" s="14" t="s">
        <v>299</v>
      </c>
      <c r="H5064" s="19">
        <v>2.9336479999999998</v>
      </c>
      <c r="I5064" s="17">
        <v>7.9455999999999999E-2</v>
      </c>
      <c r="J5064" s="19">
        <v>3.0061680000000002</v>
      </c>
      <c r="K5064" s="17">
        <v>0.104617</v>
      </c>
      <c r="L5064" s="19">
        <v>3.058173</v>
      </c>
      <c r="M5064" s="17">
        <v>0.121473</v>
      </c>
      <c r="N5064" s="19">
        <v>3.0003099999999998</v>
      </c>
      <c r="O5064" s="17">
        <v>9.5507999999999996E-2</v>
      </c>
    </row>
    <row r="5065" spans="1:15" x14ac:dyDescent="0.2">
      <c r="A5065" s="125"/>
      <c r="B5065" s="30"/>
      <c r="C5065" s="30"/>
      <c r="D5065" s="30"/>
      <c r="E5065" s="30"/>
      <c r="F5065" s="30"/>
      <c r="G5065" s="14" t="s">
        <v>300</v>
      </c>
      <c r="H5065" s="19">
        <v>2.8536160000000002</v>
      </c>
      <c r="I5065" s="17">
        <v>0.89979600000000004</v>
      </c>
      <c r="J5065" s="19">
        <v>2.7941729999999998</v>
      </c>
      <c r="K5065" s="17">
        <v>0.64425600000000005</v>
      </c>
      <c r="L5065" s="19">
        <v>2.4898180000000001</v>
      </c>
      <c r="M5065" s="17">
        <v>0.48940600000000001</v>
      </c>
      <c r="N5065" s="19">
        <v>2.2904270000000002</v>
      </c>
      <c r="O5065" s="17">
        <v>0.26332800000000001</v>
      </c>
    </row>
    <row r="5066" spans="1:15" x14ac:dyDescent="0.2">
      <c r="A5066" s="125"/>
      <c r="B5066" s="30"/>
      <c r="C5066" s="30"/>
      <c r="D5066" s="30"/>
      <c r="E5066" s="30"/>
      <c r="F5066" s="30"/>
      <c r="G5066" s="14" t="s">
        <v>301</v>
      </c>
      <c r="H5066" s="19">
        <v>3.6492100000000001</v>
      </c>
      <c r="I5066" s="17">
        <v>5.2461000000000001E-2</v>
      </c>
      <c r="J5066" s="19">
        <v>3.554738</v>
      </c>
      <c r="K5066" s="17">
        <v>2.8143000000000001E-2</v>
      </c>
      <c r="L5066" s="19">
        <v>3.547024</v>
      </c>
      <c r="M5066" s="17">
        <v>2.4251999999999999E-2</v>
      </c>
      <c r="N5066" s="19">
        <v>3.4705889999999999</v>
      </c>
      <c r="O5066" s="17">
        <v>1.7881000000000001E-2</v>
      </c>
    </row>
    <row r="5067" spans="1:15" x14ac:dyDescent="0.2">
      <c r="A5067" s="125"/>
      <c r="B5067" s="30"/>
      <c r="C5067" s="30"/>
      <c r="D5067" s="30"/>
      <c r="E5067" s="30"/>
      <c r="F5067" s="30"/>
      <c r="G5067" s="14" t="s">
        <v>302</v>
      </c>
      <c r="H5067" s="19">
        <v>3.1688320000000001</v>
      </c>
      <c r="I5067" s="17">
        <v>0.115647</v>
      </c>
      <c r="J5067" s="19">
        <v>2.9827750000000002</v>
      </c>
      <c r="K5067" s="17">
        <v>1.2722000000000001E-2</v>
      </c>
      <c r="L5067" s="19">
        <v>2.8481969999999999</v>
      </c>
      <c r="M5067" s="17">
        <v>-2.3314999999999999E-2</v>
      </c>
      <c r="N5067" s="19">
        <v>2.8852869999999999</v>
      </c>
      <c r="O5067" s="17">
        <v>-3.7342E-2</v>
      </c>
    </row>
    <row r="5068" spans="1:15" x14ac:dyDescent="0.2">
      <c r="A5068" s="125"/>
      <c r="B5068" s="30"/>
      <c r="C5068" s="30"/>
      <c r="D5068" s="30"/>
      <c r="E5068" s="30"/>
      <c r="F5068" s="30"/>
      <c r="G5068" s="14" t="s">
        <v>303</v>
      </c>
      <c r="H5068" s="19">
        <v>3.5160979999999999</v>
      </c>
      <c r="I5068" s="17">
        <v>4.4505000000000003E-2</v>
      </c>
      <c r="J5068" s="19">
        <v>3.4489559999999999</v>
      </c>
      <c r="K5068" s="17">
        <v>-1.31E-3</v>
      </c>
      <c r="L5068" s="19">
        <v>3.2917100000000001</v>
      </c>
      <c r="M5068" s="17">
        <v>-3.9516000000000003E-2</v>
      </c>
      <c r="N5068" s="19">
        <v>3.3187730000000002</v>
      </c>
      <c r="O5068" s="17">
        <v>-3.5479999999999998E-2</v>
      </c>
    </row>
    <row r="5069" spans="1:15" x14ac:dyDescent="0.2">
      <c r="A5069" s="125"/>
      <c r="B5069" s="30"/>
      <c r="C5069" s="30"/>
      <c r="D5069" s="30"/>
      <c r="E5069" s="30"/>
      <c r="F5069" s="30"/>
      <c r="G5069" s="14" t="s">
        <v>304</v>
      </c>
      <c r="H5069" s="19">
        <v>3.6285509999999999</v>
      </c>
      <c r="I5069" s="17">
        <v>0.100522</v>
      </c>
      <c r="J5069" s="19">
        <v>3.5469460000000002</v>
      </c>
      <c r="K5069" s="17">
        <v>7.2494000000000003E-2</v>
      </c>
      <c r="L5069" s="19">
        <v>3.5351629999999998</v>
      </c>
      <c r="M5069" s="17">
        <v>6.6538E-2</v>
      </c>
      <c r="N5069" s="19">
        <v>3.4593029999999998</v>
      </c>
      <c r="O5069" s="17">
        <v>1.4262E-2</v>
      </c>
    </row>
    <row r="5070" spans="1:15" x14ac:dyDescent="0.2">
      <c r="A5070" s="125"/>
      <c r="B5070" s="30"/>
      <c r="C5070" s="30"/>
      <c r="D5070" s="30"/>
      <c r="E5070" s="30"/>
      <c r="F5070" s="30"/>
      <c r="G5070" s="14" t="s">
        <v>305</v>
      </c>
      <c r="H5070" s="19">
        <v>3.5745</v>
      </c>
      <c r="I5070" s="17">
        <v>5.1965999999999998E-2</v>
      </c>
      <c r="J5070" s="19">
        <v>3.4987010000000001</v>
      </c>
      <c r="K5070" s="17">
        <v>5.4613000000000002E-2</v>
      </c>
      <c r="L5070" s="19">
        <v>3.4876040000000001</v>
      </c>
      <c r="M5070" s="17">
        <v>5.2141E-2</v>
      </c>
      <c r="N5070" s="19">
        <v>3.4327800000000002</v>
      </c>
      <c r="O5070" s="17">
        <v>5.5943E-2</v>
      </c>
    </row>
    <row r="5071" spans="1:15" x14ac:dyDescent="0.2">
      <c r="A5071" s="125"/>
      <c r="B5071" s="30"/>
      <c r="C5071" s="30"/>
      <c r="D5071" s="30"/>
      <c r="E5071" s="30"/>
      <c r="F5071" s="30"/>
      <c r="G5071" s="14" t="s">
        <v>306</v>
      </c>
      <c r="H5071" s="19">
        <v>3.657267</v>
      </c>
      <c r="I5071" s="17">
        <v>4.0751000000000002E-2</v>
      </c>
      <c r="J5071" s="19">
        <v>3.6418460000000001</v>
      </c>
      <c r="K5071" s="17">
        <v>3.6747000000000002E-2</v>
      </c>
      <c r="L5071" s="19">
        <v>3.6040510000000001</v>
      </c>
      <c r="M5071" s="17">
        <v>4.5758E-2</v>
      </c>
      <c r="N5071" s="19">
        <v>3.6092</v>
      </c>
      <c r="O5071" s="17">
        <v>4.5220000000000003E-2</v>
      </c>
    </row>
    <row r="5072" spans="1:15" x14ac:dyDescent="0.2">
      <c r="A5072" s="125"/>
      <c r="B5072" s="30"/>
      <c r="C5072" s="30"/>
      <c r="D5072" s="30"/>
      <c r="E5072" s="30"/>
      <c r="F5072" s="30"/>
      <c r="G5072" s="14" t="s">
        <v>307</v>
      </c>
      <c r="H5072" s="19">
        <v>2.9274619999999998</v>
      </c>
      <c r="I5072" s="17">
        <v>-9.9265000000000006E-2</v>
      </c>
      <c r="J5072" s="19">
        <v>2.8496990000000002</v>
      </c>
      <c r="K5072" s="17">
        <v>-8.8845999999999994E-2</v>
      </c>
      <c r="L5072" s="19">
        <v>2.9134380000000002</v>
      </c>
      <c r="M5072" s="17">
        <v>-4.7411000000000002E-2</v>
      </c>
      <c r="N5072" s="19">
        <v>2.9473579999999999</v>
      </c>
      <c r="O5072" s="17">
        <v>-3.6584999999999999E-2</v>
      </c>
    </row>
    <row r="5073" spans="1:15" x14ac:dyDescent="0.2">
      <c r="A5073" s="125"/>
      <c r="B5073" s="30"/>
      <c r="C5073" s="30"/>
      <c r="D5073" s="30"/>
      <c r="E5073" s="30"/>
      <c r="F5073" s="30"/>
      <c r="G5073" s="14" t="s">
        <v>308</v>
      </c>
      <c r="H5073" s="19">
        <v>3.361612</v>
      </c>
      <c r="I5073" s="17">
        <v>0.48818499999999998</v>
      </c>
      <c r="J5073" s="19">
        <v>3.3453020000000002</v>
      </c>
      <c r="K5073" s="17">
        <v>0.44556899999999999</v>
      </c>
      <c r="L5073" s="19">
        <v>3.2748219999999999</v>
      </c>
      <c r="M5073" s="17">
        <v>0.44617699999999999</v>
      </c>
      <c r="N5073" s="19">
        <v>2.9756140000000002</v>
      </c>
      <c r="O5073" s="17">
        <v>0.321019</v>
      </c>
    </row>
    <row r="5074" spans="1:15" x14ac:dyDescent="0.2">
      <c r="A5074" s="125"/>
      <c r="B5074" s="30"/>
      <c r="C5074" s="30"/>
      <c r="D5074" s="30"/>
      <c r="E5074" s="30"/>
      <c r="F5074" s="30"/>
      <c r="G5074" s="14" t="s">
        <v>309</v>
      </c>
      <c r="H5074" s="19">
        <v>3.7056010000000001</v>
      </c>
      <c r="I5074" s="17">
        <v>2.3923E-2</v>
      </c>
      <c r="J5074" s="19">
        <v>3.6264940000000001</v>
      </c>
      <c r="K5074" s="17">
        <v>6.6379999999999998E-3</v>
      </c>
      <c r="L5074" s="19">
        <v>3.6071019999999998</v>
      </c>
      <c r="M5074" s="17">
        <v>1.7686E-2</v>
      </c>
      <c r="N5074" s="19">
        <v>3.5465279999999999</v>
      </c>
      <c r="O5074" s="17">
        <v>3.3286999999999997E-2</v>
      </c>
    </row>
    <row r="5075" spans="1:15" x14ac:dyDescent="0.2">
      <c r="A5075" s="125"/>
      <c r="B5075" s="30"/>
      <c r="C5075" s="30"/>
      <c r="D5075" s="30"/>
      <c r="E5075" s="30"/>
      <c r="F5075" s="30"/>
      <c r="G5075" s="14" t="s">
        <v>310</v>
      </c>
      <c r="H5075" s="19">
        <v>2.4638429999999998</v>
      </c>
      <c r="I5075" s="17">
        <v>0.42217399999999999</v>
      </c>
      <c r="J5075" s="19">
        <v>2.4589439999999998</v>
      </c>
      <c r="K5075" s="17">
        <v>0.28464499999999998</v>
      </c>
      <c r="L5075" s="19">
        <v>2.2169159999999999</v>
      </c>
      <c r="M5075" s="17">
        <v>0.21906900000000001</v>
      </c>
      <c r="N5075" s="19">
        <v>2.1148570000000002</v>
      </c>
      <c r="O5075" s="17">
        <v>0.18515499999999999</v>
      </c>
    </row>
    <row r="5076" spans="1:15" x14ac:dyDescent="0.2">
      <c r="A5076" s="125"/>
      <c r="B5076" s="30"/>
      <c r="C5076" s="30"/>
      <c r="D5076" s="30"/>
      <c r="E5076" s="30"/>
      <c r="F5076" s="30"/>
      <c r="G5076" s="14" t="s">
        <v>311</v>
      </c>
      <c r="H5076" s="19">
        <v>3.7523780000000002</v>
      </c>
      <c r="I5076" s="17">
        <v>3.8049999999999998E-3</v>
      </c>
      <c r="J5076" s="19">
        <v>3.7842959999999999</v>
      </c>
      <c r="K5076" s="17">
        <v>4.8571000000000003E-2</v>
      </c>
      <c r="L5076" s="19">
        <v>3.7075640000000001</v>
      </c>
      <c r="M5076" s="17">
        <v>6.7746000000000001E-2</v>
      </c>
      <c r="N5076" s="19">
        <v>3.6691910000000001</v>
      </c>
      <c r="O5076" s="17">
        <v>7.5031E-2</v>
      </c>
    </row>
    <row r="5077" spans="1:15" x14ac:dyDescent="0.2">
      <c r="A5077" s="125"/>
      <c r="B5077" s="30"/>
      <c r="C5077" s="30"/>
      <c r="D5077" s="30"/>
      <c r="E5077" s="30"/>
      <c r="F5077" s="30"/>
      <c r="G5077" s="14" t="s">
        <v>312</v>
      </c>
      <c r="H5077" s="19">
        <v>3.3967890000000001</v>
      </c>
      <c r="I5077" s="17">
        <v>0.14035900000000001</v>
      </c>
      <c r="J5077" s="19">
        <v>3.260043</v>
      </c>
      <c r="K5077" s="17">
        <v>2.9935E-2</v>
      </c>
      <c r="L5077" s="19">
        <v>3.2239170000000001</v>
      </c>
      <c r="M5077" s="17">
        <v>6.9838999999999998E-2</v>
      </c>
      <c r="N5077" s="19">
        <v>3.145451</v>
      </c>
      <c r="O5077" s="17">
        <v>7.1683999999999998E-2</v>
      </c>
    </row>
    <row r="5078" spans="1:15" x14ac:dyDescent="0.2">
      <c r="A5078" s="125"/>
      <c r="B5078" s="30"/>
      <c r="C5078" s="30"/>
      <c r="D5078" s="30"/>
      <c r="E5078" s="30"/>
      <c r="F5078" s="30"/>
      <c r="G5078" s="14" t="s">
        <v>313</v>
      </c>
      <c r="H5078" s="19">
        <v>3.3570739999999999</v>
      </c>
      <c r="I5078" s="17">
        <v>3.9613000000000002E-2</v>
      </c>
      <c r="J5078" s="19">
        <v>3.2385190000000001</v>
      </c>
      <c r="K5078" s="17">
        <v>2.7359000000000001E-2</v>
      </c>
      <c r="L5078" s="19">
        <v>3.191567</v>
      </c>
      <c r="M5078" s="17">
        <v>1.8477E-2</v>
      </c>
      <c r="N5078" s="19">
        <v>3.1955249999999999</v>
      </c>
      <c r="O5078" s="17">
        <v>-5.1659999999999996E-3</v>
      </c>
    </row>
    <row r="5079" spans="1:15" x14ac:dyDescent="0.2">
      <c r="A5079" s="125"/>
      <c r="B5079" s="30"/>
      <c r="C5079" s="30"/>
      <c r="D5079" s="30"/>
      <c r="E5079" s="30"/>
      <c r="F5079" s="30"/>
      <c r="G5079" s="14" t="s">
        <v>314</v>
      </c>
      <c r="H5079" s="19">
        <v>3.2760349999999998</v>
      </c>
      <c r="I5079" s="17">
        <v>1.008E-3</v>
      </c>
      <c r="J5079" s="19">
        <v>3.2432910000000001</v>
      </c>
      <c r="K5079" s="17">
        <v>-7.8469999999999998E-3</v>
      </c>
      <c r="L5079" s="19">
        <v>3.3083330000000002</v>
      </c>
      <c r="M5079" s="17">
        <v>4.5750000000000001E-3</v>
      </c>
      <c r="N5079" s="19">
        <v>3.2826680000000001</v>
      </c>
      <c r="O5079" s="17">
        <v>7.0390000000000001E-3</v>
      </c>
    </row>
    <row r="5080" spans="1:15" x14ac:dyDescent="0.2">
      <c r="A5080" s="125"/>
      <c r="B5080" s="30"/>
      <c r="C5080" s="30"/>
      <c r="D5080" s="30"/>
      <c r="E5080" s="30"/>
      <c r="F5080" s="30"/>
      <c r="G5080" s="14" t="s">
        <v>315</v>
      </c>
      <c r="H5080" s="19">
        <v>3.3773059999999999</v>
      </c>
      <c r="I5080" s="17">
        <v>-5.3617999999999999E-2</v>
      </c>
      <c r="J5080" s="19">
        <v>3.3103549999999999</v>
      </c>
      <c r="K5080" s="17">
        <v>-5.8733E-2</v>
      </c>
      <c r="L5080" s="19">
        <v>3.3232460000000001</v>
      </c>
      <c r="M5080" s="17">
        <v>-2.3189000000000001E-2</v>
      </c>
      <c r="N5080" s="19">
        <v>3.3638029999999999</v>
      </c>
      <c r="O5080" s="17">
        <v>-4.5110000000000003E-3</v>
      </c>
    </row>
    <row r="5081" spans="1:15" x14ac:dyDescent="0.2">
      <c r="A5081" s="125"/>
      <c r="B5081" s="30"/>
      <c r="C5081" s="30"/>
      <c r="D5081" s="30"/>
      <c r="E5081" s="30"/>
      <c r="F5081" s="30"/>
      <c r="G5081" s="14" t="s">
        <v>316</v>
      </c>
      <c r="H5081" s="19">
        <v>3.3912589999999998</v>
      </c>
      <c r="I5081" s="17">
        <v>1.3602E-2</v>
      </c>
      <c r="J5081" s="19">
        <v>3.3490669999999998</v>
      </c>
      <c r="K5081" s="17">
        <v>9.1299999999999997E-4</v>
      </c>
      <c r="L5081" s="19">
        <v>3.3025850000000001</v>
      </c>
      <c r="M5081" s="17">
        <v>2.0732E-2</v>
      </c>
      <c r="N5081" s="19">
        <v>3.2896939999999999</v>
      </c>
      <c r="O5081" s="17">
        <v>1.5376000000000001E-2</v>
      </c>
    </row>
    <row r="5082" spans="1:15" x14ac:dyDescent="0.2">
      <c r="A5082" s="125"/>
      <c r="B5082" s="30"/>
      <c r="C5082" s="30"/>
      <c r="D5082" s="30"/>
      <c r="E5082" s="30"/>
      <c r="F5082" s="30"/>
      <c r="G5082" s="14" t="s">
        <v>317</v>
      </c>
      <c r="H5082" s="19">
        <v>3.408563</v>
      </c>
      <c r="I5082" s="17">
        <v>0.19914699999999999</v>
      </c>
      <c r="J5082" s="19">
        <v>3.3809670000000001</v>
      </c>
      <c r="K5082" s="17">
        <v>0.17161399999999999</v>
      </c>
      <c r="L5082" s="19">
        <v>3.2387630000000001</v>
      </c>
      <c r="M5082" s="17">
        <v>0.15384400000000001</v>
      </c>
      <c r="N5082" s="19">
        <v>3.1295449999999998</v>
      </c>
      <c r="O5082" s="17">
        <v>9.5777000000000001E-2</v>
      </c>
    </row>
    <row r="5083" spans="1:15" x14ac:dyDescent="0.2">
      <c r="A5083" s="125"/>
      <c r="B5083" s="30"/>
      <c r="C5083" s="30"/>
      <c r="D5083" s="30"/>
      <c r="E5083" s="30"/>
      <c r="F5083" s="30"/>
      <c r="G5083" s="14" t="s">
        <v>318</v>
      </c>
      <c r="H5083" s="19">
        <v>3.1007280000000002</v>
      </c>
      <c r="I5083" s="17">
        <v>0.13770399999999999</v>
      </c>
      <c r="J5083" s="19">
        <v>3.0447899999999999</v>
      </c>
      <c r="K5083" s="17">
        <v>0.15763099999999999</v>
      </c>
      <c r="L5083" s="19">
        <v>3.0421330000000002</v>
      </c>
      <c r="M5083" s="17">
        <v>0.18936</v>
      </c>
      <c r="N5083" s="19">
        <v>2.9167770000000002</v>
      </c>
      <c r="O5083" s="17">
        <v>0.1386</v>
      </c>
    </row>
    <row r="5084" spans="1:15" x14ac:dyDescent="0.2">
      <c r="A5084" s="125"/>
      <c r="B5084" s="30"/>
      <c r="C5084" s="30"/>
      <c r="D5084" s="30"/>
      <c r="E5084" s="30"/>
      <c r="F5084" s="30"/>
      <c r="G5084" s="14" t="s">
        <v>319</v>
      </c>
      <c r="H5084" s="19">
        <v>3.4772789999999998</v>
      </c>
      <c r="I5084" s="17">
        <v>0.16462599999999999</v>
      </c>
      <c r="J5084" s="19">
        <v>3.4608629999999998</v>
      </c>
      <c r="K5084" s="17">
        <v>0.124459</v>
      </c>
      <c r="L5084" s="19">
        <v>3.4346549999999998</v>
      </c>
      <c r="M5084" s="17">
        <v>0.106173</v>
      </c>
      <c r="N5084" s="19">
        <v>3.3344610000000001</v>
      </c>
      <c r="O5084" s="17">
        <v>6.5014000000000002E-2</v>
      </c>
    </row>
    <row r="5085" spans="1:15" x14ac:dyDescent="0.2">
      <c r="A5085" s="125"/>
      <c r="B5085" s="30"/>
      <c r="C5085" s="30"/>
      <c r="D5085" s="30"/>
      <c r="E5085" s="30"/>
      <c r="F5085" s="30"/>
      <c r="G5085" s="14" t="s">
        <v>320</v>
      </c>
      <c r="H5085" s="19">
        <v>2.573836</v>
      </c>
      <c r="I5085" s="17">
        <v>2.0819000000000001E-2</v>
      </c>
      <c r="J5085" s="19">
        <v>2.6415570000000002</v>
      </c>
      <c r="K5085" s="17">
        <v>6.8671999999999997E-2</v>
      </c>
      <c r="L5085" s="19">
        <v>2.6956720000000001</v>
      </c>
      <c r="M5085" s="17">
        <v>9.5796000000000006E-2</v>
      </c>
      <c r="N5085" s="19">
        <v>2.6638410000000001</v>
      </c>
      <c r="O5085" s="17">
        <v>8.0610000000000001E-2</v>
      </c>
    </row>
    <row r="5086" spans="1:15" x14ac:dyDescent="0.2">
      <c r="A5086" s="125"/>
      <c r="B5086" s="30"/>
      <c r="C5086" s="30"/>
      <c r="D5086" s="30"/>
      <c r="E5086" s="30"/>
      <c r="F5086" s="30"/>
      <c r="G5086" s="14" t="s">
        <v>321</v>
      </c>
      <c r="H5086" s="19">
        <v>3.6262159999999999</v>
      </c>
      <c r="I5086" s="17">
        <v>0.31267400000000001</v>
      </c>
      <c r="J5086" s="19">
        <v>3.5974400000000002</v>
      </c>
      <c r="K5086" s="17">
        <v>0.31383699999999998</v>
      </c>
      <c r="L5086" s="19">
        <v>3.6065230000000001</v>
      </c>
      <c r="M5086" s="17">
        <v>0.33546300000000001</v>
      </c>
      <c r="N5086" s="19">
        <v>3.255169</v>
      </c>
      <c r="O5086" s="17">
        <v>0.213841</v>
      </c>
    </row>
    <row r="5087" spans="1:15" x14ac:dyDescent="0.2">
      <c r="A5087" s="125"/>
      <c r="B5087" s="30"/>
      <c r="C5087" s="30"/>
      <c r="D5087" s="30"/>
      <c r="E5087" s="30"/>
      <c r="F5087" s="30"/>
      <c r="G5087" s="14" t="s">
        <v>322</v>
      </c>
      <c r="H5087" s="19">
        <v>3.6201340000000002</v>
      </c>
      <c r="I5087" s="17">
        <v>4.0913999999999999E-2</v>
      </c>
      <c r="J5087" s="19">
        <v>3.53789</v>
      </c>
      <c r="K5087" s="17">
        <v>2.8171000000000002E-2</v>
      </c>
      <c r="L5087" s="19">
        <v>3.5591520000000001</v>
      </c>
      <c r="M5087" s="17">
        <v>3.9299000000000001E-2</v>
      </c>
      <c r="N5087" s="19">
        <v>3.5073759999999998</v>
      </c>
      <c r="O5087" s="17">
        <v>3.5276000000000002E-2</v>
      </c>
    </row>
    <row r="5088" spans="1:15" x14ac:dyDescent="0.2">
      <c r="A5088" s="125"/>
      <c r="B5088" s="30"/>
      <c r="C5088" s="30"/>
      <c r="D5088" s="30"/>
      <c r="E5088" s="30"/>
      <c r="F5088" s="30"/>
      <c r="G5088" s="14" t="s">
        <v>323</v>
      </c>
      <c r="H5088" s="19">
        <v>3.3690069999999999</v>
      </c>
      <c r="I5088" s="17">
        <v>-2.4970000000000001E-3</v>
      </c>
      <c r="J5088" s="19">
        <v>3.2943579999999999</v>
      </c>
      <c r="K5088" s="17">
        <v>-8.5699999999999995E-3</v>
      </c>
      <c r="L5088" s="19">
        <v>3.2402600000000001</v>
      </c>
      <c r="M5088" s="17">
        <v>-2.401E-2</v>
      </c>
      <c r="N5088" s="19">
        <v>3.2302439999999999</v>
      </c>
      <c r="O5088" s="17">
        <v>-2.81E-2</v>
      </c>
    </row>
    <row r="5089" spans="1:15" x14ac:dyDescent="0.2">
      <c r="A5089" s="125"/>
      <c r="B5089" s="30"/>
      <c r="C5089" s="30"/>
      <c r="D5089" s="30"/>
      <c r="E5089" s="30"/>
      <c r="F5089" s="30"/>
      <c r="G5089" s="14" t="s">
        <v>324</v>
      </c>
      <c r="H5089" s="19">
        <v>2.670534</v>
      </c>
      <c r="I5089" s="17">
        <v>-9.9629999999999996E-2</v>
      </c>
      <c r="J5089" s="19">
        <v>2.967911</v>
      </c>
      <c r="K5089" s="17">
        <v>-5.0819999999999997E-3</v>
      </c>
      <c r="L5089" s="19">
        <v>3.0114019999999999</v>
      </c>
      <c r="M5089" s="17">
        <v>4.6302000000000003E-2</v>
      </c>
      <c r="N5089" s="19">
        <v>3.055663</v>
      </c>
      <c r="O5089" s="17">
        <v>0.189197</v>
      </c>
    </row>
    <row r="5090" spans="1:15" x14ac:dyDescent="0.2">
      <c r="A5090" s="137"/>
      <c r="B5090" s="138"/>
      <c r="C5090" s="138"/>
      <c r="D5090" s="138"/>
      <c r="E5090" s="138"/>
      <c r="F5090" s="30"/>
      <c r="G5090" s="14" t="s">
        <v>325</v>
      </c>
      <c r="H5090" s="19">
        <v>3.6910859999999999</v>
      </c>
      <c r="I5090" s="17">
        <v>4.6435999999999998E-2</v>
      </c>
      <c r="J5090" s="19">
        <v>3.606544</v>
      </c>
      <c r="K5090" s="17">
        <v>2.5232999999999998E-2</v>
      </c>
      <c r="L5090" s="19">
        <v>3.5554169999999998</v>
      </c>
      <c r="M5090" s="17">
        <v>2.1729999999999999E-2</v>
      </c>
      <c r="N5090" s="19">
        <v>3.454272</v>
      </c>
      <c r="O5090" s="17">
        <v>1.2215E-2</v>
      </c>
    </row>
    <row r="5091" spans="1:15" x14ac:dyDescent="0.2">
      <c r="C5091" s="30"/>
      <c r="D5091" s="30"/>
      <c r="E5091" s="30"/>
      <c r="F5091" s="30"/>
      <c r="G5091" s="14" t="s">
        <v>351</v>
      </c>
      <c r="H5091" s="19">
        <v>2.405897</v>
      </c>
      <c r="I5091" s="17">
        <v>0.70678399999999997</v>
      </c>
      <c r="J5091" s="19">
        <v>2.3344499999999999</v>
      </c>
      <c r="K5091" s="17">
        <v>0.45718199999999998</v>
      </c>
      <c r="L5091" s="19">
        <v>2.0047380000000001</v>
      </c>
      <c r="M5091" s="17">
        <v>0.28047100000000003</v>
      </c>
      <c r="N5091" s="19">
        <v>1.900895</v>
      </c>
      <c r="O5091" s="17">
        <v>0.20092599999999999</v>
      </c>
    </row>
    <row r="5092" spans="1:15" x14ac:dyDescent="0.2">
      <c r="C5092" s="30"/>
      <c r="D5092" s="30"/>
      <c r="E5092" s="30"/>
      <c r="F5092" s="30"/>
      <c r="G5092" s="14" t="s">
        <v>352</v>
      </c>
      <c r="H5092" s="19">
        <v>2.9341759999999999</v>
      </c>
      <c r="I5092" s="17">
        <v>0.27692800000000001</v>
      </c>
      <c r="J5092" s="19">
        <v>2.5351210000000002</v>
      </c>
      <c r="K5092" s="17">
        <v>3.8739000000000003E-2</v>
      </c>
      <c r="L5092" s="19">
        <v>2.4642759999999999</v>
      </c>
      <c r="M5092" s="17">
        <v>4.6066000000000003E-2</v>
      </c>
      <c r="N5092" s="19">
        <v>2.4185629999999998</v>
      </c>
      <c r="O5092" s="17">
        <v>4.3217999999999999E-2</v>
      </c>
    </row>
    <row r="5093" spans="1:15" x14ac:dyDescent="0.2">
      <c r="A5093" s="124" t="s">
        <v>19</v>
      </c>
      <c r="B5093" s="29" t="s">
        <v>11</v>
      </c>
      <c r="C5093" s="29" t="s">
        <v>118</v>
      </c>
      <c r="D5093" s="29" t="s">
        <v>24</v>
      </c>
      <c r="E5093" s="29" t="s">
        <v>26</v>
      </c>
      <c r="F5093" s="29" t="s">
        <v>85</v>
      </c>
      <c r="G5093" s="14" t="s">
        <v>326</v>
      </c>
      <c r="H5093" s="19">
        <v>3.054913</v>
      </c>
      <c r="I5093" s="17">
        <v>0.14300399999999999</v>
      </c>
      <c r="J5093" s="19">
        <v>3.0690629999999999</v>
      </c>
      <c r="K5093" s="17">
        <v>0.162273</v>
      </c>
      <c r="L5093" s="19">
        <v>3.089518</v>
      </c>
      <c r="M5093" s="17">
        <v>0.183424</v>
      </c>
      <c r="N5093" s="19">
        <v>2.9602520000000001</v>
      </c>
      <c r="O5093" s="17">
        <v>0.13247999999999999</v>
      </c>
    </row>
    <row r="5094" spans="1:15" x14ac:dyDescent="0.2">
      <c r="A5094" s="125"/>
      <c r="B5094" s="30"/>
      <c r="C5094" s="30"/>
      <c r="D5094" s="30"/>
      <c r="E5094" s="30"/>
      <c r="F5094" s="30"/>
      <c r="G5094" s="14" t="s">
        <v>327</v>
      </c>
      <c r="H5094" s="19">
        <v>2.4359109999999999</v>
      </c>
      <c r="I5094" s="17">
        <v>0.47793000000000002</v>
      </c>
      <c r="J5094" s="19">
        <v>2.421627</v>
      </c>
      <c r="K5094" s="17">
        <v>0.294074</v>
      </c>
      <c r="L5094" s="19">
        <v>2.157775</v>
      </c>
      <c r="M5094" s="17">
        <v>0.19258700000000001</v>
      </c>
      <c r="N5094" s="19">
        <v>2.0655969999999999</v>
      </c>
      <c r="O5094" s="17">
        <v>0.15572</v>
      </c>
    </row>
    <row r="5095" spans="1:15" x14ac:dyDescent="0.2">
      <c r="A5095" s="125"/>
      <c r="B5095" s="30"/>
      <c r="C5095" s="30"/>
      <c r="D5095" s="30"/>
      <c r="E5095" s="30"/>
      <c r="F5095" s="30"/>
      <c r="G5095" s="14" t="s">
        <v>328</v>
      </c>
      <c r="H5095" s="19">
        <v>3.3340329999999998</v>
      </c>
      <c r="I5095" s="17">
        <v>6.7399000000000001E-2</v>
      </c>
      <c r="J5095" s="19">
        <v>3.279512</v>
      </c>
      <c r="K5095" s="17">
        <v>4.0238999999999997E-2</v>
      </c>
      <c r="L5095" s="19">
        <v>3.2182059999999999</v>
      </c>
      <c r="M5095" s="17">
        <v>4.7525999999999999E-2</v>
      </c>
      <c r="N5095" s="19">
        <v>3.1678579999999998</v>
      </c>
      <c r="O5095" s="17">
        <v>4.0600999999999998E-2</v>
      </c>
    </row>
    <row r="5096" spans="1:15" x14ac:dyDescent="0.2">
      <c r="A5096" s="125"/>
      <c r="B5096" s="30"/>
      <c r="C5096" s="30"/>
      <c r="D5096" s="30"/>
      <c r="E5096" s="30"/>
      <c r="F5096" s="30"/>
      <c r="G5096" s="14" t="s">
        <v>329</v>
      </c>
      <c r="H5096" s="19">
        <v>3.405656</v>
      </c>
      <c r="I5096" s="17">
        <v>6.9449999999999998E-3</v>
      </c>
      <c r="J5096" s="19">
        <v>3.3566060000000002</v>
      </c>
      <c r="K5096" s="17">
        <v>1.5337999999999999E-2</v>
      </c>
      <c r="L5096" s="19">
        <v>3.3414459999999999</v>
      </c>
      <c r="M5096" s="17">
        <v>3.2492E-2</v>
      </c>
      <c r="N5096" s="19">
        <v>3.3289620000000002</v>
      </c>
      <c r="O5096" s="17">
        <v>3.1892999999999998E-2</v>
      </c>
    </row>
    <row r="5097" spans="1:15" x14ac:dyDescent="0.2">
      <c r="A5097" s="125"/>
      <c r="B5097" s="30"/>
      <c r="C5097" s="30"/>
      <c r="D5097" s="30"/>
      <c r="E5097" s="30"/>
      <c r="F5097" s="30"/>
      <c r="G5097" s="14" t="s">
        <v>330</v>
      </c>
      <c r="H5097" s="19">
        <v>3.133213</v>
      </c>
      <c r="I5097" s="17">
        <v>3.1348000000000001E-2</v>
      </c>
      <c r="J5097" s="19">
        <v>3.226747</v>
      </c>
      <c r="K5097" s="17">
        <v>5.8141999999999999E-2</v>
      </c>
      <c r="L5097" s="19">
        <v>3.1783929999999998</v>
      </c>
      <c r="M5097" s="17">
        <v>7.3273000000000005E-2</v>
      </c>
      <c r="N5097" s="19">
        <v>3.1410130000000001</v>
      </c>
      <c r="O5097" s="17">
        <v>0.123473</v>
      </c>
    </row>
    <row r="5098" spans="1:15" x14ac:dyDescent="0.2">
      <c r="A5098" s="125"/>
      <c r="B5098" s="30"/>
      <c r="C5098" s="30"/>
      <c r="D5098" s="30"/>
      <c r="E5098" s="30"/>
      <c r="F5098" s="30"/>
      <c r="G5098" s="14" t="s">
        <v>331</v>
      </c>
      <c r="H5098" s="19">
        <v>3.3859569999999999</v>
      </c>
      <c r="I5098" s="17">
        <v>8.4296999999999997E-2</v>
      </c>
      <c r="J5098" s="19">
        <v>3.3833959999999998</v>
      </c>
      <c r="K5098" s="17">
        <v>7.8196000000000002E-2</v>
      </c>
      <c r="L5098" s="19">
        <v>3.3710819999999999</v>
      </c>
      <c r="M5098" s="17">
        <v>9.0533000000000002E-2</v>
      </c>
      <c r="N5098" s="19">
        <v>3.311906</v>
      </c>
      <c r="O5098" s="17">
        <v>8.4235000000000004E-2</v>
      </c>
    </row>
    <row r="5099" spans="1:15" x14ac:dyDescent="0.2">
      <c r="A5099" s="125"/>
      <c r="B5099" s="30"/>
      <c r="C5099" s="30"/>
      <c r="D5099" s="30"/>
      <c r="E5099" s="30"/>
      <c r="F5099" s="30"/>
      <c r="G5099" s="14" t="s">
        <v>332</v>
      </c>
      <c r="H5099" s="19">
        <v>3.5941339999999999</v>
      </c>
      <c r="I5099" s="17">
        <v>3.6165000000000003E-2</v>
      </c>
      <c r="J5099" s="19">
        <v>3.5174729999999998</v>
      </c>
      <c r="K5099" s="17">
        <v>2.0410000000000001E-2</v>
      </c>
      <c r="L5099" s="19">
        <v>3.4732530000000001</v>
      </c>
      <c r="M5099" s="17">
        <v>1.1665999999999999E-2</v>
      </c>
      <c r="N5099" s="19">
        <v>3.4064510000000001</v>
      </c>
      <c r="O5099" s="17">
        <v>7.9660000000000009E-3</v>
      </c>
    </row>
    <row r="5100" spans="1:15" x14ac:dyDescent="0.2">
      <c r="A5100" s="125"/>
      <c r="B5100" s="30"/>
      <c r="C5100" s="30"/>
      <c r="D5100" s="30"/>
      <c r="E5100" s="30"/>
      <c r="F5100" s="30"/>
      <c r="G5100" s="14" t="s">
        <v>333</v>
      </c>
      <c r="H5100" s="19">
        <v>3.380112</v>
      </c>
      <c r="I5100" s="17">
        <v>6.8319000000000005E-2</v>
      </c>
      <c r="J5100" s="19">
        <v>3.3070390000000001</v>
      </c>
      <c r="K5100" s="17">
        <v>4.6138999999999999E-2</v>
      </c>
      <c r="L5100" s="19">
        <v>3.3085049999999998</v>
      </c>
      <c r="M5100" s="17">
        <v>6.2447000000000003E-2</v>
      </c>
      <c r="N5100" s="19">
        <v>3.2489460000000001</v>
      </c>
      <c r="O5100" s="17">
        <v>5.8587E-2</v>
      </c>
    </row>
    <row r="5101" spans="1:15" x14ac:dyDescent="0.2">
      <c r="A5101" s="126"/>
      <c r="B5101" s="31"/>
      <c r="C5101" s="31"/>
      <c r="D5101" s="31"/>
      <c r="E5101" s="31"/>
      <c r="F5101" s="31"/>
      <c r="G5101" s="14" t="s">
        <v>334</v>
      </c>
      <c r="H5101" s="19">
        <v>3.1305930000000002</v>
      </c>
      <c r="I5101" s="17">
        <v>0.132988</v>
      </c>
      <c r="J5101" s="19">
        <v>3.0970580000000001</v>
      </c>
      <c r="K5101" s="17">
        <v>8.7948999999999999E-2</v>
      </c>
      <c r="L5101" s="19">
        <v>2.9878100000000001</v>
      </c>
      <c r="M5101" s="17">
        <v>8.0306000000000002E-2</v>
      </c>
      <c r="N5101" s="19">
        <v>2.9230969999999998</v>
      </c>
      <c r="O5101" s="17">
        <v>7.4426000000000006E-2</v>
      </c>
    </row>
    <row r="5103" spans="1:15" s="135" customFormat="1" ht="18.75" x14ac:dyDescent="0.2">
      <c r="A5103" s="134"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18</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08/11/2013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x14ac:dyDescent="0.2">
      <c r="A6" s="73" t="s">
        <v>102</v>
      </c>
      <c r="B6" s="73" t="s">
        <v>103</v>
      </c>
      <c r="C6" s="73" t="s">
        <v>104</v>
      </c>
      <c r="D6" s="73" t="s">
        <v>122</v>
      </c>
      <c r="E6" s="74" t="s">
        <v>17</v>
      </c>
      <c r="F6" s="75" t="s">
        <v>164</v>
      </c>
      <c r="G6" s="76" t="s">
        <v>17</v>
      </c>
      <c r="H6" s="75" t="s">
        <v>164</v>
      </c>
      <c r="I6" s="76" t="s">
        <v>17</v>
      </c>
      <c r="J6" s="75" t="s">
        <v>164</v>
      </c>
      <c r="K6" s="74" t="s">
        <v>17</v>
      </c>
      <c r="L6" s="75" t="s">
        <v>164</v>
      </c>
      <c r="R6" s="68"/>
      <c r="S6" s="68"/>
      <c r="T6" s="68"/>
      <c r="U6" s="68"/>
      <c r="V6" s="68"/>
      <c r="W6" s="68"/>
      <c r="X6" s="68"/>
      <c r="Y6" s="68"/>
    </row>
    <row r="7" spans="1:25" x14ac:dyDescent="0.2">
      <c r="A7" s="105" t="s">
        <v>67</v>
      </c>
      <c r="B7" s="105" t="s">
        <v>21</v>
      </c>
      <c r="C7" s="106" t="s">
        <v>0</v>
      </c>
      <c r="D7" s="106" t="s">
        <v>326</v>
      </c>
      <c r="E7" s="107">
        <f>+IF(ISNUMBER(DATA!K57),DATA!K57,"n/a")</f>
        <v>488446787.66000003</v>
      </c>
      <c r="F7" s="108">
        <f>+IF(ISNUMBER(DATA!Y57),DATA!Y57,"n/a")</f>
        <v>6.7396016574296447E-2</v>
      </c>
      <c r="G7" s="107">
        <f>+IF(ISNUMBER(DATA!O57),DATA!O57,"n/a")</f>
        <v>1649003133.22</v>
      </c>
      <c r="H7" s="108">
        <f>+IF(ISNUMBER(DATA!Z57),DATA!Z57,"n/a")</f>
        <v>7.8217597919449391E-2</v>
      </c>
      <c r="I7" s="107">
        <f>+IF(ISNUMBER(DATA!S57),DATA!S57,"n/a")</f>
        <v>3162380596.75</v>
      </c>
      <c r="J7" s="108">
        <f>+IF(ISNUMBER(DATA!AA57),DATA!AA57,"n/a")</f>
        <v>0.10232418226264381</v>
      </c>
      <c r="K7" s="107">
        <f>+IF(ISNUMBER(DATA!W57),DATA!W57,"n/a")</f>
        <v>5919750521.75</v>
      </c>
      <c r="L7" s="108">
        <f>+IF(ISNUMBER(DATA!AB57),DATA!AB57,"n/a")</f>
        <v>9.125094190841386E-2</v>
      </c>
      <c r="M7" s="80"/>
      <c r="N7" s="80"/>
      <c r="O7" s="81"/>
      <c r="P7" s="69"/>
      <c r="Q7" s="69"/>
      <c r="R7" s="68"/>
      <c r="S7" s="68"/>
      <c r="T7" s="68"/>
      <c r="U7" s="68"/>
      <c r="V7" s="68"/>
      <c r="W7" s="68"/>
      <c r="X7" s="68"/>
      <c r="Y7" s="68"/>
    </row>
    <row r="8" spans="1:25" x14ac:dyDescent="0.2">
      <c r="A8" s="105" t="s">
        <v>67</v>
      </c>
      <c r="B8" s="105" t="s">
        <v>21</v>
      </c>
      <c r="C8" s="106" t="s">
        <v>0</v>
      </c>
      <c r="D8" s="106" t="s">
        <v>327</v>
      </c>
      <c r="E8" s="107">
        <f>+IF(ISNUMBER(DATA!K58),DATA!K58,"n/a")</f>
        <v>602852481.46000004</v>
      </c>
      <c r="F8" s="108">
        <f>+IF(ISNUMBER(DATA!Y58),DATA!Y58,"n/a")</f>
        <v>6.2808610275865928E-2</v>
      </c>
      <c r="G8" s="107">
        <f>+IF(ISNUMBER(DATA!O58),DATA!O58,"n/a")</f>
        <v>2079033518.78</v>
      </c>
      <c r="H8" s="108">
        <f>+IF(ISNUMBER(DATA!Z58),DATA!Z58,"n/a")</f>
        <v>4.9346955766835156E-2</v>
      </c>
      <c r="I8" s="107">
        <f>+IF(ISNUMBER(DATA!S58),DATA!S58,"n/a")</f>
        <v>3909212020.8600001</v>
      </c>
      <c r="J8" s="108">
        <f>+IF(ISNUMBER(DATA!AA58),DATA!AA58,"n/a")</f>
        <v>6.8105072348001935E-2</v>
      </c>
      <c r="K8" s="107">
        <f>+IF(ISNUMBER(DATA!W58),DATA!W58,"n/a")</f>
        <v>7221374275</v>
      </c>
      <c r="L8" s="108">
        <f>+IF(ISNUMBER(DATA!AB58),DATA!AB58,"n/a")</f>
        <v>7.5628488580911493E-2</v>
      </c>
      <c r="M8" s="80"/>
      <c r="N8" s="80"/>
      <c r="O8" s="81"/>
      <c r="P8" s="69"/>
      <c r="Q8" s="69"/>
      <c r="R8" s="68"/>
      <c r="S8" s="68"/>
      <c r="T8" s="68"/>
      <c r="U8" s="68"/>
      <c r="V8" s="68"/>
      <c r="W8" s="68"/>
      <c r="X8" s="68"/>
      <c r="Y8" s="68"/>
    </row>
    <row r="9" spans="1:25" x14ac:dyDescent="0.2">
      <c r="A9" s="105" t="s">
        <v>67</v>
      </c>
      <c r="B9" s="105" t="s">
        <v>21</v>
      </c>
      <c r="C9" s="106" t="s">
        <v>0</v>
      </c>
      <c r="D9" s="106" t="s">
        <v>328</v>
      </c>
      <c r="E9" s="107">
        <f>+IF(ISNUMBER(DATA!K59),DATA!K59,"n/a")</f>
        <v>539840468.48000002</v>
      </c>
      <c r="F9" s="108">
        <f>+IF(ISNUMBER(DATA!Y59),DATA!Y59,"n/a")</f>
        <v>8.1274271910770995E-2</v>
      </c>
      <c r="G9" s="107">
        <f>+IF(ISNUMBER(DATA!O59),DATA!O59,"n/a")</f>
        <v>1835015033.48</v>
      </c>
      <c r="H9" s="108">
        <f>+IF(ISNUMBER(DATA!Z59),DATA!Z59,"n/a")</f>
        <v>7.4749239145778079E-2</v>
      </c>
      <c r="I9" s="107">
        <f>+IF(ISNUMBER(DATA!S59),DATA!S59,"n/a")</f>
        <v>3513540755.8800001</v>
      </c>
      <c r="J9" s="108">
        <f>+IF(ISNUMBER(DATA!AA59),DATA!AA59,"n/a")</f>
        <v>8.472642882656102E-2</v>
      </c>
      <c r="K9" s="107">
        <f>+IF(ISNUMBER(DATA!W59),DATA!W59,"n/a")</f>
        <v>6501023953.8199997</v>
      </c>
      <c r="L9" s="108">
        <f>+IF(ISNUMBER(DATA!AB59),DATA!AB59,"n/a")</f>
        <v>7.1828163941409673E-2</v>
      </c>
      <c r="M9" s="80"/>
      <c r="N9" s="80"/>
      <c r="O9" s="81"/>
      <c r="P9" s="69"/>
      <c r="Q9" s="69"/>
      <c r="R9" s="68"/>
      <c r="S9" s="68"/>
      <c r="T9" s="68"/>
      <c r="U9" s="68"/>
      <c r="V9" s="68"/>
      <c r="W9" s="68"/>
      <c r="X9" s="68"/>
      <c r="Y9" s="68"/>
    </row>
    <row r="10" spans="1:25" x14ac:dyDescent="0.2">
      <c r="A10" s="105" t="s">
        <v>67</v>
      </c>
      <c r="B10" s="105" t="s">
        <v>21</v>
      </c>
      <c r="C10" s="106" t="s">
        <v>0</v>
      </c>
      <c r="D10" s="106" t="s">
        <v>329</v>
      </c>
      <c r="E10" s="107">
        <f>+IF(ISNUMBER(DATA!K60),DATA!K60,"n/a")</f>
        <v>935250392.61000001</v>
      </c>
      <c r="F10" s="108">
        <f>+IF(ISNUMBER(DATA!Y60),DATA!Y60,"n/a")</f>
        <v>7.9593769352612087E-2</v>
      </c>
      <c r="G10" s="107">
        <f>+IF(ISNUMBER(DATA!O60),DATA!O60,"n/a")</f>
        <v>3149453858.8000002</v>
      </c>
      <c r="H10" s="108">
        <f>+IF(ISNUMBER(DATA!Z60),DATA!Z60,"n/a")</f>
        <v>6.0395385090339648E-2</v>
      </c>
      <c r="I10" s="107">
        <f>+IF(ISNUMBER(DATA!S60),DATA!S60,"n/a")</f>
        <v>5862762949.9799995</v>
      </c>
      <c r="J10" s="108">
        <f>+IF(ISNUMBER(DATA!AA60),DATA!AA60,"n/a")</f>
        <v>7.4984997464632247E-2</v>
      </c>
      <c r="K10" s="107">
        <f>+IF(ISNUMBER(DATA!W60),DATA!W60,"n/a")</f>
        <v>10817059186.75</v>
      </c>
      <c r="L10" s="108">
        <f>+IF(ISNUMBER(DATA!AB60),DATA!AB60,"n/a")</f>
        <v>7.7398800686832067E-2</v>
      </c>
      <c r="M10" s="80"/>
      <c r="N10" s="80"/>
      <c r="O10" s="81"/>
      <c r="P10" s="69"/>
      <c r="Q10" s="69"/>
      <c r="R10" s="68"/>
      <c r="S10" s="68"/>
      <c r="T10" s="68"/>
      <c r="U10" s="68"/>
      <c r="V10" s="68"/>
      <c r="W10" s="68"/>
      <c r="X10" s="68"/>
      <c r="Y10" s="68"/>
    </row>
    <row r="11" spans="1:25" x14ac:dyDescent="0.2">
      <c r="A11" s="105" t="s">
        <v>67</v>
      </c>
      <c r="B11" s="105" t="s">
        <v>21</v>
      </c>
      <c r="C11" s="106" t="s">
        <v>0</v>
      </c>
      <c r="D11" s="106" t="s">
        <v>330</v>
      </c>
      <c r="E11" s="107">
        <f>+IF(ISNUMBER(DATA!K61),DATA!K61,"n/a")</f>
        <v>343429953.69</v>
      </c>
      <c r="F11" s="108">
        <f>+IF(ISNUMBER(DATA!Y61),DATA!Y61,"n/a")</f>
        <v>7.8215449153879443E-2</v>
      </c>
      <c r="G11" s="107">
        <f>+IF(ISNUMBER(DATA!O61),DATA!O61,"n/a")</f>
        <v>1140664619.48</v>
      </c>
      <c r="H11" s="108">
        <f>+IF(ISNUMBER(DATA!Z61),DATA!Z61,"n/a")</f>
        <v>5.1081572042670019E-2</v>
      </c>
      <c r="I11" s="107">
        <f>+IF(ISNUMBER(DATA!S61),DATA!S61,"n/a")</f>
        <v>2118112046.51</v>
      </c>
      <c r="J11" s="108">
        <f>+IF(ISNUMBER(DATA!AA61),DATA!AA61,"n/a")</f>
        <v>5.9076750965040753E-2</v>
      </c>
      <c r="K11" s="107">
        <f>+IF(ISNUMBER(DATA!W61),DATA!W61,"n/a")</f>
        <v>3918174611.77</v>
      </c>
      <c r="L11" s="108">
        <f>+IF(ISNUMBER(DATA!AB61),DATA!AB61,"n/a")</f>
        <v>5.7819032491814019E-2</v>
      </c>
      <c r="M11" s="80"/>
      <c r="N11" s="80"/>
      <c r="O11" s="81"/>
      <c r="P11" s="69"/>
      <c r="Q11" s="69"/>
      <c r="R11" s="68"/>
      <c r="S11" s="68"/>
      <c r="T11" s="68"/>
      <c r="U11" s="68"/>
      <c r="V11" s="68"/>
      <c r="W11" s="68"/>
      <c r="X11" s="68"/>
      <c r="Y11" s="68"/>
    </row>
    <row r="12" spans="1:25" x14ac:dyDescent="0.2">
      <c r="A12" s="105" t="s">
        <v>67</v>
      </c>
      <c r="B12" s="105" t="s">
        <v>21</v>
      </c>
      <c r="C12" s="106" t="s">
        <v>0</v>
      </c>
      <c r="D12" s="106" t="s">
        <v>331</v>
      </c>
      <c r="E12" s="107">
        <f>+IF(ISNUMBER(DATA!K62),DATA!K62,"n/a")</f>
        <v>474016146.19999999</v>
      </c>
      <c r="F12" s="108">
        <f>+IF(ISNUMBER(DATA!Y62),DATA!Y62,"n/a")</f>
        <v>3.906177057272598E-2</v>
      </c>
      <c r="G12" s="107">
        <f>+IF(ISNUMBER(DATA!O62),DATA!O62,"n/a")</f>
        <v>1576582094.6600001</v>
      </c>
      <c r="H12" s="108">
        <f>+IF(ISNUMBER(DATA!Z62),DATA!Z62,"n/a")</f>
        <v>5.831933337247084E-2</v>
      </c>
      <c r="I12" s="107">
        <f>+IF(ISNUMBER(DATA!S62),DATA!S62,"n/a")</f>
        <v>3054080855.6599998</v>
      </c>
      <c r="J12" s="108">
        <f>+IF(ISNUMBER(DATA!AA62),DATA!AA62,"n/a")</f>
        <v>6.5452736700035763E-2</v>
      </c>
      <c r="K12" s="107">
        <f>+IF(ISNUMBER(DATA!W62),DATA!W62,"n/a")</f>
        <v>5789562521.5</v>
      </c>
      <c r="L12" s="108">
        <f>+IF(ISNUMBER(DATA!AB62),DATA!AB62,"n/a")</f>
        <v>5.1814823155817834E-2</v>
      </c>
      <c r="M12" s="80"/>
      <c r="N12" s="80"/>
      <c r="O12" s="81"/>
      <c r="P12" s="69"/>
      <c r="Q12" s="69"/>
      <c r="R12" s="68"/>
      <c r="S12" s="68"/>
      <c r="T12" s="68"/>
      <c r="U12" s="68"/>
      <c r="V12" s="68"/>
      <c r="W12" s="68"/>
      <c r="X12" s="68"/>
      <c r="Y12" s="68"/>
    </row>
    <row r="13" spans="1:25" x14ac:dyDescent="0.2">
      <c r="A13" s="105" t="s">
        <v>67</v>
      </c>
      <c r="B13" s="105" t="s">
        <v>21</v>
      </c>
      <c r="C13" s="106" t="s">
        <v>0</v>
      </c>
      <c r="D13" s="106" t="s">
        <v>332</v>
      </c>
      <c r="E13" s="107">
        <f>+IF(ISNUMBER(DATA!K63),DATA!K63,"n/a")</f>
        <v>636261649.35000002</v>
      </c>
      <c r="F13" s="108">
        <f>+IF(ISNUMBER(DATA!Y63),DATA!Y63,"n/a")</f>
        <v>6.7161362306547082E-2</v>
      </c>
      <c r="G13" s="107">
        <f>+IF(ISNUMBER(DATA!O63),DATA!O63,"n/a")</f>
        <v>2076882296.29</v>
      </c>
      <c r="H13" s="108">
        <f>+IF(ISNUMBER(DATA!Z63),DATA!Z63,"n/a")</f>
        <v>8.772396997844821E-2</v>
      </c>
      <c r="I13" s="107">
        <f>+IF(ISNUMBER(DATA!S63),DATA!S63,"n/a")</f>
        <v>4089502206.3200002</v>
      </c>
      <c r="J13" s="108">
        <f>+IF(ISNUMBER(DATA!AA63),DATA!AA63,"n/a")</f>
        <v>0.1019474594083733</v>
      </c>
      <c r="K13" s="107">
        <f>+IF(ISNUMBER(DATA!W63),DATA!W63,"n/a")</f>
        <v>7747881496.4099998</v>
      </c>
      <c r="L13" s="108">
        <f>+IF(ISNUMBER(DATA!AB63),DATA!AB63,"n/a")</f>
        <v>8.5153488272992905E-2</v>
      </c>
      <c r="M13" s="80"/>
      <c r="N13" s="80"/>
      <c r="O13" s="81"/>
      <c r="P13" s="69"/>
      <c r="Q13" s="69"/>
      <c r="R13" s="68"/>
      <c r="S13" s="68"/>
      <c r="T13" s="68"/>
      <c r="U13" s="68"/>
      <c r="V13" s="68"/>
      <c r="W13" s="68"/>
      <c r="X13" s="68"/>
      <c r="Y13" s="68"/>
    </row>
    <row r="14" spans="1:25" x14ac:dyDescent="0.2">
      <c r="A14" s="105" t="s">
        <v>67</v>
      </c>
      <c r="B14" s="105" t="s">
        <v>21</v>
      </c>
      <c r="C14" s="106" t="s">
        <v>0</v>
      </c>
      <c r="D14" s="106" t="s">
        <v>333</v>
      </c>
      <c r="E14" s="107">
        <f>+IF(ISNUMBER(DATA!K64),DATA!K64,"n/a")</f>
        <v>536155556.70999998</v>
      </c>
      <c r="F14" s="108">
        <f>+IF(ISNUMBER(DATA!Y64),DATA!Y64,"n/a")</f>
        <v>7.5307370954451933E-2</v>
      </c>
      <c r="G14" s="107">
        <f>+IF(ISNUMBER(DATA!O64),DATA!O64,"n/a")</f>
        <v>1776274133.04</v>
      </c>
      <c r="H14" s="108">
        <f>+IF(ISNUMBER(DATA!Z64),DATA!Z64,"n/a")</f>
        <v>8.4941741403880555E-2</v>
      </c>
      <c r="I14" s="107">
        <f>+IF(ISNUMBER(DATA!S64),DATA!S64,"n/a")</f>
        <v>3336209898.4699998</v>
      </c>
      <c r="J14" s="108">
        <f>+IF(ISNUMBER(DATA!AA64),DATA!AA64,"n/a")</f>
        <v>9.803279123387075E-2</v>
      </c>
      <c r="K14" s="107">
        <f>+IF(ISNUMBER(DATA!W64),DATA!W64,"n/a")</f>
        <v>6138505836.3900003</v>
      </c>
      <c r="L14" s="108">
        <f>+IF(ISNUMBER(DATA!AB64),DATA!AB64,"n/a")</f>
        <v>8.2207769577193834E-2</v>
      </c>
      <c r="M14" s="80"/>
      <c r="N14" s="80"/>
      <c r="O14" s="81"/>
      <c r="P14" s="69"/>
      <c r="Q14" s="69"/>
      <c r="R14" s="68"/>
      <c r="S14" s="68"/>
      <c r="T14" s="68"/>
      <c r="U14" s="68"/>
      <c r="V14" s="68"/>
      <c r="W14" s="68"/>
      <c r="X14" s="68"/>
      <c r="Y14" s="68"/>
    </row>
    <row r="15" spans="1:25" x14ac:dyDescent="0.2">
      <c r="A15" s="105" t="s">
        <v>67</v>
      </c>
      <c r="B15" s="105" t="s">
        <v>21</v>
      </c>
      <c r="C15" s="106" t="s">
        <v>0</v>
      </c>
      <c r="D15" s="106" t="s">
        <v>334</v>
      </c>
      <c r="E15" s="107">
        <f>+IF(ISNUMBER(DATA!K65),DATA!K65,"n/a")</f>
        <v>4556263235.8500004</v>
      </c>
      <c r="F15" s="108">
        <f>+IF(ISNUMBER(DATA!Y65),DATA!Y65,"n/a")</f>
        <v>6.956235234388998E-2</v>
      </c>
      <c r="G15" s="107">
        <f>+IF(ISNUMBER(DATA!O65),DATA!O65,"n/a")</f>
        <v>15282949328.17</v>
      </c>
      <c r="H15" s="108">
        <f>+IF(ISNUMBER(DATA!Z65),DATA!Z65,"n/a")</f>
        <v>6.8018447095433504E-2</v>
      </c>
      <c r="I15" s="107">
        <f>+IF(ISNUMBER(DATA!S65),DATA!S65,"n/a")</f>
        <v>29045853818.330002</v>
      </c>
      <c r="J15" s="108">
        <f>+IF(ISNUMBER(DATA!AA65),DATA!AA65,"n/a")</f>
        <v>8.228097801312842E-2</v>
      </c>
      <c r="K15" s="107">
        <f>+IF(ISNUMBER(DATA!W65),DATA!W65,"n/a")</f>
        <v>54053384960.089996</v>
      </c>
      <c r="L15" s="108">
        <f>+IF(ISNUMBER(DATA!AB65),DATA!AB65,"n/a")</f>
        <v>7.5385871221838305E-2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09" t="s">
        <v>19</v>
      </c>
      <c r="B17" s="109" t="s">
        <v>21</v>
      </c>
      <c r="C17" s="110" t="s">
        <v>68</v>
      </c>
      <c r="D17" s="110" t="s">
        <v>326</v>
      </c>
      <c r="E17" s="111">
        <f>+IF(ISNUMBER(DATA!AD57),DATA!AD57,"n/a")</f>
        <v>1.9510941376790294E-2</v>
      </c>
      <c r="F17" s="112">
        <f>+IF(ISNUMBER(DATA!AF57),DATA!AF57,"n/a")</f>
        <v>-4.2269093570027408E-2</v>
      </c>
      <c r="G17" s="111">
        <f>+IF(ISNUMBER(DATA!AI57),DATA!AI57,"n/a")</f>
        <v>1.8454272291513019E-2</v>
      </c>
      <c r="H17" s="112">
        <f>+IF(ISNUMBER(DATA!AJ57),DATA!AJ57,"n/a")</f>
        <v>-0.12627674776132697</v>
      </c>
      <c r="I17" s="111">
        <f>+IF(ISNUMBER(DATA!AM57),DATA!AM57,"n/a")</f>
        <v>2.0020894374658101E-2</v>
      </c>
      <c r="J17" s="112">
        <f>+IF(ISNUMBER(DATA!AN57),DATA!AN57,"n/a")</f>
        <v>-0.16198427129242959</v>
      </c>
      <c r="K17" s="111">
        <f>+IF(ISNUMBER(DATA!AQ57),DATA!AQ57,"n/a")</f>
        <v>2.1773177068262151E-2</v>
      </c>
      <c r="L17" s="112">
        <f>+IF(ISNUMBER(DATA!AR57),DATA!AR57,"n/a")</f>
        <v>-0.15046599285492082</v>
      </c>
      <c r="M17" s="80"/>
      <c r="N17" s="80"/>
      <c r="O17" s="81"/>
      <c r="P17" s="69"/>
      <c r="Q17" s="69"/>
      <c r="R17" s="68"/>
      <c r="S17" s="68"/>
      <c r="T17" s="68"/>
      <c r="U17" s="68"/>
      <c r="V17" s="68"/>
      <c r="W17" s="68"/>
      <c r="X17" s="68"/>
      <c r="Y17" s="68"/>
    </row>
    <row r="18" spans="1:25" x14ac:dyDescent="0.2">
      <c r="A18" s="109" t="s">
        <v>19</v>
      </c>
      <c r="B18" s="109" t="s">
        <v>21</v>
      </c>
      <c r="C18" s="110" t="s">
        <v>68</v>
      </c>
      <c r="D18" s="110" t="s">
        <v>327</v>
      </c>
      <c r="E18" s="111">
        <f>+IF(ISNUMBER(DATA!AD58),DATA!AD58,"n/a")</f>
        <v>1.8355293415944031E-2</v>
      </c>
      <c r="F18" s="112">
        <f>+IF(ISNUMBER(DATA!AF58),DATA!AF58,"n/a")</f>
        <v>1.4516331176984282E-3</v>
      </c>
      <c r="G18" s="111">
        <f>+IF(ISNUMBER(DATA!AI58),DATA!AI58,"n/a")</f>
        <v>1.8463139320873012E-2</v>
      </c>
      <c r="H18" s="112">
        <f>+IF(ISNUMBER(DATA!AJ58),DATA!AJ58,"n/a")</f>
        <v>3.6036615382765633E-2</v>
      </c>
      <c r="I18" s="111">
        <f>+IF(ISNUMBER(DATA!AM58),DATA!AM58,"n/a")</f>
        <v>1.9767743590689089E-2</v>
      </c>
      <c r="J18" s="112">
        <f>+IF(ISNUMBER(DATA!AN58),DATA!AN58,"n/a")</f>
        <v>-4.8494497313641277E-3</v>
      </c>
      <c r="K18" s="111">
        <f>+IF(ISNUMBER(DATA!AQ58),DATA!AQ58,"n/a")</f>
        <v>2.0864221341027223E-2</v>
      </c>
      <c r="L18" s="112">
        <f>+IF(ISNUMBER(DATA!AR58),DATA!AR58,"n/a")</f>
        <v>-3.5721070476043074E-2</v>
      </c>
      <c r="M18" s="80"/>
      <c r="N18" s="80"/>
      <c r="O18" s="81"/>
      <c r="P18" s="69"/>
      <c r="Q18" s="69"/>
      <c r="R18" s="68"/>
      <c r="S18" s="68"/>
      <c r="T18" s="68"/>
      <c r="U18" s="68"/>
      <c r="V18" s="68"/>
      <c r="W18" s="68"/>
      <c r="X18" s="68"/>
      <c r="Y18" s="68"/>
    </row>
    <row r="19" spans="1:25" x14ac:dyDescent="0.2">
      <c r="A19" s="109" t="s">
        <v>19</v>
      </c>
      <c r="B19" s="109" t="s">
        <v>21</v>
      </c>
      <c r="C19" s="110" t="s">
        <v>68</v>
      </c>
      <c r="D19" s="110" t="s">
        <v>328</v>
      </c>
      <c r="E19" s="111">
        <f>+IF(ISNUMBER(DATA!AD59),DATA!AD59,"n/a")</f>
        <v>1.5889121216184215E-2</v>
      </c>
      <c r="F19" s="112">
        <f>+IF(ISNUMBER(DATA!AF59),DATA!AF59,"n/a")</f>
        <v>-0.14438281799714156</v>
      </c>
      <c r="G19" s="111">
        <f>+IF(ISNUMBER(DATA!AI59),DATA!AI59,"n/a")</f>
        <v>1.4414088362992303E-2</v>
      </c>
      <c r="H19" s="112">
        <f>+IF(ISNUMBER(DATA!AJ59),DATA!AJ59,"n/a")</f>
        <v>-0.13370987300440185</v>
      </c>
      <c r="I19" s="111">
        <f>+IF(ISNUMBER(DATA!AM59),DATA!AM59,"n/a")</f>
        <v>1.588264665967231E-2</v>
      </c>
      <c r="J19" s="112">
        <f>+IF(ISNUMBER(DATA!AN59),DATA!AN59,"n/a")</f>
        <v>-0.1251860951936471</v>
      </c>
      <c r="K19" s="111">
        <f>+IF(ISNUMBER(DATA!AQ59),DATA!AQ59,"n/a")</f>
        <v>1.706379640007576E-2</v>
      </c>
      <c r="L19" s="112">
        <f>+IF(ISNUMBER(DATA!AR59),DATA!AR59,"n/a")</f>
        <v>-0.10609409711427528</v>
      </c>
      <c r="M19" s="80"/>
      <c r="N19" s="80"/>
      <c r="O19" s="81"/>
      <c r="P19" s="69"/>
      <c r="Q19" s="69"/>
      <c r="R19" s="68"/>
      <c r="S19" s="68"/>
      <c r="T19" s="68"/>
      <c r="U19" s="68"/>
      <c r="V19" s="68"/>
      <c r="W19" s="68"/>
      <c r="X19" s="68"/>
      <c r="Y19" s="68"/>
    </row>
    <row r="20" spans="1:25" x14ac:dyDescent="0.2">
      <c r="A20" s="109" t="s">
        <v>19</v>
      </c>
      <c r="B20" s="109" t="s">
        <v>21</v>
      </c>
      <c r="C20" s="110" t="s">
        <v>68</v>
      </c>
      <c r="D20" s="110" t="s">
        <v>329</v>
      </c>
      <c r="E20" s="111">
        <f>+IF(ISNUMBER(DATA!AD60),DATA!AD60,"n/a")</f>
        <v>1.7356518165095501E-2</v>
      </c>
      <c r="F20" s="112">
        <f>+IF(ISNUMBER(DATA!AF60),DATA!AF60,"n/a")</f>
        <v>-9.0496741293654911E-2</v>
      </c>
      <c r="G20" s="111">
        <f>+IF(ISNUMBER(DATA!AI60),DATA!AI60,"n/a")</f>
        <v>1.6684315152983756E-2</v>
      </c>
      <c r="H20" s="112">
        <f>+IF(ISNUMBER(DATA!AJ60),DATA!AJ60,"n/a")</f>
        <v>-9.6374602068299842E-2</v>
      </c>
      <c r="I20" s="111">
        <f>+IF(ISNUMBER(DATA!AM60),DATA!AM60,"n/a")</f>
        <v>1.8568944572519581E-2</v>
      </c>
      <c r="J20" s="112">
        <f>+IF(ISNUMBER(DATA!AN60),DATA!AN60,"n/a")</f>
        <v>-0.12630471107232222</v>
      </c>
      <c r="K20" s="111">
        <f>+IF(ISNUMBER(DATA!AQ60),DATA!AQ60,"n/a")</f>
        <v>2.0360354847625748E-2</v>
      </c>
      <c r="L20" s="112">
        <f>+IF(ISNUMBER(DATA!AR60),DATA!AR60,"n/a")</f>
        <v>-0.12674708484762126</v>
      </c>
      <c r="M20" s="80"/>
      <c r="N20" s="80"/>
      <c r="O20" s="81"/>
      <c r="P20" s="69"/>
      <c r="Q20" s="69"/>
      <c r="R20" s="68"/>
      <c r="S20" s="68"/>
      <c r="T20" s="68"/>
      <c r="U20" s="68"/>
      <c r="V20" s="68"/>
      <c r="W20" s="68"/>
      <c r="X20" s="68"/>
      <c r="Y20" s="68"/>
    </row>
    <row r="21" spans="1:25" x14ac:dyDescent="0.2">
      <c r="A21" s="109" t="s">
        <v>19</v>
      </c>
      <c r="B21" s="109" t="s">
        <v>21</v>
      </c>
      <c r="C21" s="110" t="s">
        <v>68</v>
      </c>
      <c r="D21" s="110" t="s">
        <v>330</v>
      </c>
      <c r="E21" s="111">
        <f>+IF(ISNUMBER(DATA!AD61),DATA!AD61,"n/a")</f>
        <v>1.5527648320186903E-2</v>
      </c>
      <c r="F21" s="112">
        <f>+IF(ISNUMBER(DATA!AF61),DATA!AF61,"n/a")</f>
        <v>2.3437870115506146E-2</v>
      </c>
      <c r="G21" s="111">
        <f>+IF(ISNUMBER(DATA!AI61),DATA!AI61,"n/a")</f>
        <v>1.5997327915999192E-2</v>
      </c>
      <c r="H21" s="112">
        <f>+IF(ISNUMBER(DATA!AJ61),DATA!AJ61,"n/a")</f>
        <v>6.1809518151829772E-2</v>
      </c>
      <c r="I21" s="111">
        <f>+IF(ISNUMBER(DATA!AM61),DATA!AM61,"n/a")</f>
        <v>1.749832197077069E-2</v>
      </c>
      <c r="J21" s="112">
        <f>+IF(ISNUMBER(DATA!AN61),DATA!AN61,"n/a")</f>
        <v>5.3857050816453686E-2</v>
      </c>
      <c r="K21" s="111">
        <f>+IF(ISNUMBER(DATA!AQ61),DATA!AQ61,"n/a")</f>
        <v>1.8602766413483827E-2</v>
      </c>
      <c r="L21" s="112">
        <f>+IF(ISNUMBER(DATA!AR61),DATA!AR61,"n/a")</f>
        <v>3.1413197631222425E-2</v>
      </c>
      <c r="M21" s="80"/>
      <c r="N21" s="80"/>
      <c r="O21" s="81"/>
      <c r="P21" s="69"/>
      <c r="Q21" s="69"/>
      <c r="R21" s="68"/>
      <c r="S21" s="68"/>
      <c r="T21" s="68"/>
      <c r="U21" s="68"/>
      <c r="V21" s="68"/>
      <c r="W21" s="68"/>
      <c r="X21" s="68"/>
      <c r="Y21" s="68"/>
    </row>
    <row r="22" spans="1:25" x14ac:dyDescent="0.2">
      <c r="A22" s="109" t="s">
        <v>19</v>
      </c>
      <c r="B22" s="109" t="s">
        <v>21</v>
      </c>
      <c r="C22" s="110" t="s">
        <v>68</v>
      </c>
      <c r="D22" s="110" t="s">
        <v>331</v>
      </c>
      <c r="E22" s="111">
        <f>+IF(ISNUMBER(DATA!AD62),DATA!AD62,"n/a")</f>
        <v>1.4994571791479745E-2</v>
      </c>
      <c r="F22" s="112">
        <f>+IF(ISNUMBER(DATA!AF62),DATA!AF62,"n/a")</f>
        <v>-6.1633255925673015E-2</v>
      </c>
      <c r="G22" s="111">
        <f>+IF(ISNUMBER(DATA!AI62),DATA!AI62,"n/a")</f>
        <v>1.4571296552086136E-2</v>
      </c>
      <c r="H22" s="112">
        <f>+IF(ISNUMBER(DATA!AJ62),DATA!AJ62,"n/a")</f>
        <v>-7.8097438306884953E-2</v>
      </c>
      <c r="I22" s="111">
        <f>+IF(ISNUMBER(DATA!AM62),DATA!AM62,"n/a")</f>
        <v>1.5882334601621952E-2</v>
      </c>
      <c r="J22" s="112">
        <f>+IF(ISNUMBER(DATA!AN62),DATA!AN62,"n/a")</f>
        <v>-6.6318534091270101E-2</v>
      </c>
      <c r="K22" s="111">
        <f>+IF(ISNUMBER(DATA!AQ62),DATA!AQ62,"n/a")</f>
        <v>1.6332700610598286E-2</v>
      </c>
      <c r="L22" s="112">
        <f>+IF(ISNUMBER(DATA!AR62),DATA!AR62,"n/a")</f>
        <v>-5.5060068319875283E-2</v>
      </c>
      <c r="M22" s="80"/>
      <c r="N22" s="80"/>
      <c r="O22" s="81"/>
      <c r="P22" s="69"/>
      <c r="Q22" s="69"/>
      <c r="R22" s="68"/>
      <c r="S22" s="68"/>
      <c r="T22" s="68"/>
      <c r="U22" s="68"/>
      <c r="V22" s="68"/>
      <c r="W22" s="68"/>
      <c r="X22" s="68"/>
      <c r="Y22" s="68"/>
    </row>
    <row r="23" spans="1:25" x14ac:dyDescent="0.2">
      <c r="A23" s="109" t="s">
        <v>19</v>
      </c>
      <c r="B23" s="109" t="s">
        <v>21</v>
      </c>
      <c r="C23" s="110" t="s">
        <v>68</v>
      </c>
      <c r="D23" s="110" t="s">
        <v>332</v>
      </c>
      <c r="E23" s="111">
        <f>+IF(ISNUMBER(DATA!AD63),DATA!AD63,"n/a")</f>
        <v>1.6538379754318454E-2</v>
      </c>
      <c r="F23" s="112">
        <f>+IF(ISNUMBER(DATA!AF63),DATA!AF63,"n/a")</f>
        <v>-2.3536587536321721E-2</v>
      </c>
      <c r="G23" s="111">
        <f>+IF(ISNUMBER(DATA!AI63),DATA!AI63,"n/a")</f>
        <v>1.6090706242571629E-2</v>
      </c>
      <c r="H23" s="112">
        <f>+IF(ISNUMBER(DATA!AJ63),DATA!AJ63,"n/a")</f>
        <v>-6.0525304206794986E-2</v>
      </c>
      <c r="I23" s="111">
        <f>+IF(ISNUMBER(DATA!AM63),DATA!AM63,"n/a")</f>
        <v>1.7491947469658015E-2</v>
      </c>
      <c r="J23" s="112">
        <f>+IF(ISNUMBER(DATA!AN63),DATA!AN63,"n/a")</f>
        <v>-3.2337339028310624E-2</v>
      </c>
      <c r="K23" s="111">
        <f>+IF(ISNUMBER(DATA!AQ63),DATA!AQ63,"n/a")</f>
        <v>1.822229295652212E-2</v>
      </c>
      <c r="L23" s="112">
        <f>+IF(ISNUMBER(DATA!AR63),DATA!AR63,"n/a")</f>
        <v>-4.4766663737607487E-2</v>
      </c>
      <c r="M23" s="80"/>
      <c r="N23" s="80"/>
      <c r="O23" s="81"/>
      <c r="P23" s="69"/>
      <c r="Q23" s="69"/>
      <c r="R23" s="68"/>
      <c r="S23" s="68"/>
      <c r="T23" s="68"/>
      <c r="U23" s="68"/>
      <c r="V23" s="68"/>
      <c r="W23" s="68"/>
      <c r="X23" s="68"/>
      <c r="Y23" s="68"/>
    </row>
    <row r="24" spans="1:25" x14ac:dyDescent="0.2">
      <c r="A24" s="109" t="s">
        <v>19</v>
      </c>
      <c r="B24" s="109" t="s">
        <v>21</v>
      </c>
      <c r="C24" s="110" t="s">
        <v>68</v>
      </c>
      <c r="D24" s="110" t="s">
        <v>333</v>
      </c>
      <c r="E24" s="111">
        <f>+IF(ISNUMBER(DATA!AD64),DATA!AD64,"n/a")</f>
        <v>1.9135433386643037E-2</v>
      </c>
      <c r="F24" s="112">
        <f>+IF(ISNUMBER(DATA!AF64),DATA!AF64,"n/a")</f>
        <v>-5.0565994683770057E-2</v>
      </c>
      <c r="G24" s="111">
        <f>+IF(ISNUMBER(DATA!AI64),DATA!AI64,"n/a")</f>
        <v>1.8592453943738371E-2</v>
      </c>
      <c r="H24" s="112">
        <f>+IF(ISNUMBER(DATA!AJ64),DATA!AJ64,"n/a")</f>
        <v>-0.11070562544727436</v>
      </c>
      <c r="I24" s="111">
        <f>+IF(ISNUMBER(DATA!AM64),DATA!AM64,"n/a")</f>
        <v>2.0458895119669213E-2</v>
      </c>
      <c r="J24" s="112">
        <f>+IF(ISNUMBER(DATA!AN64),DATA!AN64,"n/a")</f>
        <v>-0.117953482184684</v>
      </c>
      <c r="K24" s="111">
        <f>+IF(ISNUMBER(DATA!AQ64),DATA!AQ64,"n/a")</f>
        <v>2.2075902412058961E-2</v>
      </c>
      <c r="L24" s="112">
        <f>+IF(ISNUMBER(DATA!AR64),DATA!AR64,"n/a")</f>
        <v>-9.0665468549739475E-2</v>
      </c>
      <c r="M24" s="80"/>
      <c r="N24" s="80"/>
      <c r="O24" s="81"/>
      <c r="P24" s="69"/>
      <c r="Q24" s="69"/>
      <c r="R24" s="68"/>
      <c r="S24" s="68"/>
      <c r="T24" s="68"/>
      <c r="U24" s="68"/>
      <c r="V24" s="68"/>
      <c r="W24" s="68"/>
      <c r="X24" s="68"/>
      <c r="Y24" s="68"/>
    </row>
    <row r="25" spans="1:25" x14ac:dyDescent="0.2">
      <c r="A25" s="109" t="s">
        <v>19</v>
      </c>
      <c r="B25" s="109" t="s">
        <v>21</v>
      </c>
      <c r="C25" s="110" t="s">
        <v>68</v>
      </c>
      <c r="D25" s="110" t="s">
        <v>334</v>
      </c>
      <c r="E25" s="111">
        <f>+IF(ISNUMBER(DATA!AD65),DATA!AD65,"n/a")</f>
        <v>1.7252982102332337E-2</v>
      </c>
      <c r="F25" s="112">
        <f>+IF(ISNUMBER(DATA!AF65),DATA!AF65,"n/a")</f>
        <v>-5.3479486489333913E-2</v>
      </c>
      <c r="G25" s="111">
        <f>+IF(ISNUMBER(DATA!AI65),DATA!AI65,"n/a")</f>
        <v>1.6716499680405027E-2</v>
      </c>
      <c r="H25" s="112">
        <f>+IF(ISNUMBER(DATA!AJ65),DATA!AJ65,"n/a")</f>
        <v>-6.8591769830900554E-2</v>
      </c>
      <c r="I25" s="111">
        <f>+IF(ISNUMBER(DATA!AM65),DATA!AM65,"n/a")</f>
        <v>1.8268270089727662E-2</v>
      </c>
      <c r="J25" s="112">
        <f>+IF(ISNUMBER(DATA!AN65),DATA!AN65,"n/a")</f>
        <v>-7.8993444343695637E-2</v>
      </c>
      <c r="K25" s="111">
        <f>+IF(ISNUMBER(DATA!AQ65),DATA!AQ65,"n/a")</f>
        <v>1.9515461286446024E-2</v>
      </c>
      <c r="L25" s="112">
        <f>+IF(ISNUMBER(DATA!AR65),DATA!AR65,"n/a")</f>
        <v>-7.80531600068992E-2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19</v>
      </c>
      <c r="B27" s="77" t="s">
        <v>21</v>
      </c>
      <c r="C27" s="68" t="s">
        <v>0</v>
      </c>
      <c r="D27" s="68" t="s">
        <v>326</v>
      </c>
      <c r="E27" s="78">
        <f>+IF(ISNUMBER(DATA!H120),DATA!H120,"n/a")</f>
        <v>9323594.6099999994</v>
      </c>
      <c r="F27" s="79">
        <f>+IF(ISNUMBER(DATA!I120),DATA!I120,"n/a")</f>
        <v>4.4271999999999999E-2</v>
      </c>
      <c r="G27" s="78">
        <f>+IF(ISNUMBER(DATA!J120),DATA!J120,"n/a")</f>
        <v>30431152.829999998</v>
      </c>
      <c r="H27" s="79">
        <f>+IF(ISNUMBER(DATA!K120),DATA!K120,"n/a")</f>
        <v>9.1640000000000003E-3</v>
      </c>
      <c r="I27" s="78">
        <f>+IF(ISNUMBER(DATA!L120),DATA!L120,"n/a")</f>
        <v>63313687.899999999</v>
      </c>
      <c r="J27" s="79">
        <f>+IF(ISNUMBER(DATA!M120),DATA!M120,"n/a")</f>
        <v>1.9813999999999998E-2</v>
      </c>
      <c r="K27" s="78">
        <f>+IF(ISNUMBER(DATA!N120),DATA!N120,"n/a")</f>
        <v>128891776.31</v>
      </c>
      <c r="L27" s="79">
        <f>+IF(ISNUMBER(DATA!O120),DATA!O120,"n/a")</f>
        <v>2.0712999999999999E-2</v>
      </c>
      <c r="M27" s="80"/>
      <c r="N27" s="80"/>
      <c r="O27" s="81"/>
      <c r="P27" s="69"/>
      <c r="Q27" s="69"/>
      <c r="R27" s="68"/>
      <c r="S27" s="68"/>
      <c r="T27" s="68"/>
      <c r="U27" s="68"/>
      <c r="V27" s="68"/>
      <c r="W27" s="68"/>
      <c r="X27" s="68"/>
      <c r="Y27" s="68"/>
    </row>
    <row r="28" spans="1:25" x14ac:dyDescent="0.2">
      <c r="A28" s="77" t="s">
        <v>19</v>
      </c>
      <c r="B28" s="77" t="s">
        <v>21</v>
      </c>
      <c r="C28" s="68" t="s">
        <v>0</v>
      </c>
      <c r="D28" s="68" t="s">
        <v>327</v>
      </c>
      <c r="E28" s="78">
        <f>+IF(ISNUMBER(DATA!H121),DATA!H121,"n/a")</f>
        <v>11074285.390000001</v>
      </c>
      <c r="F28" s="79">
        <f>+IF(ISNUMBER(DATA!I121),DATA!I121,"n/a")</f>
        <v>6.3648999999999997E-2</v>
      </c>
      <c r="G28" s="78">
        <f>+IF(ISNUMBER(DATA!J121),DATA!J121,"n/a")</f>
        <v>38385485.509999998</v>
      </c>
      <c r="H28" s="79">
        <f>+IF(ISNUMBER(DATA!K121),DATA!K121,"n/a")</f>
        <v>7.0236000000000007E-2</v>
      </c>
      <c r="I28" s="78">
        <f>+IF(ISNUMBER(DATA!L121),DATA!L121,"n/a")</f>
        <v>77276300.870000005</v>
      </c>
      <c r="J28" s="79">
        <f>+IF(ISNUMBER(DATA!M121),DATA!M121,"n/a")</f>
        <v>6.5490999999999994E-2</v>
      </c>
      <c r="K28" s="78">
        <f>+IF(ISNUMBER(DATA!N121),DATA!N121,"n/a")</f>
        <v>150668351.25999999</v>
      </c>
      <c r="L28" s="79">
        <f>+IF(ISNUMBER(DATA!O121),DATA!O121,"n/a")</f>
        <v>5.7522999999999998E-2</v>
      </c>
      <c r="M28" s="80"/>
      <c r="N28" s="80"/>
      <c r="O28" s="81"/>
      <c r="P28" s="69"/>
      <c r="Q28" s="69"/>
      <c r="R28" s="68"/>
      <c r="S28" s="68"/>
      <c r="T28" s="68"/>
      <c r="U28" s="68"/>
      <c r="V28" s="68"/>
      <c r="W28" s="68"/>
      <c r="X28" s="68"/>
      <c r="Y28" s="68"/>
    </row>
    <row r="29" spans="1:25" x14ac:dyDescent="0.2">
      <c r="A29" s="77" t="s">
        <v>19</v>
      </c>
      <c r="B29" s="77" t="s">
        <v>21</v>
      </c>
      <c r="C29" s="68" t="s">
        <v>0</v>
      </c>
      <c r="D29" s="68" t="s">
        <v>328</v>
      </c>
      <c r="E29" s="78">
        <f>+IF(ISNUMBER(DATA!H122),DATA!H122,"n/a")</f>
        <v>7798153.7599999998</v>
      </c>
      <c r="F29" s="79">
        <f>+IF(ISNUMBER(DATA!I122),DATA!I122,"n/a")</f>
        <v>-1.6979999999999999E-2</v>
      </c>
      <c r="G29" s="78">
        <f>+IF(ISNUMBER(DATA!J122),DATA!J122,"n/a")</f>
        <v>26450068.84</v>
      </c>
      <c r="H29" s="79">
        <f>+IF(ISNUMBER(DATA!K122),DATA!K122,"n/a")</f>
        <v>-1.6485E-2</v>
      </c>
      <c r="I29" s="78">
        <f>+IF(ISNUMBER(DATA!L122),DATA!L122,"n/a")</f>
        <v>55804326.350000001</v>
      </c>
      <c r="J29" s="79">
        <f>+IF(ISNUMBER(DATA!M122),DATA!M122,"n/a")</f>
        <v>5.4749999999999998E-3</v>
      </c>
      <c r="K29" s="78">
        <f>+IF(ISNUMBER(DATA!N122),DATA!N122,"n/a")</f>
        <v>110932149.14</v>
      </c>
      <c r="L29" s="79">
        <f>+IF(ISNUMBER(DATA!O122),DATA!O122,"n/a")</f>
        <v>9.0880000000000006E-3</v>
      </c>
      <c r="M29" s="80"/>
      <c r="N29" s="80"/>
      <c r="O29" s="81"/>
      <c r="P29" s="69"/>
      <c r="Q29" s="69"/>
      <c r="R29" s="68"/>
      <c r="S29" s="68"/>
      <c r="T29" s="68"/>
      <c r="U29" s="68"/>
      <c r="V29" s="68"/>
      <c r="W29" s="68"/>
      <c r="X29" s="68"/>
      <c r="Y29" s="68"/>
    </row>
    <row r="30" spans="1:25" x14ac:dyDescent="0.2">
      <c r="A30" s="77" t="s">
        <v>19</v>
      </c>
      <c r="B30" s="77" t="s">
        <v>21</v>
      </c>
      <c r="C30" s="68" t="s">
        <v>0</v>
      </c>
      <c r="D30" s="68" t="s">
        <v>329</v>
      </c>
      <c r="E30" s="78">
        <f>+IF(ISNUMBER(DATA!H123),DATA!H123,"n/a")</f>
        <v>15386319.300000001</v>
      </c>
      <c r="F30" s="79">
        <f>+IF(ISNUMBER(DATA!I123),DATA!I123,"n/a")</f>
        <v>2.3303999999999998E-2</v>
      </c>
      <c r="G30" s="78">
        <f>+IF(ISNUMBER(DATA!J123),DATA!J123,"n/a")</f>
        <v>52546480.740000002</v>
      </c>
      <c r="H30" s="79">
        <f>+IF(ISNUMBER(DATA!K123),DATA!K123,"n/a")</f>
        <v>2.4880000000000002E-3</v>
      </c>
      <c r="I30" s="78">
        <f>+IF(ISNUMBER(DATA!L123),DATA!L123,"n/a")</f>
        <v>108865320.26000001</v>
      </c>
      <c r="J30" s="79">
        <f>+IF(ISNUMBER(DATA!M123),DATA!M123,"n/a")</f>
        <v>6.522E-3</v>
      </c>
      <c r="K30" s="78">
        <f>+IF(ISNUMBER(DATA!N123),DATA!N123,"n/a")</f>
        <v>220239163.44999999</v>
      </c>
      <c r="L30" s="79">
        <f>+IF(ISNUMBER(DATA!O123),DATA!O123,"n/a")</f>
        <v>1.4259000000000001E-2</v>
      </c>
      <c r="M30" s="80"/>
      <c r="N30" s="80"/>
      <c r="O30" s="81"/>
      <c r="P30" s="69"/>
      <c r="Q30" s="69"/>
      <c r="R30" s="68"/>
      <c r="S30" s="68"/>
      <c r="T30" s="68"/>
      <c r="U30" s="68"/>
      <c r="V30" s="68"/>
      <c r="W30" s="68"/>
      <c r="X30" s="68"/>
      <c r="Y30" s="68"/>
    </row>
    <row r="31" spans="1:25" x14ac:dyDescent="0.2">
      <c r="A31" s="77" t="s">
        <v>19</v>
      </c>
      <c r="B31" s="77" t="s">
        <v>21</v>
      </c>
      <c r="C31" s="68" t="s">
        <v>0</v>
      </c>
      <c r="D31" s="68" t="s">
        <v>330</v>
      </c>
      <c r="E31" s="78">
        <f>+IF(ISNUMBER(DATA!H124),DATA!H124,"n/a")</f>
        <v>5413152.21</v>
      </c>
      <c r="F31" s="79">
        <f>+IF(ISNUMBER(DATA!I124),DATA!I124,"n/a")</f>
        <v>9.4490000000000005E-2</v>
      </c>
      <c r="G31" s="78">
        <f>+IF(ISNUMBER(DATA!J124),DATA!J124,"n/a")</f>
        <v>18247585.960000001</v>
      </c>
      <c r="H31" s="79">
        <f>+IF(ISNUMBER(DATA!K124),DATA!K124,"n/a")</f>
        <v>9.3325000000000005E-2</v>
      </c>
      <c r="I31" s="78">
        <f>+IF(ISNUMBER(DATA!L124),DATA!L124,"n/a")</f>
        <v>37063406.560000002</v>
      </c>
      <c r="J31" s="79">
        <f>+IF(ISNUMBER(DATA!M124),DATA!M124,"n/a")</f>
        <v>9.2709E-2</v>
      </c>
      <c r="K31" s="78">
        <f>+IF(ISNUMBER(DATA!N124),DATA!N124,"n/a")</f>
        <v>72888887.069999993</v>
      </c>
      <c r="L31" s="79">
        <f>+IF(ISNUMBER(DATA!O124),DATA!O124,"n/a")</f>
        <v>7.5989000000000001E-2</v>
      </c>
      <c r="M31" s="80"/>
      <c r="N31" s="80"/>
      <c r="O31" s="81"/>
      <c r="P31" s="69"/>
      <c r="Q31" s="69"/>
      <c r="R31" s="68"/>
      <c r="S31" s="68"/>
      <c r="T31" s="68"/>
      <c r="U31" s="68"/>
      <c r="V31" s="68"/>
      <c r="W31" s="68"/>
      <c r="X31" s="68"/>
      <c r="Y31" s="68"/>
    </row>
    <row r="32" spans="1:25" x14ac:dyDescent="0.2">
      <c r="A32" s="77" t="s">
        <v>19</v>
      </c>
      <c r="B32" s="77" t="s">
        <v>21</v>
      </c>
      <c r="C32" s="68" t="s">
        <v>0</v>
      </c>
      <c r="D32" s="68" t="s">
        <v>331</v>
      </c>
      <c r="E32" s="78">
        <f>+IF(ISNUMBER(DATA!H125),DATA!H125,"n/a")</f>
        <v>6815517.5499999998</v>
      </c>
      <c r="F32" s="79">
        <f>+IF(ISNUMBER(DATA!I125),DATA!I125,"n/a")</f>
        <v>-3.6480000000000002E-3</v>
      </c>
      <c r="G32" s="78">
        <f>+IF(ISNUMBER(DATA!J125),DATA!J125,"n/a")</f>
        <v>22972845.239999998</v>
      </c>
      <c r="H32" s="79">
        <f>+IF(ISNUMBER(DATA!K125),DATA!K125,"n/a")</f>
        <v>4.4819999999999999E-3</v>
      </c>
      <c r="I32" s="78">
        <f>+IF(ISNUMBER(DATA!L125),DATA!L125,"n/a")</f>
        <v>48505934.049999997</v>
      </c>
      <c r="J32" s="79">
        <f>+IF(ISNUMBER(DATA!M125),DATA!M125,"n/a")</f>
        <v>2.2747E-2</v>
      </c>
      <c r="K32" s="78">
        <f>+IF(ISNUMBER(DATA!N125),DATA!N125,"n/a")</f>
        <v>94559191.329999998</v>
      </c>
      <c r="L32" s="79">
        <f>+IF(ISNUMBER(DATA!O125),DATA!O125,"n/a")</f>
        <v>1.7513000000000001E-2</v>
      </c>
      <c r="M32" s="80"/>
      <c r="N32" s="80"/>
      <c r="O32" s="81"/>
      <c r="P32" s="69"/>
      <c r="Q32" s="69"/>
      <c r="R32" s="68"/>
      <c r="S32" s="68"/>
      <c r="T32" s="68"/>
      <c r="U32" s="68"/>
      <c r="V32" s="68"/>
      <c r="W32" s="68"/>
      <c r="X32" s="68"/>
      <c r="Y32" s="68"/>
    </row>
    <row r="33" spans="1:25" x14ac:dyDescent="0.2">
      <c r="A33" s="77" t="s">
        <v>19</v>
      </c>
      <c r="B33" s="77" t="s">
        <v>21</v>
      </c>
      <c r="C33" s="68" t="s">
        <v>0</v>
      </c>
      <c r="D33" s="68" t="s">
        <v>332</v>
      </c>
      <c r="E33" s="78">
        <f>+IF(ISNUMBER(DATA!H126),DATA!H126,"n/a")</f>
        <v>10372982.5</v>
      </c>
      <c r="F33" s="79">
        <f>+IF(ISNUMBER(DATA!I126),DATA!I126,"n/a")</f>
        <v>5.1973999999999999E-2</v>
      </c>
      <c r="G33" s="78">
        <f>+IF(ISNUMBER(DATA!J126),DATA!J126,"n/a")</f>
        <v>33418502.93</v>
      </c>
      <c r="H33" s="79">
        <f>+IF(ISNUMBER(DATA!K126),DATA!K126,"n/a")</f>
        <v>4.8292000000000002E-2</v>
      </c>
      <c r="I33" s="78">
        <f>+IF(ISNUMBER(DATA!L126),DATA!L126,"n/a")</f>
        <v>71533357.769999996</v>
      </c>
      <c r="J33" s="79">
        <f>+IF(ISNUMBER(DATA!M126),DATA!M126,"n/a")</f>
        <v>8.1946000000000005E-2</v>
      </c>
      <c r="K33" s="78">
        <f>+IF(ISNUMBER(DATA!N126),DATA!N126,"n/a")</f>
        <v>141184166.41999999</v>
      </c>
      <c r="L33" s="79">
        <f>+IF(ISNUMBER(DATA!O126),DATA!O126,"n/a")</f>
        <v>5.9133999999999999E-2</v>
      </c>
      <c r="M33" s="80"/>
      <c r="N33" s="80"/>
      <c r="O33" s="81"/>
      <c r="P33" s="69"/>
      <c r="Q33" s="69"/>
      <c r="R33" s="68"/>
      <c r="S33" s="68"/>
      <c r="T33" s="68"/>
      <c r="U33" s="68"/>
      <c r="V33" s="68"/>
      <c r="W33" s="68"/>
      <c r="X33" s="68"/>
      <c r="Y33" s="68"/>
    </row>
    <row r="34" spans="1:25" x14ac:dyDescent="0.2">
      <c r="A34" s="77" t="s">
        <v>19</v>
      </c>
      <c r="B34" s="77" t="s">
        <v>21</v>
      </c>
      <c r="C34" s="68" t="s">
        <v>0</v>
      </c>
      <c r="D34" s="68" t="s">
        <v>333</v>
      </c>
      <c r="E34" s="78">
        <f>+IF(ISNUMBER(DATA!H127),DATA!H127,"n/a")</f>
        <v>9988456.5500000007</v>
      </c>
      <c r="F34" s="79">
        <f>+IF(ISNUMBER(DATA!I127),DATA!I127,"n/a")</f>
        <v>4.6892000000000003E-2</v>
      </c>
      <c r="G34" s="78">
        <f>+IF(ISNUMBER(DATA!J127),DATA!J127,"n/a")</f>
        <v>33025295.010000002</v>
      </c>
      <c r="H34" s="79">
        <f>+IF(ISNUMBER(DATA!K127),DATA!K127,"n/a")</f>
        <v>2.3970999999999999E-2</v>
      </c>
      <c r="I34" s="78">
        <f>+IF(ISNUMBER(DATA!L127),DATA!L127,"n/a")</f>
        <v>68255168.409999996</v>
      </c>
      <c r="J34" s="79">
        <f>+IF(ISNUMBER(DATA!M127),DATA!M127,"n/a")</f>
        <v>3.8177999999999997E-2</v>
      </c>
      <c r="K34" s="78">
        <f>+IF(ISNUMBER(DATA!N127),DATA!N127,"n/a")</f>
        <v>135513055.80000001</v>
      </c>
      <c r="L34" s="79">
        <f>+IF(ISNUMBER(DATA!O127),DATA!O127,"n/a")</f>
        <v>3.9515000000000002E-2</v>
      </c>
      <c r="M34" s="80"/>
      <c r="N34" s="80"/>
      <c r="O34" s="81"/>
      <c r="P34" s="69"/>
      <c r="Q34" s="69"/>
      <c r="R34" s="68"/>
      <c r="S34" s="68"/>
      <c r="T34" s="68"/>
      <c r="U34" s="68"/>
      <c r="V34" s="68"/>
      <c r="W34" s="68"/>
      <c r="X34" s="68"/>
      <c r="Y34" s="68"/>
    </row>
    <row r="35" spans="1:25" x14ac:dyDescent="0.2">
      <c r="A35" s="77" t="s">
        <v>19</v>
      </c>
      <c r="B35" s="77" t="s">
        <v>21</v>
      </c>
      <c r="C35" s="68" t="s">
        <v>0</v>
      </c>
      <c r="D35" s="68" t="s">
        <v>334</v>
      </c>
      <c r="E35" s="78">
        <f>+IF(ISNUMBER(DATA!H128),DATA!H128,"n/a")</f>
        <v>76172461.879999995</v>
      </c>
      <c r="F35" s="79">
        <f>+IF(ISNUMBER(DATA!I128),DATA!I128,"n/a")</f>
        <v>3.6408999999999997E-2</v>
      </c>
      <c r="G35" s="78">
        <f>+IF(ISNUMBER(DATA!J128),DATA!J128,"n/a")</f>
        <v>255477417.56</v>
      </c>
      <c r="H35" s="79">
        <f>+IF(ISNUMBER(DATA!K128),DATA!K128,"n/a")</f>
        <v>2.5922000000000001E-2</v>
      </c>
      <c r="I35" s="78">
        <f>+IF(ISNUMBER(DATA!L128),DATA!L128,"n/a")</f>
        <v>530617502.54000002</v>
      </c>
      <c r="J35" s="79">
        <f>+IF(ISNUMBER(DATA!M128),DATA!M128,"n/a")</f>
        <v>3.7421999999999997E-2</v>
      </c>
      <c r="K35" s="78">
        <f>+IF(ISNUMBER(DATA!N128),DATA!N128,"n/a")</f>
        <v>1054876741.59</v>
      </c>
      <c r="L35" s="79">
        <f>+IF(ISNUMBER(DATA!O128),DATA!O128,"n/a")</f>
        <v>3.4028999999999997E-2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19</v>
      </c>
      <c r="B37" s="77" t="s">
        <v>21</v>
      </c>
      <c r="C37" s="68" t="s">
        <v>9</v>
      </c>
      <c r="D37" s="68" t="s">
        <v>326</v>
      </c>
      <c r="E37" s="88">
        <f>+IF(ISNUMBER(DATA!H179),DATA!H179,"n/a")</f>
        <v>2225907.86</v>
      </c>
      <c r="F37" s="79">
        <f>+IF(ISNUMBER(DATA!I179),DATA!I179,"n/a")</f>
        <v>3.1158999999999999E-2</v>
      </c>
      <c r="G37" s="88">
        <f>+IF(ISNUMBER(DATA!J179),DATA!J179,"n/a")</f>
        <v>7255164.4299999997</v>
      </c>
      <c r="H37" s="79">
        <f>+IF(ISNUMBER(DATA!K179),DATA!K179,"n/a")</f>
        <v>1.1599E-2</v>
      </c>
      <c r="I37" s="88">
        <f>+IF(ISNUMBER(DATA!L179),DATA!L179,"n/a")</f>
        <v>15101890.15</v>
      </c>
      <c r="J37" s="79">
        <f>+IF(ISNUMBER(DATA!M179),DATA!M179,"n/a")</f>
        <v>2.1752000000000001E-2</v>
      </c>
      <c r="K37" s="88">
        <f>+IF(ISNUMBER(DATA!N179),DATA!N179,"n/a")</f>
        <v>30869742.09</v>
      </c>
      <c r="L37" s="79">
        <f>+IF(ISNUMBER(DATA!O179),DATA!O179,"n/a")</f>
        <v>3.7499999999999999E-2</v>
      </c>
      <c r="M37" s="69"/>
      <c r="N37" s="69"/>
      <c r="O37" s="69"/>
      <c r="P37" s="69"/>
      <c r="Q37" s="69"/>
      <c r="R37" s="68"/>
      <c r="S37" s="68"/>
      <c r="T37" s="68"/>
      <c r="U37" s="68"/>
      <c r="V37" s="68"/>
      <c r="W37" s="68"/>
      <c r="X37" s="68"/>
      <c r="Y37" s="68"/>
    </row>
    <row r="38" spans="1:25" x14ac:dyDescent="0.2">
      <c r="A38" s="77" t="s">
        <v>19</v>
      </c>
      <c r="B38" s="77" t="s">
        <v>21</v>
      </c>
      <c r="C38" s="68" t="s">
        <v>9</v>
      </c>
      <c r="D38" s="68" t="s">
        <v>327</v>
      </c>
      <c r="E38" s="88">
        <f>+IF(ISNUMBER(DATA!H180),DATA!H180,"n/a")</f>
        <v>2825592.17</v>
      </c>
      <c r="F38" s="79">
        <f>+IF(ISNUMBER(DATA!I180),DATA!I180,"n/a")</f>
        <v>4.9160000000000002E-3</v>
      </c>
      <c r="G38" s="88">
        <f>+IF(ISNUMBER(DATA!J180),DATA!J180,"n/a")</f>
        <v>9762674.2599999998</v>
      </c>
      <c r="H38" s="79">
        <f>+IF(ISNUMBER(DATA!K180),DATA!K180,"n/a")</f>
        <v>3.2597000000000001E-2</v>
      </c>
      <c r="I38" s="88">
        <f>+IF(ISNUMBER(DATA!L180),DATA!L180,"n/a")</f>
        <v>20025199.359999999</v>
      </c>
      <c r="J38" s="79">
        <f>+IF(ISNUMBER(DATA!M180),DATA!M180,"n/a")</f>
        <v>4.0509000000000003E-2</v>
      </c>
      <c r="K38" s="88">
        <f>+IF(ISNUMBER(DATA!N180),DATA!N180,"n/a")</f>
        <v>39556538.289999999</v>
      </c>
      <c r="L38" s="79">
        <f>+IF(ISNUMBER(DATA!O180),DATA!O180,"n/a")</f>
        <v>3.3640999999999997E-2</v>
      </c>
      <c r="M38" s="69"/>
      <c r="N38" s="69"/>
      <c r="O38" s="69"/>
      <c r="P38" s="69"/>
      <c r="Q38" s="69"/>
      <c r="R38" s="68"/>
      <c r="S38" s="68"/>
      <c r="T38" s="68"/>
      <c r="U38" s="68"/>
      <c r="V38" s="68"/>
      <c r="W38" s="68"/>
      <c r="X38" s="68"/>
      <c r="Y38" s="68"/>
    </row>
    <row r="39" spans="1:25" x14ac:dyDescent="0.2">
      <c r="A39" s="77" t="s">
        <v>19</v>
      </c>
      <c r="B39" s="77" t="s">
        <v>21</v>
      </c>
      <c r="C39" s="68" t="s">
        <v>9</v>
      </c>
      <c r="D39" s="68" t="s">
        <v>328</v>
      </c>
      <c r="E39" s="88">
        <f>+IF(ISNUMBER(DATA!H181),DATA!H181,"n/a")</f>
        <v>1897089.52</v>
      </c>
      <c r="F39" s="79">
        <f>+IF(ISNUMBER(DATA!I181),DATA!I181,"n/a")</f>
        <v>-2.3980999999999999E-2</v>
      </c>
      <c r="G39" s="88">
        <f>+IF(ISNUMBER(DATA!J181),DATA!J181,"n/a")</f>
        <v>6420755.6799999997</v>
      </c>
      <c r="H39" s="79">
        <f>+IF(ISNUMBER(DATA!K181),DATA!K181,"n/a")</f>
        <v>-1.5864E-2</v>
      </c>
      <c r="I39" s="88">
        <f>+IF(ISNUMBER(DATA!L181),DATA!L181,"n/a")</f>
        <v>13596740.93</v>
      </c>
      <c r="J39" s="79">
        <f>+IF(ISNUMBER(DATA!M181),DATA!M181,"n/a")</f>
        <v>8.4969999999999993E-3</v>
      </c>
      <c r="K39" s="88">
        <f>+IF(ISNUMBER(DATA!N181),DATA!N181,"n/a")</f>
        <v>27124776.620000001</v>
      </c>
      <c r="L39" s="79">
        <f>+IF(ISNUMBER(DATA!O181),DATA!O181,"n/a")</f>
        <v>1.473E-2</v>
      </c>
      <c r="M39" s="69"/>
      <c r="N39" s="69"/>
      <c r="O39" s="69"/>
      <c r="P39" s="69"/>
      <c r="Q39" s="69"/>
      <c r="R39" s="68"/>
      <c r="S39" s="68"/>
      <c r="T39" s="68"/>
      <c r="U39" s="68"/>
      <c r="V39" s="68"/>
      <c r="W39" s="68"/>
      <c r="X39" s="68"/>
      <c r="Y39" s="68"/>
    </row>
    <row r="40" spans="1:25" x14ac:dyDescent="0.2">
      <c r="A40" s="77" t="s">
        <v>19</v>
      </c>
      <c r="B40" s="77" t="s">
        <v>21</v>
      </c>
      <c r="C40" s="68" t="s">
        <v>9</v>
      </c>
      <c r="D40" s="68" t="s">
        <v>329</v>
      </c>
      <c r="E40" s="88">
        <f>+IF(ISNUMBER(DATA!H182),DATA!H182,"n/a")</f>
        <v>3953382.36</v>
      </c>
      <c r="F40" s="79">
        <f>+IF(ISNUMBER(DATA!I182),DATA!I182,"n/a")</f>
        <v>4.4711000000000001E-2</v>
      </c>
      <c r="G40" s="88">
        <f>+IF(ISNUMBER(DATA!J182),DATA!J182,"n/a")</f>
        <v>13632544.75</v>
      </c>
      <c r="H40" s="79">
        <f>+IF(ISNUMBER(DATA!K182),DATA!K182,"n/a")</f>
        <v>4.2477000000000001E-2</v>
      </c>
      <c r="I40" s="88">
        <f>+IF(ISNUMBER(DATA!L182),DATA!L182,"n/a")</f>
        <v>28250893.620000001</v>
      </c>
      <c r="J40" s="79">
        <f>+IF(ISNUMBER(DATA!M182),DATA!M182,"n/a")</f>
        <v>3.3981999999999998E-2</v>
      </c>
      <c r="K40" s="88">
        <f>+IF(ISNUMBER(DATA!N182),DATA!N182,"n/a")</f>
        <v>56858861.020000003</v>
      </c>
      <c r="L40" s="79">
        <f>+IF(ISNUMBER(DATA!O182),DATA!O182,"n/a")</f>
        <v>2.0923000000000001E-2</v>
      </c>
      <c r="R40" s="68"/>
      <c r="S40" s="68"/>
      <c r="T40" s="68"/>
      <c r="U40" s="68"/>
      <c r="V40" s="68"/>
      <c r="W40" s="68"/>
      <c r="X40" s="68"/>
      <c r="Y40" s="68"/>
    </row>
    <row r="41" spans="1:25" x14ac:dyDescent="0.2">
      <c r="A41" s="77" t="s">
        <v>19</v>
      </c>
      <c r="B41" s="77" t="s">
        <v>21</v>
      </c>
      <c r="C41" s="68" t="s">
        <v>9</v>
      </c>
      <c r="D41" s="68" t="s">
        <v>330</v>
      </c>
      <c r="E41" s="88">
        <f>+IF(ISNUMBER(DATA!H183),DATA!H183,"n/a")</f>
        <v>1397815.77</v>
      </c>
      <c r="F41" s="79">
        <f>+IF(ISNUMBER(DATA!I183),DATA!I183,"n/a")</f>
        <v>5.7096000000000001E-2</v>
      </c>
      <c r="G41" s="88">
        <f>+IF(ISNUMBER(DATA!J183),DATA!J183,"n/a")</f>
        <v>4661183.96</v>
      </c>
      <c r="H41" s="79">
        <f>+IF(ISNUMBER(DATA!K183),DATA!K183,"n/a")</f>
        <v>5.3837000000000003E-2</v>
      </c>
      <c r="I41" s="88">
        <f>+IF(ISNUMBER(DATA!L183),DATA!L183,"n/a")</f>
        <v>9600031.7599999998</v>
      </c>
      <c r="J41" s="79">
        <f>+IF(ISNUMBER(DATA!M183),DATA!M183,"n/a")</f>
        <v>6.7736000000000005E-2</v>
      </c>
      <c r="K41" s="88">
        <f>+IF(ISNUMBER(DATA!N183),DATA!N183,"n/a")</f>
        <v>18971715.68</v>
      </c>
      <c r="L41" s="79">
        <f>+IF(ISNUMBER(DATA!O183),DATA!O183,"n/a")</f>
        <v>7.2234999999999994E-2</v>
      </c>
      <c r="R41" s="68"/>
      <c r="S41" s="68"/>
      <c r="T41" s="68"/>
      <c r="U41" s="68"/>
      <c r="V41" s="68"/>
      <c r="W41" s="68"/>
      <c r="X41" s="68"/>
      <c r="Y41" s="68"/>
    </row>
    <row r="42" spans="1:25" x14ac:dyDescent="0.2">
      <c r="A42" s="77" t="s">
        <v>19</v>
      </c>
      <c r="B42" s="77" t="s">
        <v>21</v>
      </c>
      <c r="C42" s="68" t="s">
        <v>9</v>
      </c>
      <c r="D42" s="68" t="s">
        <v>331</v>
      </c>
      <c r="E42" s="88">
        <f>+IF(ISNUMBER(DATA!H184),DATA!H184,"n/a")</f>
        <v>1680801.31</v>
      </c>
      <c r="F42" s="79">
        <f>+IF(ISNUMBER(DATA!I184),DATA!I184,"n/a")</f>
        <v>-1.2328E-2</v>
      </c>
      <c r="G42" s="88">
        <f>+IF(ISNUMBER(DATA!J184),DATA!J184,"n/a")</f>
        <v>5714350.1100000003</v>
      </c>
      <c r="H42" s="79">
        <f>+IF(ISNUMBER(DATA!K184),DATA!K184,"n/a")</f>
        <v>9.9919999999999991E-3</v>
      </c>
      <c r="I42" s="88">
        <f>+IF(ISNUMBER(DATA!L184),DATA!L184,"n/a")</f>
        <v>12114271.380000001</v>
      </c>
      <c r="J42" s="79">
        <f>+IF(ISNUMBER(DATA!M184),DATA!M184,"n/a")</f>
        <v>2.5732999999999999E-2</v>
      </c>
      <c r="K42" s="88">
        <f>+IF(ISNUMBER(DATA!N184),DATA!N184,"n/a")</f>
        <v>23545972.239999998</v>
      </c>
      <c r="L42" s="79">
        <f>+IF(ISNUMBER(DATA!O184),DATA!O184,"n/a")</f>
        <v>1.1266999999999999E-2</v>
      </c>
      <c r="R42" s="68"/>
      <c r="S42" s="68"/>
      <c r="T42" s="68"/>
      <c r="U42" s="68"/>
      <c r="V42" s="68"/>
      <c r="W42" s="68"/>
      <c r="X42" s="68"/>
      <c r="Y42" s="68"/>
    </row>
    <row r="43" spans="1:25" x14ac:dyDescent="0.2">
      <c r="A43" s="77" t="s">
        <v>19</v>
      </c>
      <c r="B43" s="77" t="s">
        <v>21</v>
      </c>
      <c r="C43" s="68" t="s">
        <v>9</v>
      </c>
      <c r="D43" s="68" t="s">
        <v>332</v>
      </c>
      <c r="E43" s="88">
        <f>+IF(ISNUMBER(DATA!H185),DATA!H185,"n/a")</f>
        <v>2547946.63</v>
      </c>
      <c r="F43" s="79">
        <f>+IF(ISNUMBER(DATA!I185),DATA!I185,"n/a")</f>
        <v>4.8064000000000003E-2</v>
      </c>
      <c r="G43" s="88">
        <f>+IF(ISNUMBER(DATA!J185),DATA!J185,"n/a")</f>
        <v>8241383.0800000001</v>
      </c>
      <c r="H43" s="79">
        <f>+IF(ISNUMBER(DATA!K185),DATA!K185,"n/a")</f>
        <v>5.3654E-2</v>
      </c>
      <c r="I43" s="88">
        <f>+IF(ISNUMBER(DATA!L185),DATA!L185,"n/a")</f>
        <v>17693626.039999999</v>
      </c>
      <c r="J43" s="79">
        <f>+IF(ISNUMBER(DATA!M185),DATA!M185,"n/a")</f>
        <v>8.5441000000000003E-2</v>
      </c>
      <c r="K43" s="88">
        <f>+IF(ISNUMBER(DATA!N185),DATA!N185,"n/a")</f>
        <v>34937486.049999997</v>
      </c>
      <c r="L43" s="79">
        <f>+IF(ISNUMBER(DATA!O185),DATA!O185,"n/a")</f>
        <v>6.0826999999999999E-2</v>
      </c>
      <c r="R43" s="68"/>
      <c r="S43" s="68"/>
      <c r="T43" s="68"/>
      <c r="U43" s="68"/>
      <c r="V43" s="68"/>
      <c r="W43" s="68"/>
      <c r="X43" s="68"/>
      <c r="Y43" s="68"/>
    </row>
    <row r="44" spans="1:25" x14ac:dyDescent="0.2">
      <c r="A44" s="77" t="s">
        <v>19</v>
      </c>
      <c r="B44" s="77" t="s">
        <v>21</v>
      </c>
      <c r="C44" s="68" t="s">
        <v>9</v>
      </c>
      <c r="D44" s="68" t="s">
        <v>333</v>
      </c>
      <c r="E44" s="88">
        <f>+IF(ISNUMBER(DATA!H186),DATA!H186,"n/a")</f>
        <v>2506559.6</v>
      </c>
      <c r="F44" s="79">
        <f>+IF(ISNUMBER(DATA!I186),DATA!I186,"n/a")</f>
        <v>5.3225000000000001E-2</v>
      </c>
      <c r="G44" s="88">
        <f>+IF(ISNUMBER(DATA!J186),DATA!J186,"n/a")</f>
        <v>8364877.0099999998</v>
      </c>
      <c r="H44" s="79">
        <f>+IF(ISNUMBER(DATA!K186),DATA!K186,"n/a")</f>
        <v>5.2441000000000002E-2</v>
      </c>
      <c r="I44" s="88">
        <f>+IF(ISNUMBER(DATA!L186),DATA!L186,"n/a")</f>
        <v>17279315.370000001</v>
      </c>
      <c r="J44" s="79">
        <f>+IF(ISNUMBER(DATA!M186),DATA!M186,"n/a")</f>
        <v>7.1141999999999997E-2</v>
      </c>
      <c r="K44" s="88">
        <f>+IF(ISNUMBER(DATA!N186),DATA!N186,"n/a")</f>
        <v>34200404.789999999</v>
      </c>
      <c r="L44" s="79">
        <f>+IF(ISNUMBER(DATA!O186),DATA!O186,"n/a")</f>
        <v>6.9567000000000004E-2</v>
      </c>
      <c r="R44" s="68"/>
      <c r="S44" s="68"/>
      <c r="T44" s="68"/>
      <c r="U44" s="68"/>
      <c r="V44" s="68"/>
      <c r="W44" s="68"/>
      <c r="X44" s="68"/>
      <c r="Y44" s="68"/>
    </row>
    <row r="45" spans="1:25" x14ac:dyDescent="0.2">
      <c r="A45" s="77" t="s">
        <v>19</v>
      </c>
      <c r="B45" s="77" t="s">
        <v>21</v>
      </c>
      <c r="C45" s="68" t="s">
        <v>9</v>
      </c>
      <c r="D45" s="68" t="s">
        <v>334</v>
      </c>
      <c r="E45" s="88">
        <f>+IF(ISNUMBER(DATA!H187),DATA!H187,"n/a")</f>
        <v>19035094.84</v>
      </c>
      <c r="F45" s="79">
        <f>+IF(ISNUMBER(DATA!I187),DATA!I187,"n/a")</f>
        <v>2.707E-2</v>
      </c>
      <c r="G45" s="88">
        <f>+IF(ISNUMBER(DATA!J187),DATA!J187,"n/a")</f>
        <v>64052931.619999997</v>
      </c>
      <c r="H45" s="79">
        <f>+IF(ISNUMBER(DATA!K187),DATA!K187,"n/a")</f>
        <v>3.1806000000000001E-2</v>
      </c>
      <c r="I45" s="88">
        <f>+IF(ISNUMBER(DATA!L187),DATA!L187,"n/a")</f>
        <v>133661965.70999999</v>
      </c>
      <c r="J45" s="79">
        <f>+IF(ISNUMBER(DATA!M187),DATA!M187,"n/a")</f>
        <v>4.3707999999999997E-2</v>
      </c>
      <c r="K45" s="88">
        <f>+IF(ISNUMBER(DATA!N187),DATA!N187,"n/a")</f>
        <v>266065490.41999999</v>
      </c>
      <c r="L45" s="79">
        <f>+IF(ISNUMBER(DATA!O187),DATA!O187,"n/a")</f>
        <v>3.7959E-2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19</v>
      </c>
      <c r="B47" s="77" t="s">
        <v>21</v>
      </c>
      <c r="C47" s="68" t="s">
        <v>25</v>
      </c>
      <c r="D47" s="68" t="s">
        <v>326</v>
      </c>
      <c r="E47" s="88">
        <f>+IF(ISNUMBER(DATA!H238),DATA!H238,"n/a")</f>
        <v>3777238.15</v>
      </c>
      <c r="F47" s="79">
        <f>+IF(ISNUMBER(DATA!I238),DATA!I238,"n/a")</f>
        <v>2.9045999999999999E-2</v>
      </c>
      <c r="G47" s="88">
        <f>+IF(ISNUMBER(DATA!J238),DATA!J238,"n/a")</f>
        <v>12312340.689999999</v>
      </c>
      <c r="H47" s="79">
        <f>+IF(ISNUMBER(DATA!K238),DATA!K238,"n/a")</f>
        <v>7.7759999999999999E-3</v>
      </c>
      <c r="I47" s="88">
        <f>+IF(ISNUMBER(DATA!L238),DATA!L238,"n/a")</f>
        <v>25661657.609999999</v>
      </c>
      <c r="J47" s="79">
        <f>+IF(ISNUMBER(DATA!M238),DATA!M238,"n/a")</f>
        <v>2.1728000000000001E-2</v>
      </c>
      <c r="K47" s="88">
        <f>+IF(ISNUMBER(DATA!N238),DATA!N238,"n/a")</f>
        <v>52378701.590000004</v>
      </c>
      <c r="L47" s="79">
        <f>+IF(ISNUMBER(DATA!O238),DATA!O238,"n/a")</f>
        <v>3.9587999999999998E-2</v>
      </c>
      <c r="R47" s="68"/>
      <c r="S47" s="68"/>
      <c r="T47" s="68"/>
      <c r="U47" s="68"/>
      <c r="V47" s="68"/>
      <c r="W47" s="68"/>
      <c r="X47" s="68"/>
      <c r="Y47" s="68"/>
    </row>
    <row r="48" spans="1:25" x14ac:dyDescent="0.2">
      <c r="A48" s="77" t="s">
        <v>19</v>
      </c>
      <c r="B48" s="77" t="s">
        <v>21</v>
      </c>
      <c r="C48" s="68" t="s">
        <v>25</v>
      </c>
      <c r="D48" s="68" t="s">
        <v>327</v>
      </c>
      <c r="E48" s="88">
        <f>+IF(ISNUMBER(DATA!H239),DATA!H239,"n/a")</f>
        <v>4832022.18</v>
      </c>
      <c r="F48" s="79">
        <f>+IF(ISNUMBER(DATA!I239),DATA!I239,"n/a")</f>
        <v>-2.3066E-2</v>
      </c>
      <c r="G48" s="88">
        <f>+IF(ISNUMBER(DATA!J239),DATA!J239,"n/a")</f>
        <v>16575033.52</v>
      </c>
      <c r="H48" s="79">
        <f>+IF(ISNUMBER(DATA!K239),DATA!K239,"n/a")</f>
        <v>9.990000000000001E-4</v>
      </c>
      <c r="I48" s="88">
        <f>+IF(ISNUMBER(DATA!L239),DATA!L239,"n/a")</f>
        <v>34285498.460000001</v>
      </c>
      <c r="J48" s="79">
        <f>+IF(ISNUMBER(DATA!M239),DATA!M239,"n/a")</f>
        <v>1.3024000000000001E-2</v>
      </c>
      <c r="K48" s="88">
        <f>+IF(ISNUMBER(DATA!N239),DATA!N239,"n/a")</f>
        <v>68224491.189999998</v>
      </c>
      <c r="L48" s="79">
        <f>+IF(ISNUMBER(DATA!O239),DATA!O239,"n/a")</f>
        <v>1.5162999999999999E-2</v>
      </c>
      <c r="R48" s="68"/>
      <c r="S48" s="68"/>
      <c r="T48" s="68"/>
      <c r="U48" s="68"/>
      <c r="V48" s="68"/>
      <c r="W48" s="68"/>
      <c r="X48" s="68"/>
      <c r="Y48" s="68"/>
    </row>
    <row r="49" spans="1:25" x14ac:dyDescent="0.2">
      <c r="A49" s="77" t="s">
        <v>19</v>
      </c>
      <c r="B49" s="77" t="s">
        <v>21</v>
      </c>
      <c r="C49" s="68" t="s">
        <v>25</v>
      </c>
      <c r="D49" s="68" t="s">
        <v>328</v>
      </c>
      <c r="E49" s="88">
        <f>+IF(ISNUMBER(DATA!H240),DATA!H240,"n/a")</f>
        <v>3340125.95</v>
      </c>
      <c r="F49" s="79">
        <f>+IF(ISNUMBER(DATA!I240),DATA!I240,"n/a")</f>
        <v>-5.4039999999999998E-2</v>
      </c>
      <c r="G49" s="88">
        <f>+IF(ISNUMBER(DATA!J240),DATA!J240,"n/a")</f>
        <v>11296123.460000001</v>
      </c>
      <c r="H49" s="79">
        <f>+IF(ISNUMBER(DATA!K240),DATA!K240,"n/a")</f>
        <v>-4.5489000000000002E-2</v>
      </c>
      <c r="I49" s="88">
        <f>+IF(ISNUMBER(DATA!L240),DATA!L240,"n/a")</f>
        <v>23977745.629999999</v>
      </c>
      <c r="J49" s="79">
        <f>+IF(ISNUMBER(DATA!M240),DATA!M240,"n/a")</f>
        <v>-2.3359000000000001E-2</v>
      </c>
      <c r="K49" s="88">
        <f>+IF(ISNUMBER(DATA!N240),DATA!N240,"n/a")</f>
        <v>48216162.710000001</v>
      </c>
      <c r="L49" s="79">
        <f>+IF(ISNUMBER(DATA!O240),DATA!O240,"n/a")</f>
        <v>-1.0727E-2</v>
      </c>
      <c r="R49" s="68"/>
      <c r="S49" s="68"/>
      <c r="T49" s="68"/>
      <c r="U49" s="68"/>
      <c r="V49" s="68"/>
      <c r="W49" s="68"/>
      <c r="X49" s="68"/>
      <c r="Y49" s="68"/>
    </row>
    <row r="50" spans="1:25" x14ac:dyDescent="0.2">
      <c r="A50" s="77" t="s">
        <v>19</v>
      </c>
      <c r="B50" s="77" t="s">
        <v>21</v>
      </c>
      <c r="C50" s="68" t="s">
        <v>25</v>
      </c>
      <c r="D50" s="68" t="s">
        <v>329</v>
      </c>
      <c r="E50" s="88">
        <f>+IF(ISNUMBER(DATA!H241),DATA!H241,"n/a")</f>
        <v>6394000.5099999998</v>
      </c>
      <c r="F50" s="79">
        <f>+IF(ISNUMBER(DATA!I241),DATA!I241,"n/a")</f>
        <v>3.3899999999999998E-3</v>
      </c>
      <c r="G50" s="88">
        <f>+IF(ISNUMBER(DATA!J241),DATA!J241,"n/a")</f>
        <v>22002990.800000001</v>
      </c>
      <c r="H50" s="79">
        <f>+IF(ISNUMBER(DATA!K241),DATA!K241,"n/a")</f>
        <v>-9.7499999999999996E-4</v>
      </c>
      <c r="I50" s="88">
        <f>+IF(ISNUMBER(DATA!L241),DATA!L241,"n/a")</f>
        <v>45395257.109999999</v>
      </c>
      <c r="J50" s="79">
        <f>+IF(ISNUMBER(DATA!M241),DATA!M241,"n/a")</f>
        <v>-4.3189999999999999E-3</v>
      </c>
      <c r="K50" s="88">
        <f>+IF(ISNUMBER(DATA!N241),DATA!N241,"n/a")</f>
        <v>91852576.170000002</v>
      </c>
      <c r="L50" s="79">
        <f>+IF(ISNUMBER(DATA!O241),DATA!O241,"n/a")</f>
        <v>8.6499999999999999E-4</v>
      </c>
      <c r="R50" s="68"/>
      <c r="S50" s="68"/>
      <c r="T50" s="68"/>
      <c r="U50" s="68"/>
      <c r="V50" s="68"/>
      <c r="W50" s="68"/>
      <c r="X50" s="68"/>
      <c r="Y50" s="68"/>
    </row>
    <row r="51" spans="1:25" x14ac:dyDescent="0.2">
      <c r="A51" s="77" t="s">
        <v>19</v>
      </c>
      <c r="B51" s="77" t="s">
        <v>21</v>
      </c>
      <c r="C51" s="68" t="s">
        <v>25</v>
      </c>
      <c r="D51" s="68" t="s">
        <v>330</v>
      </c>
      <c r="E51" s="88">
        <f>+IF(ISNUMBER(DATA!H242),DATA!H242,"n/a")</f>
        <v>2396711.3199999998</v>
      </c>
      <c r="F51" s="79">
        <f>+IF(ISNUMBER(DATA!I242),DATA!I242,"n/a")</f>
        <v>3.7162000000000001E-2</v>
      </c>
      <c r="G51" s="88">
        <f>+IF(ISNUMBER(DATA!J242),DATA!J242,"n/a")</f>
        <v>7962957.2699999996</v>
      </c>
      <c r="H51" s="79">
        <f>+IF(ISNUMBER(DATA!K242),DATA!K242,"n/a")</f>
        <v>3.5718E-2</v>
      </c>
      <c r="I51" s="88">
        <f>+IF(ISNUMBER(DATA!L242),DATA!L242,"n/a")</f>
        <v>16394075.33</v>
      </c>
      <c r="J51" s="79">
        <f>+IF(ISNUMBER(DATA!M242),DATA!M242,"n/a")</f>
        <v>5.0271999999999997E-2</v>
      </c>
      <c r="K51" s="88">
        <f>+IF(ISNUMBER(DATA!N242),DATA!N242,"n/a")</f>
        <v>32487664.120000001</v>
      </c>
      <c r="L51" s="79">
        <f>+IF(ISNUMBER(DATA!O242),DATA!O242,"n/a")</f>
        <v>5.7733E-2</v>
      </c>
      <c r="R51" s="68"/>
      <c r="S51" s="68"/>
      <c r="T51" s="68"/>
      <c r="U51" s="68"/>
      <c r="V51" s="68"/>
      <c r="W51" s="68"/>
      <c r="X51" s="68"/>
      <c r="Y51" s="68"/>
    </row>
    <row r="52" spans="1:25" x14ac:dyDescent="0.2">
      <c r="A52" s="77" t="s">
        <v>19</v>
      </c>
      <c r="B52" s="77" t="s">
        <v>21</v>
      </c>
      <c r="C52" s="68" t="s">
        <v>25</v>
      </c>
      <c r="D52" s="68" t="s">
        <v>331</v>
      </c>
      <c r="E52" s="88">
        <f>+IF(ISNUMBER(DATA!H243),DATA!H243,"n/a")</f>
        <v>2763959.64</v>
      </c>
      <c r="F52" s="79">
        <f>+IF(ISNUMBER(DATA!I243),DATA!I243,"n/a")</f>
        <v>-2.5391E-2</v>
      </c>
      <c r="G52" s="88">
        <f>+IF(ISNUMBER(DATA!J243),DATA!J243,"n/a")</f>
        <v>9315814.5399999991</v>
      </c>
      <c r="H52" s="79">
        <f>+IF(ISNUMBER(DATA!K243),DATA!K243,"n/a")</f>
        <v>-3.898E-3</v>
      </c>
      <c r="I52" s="88">
        <f>+IF(ISNUMBER(DATA!L243),DATA!L243,"n/a")</f>
        <v>19667569.280000001</v>
      </c>
      <c r="J52" s="79">
        <f>+IF(ISNUMBER(DATA!M243),DATA!M243,"n/a")</f>
        <v>1.1131E-2</v>
      </c>
      <c r="K52" s="88">
        <f>+IF(ISNUMBER(DATA!N243),DATA!N243,"n/a")</f>
        <v>38326313.670000002</v>
      </c>
      <c r="L52" s="79">
        <f>+IF(ISNUMBER(DATA!O243),DATA!O243,"n/a")</f>
        <v>-1.9E-3</v>
      </c>
      <c r="R52" s="68"/>
      <c r="S52" s="68"/>
      <c r="T52" s="68"/>
      <c r="U52" s="68"/>
      <c r="V52" s="68"/>
      <c r="W52" s="68"/>
      <c r="X52" s="68"/>
      <c r="Y52" s="68"/>
    </row>
    <row r="53" spans="1:25" x14ac:dyDescent="0.2">
      <c r="A53" s="77" t="s">
        <v>19</v>
      </c>
      <c r="B53" s="77" t="s">
        <v>21</v>
      </c>
      <c r="C53" s="68" t="s">
        <v>25</v>
      </c>
      <c r="D53" s="68" t="s">
        <v>332</v>
      </c>
      <c r="E53" s="88">
        <f>+IF(ISNUMBER(DATA!H244),DATA!H244,"n/a")</f>
        <v>4267311.6100000003</v>
      </c>
      <c r="F53" s="79">
        <f>+IF(ISNUMBER(DATA!I244),DATA!I244,"n/a")</f>
        <v>2.3647999999999999E-2</v>
      </c>
      <c r="G53" s="88">
        <f>+IF(ISNUMBER(DATA!J244),DATA!J244,"n/a")</f>
        <v>14049270.140000001</v>
      </c>
      <c r="H53" s="79">
        <f>+IF(ISNUMBER(DATA!K244),DATA!K244,"n/a")</f>
        <v>3.3255E-2</v>
      </c>
      <c r="I53" s="88">
        <f>+IF(ISNUMBER(DATA!L244),DATA!L244,"n/a")</f>
        <v>30244903.77</v>
      </c>
      <c r="J53" s="79">
        <f>+IF(ISNUMBER(DATA!M244),DATA!M244,"n/a")</f>
        <v>6.3142000000000004E-2</v>
      </c>
      <c r="K53" s="88">
        <f>+IF(ISNUMBER(DATA!N244),DATA!N244,"n/a")</f>
        <v>59867941.509999998</v>
      </c>
      <c r="L53" s="79">
        <f>+IF(ISNUMBER(DATA!O244),DATA!O244,"n/a")</f>
        <v>3.5943000000000003E-2</v>
      </c>
      <c r="R53" s="68"/>
      <c r="S53" s="68"/>
      <c r="T53" s="68"/>
      <c r="U53" s="68"/>
      <c r="V53" s="68"/>
      <c r="W53" s="68"/>
      <c r="X53" s="68"/>
      <c r="Y53" s="68"/>
    </row>
    <row r="54" spans="1:25" x14ac:dyDescent="0.2">
      <c r="A54" s="77" t="s">
        <v>19</v>
      </c>
      <c r="B54" s="77" t="s">
        <v>21</v>
      </c>
      <c r="C54" s="68" t="s">
        <v>25</v>
      </c>
      <c r="D54" s="68" t="s">
        <v>333</v>
      </c>
      <c r="E54" s="88">
        <f>+IF(ISNUMBER(DATA!H245),DATA!H245,"n/a")</f>
        <v>4381013.8099999996</v>
      </c>
      <c r="F54" s="79">
        <f>+IF(ISNUMBER(DATA!I245),DATA!I245,"n/a")</f>
        <v>3.4214000000000001E-2</v>
      </c>
      <c r="G54" s="88">
        <f>+IF(ISNUMBER(DATA!J245),DATA!J245,"n/a")</f>
        <v>14579816.710000001</v>
      </c>
      <c r="H54" s="79">
        <f>+IF(ISNUMBER(DATA!K245),DATA!K245,"n/a")</f>
        <v>2.9937999999999999E-2</v>
      </c>
      <c r="I54" s="88">
        <f>+IF(ISNUMBER(DATA!L245),DATA!L245,"n/a")</f>
        <v>30322487.75</v>
      </c>
      <c r="J54" s="79">
        <f>+IF(ISNUMBER(DATA!M245),DATA!M245,"n/a")</f>
        <v>4.7584000000000001E-2</v>
      </c>
      <c r="K54" s="88">
        <f>+IF(ISNUMBER(DATA!N245),DATA!N245,"n/a")</f>
        <v>60411662.590000004</v>
      </c>
      <c r="L54" s="79">
        <f>+IF(ISNUMBER(DATA!O245),DATA!O245,"n/a")</f>
        <v>4.9354000000000002E-2</v>
      </c>
      <c r="R54" s="68"/>
      <c r="S54" s="68"/>
      <c r="T54" s="68"/>
      <c r="U54" s="68"/>
      <c r="V54" s="68"/>
      <c r="W54" s="68"/>
      <c r="X54" s="68"/>
      <c r="Y54" s="68"/>
    </row>
    <row r="55" spans="1:25" x14ac:dyDescent="0.2">
      <c r="A55" s="77" t="s">
        <v>19</v>
      </c>
      <c r="B55" s="77" t="s">
        <v>21</v>
      </c>
      <c r="C55" s="68" t="s">
        <v>25</v>
      </c>
      <c r="D55" s="68" t="s">
        <v>334</v>
      </c>
      <c r="E55" s="88">
        <f>+IF(ISNUMBER(DATA!H246),DATA!H246,"n/a")</f>
        <v>32152383.129999999</v>
      </c>
      <c r="F55" s="79">
        <f>+IF(ISNUMBER(DATA!I246),DATA!I246,"n/a")</f>
        <v>2.516E-3</v>
      </c>
      <c r="G55" s="88">
        <f>+IF(ISNUMBER(DATA!J246),DATA!J246,"n/a")</f>
        <v>108094347.37</v>
      </c>
      <c r="H55" s="79">
        <f>+IF(ISNUMBER(DATA!K246),DATA!K246,"n/a")</f>
        <v>6.1980000000000004E-3</v>
      </c>
      <c r="I55" s="88">
        <f>+IF(ISNUMBER(DATA!L246),DATA!L246,"n/a")</f>
        <v>225949195.15000001</v>
      </c>
      <c r="J55" s="79">
        <f>+IF(ISNUMBER(DATA!M246),DATA!M246,"n/a")</f>
        <v>1.9819E-2</v>
      </c>
      <c r="K55" s="88">
        <f>+IF(ISNUMBER(DATA!N246),DATA!N246,"n/a")</f>
        <v>451765513.69999999</v>
      </c>
      <c r="L55" s="79">
        <f>+IF(ISNUMBER(DATA!O246),DATA!O246,"n/a")</f>
        <v>2.0763E-2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19</v>
      </c>
      <c r="B57" s="77" t="s">
        <v>21</v>
      </c>
      <c r="C57" s="68" t="s">
        <v>10</v>
      </c>
      <c r="D57" s="68" t="s">
        <v>326</v>
      </c>
      <c r="E57" s="89">
        <f>+IF(ISNUMBER(DATA!H297),DATA!H297,"n/a")</f>
        <v>4.1886710000000003</v>
      </c>
      <c r="F57" s="79">
        <f>+IF(ISNUMBER(DATA!I297),DATA!I297,"n/a")</f>
        <v>1.2716E-2</v>
      </c>
      <c r="G57" s="89">
        <f>+IF(ISNUMBER(DATA!J297),DATA!J297,"n/a")</f>
        <v>4.1944129999999999</v>
      </c>
      <c r="H57" s="79">
        <f>+IF(ISNUMBER(DATA!K297),DATA!K297,"n/a")</f>
        <v>-2.4069999999999999E-3</v>
      </c>
      <c r="I57" s="89">
        <f>+IF(ISNUMBER(DATA!L297),DATA!L297,"n/a")</f>
        <v>4.1924349999999997</v>
      </c>
      <c r="J57" s="79">
        <f>+IF(ISNUMBER(DATA!M297),DATA!M297,"n/a")</f>
        <v>-1.897E-3</v>
      </c>
      <c r="K57" s="89">
        <f>+IF(ISNUMBER(DATA!N297),DATA!N297,"n/a")</f>
        <v>4.1753429999999998</v>
      </c>
      <c r="L57" s="79">
        <f>+IF(ISNUMBER(DATA!O297),DATA!O297,"n/a")</f>
        <v>-1.6178999999999999E-2</v>
      </c>
      <c r="R57" s="68"/>
      <c r="S57" s="68"/>
      <c r="T57" s="68"/>
      <c r="U57" s="68"/>
      <c r="V57" s="68"/>
      <c r="W57" s="68"/>
      <c r="X57" s="68"/>
      <c r="Y57" s="68"/>
    </row>
    <row r="58" spans="1:25" x14ac:dyDescent="0.2">
      <c r="A58" s="77" t="s">
        <v>19</v>
      </c>
      <c r="B58" s="77" t="s">
        <v>21</v>
      </c>
      <c r="C58" s="68" t="s">
        <v>10</v>
      </c>
      <c r="D58" s="68" t="s">
        <v>327</v>
      </c>
      <c r="E58" s="89">
        <f>+IF(ISNUMBER(DATA!H298),DATA!H298,"n/a")</f>
        <v>3.919279</v>
      </c>
      <c r="F58" s="79">
        <f>+IF(ISNUMBER(DATA!I298),DATA!I298,"n/a")</f>
        <v>5.8445999999999998E-2</v>
      </c>
      <c r="G58" s="89">
        <f>+IF(ISNUMBER(DATA!J298),DATA!J298,"n/a")</f>
        <v>3.9318620000000002</v>
      </c>
      <c r="H58" s="79">
        <f>+IF(ISNUMBER(DATA!K298),DATA!K298,"n/a")</f>
        <v>3.6450000000000003E-2</v>
      </c>
      <c r="I58" s="89">
        <f>+IF(ISNUMBER(DATA!L298),DATA!L298,"n/a")</f>
        <v>3.8589530000000001</v>
      </c>
      <c r="J58" s="79">
        <f>+IF(ISNUMBER(DATA!M298),DATA!M298,"n/a")</f>
        <v>2.4008999999999999E-2</v>
      </c>
      <c r="K58" s="89">
        <f>+IF(ISNUMBER(DATA!N298),DATA!N298,"n/a")</f>
        <v>3.8089369999999998</v>
      </c>
      <c r="L58" s="79">
        <f>+IF(ISNUMBER(DATA!O298),DATA!O298,"n/a")</f>
        <v>2.3105000000000001E-2</v>
      </c>
      <c r="R58" s="68"/>
      <c r="S58" s="68"/>
      <c r="T58" s="68"/>
      <c r="U58" s="68"/>
      <c r="V58" s="68"/>
      <c r="W58" s="68"/>
      <c r="X58" s="68"/>
      <c r="Y58" s="68"/>
    </row>
    <row r="59" spans="1:25" x14ac:dyDescent="0.2">
      <c r="A59" s="77" t="s">
        <v>19</v>
      </c>
      <c r="B59" s="77" t="s">
        <v>21</v>
      </c>
      <c r="C59" s="68" t="s">
        <v>10</v>
      </c>
      <c r="D59" s="68" t="s">
        <v>328</v>
      </c>
      <c r="E59" s="89">
        <f>+IF(ISNUMBER(DATA!H299),DATA!H299,"n/a")</f>
        <v>4.1105879999999999</v>
      </c>
      <c r="F59" s="79">
        <f>+IF(ISNUMBER(DATA!I299),DATA!I299,"n/a")</f>
        <v>7.1729999999999997E-3</v>
      </c>
      <c r="G59" s="89">
        <f>+IF(ISNUMBER(DATA!J299),DATA!J299,"n/a")</f>
        <v>4.1194639999999998</v>
      </c>
      <c r="H59" s="79">
        <f>+IF(ISNUMBER(DATA!K299),DATA!K299,"n/a")</f>
        <v>-6.3100000000000005E-4</v>
      </c>
      <c r="I59" s="89">
        <f>+IF(ISNUMBER(DATA!L299),DATA!L299,"n/a")</f>
        <v>4.1042430000000003</v>
      </c>
      <c r="J59" s="79">
        <f>+IF(ISNUMBER(DATA!M299),DATA!M299,"n/a")</f>
        <v>-2.996E-3</v>
      </c>
      <c r="K59" s="89">
        <f>+IF(ISNUMBER(DATA!N299),DATA!N299,"n/a")</f>
        <v>4.0896980000000003</v>
      </c>
      <c r="L59" s="79">
        <f>+IF(ISNUMBER(DATA!O299),DATA!O299,"n/a")</f>
        <v>-5.5599999999999998E-3</v>
      </c>
      <c r="R59" s="68"/>
      <c r="S59" s="68"/>
      <c r="T59" s="68"/>
      <c r="U59" s="68"/>
      <c r="V59" s="68"/>
      <c r="W59" s="68"/>
      <c r="X59" s="68"/>
      <c r="Y59" s="68"/>
    </row>
    <row r="60" spans="1:25" x14ac:dyDescent="0.2">
      <c r="A60" s="77" t="s">
        <v>19</v>
      </c>
      <c r="B60" s="77" t="s">
        <v>21</v>
      </c>
      <c r="C60" s="68" t="s">
        <v>10</v>
      </c>
      <c r="D60" s="68" t="s">
        <v>329</v>
      </c>
      <c r="E60" s="89">
        <f>+IF(ISNUMBER(DATA!H300),DATA!H300,"n/a")</f>
        <v>3.8919380000000001</v>
      </c>
      <c r="F60" s="79">
        <f>+IF(ISNUMBER(DATA!I300),DATA!I300,"n/a")</f>
        <v>-2.0490999999999999E-2</v>
      </c>
      <c r="G60" s="89">
        <f>+IF(ISNUMBER(DATA!J300),DATA!J300,"n/a")</f>
        <v>3.8544879999999999</v>
      </c>
      <c r="H60" s="79">
        <f>+IF(ISNUMBER(DATA!K300),DATA!K300,"n/a")</f>
        <v>-3.8359999999999998E-2</v>
      </c>
      <c r="I60" s="89">
        <f>+IF(ISNUMBER(DATA!L300),DATA!L300,"n/a")</f>
        <v>3.8535180000000002</v>
      </c>
      <c r="J60" s="79">
        <f>+IF(ISNUMBER(DATA!M300),DATA!M300,"n/a")</f>
        <v>-2.6557000000000001E-2</v>
      </c>
      <c r="K60" s="89">
        <f>+IF(ISNUMBER(DATA!N300),DATA!N300,"n/a")</f>
        <v>3.8734359999999999</v>
      </c>
      <c r="L60" s="79">
        <f>+IF(ISNUMBER(DATA!O300),DATA!O300,"n/a")</f>
        <v>-6.5269999999999998E-3</v>
      </c>
      <c r="R60" s="68"/>
      <c r="S60" s="68"/>
      <c r="T60" s="68"/>
      <c r="U60" s="68"/>
      <c r="V60" s="68"/>
      <c r="W60" s="68"/>
      <c r="X60" s="68"/>
      <c r="Y60" s="68"/>
    </row>
    <row r="61" spans="1:25" x14ac:dyDescent="0.2">
      <c r="A61" s="77" t="s">
        <v>19</v>
      </c>
      <c r="B61" s="77" t="s">
        <v>21</v>
      </c>
      <c r="C61" s="68" t="s">
        <v>10</v>
      </c>
      <c r="D61" s="68" t="s">
        <v>330</v>
      </c>
      <c r="E61" s="89">
        <f>+IF(ISNUMBER(DATA!H301),DATA!H301,"n/a")</f>
        <v>3.872579</v>
      </c>
      <c r="F61" s="79">
        <f>+IF(ISNUMBER(DATA!I301),DATA!I301,"n/a")</f>
        <v>3.5374999999999997E-2</v>
      </c>
      <c r="G61" s="89">
        <f>+IF(ISNUMBER(DATA!J301),DATA!J301,"n/a")</f>
        <v>3.9147959999999999</v>
      </c>
      <c r="H61" s="79">
        <f>+IF(ISNUMBER(DATA!K301),DATA!K301,"n/a")</f>
        <v>3.7470000000000003E-2</v>
      </c>
      <c r="I61" s="89">
        <f>+IF(ISNUMBER(DATA!L301),DATA!L301,"n/a")</f>
        <v>3.8607589999999998</v>
      </c>
      <c r="J61" s="79">
        <f>+IF(ISNUMBER(DATA!M301),DATA!M301,"n/a")</f>
        <v>2.3387999999999999E-2</v>
      </c>
      <c r="K61" s="89">
        <f>+IF(ISNUMBER(DATA!N301),DATA!N301,"n/a")</f>
        <v>3.841977</v>
      </c>
      <c r="L61" s="79">
        <f>+IF(ISNUMBER(DATA!O301),DATA!O301,"n/a")</f>
        <v>3.5010000000000002E-3</v>
      </c>
      <c r="R61" s="68"/>
      <c r="S61" s="68"/>
      <c r="T61" s="68"/>
      <c r="U61" s="68"/>
      <c r="V61" s="68"/>
      <c r="W61" s="68"/>
      <c r="X61" s="68"/>
      <c r="Y61" s="68"/>
    </row>
    <row r="62" spans="1:25" x14ac:dyDescent="0.2">
      <c r="A62" s="77" t="s">
        <v>19</v>
      </c>
      <c r="B62" s="77" t="s">
        <v>21</v>
      </c>
      <c r="C62" s="68" t="s">
        <v>10</v>
      </c>
      <c r="D62" s="68" t="s">
        <v>331</v>
      </c>
      <c r="E62" s="89">
        <f>+IF(ISNUMBER(DATA!H302),DATA!H302,"n/a")</f>
        <v>4.0549220000000004</v>
      </c>
      <c r="F62" s="79">
        <f>+IF(ISNUMBER(DATA!I302),DATA!I302,"n/a")</f>
        <v>8.7889999999999999E-3</v>
      </c>
      <c r="G62" s="89">
        <f>+IF(ISNUMBER(DATA!J302),DATA!J302,"n/a")</f>
        <v>4.0202030000000004</v>
      </c>
      <c r="H62" s="79">
        <f>+IF(ISNUMBER(DATA!K302),DATA!K302,"n/a")</f>
        <v>-5.4549999999999998E-3</v>
      </c>
      <c r="I62" s="89">
        <f>+IF(ISNUMBER(DATA!L302),DATA!L302,"n/a")</f>
        <v>4.0040319999999996</v>
      </c>
      <c r="J62" s="79">
        <f>+IF(ISNUMBER(DATA!M302),DATA!M302,"n/a")</f>
        <v>-2.911E-3</v>
      </c>
      <c r="K62" s="89">
        <f>+IF(ISNUMBER(DATA!N302),DATA!N302,"n/a")</f>
        <v>4.0159390000000004</v>
      </c>
      <c r="L62" s="79">
        <f>+IF(ISNUMBER(DATA!O302),DATA!O302,"n/a")</f>
        <v>6.1770000000000002E-3</v>
      </c>
      <c r="R62" s="68"/>
      <c r="S62" s="68"/>
      <c r="T62" s="68"/>
      <c r="U62" s="68"/>
      <c r="V62" s="68"/>
      <c r="W62" s="68"/>
      <c r="X62" s="68"/>
      <c r="Y62" s="68"/>
    </row>
    <row r="63" spans="1:25" x14ac:dyDescent="0.2">
      <c r="A63" s="77" t="s">
        <v>19</v>
      </c>
      <c r="B63" s="77" t="s">
        <v>21</v>
      </c>
      <c r="C63" s="68" t="s">
        <v>10</v>
      </c>
      <c r="D63" s="68" t="s">
        <v>332</v>
      </c>
      <c r="E63" s="89">
        <f>+IF(ISNUMBER(DATA!H303),DATA!H303,"n/a")</f>
        <v>4.0711149999999998</v>
      </c>
      <c r="F63" s="79">
        <f>+IF(ISNUMBER(DATA!I303),DATA!I303,"n/a")</f>
        <v>3.7309999999999999E-3</v>
      </c>
      <c r="G63" s="89">
        <f>+IF(ISNUMBER(DATA!J303),DATA!J303,"n/a")</f>
        <v>4.0549629999999999</v>
      </c>
      <c r="H63" s="79">
        <f>+IF(ISNUMBER(DATA!K303),DATA!K303,"n/a")</f>
        <v>-5.0889999999999998E-3</v>
      </c>
      <c r="I63" s="89">
        <f>+IF(ISNUMBER(DATA!L303),DATA!L303,"n/a")</f>
        <v>4.0428889999999997</v>
      </c>
      <c r="J63" s="79">
        <f>+IF(ISNUMBER(DATA!M303),DATA!M303,"n/a")</f>
        <v>-3.2209999999999999E-3</v>
      </c>
      <c r="K63" s="89">
        <f>+IF(ISNUMBER(DATA!N303),DATA!N303,"n/a")</f>
        <v>4.0410510000000004</v>
      </c>
      <c r="L63" s="79">
        <f>+IF(ISNUMBER(DATA!O303),DATA!O303,"n/a")</f>
        <v>-1.596E-3</v>
      </c>
      <c r="R63" s="68"/>
      <c r="S63" s="68"/>
      <c r="T63" s="68"/>
      <c r="U63" s="68"/>
      <c r="V63" s="68"/>
      <c r="W63" s="68"/>
      <c r="X63" s="68"/>
      <c r="Y63" s="68"/>
    </row>
    <row r="64" spans="1:25" x14ac:dyDescent="0.2">
      <c r="A64" s="77" t="s">
        <v>19</v>
      </c>
      <c r="B64" s="77" t="s">
        <v>21</v>
      </c>
      <c r="C64" s="68" t="s">
        <v>10</v>
      </c>
      <c r="D64" s="68" t="s">
        <v>333</v>
      </c>
      <c r="E64" s="89">
        <f>+IF(ISNUMBER(DATA!H304),DATA!H304,"n/a")</f>
        <v>3.9849269999999999</v>
      </c>
      <c r="F64" s="79">
        <f>+IF(ISNUMBER(DATA!I304),DATA!I304,"n/a")</f>
        <v>-6.0130000000000001E-3</v>
      </c>
      <c r="G64" s="89">
        <f>+IF(ISNUMBER(DATA!J304),DATA!J304,"n/a")</f>
        <v>3.9480909999999998</v>
      </c>
      <c r="H64" s="79">
        <f>+IF(ISNUMBER(DATA!K304),DATA!K304,"n/a")</f>
        <v>-2.7050999999999999E-2</v>
      </c>
      <c r="I64" s="89">
        <f>+IF(ISNUMBER(DATA!L304),DATA!L304,"n/a")</f>
        <v>3.9501080000000002</v>
      </c>
      <c r="J64" s="79">
        <f>+IF(ISNUMBER(DATA!M304),DATA!M304,"n/a")</f>
        <v>-3.0775E-2</v>
      </c>
      <c r="K64" s="89">
        <f>+IF(ISNUMBER(DATA!N304),DATA!N304,"n/a")</f>
        <v>3.962323</v>
      </c>
      <c r="L64" s="79">
        <f>+IF(ISNUMBER(DATA!O304),DATA!O304,"n/a")</f>
        <v>-2.8097E-2</v>
      </c>
      <c r="R64" s="68"/>
      <c r="S64" s="68"/>
      <c r="T64" s="68"/>
      <c r="U64" s="68"/>
      <c r="V64" s="68"/>
      <c r="W64" s="68"/>
      <c r="X64" s="68"/>
      <c r="Y64" s="68"/>
    </row>
    <row r="65" spans="1:25" x14ac:dyDescent="0.2">
      <c r="A65" s="77" t="s">
        <v>19</v>
      </c>
      <c r="B65" s="77" t="s">
        <v>21</v>
      </c>
      <c r="C65" s="68" t="s">
        <v>10</v>
      </c>
      <c r="D65" s="68" t="s">
        <v>334</v>
      </c>
      <c r="E65" s="89">
        <f>+IF(ISNUMBER(DATA!H305),DATA!H305,"n/a")</f>
        <v>4.0016850000000002</v>
      </c>
      <c r="F65" s="79">
        <f>+IF(ISNUMBER(DATA!I305),DATA!I305,"n/a")</f>
        <v>9.0919999999999994E-3</v>
      </c>
      <c r="G65" s="89">
        <f>+IF(ISNUMBER(DATA!J305),DATA!J305,"n/a")</f>
        <v>3.9885359999999999</v>
      </c>
      <c r="H65" s="79">
        <f>+IF(ISNUMBER(DATA!K305),DATA!K305,"n/a")</f>
        <v>-5.7019999999999996E-3</v>
      </c>
      <c r="I65" s="89">
        <f>+IF(ISNUMBER(DATA!L305),DATA!L305,"n/a")</f>
        <v>3.9698470000000001</v>
      </c>
      <c r="J65" s="79">
        <f>+IF(ISNUMBER(DATA!M305),DATA!M305,"n/a")</f>
        <v>-6.0229999999999997E-3</v>
      </c>
      <c r="K65" s="89">
        <f>+IF(ISNUMBER(DATA!N305),DATA!N305,"n/a")</f>
        <v>3.9647260000000002</v>
      </c>
      <c r="L65" s="79">
        <f>+IF(ISNUMBER(DATA!O305),DATA!O305,"n/a")</f>
        <v>-3.7859999999999999E-3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19</v>
      </c>
      <c r="B67" s="77" t="s">
        <v>21</v>
      </c>
      <c r="C67" s="68" t="s">
        <v>26</v>
      </c>
      <c r="D67" s="68" t="s">
        <v>326</v>
      </c>
      <c r="E67" s="89">
        <f>+IF(ISNUMBER(DATA!H356),DATA!H356,"n/a")</f>
        <v>2.4683630000000001</v>
      </c>
      <c r="F67" s="79">
        <f>+IF(ISNUMBER(DATA!I356),DATA!I356,"n/a")</f>
        <v>1.4796E-2</v>
      </c>
      <c r="G67" s="89">
        <f>+IF(ISNUMBER(DATA!J356),DATA!J356,"n/a")</f>
        <v>2.4715980000000002</v>
      </c>
      <c r="H67" s="79">
        <f>+IF(ISNUMBER(DATA!K356),DATA!K356,"n/a")</f>
        <v>1.377E-3</v>
      </c>
      <c r="I67" s="89">
        <f>+IF(ISNUMBER(DATA!L356),DATA!L356,"n/a")</f>
        <v>2.4672489999999998</v>
      </c>
      <c r="J67" s="79">
        <f>+IF(ISNUMBER(DATA!M356),DATA!M356,"n/a")</f>
        <v>-1.874E-3</v>
      </c>
      <c r="K67" s="89">
        <f>+IF(ISNUMBER(DATA!N356),DATA!N356,"n/a")</f>
        <v>2.4607670000000001</v>
      </c>
      <c r="L67" s="79">
        <f>+IF(ISNUMBER(DATA!O356),DATA!O356,"n/a")</f>
        <v>-1.8155999999999999E-2</v>
      </c>
      <c r="R67" s="68"/>
      <c r="S67" s="68"/>
      <c r="T67" s="68"/>
      <c r="U67" s="68"/>
      <c r="V67" s="68"/>
      <c r="W67" s="68"/>
      <c r="X67" s="68"/>
      <c r="Y67" s="68"/>
    </row>
    <row r="68" spans="1:25" x14ac:dyDescent="0.2">
      <c r="A68" s="77" t="s">
        <v>19</v>
      </c>
      <c r="B68" s="77" t="s">
        <v>21</v>
      </c>
      <c r="C68" s="68" t="s">
        <v>26</v>
      </c>
      <c r="D68" s="68" t="s">
        <v>327</v>
      </c>
      <c r="E68" s="89">
        <f>+IF(ISNUMBER(DATA!H357),DATA!H357,"n/a")</f>
        <v>2.2918530000000001</v>
      </c>
      <c r="F68" s="79">
        <f>+IF(ISNUMBER(DATA!I357),DATA!I357,"n/a")</f>
        <v>8.8761999999999994E-2</v>
      </c>
      <c r="G68" s="89">
        <f>+IF(ISNUMBER(DATA!J357),DATA!J357,"n/a")</f>
        <v>2.3158620000000001</v>
      </c>
      <c r="H68" s="79">
        <f>+IF(ISNUMBER(DATA!K357),DATA!K357,"n/a")</f>
        <v>6.9167999999999993E-2</v>
      </c>
      <c r="I68" s="89">
        <f>+IF(ISNUMBER(DATA!L357),DATA!L357,"n/a")</f>
        <v>2.2539060000000002</v>
      </c>
      <c r="J68" s="79">
        <f>+IF(ISNUMBER(DATA!M357),DATA!M357,"n/a")</f>
        <v>5.1792999999999999E-2</v>
      </c>
      <c r="K68" s="89">
        <f>+IF(ISNUMBER(DATA!N357),DATA!N357,"n/a")</f>
        <v>2.2084199999999998</v>
      </c>
      <c r="L68" s="79">
        <f>+IF(ISNUMBER(DATA!O357),DATA!O357,"n/a")</f>
        <v>4.1728000000000001E-2</v>
      </c>
      <c r="R68" s="68"/>
      <c r="S68" s="68"/>
      <c r="T68" s="68"/>
      <c r="U68" s="68"/>
      <c r="V68" s="68"/>
      <c r="W68" s="68"/>
      <c r="X68" s="68"/>
      <c r="Y68" s="68"/>
    </row>
    <row r="69" spans="1:25" x14ac:dyDescent="0.2">
      <c r="A69" s="77" t="s">
        <v>19</v>
      </c>
      <c r="B69" s="77" t="s">
        <v>21</v>
      </c>
      <c r="C69" s="68" t="s">
        <v>26</v>
      </c>
      <c r="D69" s="68" t="s">
        <v>328</v>
      </c>
      <c r="E69" s="89">
        <f>+IF(ISNUMBER(DATA!H358),DATA!H358,"n/a")</f>
        <v>2.334689</v>
      </c>
      <c r="F69" s="79">
        <f>+IF(ISNUMBER(DATA!I358),DATA!I358,"n/a")</f>
        <v>3.9176999999999997E-2</v>
      </c>
      <c r="G69" s="89">
        <f>+IF(ISNUMBER(DATA!J358),DATA!J358,"n/a")</f>
        <v>2.3415170000000001</v>
      </c>
      <c r="H69" s="79">
        <f>+IF(ISNUMBER(DATA!K358),DATA!K358,"n/a")</f>
        <v>3.0387000000000001E-2</v>
      </c>
      <c r="I69" s="89">
        <f>+IF(ISNUMBER(DATA!L358),DATA!L358,"n/a")</f>
        <v>2.3273380000000001</v>
      </c>
      <c r="J69" s="79">
        <f>+IF(ISNUMBER(DATA!M358),DATA!M358,"n/a")</f>
        <v>2.9524000000000002E-2</v>
      </c>
      <c r="K69" s="89">
        <f>+IF(ISNUMBER(DATA!N358),DATA!N358,"n/a")</f>
        <v>2.3007249999999999</v>
      </c>
      <c r="L69" s="79">
        <f>+IF(ISNUMBER(DATA!O358),DATA!O358,"n/a")</f>
        <v>2.0029999999999999E-2</v>
      </c>
      <c r="R69" s="68"/>
      <c r="S69" s="68"/>
      <c r="T69" s="68"/>
      <c r="U69" s="68"/>
      <c r="V69" s="68"/>
      <c r="W69" s="68"/>
      <c r="X69" s="68"/>
      <c r="Y69" s="68"/>
    </row>
    <row r="70" spans="1:25" x14ac:dyDescent="0.2">
      <c r="A70" s="77" t="s">
        <v>19</v>
      </c>
      <c r="B70" s="77" t="s">
        <v>21</v>
      </c>
      <c r="C70" s="68" t="s">
        <v>26</v>
      </c>
      <c r="D70" s="68" t="s">
        <v>329</v>
      </c>
      <c r="E70" s="89">
        <f>+IF(ISNUMBER(DATA!H359),DATA!H359,"n/a")</f>
        <v>2.4063680000000001</v>
      </c>
      <c r="F70" s="79">
        <f>+IF(ISNUMBER(DATA!I359),DATA!I359,"n/a")</f>
        <v>1.9845999999999999E-2</v>
      </c>
      <c r="G70" s="89">
        <f>+IF(ISNUMBER(DATA!J359),DATA!J359,"n/a")</f>
        <v>2.3881519999999998</v>
      </c>
      <c r="H70" s="79">
        <f>+IF(ISNUMBER(DATA!K359),DATA!K359,"n/a")</f>
        <v>3.4659999999999999E-3</v>
      </c>
      <c r="I70" s="89">
        <f>+IF(ISNUMBER(DATA!L359),DATA!L359,"n/a")</f>
        <v>2.3981650000000001</v>
      </c>
      <c r="J70" s="79">
        <f>+IF(ISNUMBER(DATA!M359),DATA!M359,"n/a")</f>
        <v>1.0888E-2</v>
      </c>
      <c r="K70" s="89">
        <f>+IF(ISNUMBER(DATA!N359),DATA!N359,"n/a")</f>
        <v>2.3977460000000002</v>
      </c>
      <c r="L70" s="79">
        <f>+IF(ISNUMBER(DATA!O359),DATA!O359,"n/a")</f>
        <v>1.3383000000000001E-2</v>
      </c>
      <c r="R70" s="68"/>
      <c r="S70" s="68"/>
      <c r="T70" s="68"/>
      <c r="U70" s="68"/>
      <c r="V70" s="68"/>
      <c r="W70" s="68"/>
      <c r="X70" s="68"/>
      <c r="Y70" s="68"/>
    </row>
    <row r="71" spans="1:25" x14ac:dyDescent="0.2">
      <c r="A71" s="77" t="s">
        <v>19</v>
      </c>
      <c r="B71" s="77" t="s">
        <v>21</v>
      </c>
      <c r="C71" s="68" t="s">
        <v>26</v>
      </c>
      <c r="D71" s="68" t="s">
        <v>330</v>
      </c>
      <c r="E71" s="89">
        <f>+IF(ISNUMBER(DATA!H360),DATA!H360,"n/a")</f>
        <v>2.258575</v>
      </c>
      <c r="F71" s="79">
        <f>+IF(ISNUMBER(DATA!I360),DATA!I360,"n/a")</f>
        <v>5.5273999999999997E-2</v>
      </c>
      <c r="G71" s="89">
        <f>+IF(ISNUMBER(DATA!J360),DATA!J360,"n/a")</f>
        <v>2.2915589999999999</v>
      </c>
      <c r="H71" s="79">
        <f>+IF(ISNUMBER(DATA!K360),DATA!K360,"n/a")</f>
        <v>5.5620999999999997E-2</v>
      </c>
      <c r="I71" s="89">
        <f>+IF(ISNUMBER(DATA!L360),DATA!L360,"n/a")</f>
        <v>2.2607810000000002</v>
      </c>
      <c r="J71" s="79">
        <f>+IF(ISNUMBER(DATA!M360),DATA!M360,"n/a")</f>
        <v>4.0405000000000003E-2</v>
      </c>
      <c r="K71" s="89">
        <f>+IF(ISNUMBER(DATA!N360),DATA!N360,"n/a")</f>
        <v>2.2435870000000002</v>
      </c>
      <c r="L71" s="79">
        <f>+IF(ISNUMBER(DATA!O360),DATA!O360,"n/a")</f>
        <v>1.7259E-2</v>
      </c>
      <c r="R71" s="68"/>
      <c r="S71" s="68"/>
      <c r="T71" s="68"/>
      <c r="U71" s="68"/>
      <c r="V71" s="68"/>
      <c r="W71" s="68"/>
      <c r="X71" s="68"/>
      <c r="Y71" s="68"/>
    </row>
    <row r="72" spans="1:25" x14ac:dyDescent="0.2">
      <c r="A72" s="77" t="s">
        <v>19</v>
      </c>
      <c r="B72" s="77" t="s">
        <v>21</v>
      </c>
      <c r="C72" s="68" t="s">
        <v>26</v>
      </c>
      <c r="D72" s="68" t="s">
        <v>331</v>
      </c>
      <c r="E72" s="89">
        <f>+IF(ISNUMBER(DATA!H361),DATA!H361,"n/a")</f>
        <v>2.4658530000000001</v>
      </c>
      <c r="F72" s="79">
        <f>+IF(ISNUMBER(DATA!I361),DATA!I361,"n/a")</f>
        <v>2.231E-2</v>
      </c>
      <c r="G72" s="89">
        <f>+IF(ISNUMBER(DATA!J361),DATA!J361,"n/a")</f>
        <v>2.466005</v>
      </c>
      <c r="H72" s="79">
        <f>+IF(ISNUMBER(DATA!K361),DATA!K361,"n/a")</f>
        <v>8.4130000000000003E-3</v>
      </c>
      <c r="I72" s="89">
        <f>+IF(ISNUMBER(DATA!L361),DATA!L361,"n/a")</f>
        <v>2.4662899999999999</v>
      </c>
      <c r="J72" s="79">
        <f>+IF(ISNUMBER(DATA!M361),DATA!M361,"n/a")</f>
        <v>1.1488E-2</v>
      </c>
      <c r="K72" s="89">
        <f>+IF(ISNUMBER(DATA!N361),DATA!N361,"n/a")</f>
        <v>2.4672130000000001</v>
      </c>
      <c r="L72" s="79">
        <f>+IF(ISNUMBER(DATA!O361),DATA!O361,"n/a")</f>
        <v>1.9449999999999999E-2</v>
      </c>
      <c r="R72" s="68"/>
      <c r="S72" s="68"/>
      <c r="T72" s="68"/>
      <c r="U72" s="68"/>
      <c r="V72" s="68"/>
      <c r="W72" s="68"/>
      <c r="X72" s="68"/>
      <c r="Y72" s="68"/>
    </row>
    <row r="73" spans="1:25" x14ac:dyDescent="0.2">
      <c r="A73" s="77" t="s">
        <v>19</v>
      </c>
      <c r="B73" s="77" t="s">
        <v>21</v>
      </c>
      <c r="C73" s="68" t="s">
        <v>26</v>
      </c>
      <c r="D73" s="68" t="s">
        <v>332</v>
      </c>
      <c r="E73" s="89">
        <f>+IF(ISNUMBER(DATA!H362),DATA!H362,"n/a")</f>
        <v>2.4308000000000001</v>
      </c>
      <c r="F73" s="79">
        <f>+IF(ISNUMBER(DATA!I362),DATA!I362,"n/a")</f>
        <v>2.7671999999999999E-2</v>
      </c>
      <c r="G73" s="89">
        <f>+IF(ISNUMBER(DATA!J362),DATA!J362,"n/a")</f>
        <v>2.3786649999999998</v>
      </c>
      <c r="H73" s="79">
        <f>+IF(ISNUMBER(DATA!K362),DATA!K362,"n/a")</f>
        <v>1.4553999999999999E-2</v>
      </c>
      <c r="I73" s="89">
        <f>+IF(ISNUMBER(DATA!L362),DATA!L362,"n/a")</f>
        <v>2.365138</v>
      </c>
      <c r="J73" s="79">
        <f>+IF(ISNUMBER(DATA!M362),DATA!M362,"n/a")</f>
        <v>1.7687000000000001E-2</v>
      </c>
      <c r="K73" s="89">
        <f>+IF(ISNUMBER(DATA!N362),DATA!N362,"n/a")</f>
        <v>2.35826</v>
      </c>
      <c r="L73" s="79">
        <f>+IF(ISNUMBER(DATA!O362),DATA!O362,"n/a")</f>
        <v>2.2386E-2</v>
      </c>
      <c r="R73" s="68"/>
      <c r="S73" s="68"/>
      <c r="T73" s="68"/>
      <c r="U73" s="68"/>
      <c r="V73" s="68"/>
      <c r="W73" s="68"/>
      <c r="X73" s="68"/>
      <c r="Y73" s="68"/>
    </row>
    <row r="74" spans="1:25" x14ac:dyDescent="0.2">
      <c r="A74" s="77" t="s">
        <v>19</v>
      </c>
      <c r="B74" s="77" t="s">
        <v>21</v>
      </c>
      <c r="C74" s="68" t="s">
        <v>26</v>
      </c>
      <c r="D74" s="68" t="s">
        <v>333</v>
      </c>
      <c r="E74" s="89">
        <f>+IF(ISNUMBER(DATA!H363),DATA!H363,"n/a")</f>
        <v>2.2799420000000001</v>
      </c>
      <c r="F74" s="79">
        <f>+IF(ISNUMBER(DATA!I363),DATA!I363,"n/a")</f>
        <v>1.2259000000000001E-2</v>
      </c>
      <c r="G74" s="89">
        <f>+IF(ISNUMBER(DATA!J363),DATA!J363,"n/a")</f>
        <v>2.2651379999999999</v>
      </c>
      <c r="H74" s="79">
        <f>+IF(ISNUMBER(DATA!K363),DATA!K363,"n/a")</f>
        <v>-5.7939999999999997E-3</v>
      </c>
      <c r="I74" s="89">
        <f>+IF(ISNUMBER(DATA!L363),DATA!L363,"n/a")</f>
        <v>2.2509749999999999</v>
      </c>
      <c r="J74" s="79">
        <f>+IF(ISNUMBER(DATA!M363),DATA!M363,"n/a")</f>
        <v>-8.9789999999999991E-3</v>
      </c>
      <c r="K74" s="89">
        <f>+IF(ISNUMBER(DATA!N363),DATA!N363,"n/a")</f>
        <v>2.2431610000000002</v>
      </c>
      <c r="L74" s="79">
        <f>+IF(ISNUMBER(DATA!O363),DATA!O363,"n/a")</f>
        <v>-9.3769999999999999E-3</v>
      </c>
      <c r="R74" s="68"/>
      <c r="S74" s="68"/>
      <c r="T74" s="68"/>
      <c r="U74" s="68"/>
      <c r="V74" s="68"/>
      <c r="W74" s="68"/>
      <c r="X74" s="68"/>
      <c r="Y74" s="68"/>
    </row>
    <row r="75" spans="1:25" x14ac:dyDescent="0.2">
      <c r="A75" s="77" t="s">
        <v>19</v>
      </c>
      <c r="B75" s="77" t="s">
        <v>21</v>
      </c>
      <c r="C75" s="68" t="s">
        <v>26</v>
      </c>
      <c r="D75" s="68" t="s">
        <v>334</v>
      </c>
      <c r="E75" s="89">
        <f>+IF(ISNUMBER(DATA!H364),DATA!H364,"n/a")</f>
        <v>2.3691080000000002</v>
      </c>
      <c r="F75" s="79">
        <f>+IF(ISNUMBER(DATA!I364),DATA!I364,"n/a")</f>
        <v>3.3806999999999997E-2</v>
      </c>
      <c r="G75" s="89">
        <f>+IF(ISNUMBER(DATA!J364),DATA!J364,"n/a")</f>
        <v>2.363467</v>
      </c>
      <c r="H75" s="79">
        <f>+IF(ISNUMBER(DATA!K364),DATA!K364,"n/a")</f>
        <v>1.9602999999999999E-2</v>
      </c>
      <c r="I75" s="89">
        <f>+IF(ISNUMBER(DATA!L364),DATA!L364,"n/a")</f>
        <v>2.3483930000000002</v>
      </c>
      <c r="J75" s="79">
        <f>+IF(ISNUMBER(DATA!M364),DATA!M364,"n/a")</f>
        <v>1.7260999999999999E-2</v>
      </c>
      <c r="K75" s="89">
        <f>+IF(ISNUMBER(DATA!N364),DATA!N364,"n/a")</f>
        <v>2.3350089999999999</v>
      </c>
      <c r="L75" s="79">
        <f>+IF(ISNUMBER(DATA!O364),DATA!O364,"n/a")</f>
        <v>1.2997E-2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19</v>
      </c>
      <c r="B77" s="68" t="s">
        <v>12</v>
      </c>
      <c r="C77" s="68" t="s">
        <v>0</v>
      </c>
      <c r="D77" s="68" t="s">
        <v>326</v>
      </c>
      <c r="E77" s="78">
        <f>+IF(ISNUMBER(DATA!H1304),DATA!H1304,"n/a")</f>
        <v>6515350.3600000003</v>
      </c>
      <c r="F77" s="79">
        <f>+IF(ISNUMBER(DATA!I1304),DATA!I1304,"n/a")</f>
        <v>5.4633000000000001E-2</v>
      </c>
      <c r="G77" s="78">
        <f>+IF(ISNUMBER(DATA!J1304),DATA!J1304,"n/a")</f>
        <v>21211584.149999999</v>
      </c>
      <c r="H77" s="79">
        <f>+IF(ISNUMBER(DATA!K1304),DATA!K1304,"n/a")</f>
        <v>1.9074000000000001E-2</v>
      </c>
      <c r="I77" s="78">
        <f>+IF(ISNUMBER(DATA!L1304),DATA!L1304,"n/a")</f>
        <v>44207693.060000002</v>
      </c>
      <c r="J77" s="79">
        <f>+IF(ISNUMBER(DATA!M1304),DATA!M1304,"n/a")</f>
        <v>2.8476000000000001E-2</v>
      </c>
      <c r="K77" s="78">
        <f>+IF(ISNUMBER(DATA!N1304),DATA!N1304,"n/a")</f>
        <v>90067329.609999999</v>
      </c>
      <c r="L77" s="79">
        <f>+IF(ISNUMBER(DATA!O1304),DATA!O1304,"n/a")</f>
        <v>2.2423999999999999E-2</v>
      </c>
      <c r="R77" s="68"/>
      <c r="S77" s="68"/>
      <c r="T77" s="68"/>
      <c r="U77" s="68"/>
      <c r="V77" s="68"/>
      <c r="W77" s="68"/>
      <c r="X77" s="68"/>
      <c r="Y77" s="68"/>
    </row>
    <row r="78" spans="1:25" x14ac:dyDescent="0.2">
      <c r="A78" s="77" t="s">
        <v>19</v>
      </c>
      <c r="B78" s="68" t="s">
        <v>12</v>
      </c>
      <c r="C78" s="68" t="s">
        <v>0</v>
      </c>
      <c r="D78" s="68" t="s">
        <v>327</v>
      </c>
      <c r="E78" s="78">
        <f>+IF(ISNUMBER(DATA!H1305),DATA!H1305,"n/a")</f>
        <v>7537316.0999999996</v>
      </c>
      <c r="F78" s="79">
        <f>+IF(ISNUMBER(DATA!I1305),DATA!I1305,"n/a")</f>
        <v>2.0957E-2</v>
      </c>
      <c r="G78" s="78">
        <f>+IF(ISNUMBER(DATA!J1305),DATA!J1305,"n/a")</f>
        <v>26158745.420000002</v>
      </c>
      <c r="H78" s="79">
        <f>+IF(ISNUMBER(DATA!K1305),DATA!K1305,"n/a")</f>
        <v>3.3152000000000001E-2</v>
      </c>
      <c r="I78" s="78">
        <f>+IF(ISNUMBER(DATA!L1305),DATA!L1305,"n/a")</f>
        <v>52367115.420000002</v>
      </c>
      <c r="J78" s="79">
        <f>+IF(ISNUMBER(DATA!M1305),DATA!M1305,"n/a")</f>
        <v>2.2023999999999998E-2</v>
      </c>
      <c r="K78" s="78">
        <f>+IF(ISNUMBER(DATA!N1305),DATA!N1305,"n/a")</f>
        <v>103185622.09</v>
      </c>
      <c r="L78" s="79">
        <f>+IF(ISNUMBER(DATA!O1305),DATA!O1305,"n/a")</f>
        <v>1.0933E-2</v>
      </c>
      <c r="R78" s="68"/>
      <c r="S78" s="68"/>
      <c r="T78" s="68"/>
      <c r="U78" s="68"/>
      <c r="V78" s="68"/>
      <c r="W78" s="68"/>
      <c r="X78" s="68"/>
      <c r="Y78" s="68"/>
    </row>
    <row r="79" spans="1:25" x14ac:dyDescent="0.2">
      <c r="A79" s="77" t="s">
        <v>19</v>
      </c>
      <c r="B79" s="68" t="s">
        <v>12</v>
      </c>
      <c r="C79" s="68" t="s">
        <v>0</v>
      </c>
      <c r="D79" s="68" t="s">
        <v>328</v>
      </c>
      <c r="E79" s="78">
        <f>+IF(ISNUMBER(DATA!H1306),DATA!H1306,"n/a")</f>
        <v>4855263.42</v>
      </c>
      <c r="F79" s="79">
        <f>+IF(ISNUMBER(DATA!I1306),DATA!I1306,"n/a")</f>
        <v>-6.8581000000000003E-2</v>
      </c>
      <c r="G79" s="78">
        <f>+IF(ISNUMBER(DATA!J1306),DATA!J1306,"n/a")</f>
        <v>16571799.810000001</v>
      </c>
      <c r="H79" s="79">
        <f>+IF(ISNUMBER(DATA!K1306),DATA!K1306,"n/a")</f>
        <v>-5.6332E-2</v>
      </c>
      <c r="I79" s="78">
        <f>+IF(ISNUMBER(DATA!L1306),DATA!L1306,"n/a")</f>
        <v>35102968.920000002</v>
      </c>
      <c r="J79" s="79">
        <f>+IF(ISNUMBER(DATA!M1306),DATA!M1306,"n/a")</f>
        <v>-4.0529000000000003E-2</v>
      </c>
      <c r="K79" s="78">
        <f>+IF(ISNUMBER(DATA!N1306),DATA!N1306,"n/a")</f>
        <v>70497402.969999999</v>
      </c>
      <c r="L79" s="79">
        <f>+IF(ISNUMBER(DATA!O1306),DATA!O1306,"n/a")</f>
        <v>-3.8372000000000003E-2</v>
      </c>
      <c r="R79" s="68"/>
      <c r="S79" s="68"/>
      <c r="T79" s="68"/>
      <c r="U79" s="68"/>
      <c r="V79" s="68"/>
      <c r="W79" s="68"/>
      <c r="X79" s="68"/>
      <c r="Y79" s="68"/>
    </row>
    <row r="80" spans="1:25" x14ac:dyDescent="0.2">
      <c r="A80" s="77" t="s">
        <v>19</v>
      </c>
      <c r="B80" s="68" t="s">
        <v>12</v>
      </c>
      <c r="C80" s="68" t="s">
        <v>0</v>
      </c>
      <c r="D80" s="68" t="s">
        <v>329</v>
      </c>
      <c r="E80" s="78">
        <f>+IF(ISNUMBER(DATA!H1307),DATA!H1307,"n/a")</f>
        <v>9449290.9299999997</v>
      </c>
      <c r="F80" s="79">
        <f>+IF(ISNUMBER(DATA!I1307),DATA!I1307,"n/a")</f>
        <v>2.3789000000000001E-2</v>
      </c>
      <c r="G80" s="78">
        <f>+IF(ISNUMBER(DATA!J1307),DATA!J1307,"n/a")</f>
        <v>32193491.75</v>
      </c>
      <c r="H80" s="79">
        <f>+IF(ISNUMBER(DATA!K1307),DATA!K1307,"n/a")</f>
        <v>5.1500000000000001E-3</v>
      </c>
      <c r="I80" s="78">
        <f>+IF(ISNUMBER(DATA!L1307),DATA!L1307,"n/a")</f>
        <v>67798884.340000004</v>
      </c>
      <c r="J80" s="79">
        <f>+IF(ISNUMBER(DATA!M1307),DATA!M1307,"n/a")</f>
        <v>-2.2139999999999998E-3</v>
      </c>
      <c r="K80" s="78">
        <f>+IF(ISNUMBER(DATA!N1307),DATA!N1307,"n/a")</f>
        <v>139050301.34999999</v>
      </c>
      <c r="L80" s="79">
        <f>+IF(ISNUMBER(DATA!O1307),DATA!O1307,"n/a")</f>
        <v>-7.6639999999999998E-3</v>
      </c>
      <c r="R80" s="68"/>
      <c r="S80" s="68"/>
      <c r="T80" s="68"/>
      <c r="U80" s="68"/>
      <c r="V80" s="68"/>
      <c r="W80" s="68"/>
      <c r="X80" s="68"/>
      <c r="Y80" s="68"/>
    </row>
    <row r="81" spans="1:25" x14ac:dyDescent="0.2">
      <c r="A81" s="77" t="s">
        <v>19</v>
      </c>
      <c r="B81" s="68" t="s">
        <v>12</v>
      </c>
      <c r="C81" s="68" t="s">
        <v>0</v>
      </c>
      <c r="D81" s="68" t="s">
        <v>330</v>
      </c>
      <c r="E81" s="78">
        <f>+IF(ISNUMBER(DATA!H1308),DATA!H1308,"n/a")</f>
        <v>3629786.79</v>
      </c>
      <c r="F81" s="79">
        <f>+IF(ISNUMBER(DATA!I1308),DATA!I1308,"n/a")</f>
        <v>5.1783999999999997E-2</v>
      </c>
      <c r="G81" s="78">
        <f>+IF(ISNUMBER(DATA!J1308),DATA!J1308,"n/a")</f>
        <v>12167625.279999999</v>
      </c>
      <c r="H81" s="79">
        <f>+IF(ISNUMBER(DATA!K1308),DATA!K1308,"n/a")</f>
        <v>4.7606999999999997E-2</v>
      </c>
      <c r="I81" s="78">
        <f>+IF(ISNUMBER(DATA!L1308),DATA!L1308,"n/a")</f>
        <v>24603868.280000001</v>
      </c>
      <c r="J81" s="79">
        <f>+IF(ISNUMBER(DATA!M1308),DATA!M1308,"n/a")</f>
        <v>4.1488999999999998E-2</v>
      </c>
      <c r="K81" s="78">
        <f>+IF(ISNUMBER(DATA!N1308),DATA!N1308,"n/a")</f>
        <v>48894296.990000002</v>
      </c>
      <c r="L81" s="79">
        <f>+IF(ISNUMBER(DATA!O1308),DATA!O1308,"n/a")</f>
        <v>1.9029999999999998E-2</v>
      </c>
      <c r="R81" s="68"/>
      <c r="S81" s="68"/>
      <c r="T81" s="68"/>
      <c r="U81" s="68"/>
      <c r="V81" s="68"/>
      <c r="W81" s="68"/>
      <c r="X81" s="68"/>
      <c r="Y81" s="68"/>
    </row>
    <row r="82" spans="1:25" x14ac:dyDescent="0.2">
      <c r="A82" s="77" t="s">
        <v>19</v>
      </c>
      <c r="B82" s="68" t="s">
        <v>12</v>
      </c>
      <c r="C82" s="68" t="s">
        <v>0</v>
      </c>
      <c r="D82" s="68" t="s">
        <v>331</v>
      </c>
      <c r="E82" s="78">
        <f>+IF(ISNUMBER(DATA!H1309),DATA!H1309,"n/a")</f>
        <v>4582713.71</v>
      </c>
      <c r="F82" s="79">
        <f>+IF(ISNUMBER(DATA!I1309),DATA!I1309,"n/a")</f>
        <v>-4.7711999999999997E-2</v>
      </c>
      <c r="G82" s="78">
        <f>+IF(ISNUMBER(DATA!J1309),DATA!J1309,"n/a")</f>
        <v>15484429.189999999</v>
      </c>
      <c r="H82" s="79">
        <f>+IF(ISNUMBER(DATA!K1309),DATA!K1309,"n/a")</f>
        <v>-3.4840999999999997E-2</v>
      </c>
      <c r="I82" s="78">
        <f>+IF(ISNUMBER(DATA!L1309),DATA!L1309,"n/a")</f>
        <v>32758969.289999999</v>
      </c>
      <c r="J82" s="79">
        <f>+IF(ISNUMBER(DATA!M1309),DATA!M1309,"n/a")</f>
        <v>-3.1092999999999999E-2</v>
      </c>
      <c r="K82" s="78">
        <f>+IF(ISNUMBER(DATA!N1309),DATA!N1309,"n/a")</f>
        <v>64779899.210000001</v>
      </c>
      <c r="L82" s="79">
        <f>+IF(ISNUMBER(DATA!O1309),DATA!O1309,"n/a")</f>
        <v>-3.5042999999999998E-2</v>
      </c>
      <c r="R82" s="68"/>
      <c r="S82" s="68"/>
      <c r="T82" s="68"/>
      <c r="U82" s="68"/>
      <c r="V82" s="68"/>
      <c r="W82" s="68"/>
      <c r="X82" s="68"/>
      <c r="Y82" s="68"/>
    </row>
    <row r="83" spans="1:25" x14ac:dyDescent="0.2">
      <c r="A83" s="77" t="s">
        <v>19</v>
      </c>
      <c r="B83" s="68" t="s">
        <v>12</v>
      </c>
      <c r="C83" s="68" t="s">
        <v>0</v>
      </c>
      <c r="D83" s="68" t="s">
        <v>332</v>
      </c>
      <c r="E83" s="78">
        <f>+IF(ISNUMBER(DATA!H1310),DATA!H1310,"n/a")</f>
        <v>6202476.3700000001</v>
      </c>
      <c r="F83" s="79">
        <f>+IF(ISNUMBER(DATA!I1310),DATA!I1310,"n/a")</f>
        <v>2.9038000000000001E-2</v>
      </c>
      <c r="G83" s="78">
        <f>+IF(ISNUMBER(DATA!J1310),DATA!J1310,"n/a")</f>
        <v>19841655.739999998</v>
      </c>
      <c r="H83" s="79">
        <f>+IF(ISNUMBER(DATA!K1310),DATA!K1310,"n/a")</f>
        <v>2.2467000000000001E-2</v>
      </c>
      <c r="I83" s="78">
        <f>+IF(ISNUMBER(DATA!L1310),DATA!L1310,"n/a")</f>
        <v>43194436.799999997</v>
      </c>
      <c r="J83" s="79">
        <f>+IF(ISNUMBER(DATA!M1310),DATA!M1310,"n/a")</f>
        <v>3.7744E-2</v>
      </c>
      <c r="K83" s="78">
        <f>+IF(ISNUMBER(DATA!N1310),DATA!N1310,"n/a")</f>
        <v>86115633.349999994</v>
      </c>
      <c r="L83" s="79">
        <f>+IF(ISNUMBER(DATA!O1310),DATA!O1310,"n/a")</f>
        <v>9.5969999999999996E-3</v>
      </c>
      <c r="R83" s="68"/>
      <c r="S83" s="68"/>
      <c r="T83" s="68"/>
      <c r="U83" s="68"/>
      <c r="V83" s="68"/>
      <c r="W83" s="68"/>
      <c r="X83" s="68"/>
      <c r="Y83" s="68"/>
    </row>
    <row r="84" spans="1:25" x14ac:dyDescent="0.2">
      <c r="A84" s="77" t="s">
        <v>19</v>
      </c>
      <c r="B84" s="68" t="s">
        <v>12</v>
      </c>
      <c r="C84" s="68" t="s">
        <v>0</v>
      </c>
      <c r="D84" s="68" t="s">
        <v>333</v>
      </c>
      <c r="E84" s="78">
        <f>+IF(ISNUMBER(DATA!H1311),DATA!H1311,"n/a")</f>
        <v>6812670.5999999996</v>
      </c>
      <c r="F84" s="79">
        <f>+IF(ISNUMBER(DATA!I1311),DATA!I1311,"n/a")</f>
        <v>2.153E-3</v>
      </c>
      <c r="G84" s="78">
        <f>+IF(ISNUMBER(DATA!J1311),DATA!J1311,"n/a")</f>
        <v>22508103.850000001</v>
      </c>
      <c r="H84" s="79">
        <f>+IF(ISNUMBER(DATA!K1311),DATA!K1311,"n/a")</f>
        <v>-1.9941E-2</v>
      </c>
      <c r="I84" s="78">
        <f>+IF(ISNUMBER(DATA!L1311),DATA!L1311,"n/a")</f>
        <v>46691479.840000004</v>
      </c>
      <c r="J84" s="79">
        <f>+IF(ISNUMBER(DATA!M1311),DATA!M1311,"n/a")</f>
        <v>-2.702E-3</v>
      </c>
      <c r="K84" s="78">
        <f>+IF(ISNUMBER(DATA!N1311),DATA!N1311,"n/a")</f>
        <v>93973169.930000007</v>
      </c>
      <c r="L84" s="79">
        <f>+IF(ISNUMBER(DATA!O1311),DATA!O1311,"n/a")</f>
        <v>3.86E-4</v>
      </c>
      <c r="R84" s="68"/>
      <c r="S84" s="68"/>
      <c r="T84" s="68"/>
      <c r="U84" s="68"/>
      <c r="V84" s="68"/>
      <c r="W84" s="68"/>
      <c r="X84" s="68"/>
      <c r="Y84" s="68"/>
    </row>
    <row r="85" spans="1:25" x14ac:dyDescent="0.2">
      <c r="A85" s="77" t="s">
        <v>19</v>
      </c>
      <c r="B85" s="68" t="s">
        <v>12</v>
      </c>
      <c r="C85" s="68" t="s">
        <v>0</v>
      </c>
      <c r="D85" s="68" t="s">
        <v>334</v>
      </c>
      <c r="E85" s="78">
        <f>+IF(ISNUMBER(DATA!H1312),DATA!H1312,"n/a")</f>
        <v>49584868.240000002</v>
      </c>
      <c r="F85" s="79">
        <f>+IF(ISNUMBER(DATA!I1312),DATA!I1312,"n/a")</f>
        <v>1.0044000000000001E-2</v>
      </c>
      <c r="G85" s="78">
        <f>+IF(ISNUMBER(DATA!J1312),DATA!J1312,"n/a")</f>
        <v>166137435.50999999</v>
      </c>
      <c r="H85" s="79">
        <f>+IF(ISNUMBER(DATA!K1312),DATA!K1312,"n/a")</f>
        <v>2.317E-3</v>
      </c>
      <c r="I85" s="78">
        <f>+IF(ISNUMBER(DATA!L1312),DATA!L1312,"n/a")</f>
        <v>346725416.00999999</v>
      </c>
      <c r="J85" s="79">
        <f>+IF(ISNUMBER(DATA!M1312),DATA!M1312,"n/a")</f>
        <v>6.0720000000000001E-3</v>
      </c>
      <c r="K85" s="78">
        <f>+IF(ISNUMBER(DATA!N1312),DATA!N1312,"n/a")</f>
        <v>696563656.28999996</v>
      </c>
      <c r="L85" s="79">
        <f>+IF(ISNUMBER(DATA!O1312),DATA!O1312,"n/a")</f>
        <v>-1.9780000000000002E-3</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19</v>
      </c>
      <c r="B87" s="68" t="s">
        <v>12</v>
      </c>
      <c r="C87" s="68" t="s">
        <v>9</v>
      </c>
      <c r="D87" s="68" t="s">
        <v>326</v>
      </c>
      <c r="E87" s="88">
        <f>+IF(ISNUMBER(DATA!H1363),DATA!H1363,"n/a")</f>
        <v>1720587.97</v>
      </c>
      <c r="F87" s="79">
        <f>+IF(ISNUMBER(DATA!I1363),DATA!I1363,"n/a")</f>
        <v>4.6783999999999999E-2</v>
      </c>
      <c r="G87" s="88">
        <f>+IF(ISNUMBER(DATA!J1363),DATA!J1363,"n/a")</f>
        <v>5614472.7999999998</v>
      </c>
      <c r="H87" s="79">
        <f>+IF(ISNUMBER(DATA!K1363),DATA!K1363,"n/a")</f>
        <v>3.4014999999999997E-2</v>
      </c>
      <c r="I87" s="88">
        <f>+IF(ISNUMBER(DATA!L1363),DATA!L1363,"n/a")</f>
        <v>11695991.720000001</v>
      </c>
      <c r="J87" s="79">
        <f>+IF(ISNUMBER(DATA!M1363),DATA!M1363,"n/a")</f>
        <v>4.1699E-2</v>
      </c>
      <c r="K87" s="88">
        <f>+IF(ISNUMBER(DATA!N1363),DATA!N1363,"n/a")</f>
        <v>23869417.399999999</v>
      </c>
      <c r="L87" s="79">
        <f>+IF(ISNUMBER(DATA!O1363),DATA!O1363,"n/a")</f>
        <v>5.5808999999999997E-2</v>
      </c>
      <c r="R87" s="68"/>
      <c r="S87" s="68"/>
      <c r="T87" s="68"/>
      <c r="U87" s="68"/>
      <c r="V87" s="68"/>
      <c r="W87" s="68"/>
      <c r="X87" s="68"/>
      <c r="Y87" s="68"/>
    </row>
    <row r="88" spans="1:25" x14ac:dyDescent="0.2">
      <c r="A88" s="77" t="s">
        <v>19</v>
      </c>
      <c r="B88" s="68" t="s">
        <v>12</v>
      </c>
      <c r="C88" s="68" t="s">
        <v>9</v>
      </c>
      <c r="D88" s="68" t="s">
        <v>327</v>
      </c>
      <c r="E88" s="88">
        <f>+IF(ISNUMBER(DATA!H1364),DATA!H1364,"n/a")</f>
        <v>2084565.45</v>
      </c>
      <c r="F88" s="79">
        <f>+IF(ISNUMBER(DATA!I1364),DATA!I1364,"n/a")</f>
        <v>-9.0580000000000001E-3</v>
      </c>
      <c r="G88" s="88">
        <f>+IF(ISNUMBER(DATA!J1364),DATA!J1364,"n/a")</f>
        <v>7245623.2599999998</v>
      </c>
      <c r="H88" s="79">
        <f>+IF(ISNUMBER(DATA!K1364),DATA!K1364,"n/a")</f>
        <v>1.7815999999999999E-2</v>
      </c>
      <c r="I88" s="88">
        <f>+IF(ISNUMBER(DATA!L1364),DATA!L1364,"n/a")</f>
        <v>14670338.699999999</v>
      </c>
      <c r="J88" s="79">
        <f>+IF(ISNUMBER(DATA!M1364),DATA!M1364,"n/a")</f>
        <v>1.319E-2</v>
      </c>
      <c r="K88" s="88">
        <f>+IF(ISNUMBER(DATA!N1364),DATA!N1364,"n/a")</f>
        <v>29214297.07</v>
      </c>
      <c r="L88" s="79">
        <f>+IF(ISNUMBER(DATA!O1364),DATA!O1364,"n/a")</f>
        <v>1.722E-3</v>
      </c>
      <c r="R88" s="68"/>
      <c r="S88" s="68"/>
      <c r="T88" s="68"/>
      <c r="U88" s="68"/>
      <c r="V88" s="68"/>
      <c r="W88" s="68"/>
      <c r="X88" s="68"/>
      <c r="Y88" s="68"/>
    </row>
    <row r="89" spans="1:25" x14ac:dyDescent="0.2">
      <c r="A89" s="77" t="s">
        <v>19</v>
      </c>
      <c r="B89" s="68" t="s">
        <v>12</v>
      </c>
      <c r="C89" s="68" t="s">
        <v>9</v>
      </c>
      <c r="D89" s="68" t="s">
        <v>328</v>
      </c>
      <c r="E89" s="88">
        <f>+IF(ISNUMBER(DATA!H1365),DATA!H1365,"n/a")</f>
        <v>1334431.98</v>
      </c>
      <c r="F89" s="79">
        <f>+IF(ISNUMBER(DATA!I1365),DATA!I1365,"n/a")</f>
        <v>-5.713E-2</v>
      </c>
      <c r="G89" s="88">
        <f>+IF(ISNUMBER(DATA!J1365),DATA!J1365,"n/a")</f>
        <v>4564030.96</v>
      </c>
      <c r="H89" s="79">
        <f>+IF(ISNUMBER(DATA!K1365),DATA!K1365,"n/a")</f>
        <v>-3.7721999999999999E-2</v>
      </c>
      <c r="I89" s="88">
        <f>+IF(ISNUMBER(DATA!L1365),DATA!L1365,"n/a")</f>
        <v>9695181.4900000002</v>
      </c>
      <c r="J89" s="79">
        <f>+IF(ISNUMBER(DATA!M1365),DATA!M1365,"n/a")</f>
        <v>-2.0150999999999999E-2</v>
      </c>
      <c r="K89" s="88">
        <f>+IF(ISNUMBER(DATA!N1365),DATA!N1365,"n/a")</f>
        <v>19447909.829999998</v>
      </c>
      <c r="L89" s="79">
        <f>+IF(ISNUMBER(DATA!O1365),DATA!O1365,"n/a")</f>
        <v>-2.0650000000000002E-2</v>
      </c>
      <c r="R89" s="68"/>
      <c r="S89" s="68"/>
      <c r="T89" s="68"/>
      <c r="U89" s="68"/>
      <c r="V89" s="68"/>
      <c r="W89" s="68"/>
      <c r="X89" s="68"/>
      <c r="Y89" s="68"/>
    </row>
    <row r="90" spans="1:25" x14ac:dyDescent="0.2">
      <c r="A90" s="77" t="s">
        <v>19</v>
      </c>
      <c r="B90" s="68" t="s">
        <v>12</v>
      </c>
      <c r="C90" s="68" t="s">
        <v>9</v>
      </c>
      <c r="D90" s="68" t="s">
        <v>329</v>
      </c>
      <c r="E90" s="88">
        <f>+IF(ISNUMBER(DATA!H1366),DATA!H1366,"n/a")</f>
        <v>2610796.65</v>
      </c>
      <c r="F90" s="79">
        <f>+IF(ISNUMBER(DATA!I1366),DATA!I1366,"n/a")</f>
        <v>3.9489999999999997E-2</v>
      </c>
      <c r="G90" s="88">
        <f>+IF(ISNUMBER(DATA!J1366),DATA!J1366,"n/a")</f>
        <v>9017423.2599999998</v>
      </c>
      <c r="H90" s="79">
        <f>+IF(ISNUMBER(DATA!K1366),DATA!K1366,"n/a")</f>
        <v>4.9280999999999998E-2</v>
      </c>
      <c r="I90" s="88">
        <f>+IF(ISNUMBER(DATA!L1366),DATA!L1366,"n/a")</f>
        <v>19012416</v>
      </c>
      <c r="J90" s="79">
        <f>+IF(ISNUMBER(DATA!M1366),DATA!M1366,"n/a")</f>
        <v>2.9458000000000002E-2</v>
      </c>
      <c r="K90" s="88">
        <f>+IF(ISNUMBER(DATA!N1366),DATA!N1366,"n/a")</f>
        <v>38869717.600000001</v>
      </c>
      <c r="L90" s="79">
        <f>+IF(ISNUMBER(DATA!O1366),DATA!O1366,"n/a")</f>
        <v>1.8929999999999999E-3</v>
      </c>
      <c r="R90" s="68"/>
      <c r="S90" s="68"/>
      <c r="T90" s="68"/>
      <c r="U90" s="68"/>
      <c r="V90" s="68"/>
      <c r="W90" s="68"/>
      <c r="X90" s="68"/>
      <c r="Y90" s="68"/>
    </row>
    <row r="91" spans="1:25" x14ac:dyDescent="0.2">
      <c r="A91" s="77" t="s">
        <v>19</v>
      </c>
      <c r="B91" s="68" t="s">
        <v>12</v>
      </c>
      <c r="C91" s="68" t="s">
        <v>9</v>
      </c>
      <c r="D91" s="68" t="s">
        <v>330</v>
      </c>
      <c r="E91" s="88">
        <f>+IF(ISNUMBER(DATA!H1367),DATA!H1367,"n/a")</f>
        <v>1062870.96</v>
      </c>
      <c r="F91" s="79">
        <f>+IF(ISNUMBER(DATA!I1367),DATA!I1367,"n/a")</f>
        <v>3.5774E-2</v>
      </c>
      <c r="G91" s="88">
        <f>+IF(ISNUMBER(DATA!J1367),DATA!J1367,"n/a")</f>
        <v>3536208.68</v>
      </c>
      <c r="H91" s="79">
        <f>+IF(ISNUMBER(DATA!K1367),DATA!K1367,"n/a")</f>
        <v>3.1475999999999997E-2</v>
      </c>
      <c r="I91" s="88">
        <f>+IF(ISNUMBER(DATA!L1367),DATA!L1367,"n/a")</f>
        <v>7241941.4100000001</v>
      </c>
      <c r="J91" s="79">
        <f>+IF(ISNUMBER(DATA!M1367),DATA!M1367,"n/a")</f>
        <v>3.8879999999999998E-2</v>
      </c>
      <c r="K91" s="88">
        <f>+IF(ISNUMBER(DATA!N1367),DATA!N1367,"n/a")</f>
        <v>14327476.01</v>
      </c>
      <c r="L91" s="79">
        <f>+IF(ISNUMBER(DATA!O1367),DATA!O1367,"n/a")</f>
        <v>3.1393999999999998E-2</v>
      </c>
      <c r="R91" s="68"/>
      <c r="S91" s="68"/>
      <c r="T91" s="68"/>
      <c r="U91" s="68"/>
      <c r="V91" s="68"/>
      <c r="W91" s="68"/>
      <c r="X91" s="68"/>
      <c r="Y91" s="68"/>
    </row>
    <row r="92" spans="1:25" x14ac:dyDescent="0.2">
      <c r="A92" s="77" t="s">
        <v>19</v>
      </c>
      <c r="B92" s="68" t="s">
        <v>12</v>
      </c>
      <c r="C92" s="68" t="s">
        <v>9</v>
      </c>
      <c r="D92" s="68" t="s">
        <v>331</v>
      </c>
      <c r="E92" s="88">
        <f>+IF(ISNUMBER(DATA!H1368),DATA!H1368,"n/a")</f>
        <v>1236848.72</v>
      </c>
      <c r="F92" s="79">
        <f>+IF(ISNUMBER(DATA!I1368),DATA!I1368,"n/a")</f>
        <v>-6.5818000000000002E-2</v>
      </c>
      <c r="G92" s="88">
        <f>+IF(ISNUMBER(DATA!J1368),DATA!J1368,"n/a")</f>
        <v>4223271.6900000004</v>
      </c>
      <c r="H92" s="79">
        <f>+IF(ISNUMBER(DATA!K1368),DATA!K1368,"n/a")</f>
        <v>-3.7844000000000003E-2</v>
      </c>
      <c r="I92" s="88">
        <f>+IF(ISNUMBER(DATA!L1368),DATA!L1368,"n/a")</f>
        <v>8961118.75</v>
      </c>
      <c r="J92" s="79">
        <f>+IF(ISNUMBER(DATA!M1368),DATA!M1368,"n/a")</f>
        <v>-3.5733000000000001E-2</v>
      </c>
      <c r="K92" s="88">
        <f>+IF(ISNUMBER(DATA!N1368),DATA!N1368,"n/a")</f>
        <v>17622608.16</v>
      </c>
      <c r="L92" s="79">
        <f>+IF(ISNUMBER(DATA!O1368),DATA!O1368,"n/a")</f>
        <v>-5.2360999999999998E-2</v>
      </c>
      <c r="R92" s="68"/>
      <c r="S92" s="68"/>
      <c r="T92" s="68"/>
      <c r="U92" s="68"/>
      <c r="V92" s="68"/>
      <c r="W92" s="68"/>
      <c r="X92" s="68"/>
      <c r="Y92" s="68"/>
    </row>
    <row r="93" spans="1:25" x14ac:dyDescent="0.2">
      <c r="A93" s="77" t="s">
        <v>19</v>
      </c>
      <c r="B93" s="68" t="s">
        <v>12</v>
      </c>
      <c r="C93" s="68" t="s">
        <v>9</v>
      </c>
      <c r="D93" s="68" t="s">
        <v>332</v>
      </c>
      <c r="E93" s="88">
        <f>+IF(ISNUMBER(DATA!H1369),DATA!H1369,"n/a")</f>
        <v>1711312.86</v>
      </c>
      <c r="F93" s="79">
        <f>+IF(ISNUMBER(DATA!I1369),DATA!I1369,"n/a")</f>
        <v>2.4833000000000001E-2</v>
      </c>
      <c r="G93" s="88">
        <f>+IF(ISNUMBER(DATA!J1369),DATA!J1369,"n/a")</f>
        <v>5454305.2300000004</v>
      </c>
      <c r="H93" s="79">
        <f>+IF(ISNUMBER(DATA!K1369),DATA!K1369,"n/a")</f>
        <v>1.8471999999999999E-2</v>
      </c>
      <c r="I93" s="88">
        <f>+IF(ISNUMBER(DATA!L1369),DATA!L1369,"n/a")</f>
        <v>11935845.27</v>
      </c>
      <c r="J93" s="79">
        <f>+IF(ISNUMBER(DATA!M1369),DATA!M1369,"n/a")</f>
        <v>3.6250999999999999E-2</v>
      </c>
      <c r="K93" s="88">
        <f>+IF(ISNUMBER(DATA!N1369),DATA!N1369,"n/a")</f>
        <v>23777675.440000001</v>
      </c>
      <c r="L93" s="79">
        <f>+IF(ISNUMBER(DATA!O1369),DATA!O1369,"n/a")</f>
        <v>7.1980000000000004E-3</v>
      </c>
      <c r="R93" s="68"/>
      <c r="S93" s="68"/>
      <c r="T93" s="68"/>
      <c r="U93" s="68"/>
      <c r="V93" s="68"/>
      <c r="W93" s="68"/>
      <c r="X93" s="68"/>
      <c r="Y93" s="68"/>
    </row>
    <row r="94" spans="1:25" x14ac:dyDescent="0.2">
      <c r="A94" s="77" t="s">
        <v>19</v>
      </c>
      <c r="B94" s="68" t="s">
        <v>12</v>
      </c>
      <c r="C94" s="68" t="s">
        <v>9</v>
      </c>
      <c r="D94" s="68" t="s">
        <v>333</v>
      </c>
      <c r="E94" s="88">
        <f>+IF(ISNUMBER(DATA!H1370),DATA!H1370,"n/a")</f>
        <v>1826917.97</v>
      </c>
      <c r="F94" s="79">
        <f>+IF(ISNUMBER(DATA!I1370),DATA!I1370,"n/a")</f>
        <v>2.1936000000000001E-2</v>
      </c>
      <c r="G94" s="88">
        <f>+IF(ISNUMBER(DATA!J1370),DATA!J1370,"n/a")</f>
        <v>6083861.6399999997</v>
      </c>
      <c r="H94" s="79">
        <f>+IF(ISNUMBER(DATA!K1370),DATA!K1370,"n/a")</f>
        <v>1.7172E-2</v>
      </c>
      <c r="I94" s="88">
        <f>+IF(ISNUMBER(DATA!L1370),DATA!L1370,"n/a")</f>
        <v>12580235.16</v>
      </c>
      <c r="J94" s="79">
        <f>+IF(ISNUMBER(DATA!M1370),DATA!M1370,"n/a")</f>
        <v>3.3653000000000002E-2</v>
      </c>
      <c r="K94" s="88">
        <f>+IF(ISNUMBER(DATA!N1370),DATA!N1370,"n/a")</f>
        <v>25112050.34</v>
      </c>
      <c r="L94" s="79">
        <f>+IF(ISNUMBER(DATA!O1370),DATA!O1370,"n/a")</f>
        <v>1.7786E-2</v>
      </c>
      <c r="R94" s="68"/>
      <c r="S94" s="68"/>
      <c r="T94" s="68"/>
      <c r="U94" s="68"/>
      <c r="V94" s="68"/>
      <c r="W94" s="68"/>
      <c r="X94" s="68"/>
      <c r="Y94" s="68"/>
    </row>
    <row r="95" spans="1:25" x14ac:dyDescent="0.2">
      <c r="A95" s="77" t="s">
        <v>19</v>
      </c>
      <c r="B95" s="68" t="s">
        <v>12</v>
      </c>
      <c r="C95" s="68" t="s">
        <v>9</v>
      </c>
      <c r="D95" s="68" t="s">
        <v>334</v>
      </c>
      <c r="E95" s="88">
        <f>+IF(ISNUMBER(DATA!H1371),DATA!H1371,"n/a")</f>
        <v>13588332.199999999</v>
      </c>
      <c r="F95" s="79">
        <f>+IF(ISNUMBER(DATA!I1371),DATA!I1371,"n/a")</f>
        <v>7.894E-3</v>
      </c>
      <c r="G95" s="88">
        <f>+IF(ISNUMBER(DATA!J1371),DATA!J1371,"n/a")</f>
        <v>45739196.460000001</v>
      </c>
      <c r="H95" s="79">
        <f>+IF(ISNUMBER(DATA!K1371),DATA!K1371,"n/a")</f>
        <v>1.5532000000000001E-2</v>
      </c>
      <c r="I95" s="88">
        <f>+IF(ISNUMBER(DATA!L1371),DATA!L1371,"n/a")</f>
        <v>95793066.730000004</v>
      </c>
      <c r="J95" s="79">
        <f>+IF(ISNUMBER(DATA!M1371),DATA!M1371,"n/a")</f>
        <v>1.8824E-2</v>
      </c>
      <c r="K95" s="88">
        <f>+IF(ISNUMBER(DATA!N1371),DATA!N1371,"n/a")</f>
        <v>192241148.41</v>
      </c>
      <c r="L95" s="79">
        <f>+IF(ISNUMBER(DATA!O1371),DATA!O1371,"n/a")</f>
        <v>5.4730000000000004E-3</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19</v>
      </c>
      <c r="B97" s="68" t="s">
        <v>12</v>
      </c>
      <c r="C97" s="68" t="s">
        <v>25</v>
      </c>
      <c r="D97" s="68" t="s">
        <v>326</v>
      </c>
      <c r="E97" s="88">
        <f>+IF(ISNUMBER(DATA!H1422),DATA!H1422,"n/a")</f>
        <v>2765191.69</v>
      </c>
      <c r="F97" s="79">
        <f>+IF(ISNUMBER(DATA!I1422),DATA!I1422,"n/a")</f>
        <v>4.0406999999999998E-2</v>
      </c>
      <c r="G97" s="88">
        <f>+IF(ISNUMBER(DATA!J1422),DATA!J1422,"n/a")</f>
        <v>9016718.1099999994</v>
      </c>
      <c r="H97" s="79">
        <f>+IF(ISNUMBER(DATA!K1422),DATA!K1422,"n/a")</f>
        <v>2.7354E-2</v>
      </c>
      <c r="I97" s="88">
        <f>+IF(ISNUMBER(DATA!L1422),DATA!L1422,"n/a")</f>
        <v>18855250.760000002</v>
      </c>
      <c r="J97" s="79">
        <f>+IF(ISNUMBER(DATA!M1422),DATA!M1422,"n/a")</f>
        <v>4.1609E-2</v>
      </c>
      <c r="K97" s="88">
        <f>+IF(ISNUMBER(DATA!N1422),DATA!N1422,"n/a")</f>
        <v>38469992.140000001</v>
      </c>
      <c r="L97" s="79">
        <f>+IF(ISNUMBER(DATA!O1422),DATA!O1422,"n/a")</f>
        <v>6.1511999999999997E-2</v>
      </c>
      <c r="R97" s="68"/>
      <c r="S97" s="68"/>
      <c r="T97" s="68"/>
      <c r="U97" s="68"/>
      <c r="V97" s="68"/>
      <c r="W97" s="68"/>
      <c r="X97" s="68"/>
      <c r="Y97" s="68"/>
    </row>
    <row r="98" spans="1:25" x14ac:dyDescent="0.2">
      <c r="A98" s="77" t="s">
        <v>19</v>
      </c>
      <c r="B98" s="68" t="s">
        <v>12</v>
      </c>
      <c r="C98" s="68" t="s">
        <v>25</v>
      </c>
      <c r="D98" s="68" t="s">
        <v>327</v>
      </c>
      <c r="E98" s="88">
        <f>+IF(ISNUMBER(DATA!H1423),DATA!H1423,"n/a")</f>
        <v>3429501.84</v>
      </c>
      <c r="F98" s="79">
        <f>+IF(ISNUMBER(DATA!I1423),DATA!I1423,"n/a")</f>
        <v>-4.4193999999999997E-2</v>
      </c>
      <c r="G98" s="88">
        <f>+IF(ISNUMBER(DATA!J1423),DATA!J1423,"n/a")</f>
        <v>11830985.619999999</v>
      </c>
      <c r="H98" s="79">
        <f>+IF(ISNUMBER(DATA!K1423),DATA!K1423,"n/a")</f>
        <v>-1.9529000000000001E-2</v>
      </c>
      <c r="I98" s="88">
        <f>+IF(ISNUMBER(DATA!L1423),DATA!L1423,"n/a")</f>
        <v>24323854.690000001</v>
      </c>
      <c r="J98" s="79">
        <f>+IF(ISNUMBER(DATA!M1423),DATA!M1423,"n/a")</f>
        <v>-1.3398999999999999E-2</v>
      </c>
      <c r="K98" s="88">
        <f>+IF(ISNUMBER(DATA!N1423),DATA!N1423,"n/a")</f>
        <v>48897606.399999999</v>
      </c>
      <c r="L98" s="79">
        <f>+IF(ISNUMBER(DATA!O1423),DATA!O1423,"n/a")</f>
        <v>-1.2289E-2</v>
      </c>
      <c r="R98" s="68"/>
      <c r="S98" s="68"/>
      <c r="T98" s="68"/>
      <c r="U98" s="68"/>
      <c r="V98" s="68"/>
      <c r="W98" s="68"/>
      <c r="X98" s="68"/>
      <c r="Y98" s="68"/>
    </row>
    <row r="99" spans="1:25" x14ac:dyDescent="0.2">
      <c r="A99" s="77" t="s">
        <v>19</v>
      </c>
      <c r="B99" s="68" t="s">
        <v>12</v>
      </c>
      <c r="C99" s="68" t="s">
        <v>25</v>
      </c>
      <c r="D99" s="68" t="s">
        <v>328</v>
      </c>
      <c r="E99" s="88">
        <f>+IF(ISNUMBER(DATA!H1424),DATA!H1424,"n/a")</f>
        <v>2243990.58</v>
      </c>
      <c r="F99" s="79">
        <f>+IF(ISNUMBER(DATA!I1424),DATA!I1424,"n/a")</f>
        <v>-9.4603999999999994E-2</v>
      </c>
      <c r="G99" s="88">
        <f>+IF(ISNUMBER(DATA!J1424),DATA!J1424,"n/a")</f>
        <v>7679118.6399999997</v>
      </c>
      <c r="H99" s="79">
        <f>+IF(ISNUMBER(DATA!K1424),DATA!K1424,"n/a")</f>
        <v>-7.2875999999999996E-2</v>
      </c>
      <c r="I99" s="88">
        <f>+IF(ISNUMBER(DATA!L1424),DATA!L1424,"n/a")</f>
        <v>16389758.029999999</v>
      </c>
      <c r="J99" s="79">
        <f>+IF(ISNUMBER(DATA!M1424),DATA!M1424,"n/a")</f>
        <v>-5.1019000000000002E-2</v>
      </c>
      <c r="K99" s="88">
        <f>+IF(ISNUMBER(DATA!N1424),DATA!N1424,"n/a")</f>
        <v>33190933.149999999</v>
      </c>
      <c r="L99" s="79">
        <f>+IF(ISNUMBER(DATA!O1424),DATA!O1424,"n/a")</f>
        <v>-3.8975999999999997E-2</v>
      </c>
      <c r="R99" s="68"/>
      <c r="S99" s="68"/>
      <c r="T99" s="68"/>
      <c r="U99" s="68"/>
      <c r="V99" s="68"/>
      <c r="W99" s="68"/>
      <c r="X99" s="68"/>
      <c r="Y99" s="68"/>
    </row>
    <row r="100" spans="1:25" x14ac:dyDescent="0.2">
      <c r="A100" s="77" t="s">
        <v>19</v>
      </c>
      <c r="B100" s="68" t="s">
        <v>12</v>
      </c>
      <c r="C100" s="68" t="s">
        <v>25</v>
      </c>
      <c r="D100" s="68" t="s">
        <v>329</v>
      </c>
      <c r="E100" s="88">
        <f>+IF(ISNUMBER(DATA!H1425),DATA!H1425,"n/a")</f>
        <v>4229299.58</v>
      </c>
      <c r="F100" s="79">
        <f>+IF(ISNUMBER(DATA!I1425),DATA!I1425,"n/a")</f>
        <v>7.1710000000000003E-3</v>
      </c>
      <c r="G100" s="88">
        <f>+IF(ISNUMBER(DATA!J1425),DATA!J1425,"n/a")</f>
        <v>14601379.18</v>
      </c>
      <c r="H100" s="79">
        <f>+IF(ISNUMBER(DATA!K1425),DATA!K1425,"n/a")</f>
        <v>1.4992E-2</v>
      </c>
      <c r="I100" s="88">
        <f>+IF(ISNUMBER(DATA!L1425),DATA!L1425,"n/a")</f>
        <v>30300629.98</v>
      </c>
      <c r="J100" s="79">
        <f>+IF(ISNUMBER(DATA!M1425),DATA!M1425,"n/a")</f>
        <v>7.94E-4</v>
      </c>
      <c r="K100" s="88">
        <f>+IF(ISNUMBER(DATA!N1425),DATA!N1425,"n/a")</f>
        <v>61457714.509999998</v>
      </c>
      <c r="L100" s="79">
        <f>+IF(ISNUMBER(DATA!O1425),DATA!O1425,"n/a")</f>
        <v>-9.3710000000000009E-3</v>
      </c>
      <c r="R100" s="68"/>
      <c r="S100" s="68"/>
      <c r="T100" s="68"/>
      <c r="U100" s="68"/>
      <c r="V100" s="68"/>
      <c r="W100" s="68"/>
      <c r="X100" s="68"/>
      <c r="Y100" s="68"/>
    </row>
    <row r="101" spans="1:25" x14ac:dyDescent="0.2">
      <c r="A101" s="77" t="s">
        <v>19</v>
      </c>
      <c r="B101" s="68" t="s">
        <v>12</v>
      </c>
      <c r="C101" s="68" t="s">
        <v>25</v>
      </c>
      <c r="D101" s="68" t="s">
        <v>330</v>
      </c>
      <c r="E101" s="88">
        <f>+IF(ISNUMBER(DATA!H1426),DATA!H1426,"n/a")</f>
        <v>1747392.21</v>
      </c>
      <c r="F101" s="79">
        <f>+IF(ISNUMBER(DATA!I1426),DATA!I1426,"n/a")</f>
        <v>1.0596E-2</v>
      </c>
      <c r="G101" s="88">
        <f>+IF(ISNUMBER(DATA!J1426),DATA!J1426,"n/a")</f>
        <v>5761813.7199999997</v>
      </c>
      <c r="H101" s="79">
        <f>+IF(ISNUMBER(DATA!K1426),DATA!K1426,"n/a")</f>
        <v>-6.7299999999999999E-4</v>
      </c>
      <c r="I101" s="88">
        <f>+IF(ISNUMBER(DATA!L1426),DATA!L1426,"n/a")</f>
        <v>11904608.24</v>
      </c>
      <c r="J101" s="79">
        <f>+IF(ISNUMBER(DATA!M1426),DATA!M1426,"n/a")</f>
        <v>1.6791E-2</v>
      </c>
      <c r="K101" s="88">
        <f>+IF(ISNUMBER(DATA!N1426),DATA!N1426,"n/a")</f>
        <v>23661612.280000001</v>
      </c>
      <c r="L101" s="79">
        <f>+IF(ISNUMBER(DATA!O1426),DATA!O1426,"n/a")</f>
        <v>1.6806999999999999E-2</v>
      </c>
      <c r="R101" s="68"/>
      <c r="S101" s="68"/>
      <c r="T101" s="68"/>
      <c r="U101" s="68"/>
      <c r="V101" s="68"/>
      <c r="W101" s="68"/>
      <c r="X101" s="68"/>
      <c r="Y101" s="68"/>
    </row>
    <row r="102" spans="1:25" x14ac:dyDescent="0.2">
      <c r="A102" s="77" t="s">
        <v>19</v>
      </c>
      <c r="B102" s="68" t="s">
        <v>12</v>
      </c>
      <c r="C102" s="68" t="s">
        <v>25</v>
      </c>
      <c r="D102" s="68" t="s">
        <v>331</v>
      </c>
      <c r="E102" s="88">
        <f>+IF(ISNUMBER(DATA!H1427),DATA!H1427,"n/a")</f>
        <v>2000589.27</v>
      </c>
      <c r="F102" s="79">
        <f>+IF(ISNUMBER(DATA!I1427),DATA!I1427,"n/a")</f>
        <v>-6.1594000000000003E-2</v>
      </c>
      <c r="G102" s="88">
        <f>+IF(ISNUMBER(DATA!J1427),DATA!J1427,"n/a")</f>
        <v>6773598.7699999996</v>
      </c>
      <c r="H102" s="79">
        <f>+IF(ISNUMBER(DATA!K1427),DATA!K1427,"n/a")</f>
        <v>-3.4197999999999999E-2</v>
      </c>
      <c r="I102" s="88">
        <f>+IF(ISNUMBER(DATA!L1427),DATA!L1427,"n/a")</f>
        <v>14327899.08</v>
      </c>
      <c r="J102" s="79">
        <f>+IF(ISNUMBER(DATA!M1427),DATA!M1427,"n/a")</f>
        <v>-3.1652E-2</v>
      </c>
      <c r="K102" s="88">
        <f>+IF(ISNUMBER(DATA!N1427),DATA!N1427,"n/a")</f>
        <v>28145865.559999999</v>
      </c>
      <c r="L102" s="79">
        <f>+IF(ISNUMBER(DATA!O1427),DATA!O1427,"n/a")</f>
        <v>-4.6835000000000002E-2</v>
      </c>
      <c r="R102" s="68"/>
      <c r="S102" s="68"/>
      <c r="T102" s="68"/>
      <c r="U102" s="68"/>
      <c r="V102" s="68"/>
      <c r="W102" s="68"/>
      <c r="X102" s="68"/>
      <c r="Y102" s="68"/>
    </row>
    <row r="103" spans="1:25" x14ac:dyDescent="0.2">
      <c r="A103" s="77" t="s">
        <v>19</v>
      </c>
      <c r="B103" s="68" t="s">
        <v>12</v>
      </c>
      <c r="C103" s="68" t="s">
        <v>25</v>
      </c>
      <c r="D103" s="68" t="s">
        <v>332</v>
      </c>
      <c r="E103" s="88">
        <f>+IF(ISNUMBER(DATA!H1428),DATA!H1428,"n/a")</f>
        <v>2634994.5699999998</v>
      </c>
      <c r="F103" s="79">
        <f>+IF(ISNUMBER(DATA!I1428),DATA!I1428,"n/a")</f>
        <v>1.3079999999999999E-3</v>
      </c>
      <c r="G103" s="88">
        <f>+IF(ISNUMBER(DATA!J1428),DATA!J1428,"n/a")</f>
        <v>8614458.7799999993</v>
      </c>
      <c r="H103" s="79">
        <f>+IF(ISNUMBER(DATA!K1428),DATA!K1428,"n/a")</f>
        <v>2.2650000000000001E-3</v>
      </c>
      <c r="I103" s="88">
        <f>+IF(ISNUMBER(DATA!L1428),DATA!L1428,"n/a")</f>
        <v>19042973.25</v>
      </c>
      <c r="J103" s="79">
        <f>+IF(ISNUMBER(DATA!M1428),DATA!M1428,"n/a")</f>
        <v>2.5840999999999999E-2</v>
      </c>
      <c r="K103" s="88">
        <f>+IF(ISNUMBER(DATA!N1428),DATA!N1428,"n/a")</f>
        <v>37927032.329999998</v>
      </c>
      <c r="L103" s="79">
        <f>+IF(ISNUMBER(DATA!O1428),DATA!O1428,"n/a")</f>
        <v>-7.8329999999999997E-3</v>
      </c>
      <c r="R103" s="68"/>
      <c r="S103" s="68"/>
      <c r="T103" s="68"/>
      <c r="U103" s="68"/>
      <c r="V103" s="68"/>
      <c r="W103" s="68"/>
      <c r="X103" s="68"/>
      <c r="Y103" s="68"/>
    </row>
    <row r="104" spans="1:25" x14ac:dyDescent="0.2">
      <c r="A104" s="77" t="s">
        <v>19</v>
      </c>
      <c r="B104" s="68" t="s">
        <v>12</v>
      </c>
      <c r="C104" s="68" t="s">
        <v>25</v>
      </c>
      <c r="D104" s="68" t="s">
        <v>333</v>
      </c>
      <c r="E104" s="88">
        <f>+IF(ISNUMBER(DATA!H1429),DATA!H1429,"n/a")</f>
        <v>3136641.01</v>
      </c>
      <c r="F104" s="79">
        <f>+IF(ISNUMBER(DATA!I1429),DATA!I1429,"n/a")</f>
        <v>-6.3179999999999998E-3</v>
      </c>
      <c r="G104" s="88">
        <f>+IF(ISNUMBER(DATA!J1429),DATA!J1429,"n/a")</f>
        <v>10433657.960000001</v>
      </c>
      <c r="H104" s="79">
        <f>+IF(ISNUMBER(DATA!K1429),DATA!K1429,"n/a")</f>
        <v>-1.4017E-2</v>
      </c>
      <c r="I104" s="88">
        <f>+IF(ISNUMBER(DATA!L1429),DATA!L1429,"n/a")</f>
        <v>21825101.690000001</v>
      </c>
      <c r="J104" s="79">
        <f>+IF(ISNUMBER(DATA!M1429),DATA!M1429,"n/a")</f>
        <v>9.4940000000000007E-3</v>
      </c>
      <c r="K104" s="88">
        <f>+IF(ISNUMBER(DATA!N1429),DATA!N1429,"n/a")</f>
        <v>43974523.170000002</v>
      </c>
      <c r="L104" s="79">
        <f>+IF(ISNUMBER(DATA!O1429),DATA!O1429,"n/a")</f>
        <v>1.3920999999999999E-2</v>
      </c>
      <c r="R104" s="68"/>
      <c r="S104" s="68"/>
      <c r="T104" s="68"/>
      <c r="U104" s="68"/>
      <c r="V104" s="68"/>
      <c r="W104" s="68"/>
      <c r="X104" s="68"/>
      <c r="Y104" s="68"/>
    </row>
    <row r="105" spans="1:25" x14ac:dyDescent="0.2">
      <c r="A105" s="77" t="s">
        <v>19</v>
      </c>
      <c r="B105" s="68" t="s">
        <v>12</v>
      </c>
      <c r="C105" s="68" t="s">
        <v>25</v>
      </c>
      <c r="D105" s="68" t="s">
        <v>334</v>
      </c>
      <c r="E105" s="88">
        <f>+IF(ISNUMBER(DATA!H1430),DATA!H1430,"n/a")</f>
        <v>22187600.460000001</v>
      </c>
      <c r="F105" s="79">
        <f>+IF(ISNUMBER(DATA!I1430),DATA!I1430,"n/a")</f>
        <v>-1.7056999999999999E-2</v>
      </c>
      <c r="G105" s="88">
        <f>+IF(ISNUMBER(DATA!J1430),DATA!J1430,"n/a")</f>
        <v>74711730.560000002</v>
      </c>
      <c r="H105" s="79">
        <f>+IF(ISNUMBER(DATA!K1430),DATA!K1430,"n/a")</f>
        <v>-1.0019E-2</v>
      </c>
      <c r="I105" s="88">
        <f>+IF(ISNUMBER(DATA!L1430),DATA!L1430,"n/a")</f>
        <v>156970075.36000001</v>
      </c>
      <c r="J105" s="79">
        <f>+IF(ISNUMBER(DATA!M1430),DATA!M1430,"n/a")</f>
        <v>-1.34E-4</v>
      </c>
      <c r="K105" s="88">
        <f>+IF(ISNUMBER(DATA!N1430),DATA!N1430,"n/a")</f>
        <v>315725279.86000001</v>
      </c>
      <c r="L105" s="79">
        <f>+IF(ISNUMBER(DATA!O1430),DATA!O1430,"n/a")</f>
        <v>-3.1389999999999999E-3</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19</v>
      </c>
      <c r="B107" s="68" t="s">
        <v>12</v>
      </c>
      <c r="C107" s="68" t="s">
        <v>10</v>
      </c>
      <c r="D107" s="68" t="s">
        <v>326</v>
      </c>
      <c r="E107" s="89">
        <f>+IF(ISNUMBER(DATA!H1481),DATA!H1481,"n/a")</f>
        <v>3.7867000000000002</v>
      </c>
      <c r="F107" s="79">
        <f>+IF(ISNUMBER(DATA!I1481),DATA!I1481,"n/a")</f>
        <v>7.4980000000000003E-3</v>
      </c>
      <c r="G107" s="89">
        <f>+IF(ISNUMBER(DATA!J1481),DATA!J1481,"n/a")</f>
        <v>3.778019</v>
      </c>
      <c r="H107" s="79">
        <f>+IF(ISNUMBER(DATA!K1481),DATA!K1481,"n/a")</f>
        <v>-1.4449E-2</v>
      </c>
      <c r="I107" s="89">
        <f>+IF(ISNUMBER(DATA!L1481),DATA!L1481,"n/a")</f>
        <v>3.7797299999999998</v>
      </c>
      <c r="J107" s="79">
        <f>+IF(ISNUMBER(DATA!M1481),DATA!M1481,"n/a")</f>
        <v>-1.2692999999999999E-2</v>
      </c>
      <c r="K107" s="89">
        <f>+IF(ISNUMBER(DATA!N1481),DATA!N1481,"n/a")</f>
        <v>3.773336</v>
      </c>
      <c r="L107" s="79">
        <f>+IF(ISNUMBER(DATA!O1481),DATA!O1481,"n/a")</f>
        <v>-3.1620000000000002E-2</v>
      </c>
      <c r="R107" s="68"/>
      <c r="S107" s="68"/>
      <c r="T107" s="68"/>
      <c r="U107" s="68"/>
      <c r="V107" s="68"/>
      <c r="W107" s="68"/>
      <c r="X107" s="68"/>
      <c r="Y107" s="68"/>
    </row>
    <row r="108" spans="1:25" x14ac:dyDescent="0.2">
      <c r="A108" s="77" t="s">
        <v>19</v>
      </c>
      <c r="B108" s="68" t="s">
        <v>12</v>
      </c>
      <c r="C108" s="68" t="s">
        <v>10</v>
      </c>
      <c r="D108" s="68" t="s">
        <v>327</v>
      </c>
      <c r="E108" s="89">
        <f>+IF(ISNUMBER(DATA!H1482),DATA!H1482,"n/a")</f>
        <v>3.6157729999999999</v>
      </c>
      <c r="F108" s="79">
        <f>+IF(ISNUMBER(DATA!I1482),DATA!I1482,"n/a")</f>
        <v>3.0289E-2</v>
      </c>
      <c r="G108" s="89">
        <f>+IF(ISNUMBER(DATA!J1482),DATA!J1482,"n/a")</f>
        <v>3.6102820000000002</v>
      </c>
      <c r="H108" s="79">
        <f>+IF(ISNUMBER(DATA!K1482),DATA!K1482,"n/a")</f>
        <v>1.5067000000000001E-2</v>
      </c>
      <c r="I108" s="89">
        <f>+IF(ISNUMBER(DATA!L1482),DATA!L1482,"n/a")</f>
        <v>3.569591</v>
      </c>
      <c r="J108" s="79">
        <f>+IF(ISNUMBER(DATA!M1482),DATA!M1482,"n/a")</f>
        <v>8.7189999999999993E-3</v>
      </c>
      <c r="K108" s="89">
        <f>+IF(ISNUMBER(DATA!N1482),DATA!N1482,"n/a")</f>
        <v>3.532025</v>
      </c>
      <c r="L108" s="79">
        <f>+IF(ISNUMBER(DATA!O1482),DATA!O1482,"n/a")</f>
        <v>9.195E-3</v>
      </c>
      <c r="R108" s="68"/>
      <c r="S108" s="68"/>
      <c r="T108" s="68"/>
      <c r="U108" s="68"/>
      <c r="V108" s="68"/>
      <c r="W108" s="68"/>
      <c r="X108" s="68"/>
      <c r="Y108" s="68"/>
    </row>
    <row r="109" spans="1:25" x14ac:dyDescent="0.2">
      <c r="A109" s="77" t="s">
        <v>19</v>
      </c>
      <c r="B109" s="68" t="s">
        <v>12</v>
      </c>
      <c r="C109" s="68" t="s">
        <v>10</v>
      </c>
      <c r="D109" s="68" t="s">
        <v>328</v>
      </c>
      <c r="E109" s="89">
        <f>+IF(ISNUMBER(DATA!H1483),DATA!H1483,"n/a")</f>
        <v>3.6384500000000002</v>
      </c>
      <c r="F109" s="79">
        <f>+IF(ISNUMBER(DATA!I1483),DATA!I1483,"n/a")</f>
        <v>-1.2145E-2</v>
      </c>
      <c r="G109" s="89">
        <f>+IF(ISNUMBER(DATA!J1483),DATA!J1483,"n/a")</f>
        <v>3.630957</v>
      </c>
      <c r="H109" s="79">
        <f>+IF(ISNUMBER(DATA!K1483),DATA!K1483,"n/a")</f>
        <v>-1.934E-2</v>
      </c>
      <c r="I109" s="89">
        <f>+IF(ISNUMBER(DATA!L1483),DATA!L1483,"n/a")</f>
        <v>3.6206610000000001</v>
      </c>
      <c r="J109" s="79">
        <f>+IF(ISNUMBER(DATA!M1483),DATA!M1483,"n/a")</f>
        <v>-2.0797E-2</v>
      </c>
      <c r="K109" s="89">
        <f>+IF(ISNUMBER(DATA!N1483),DATA!N1483,"n/a")</f>
        <v>3.6249349999999998</v>
      </c>
      <c r="L109" s="79">
        <f>+IF(ISNUMBER(DATA!O1483),DATA!O1483,"n/a")</f>
        <v>-1.8096999999999999E-2</v>
      </c>
      <c r="R109" s="68"/>
      <c r="S109" s="68"/>
      <c r="T109" s="68"/>
      <c r="U109" s="68"/>
      <c r="V109" s="68"/>
      <c r="W109" s="68"/>
      <c r="X109" s="68"/>
      <c r="Y109" s="68"/>
    </row>
    <row r="110" spans="1:25" x14ac:dyDescent="0.2">
      <c r="A110" s="77" t="s">
        <v>19</v>
      </c>
      <c r="B110" s="68" t="s">
        <v>12</v>
      </c>
      <c r="C110" s="68" t="s">
        <v>10</v>
      </c>
      <c r="D110" s="68" t="s">
        <v>329</v>
      </c>
      <c r="E110" s="89">
        <f>+IF(ISNUMBER(DATA!H1484),DATA!H1484,"n/a")</f>
        <v>3.619313</v>
      </c>
      <c r="F110" s="79">
        <f>+IF(ISNUMBER(DATA!I1484),DATA!I1484,"n/a")</f>
        <v>-1.5103999999999999E-2</v>
      </c>
      <c r="G110" s="89">
        <f>+IF(ISNUMBER(DATA!J1484),DATA!J1484,"n/a")</f>
        <v>3.5701429999999998</v>
      </c>
      <c r="H110" s="79">
        <f>+IF(ISNUMBER(DATA!K1484),DATA!K1484,"n/a")</f>
        <v>-4.2058999999999999E-2</v>
      </c>
      <c r="I110" s="89">
        <f>+IF(ISNUMBER(DATA!L1484),DATA!L1484,"n/a")</f>
        <v>3.5660319999999999</v>
      </c>
      <c r="J110" s="79">
        <f>+IF(ISNUMBER(DATA!M1484),DATA!M1484,"n/a")</f>
        <v>-3.0766000000000002E-2</v>
      </c>
      <c r="K110" s="89">
        <f>+IF(ISNUMBER(DATA!N1484),DATA!N1484,"n/a")</f>
        <v>3.5773429999999999</v>
      </c>
      <c r="L110" s="79">
        <f>+IF(ISNUMBER(DATA!O1484),DATA!O1484,"n/a")</f>
        <v>-9.5379999999999996E-3</v>
      </c>
      <c r="R110" s="68"/>
      <c r="S110" s="68"/>
      <c r="T110" s="68"/>
      <c r="U110" s="68"/>
      <c r="V110" s="68"/>
      <c r="W110" s="68"/>
      <c r="X110" s="68"/>
      <c r="Y110" s="68"/>
    </row>
    <row r="111" spans="1:25" x14ac:dyDescent="0.2">
      <c r="A111" s="77" t="s">
        <v>19</v>
      </c>
      <c r="B111" s="68" t="s">
        <v>12</v>
      </c>
      <c r="C111" s="68" t="s">
        <v>10</v>
      </c>
      <c r="D111" s="68" t="s">
        <v>330</v>
      </c>
      <c r="E111" s="89">
        <f>+IF(ISNUMBER(DATA!H1485),DATA!H1485,"n/a")</f>
        <v>3.4150779999999998</v>
      </c>
      <c r="F111" s="79">
        <f>+IF(ISNUMBER(DATA!I1485),DATA!I1485,"n/a")</f>
        <v>1.5457E-2</v>
      </c>
      <c r="G111" s="89">
        <f>+IF(ISNUMBER(DATA!J1485),DATA!J1485,"n/a")</f>
        <v>3.4408669999999999</v>
      </c>
      <c r="H111" s="79">
        <f>+IF(ISNUMBER(DATA!K1485),DATA!K1485,"n/a")</f>
        <v>1.5639E-2</v>
      </c>
      <c r="I111" s="89">
        <f>+IF(ISNUMBER(DATA!L1485),DATA!L1485,"n/a")</f>
        <v>3.3974129999999998</v>
      </c>
      <c r="J111" s="79">
        <f>+IF(ISNUMBER(DATA!M1485),DATA!M1485,"n/a")</f>
        <v>2.5110000000000002E-3</v>
      </c>
      <c r="K111" s="89">
        <f>+IF(ISNUMBER(DATA!N1485),DATA!N1485,"n/a")</f>
        <v>3.4126249999999998</v>
      </c>
      <c r="L111" s="79">
        <f>+IF(ISNUMBER(DATA!O1485),DATA!O1485,"n/a")</f>
        <v>-1.1988E-2</v>
      </c>
      <c r="R111" s="68"/>
      <c r="S111" s="68"/>
      <c r="T111" s="68"/>
      <c r="U111" s="68"/>
      <c r="V111" s="68"/>
      <c r="W111" s="68"/>
      <c r="X111" s="68"/>
      <c r="Y111" s="68"/>
    </row>
    <row r="112" spans="1:25" x14ac:dyDescent="0.2">
      <c r="A112" s="77" t="s">
        <v>19</v>
      </c>
      <c r="B112" s="68" t="s">
        <v>12</v>
      </c>
      <c r="C112" s="68" t="s">
        <v>10</v>
      </c>
      <c r="D112" s="68" t="s">
        <v>331</v>
      </c>
      <c r="E112" s="89">
        <f>+IF(ISNUMBER(DATA!H1486),DATA!H1486,"n/a")</f>
        <v>3.7051530000000001</v>
      </c>
      <c r="F112" s="79">
        <f>+IF(ISNUMBER(DATA!I1486),DATA!I1486,"n/a")</f>
        <v>1.9380999999999999E-2</v>
      </c>
      <c r="G112" s="89">
        <f>+IF(ISNUMBER(DATA!J1486),DATA!J1486,"n/a")</f>
        <v>3.6664530000000002</v>
      </c>
      <c r="H112" s="79">
        <f>+IF(ISNUMBER(DATA!K1486),DATA!K1486,"n/a")</f>
        <v>3.1210000000000001E-3</v>
      </c>
      <c r="I112" s="89">
        <f>+IF(ISNUMBER(DATA!L1486),DATA!L1486,"n/a")</f>
        <v>3.6556790000000001</v>
      </c>
      <c r="J112" s="79">
        <f>+IF(ISNUMBER(DATA!M1486),DATA!M1486,"n/a")</f>
        <v>4.8120000000000003E-3</v>
      </c>
      <c r="K112" s="89">
        <f>+IF(ISNUMBER(DATA!N1486),DATA!N1486,"n/a")</f>
        <v>3.6759539999999999</v>
      </c>
      <c r="L112" s="79">
        <f>+IF(ISNUMBER(DATA!O1486),DATA!O1486,"n/a")</f>
        <v>1.8273999999999999E-2</v>
      </c>
      <c r="R112" s="68"/>
      <c r="S112" s="68"/>
      <c r="T112" s="68"/>
      <c r="U112" s="68"/>
      <c r="V112" s="68"/>
      <c r="W112" s="68"/>
      <c r="X112" s="68"/>
      <c r="Y112" s="68"/>
    </row>
    <row r="113" spans="1:25" x14ac:dyDescent="0.2">
      <c r="A113" s="77" t="s">
        <v>19</v>
      </c>
      <c r="B113" s="68" t="s">
        <v>12</v>
      </c>
      <c r="C113" s="68" t="s">
        <v>10</v>
      </c>
      <c r="D113" s="68" t="s">
        <v>332</v>
      </c>
      <c r="E113" s="89">
        <f>+IF(ISNUMBER(DATA!H1487),DATA!H1487,"n/a")</f>
        <v>3.6243970000000001</v>
      </c>
      <c r="F113" s="79">
        <f>+IF(ISNUMBER(DATA!I1487),DATA!I1487,"n/a")</f>
        <v>4.1029999999999999E-3</v>
      </c>
      <c r="G113" s="89">
        <f>+IF(ISNUMBER(DATA!J1487),DATA!J1487,"n/a")</f>
        <v>3.6377969999999999</v>
      </c>
      <c r="H113" s="79">
        <f>+IF(ISNUMBER(DATA!K1487),DATA!K1487,"n/a")</f>
        <v>3.9220000000000001E-3</v>
      </c>
      <c r="I113" s="89">
        <f>+IF(ISNUMBER(DATA!L1487),DATA!L1487,"n/a")</f>
        <v>3.618884</v>
      </c>
      <c r="J113" s="79">
        <f>+IF(ISNUMBER(DATA!M1487),DATA!M1487,"n/a")</f>
        <v>1.4400000000000001E-3</v>
      </c>
      <c r="K113" s="89">
        <f>+IF(ISNUMBER(DATA!N1487),DATA!N1487,"n/a")</f>
        <v>3.6217009999999998</v>
      </c>
      <c r="L113" s="79">
        <f>+IF(ISNUMBER(DATA!O1487),DATA!O1487,"n/a")</f>
        <v>2.382E-3</v>
      </c>
      <c r="R113" s="68"/>
      <c r="S113" s="68"/>
      <c r="T113" s="68"/>
      <c r="U113" s="68"/>
      <c r="V113" s="68"/>
      <c r="W113" s="68"/>
      <c r="X113" s="68"/>
      <c r="Y113" s="68"/>
    </row>
    <row r="114" spans="1:25" x14ac:dyDescent="0.2">
      <c r="A114" s="77" t="s">
        <v>19</v>
      </c>
      <c r="B114" s="68" t="s">
        <v>12</v>
      </c>
      <c r="C114" s="68" t="s">
        <v>10</v>
      </c>
      <c r="D114" s="68" t="s">
        <v>333</v>
      </c>
      <c r="E114" s="89">
        <f>+IF(ISNUMBER(DATA!H1488),DATA!H1488,"n/a")</f>
        <v>3.7290510000000001</v>
      </c>
      <c r="F114" s="79">
        <f>+IF(ISNUMBER(DATA!I1488),DATA!I1488,"n/a")</f>
        <v>-1.9358E-2</v>
      </c>
      <c r="G114" s="89">
        <f>+IF(ISNUMBER(DATA!J1488),DATA!J1488,"n/a")</f>
        <v>3.6996410000000002</v>
      </c>
      <c r="H114" s="79">
        <f>+IF(ISNUMBER(DATA!K1488),DATA!K1488,"n/a")</f>
        <v>-3.6485999999999998E-2</v>
      </c>
      <c r="I114" s="89">
        <f>+IF(ISNUMBER(DATA!L1488),DATA!L1488,"n/a")</f>
        <v>3.7114950000000002</v>
      </c>
      <c r="J114" s="79">
        <f>+IF(ISNUMBER(DATA!M1488),DATA!M1488,"n/a")</f>
        <v>-3.5172000000000002E-2</v>
      </c>
      <c r="K114" s="89">
        <f>+IF(ISNUMBER(DATA!N1488),DATA!N1488,"n/a")</f>
        <v>3.7421540000000002</v>
      </c>
      <c r="L114" s="79">
        <f>+IF(ISNUMBER(DATA!O1488),DATA!O1488,"n/a")</f>
        <v>-1.7096E-2</v>
      </c>
      <c r="R114" s="68"/>
      <c r="S114" s="68"/>
      <c r="T114" s="68"/>
      <c r="U114" s="68"/>
      <c r="V114" s="68"/>
      <c r="W114" s="68"/>
      <c r="X114" s="68"/>
      <c r="Y114" s="68"/>
    </row>
    <row r="115" spans="1:25" x14ac:dyDescent="0.2">
      <c r="A115" s="77" t="s">
        <v>19</v>
      </c>
      <c r="B115" s="68" t="s">
        <v>12</v>
      </c>
      <c r="C115" s="68" t="s">
        <v>10</v>
      </c>
      <c r="D115" s="68" t="s">
        <v>334</v>
      </c>
      <c r="E115" s="89">
        <f>+IF(ISNUMBER(DATA!H1489),DATA!H1489,"n/a")</f>
        <v>3.6490770000000001</v>
      </c>
      <c r="F115" s="79">
        <f>+IF(ISNUMBER(DATA!I1489),DATA!I1489,"n/a")</f>
        <v>2.1329999999999999E-3</v>
      </c>
      <c r="G115" s="89">
        <f>+IF(ISNUMBER(DATA!J1489),DATA!J1489,"n/a")</f>
        <v>3.6322770000000002</v>
      </c>
      <c r="H115" s="79">
        <f>+IF(ISNUMBER(DATA!K1489),DATA!K1489,"n/a")</f>
        <v>-1.3013E-2</v>
      </c>
      <c r="I115" s="89">
        <f>+IF(ISNUMBER(DATA!L1489),DATA!L1489,"n/a")</f>
        <v>3.6195249999999999</v>
      </c>
      <c r="J115" s="79">
        <f>+IF(ISNUMBER(DATA!M1489),DATA!M1489,"n/a")</f>
        <v>-1.2517E-2</v>
      </c>
      <c r="K115" s="89">
        <f>+IF(ISNUMBER(DATA!N1489),DATA!N1489,"n/a")</f>
        <v>3.6233849999999999</v>
      </c>
      <c r="L115" s="79">
        <f>+IF(ISNUMBER(DATA!O1489),DATA!O1489,"n/a")</f>
        <v>-7.4099999999999999E-3</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19</v>
      </c>
      <c r="B117" s="68" t="s">
        <v>12</v>
      </c>
      <c r="C117" s="68" t="s">
        <v>26</v>
      </c>
      <c r="D117" s="68" t="s">
        <v>326</v>
      </c>
      <c r="E117" s="89">
        <f>+IF(ISNUMBER(DATA!H1540),DATA!H1540,"n/a")</f>
        <v>2.3562020000000001</v>
      </c>
      <c r="F117" s="79">
        <f>+IF(ISNUMBER(DATA!I1540),DATA!I1540,"n/a")</f>
        <v>1.3674E-2</v>
      </c>
      <c r="G117" s="89">
        <f>+IF(ISNUMBER(DATA!J1540),DATA!J1540,"n/a")</f>
        <v>2.3524729999999998</v>
      </c>
      <c r="H117" s="79">
        <f>+IF(ISNUMBER(DATA!K1540),DATA!K1540,"n/a")</f>
        <v>-8.0590000000000002E-3</v>
      </c>
      <c r="I117" s="89">
        <f>+IF(ISNUMBER(DATA!L1540),DATA!L1540,"n/a")</f>
        <v>2.3445830000000001</v>
      </c>
      <c r="J117" s="79">
        <f>+IF(ISNUMBER(DATA!M1540),DATA!M1540,"n/a")</f>
        <v>-1.2607999999999999E-2</v>
      </c>
      <c r="K117" s="89">
        <f>+IF(ISNUMBER(DATA!N1540),DATA!N1540,"n/a")</f>
        <v>2.3412359999999999</v>
      </c>
      <c r="L117" s="79">
        <f>+IF(ISNUMBER(DATA!O1540),DATA!O1540,"n/a")</f>
        <v>-3.6822000000000001E-2</v>
      </c>
      <c r="R117" s="68"/>
      <c r="S117" s="68"/>
      <c r="T117" s="68"/>
      <c r="U117" s="68"/>
      <c r="V117" s="68"/>
      <c r="W117" s="68"/>
      <c r="X117" s="68"/>
      <c r="Y117" s="68"/>
    </row>
    <row r="118" spans="1:25" x14ac:dyDescent="0.2">
      <c r="A118" s="77" t="s">
        <v>19</v>
      </c>
      <c r="B118" s="68" t="s">
        <v>12</v>
      </c>
      <c r="C118" s="68" t="s">
        <v>26</v>
      </c>
      <c r="D118" s="68" t="s">
        <v>327</v>
      </c>
      <c r="E118" s="89">
        <f>+IF(ISNUMBER(DATA!H1541),DATA!H1541,"n/a")</f>
        <v>2.1977869999999999</v>
      </c>
      <c r="F118" s="79">
        <f>+IF(ISNUMBER(DATA!I1541),DATA!I1541,"n/a")</f>
        <v>6.8163000000000001E-2</v>
      </c>
      <c r="G118" s="89">
        <f>+IF(ISNUMBER(DATA!J1541),DATA!J1541,"n/a")</f>
        <v>2.2110370000000001</v>
      </c>
      <c r="H118" s="79">
        <f>+IF(ISNUMBER(DATA!K1541),DATA!K1541,"n/a")</f>
        <v>5.373E-2</v>
      </c>
      <c r="I118" s="89">
        <f>+IF(ISNUMBER(DATA!L1541),DATA!L1541,"n/a")</f>
        <v>2.1529120000000002</v>
      </c>
      <c r="J118" s="79">
        <f>+IF(ISNUMBER(DATA!M1541),DATA!M1541,"n/a")</f>
        <v>3.5903999999999998E-2</v>
      </c>
      <c r="K118" s="89">
        <f>+IF(ISNUMBER(DATA!N1541),DATA!N1541,"n/a")</f>
        <v>2.110239</v>
      </c>
      <c r="L118" s="79">
        <f>+IF(ISNUMBER(DATA!O1541),DATA!O1541,"n/a")</f>
        <v>2.3511000000000001E-2</v>
      </c>
      <c r="R118" s="68"/>
      <c r="S118" s="68"/>
      <c r="T118" s="68"/>
      <c r="U118" s="68"/>
      <c r="V118" s="68"/>
      <c r="W118" s="68"/>
      <c r="X118" s="68"/>
      <c r="Y118" s="68"/>
    </row>
    <row r="119" spans="1:25" x14ac:dyDescent="0.2">
      <c r="A119" s="77" t="s">
        <v>19</v>
      </c>
      <c r="B119" s="68" t="s">
        <v>12</v>
      </c>
      <c r="C119" s="68" t="s">
        <v>26</v>
      </c>
      <c r="D119" s="68" t="s">
        <v>328</v>
      </c>
      <c r="E119" s="89">
        <f>+IF(ISNUMBER(DATA!H1542),DATA!H1542,"n/a")</f>
        <v>2.1636739999999999</v>
      </c>
      <c r="F119" s="79">
        <f>+IF(ISNUMBER(DATA!I1542),DATA!I1542,"n/a")</f>
        <v>2.8742E-2</v>
      </c>
      <c r="G119" s="89">
        <f>+IF(ISNUMBER(DATA!J1542),DATA!J1542,"n/a")</f>
        <v>2.1580339999999998</v>
      </c>
      <c r="H119" s="79">
        <f>+IF(ISNUMBER(DATA!K1542),DATA!K1542,"n/a")</f>
        <v>1.7843999999999999E-2</v>
      </c>
      <c r="I119" s="89">
        <f>+IF(ISNUMBER(DATA!L1542),DATA!L1542,"n/a")</f>
        <v>2.1417619999999999</v>
      </c>
      <c r="J119" s="79">
        <f>+IF(ISNUMBER(DATA!M1542),DATA!M1542,"n/a")</f>
        <v>1.1054E-2</v>
      </c>
      <c r="K119" s="89">
        <f>+IF(ISNUMBER(DATA!N1542),DATA!N1542,"n/a")</f>
        <v>2.123996</v>
      </c>
      <c r="L119" s="79">
        <f>+IF(ISNUMBER(DATA!O1542),DATA!O1542,"n/a")</f>
        <v>6.2799999999999998E-4</v>
      </c>
      <c r="R119" s="68"/>
      <c r="S119" s="68"/>
      <c r="T119" s="68"/>
      <c r="U119" s="68"/>
      <c r="V119" s="68"/>
      <c r="W119" s="68"/>
      <c r="X119" s="68"/>
      <c r="Y119" s="68"/>
    </row>
    <row r="120" spans="1:25" x14ac:dyDescent="0.2">
      <c r="A120" s="77" t="s">
        <v>19</v>
      </c>
      <c r="B120" s="68" t="s">
        <v>12</v>
      </c>
      <c r="C120" s="68" t="s">
        <v>26</v>
      </c>
      <c r="D120" s="68" t="s">
        <v>329</v>
      </c>
      <c r="E120" s="89">
        <f>+IF(ISNUMBER(DATA!H1543),DATA!H1543,"n/a")</f>
        <v>2.234245</v>
      </c>
      <c r="F120" s="79">
        <f>+IF(ISNUMBER(DATA!I1543),DATA!I1543,"n/a")</f>
        <v>1.6500000000000001E-2</v>
      </c>
      <c r="G120" s="89">
        <f>+IF(ISNUMBER(DATA!J1543),DATA!J1543,"n/a")</f>
        <v>2.204825</v>
      </c>
      <c r="H120" s="79">
        <f>+IF(ISNUMBER(DATA!K1543),DATA!K1543,"n/a")</f>
        <v>-9.6970000000000008E-3</v>
      </c>
      <c r="I120" s="89">
        <f>+IF(ISNUMBER(DATA!L1543),DATA!L1543,"n/a")</f>
        <v>2.2375400000000001</v>
      </c>
      <c r="J120" s="79">
        <f>+IF(ISNUMBER(DATA!M1543),DATA!M1543,"n/a")</f>
        <v>-3.006E-3</v>
      </c>
      <c r="K120" s="89">
        <f>+IF(ISNUMBER(DATA!N1543),DATA!N1543,"n/a")</f>
        <v>2.2625359999999999</v>
      </c>
      <c r="L120" s="79">
        <f>+IF(ISNUMBER(DATA!O1543),DATA!O1543,"n/a")</f>
        <v>1.7229999999999999E-3</v>
      </c>
      <c r="R120" s="68"/>
      <c r="S120" s="68"/>
      <c r="T120" s="68"/>
      <c r="U120" s="68"/>
      <c r="V120" s="68"/>
      <c r="W120" s="68"/>
      <c r="X120" s="68"/>
      <c r="Y120" s="68"/>
    </row>
    <row r="121" spans="1:25" x14ac:dyDescent="0.2">
      <c r="A121" s="77" t="s">
        <v>19</v>
      </c>
      <c r="B121" s="68" t="s">
        <v>12</v>
      </c>
      <c r="C121" s="68" t="s">
        <v>26</v>
      </c>
      <c r="D121" s="68" t="s">
        <v>330</v>
      </c>
      <c r="E121" s="89">
        <f>+IF(ISNUMBER(DATA!H1544),DATA!H1544,"n/a")</f>
        <v>2.0772590000000002</v>
      </c>
      <c r="F121" s="79">
        <f>+IF(ISNUMBER(DATA!I1544),DATA!I1544,"n/a")</f>
        <v>4.0756000000000001E-2</v>
      </c>
      <c r="G121" s="89">
        <f>+IF(ISNUMBER(DATA!J1544),DATA!J1544,"n/a")</f>
        <v>2.1117699999999999</v>
      </c>
      <c r="H121" s="79">
        <f>+IF(ISNUMBER(DATA!K1544),DATA!K1544,"n/a")</f>
        <v>4.8313000000000002E-2</v>
      </c>
      <c r="I121" s="89">
        <f>+IF(ISNUMBER(DATA!L1544),DATA!L1544,"n/a")</f>
        <v>2.0667520000000001</v>
      </c>
      <c r="J121" s="79">
        <f>+IF(ISNUMBER(DATA!M1544),DATA!M1544,"n/a")</f>
        <v>2.4289999999999999E-2</v>
      </c>
      <c r="K121" s="89">
        <f>+IF(ISNUMBER(DATA!N1544),DATA!N1544,"n/a")</f>
        <v>2.066398</v>
      </c>
      <c r="L121" s="79">
        <f>+IF(ISNUMBER(DATA!O1544),DATA!O1544,"n/a")</f>
        <v>2.1870000000000001E-3</v>
      </c>
      <c r="R121" s="68"/>
      <c r="S121" s="68"/>
      <c r="T121" s="68"/>
      <c r="U121" s="68"/>
      <c r="V121" s="68"/>
      <c r="W121" s="68"/>
      <c r="X121" s="68"/>
      <c r="Y121" s="68"/>
    </row>
    <row r="122" spans="1:25" x14ac:dyDescent="0.2">
      <c r="A122" s="77" t="s">
        <v>19</v>
      </c>
      <c r="B122" s="68" t="s">
        <v>12</v>
      </c>
      <c r="C122" s="68" t="s">
        <v>26</v>
      </c>
      <c r="D122" s="68" t="s">
        <v>331</v>
      </c>
      <c r="E122" s="89">
        <f>+IF(ISNUMBER(DATA!H1545),DATA!H1545,"n/a")</f>
        <v>2.2906819999999999</v>
      </c>
      <c r="F122" s="79">
        <f>+IF(ISNUMBER(DATA!I1545),DATA!I1545,"n/a")</f>
        <v>1.4793000000000001E-2</v>
      </c>
      <c r="G122" s="89">
        <f>+IF(ISNUMBER(DATA!J1545),DATA!J1545,"n/a")</f>
        <v>2.2859970000000001</v>
      </c>
      <c r="H122" s="79">
        <f>+IF(ISNUMBER(DATA!K1545),DATA!K1545,"n/a")</f>
        <v>-6.6600000000000003E-4</v>
      </c>
      <c r="I122" s="89">
        <f>+IF(ISNUMBER(DATA!L1545),DATA!L1545,"n/a")</f>
        <v>2.2863760000000002</v>
      </c>
      <c r="J122" s="79">
        <f>+IF(ISNUMBER(DATA!M1545),DATA!M1545,"n/a")</f>
        <v>5.7700000000000004E-4</v>
      </c>
      <c r="K122" s="89">
        <f>+IF(ISNUMBER(DATA!N1545),DATA!N1545,"n/a")</f>
        <v>2.3015780000000001</v>
      </c>
      <c r="L122" s="79">
        <f>+IF(ISNUMBER(DATA!O1545),DATA!O1545,"n/a")</f>
        <v>1.2371999999999999E-2</v>
      </c>
      <c r="R122" s="68"/>
      <c r="S122" s="68"/>
      <c r="T122" s="68"/>
      <c r="U122" s="68"/>
      <c r="V122" s="68"/>
      <c r="W122" s="68"/>
      <c r="X122" s="68"/>
      <c r="Y122" s="68"/>
    </row>
    <row r="123" spans="1:25" x14ac:dyDescent="0.2">
      <c r="A123" s="77" t="s">
        <v>19</v>
      </c>
      <c r="B123" s="68" t="s">
        <v>12</v>
      </c>
      <c r="C123" s="68" t="s">
        <v>26</v>
      </c>
      <c r="D123" s="68" t="s">
        <v>332</v>
      </c>
      <c r="E123" s="89">
        <f>+IF(ISNUMBER(DATA!H1546),DATA!H1546,"n/a")</f>
        <v>2.3538860000000001</v>
      </c>
      <c r="F123" s="79">
        <f>+IF(ISNUMBER(DATA!I1546),DATA!I1546,"n/a")</f>
        <v>2.7694E-2</v>
      </c>
      <c r="G123" s="89">
        <f>+IF(ISNUMBER(DATA!J1546),DATA!J1546,"n/a")</f>
        <v>2.3032970000000001</v>
      </c>
      <c r="H123" s="79">
        <f>+IF(ISNUMBER(DATA!K1546),DATA!K1546,"n/a")</f>
        <v>2.0156E-2</v>
      </c>
      <c r="I123" s="89">
        <f>+IF(ISNUMBER(DATA!L1546),DATA!L1546,"n/a")</f>
        <v>2.2682609999999999</v>
      </c>
      <c r="J123" s="79">
        <f>+IF(ISNUMBER(DATA!M1546),DATA!M1546,"n/a")</f>
        <v>1.1603E-2</v>
      </c>
      <c r="K123" s="89">
        <f>+IF(ISNUMBER(DATA!N1546),DATA!N1546,"n/a")</f>
        <v>2.2705609999999998</v>
      </c>
      <c r="L123" s="79">
        <f>+IF(ISNUMBER(DATA!O1546),DATA!O1546,"n/a")</f>
        <v>1.7566999999999999E-2</v>
      </c>
      <c r="R123" s="68"/>
      <c r="S123" s="68"/>
      <c r="T123" s="68"/>
      <c r="U123" s="68"/>
      <c r="V123" s="68"/>
      <c r="W123" s="68"/>
      <c r="X123" s="68"/>
      <c r="Y123" s="68"/>
    </row>
    <row r="124" spans="1:25" x14ac:dyDescent="0.2">
      <c r="A124" s="77" t="s">
        <v>19</v>
      </c>
      <c r="B124" s="68" t="s">
        <v>12</v>
      </c>
      <c r="C124" s="68" t="s">
        <v>26</v>
      </c>
      <c r="D124" s="68" t="s">
        <v>333</v>
      </c>
      <c r="E124" s="89">
        <f>+IF(ISNUMBER(DATA!H1547),DATA!H1547,"n/a")</f>
        <v>2.171964</v>
      </c>
      <c r="F124" s="79">
        <f>+IF(ISNUMBER(DATA!I1547),DATA!I1547,"n/a")</f>
        <v>8.5249999999999996E-3</v>
      </c>
      <c r="G124" s="89">
        <f>+IF(ISNUMBER(DATA!J1547),DATA!J1547,"n/a")</f>
        <v>2.1572589999999998</v>
      </c>
      <c r="H124" s="79">
        <f>+IF(ISNUMBER(DATA!K1547),DATA!K1547,"n/a")</f>
        <v>-6.0089999999999996E-3</v>
      </c>
      <c r="I124" s="89">
        <f>+IF(ISNUMBER(DATA!L1547),DATA!L1547,"n/a")</f>
        <v>2.139348</v>
      </c>
      <c r="J124" s="79">
        <f>+IF(ISNUMBER(DATA!M1547),DATA!M1547,"n/a")</f>
        <v>-1.2081E-2</v>
      </c>
      <c r="K124" s="89">
        <f>+IF(ISNUMBER(DATA!N1547),DATA!N1547,"n/a")</f>
        <v>2.1369910000000001</v>
      </c>
      <c r="L124" s="79">
        <f>+IF(ISNUMBER(DATA!O1547),DATA!O1547,"n/a")</f>
        <v>-1.3349E-2</v>
      </c>
      <c r="R124" s="68"/>
      <c r="S124" s="68"/>
      <c r="T124" s="68"/>
      <c r="U124" s="68"/>
      <c r="V124" s="68"/>
      <c r="W124" s="68"/>
      <c r="X124" s="68"/>
      <c r="Y124" s="68"/>
    </row>
    <row r="125" spans="1:25" x14ac:dyDescent="0.2">
      <c r="A125" s="77" t="s">
        <v>19</v>
      </c>
      <c r="B125" s="68" t="s">
        <v>12</v>
      </c>
      <c r="C125" s="68" t="s">
        <v>26</v>
      </c>
      <c r="D125" s="68" t="s">
        <v>334</v>
      </c>
      <c r="E125" s="89">
        <f>+IF(ISNUMBER(DATA!H1548),DATA!H1548,"n/a")</f>
        <v>2.234801</v>
      </c>
      <c r="F125" s="79">
        <f>+IF(ISNUMBER(DATA!I1548),DATA!I1548,"n/a")</f>
        <v>2.7570999999999998E-2</v>
      </c>
      <c r="G125" s="89">
        <f>+IF(ISNUMBER(DATA!J1548),DATA!J1548,"n/a")</f>
        <v>2.2237130000000001</v>
      </c>
      <c r="H125" s="79">
        <f>+IF(ISNUMBER(DATA!K1548),DATA!K1548,"n/a")</f>
        <v>1.2461E-2</v>
      </c>
      <c r="I125" s="89">
        <f>+IF(ISNUMBER(DATA!L1548),DATA!L1548,"n/a")</f>
        <v>2.208863</v>
      </c>
      <c r="J125" s="79">
        <f>+IF(ISNUMBER(DATA!M1548),DATA!M1548,"n/a")</f>
        <v>6.2069999999999998E-3</v>
      </c>
      <c r="K125" s="89">
        <f>+IF(ISNUMBER(DATA!N1548),DATA!N1548,"n/a")</f>
        <v>2.2062330000000001</v>
      </c>
      <c r="L125" s="79">
        <f>+IF(ISNUMBER(DATA!O1548),DATA!O1548,"n/a")</f>
        <v>1.165E-3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19</v>
      </c>
      <c r="B127" s="68" t="s">
        <v>11</v>
      </c>
      <c r="C127" s="68" t="s">
        <v>0</v>
      </c>
      <c r="D127" s="68" t="s">
        <v>326</v>
      </c>
      <c r="E127" s="78">
        <f>+IF(ISNUMBER(DATA!H419),DATA!H419,"n/a")</f>
        <v>2560008.33</v>
      </c>
      <c r="F127" s="79">
        <f>+IF(ISNUMBER(DATA!I419),DATA!I419,"n/a")</f>
        <v>5.2830000000000004E-3</v>
      </c>
      <c r="G127" s="78">
        <f>+IF(ISNUMBER(DATA!J419),DATA!J419,"n/a")</f>
        <v>8480205.7699999996</v>
      </c>
      <c r="H127" s="79">
        <f>+IF(ISNUMBER(DATA!K419),DATA!K419,"n/a")</f>
        <v>-2.1086000000000001E-2</v>
      </c>
      <c r="I127" s="78">
        <f>+IF(ISNUMBER(DATA!L419),DATA!L419,"n/a")</f>
        <v>17558441.109999999</v>
      </c>
      <c r="J127" s="79">
        <f>+IF(ISNUMBER(DATA!M419),DATA!M419,"n/a")</f>
        <v>3.225E-3</v>
      </c>
      <c r="K127" s="78">
        <f>+IF(ISNUMBER(DATA!N419),DATA!N419,"n/a")</f>
        <v>35660079.969999999</v>
      </c>
      <c r="L127" s="79">
        <f>+IF(ISNUMBER(DATA!O419),DATA!O419,"n/a")</f>
        <v>2.188E-2</v>
      </c>
      <c r="R127" s="68"/>
      <c r="S127" s="68"/>
      <c r="T127" s="68"/>
      <c r="U127" s="68"/>
      <c r="V127" s="68"/>
      <c r="W127" s="68"/>
      <c r="X127" s="68"/>
      <c r="Y127" s="68"/>
    </row>
    <row r="128" spans="1:25" x14ac:dyDescent="0.2">
      <c r="A128" s="77" t="s">
        <v>19</v>
      </c>
      <c r="B128" s="68" t="s">
        <v>11</v>
      </c>
      <c r="C128" s="68" t="s">
        <v>0</v>
      </c>
      <c r="D128" s="68" t="s">
        <v>327</v>
      </c>
      <c r="E128" s="78">
        <f>+IF(ISNUMBER(DATA!H420),DATA!H420,"n/a")</f>
        <v>3178497.33</v>
      </c>
      <c r="F128" s="79">
        <f>+IF(ISNUMBER(DATA!I420),DATA!I420,"n/a")</f>
        <v>0.20783099999999999</v>
      </c>
      <c r="G128" s="78">
        <f>+IF(ISNUMBER(DATA!J420),DATA!J420,"n/a")</f>
        <v>10911045.02</v>
      </c>
      <c r="H128" s="79">
        <f>+IF(ISNUMBER(DATA!K420),DATA!K420,"n/a")</f>
        <v>0.195133</v>
      </c>
      <c r="I128" s="78">
        <f>+IF(ISNUMBER(DATA!L420),DATA!L420,"n/a")</f>
        <v>22005271.550000001</v>
      </c>
      <c r="J128" s="79">
        <f>+IF(ISNUMBER(DATA!M420),DATA!M420,"n/a")</f>
        <v>0.20203399999999999</v>
      </c>
      <c r="K128" s="78">
        <f>+IF(ISNUMBER(DATA!N420),DATA!N420,"n/a")</f>
        <v>41404671.960000001</v>
      </c>
      <c r="L128" s="79">
        <f>+IF(ISNUMBER(DATA!O420),DATA!O420,"n/a")</f>
        <v>0.19570100000000001</v>
      </c>
      <c r="R128" s="68"/>
      <c r="S128" s="68"/>
      <c r="T128" s="68"/>
      <c r="U128" s="68"/>
      <c r="V128" s="68"/>
      <c r="W128" s="68"/>
      <c r="X128" s="68"/>
      <c r="Y128" s="68"/>
    </row>
    <row r="129" spans="1:25" x14ac:dyDescent="0.2">
      <c r="A129" s="77" t="s">
        <v>19</v>
      </c>
      <c r="B129" s="68" t="s">
        <v>11</v>
      </c>
      <c r="C129" s="68" t="s">
        <v>0</v>
      </c>
      <c r="D129" s="68" t="s">
        <v>328</v>
      </c>
      <c r="E129" s="78">
        <f>+IF(ISNUMBER(DATA!H421),DATA!H421,"n/a")</f>
        <v>2571752.92</v>
      </c>
      <c r="F129" s="79">
        <f>+IF(ISNUMBER(DATA!I421),DATA!I421,"n/a")</f>
        <v>7.6883000000000007E-2</v>
      </c>
      <c r="G129" s="78">
        <f>+IF(ISNUMBER(DATA!J421),DATA!J421,"n/a")</f>
        <v>8660549.9499999993</v>
      </c>
      <c r="H129" s="79">
        <f>+IF(ISNUMBER(DATA!K421),DATA!K421,"n/a")</f>
        <v>5.8786999999999999E-2</v>
      </c>
      <c r="I129" s="78">
        <f>+IF(ISNUMBER(DATA!L421),DATA!L421,"n/a")</f>
        <v>17935591.280000001</v>
      </c>
      <c r="J129" s="79">
        <f>+IF(ISNUMBER(DATA!M421),DATA!M421,"n/a")</f>
        <v>9.5060000000000006E-2</v>
      </c>
      <c r="K129" s="78">
        <f>+IF(ISNUMBER(DATA!N421),DATA!N421,"n/a")</f>
        <v>34766640</v>
      </c>
      <c r="L129" s="79">
        <f>+IF(ISNUMBER(DATA!O421),DATA!O421,"n/a")</f>
        <v>0.105744</v>
      </c>
      <c r="R129" s="68"/>
      <c r="S129" s="68"/>
      <c r="T129" s="68"/>
      <c r="U129" s="68"/>
      <c r="V129" s="68"/>
      <c r="W129" s="68"/>
      <c r="X129" s="68"/>
      <c r="Y129" s="68"/>
    </row>
    <row r="130" spans="1:25" x14ac:dyDescent="0.2">
      <c r="A130" s="77" t="s">
        <v>19</v>
      </c>
      <c r="B130" s="68" t="s">
        <v>11</v>
      </c>
      <c r="C130" s="68" t="s">
        <v>0</v>
      </c>
      <c r="D130" s="68" t="s">
        <v>329</v>
      </c>
      <c r="E130" s="78">
        <f>+IF(ISNUMBER(DATA!H422),DATA!H422,"n/a")</f>
        <v>5137070.6100000003</v>
      </c>
      <c r="F130" s="79">
        <f>+IF(ISNUMBER(DATA!I422),DATA!I422,"n/a")</f>
        <v>-1.5907000000000001E-2</v>
      </c>
      <c r="G130" s="78">
        <f>+IF(ISNUMBER(DATA!J422),DATA!J422,"n/a")</f>
        <v>17658579.530000001</v>
      </c>
      <c r="H130" s="79">
        <f>+IF(ISNUMBER(DATA!K422),DATA!K422,"n/a")</f>
        <v>-3.1139E-2</v>
      </c>
      <c r="I130" s="78">
        <f>+IF(ISNUMBER(DATA!L422),DATA!L422,"n/a")</f>
        <v>34971765.049999997</v>
      </c>
      <c r="J130" s="79">
        <f>+IF(ISNUMBER(DATA!M422),DATA!M422,"n/a")</f>
        <v>-5.339E-3</v>
      </c>
      <c r="K130" s="78">
        <f>+IF(ISNUMBER(DATA!N422),DATA!N422,"n/a")</f>
        <v>69176425.290000007</v>
      </c>
      <c r="L130" s="79">
        <f>+IF(ISNUMBER(DATA!O422),DATA!O422,"n/a")</f>
        <v>4.5969000000000003E-2</v>
      </c>
      <c r="R130" s="68"/>
      <c r="S130" s="68"/>
      <c r="T130" s="68"/>
      <c r="U130" s="68"/>
      <c r="V130" s="68"/>
      <c r="W130" s="68"/>
      <c r="X130" s="68"/>
      <c r="Y130" s="68"/>
    </row>
    <row r="131" spans="1:25" x14ac:dyDescent="0.2">
      <c r="A131" s="77" t="s">
        <v>19</v>
      </c>
      <c r="B131" s="68" t="s">
        <v>11</v>
      </c>
      <c r="C131" s="68" t="s">
        <v>0</v>
      </c>
      <c r="D131" s="68" t="s">
        <v>330</v>
      </c>
      <c r="E131" s="78">
        <f>+IF(ISNUMBER(DATA!H423),DATA!H423,"n/a")</f>
        <v>1588319.68</v>
      </c>
      <c r="F131" s="79">
        <f>+IF(ISNUMBER(DATA!I423),DATA!I423,"n/a")</f>
        <v>0.17279800000000001</v>
      </c>
      <c r="G131" s="78">
        <f>+IF(ISNUMBER(DATA!J423),DATA!J423,"n/a")</f>
        <v>5367458.41</v>
      </c>
      <c r="H131" s="79">
        <f>+IF(ISNUMBER(DATA!K423),DATA!K423,"n/a")</f>
        <v>0.16075999999999999</v>
      </c>
      <c r="I131" s="78">
        <f>+IF(ISNUMBER(DATA!L423),DATA!L423,"n/a")</f>
        <v>10843120.98</v>
      </c>
      <c r="J131" s="79">
        <f>+IF(ISNUMBER(DATA!M423),DATA!M423,"n/a")</f>
        <v>0.16414899999999999</v>
      </c>
      <c r="K131" s="78">
        <f>+IF(ISNUMBER(DATA!N423),DATA!N423,"n/a")</f>
        <v>21043774.109999999</v>
      </c>
      <c r="L131" s="79">
        <f>+IF(ISNUMBER(DATA!O423),DATA!O423,"n/a")</f>
        <v>0.20211399999999999</v>
      </c>
      <c r="R131" s="68"/>
      <c r="S131" s="68"/>
      <c r="T131" s="68"/>
      <c r="U131" s="68"/>
      <c r="V131" s="68"/>
      <c r="W131" s="68"/>
      <c r="X131" s="68"/>
      <c r="Y131" s="68"/>
    </row>
    <row r="132" spans="1:25" x14ac:dyDescent="0.2">
      <c r="A132" s="77" t="s">
        <v>19</v>
      </c>
      <c r="B132" s="68" t="s">
        <v>11</v>
      </c>
      <c r="C132" s="68" t="s">
        <v>0</v>
      </c>
      <c r="D132" s="68" t="s">
        <v>331</v>
      </c>
      <c r="E132" s="78">
        <f>+IF(ISNUMBER(DATA!H424),DATA!H424,"n/a")</f>
        <v>1911306.93</v>
      </c>
      <c r="F132" s="79">
        <f>+IF(ISNUMBER(DATA!I424),DATA!I424,"n/a")</f>
        <v>0.187751</v>
      </c>
      <c r="G132" s="78">
        <f>+IF(ISNUMBER(DATA!J424),DATA!J424,"n/a")</f>
        <v>6386563.6500000004</v>
      </c>
      <c r="H132" s="79">
        <f>+IF(ISNUMBER(DATA!K424),DATA!K424,"n/a")</f>
        <v>0.18204699999999999</v>
      </c>
      <c r="I132" s="78">
        <f>+IF(ISNUMBER(DATA!L424),DATA!L424,"n/a")</f>
        <v>13460613.32</v>
      </c>
      <c r="J132" s="79">
        <f>+IF(ISNUMBER(DATA!M424),DATA!M424,"n/a")</f>
        <v>0.233212</v>
      </c>
      <c r="K132" s="78">
        <f>+IF(ISNUMBER(DATA!N424),DATA!N424,"n/a")</f>
        <v>25163836.57</v>
      </c>
      <c r="L132" s="79">
        <f>+IF(ISNUMBER(DATA!O424),DATA!O424,"n/a")</f>
        <v>0.20050299999999999</v>
      </c>
      <c r="R132" s="68"/>
      <c r="S132" s="68"/>
      <c r="T132" s="68"/>
      <c r="U132" s="68"/>
      <c r="V132" s="68"/>
      <c r="W132" s="68"/>
      <c r="X132" s="68"/>
      <c r="Y132" s="68"/>
    </row>
    <row r="133" spans="1:25" x14ac:dyDescent="0.2">
      <c r="A133" s="77" t="s">
        <v>19</v>
      </c>
      <c r="B133" s="68" t="s">
        <v>11</v>
      </c>
      <c r="C133" s="68" t="s">
        <v>0</v>
      </c>
      <c r="D133" s="68" t="s">
        <v>332</v>
      </c>
      <c r="E133" s="78">
        <f>+IF(ISNUMBER(DATA!H425),DATA!H425,"n/a")</f>
        <v>3839715.52</v>
      </c>
      <c r="F133" s="79">
        <f>+IF(ISNUMBER(DATA!I425),DATA!I425,"n/a")</f>
        <v>9.7890000000000005E-2</v>
      </c>
      <c r="G133" s="78">
        <f>+IF(ISNUMBER(DATA!J425),DATA!J425,"n/a")</f>
        <v>12589448.119999999</v>
      </c>
      <c r="H133" s="79">
        <f>+IF(ISNUMBER(DATA!K425),DATA!K425,"n/a")</f>
        <v>0.104127</v>
      </c>
      <c r="I133" s="78">
        <f>+IF(ISNUMBER(DATA!L425),DATA!L425,"n/a")</f>
        <v>26163033.039999999</v>
      </c>
      <c r="J133" s="79">
        <f>+IF(ISNUMBER(DATA!M425),DATA!M425,"n/a")</f>
        <v>0.17848800000000001</v>
      </c>
      <c r="K133" s="78">
        <f>+IF(ISNUMBER(DATA!N425),DATA!N425,"n/a")</f>
        <v>50385174.850000001</v>
      </c>
      <c r="L133" s="79">
        <f>+IF(ISNUMBER(DATA!O425),DATA!O425,"n/a")</f>
        <v>0.16544200000000001</v>
      </c>
      <c r="R133" s="68"/>
      <c r="S133" s="68"/>
      <c r="T133" s="68"/>
      <c r="U133" s="68"/>
      <c r="V133" s="68"/>
      <c r="W133" s="68"/>
      <c r="X133" s="68"/>
      <c r="Y133" s="68"/>
    </row>
    <row r="134" spans="1:25" x14ac:dyDescent="0.2">
      <c r="A134" s="77" t="s">
        <v>19</v>
      </c>
      <c r="B134" s="68" t="s">
        <v>11</v>
      </c>
      <c r="C134" s="68" t="s">
        <v>0</v>
      </c>
      <c r="D134" s="68" t="s">
        <v>333</v>
      </c>
      <c r="E134" s="78">
        <f>+IF(ISNUMBER(DATA!H426),DATA!H426,"n/a")</f>
        <v>2762736.23</v>
      </c>
      <c r="F134" s="79">
        <f>+IF(ISNUMBER(DATA!I426),DATA!I426,"n/a")</f>
        <v>0.16659299999999999</v>
      </c>
      <c r="G134" s="78">
        <f>+IF(ISNUMBER(DATA!J426),DATA!J426,"n/a")</f>
        <v>9183924.8499999996</v>
      </c>
      <c r="H134" s="79">
        <f>+IF(ISNUMBER(DATA!K426),DATA!K426,"n/a")</f>
        <v>0.141957</v>
      </c>
      <c r="I134" s="78">
        <f>+IF(ISNUMBER(DATA!L426),DATA!L426,"n/a")</f>
        <v>18803764.969999999</v>
      </c>
      <c r="J134" s="79">
        <f>+IF(ISNUMBER(DATA!M426),DATA!M426,"n/a")</f>
        <v>0.16047900000000001</v>
      </c>
      <c r="K134" s="78">
        <f>+IF(ISNUMBER(DATA!N426),DATA!N426,"n/a")</f>
        <v>36293909.969999999</v>
      </c>
      <c r="L134" s="79">
        <f>+IF(ISNUMBER(DATA!O426),DATA!O426,"n/a")</f>
        <v>0.171657</v>
      </c>
      <c r="R134" s="68"/>
      <c r="S134" s="68"/>
      <c r="T134" s="68"/>
      <c r="U134" s="68"/>
      <c r="V134" s="68"/>
      <c r="W134" s="68"/>
      <c r="X134" s="68"/>
      <c r="Y134" s="68"/>
    </row>
    <row r="135" spans="1:25" x14ac:dyDescent="0.2">
      <c r="A135" s="77" t="s">
        <v>19</v>
      </c>
      <c r="B135" s="68" t="s">
        <v>11</v>
      </c>
      <c r="C135" s="68" t="s">
        <v>0</v>
      </c>
      <c r="D135" s="68" t="s">
        <v>334</v>
      </c>
      <c r="E135" s="78">
        <f>+IF(ISNUMBER(DATA!H427),DATA!H427,"n/a")</f>
        <v>23549407.629999999</v>
      </c>
      <c r="F135" s="79">
        <f>+IF(ISNUMBER(DATA!I427),DATA!I427,"n/a")</f>
        <v>8.9471999999999996E-2</v>
      </c>
      <c r="G135" s="78">
        <f>+IF(ISNUMBER(DATA!J427),DATA!J427,"n/a")</f>
        <v>79237775.579999998</v>
      </c>
      <c r="H135" s="79">
        <f>+IF(ISNUMBER(DATA!K427),DATA!K427,"n/a")</f>
        <v>7.5580999999999995E-2</v>
      </c>
      <c r="I135" s="78">
        <f>+IF(ISNUMBER(DATA!L427),DATA!L427,"n/a")</f>
        <v>161741601.91999999</v>
      </c>
      <c r="J135" s="79">
        <f>+IF(ISNUMBER(DATA!M427),DATA!M427,"n/a")</f>
        <v>0.107971</v>
      </c>
      <c r="K135" s="78">
        <f>+IF(ISNUMBER(DATA!N427),DATA!N427,"n/a")</f>
        <v>313894513.07999998</v>
      </c>
      <c r="L135" s="79">
        <f>+IF(ISNUMBER(DATA!O427),DATA!O427,"n/a")</f>
        <v>0.12193900000000001</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19</v>
      </c>
      <c r="B137" s="68" t="s">
        <v>11</v>
      </c>
      <c r="C137" s="68" t="s">
        <v>9</v>
      </c>
      <c r="D137" s="68" t="s">
        <v>326</v>
      </c>
      <c r="E137" s="88">
        <f>+IF(ISNUMBER(DATA!H478),DATA!H478,"n/a")</f>
        <v>484073.1</v>
      </c>
      <c r="F137" s="79">
        <f>+IF(ISNUMBER(DATA!I478),DATA!I478,"n/a")</f>
        <v>-2.9582000000000001E-2</v>
      </c>
      <c r="G137" s="88">
        <f>+IF(ISNUMBER(DATA!J478),DATA!J478,"n/a")</f>
        <v>1582805.26</v>
      </c>
      <c r="H137" s="79">
        <f>+IF(ISNUMBER(DATA!K478),DATA!K478,"n/a")</f>
        <v>-6.2855999999999995E-2</v>
      </c>
      <c r="I137" s="88">
        <f>+IF(ISNUMBER(DATA!L478),DATA!L478,"n/a")</f>
        <v>3289921.76</v>
      </c>
      <c r="J137" s="79">
        <f>+IF(ISNUMBER(DATA!M478),DATA!M478,"n/a")</f>
        <v>-3.3963E-2</v>
      </c>
      <c r="K137" s="88">
        <f>+IF(ISNUMBER(DATA!N478),DATA!N478,"n/a")</f>
        <v>6765320.2999999998</v>
      </c>
      <c r="L137" s="79">
        <f>+IF(ISNUMBER(DATA!O478),DATA!O478,"n/a")</f>
        <v>-1.0227E-2</v>
      </c>
      <c r="R137" s="68"/>
      <c r="S137" s="68"/>
      <c r="T137" s="68"/>
      <c r="U137" s="68"/>
      <c r="V137" s="68"/>
      <c r="W137" s="68"/>
      <c r="X137" s="68"/>
      <c r="Y137" s="68"/>
    </row>
    <row r="138" spans="1:25" x14ac:dyDescent="0.2">
      <c r="A138" s="77" t="s">
        <v>19</v>
      </c>
      <c r="B138" s="68" t="s">
        <v>11</v>
      </c>
      <c r="C138" s="68" t="s">
        <v>9</v>
      </c>
      <c r="D138" s="68" t="s">
        <v>327</v>
      </c>
      <c r="E138" s="88">
        <f>+IF(ISNUMBER(DATA!H479),DATA!H479,"n/a")</f>
        <v>709178.5</v>
      </c>
      <c r="F138" s="79">
        <f>+IF(ISNUMBER(DATA!I479),DATA!I479,"n/a")</f>
        <v>6.4690999999999999E-2</v>
      </c>
      <c r="G138" s="88">
        <f>+IF(ISNUMBER(DATA!J479),DATA!J479,"n/a")</f>
        <v>2400753.0699999998</v>
      </c>
      <c r="H138" s="79">
        <f>+IF(ISNUMBER(DATA!K479),DATA!K479,"n/a")</f>
        <v>9.7092999999999999E-2</v>
      </c>
      <c r="I138" s="88">
        <f>+IF(ISNUMBER(DATA!L479),DATA!L479,"n/a")</f>
        <v>5095848.38</v>
      </c>
      <c r="J138" s="79">
        <f>+IF(ISNUMBER(DATA!M479),DATA!M479,"n/a")</f>
        <v>0.14078399999999999</v>
      </c>
      <c r="K138" s="88">
        <f>+IF(ISNUMBER(DATA!N479),DATA!N479,"n/a")</f>
        <v>9787964.1999999993</v>
      </c>
      <c r="L138" s="79">
        <f>+IF(ISNUMBER(DATA!O479),DATA!O479,"n/a")</f>
        <v>0.145399</v>
      </c>
      <c r="R138" s="68"/>
      <c r="S138" s="68"/>
      <c r="T138" s="68"/>
      <c r="U138" s="68"/>
      <c r="V138" s="68"/>
      <c r="W138" s="68"/>
      <c r="X138" s="68"/>
      <c r="Y138" s="68"/>
    </row>
    <row r="139" spans="1:25" x14ac:dyDescent="0.2">
      <c r="A139" s="77" t="s">
        <v>19</v>
      </c>
      <c r="B139" s="68" t="s">
        <v>11</v>
      </c>
      <c r="C139" s="68" t="s">
        <v>9</v>
      </c>
      <c r="D139" s="68" t="s">
        <v>328</v>
      </c>
      <c r="E139" s="88">
        <f>+IF(ISNUMBER(DATA!H480),DATA!H480,"n/a")</f>
        <v>527734.66</v>
      </c>
      <c r="F139" s="79">
        <f>+IF(ISNUMBER(DATA!I480),DATA!I480,"n/a")</f>
        <v>6.4906000000000005E-2</v>
      </c>
      <c r="G139" s="88">
        <f>+IF(ISNUMBER(DATA!J480),DATA!J480,"n/a")</f>
        <v>1742398.76</v>
      </c>
      <c r="H139" s="79">
        <f>+IF(ISNUMBER(DATA!K480),DATA!K480,"n/a")</f>
        <v>4.5802000000000002E-2</v>
      </c>
      <c r="I139" s="88">
        <f>+IF(ISNUMBER(DATA!L480),DATA!L480,"n/a")</f>
        <v>3640534.97</v>
      </c>
      <c r="J139" s="79">
        <f>+IF(ISNUMBER(DATA!M480),DATA!M480,"n/a")</f>
        <v>9.0578000000000006E-2</v>
      </c>
      <c r="K139" s="88">
        <f>+IF(ISNUMBER(DATA!N480),DATA!N480,"n/a")</f>
        <v>7130185.1100000003</v>
      </c>
      <c r="L139" s="79">
        <f>+IF(ISNUMBER(DATA!O480),DATA!O480,"n/a")</f>
        <v>0.116276</v>
      </c>
      <c r="R139" s="68"/>
      <c r="S139" s="68"/>
      <c r="T139" s="68"/>
      <c r="U139" s="68"/>
      <c r="V139" s="68"/>
      <c r="W139" s="68"/>
      <c r="X139" s="68"/>
      <c r="Y139" s="68"/>
    </row>
    <row r="140" spans="1:25" x14ac:dyDescent="0.2">
      <c r="A140" s="77" t="s">
        <v>19</v>
      </c>
      <c r="B140" s="68" t="s">
        <v>11</v>
      </c>
      <c r="C140" s="68" t="s">
        <v>9</v>
      </c>
      <c r="D140" s="68" t="s">
        <v>329</v>
      </c>
      <c r="E140" s="88">
        <f>+IF(ISNUMBER(DATA!H481),DATA!H481,"n/a")</f>
        <v>1246687.43</v>
      </c>
      <c r="F140" s="79">
        <f>+IF(ISNUMBER(DATA!I481),DATA!I481,"n/a")</f>
        <v>2.9225000000000001E-2</v>
      </c>
      <c r="G140" s="88">
        <f>+IF(ISNUMBER(DATA!J481),DATA!J481,"n/a")</f>
        <v>4296068.68</v>
      </c>
      <c r="H140" s="79">
        <f>+IF(ISNUMBER(DATA!K481),DATA!K481,"n/a")</f>
        <v>1.1825E-2</v>
      </c>
      <c r="I140" s="88">
        <f>+IF(ISNUMBER(DATA!L481),DATA!L481,"n/a")</f>
        <v>8529530.4600000009</v>
      </c>
      <c r="J140" s="79">
        <f>+IF(ISNUMBER(DATA!M481),DATA!M481,"n/a")</f>
        <v>2.9388999999999998E-2</v>
      </c>
      <c r="K140" s="88">
        <f>+IF(ISNUMBER(DATA!N481),DATA!N481,"n/a")</f>
        <v>16642978.07</v>
      </c>
      <c r="L140" s="79">
        <f>+IF(ISNUMBER(DATA!O481),DATA!O481,"n/a")</f>
        <v>6.3999E-2</v>
      </c>
      <c r="R140" s="68"/>
      <c r="S140" s="68"/>
      <c r="T140" s="68"/>
      <c r="U140" s="68"/>
      <c r="V140" s="68"/>
      <c r="W140" s="68"/>
      <c r="X140" s="68"/>
      <c r="Y140" s="68"/>
    </row>
    <row r="141" spans="1:25" x14ac:dyDescent="0.2">
      <c r="A141" s="77" t="s">
        <v>19</v>
      </c>
      <c r="B141" s="68" t="s">
        <v>11</v>
      </c>
      <c r="C141" s="68" t="s">
        <v>9</v>
      </c>
      <c r="D141" s="68" t="s">
        <v>330</v>
      </c>
      <c r="E141" s="88">
        <f>+IF(ISNUMBER(DATA!H482),DATA!H482,"n/a")</f>
        <v>318338.01</v>
      </c>
      <c r="F141" s="79">
        <f>+IF(ISNUMBER(DATA!I482),DATA!I482,"n/a")</f>
        <v>0.119808</v>
      </c>
      <c r="G141" s="88">
        <f>+IF(ISNUMBER(DATA!J482),DATA!J482,"n/a")</f>
        <v>1062079.45</v>
      </c>
      <c r="H141" s="79">
        <f>+IF(ISNUMBER(DATA!K482),DATA!K482,"n/a")</f>
        <v>0.10976</v>
      </c>
      <c r="I141" s="88">
        <f>+IF(ISNUMBER(DATA!L482),DATA!L482,"n/a")</f>
        <v>2209644.96</v>
      </c>
      <c r="J141" s="79">
        <f>+IF(ISNUMBER(DATA!M482),DATA!M482,"n/a")</f>
        <v>0.13963400000000001</v>
      </c>
      <c r="K141" s="88">
        <f>+IF(ISNUMBER(DATA!N482),DATA!N482,"n/a")</f>
        <v>4381034.16</v>
      </c>
      <c r="L141" s="79">
        <f>+IF(ISNUMBER(DATA!O482),DATA!O482,"n/a")</f>
        <v>0.21557799999999999</v>
      </c>
      <c r="R141" s="68"/>
      <c r="S141" s="68"/>
      <c r="T141" s="68"/>
      <c r="U141" s="68"/>
      <c r="V141" s="68"/>
      <c r="W141" s="68"/>
      <c r="X141" s="68"/>
      <c r="Y141" s="68"/>
    </row>
    <row r="142" spans="1:25" x14ac:dyDescent="0.2">
      <c r="A142" s="77" t="s">
        <v>19</v>
      </c>
      <c r="B142" s="68" t="s">
        <v>11</v>
      </c>
      <c r="C142" s="68" t="s">
        <v>9</v>
      </c>
      <c r="D142" s="68" t="s">
        <v>331</v>
      </c>
      <c r="E142" s="88">
        <f>+IF(ISNUMBER(DATA!H483),DATA!H483,"n/a")</f>
        <v>396639.55</v>
      </c>
      <c r="F142" s="79">
        <f>+IF(ISNUMBER(DATA!I483),DATA!I483,"n/a")</f>
        <v>0.22586100000000001</v>
      </c>
      <c r="G142" s="88">
        <f>+IF(ISNUMBER(DATA!J483),DATA!J483,"n/a")</f>
        <v>1321887.5</v>
      </c>
      <c r="H142" s="79">
        <f>+IF(ISNUMBER(DATA!K483),DATA!K483,"n/a")</f>
        <v>0.23069700000000001</v>
      </c>
      <c r="I142" s="88">
        <f>+IF(ISNUMBER(DATA!L483),DATA!L483,"n/a")</f>
        <v>2813170.79</v>
      </c>
      <c r="J142" s="79">
        <f>+IF(ISNUMBER(DATA!M483),DATA!M483,"n/a")</f>
        <v>0.29873499999999997</v>
      </c>
      <c r="K142" s="88">
        <f>+IF(ISNUMBER(DATA!N483),DATA!N483,"n/a")</f>
        <v>5255955.7</v>
      </c>
      <c r="L142" s="79">
        <f>+IF(ISNUMBER(DATA!O483),DATA!O483,"n/a")</f>
        <v>0.281248</v>
      </c>
      <c r="R142" s="68"/>
      <c r="S142" s="68"/>
      <c r="T142" s="68"/>
      <c r="U142" s="68"/>
      <c r="V142" s="68"/>
      <c r="W142" s="68"/>
      <c r="X142" s="68"/>
      <c r="Y142" s="68"/>
    </row>
    <row r="143" spans="1:25" x14ac:dyDescent="0.2">
      <c r="A143" s="77" t="s">
        <v>19</v>
      </c>
      <c r="B143" s="68" t="s">
        <v>11</v>
      </c>
      <c r="C143" s="68" t="s">
        <v>9</v>
      </c>
      <c r="D143" s="68" t="s">
        <v>332</v>
      </c>
      <c r="E143" s="88">
        <f>+IF(ISNUMBER(DATA!H484),DATA!H484,"n/a")</f>
        <v>806550.27</v>
      </c>
      <c r="F143" s="79">
        <f>+IF(ISNUMBER(DATA!I484),DATA!I484,"n/a")</f>
        <v>0.105812</v>
      </c>
      <c r="G143" s="88">
        <f>+IF(ISNUMBER(DATA!J484),DATA!J484,"n/a")</f>
        <v>2694814.22</v>
      </c>
      <c r="H143" s="79">
        <f>+IF(ISNUMBER(DATA!K484),DATA!K484,"n/a")</f>
        <v>0.13669100000000001</v>
      </c>
      <c r="I143" s="88">
        <f>+IF(ISNUMBER(DATA!L484),DATA!L484,"n/a")</f>
        <v>5565777.8099999996</v>
      </c>
      <c r="J143" s="79">
        <f>+IF(ISNUMBER(DATA!M484),DATA!M484,"n/a")</f>
        <v>0.21346899999999999</v>
      </c>
      <c r="K143" s="88">
        <f>+IF(ISNUMBER(DATA!N484),DATA!N484,"n/a")</f>
        <v>10760627.67</v>
      </c>
      <c r="L143" s="79">
        <f>+IF(ISNUMBER(DATA!O484),DATA!O484,"n/a")</f>
        <v>0.20388800000000001</v>
      </c>
      <c r="R143" s="68"/>
      <c r="S143" s="68"/>
      <c r="T143" s="68"/>
      <c r="U143" s="68"/>
      <c r="V143" s="68"/>
      <c r="W143" s="68"/>
      <c r="X143" s="68"/>
      <c r="Y143" s="68"/>
    </row>
    <row r="144" spans="1:25" x14ac:dyDescent="0.2">
      <c r="A144" s="77" t="s">
        <v>19</v>
      </c>
      <c r="B144" s="68" t="s">
        <v>11</v>
      </c>
      <c r="C144" s="68" t="s">
        <v>9</v>
      </c>
      <c r="D144" s="68" t="s">
        <v>333</v>
      </c>
      <c r="E144" s="88">
        <f>+IF(ISNUMBER(DATA!H485),DATA!H485,"n/a")</f>
        <v>633205.92000000004</v>
      </c>
      <c r="F144" s="79">
        <f>+IF(ISNUMBER(DATA!I485),DATA!I485,"n/a")</f>
        <v>0.16208500000000001</v>
      </c>
      <c r="G144" s="88">
        <f>+IF(ISNUMBER(DATA!J485),DATA!J485,"n/a")</f>
        <v>2128105.31</v>
      </c>
      <c r="H144" s="79">
        <f>+IF(ISNUMBER(DATA!K485),DATA!K485,"n/a")</f>
        <v>0.173786</v>
      </c>
      <c r="I144" s="88">
        <f>+IF(ISNUMBER(DATA!L485),DATA!L485,"n/a")</f>
        <v>4380105.66</v>
      </c>
      <c r="J144" s="79">
        <f>+IF(ISNUMBER(DATA!M485),DATA!M485,"n/a")</f>
        <v>0.21395900000000001</v>
      </c>
      <c r="K144" s="88">
        <f>+IF(ISNUMBER(DATA!N485),DATA!N485,"n/a")</f>
        <v>8480628.3200000003</v>
      </c>
      <c r="L144" s="79">
        <f>+IF(ISNUMBER(DATA!O485),DATA!O485,"n/a")</f>
        <v>0.28494399999999998</v>
      </c>
      <c r="R144" s="68"/>
      <c r="S144" s="68"/>
      <c r="T144" s="68"/>
      <c r="U144" s="68"/>
      <c r="V144" s="68"/>
      <c r="W144" s="68"/>
      <c r="X144" s="68"/>
      <c r="Y144" s="68"/>
    </row>
    <row r="145" spans="1:25" x14ac:dyDescent="0.2">
      <c r="A145" s="77" t="s">
        <v>19</v>
      </c>
      <c r="B145" s="68" t="s">
        <v>11</v>
      </c>
      <c r="C145" s="68" t="s">
        <v>9</v>
      </c>
      <c r="D145" s="68" t="s">
        <v>334</v>
      </c>
      <c r="E145" s="88">
        <f>+IF(ISNUMBER(DATA!H486),DATA!H486,"n/a")</f>
        <v>5122407.26</v>
      </c>
      <c r="F145" s="79">
        <f>+IF(ISNUMBER(DATA!I486),DATA!I486,"n/a")</f>
        <v>7.7521999999999994E-2</v>
      </c>
      <c r="G145" s="88">
        <f>+IF(ISNUMBER(DATA!J486),DATA!J486,"n/a")</f>
        <v>17228911.640000001</v>
      </c>
      <c r="H145" s="79">
        <f>+IF(ISNUMBER(DATA!K486),DATA!K486,"n/a")</f>
        <v>7.6530000000000001E-2</v>
      </c>
      <c r="I145" s="88">
        <f>+IF(ISNUMBER(DATA!L486),DATA!L486,"n/a")</f>
        <v>35524533.719999999</v>
      </c>
      <c r="J145" s="79">
        <f>+IF(ISNUMBER(DATA!M486),DATA!M486,"n/a")</f>
        <v>0.117246</v>
      </c>
      <c r="K145" s="88">
        <f>+IF(ISNUMBER(DATA!N486),DATA!N486,"n/a")</f>
        <v>69204691.140000001</v>
      </c>
      <c r="L145" s="79">
        <f>+IF(ISNUMBER(DATA!O486),DATA!O486,"n/a")</f>
        <v>0.14096400000000001</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19</v>
      </c>
      <c r="B147" s="68" t="s">
        <v>11</v>
      </c>
      <c r="C147" s="68" t="s">
        <v>25</v>
      </c>
      <c r="D147" s="68" t="s">
        <v>326</v>
      </c>
      <c r="E147" s="88">
        <f>+IF(ISNUMBER(DATA!H537),DATA!H537,"n/a")</f>
        <v>945848.02</v>
      </c>
      <c r="F147" s="79">
        <f>+IF(ISNUMBER(DATA!I537),DATA!I537,"n/a")</f>
        <v>-1.5209E-2</v>
      </c>
      <c r="G147" s="88">
        <f>+IF(ISNUMBER(DATA!J537),DATA!J537,"n/a")</f>
        <v>3105371.08</v>
      </c>
      <c r="H147" s="79">
        <f>+IF(ISNUMBER(DATA!K537),DATA!K537,"n/a")</f>
        <v>-4.9361000000000002E-2</v>
      </c>
      <c r="I147" s="88">
        <f>+IF(ISNUMBER(DATA!L537),DATA!L537,"n/a")</f>
        <v>6414104.0999999996</v>
      </c>
      <c r="J147" s="79">
        <f>+IF(ISNUMBER(DATA!M537),DATA!M537,"n/a")</f>
        <v>-2.3018E-2</v>
      </c>
      <c r="K147" s="88">
        <f>+IF(ISNUMBER(DATA!N537),DATA!N537,"n/a")</f>
        <v>13105758.289999999</v>
      </c>
      <c r="L147" s="79">
        <f>+IF(ISNUMBER(DATA!O537),DATA!O537,"n/a")</f>
        <v>-6.685E-3</v>
      </c>
      <c r="R147" s="68"/>
      <c r="S147" s="68"/>
      <c r="T147" s="68"/>
      <c r="U147" s="68"/>
      <c r="V147" s="68"/>
      <c r="W147" s="68"/>
      <c r="X147" s="68"/>
      <c r="Y147" s="68"/>
    </row>
    <row r="148" spans="1:25" x14ac:dyDescent="0.2">
      <c r="A148" s="77" t="s">
        <v>19</v>
      </c>
      <c r="B148" s="68" t="s">
        <v>11</v>
      </c>
      <c r="C148" s="68" t="s">
        <v>25</v>
      </c>
      <c r="D148" s="68" t="s">
        <v>327</v>
      </c>
      <c r="E148" s="88">
        <f>+IF(ISNUMBER(DATA!H538),DATA!H538,"n/a")</f>
        <v>1296389.1000000001</v>
      </c>
      <c r="F148" s="79">
        <f>+IF(ISNUMBER(DATA!I538),DATA!I538,"n/a")</f>
        <v>5.6106000000000003E-2</v>
      </c>
      <c r="G148" s="88">
        <f>+IF(ISNUMBER(DATA!J538),DATA!J538,"n/a")</f>
        <v>4367076.76</v>
      </c>
      <c r="H148" s="79">
        <f>+IF(ISNUMBER(DATA!K538),DATA!K538,"n/a")</f>
        <v>8.2656999999999994E-2</v>
      </c>
      <c r="I148" s="88">
        <f>+IF(ISNUMBER(DATA!L538),DATA!L538,"n/a")</f>
        <v>9099097.0099999998</v>
      </c>
      <c r="J148" s="79">
        <f>+IF(ISNUMBER(DATA!M538),DATA!M538,"n/a")</f>
        <v>0.10483000000000001</v>
      </c>
      <c r="K148" s="88">
        <f>+IF(ISNUMBER(DATA!N538),DATA!N538,"n/a")</f>
        <v>17468720.620000001</v>
      </c>
      <c r="L148" s="79">
        <f>+IF(ISNUMBER(DATA!O538),DATA!O538,"n/a")</f>
        <v>0.10176300000000001</v>
      </c>
      <c r="R148" s="68"/>
      <c r="S148" s="68"/>
      <c r="T148" s="68"/>
      <c r="U148" s="68"/>
      <c r="V148" s="68"/>
      <c r="W148" s="68"/>
      <c r="X148" s="68"/>
      <c r="Y148" s="68"/>
    </row>
    <row r="149" spans="1:25" x14ac:dyDescent="0.2">
      <c r="A149" s="77" t="s">
        <v>19</v>
      </c>
      <c r="B149" s="68" t="s">
        <v>11</v>
      </c>
      <c r="C149" s="68" t="s">
        <v>25</v>
      </c>
      <c r="D149" s="68" t="s">
        <v>328</v>
      </c>
      <c r="E149" s="88">
        <f>+IF(ISNUMBER(DATA!H539),DATA!H539,"n/a")</f>
        <v>992339.26</v>
      </c>
      <c r="F149" s="79">
        <f>+IF(ISNUMBER(DATA!I539),DATA!I539,"n/a")</f>
        <v>4.3907000000000002E-2</v>
      </c>
      <c r="G149" s="88">
        <f>+IF(ISNUMBER(DATA!J539),DATA!J539,"n/a")</f>
        <v>3277107.65</v>
      </c>
      <c r="H149" s="79">
        <f>+IF(ISNUMBER(DATA!K539),DATA!K539,"n/a")</f>
        <v>2.4062E-2</v>
      </c>
      <c r="I149" s="88">
        <f>+IF(ISNUMBER(DATA!L539),DATA!L539,"n/a")</f>
        <v>6803505.1399999997</v>
      </c>
      <c r="J149" s="79">
        <f>+IF(ISNUMBER(DATA!M539),DATA!M539,"n/a")</f>
        <v>4.4854999999999999E-2</v>
      </c>
      <c r="K149" s="88">
        <f>+IF(ISNUMBER(DATA!N539),DATA!N539,"n/a")</f>
        <v>13345005.300000001</v>
      </c>
      <c r="L149" s="79">
        <f>+IF(ISNUMBER(DATA!O539),DATA!O539,"n/a")</f>
        <v>5.3295000000000002E-2</v>
      </c>
      <c r="R149" s="68"/>
      <c r="S149" s="68"/>
      <c r="T149" s="68"/>
      <c r="U149" s="68"/>
      <c r="V149" s="68"/>
      <c r="W149" s="68"/>
      <c r="X149" s="68"/>
      <c r="Y149" s="68"/>
    </row>
    <row r="150" spans="1:25" x14ac:dyDescent="0.2">
      <c r="A150" s="77" t="s">
        <v>19</v>
      </c>
      <c r="B150" s="68" t="s">
        <v>11</v>
      </c>
      <c r="C150" s="68" t="s">
        <v>25</v>
      </c>
      <c r="D150" s="68" t="s">
        <v>329</v>
      </c>
      <c r="E150" s="88">
        <f>+IF(ISNUMBER(DATA!H540),DATA!H540,"n/a")</f>
        <v>1942606.6</v>
      </c>
      <c r="F150" s="79">
        <f>+IF(ISNUMBER(DATA!I540),DATA!I540,"n/a")</f>
        <v>-2.9374000000000001E-2</v>
      </c>
      <c r="G150" s="88">
        <f>+IF(ISNUMBER(DATA!J540),DATA!J540,"n/a")</f>
        <v>6645268.2199999997</v>
      </c>
      <c r="H150" s="79">
        <f>+IF(ISNUMBER(DATA!K540),DATA!K540,"n/a")</f>
        <v>-5.2976000000000002E-2</v>
      </c>
      <c r="I150" s="88">
        <f>+IF(ISNUMBER(DATA!L540),DATA!L540,"n/a")</f>
        <v>13366076.029999999</v>
      </c>
      <c r="J150" s="79">
        <f>+IF(ISNUMBER(DATA!M540),DATA!M540,"n/a")</f>
        <v>-3.4890999999999998E-2</v>
      </c>
      <c r="K150" s="88">
        <f>+IF(ISNUMBER(DATA!N540),DATA!N540,"n/a")</f>
        <v>26947025.859999999</v>
      </c>
      <c r="L150" s="79">
        <f>+IF(ISNUMBER(DATA!O540),DATA!O540,"n/a")</f>
        <v>1.4171E-2</v>
      </c>
      <c r="R150" s="68"/>
      <c r="S150" s="68"/>
      <c r="T150" s="68"/>
      <c r="U150" s="68"/>
      <c r="V150" s="68"/>
      <c r="W150" s="68"/>
      <c r="X150" s="68"/>
      <c r="Y150" s="68"/>
    </row>
    <row r="151" spans="1:25" x14ac:dyDescent="0.2">
      <c r="A151" s="77" t="s">
        <v>19</v>
      </c>
      <c r="B151" s="68" t="s">
        <v>11</v>
      </c>
      <c r="C151" s="68" t="s">
        <v>25</v>
      </c>
      <c r="D151" s="68" t="s">
        <v>330</v>
      </c>
      <c r="E151" s="88">
        <f>+IF(ISNUMBER(DATA!H541),DATA!H541,"n/a")</f>
        <v>600661.47</v>
      </c>
      <c r="F151" s="79">
        <f>+IF(ISNUMBER(DATA!I541),DATA!I541,"n/a")</f>
        <v>0.101497</v>
      </c>
      <c r="G151" s="88">
        <f>+IF(ISNUMBER(DATA!J541),DATA!J541,"n/a")</f>
        <v>2023804.73</v>
      </c>
      <c r="H151" s="79">
        <f>+IF(ISNUMBER(DATA!K541),DATA!K541,"n/a")</f>
        <v>0.121643</v>
      </c>
      <c r="I151" s="88">
        <f>+IF(ISNUMBER(DATA!L541),DATA!L541,"n/a")</f>
        <v>4074497.42</v>
      </c>
      <c r="J151" s="79">
        <f>+IF(ISNUMBER(DATA!M541),DATA!M541,"n/a")</f>
        <v>0.11858100000000001</v>
      </c>
      <c r="K151" s="88">
        <f>+IF(ISNUMBER(DATA!N541),DATA!N541,"n/a")</f>
        <v>8059929.6399999997</v>
      </c>
      <c r="L151" s="79">
        <f>+IF(ISNUMBER(DATA!O541),DATA!O541,"n/a")</f>
        <v>0.177954</v>
      </c>
      <c r="R151" s="68"/>
      <c r="S151" s="68"/>
      <c r="T151" s="68"/>
      <c r="U151" s="68"/>
      <c r="V151" s="68"/>
      <c r="W151" s="68"/>
      <c r="X151" s="68"/>
      <c r="Y151" s="68"/>
    </row>
    <row r="152" spans="1:25" x14ac:dyDescent="0.2">
      <c r="A152" s="77" t="s">
        <v>19</v>
      </c>
      <c r="B152" s="68" t="s">
        <v>11</v>
      </c>
      <c r="C152" s="68" t="s">
        <v>25</v>
      </c>
      <c r="D152" s="68" t="s">
        <v>331</v>
      </c>
      <c r="E152" s="88">
        <f>+IF(ISNUMBER(DATA!H542),DATA!H542,"n/a")</f>
        <v>656013.16</v>
      </c>
      <c r="F152" s="79">
        <f>+IF(ISNUMBER(DATA!I542),DATA!I542,"n/a")</f>
        <v>0.130102</v>
      </c>
      <c r="G152" s="88">
        <f>+IF(ISNUMBER(DATA!J542),DATA!J542,"n/a")</f>
        <v>2165113.0499999998</v>
      </c>
      <c r="H152" s="79">
        <f>+IF(ISNUMBER(DATA!K542),DATA!K542,"n/a")</f>
        <v>0.13830899999999999</v>
      </c>
      <c r="I152" s="88">
        <f>+IF(ISNUMBER(DATA!L542),DATA!L542,"n/a")</f>
        <v>4565717.24</v>
      </c>
      <c r="J152" s="79">
        <f>+IF(ISNUMBER(DATA!M542),DATA!M542,"n/a")</f>
        <v>0.185112</v>
      </c>
      <c r="K152" s="88">
        <f>+IF(ISNUMBER(DATA!N542),DATA!N542,"n/a")</f>
        <v>8634434.6500000004</v>
      </c>
      <c r="L152" s="79">
        <f>+IF(ISNUMBER(DATA!O542),DATA!O542,"n/a")</f>
        <v>0.152197</v>
      </c>
      <c r="R152" s="68"/>
      <c r="S152" s="68"/>
      <c r="T152" s="68"/>
      <c r="U152" s="68"/>
      <c r="V152" s="68"/>
      <c r="W152" s="68"/>
      <c r="X152" s="68"/>
      <c r="Y152" s="68"/>
    </row>
    <row r="153" spans="1:25" x14ac:dyDescent="0.2">
      <c r="A153" s="77" t="s">
        <v>19</v>
      </c>
      <c r="B153" s="68" t="s">
        <v>11</v>
      </c>
      <c r="C153" s="68" t="s">
        <v>25</v>
      </c>
      <c r="D153" s="68" t="s">
        <v>332</v>
      </c>
      <c r="E153" s="88">
        <f>+IF(ISNUMBER(DATA!H543),DATA!H543,"n/a")</f>
        <v>1543034.75</v>
      </c>
      <c r="F153" s="79">
        <f>+IF(ISNUMBER(DATA!I543),DATA!I543,"n/a")</f>
        <v>6.8522E-2</v>
      </c>
      <c r="G153" s="88">
        <f>+IF(ISNUMBER(DATA!J543),DATA!J543,"n/a")</f>
        <v>5165721.7</v>
      </c>
      <c r="H153" s="79">
        <f>+IF(ISNUMBER(DATA!K543),DATA!K543,"n/a")</f>
        <v>9.7764000000000004E-2</v>
      </c>
      <c r="I153" s="88">
        <f>+IF(ISNUMBER(DATA!L543),DATA!L543,"n/a")</f>
        <v>10607161.32</v>
      </c>
      <c r="J153" s="79">
        <f>+IF(ISNUMBER(DATA!M543),DATA!M543,"n/a")</f>
        <v>0.146895</v>
      </c>
      <c r="K153" s="88">
        <f>+IF(ISNUMBER(DATA!N543),DATA!N543,"n/a")</f>
        <v>20633206.350000001</v>
      </c>
      <c r="L153" s="79">
        <f>+IF(ISNUMBER(DATA!O543),DATA!O543,"n/a")</f>
        <v>0.13567299999999999</v>
      </c>
      <c r="R153" s="68"/>
      <c r="S153" s="68"/>
      <c r="T153" s="68"/>
      <c r="U153" s="68"/>
      <c r="V153" s="68"/>
      <c r="W153" s="68"/>
      <c r="X153" s="68"/>
      <c r="Y153" s="68"/>
    </row>
    <row r="154" spans="1:25" x14ac:dyDescent="0.2">
      <c r="A154" s="77" t="s">
        <v>19</v>
      </c>
      <c r="B154" s="68" t="s">
        <v>11</v>
      </c>
      <c r="C154" s="68" t="s">
        <v>25</v>
      </c>
      <c r="D154" s="68" t="s">
        <v>333</v>
      </c>
      <c r="E154" s="88">
        <f>+IF(ISNUMBER(DATA!H544),DATA!H544,"n/a")</f>
        <v>1124773.93</v>
      </c>
      <c r="F154" s="79">
        <f>+IF(ISNUMBER(DATA!I544),DATA!I544,"n/a")</f>
        <v>0.16092999999999999</v>
      </c>
      <c r="G154" s="88">
        <f>+IF(ISNUMBER(DATA!J544),DATA!J544,"n/a")</f>
        <v>3755852.44</v>
      </c>
      <c r="H154" s="79">
        <f>+IF(ISNUMBER(DATA!K544),DATA!K544,"n/a")</f>
        <v>0.16978399999999999</v>
      </c>
      <c r="I154" s="88">
        <f>+IF(ISNUMBER(DATA!L544),DATA!L544,"n/a")</f>
        <v>7679014.6900000004</v>
      </c>
      <c r="J154" s="79">
        <f>+IF(ISNUMBER(DATA!M544),DATA!M544,"n/a")</f>
        <v>0.18232999999999999</v>
      </c>
      <c r="K154" s="88">
        <f>+IF(ISNUMBER(DATA!N544),DATA!N544,"n/a")</f>
        <v>14894579.199999999</v>
      </c>
      <c r="L154" s="79">
        <f>+IF(ISNUMBER(DATA!O544),DATA!O544,"n/a")</f>
        <v>0.18860099999999999</v>
      </c>
      <c r="R154" s="68"/>
      <c r="S154" s="68"/>
      <c r="T154" s="68"/>
      <c r="U154" s="68"/>
      <c r="V154" s="68"/>
      <c r="W154" s="68"/>
      <c r="X154" s="68"/>
      <c r="Y154" s="68"/>
    </row>
    <row r="155" spans="1:25" x14ac:dyDescent="0.2">
      <c r="A155" s="77" t="s">
        <v>19</v>
      </c>
      <c r="B155" s="68" t="s">
        <v>11</v>
      </c>
      <c r="C155" s="68" t="s">
        <v>25</v>
      </c>
      <c r="D155" s="68" t="s">
        <v>334</v>
      </c>
      <c r="E155" s="88">
        <f>+IF(ISNUMBER(DATA!H545),DATA!H545,"n/a")</f>
        <v>9101666.5</v>
      </c>
      <c r="F155" s="79">
        <f>+IF(ISNUMBER(DATA!I545),DATA!I545,"n/a")</f>
        <v>4.8735000000000001E-2</v>
      </c>
      <c r="G155" s="88">
        <f>+IF(ISNUMBER(DATA!J545),DATA!J545,"n/a")</f>
        <v>30505315.780000001</v>
      </c>
      <c r="H155" s="79">
        <f>+IF(ISNUMBER(DATA!K545),DATA!K545,"n/a")</f>
        <v>4.6848000000000001E-2</v>
      </c>
      <c r="I155" s="88">
        <f>+IF(ISNUMBER(DATA!L545),DATA!L545,"n/a")</f>
        <v>62609172.990000002</v>
      </c>
      <c r="J155" s="79">
        <f>+IF(ISNUMBER(DATA!M545),DATA!M545,"n/a")</f>
        <v>7.2070999999999996E-2</v>
      </c>
      <c r="K155" s="88">
        <f>+IF(ISNUMBER(DATA!N545),DATA!N545,"n/a")</f>
        <v>123088659.84</v>
      </c>
      <c r="L155" s="79">
        <f>+IF(ISNUMBER(DATA!O545),DATA!O545,"n/a")</f>
        <v>8.6154999999999995E-2</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19</v>
      </c>
      <c r="B157" s="68" t="s">
        <v>11</v>
      </c>
      <c r="C157" s="68" t="s">
        <v>10</v>
      </c>
      <c r="D157" s="68" t="s">
        <v>326</v>
      </c>
      <c r="E157" s="89">
        <f>+IF(ISNUMBER(DATA!H596),DATA!H596,"n/a")</f>
        <v>5.288475</v>
      </c>
      <c r="F157" s="79">
        <f>+IF(ISNUMBER(DATA!I596),DATA!I596,"n/a")</f>
        <v>3.5928000000000002E-2</v>
      </c>
      <c r="G157" s="89">
        <f>+IF(ISNUMBER(DATA!J596),DATA!J596,"n/a")</f>
        <v>5.3577060000000003</v>
      </c>
      <c r="H157" s="79">
        <f>+IF(ISNUMBER(DATA!K596),DATA!K596,"n/a")</f>
        <v>4.4572000000000001E-2</v>
      </c>
      <c r="I157" s="89">
        <f>+IF(ISNUMBER(DATA!L596),DATA!L596,"n/a")</f>
        <v>5.3370389999999999</v>
      </c>
      <c r="J157" s="79">
        <f>+IF(ISNUMBER(DATA!M596),DATA!M596,"n/a")</f>
        <v>3.8495000000000001E-2</v>
      </c>
      <c r="K157" s="89">
        <f>+IF(ISNUMBER(DATA!N596),DATA!N596,"n/a")</f>
        <v>5.2710109999999997</v>
      </c>
      <c r="L157" s="79">
        <f>+IF(ISNUMBER(DATA!O596),DATA!O596,"n/a")</f>
        <v>3.2438000000000002E-2</v>
      </c>
      <c r="R157" s="68"/>
      <c r="S157" s="68"/>
      <c r="T157" s="68"/>
      <c r="U157" s="68"/>
      <c r="V157" s="68"/>
      <c r="W157" s="68"/>
      <c r="X157" s="68"/>
      <c r="Y157" s="68"/>
    </row>
    <row r="158" spans="1:25" x14ac:dyDescent="0.2">
      <c r="A158" s="77" t="s">
        <v>19</v>
      </c>
      <c r="B158" s="68" t="s">
        <v>11</v>
      </c>
      <c r="C158" s="68" t="s">
        <v>10</v>
      </c>
      <c r="D158" s="68" t="s">
        <v>327</v>
      </c>
      <c r="E158" s="89">
        <f>+IF(ISNUMBER(DATA!H597),DATA!H597,"n/a")</f>
        <v>4.4819430000000002</v>
      </c>
      <c r="F158" s="79">
        <f>+IF(ISNUMBER(DATA!I597),DATA!I597,"n/a")</f>
        <v>0.13444300000000001</v>
      </c>
      <c r="G158" s="89">
        <f>+IF(ISNUMBER(DATA!J597),DATA!J597,"n/a")</f>
        <v>4.5448430000000002</v>
      </c>
      <c r="H158" s="79">
        <f>+IF(ISNUMBER(DATA!K597),DATA!K597,"n/a")</f>
        <v>8.9362999999999998E-2</v>
      </c>
      <c r="I158" s="89">
        <f>+IF(ISNUMBER(DATA!L597),DATA!L597,"n/a")</f>
        <v>4.3182739999999997</v>
      </c>
      <c r="J158" s="79">
        <f>+IF(ISNUMBER(DATA!M597),DATA!M597,"n/a")</f>
        <v>5.3691000000000003E-2</v>
      </c>
      <c r="K158" s="89">
        <f>+IF(ISNUMBER(DATA!N597),DATA!N597,"n/a")</f>
        <v>4.230162</v>
      </c>
      <c r="L158" s="79">
        <f>+IF(ISNUMBER(DATA!O597),DATA!O597,"n/a")</f>
        <v>4.3916999999999998E-2</v>
      </c>
      <c r="R158" s="68"/>
      <c r="S158" s="68"/>
      <c r="T158" s="68"/>
      <c r="U158" s="68"/>
      <c r="V158" s="68"/>
      <c r="W158" s="68"/>
      <c r="X158" s="68"/>
      <c r="Y158" s="68"/>
    </row>
    <row r="159" spans="1:25" x14ac:dyDescent="0.2">
      <c r="A159" s="77" t="s">
        <v>19</v>
      </c>
      <c r="B159" s="68" t="s">
        <v>11</v>
      </c>
      <c r="C159" s="68" t="s">
        <v>10</v>
      </c>
      <c r="D159" s="68" t="s">
        <v>328</v>
      </c>
      <c r="E159" s="89">
        <f>+IF(ISNUMBER(DATA!H598),DATA!H598,"n/a")</f>
        <v>4.8731929999999997</v>
      </c>
      <c r="F159" s="79">
        <f>+IF(ISNUMBER(DATA!I598),DATA!I598,"n/a")</f>
        <v>1.1247999999999999E-2</v>
      </c>
      <c r="G159" s="89">
        <f>+IF(ISNUMBER(DATA!J598),DATA!J598,"n/a")</f>
        <v>4.9704750000000004</v>
      </c>
      <c r="H159" s="79">
        <f>+IF(ISNUMBER(DATA!K598),DATA!K598,"n/a")</f>
        <v>1.2416999999999999E-2</v>
      </c>
      <c r="I159" s="89">
        <f>+IF(ISNUMBER(DATA!L598),DATA!L598,"n/a")</f>
        <v>4.9266360000000002</v>
      </c>
      <c r="J159" s="79">
        <f>+IF(ISNUMBER(DATA!M598),DATA!M598,"n/a")</f>
        <v>4.1099999999999999E-3</v>
      </c>
      <c r="K159" s="89">
        <f>+IF(ISNUMBER(DATA!N598),DATA!N598,"n/a")</f>
        <v>4.8759800000000002</v>
      </c>
      <c r="L159" s="79">
        <f>+IF(ISNUMBER(DATA!O598),DATA!O598,"n/a")</f>
        <v>-9.4350000000000007E-3</v>
      </c>
      <c r="R159" s="68"/>
      <c r="S159" s="68"/>
      <c r="T159" s="68"/>
      <c r="U159" s="68"/>
      <c r="V159" s="68"/>
      <c r="W159" s="68"/>
      <c r="X159" s="68"/>
      <c r="Y159" s="68"/>
    </row>
    <row r="160" spans="1:25" x14ac:dyDescent="0.2">
      <c r="A160" s="77" t="s">
        <v>19</v>
      </c>
      <c r="B160" s="68" t="s">
        <v>11</v>
      </c>
      <c r="C160" s="68" t="s">
        <v>10</v>
      </c>
      <c r="D160" s="68" t="s">
        <v>329</v>
      </c>
      <c r="E160" s="89">
        <f>+IF(ISNUMBER(DATA!H599),DATA!H599,"n/a")</f>
        <v>4.1205759999999998</v>
      </c>
      <c r="F160" s="79">
        <f>+IF(ISNUMBER(DATA!I599),DATA!I599,"n/a")</f>
        <v>-4.385E-2</v>
      </c>
      <c r="G160" s="89">
        <f>+IF(ISNUMBER(DATA!J599),DATA!J599,"n/a")</f>
        <v>4.1104039999999999</v>
      </c>
      <c r="H160" s="79">
        <f>+IF(ISNUMBER(DATA!K599),DATA!K599,"n/a")</f>
        <v>-4.2462E-2</v>
      </c>
      <c r="I160" s="89">
        <f>+IF(ISNUMBER(DATA!L599),DATA!L599,"n/a")</f>
        <v>4.1000810000000003</v>
      </c>
      <c r="J160" s="79">
        <f>+IF(ISNUMBER(DATA!M599),DATA!M599,"n/a")</f>
        <v>-3.3737000000000003E-2</v>
      </c>
      <c r="K160" s="89">
        <f>+IF(ISNUMBER(DATA!N599),DATA!N599,"n/a")</f>
        <v>4.1564930000000002</v>
      </c>
      <c r="L160" s="79">
        <f>+IF(ISNUMBER(DATA!O599),DATA!O599,"n/a")</f>
        <v>-1.6945000000000002E-2</v>
      </c>
      <c r="R160" s="68"/>
      <c r="S160" s="68"/>
      <c r="T160" s="68"/>
      <c r="U160" s="68"/>
      <c r="V160" s="68"/>
      <c r="W160" s="68"/>
      <c r="X160" s="68"/>
      <c r="Y160" s="68"/>
    </row>
    <row r="161" spans="1:25" x14ac:dyDescent="0.2">
      <c r="A161" s="77" t="s">
        <v>19</v>
      </c>
      <c r="B161" s="68" t="s">
        <v>11</v>
      </c>
      <c r="C161" s="68" t="s">
        <v>10</v>
      </c>
      <c r="D161" s="68" t="s">
        <v>330</v>
      </c>
      <c r="E161" s="89">
        <f>+IF(ISNUMBER(DATA!H600),DATA!H600,"n/a")</f>
        <v>4.9894129999999999</v>
      </c>
      <c r="F161" s="79">
        <f>+IF(ISNUMBER(DATA!I600),DATA!I600,"n/a")</f>
        <v>4.7321000000000002E-2</v>
      </c>
      <c r="G161" s="89">
        <f>+IF(ISNUMBER(DATA!J600),DATA!J600,"n/a")</f>
        <v>5.0537260000000002</v>
      </c>
      <c r="H161" s="79">
        <f>+IF(ISNUMBER(DATA!K600),DATA!K600,"n/a")</f>
        <v>4.5955000000000003E-2</v>
      </c>
      <c r="I161" s="89">
        <f>+IF(ISNUMBER(DATA!L600),DATA!L600,"n/a")</f>
        <v>4.907178</v>
      </c>
      <c r="J161" s="79">
        <f>+IF(ISNUMBER(DATA!M600),DATA!M600,"n/a")</f>
        <v>2.1510999999999999E-2</v>
      </c>
      <c r="K161" s="89">
        <f>+IF(ISNUMBER(DATA!N600),DATA!N600,"n/a")</f>
        <v>4.8033809999999999</v>
      </c>
      <c r="L161" s="79">
        <f>+IF(ISNUMBER(DATA!O600),DATA!O600,"n/a")</f>
        <v>-1.1076000000000001E-2</v>
      </c>
      <c r="R161" s="68"/>
      <c r="S161" s="68"/>
      <c r="T161" s="68"/>
      <c r="U161" s="68"/>
      <c r="V161" s="68"/>
      <c r="W161" s="68"/>
      <c r="X161" s="68"/>
      <c r="Y161" s="68"/>
    </row>
    <row r="162" spans="1:25" x14ac:dyDescent="0.2">
      <c r="A162" s="77" t="s">
        <v>19</v>
      </c>
      <c r="B162" s="68" t="s">
        <v>11</v>
      </c>
      <c r="C162" s="68" t="s">
        <v>10</v>
      </c>
      <c r="D162" s="68" t="s">
        <v>331</v>
      </c>
      <c r="E162" s="89">
        <f>+IF(ISNUMBER(DATA!H601),DATA!H601,"n/a")</f>
        <v>4.8187499999999996</v>
      </c>
      <c r="F162" s="79">
        <f>+IF(ISNUMBER(DATA!I601),DATA!I601,"n/a")</f>
        <v>-3.1088999999999999E-2</v>
      </c>
      <c r="G162" s="89">
        <f>+IF(ISNUMBER(DATA!J601),DATA!J601,"n/a")</f>
        <v>4.8313969999999999</v>
      </c>
      <c r="H162" s="79">
        <f>+IF(ISNUMBER(DATA!K601),DATA!K601,"n/a")</f>
        <v>-3.9530000000000003E-2</v>
      </c>
      <c r="I162" s="89">
        <f>+IF(ISNUMBER(DATA!L601),DATA!L601,"n/a")</f>
        <v>4.7848550000000003</v>
      </c>
      <c r="J162" s="79">
        <f>+IF(ISNUMBER(DATA!M601),DATA!M601,"n/a")</f>
        <v>-5.0451000000000003E-2</v>
      </c>
      <c r="K162" s="89">
        <f>+IF(ISNUMBER(DATA!N601),DATA!N601,"n/a")</f>
        <v>4.7876799999999999</v>
      </c>
      <c r="L162" s="79">
        <f>+IF(ISNUMBER(DATA!O601),DATA!O601,"n/a")</f>
        <v>-6.3020000000000007E-2</v>
      </c>
      <c r="R162" s="68"/>
      <c r="S162" s="68"/>
      <c r="T162" s="68"/>
      <c r="U162" s="68"/>
      <c r="V162" s="68"/>
      <c r="W162" s="68"/>
      <c r="X162" s="68"/>
      <c r="Y162" s="68"/>
    </row>
    <row r="163" spans="1:25" x14ac:dyDescent="0.2">
      <c r="A163" s="77" t="s">
        <v>19</v>
      </c>
      <c r="B163" s="68" t="s">
        <v>11</v>
      </c>
      <c r="C163" s="68" t="s">
        <v>10</v>
      </c>
      <c r="D163" s="68" t="s">
        <v>332</v>
      </c>
      <c r="E163" s="89">
        <f>+IF(ISNUMBER(DATA!H602),DATA!H602,"n/a")</f>
        <v>4.7606650000000004</v>
      </c>
      <c r="F163" s="79">
        <f>+IF(ISNUMBER(DATA!I602),DATA!I602,"n/a")</f>
        <v>-7.1640000000000002E-3</v>
      </c>
      <c r="G163" s="89">
        <f>+IF(ISNUMBER(DATA!J602),DATA!J602,"n/a")</f>
        <v>4.6717310000000003</v>
      </c>
      <c r="H163" s="79">
        <f>+IF(ISNUMBER(DATA!K602),DATA!K602,"n/a")</f>
        <v>-2.8648E-2</v>
      </c>
      <c r="I163" s="89">
        <f>+IF(ISNUMBER(DATA!L602),DATA!L602,"n/a")</f>
        <v>4.7006969999999999</v>
      </c>
      <c r="J163" s="79">
        <f>+IF(ISNUMBER(DATA!M602),DATA!M602,"n/a")</f>
        <v>-2.8826999999999998E-2</v>
      </c>
      <c r="K163" s="89">
        <f>+IF(ISNUMBER(DATA!N602),DATA!N602,"n/a")</f>
        <v>4.6823639999999997</v>
      </c>
      <c r="L163" s="79">
        <f>+IF(ISNUMBER(DATA!O602),DATA!O602,"n/a")</f>
        <v>-3.1933999999999997E-2</v>
      </c>
      <c r="R163" s="68"/>
      <c r="S163" s="68"/>
      <c r="T163" s="68"/>
      <c r="U163" s="68"/>
      <c r="V163" s="68"/>
      <c r="W163" s="68"/>
      <c r="X163" s="68"/>
      <c r="Y163" s="68"/>
    </row>
    <row r="164" spans="1:25" x14ac:dyDescent="0.2">
      <c r="A164" s="77" t="s">
        <v>19</v>
      </c>
      <c r="B164" s="68" t="s">
        <v>11</v>
      </c>
      <c r="C164" s="68" t="s">
        <v>10</v>
      </c>
      <c r="D164" s="68" t="s">
        <v>333</v>
      </c>
      <c r="E164" s="89">
        <f>+IF(ISNUMBER(DATA!H603),DATA!H603,"n/a")</f>
        <v>4.3630930000000001</v>
      </c>
      <c r="F164" s="79">
        <f>+IF(ISNUMBER(DATA!I603),DATA!I603,"n/a")</f>
        <v>3.8790000000000001E-3</v>
      </c>
      <c r="G164" s="89">
        <f>+IF(ISNUMBER(DATA!J603),DATA!J603,"n/a")</f>
        <v>4.3155409999999996</v>
      </c>
      <c r="H164" s="79">
        <f>+IF(ISNUMBER(DATA!K603),DATA!K603,"n/a")</f>
        <v>-2.7116999999999999E-2</v>
      </c>
      <c r="I164" s="89">
        <f>+IF(ISNUMBER(DATA!L603),DATA!L603,"n/a")</f>
        <v>4.2929930000000001</v>
      </c>
      <c r="J164" s="79">
        <f>+IF(ISNUMBER(DATA!M603),DATA!M603,"n/a")</f>
        <v>-4.4054000000000003E-2</v>
      </c>
      <c r="K164" s="89">
        <f>+IF(ISNUMBER(DATA!N603),DATA!N603,"n/a")</f>
        <v>4.2796250000000002</v>
      </c>
      <c r="L164" s="79">
        <f>+IF(ISNUMBER(DATA!O603),DATA!O603,"n/a")</f>
        <v>-8.8164999999999993E-2</v>
      </c>
      <c r="R164" s="68"/>
      <c r="S164" s="68"/>
      <c r="T164" s="68"/>
      <c r="U164" s="68"/>
      <c r="V164" s="68"/>
      <c r="W164" s="68"/>
      <c r="X164" s="68"/>
      <c r="Y164" s="68"/>
    </row>
    <row r="165" spans="1:25" x14ac:dyDescent="0.2">
      <c r="A165" s="77" t="s">
        <v>19</v>
      </c>
      <c r="B165" s="68" t="s">
        <v>11</v>
      </c>
      <c r="C165" s="68" t="s">
        <v>10</v>
      </c>
      <c r="D165" s="68" t="s">
        <v>334</v>
      </c>
      <c r="E165" s="89">
        <f>+IF(ISNUMBER(DATA!H604),DATA!H604,"n/a")</f>
        <v>4.5973319999999998</v>
      </c>
      <c r="F165" s="79">
        <f>+IF(ISNUMBER(DATA!I604),DATA!I604,"n/a")</f>
        <v>1.1089999999999999E-2</v>
      </c>
      <c r="G165" s="89">
        <f>+IF(ISNUMBER(DATA!J604),DATA!J604,"n/a")</f>
        <v>4.5991169999999997</v>
      </c>
      <c r="H165" s="79">
        <f>+IF(ISNUMBER(DATA!K604),DATA!K604,"n/a")</f>
        <v>-8.8199999999999997E-4</v>
      </c>
      <c r="I165" s="89">
        <f>+IF(ISNUMBER(DATA!L604),DATA!L604,"n/a")</f>
        <v>4.5529549999999999</v>
      </c>
      <c r="J165" s="79">
        <f>+IF(ISNUMBER(DATA!M604),DATA!M604,"n/a")</f>
        <v>-8.3020000000000004E-3</v>
      </c>
      <c r="K165" s="89">
        <f>+IF(ISNUMBER(DATA!N604),DATA!N604,"n/a")</f>
        <v>4.5357399999999997</v>
      </c>
      <c r="L165" s="79">
        <f>+IF(ISNUMBER(DATA!O604),DATA!O604,"n/a")</f>
        <v>-1.6674000000000001E-2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19</v>
      </c>
      <c r="B167" s="68" t="s">
        <v>11</v>
      </c>
      <c r="C167" s="68" t="s">
        <v>26</v>
      </c>
      <c r="D167" s="68" t="s">
        <v>326</v>
      </c>
      <c r="E167" s="89">
        <f>+IF(ISNUMBER(DATA!H655),DATA!H655,"n/a")</f>
        <v>2.706575</v>
      </c>
      <c r="F167" s="79">
        <f>+IF(ISNUMBER(DATA!I655),DATA!I655,"n/a")</f>
        <v>2.0809000000000001E-2</v>
      </c>
      <c r="G167" s="89">
        <f>+IF(ISNUMBER(DATA!J655),DATA!J655,"n/a")</f>
        <v>2.7308189999999999</v>
      </c>
      <c r="H167" s="79">
        <f>+IF(ISNUMBER(DATA!K655),DATA!K655,"n/a")</f>
        <v>2.9742999999999999E-2</v>
      </c>
      <c r="I167" s="89">
        <f>+IF(ISNUMBER(DATA!L655),DATA!L655,"n/a")</f>
        <v>2.7374740000000002</v>
      </c>
      <c r="J167" s="79">
        <f>+IF(ISNUMBER(DATA!M655),DATA!M655,"n/a")</f>
        <v>2.6860999999999999E-2</v>
      </c>
      <c r="K167" s="89">
        <f>+IF(ISNUMBER(DATA!N655),DATA!N655,"n/a")</f>
        <v>2.7209469999999998</v>
      </c>
      <c r="L167" s="79">
        <f>+IF(ISNUMBER(DATA!O655),DATA!O655,"n/a")</f>
        <v>2.8757000000000001E-2</v>
      </c>
      <c r="R167" s="68"/>
      <c r="S167" s="68"/>
      <c r="T167" s="68"/>
      <c r="U167" s="68"/>
      <c r="V167" s="68"/>
      <c r="W167" s="68"/>
      <c r="X167" s="68"/>
      <c r="Y167" s="68"/>
    </row>
    <row r="168" spans="1:25" x14ac:dyDescent="0.2">
      <c r="A168" s="77" t="s">
        <v>19</v>
      </c>
      <c r="B168" s="68" t="s">
        <v>11</v>
      </c>
      <c r="C168" s="68" t="s">
        <v>26</v>
      </c>
      <c r="D168" s="68" t="s">
        <v>327</v>
      </c>
      <c r="E168" s="89">
        <f>+IF(ISNUMBER(DATA!H656),DATA!H656,"n/a")</f>
        <v>2.4518080000000002</v>
      </c>
      <c r="F168" s="79">
        <f>+IF(ISNUMBER(DATA!I656),DATA!I656,"n/a")</f>
        <v>0.14366499999999999</v>
      </c>
      <c r="G168" s="89">
        <f>+IF(ISNUMBER(DATA!J656),DATA!J656,"n/a")</f>
        <v>2.498478</v>
      </c>
      <c r="H168" s="79">
        <f>+IF(ISNUMBER(DATA!K656),DATA!K656,"n/a")</f>
        <v>0.103889</v>
      </c>
      <c r="I168" s="89">
        <f>+IF(ISNUMBER(DATA!L656),DATA!L656,"n/a")</f>
        <v>2.4184019999999999</v>
      </c>
      <c r="J168" s="79">
        <f>+IF(ISNUMBER(DATA!M656),DATA!M656,"n/a")</f>
        <v>8.7981000000000004E-2</v>
      </c>
      <c r="K168" s="89">
        <f>+IF(ISNUMBER(DATA!N656),DATA!N656,"n/a")</f>
        <v>2.3702179999999999</v>
      </c>
      <c r="L168" s="79">
        <f>+IF(ISNUMBER(DATA!O656),DATA!O656,"n/a")</f>
        <v>8.5262000000000004E-2</v>
      </c>
      <c r="R168" s="68"/>
      <c r="S168" s="68"/>
      <c r="T168" s="68"/>
      <c r="U168" s="68"/>
      <c r="V168" s="68"/>
      <c r="W168" s="68"/>
      <c r="X168" s="68"/>
      <c r="Y168" s="68"/>
    </row>
    <row r="169" spans="1:25" x14ac:dyDescent="0.2">
      <c r="A169" s="77" t="s">
        <v>19</v>
      </c>
      <c r="B169" s="68" t="s">
        <v>11</v>
      </c>
      <c r="C169" s="68" t="s">
        <v>26</v>
      </c>
      <c r="D169" s="68" t="s">
        <v>328</v>
      </c>
      <c r="E169" s="89">
        <f>+IF(ISNUMBER(DATA!H657),DATA!H657,"n/a")</f>
        <v>2.5916070000000002</v>
      </c>
      <c r="F169" s="79">
        <f>+IF(ISNUMBER(DATA!I657),DATA!I657,"n/a")</f>
        <v>3.1588999999999999E-2</v>
      </c>
      <c r="G169" s="89">
        <f>+IF(ISNUMBER(DATA!J657),DATA!J657,"n/a")</f>
        <v>2.6427420000000001</v>
      </c>
      <c r="H169" s="79">
        <f>+IF(ISNUMBER(DATA!K657),DATA!K657,"n/a")</f>
        <v>3.3909000000000002E-2</v>
      </c>
      <c r="I169" s="89">
        <f>+IF(ISNUMBER(DATA!L657),DATA!L657,"n/a")</f>
        <v>2.636228</v>
      </c>
      <c r="J169" s="79">
        <f>+IF(ISNUMBER(DATA!M657),DATA!M657,"n/a")</f>
        <v>4.8050000000000002E-2</v>
      </c>
      <c r="K169" s="89">
        <f>+IF(ISNUMBER(DATA!N657),DATA!N657,"n/a")</f>
        <v>2.6052170000000001</v>
      </c>
      <c r="L169" s="79">
        <f>+IF(ISNUMBER(DATA!O657),DATA!O657,"n/a")</f>
        <v>4.9793999999999998E-2</v>
      </c>
      <c r="R169" s="68"/>
      <c r="S169" s="68"/>
      <c r="T169" s="68"/>
      <c r="U169" s="68"/>
      <c r="V169" s="68"/>
      <c r="W169" s="68"/>
      <c r="X169" s="68"/>
      <c r="Y169" s="68"/>
    </row>
    <row r="170" spans="1:25" x14ac:dyDescent="0.2">
      <c r="A170" s="77" t="s">
        <v>19</v>
      </c>
      <c r="B170" s="68" t="s">
        <v>11</v>
      </c>
      <c r="C170" s="68" t="s">
        <v>26</v>
      </c>
      <c r="D170" s="68" t="s">
        <v>329</v>
      </c>
      <c r="E170" s="89">
        <f>+IF(ISNUMBER(DATA!H658),DATA!H658,"n/a")</f>
        <v>2.6444209999999999</v>
      </c>
      <c r="F170" s="79">
        <f>+IF(ISNUMBER(DATA!I658),DATA!I658,"n/a")</f>
        <v>1.3875E-2</v>
      </c>
      <c r="G170" s="89">
        <f>+IF(ISNUMBER(DATA!J658),DATA!J658,"n/a")</f>
        <v>2.6573159999999998</v>
      </c>
      <c r="H170" s="79">
        <f>+IF(ISNUMBER(DATA!K658),DATA!K658,"n/a")</f>
        <v>2.3057999999999999E-2</v>
      </c>
      <c r="I170" s="89">
        <f>+IF(ISNUMBER(DATA!L658),DATA!L658,"n/a")</f>
        <v>2.616457</v>
      </c>
      <c r="J170" s="79">
        <f>+IF(ISNUMBER(DATA!M658),DATA!M658,"n/a")</f>
        <v>3.0620999999999999E-2</v>
      </c>
      <c r="K170" s="89">
        <f>+IF(ISNUMBER(DATA!N658),DATA!N658,"n/a")</f>
        <v>2.5671270000000002</v>
      </c>
      <c r="L170" s="79">
        <f>+IF(ISNUMBER(DATA!O658),DATA!O658,"n/a")</f>
        <v>3.1354E-2</v>
      </c>
      <c r="R170" s="68"/>
      <c r="S170" s="68"/>
      <c r="T170" s="68"/>
      <c r="U170" s="68"/>
      <c r="V170" s="68"/>
      <c r="W170" s="68"/>
      <c r="X170" s="68"/>
      <c r="Y170" s="68"/>
    </row>
    <row r="171" spans="1:25" x14ac:dyDescent="0.2">
      <c r="A171" s="77" t="s">
        <v>19</v>
      </c>
      <c r="B171" s="68" t="s">
        <v>11</v>
      </c>
      <c r="C171" s="68" t="s">
        <v>26</v>
      </c>
      <c r="D171" s="68" t="s">
        <v>330</v>
      </c>
      <c r="E171" s="89">
        <f>+IF(ISNUMBER(DATA!H659),DATA!H659,"n/a")</f>
        <v>2.6442839999999999</v>
      </c>
      <c r="F171" s="79">
        <f>+IF(ISNUMBER(DATA!I659),DATA!I659,"n/a")</f>
        <v>6.4730999999999997E-2</v>
      </c>
      <c r="G171" s="89">
        <f>+IF(ISNUMBER(DATA!J659),DATA!J659,"n/a")</f>
        <v>2.6521620000000001</v>
      </c>
      <c r="H171" s="79">
        <f>+IF(ISNUMBER(DATA!K659),DATA!K659,"n/a")</f>
        <v>3.4874000000000002E-2</v>
      </c>
      <c r="I171" s="89">
        <f>+IF(ISNUMBER(DATA!L659),DATA!L659,"n/a")</f>
        <v>2.6612170000000002</v>
      </c>
      <c r="J171" s="79">
        <f>+IF(ISNUMBER(DATA!M659),DATA!M659,"n/a")</f>
        <v>4.0738000000000003E-2</v>
      </c>
      <c r="K171" s="89">
        <f>+IF(ISNUMBER(DATA!N659),DATA!N659,"n/a")</f>
        <v>2.610913</v>
      </c>
      <c r="L171" s="79">
        <f>+IF(ISNUMBER(DATA!O659),DATA!O659,"n/a")</f>
        <v>2.051E-2</v>
      </c>
      <c r="R171" s="68"/>
      <c r="S171" s="68"/>
      <c r="T171" s="68"/>
      <c r="U171" s="68"/>
      <c r="V171" s="68"/>
      <c r="W171" s="68"/>
      <c r="X171" s="68"/>
      <c r="Y171" s="68"/>
    </row>
    <row r="172" spans="1:25" x14ac:dyDescent="0.2">
      <c r="A172" s="77" t="s">
        <v>19</v>
      </c>
      <c r="B172" s="68" t="s">
        <v>11</v>
      </c>
      <c r="C172" s="68" t="s">
        <v>26</v>
      </c>
      <c r="D172" s="68" t="s">
        <v>331</v>
      </c>
      <c r="E172" s="89">
        <f>+IF(ISNUMBER(DATA!H660),DATA!H660,"n/a")</f>
        <v>2.913519</v>
      </c>
      <c r="F172" s="79">
        <f>+IF(ISNUMBER(DATA!I660),DATA!I660,"n/a")</f>
        <v>5.1012000000000002E-2</v>
      </c>
      <c r="G172" s="89">
        <f>+IF(ISNUMBER(DATA!J660),DATA!J660,"n/a")</f>
        <v>2.9497599999999999</v>
      </c>
      <c r="H172" s="79">
        <f>+IF(ISNUMBER(DATA!K660),DATA!K660,"n/a")</f>
        <v>3.8424E-2</v>
      </c>
      <c r="I172" s="89">
        <f>+IF(ISNUMBER(DATA!L660),DATA!L660,"n/a")</f>
        <v>2.9481920000000001</v>
      </c>
      <c r="J172" s="79">
        <f>+IF(ISNUMBER(DATA!M660),DATA!M660,"n/a")</f>
        <v>4.0586999999999998E-2</v>
      </c>
      <c r="K172" s="89">
        <f>+IF(ISNUMBER(DATA!N660),DATA!N660,"n/a")</f>
        <v>2.914358</v>
      </c>
      <c r="L172" s="79">
        <f>+IF(ISNUMBER(DATA!O660),DATA!O660,"n/a")</f>
        <v>4.1924999999999997E-2</v>
      </c>
      <c r="R172" s="68"/>
      <c r="S172" s="68"/>
      <c r="T172" s="68"/>
      <c r="U172" s="68"/>
      <c r="V172" s="68"/>
      <c r="W172" s="68"/>
      <c r="X172" s="68"/>
      <c r="Y172" s="68"/>
    </row>
    <row r="173" spans="1:25" x14ac:dyDescent="0.2">
      <c r="A173" s="77" t="s">
        <v>19</v>
      </c>
      <c r="B173" s="68" t="s">
        <v>11</v>
      </c>
      <c r="C173" s="68" t="s">
        <v>26</v>
      </c>
      <c r="D173" s="68" t="s">
        <v>332</v>
      </c>
      <c r="E173" s="89">
        <f>+IF(ISNUMBER(DATA!H661),DATA!H661,"n/a")</f>
        <v>2.4884179999999998</v>
      </c>
      <c r="F173" s="79">
        <f>+IF(ISNUMBER(DATA!I661),DATA!I661,"n/a")</f>
        <v>2.7484999999999999E-2</v>
      </c>
      <c r="G173" s="89">
        <f>+IF(ISNUMBER(DATA!J661),DATA!J661,"n/a")</f>
        <v>2.4371130000000001</v>
      </c>
      <c r="H173" s="79">
        <f>+IF(ISNUMBER(DATA!K661),DATA!K661,"n/a")</f>
        <v>5.7970000000000001E-3</v>
      </c>
      <c r="I173" s="89">
        <f>+IF(ISNUMBER(DATA!L661),DATA!L661,"n/a")</f>
        <v>2.4665439999999998</v>
      </c>
      <c r="J173" s="79">
        <f>+IF(ISNUMBER(DATA!M661),DATA!M661,"n/a")</f>
        <v>2.7546000000000001E-2</v>
      </c>
      <c r="K173" s="89">
        <f>+IF(ISNUMBER(DATA!N661),DATA!N661,"n/a")</f>
        <v>2.4419460000000002</v>
      </c>
      <c r="L173" s="79">
        <f>+IF(ISNUMBER(DATA!O661),DATA!O661,"n/a")</f>
        <v>2.6213E-2</v>
      </c>
      <c r="R173" s="68"/>
      <c r="S173" s="68"/>
      <c r="T173" s="68"/>
      <c r="U173" s="68"/>
      <c r="V173" s="68"/>
      <c r="W173" s="68"/>
      <c r="X173" s="68"/>
      <c r="Y173" s="68"/>
    </row>
    <row r="174" spans="1:25" x14ac:dyDescent="0.2">
      <c r="A174" s="77" t="s">
        <v>19</v>
      </c>
      <c r="B174" s="68" t="s">
        <v>11</v>
      </c>
      <c r="C174" s="68" t="s">
        <v>26</v>
      </c>
      <c r="D174" s="68" t="s">
        <v>333</v>
      </c>
      <c r="E174" s="89">
        <f>+IF(ISNUMBER(DATA!H662),DATA!H662,"n/a")</f>
        <v>2.4562590000000002</v>
      </c>
      <c r="F174" s="79">
        <f>+IF(ISNUMBER(DATA!I662),DATA!I662,"n/a")</f>
        <v>4.8780000000000004E-3</v>
      </c>
      <c r="G174" s="89">
        <f>+IF(ISNUMBER(DATA!J662),DATA!J662,"n/a")</f>
        <v>2.44523</v>
      </c>
      <c r="H174" s="79">
        <f>+IF(ISNUMBER(DATA!K662),DATA!K662,"n/a")</f>
        <v>-2.3788E-2</v>
      </c>
      <c r="I174" s="89">
        <f>+IF(ISNUMBER(DATA!L662),DATA!L662,"n/a")</f>
        <v>2.4487209999999999</v>
      </c>
      <c r="J174" s="79">
        <f>+IF(ISNUMBER(DATA!M662),DATA!M662,"n/a")</f>
        <v>-1.8481000000000001E-2</v>
      </c>
      <c r="K174" s="89">
        <f>+IF(ISNUMBER(DATA!N662),DATA!N662,"n/a")</f>
        <v>2.4367190000000001</v>
      </c>
      <c r="L174" s="79">
        <f>+IF(ISNUMBER(DATA!O662),DATA!O662,"n/a")</f>
        <v>-1.4256E-2</v>
      </c>
      <c r="R174" s="68"/>
      <c r="S174" s="68"/>
      <c r="T174" s="68"/>
      <c r="U174" s="68"/>
      <c r="V174" s="68"/>
      <c r="W174" s="68"/>
      <c r="X174" s="68"/>
      <c r="Y174" s="68"/>
    </row>
    <row r="175" spans="1:25" x14ac:dyDescent="0.2">
      <c r="A175" s="77" t="s">
        <v>19</v>
      </c>
      <c r="B175" s="68" t="s">
        <v>11</v>
      </c>
      <c r="C175" s="68" t="s">
        <v>26</v>
      </c>
      <c r="D175" s="68" t="s">
        <v>334</v>
      </c>
      <c r="E175" s="89">
        <f>+IF(ISNUMBER(DATA!H663),DATA!H663,"n/a")</f>
        <v>2.5873729999999999</v>
      </c>
      <c r="F175" s="79">
        <f>+IF(ISNUMBER(DATA!I663),DATA!I663,"n/a")</f>
        <v>3.8844999999999998E-2</v>
      </c>
      <c r="G175" s="89">
        <f>+IF(ISNUMBER(DATA!J663),DATA!J663,"n/a")</f>
        <v>2.5975069999999998</v>
      </c>
      <c r="H175" s="79">
        <f>+IF(ISNUMBER(DATA!K663),DATA!K663,"n/a")</f>
        <v>2.7446999999999999E-2</v>
      </c>
      <c r="I175" s="89">
        <f>+IF(ISNUMBER(DATA!L663),DATA!L663,"n/a")</f>
        <v>2.5833529999999998</v>
      </c>
      <c r="J175" s="79">
        <f>+IF(ISNUMBER(DATA!M663),DATA!M663,"n/a")</f>
        <v>3.3486000000000002E-2</v>
      </c>
      <c r="K175" s="89">
        <f>+IF(ISNUMBER(DATA!N663),DATA!N663,"n/a")</f>
        <v>2.5501499999999999</v>
      </c>
      <c r="L175" s="79">
        <f>+IF(ISNUMBER(DATA!O663),DATA!O663,"n/a")</f>
        <v>3.2946000000000003E-2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19</v>
      </c>
      <c r="B177" s="68" t="s">
        <v>27</v>
      </c>
      <c r="C177" s="68" t="s">
        <v>0</v>
      </c>
      <c r="D177" s="68" t="s">
        <v>326</v>
      </c>
      <c r="E177" s="78">
        <f>+IF(ISNUMBER(DATA!H3377),DATA!H3377,"n/a")</f>
        <v>1830119.3</v>
      </c>
      <c r="F177" s="79">
        <f>+IF(ISNUMBER(DATA!I3377),DATA!I3377,"n/a")</f>
        <v>-6.7776000000000003E-2</v>
      </c>
      <c r="G177" s="78">
        <f>+IF(ISNUMBER(DATA!J3377),DATA!J3377,"n/a")</f>
        <v>6028138.7599999998</v>
      </c>
      <c r="H177" s="79">
        <f>+IF(ISNUMBER(DATA!K3377),DATA!K3377,"n/a")</f>
        <v>-8.1485000000000002E-2</v>
      </c>
      <c r="I177" s="78">
        <f>+IF(ISNUMBER(DATA!L3377),DATA!L3377,"n/a")</f>
        <v>12844486.449999999</v>
      </c>
      <c r="J177" s="79">
        <f>+IF(ISNUMBER(DATA!M3377),DATA!M3377,"n/a")</f>
        <v>-5.3317999999999997E-2</v>
      </c>
      <c r="K177" s="78">
        <f>+IF(ISNUMBER(DATA!N3377),DATA!N3377,"n/a")</f>
        <v>27338569.030000001</v>
      </c>
      <c r="L177" s="79">
        <f>+IF(ISNUMBER(DATA!O3377),DATA!O3377,"n/a")</f>
        <v>-1.3561999999999999E-2</v>
      </c>
      <c r="R177" s="68"/>
      <c r="S177" s="68"/>
      <c r="T177" s="68"/>
      <c r="U177" s="68"/>
      <c r="V177" s="68"/>
      <c r="W177" s="68"/>
      <c r="X177" s="68"/>
      <c r="Y177" s="68"/>
    </row>
    <row r="178" spans="1:25" x14ac:dyDescent="0.2">
      <c r="A178" s="77" t="s">
        <v>19</v>
      </c>
      <c r="B178" s="68" t="s">
        <v>27</v>
      </c>
      <c r="C178" s="68" t="s">
        <v>0</v>
      </c>
      <c r="D178" s="68" t="s">
        <v>327</v>
      </c>
      <c r="E178" s="78">
        <f>+IF(ISNUMBER(DATA!H3378),DATA!H3378,"n/a")</f>
        <v>1824631.4</v>
      </c>
      <c r="F178" s="79">
        <f>+IF(ISNUMBER(DATA!I3378),DATA!I3378,"n/a")</f>
        <v>2.5076000000000001E-2</v>
      </c>
      <c r="G178" s="78">
        <f>+IF(ISNUMBER(DATA!J3378),DATA!J3378,"n/a")</f>
        <v>6221799.2400000002</v>
      </c>
      <c r="H178" s="79">
        <f>+IF(ISNUMBER(DATA!K3378),DATA!K3378,"n/a")</f>
        <v>2.5326000000000001E-2</v>
      </c>
      <c r="I178" s="78">
        <f>+IF(ISNUMBER(DATA!L3378),DATA!L3378,"n/a")</f>
        <v>13253782.34</v>
      </c>
      <c r="J178" s="79">
        <f>+IF(ISNUMBER(DATA!M3378),DATA!M3378,"n/a")</f>
        <v>6.2847E-2</v>
      </c>
      <c r="K178" s="78">
        <f>+IF(ISNUMBER(DATA!N3378),DATA!N3378,"n/a")</f>
        <v>26642453.329999998</v>
      </c>
      <c r="L178" s="79">
        <f>+IF(ISNUMBER(DATA!O3378),DATA!O3378,"n/a")</f>
        <v>0.113085</v>
      </c>
      <c r="R178" s="68"/>
      <c r="S178" s="68"/>
      <c r="T178" s="68"/>
      <c r="U178" s="68"/>
      <c r="V178" s="68"/>
      <c r="W178" s="68"/>
      <c r="X178" s="68"/>
      <c r="Y178" s="68"/>
    </row>
    <row r="179" spans="1:25" x14ac:dyDescent="0.2">
      <c r="A179" s="77" t="s">
        <v>19</v>
      </c>
      <c r="B179" s="68" t="s">
        <v>27</v>
      </c>
      <c r="C179" s="68" t="s">
        <v>0</v>
      </c>
      <c r="D179" s="68" t="s">
        <v>328</v>
      </c>
      <c r="E179" s="78">
        <f>+IF(ISNUMBER(DATA!H3379),DATA!H3379,"n/a")</f>
        <v>1709987.85</v>
      </c>
      <c r="F179" s="79">
        <f>+IF(ISNUMBER(DATA!I3379),DATA!I3379,"n/a")</f>
        <v>-3.9114000000000003E-2</v>
      </c>
      <c r="G179" s="78">
        <f>+IF(ISNUMBER(DATA!J3379),DATA!J3379,"n/a")</f>
        <v>5645273.2800000003</v>
      </c>
      <c r="H179" s="79">
        <f>+IF(ISNUMBER(DATA!K3379),DATA!K3379,"n/a")</f>
        <v>-5.2017000000000001E-2</v>
      </c>
      <c r="I179" s="78">
        <f>+IF(ISNUMBER(DATA!L3379),DATA!L3379,"n/a")</f>
        <v>12162571.35</v>
      </c>
      <c r="J179" s="79">
        <f>+IF(ISNUMBER(DATA!M3379),DATA!M3379,"n/a")</f>
        <v>-1.1219E-2</v>
      </c>
      <c r="K179" s="78">
        <f>+IF(ISNUMBER(DATA!N3379),DATA!N3379,"n/a")</f>
        <v>24852894.52</v>
      </c>
      <c r="L179" s="79">
        <f>+IF(ISNUMBER(DATA!O3379),DATA!O3379,"n/a")</f>
        <v>4.1133000000000003E-2</v>
      </c>
      <c r="R179" s="68"/>
      <c r="S179" s="68"/>
      <c r="T179" s="68"/>
      <c r="U179" s="68"/>
      <c r="V179" s="68"/>
      <c r="W179" s="68"/>
      <c r="X179" s="68"/>
      <c r="Y179" s="68"/>
    </row>
    <row r="180" spans="1:25" x14ac:dyDescent="0.2">
      <c r="A180" s="77" t="s">
        <v>19</v>
      </c>
      <c r="B180" s="68" t="s">
        <v>27</v>
      </c>
      <c r="C180" s="68" t="s">
        <v>0</v>
      </c>
      <c r="D180" s="68" t="s">
        <v>329</v>
      </c>
      <c r="E180" s="78">
        <f>+IF(ISNUMBER(DATA!H3380),DATA!H3380,"n/a")</f>
        <v>3399047.32</v>
      </c>
      <c r="F180" s="79">
        <f>+IF(ISNUMBER(DATA!I3380),DATA!I3380,"n/a")</f>
        <v>-3.0599999999999999E-2</v>
      </c>
      <c r="G180" s="78">
        <f>+IF(ISNUMBER(DATA!J3380),DATA!J3380,"n/a")</f>
        <v>11480484.51</v>
      </c>
      <c r="H180" s="79">
        <f>+IF(ISNUMBER(DATA!K3380),DATA!K3380,"n/a")</f>
        <v>-3.4916000000000003E-2</v>
      </c>
      <c r="I180" s="78">
        <f>+IF(ISNUMBER(DATA!L3380),DATA!L3380,"n/a")</f>
        <v>24413589.329999998</v>
      </c>
      <c r="J180" s="79">
        <f>+IF(ISNUMBER(DATA!M3380),DATA!M3380,"n/a")</f>
        <v>-2.8159999999999999E-3</v>
      </c>
      <c r="K180" s="78">
        <f>+IF(ISNUMBER(DATA!N3380),DATA!N3380,"n/a")</f>
        <v>50476872.490000002</v>
      </c>
      <c r="L180" s="79">
        <f>+IF(ISNUMBER(DATA!O3380),DATA!O3380,"n/a")</f>
        <v>5.6306000000000002E-2</v>
      </c>
      <c r="R180" s="68"/>
      <c r="S180" s="68"/>
      <c r="T180" s="68"/>
      <c r="U180" s="68"/>
      <c r="V180" s="68"/>
      <c r="W180" s="68"/>
      <c r="X180" s="68"/>
      <c r="Y180" s="68"/>
    </row>
    <row r="181" spans="1:25" x14ac:dyDescent="0.2">
      <c r="A181" s="77" t="s">
        <v>19</v>
      </c>
      <c r="B181" s="68" t="s">
        <v>27</v>
      </c>
      <c r="C181" s="68" t="s">
        <v>0</v>
      </c>
      <c r="D181" s="68" t="s">
        <v>330</v>
      </c>
      <c r="E181" s="78">
        <f>+IF(ISNUMBER(DATA!H3381),DATA!H3381,"n/a")</f>
        <v>1096661.58</v>
      </c>
      <c r="F181" s="79">
        <f>+IF(ISNUMBER(DATA!I3381),DATA!I3381,"n/a")</f>
        <v>4.2431000000000003E-2</v>
      </c>
      <c r="G181" s="78">
        <f>+IF(ISNUMBER(DATA!J3381),DATA!J3381,"n/a")</f>
        <v>3660578.51</v>
      </c>
      <c r="H181" s="79">
        <f>+IF(ISNUMBER(DATA!K3381),DATA!K3381,"n/a")</f>
        <v>6.0720000000000003E-2</v>
      </c>
      <c r="I181" s="78">
        <f>+IF(ISNUMBER(DATA!L3381),DATA!L3381,"n/a")</f>
        <v>7641316.1500000004</v>
      </c>
      <c r="J181" s="79">
        <f>+IF(ISNUMBER(DATA!M3381),DATA!M3381,"n/a")</f>
        <v>6.9794999999999996E-2</v>
      </c>
      <c r="K181" s="78">
        <f>+IF(ISNUMBER(DATA!N3381),DATA!N3381,"n/a")</f>
        <v>15599697.82</v>
      </c>
      <c r="L181" s="79">
        <f>+IF(ISNUMBER(DATA!O3381),DATA!O3381,"n/a")</f>
        <v>0.13277900000000001</v>
      </c>
      <c r="R181" s="68"/>
      <c r="S181" s="68"/>
      <c r="T181" s="68"/>
      <c r="U181" s="68"/>
      <c r="V181" s="68"/>
      <c r="W181" s="68"/>
      <c r="X181" s="68"/>
      <c r="Y181" s="68"/>
    </row>
    <row r="182" spans="1:25" x14ac:dyDescent="0.2">
      <c r="A182" s="77" t="s">
        <v>19</v>
      </c>
      <c r="B182" s="68" t="s">
        <v>27</v>
      </c>
      <c r="C182" s="68" t="s">
        <v>0</v>
      </c>
      <c r="D182" s="68" t="s">
        <v>331</v>
      </c>
      <c r="E182" s="78">
        <f>+IF(ISNUMBER(DATA!H3382),DATA!H3382,"n/a")</f>
        <v>1258246.8999999999</v>
      </c>
      <c r="F182" s="79">
        <f>+IF(ISNUMBER(DATA!I3382),DATA!I3382,"n/a")</f>
        <v>4.2501999999999998E-2</v>
      </c>
      <c r="G182" s="78">
        <f>+IF(ISNUMBER(DATA!J3382),DATA!J3382,"n/a")</f>
        <v>4143140.43</v>
      </c>
      <c r="H182" s="79">
        <f>+IF(ISNUMBER(DATA!K3382),DATA!K3382,"n/a")</f>
        <v>5.1497000000000001E-2</v>
      </c>
      <c r="I182" s="78">
        <f>+IF(ISNUMBER(DATA!L3382),DATA!L3382,"n/a")</f>
        <v>8773425.4100000001</v>
      </c>
      <c r="J182" s="79">
        <f>+IF(ISNUMBER(DATA!M3382),DATA!M3382,"n/a")</f>
        <v>7.3227E-2</v>
      </c>
      <c r="K182" s="78">
        <f>+IF(ISNUMBER(DATA!N3382),DATA!N3382,"n/a")</f>
        <v>17042404.239999998</v>
      </c>
      <c r="L182" s="79">
        <f>+IF(ISNUMBER(DATA!O3382),DATA!O3382,"n/a")</f>
        <v>6.6110000000000002E-2</v>
      </c>
      <c r="R182" s="68"/>
      <c r="S182" s="68"/>
      <c r="T182" s="68"/>
      <c r="U182" s="68"/>
      <c r="V182" s="68"/>
      <c r="W182" s="68"/>
      <c r="X182" s="68"/>
      <c r="Y182" s="68"/>
    </row>
    <row r="183" spans="1:25" x14ac:dyDescent="0.2">
      <c r="A183" s="77" t="s">
        <v>19</v>
      </c>
      <c r="B183" s="68" t="s">
        <v>27</v>
      </c>
      <c r="C183" s="68" t="s">
        <v>0</v>
      </c>
      <c r="D183" s="68" t="s">
        <v>332</v>
      </c>
      <c r="E183" s="78">
        <f>+IF(ISNUMBER(DATA!H3383),DATA!H3383,"n/a")</f>
        <v>2800112.79</v>
      </c>
      <c r="F183" s="79">
        <f>+IF(ISNUMBER(DATA!I3383),DATA!I3383,"n/a")</f>
        <v>7.6225000000000001E-2</v>
      </c>
      <c r="G183" s="78">
        <f>+IF(ISNUMBER(DATA!J3383),DATA!J3383,"n/a")</f>
        <v>9116260.2300000004</v>
      </c>
      <c r="H183" s="79">
        <f>+IF(ISNUMBER(DATA!K3383),DATA!K3383,"n/a")</f>
        <v>8.7340000000000001E-2</v>
      </c>
      <c r="I183" s="78">
        <f>+IF(ISNUMBER(DATA!L3383),DATA!L3383,"n/a")</f>
        <v>19185427.329999998</v>
      </c>
      <c r="J183" s="79">
        <f>+IF(ISNUMBER(DATA!M3383),DATA!M3383,"n/a")</f>
        <v>0.15232200000000001</v>
      </c>
      <c r="K183" s="78">
        <f>+IF(ISNUMBER(DATA!N3383),DATA!N3383,"n/a")</f>
        <v>37542127.899999999</v>
      </c>
      <c r="L183" s="79">
        <f>+IF(ISNUMBER(DATA!O3383),DATA!O3383,"n/a")</f>
        <v>0.13905999999999999</v>
      </c>
      <c r="R183" s="68"/>
      <c r="S183" s="68"/>
      <c r="T183" s="68"/>
      <c r="U183" s="68"/>
      <c r="V183" s="68"/>
      <c r="W183" s="68"/>
      <c r="X183" s="68"/>
      <c r="Y183" s="68"/>
    </row>
    <row r="184" spans="1:25" x14ac:dyDescent="0.2">
      <c r="A184" s="77" t="s">
        <v>19</v>
      </c>
      <c r="B184" s="68" t="s">
        <v>27</v>
      </c>
      <c r="C184" s="68" t="s">
        <v>0</v>
      </c>
      <c r="D184" s="68" t="s">
        <v>333</v>
      </c>
      <c r="E184" s="78">
        <f>+IF(ISNUMBER(DATA!H3384),DATA!H3384,"n/a")</f>
        <v>1800227.26</v>
      </c>
      <c r="F184" s="79">
        <f>+IF(ISNUMBER(DATA!I3384),DATA!I3384,"n/a")</f>
        <v>2.8166E-2</v>
      </c>
      <c r="G184" s="78">
        <f>+IF(ISNUMBER(DATA!J3384),DATA!J3384,"n/a")</f>
        <v>5934462.7000000002</v>
      </c>
      <c r="H184" s="79">
        <f>+IF(ISNUMBER(DATA!K3384),DATA!K3384,"n/a")</f>
        <v>-3.4099999999999998E-3</v>
      </c>
      <c r="I184" s="78">
        <f>+IF(ISNUMBER(DATA!L3384),DATA!L3384,"n/a")</f>
        <v>12389008.140000001</v>
      </c>
      <c r="J184" s="79">
        <f>+IF(ISNUMBER(DATA!M3384),DATA!M3384,"n/a")</f>
        <v>4.3639999999999998E-3</v>
      </c>
      <c r="K184" s="78">
        <f>+IF(ISNUMBER(DATA!N3384),DATA!N3384,"n/a")</f>
        <v>25629408.449999999</v>
      </c>
      <c r="L184" s="79">
        <f>+IF(ISNUMBER(DATA!O3384),DATA!O3384,"n/a")</f>
        <v>6.9991999999999999E-2</v>
      </c>
      <c r="R184" s="68"/>
      <c r="S184" s="68"/>
      <c r="T184" s="68"/>
      <c r="U184" s="68"/>
      <c r="V184" s="68"/>
      <c r="W184" s="68"/>
      <c r="X184" s="68"/>
      <c r="Y184" s="68"/>
    </row>
    <row r="185" spans="1:25" x14ac:dyDescent="0.2">
      <c r="A185" s="77" t="s">
        <v>19</v>
      </c>
      <c r="B185" s="68" t="s">
        <v>27</v>
      </c>
      <c r="C185" s="68" t="s">
        <v>0</v>
      </c>
      <c r="D185" s="68" t="s">
        <v>334</v>
      </c>
      <c r="E185" s="78">
        <f>+IF(ISNUMBER(DATA!H3385),DATA!H3385,"n/a")</f>
        <v>15719034.439999999</v>
      </c>
      <c r="F185" s="79">
        <f>+IF(ISNUMBER(DATA!I3385),DATA!I3385,"n/a")</f>
        <v>5.0029999999999996E-3</v>
      </c>
      <c r="G185" s="78">
        <f>+IF(ISNUMBER(DATA!J3385),DATA!J3385,"n/a")</f>
        <v>52230137.579999998</v>
      </c>
      <c r="H185" s="79">
        <f>+IF(ISNUMBER(DATA!K3385),DATA!K3385,"n/a")</f>
        <v>3.4900000000000003E-4</v>
      </c>
      <c r="I185" s="78">
        <f>+IF(ISNUMBER(DATA!L3385),DATA!L3385,"n/a")</f>
        <v>110663606.53</v>
      </c>
      <c r="J185" s="79">
        <f>+IF(ISNUMBER(DATA!M3385),DATA!M3385,"n/a")</f>
        <v>3.3050000000000003E-2</v>
      </c>
      <c r="K185" s="78">
        <f>+IF(ISNUMBER(DATA!N3385),DATA!N3385,"n/a")</f>
        <v>225124427.94999999</v>
      </c>
      <c r="L185" s="79">
        <f>+IF(ISNUMBER(DATA!O3385),DATA!O3385,"n/a")</f>
        <v>7.2144E-2</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19</v>
      </c>
      <c r="B187" s="68" t="s">
        <v>27</v>
      </c>
      <c r="C187" s="68" t="s">
        <v>9</v>
      </c>
      <c r="D187" s="68" t="s">
        <v>326</v>
      </c>
      <c r="E187" s="88">
        <f>+IF(ISNUMBER(DATA!H3436),DATA!H3436,"n/a")</f>
        <v>365037.41</v>
      </c>
      <c r="F187" s="79">
        <f>+IF(ISNUMBER(DATA!I3436),DATA!I3436,"n/a")</f>
        <v>-7.9952999999999996E-2</v>
      </c>
      <c r="G187" s="88">
        <f>+IF(ISNUMBER(DATA!J3436),DATA!J3436,"n/a")</f>
        <v>1185734.6200000001</v>
      </c>
      <c r="H187" s="79">
        <f>+IF(ISNUMBER(DATA!K3436),DATA!K3436,"n/a")</f>
        <v>-9.9288000000000001E-2</v>
      </c>
      <c r="I187" s="88">
        <f>+IF(ISNUMBER(DATA!L3436),DATA!L3436,"n/a")</f>
        <v>2530556.98</v>
      </c>
      <c r="J187" s="79">
        <f>+IF(ISNUMBER(DATA!M3436),DATA!M3436,"n/a")</f>
        <v>-6.2730999999999995E-2</v>
      </c>
      <c r="K187" s="88">
        <f>+IF(ISNUMBER(DATA!N3436),DATA!N3436,"n/a")</f>
        <v>5409250.7000000002</v>
      </c>
      <c r="L187" s="79">
        <f>+IF(ISNUMBER(DATA!O3436),DATA!O3436,"n/a")</f>
        <v>-2.4992E-2</v>
      </c>
      <c r="R187" s="68"/>
      <c r="S187" s="68"/>
      <c r="T187" s="68"/>
      <c r="U187" s="68"/>
      <c r="V187" s="68"/>
      <c r="W187" s="68"/>
      <c r="X187" s="68"/>
      <c r="Y187" s="68"/>
    </row>
    <row r="188" spans="1:25" x14ac:dyDescent="0.2">
      <c r="A188" s="77" t="s">
        <v>19</v>
      </c>
      <c r="B188" s="68" t="s">
        <v>27</v>
      </c>
      <c r="C188" s="68" t="s">
        <v>9</v>
      </c>
      <c r="D188" s="68" t="s">
        <v>327</v>
      </c>
      <c r="E188" s="88">
        <f>+IF(ISNUMBER(DATA!H3437),DATA!H3437,"n/a")</f>
        <v>416828.36</v>
      </c>
      <c r="F188" s="79">
        <f>+IF(ISNUMBER(DATA!I3437),DATA!I3437,"n/a")</f>
        <v>1.9948E-2</v>
      </c>
      <c r="G188" s="88">
        <f>+IF(ISNUMBER(DATA!J3437),DATA!J3437,"n/a")</f>
        <v>1384693.7</v>
      </c>
      <c r="H188" s="79">
        <f>+IF(ISNUMBER(DATA!K3437),DATA!K3437,"n/a")</f>
        <v>-7.2529999999999999E-3</v>
      </c>
      <c r="I188" s="88">
        <f>+IF(ISNUMBER(DATA!L3437),DATA!L3437,"n/a")</f>
        <v>2989169.8</v>
      </c>
      <c r="J188" s="79">
        <f>+IF(ISNUMBER(DATA!M3437),DATA!M3437,"n/a")</f>
        <v>3.1849000000000002E-2</v>
      </c>
      <c r="K188" s="88">
        <f>+IF(ISNUMBER(DATA!N3437),DATA!N3437,"n/a")</f>
        <v>6104701.9800000004</v>
      </c>
      <c r="L188" s="79">
        <f>+IF(ISNUMBER(DATA!O3437),DATA!O3437,"n/a")</f>
        <v>9.1511999999999996E-2</v>
      </c>
      <c r="R188" s="68"/>
      <c r="S188" s="68"/>
      <c r="T188" s="68"/>
      <c r="U188" s="68"/>
      <c r="V188" s="68"/>
      <c r="W188" s="68"/>
      <c r="X188" s="68"/>
      <c r="Y188" s="68"/>
    </row>
    <row r="189" spans="1:25" x14ac:dyDescent="0.2">
      <c r="A189" s="77" t="s">
        <v>19</v>
      </c>
      <c r="B189" s="68" t="s">
        <v>27</v>
      </c>
      <c r="C189" s="68" t="s">
        <v>9</v>
      </c>
      <c r="D189" s="68" t="s">
        <v>328</v>
      </c>
      <c r="E189" s="88">
        <f>+IF(ISNUMBER(DATA!H3438),DATA!H3438,"n/a")</f>
        <v>384393.92</v>
      </c>
      <c r="F189" s="79">
        <f>+IF(ISNUMBER(DATA!I3438),DATA!I3438,"n/a")</f>
        <v>-3.5735999999999997E-2</v>
      </c>
      <c r="G189" s="88">
        <f>+IF(ISNUMBER(DATA!J3438),DATA!J3438,"n/a")</f>
        <v>1247639.6599999999</v>
      </c>
      <c r="H189" s="79">
        <f>+IF(ISNUMBER(DATA!K3438),DATA!K3438,"n/a")</f>
        <v>-5.6272999999999997E-2</v>
      </c>
      <c r="I189" s="88">
        <f>+IF(ISNUMBER(DATA!L3438),DATA!L3438,"n/a")</f>
        <v>2686673.36</v>
      </c>
      <c r="J189" s="79">
        <f>+IF(ISNUMBER(DATA!M3438),DATA!M3438,"n/a")</f>
        <v>-1.1428000000000001E-2</v>
      </c>
      <c r="K189" s="88">
        <f>+IF(ISNUMBER(DATA!N3438),DATA!N3438,"n/a")</f>
        <v>5502284.4000000004</v>
      </c>
      <c r="L189" s="79">
        <f>+IF(ISNUMBER(DATA!O3438),DATA!O3438,"n/a")</f>
        <v>4.9270000000000001E-2</v>
      </c>
      <c r="R189" s="68"/>
      <c r="S189" s="68"/>
      <c r="T189" s="68"/>
      <c r="U189" s="68"/>
      <c r="V189" s="68"/>
      <c r="W189" s="68"/>
      <c r="X189" s="68"/>
      <c r="Y189" s="68"/>
    </row>
    <row r="190" spans="1:25" x14ac:dyDescent="0.2">
      <c r="A190" s="77" t="s">
        <v>19</v>
      </c>
      <c r="B190" s="68" t="s">
        <v>27</v>
      </c>
      <c r="C190" s="68" t="s">
        <v>9</v>
      </c>
      <c r="D190" s="68" t="s">
        <v>329</v>
      </c>
      <c r="E190" s="88">
        <f>+IF(ISNUMBER(DATA!H3439),DATA!H3439,"n/a")</f>
        <v>849772.33</v>
      </c>
      <c r="F190" s="79">
        <f>+IF(ISNUMBER(DATA!I3439),DATA!I3439,"n/a")</f>
        <v>-1.7687000000000001E-2</v>
      </c>
      <c r="G190" s="88">
        <f>+IF(ISNUMBER(DATA!J3439),DATA!J3439,"n/a")</f>
        <v>2867340.28</v>
      </c>
      <c r="H190" s="79">
        <f>+IF(ISNUMBER(DATA!K3439),DATA!K3439,"n/a")</f>
        <v>-2.3479E-2</v>
      </c>
      <c r="I190" s="88">
        <f>+IF(ISNUMBER(DATA!L3439),DATA!L3439,"n/a")</f>
        <v>6117603.9800000004</v>
      </c>
      <c r="J190" s="79">
        <f>+IF(ISNUMBER(DATA!M3439),DATA!M3439,"n/a")</f>
        <v>1.4102999999999999E-2</v>
      </c>
      <c r="K190" s="88">
        <f>+IF(ISNUMBER(DATA!N3439),DATA!N3439,"n/a")</f>
        <v>12556260.83</v>
      </c>
      <c r="L190" s="79">
        <f>+IF(ISNUMBER(DATA!O3439),DATA!O3439,"n/a")</f>
        <v>7.0263000000000006E-2</v>
      </c>
      <c r="R190" s="68"/>
      <c r="S190" s="68"/>
      <c r="T190" s="68"/>
      <c r="U190" s="68"/>
      <c r="V190" s="68"/>
      <c r="W190" s="68"/>
      <c r="X190" s="68"/>
      <c r="Y190" s="68"/>
    </row>
    <row r="191" spans="1:25" x14ac:dyDescent="0.2">
      <c r="A191" s="77" t="s">
        <v>19</v>
      </c>
      <c r="B191" s="68" t="s">
        <v>27</v>
      </c>
      <c r="C191" s="68" t="s">
        <v>9</v>
      </c>
      <c r="D191" s="68" t="s">
        <v>330</v>
      </c>
      <c r="E191" s="88">
        <f>+IF(ISNUMBER(DATA!H3440),DATA!H3440,"n/a")</f>
        <v>236418.23</v>
      </c>
      <c r="F191" s="79">
        <f>+IF(ISNUMBER(DATA!I3440),DATA!I3440,"n/a")</f>
        <v>-3.4970000000000001E-3</v>
      </c>
      <c r="G191" s="88">
        <f>+IF(ISNUMBER(DATA!J3440),DATA!J3440,"n/a")</f>
        <v>789144.8</v>
      </c>
      <c r="H191" s="79">
        <f>+IF(ISNUMBER(DATA!K3440),DATA!K3440,"n/a")</f>
        <v>1.9717999999999999E-2</v>
      </c>
      <c r="I191" s="88">
        <f>+IF(ISNUMBER(DATA!L3440),DATA!L3440,"n/a")</f>
        <v>1685912.94</v>
      </c>
      <c r="J191" s="79">
        <f>+IF(ISNUMBER(DATA!M3440),DATA!M3440,"n/a")</f>
        <v>5.1433E-2</v>
      </c>
      <c r="K191" s="88">
        <f>+IF(ISNUMBER(DATA!N3440),DATA!N3440,"n/a")</f>
        <v>3487734</v>
      </c>
      <c r="L191" s="79">
        <f>+IF(ISNUMBER(DATA!O3440),DATA!O3440,"n/a")</f>
        <v>0.15922900000000001</v>
      </c>
      <c r="R191" s="68"/>
      <c r="S191" s="68"/>
      <c r="T191" s="68"/>
      <c r="U191" s="68"/>
      <c r="V191" s="68"/>
      <c r="W191" s="68"/>
      <c r="X191" s="68"/>
      <c r="Y191" s="68"/>
    </row>
    <row r="192" spans="1:25" x14ac:dyDescent="0.2">
      <c r="A192" s="77" t="s">
        <v>19</v>
      </c>
      <c r="B192" s="68" t="s">
        <v>27</v>
      </c>
      <c r="C192" s="68" t="s">
        <v>9</v>
      </c>
      <c r="D192" s="68" t="s">
        <v>331</v>
      </c>
      <c r="E192" s="88">
        <f>+IF(ISNUMBER(DATA!H3441),DATA!H3441,"n/a")</f>
        <v>276399.40999999997</v>
      </c>
      <c r="F192" s="79">
        <f>+IF(ISNUMBER(DATA!I3441),DATA!I3441,"n/a")</f>
        <v>0.116329</v>
      </c>
      <c r="G192" s="88">
        <f>+IF(ISNUMBER(DATA!J3441),DATA!J3441,"n/a")</f>
        <v>902121</v>
      </c>
      <c r="H192" s="79">
        <f>+IF(ISNUMBER(DATA!K3441),DATA!K3441,"n/a")</f>
        <v>0.119212</v>
      </c>
      <c r="I192" s="88">
        <f>+IF(ISNUMBER(DATA!L3441),DATA!L3441,"n/a")</f>
        <v>1921756.69</v>
      </c>
      <c r="J192" s="79">
        <f>+IF(ISNUMBER(DATA!M3441),DATA!M3441,"n/a")</f>
        <v>0.14546300000000001</v>
      </c>
      <c r="K192" s="88">
        <f>+IF(ISNUMBER(DATA!N3441),DATA!N3441,"n/a")</f>
        <v>3695648.05</v>
      </c>
      <c r="L192" s="79">
        <f>+IF(ISNUMBER(DATA!O3441),DATA!O3441,"n/a")</f>
        <v>0.118016</v>
      </c>
      <c r="R192" s="68"/>
      <c r="S192" s="68"/>
      <c r="T192" s="68"/>
      <c r="U192" s="68"/>
      <c r="V192" s="68"/>
      <c r="W192" s="68"/>
      <c r="X192" s="68"/>
      <c r="Y192" s="68"/>
    </row>
    <row r="193" spans="1:25" x14ac:dyDescent="0.2">
      <c r="A193" s="77" t="s">
        <v>19</v>
      </c>
      <c r="B193" s="68" t="s">
        <v>27</v>
      </c>
      <c r="C193" s="68" t="s">
        <v>9</v>
      </c>
      <c r="D193" s="68" t="s">
        <v>332</v>
      </c>
      <c r="E193" s="88">
        <f>+IF(ISNUMBER(DATA!H3442),DATA!H3442,"n/a")</f>
        <v>639258.78</v>
      </c>
      <c r="F193" s="79">
        <f>+IF(ISNUMBER(DATA!I3442),DATA!I3442,"n/a")</f>
        <v>5.3191000000000002E-2</v>
      </c>
      <c r="G193" s="88">
        <f>+IF(ISNUMBER(DATA!J3442),DATA!J3442,"n/a")</f>
        <v>2147422.65</v>
      </c>
      <c r="H193" s="79">
        <f>+IF(ISNUMBER(DATA!K3442),DATA!K3442,"n/a")</f>
        <v>9.5804E-2</v>
      </c>
      <c r="I193" s="88">
        <f>+IF(ISNUMBER(DATA!L3442),DATA!L3442,"n/a")</f>
        <v>4451381.09</v>
      </c>
      <c r="J193" s="79">
        <f>+IF(ISNUMBER(DATA!M3442),DATA!M3442,"n/a")</f>
        <v>0.14982300000000001</v>
      </c>
      <c r="K193" s="88">
        <f>+IF(ISNUMBER(DATA!N3442),DATA!N3442,"n/a")</f>
        <v>8756694.25</v>
      </c>
      <c r="L193" s="79">
        <f>+IF(ISNUMBER(DATA!O3442),DATA!O3442,"n/a")</f>
        <v>0.146178</v>
      </c>
      <c r="R193" s="68"/>
      <c r="S193" s="68"/>
      <c r="T193" s="68"/>
      <c r="U193" s="68"/>
      <c r="V193" s="68"/>
      <c r="W193" s="68"/>
      <c r="X193" s="68"/>
      <c r="Y193" s="68"/>
    </row>
    <row r="194" spans="1:25" x14ac:dyDescent="0.2">
      <c r="A194" s="77" t="s">
        <v>19</v>
      </c>
      <c r="B194" s="68" t="s">
        <v>27</v>
      </c>
      <c r="C194" s="68" t="s">
        <v>9</v>
      </c>
      <c r="D194" s="68" t="s">
        <v>333</v>
      </c>
      <c r="E194" s="88">
        <f>+IF(ISNUMBER(DATA!H3443),DATA!H3443,"n/a")</f>
        <v>429279.02</v>
      </c>
      <c r="F194" s="79">
        <f>+IF(ISNUMBER(DATA!I3443),DATA!I3443,"n/a")</f>
        <v>8.4765999999999994E-2</v>
      </c>
      <c r="G194" s="88">
        <f>+IF(ISNUMBER(DATA!J3443),DATA!J3443,"n/a")</f>
        <v>1421048.72</v>
      </c>
      <c r="H194" s="79">
        <f>+IF(ISNUMBER(DATA!K3443),DATA!K3443,"n/a")</f>
        <v>7.9410999999999995E-2</v>
      </c>
      <c r="I194" s="88">
        <f>+IF(ISNUMBER(DATA!L3443),DATA!L3443,"n/a")</f>
        <v>2965034.26</v>
      </c>
      <c r="J194" s="79">
        <f>+IF(ISNUMBER(DATA!M3443),DATA!M3443,"n/a")</f>
        <v>9.5125000000000001E-2</v>
      </c>
      <c r="K194" s="88">
        <f>+IF(ISNUMBER(DATA!N3443),DATA!N3443,"n/a")</f>
        <v>6072052.1600000001</v>
      </c>
      <c r="L194" s="79">
        <f>+IF(ISNUMBER(DATA!O3443),DATA!O3443,"n/a")</f>
        <v>0.16114700000000001</v>
      </c>
      <c r="R194" s="68"/>
      <c r="S194" s="68"/>
      <c r="T194" s="68"/>
      <c r="U194" s="68"/>
      <c r="V194" s="68"/>
      <c r="W194" s="68"/>
      <c r="X194" s="68"/>
      <c r="Y194" s="68"/>
    </row>
    <row r="195" spans="1:25" x14ac:dyDescent="0.2">
      <c r="A195" s="77" t="s">
        <v>19</v>
      </c>
      <c r="B195" s="68" t="s">
        <v>27</v>
      </c>
      <c r="C195" s="68" t="s">
        <v>9</v>
      </c>
      <c r="D195" s="68" t="s">
        <v>334</v>
      </c>
      <c r="E195" s="88">
        <f>+IF(ISNUMBER(DATA!H3444),DATA!H3444,"n/a")</f>
        <v>3597387.52</v>
      </c>
      <c r="F195" s="79">
        <f>+IF(ISNUMBER(DATA!I3444),DATA!I3444,"n/a")</f>
        <v>1.1440000000000001E-2</v>
      </c>
      <c r="G195" s="88">
        <f>+IF(ISNUMBER(DATA!J3444),DATA!J3444,"n/a")</f>
        <v>11945145.5</v>
      </c>
      <c r="H195" s="79">
        <f>+IF(ISNUMBER(DATA!K3444),DATA!K3444,"n/a")</f>
        <v>1.0104E-2</v>
      </c>
      <c r="I195" s="88">
        <f>+IF(ISNUMBER(DATA!L3444),DATA!L3444,"n/a")</f>
        <v>25348088.969999999</v>
      </c>
      <c r="J195" s="79">
        <f>+IF(ISNUMBER(DATA!M3444),DATA!M3444,"n/a")</f>
        <v>4.7135000000000003E-2</v>
      </c>
      <c r="K195" s="88">
        <f>+IF(ISNUMBER(DATA!N3444),DATA!N3444,"n/a")</f>
        <v>51584626.140000001</v>
      </c>
      <c r="L195" s="79">
        <f>+IF(ISNUMBER(DATA!O3444),DATA!O3444,"n/a")</f>
        <v>9.0580999999999995E-2</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19</v>
      </c>
      <c r="B197" s="68" t="s">
        <v>27</v>
      </c>
      <c r="C197" s="68" t="s">
        <v>25</v>
      </c>
      <c r="D197" s="68" t="s">
        <v>326</v>
      </c>
      <c r="E197" s="88">
        <f>+IF(ISNUMBER(DATA!H3495),DATA!H3495,"n/a")</f>
        <v>709357.12</v>
      </c>
      <c r="F197" s="79">
        <f>+IF(ISNUMBER(DATA!I3495),DATA!I3495,"n/a")</f>
        <v>-6.7224000000000006E-2</v>
      </c>
      <c r="G197" s="88">
        <f>+IF(ISNUMBER(DATA!J3495),DATA!J3495,"n/a")</f>
        <v>2310263.15</v>
      </c>
      <c r="H197" s="79">
        <f>+IF(ISNUMBER(DATA!K3495),DATA!K3495,"n/a")</f>
        <v>-8.8713E-2</v>
      </c>
      <c r="I197" s="88">
        <f>+IF(ISNUMBER(DATA!L3495),DATA!L3495,"n/a")</f>
        <v>4889747.8600000003</v>
      </c>
      <c r="J197" s="79">
        <f>+IF(ISNUMBER(DATA!M3495),DATA!M3495,"n/a")</f>
        <v>-5.5233999999999998E-2</v>
      </c>
      <c r="K197" s="88">
        <f>+IF(ISNUMBER(DATA!N3495),DATA!N3495,"n/a")</f>
        <v>10395230.210000001</v>
      </c>
      <c r="L197" s="79">
        <f>+IF(ISNUMBER(DATA!O3495),DATA!O3495,"n/a")</f>
        <v>-2.4261000000000001E-2</v>
      </c>
      <c r="R197" s="68"/>
      <c r="S197" s="68"/>
      <c r="T197" s="68"/>
      <c r="U197" s="68"/>
      <c r="V197" s="68"/>
      <c r="W197" s="68"/>
      <c r="X197" s="68"/>
      <c r="Y197" s="68"/>
    </row>
    <row r="198" spans="1:25" x14ac:dyDescent="0.2">
      <c r="A198" s="77" t="s">
        <v>19</v>
      </c>
      <c r="B198" s="68" t="s">
        <v>27</v>
      </c>
      <c r="C198" s="68" t="s">
        <v>25</v>
      </c>
      <c r="D198" s="68" t="s">
        <v>327</v>
      </c>
      <c r="E198" s="88">
        <f>+IF(ISNUMBER(DATA!H3496),DATA!H3496,"n/a")</f>
        <v>770932.28</v>
      </c>
      <c r="F198" s="79">
        <f>+IF(ISNUMBER(DATA!I3496),DATA!I3496,"n/a")</f>
        <v>2.2669999999999999E-3</v>
      </c>
      <c r="G198" s="88">
        <f>+IF(ISNUMBER(DATA!J3496),DATA!J3496,"n/a")</f>
        <v>2534338.9500000002</v>
      </c>
      <c r="H198" s="79">
        <f>+IF(ISNUMBER(DATA!K3496),DATA!K3496,"n/a")</f>
        <v>-1.8290000000000001E-2</v>
      </c>
      <c r="I198" s="88">
        <f>+IF(ISNUMBER(DATA!L3496),DATA!L3496,"n/a")</f>
        <v>5349624.75</v>
      </c>
      <c r="J198" s="79">
        <f>+IF(ISNUMBER(DATA!M3496),DATA!M3496,"n/a")</f>
        <v>-3.3899999999999998E-3</v>
      </c>
      <c r="K198" s="88">
        <f>+IF(ISNUMBER(DATA!N3496),DATA!N3496,"n/a")</f>
        <v>10951836.789999999</v>
      </c>
      <c r="L198" s="79">
        <f>+IF(ISNUMBER(DATA!O3496),DATA!O3496,"n/a")</f>
        <v>4.2591999999999998E-2</v>
      </c>
      <c r="R198" s="68"/>
      <c r="S198" s="68"/>
      <c r="T198" s="68"/>
      <c r="U198" s="68"/>
      <c r="V198" s="68"/>
      <c r="W198" s="68"/>
      <c r="X198" s="68"/>
      <c r="Y198" s="68"/>
    </row>
    <row r="199" spans="1:25" x14ac:dyDescent="0.2">
      <c r="A199" s="77" t="s">
        <v>19</v>
      </c>
      <c r="B199" s="68" t="s">
        <v>27</v>
      </c>
      <c r="C199" s="68" t="s">
        <v>25</v>
      </c>
      <c r="D199" s="68" t="s">
        <v>328</v>
      </c>
      <c r="E199" s="88">
        <f>+IF(ISNUMBER(DATA!H3497),DATA!H3497,"n/a")</f>
        <v>720905.7</v>
      </c>
      <c r="F199" s="79">
        <f>+IF(ISNUMBER(DATA!I3497),DATA!I3497,"n/a")</f>
        <v>-4.8599000000000003E-2</v>
      </c>
      <c r="G199" s="88">
        <f>+IF(ISNUMBER(DATA!J3497),DATA!J3497,"n/a")</f>
        <v>2329514.83</v>
      </c>
      <c r="H199" s="79">
        <f>+IF(ISNUMBER(DATA!K3497),DATA!K3497,"n/a")</f>
        <v>-6.7699999999999996E-2</v>
      </c>
      <c r="I199" s="88">
        <f>+IF(ISNUMBER(DATA!L3497),DATA!L3497,"n/a")</f>
        <v>4983962.09</v>
      </c>
      <c r="J199" s="79">
        <f>+IF(ISNUMBER(DATA!M3497),DATA!M3497,"n/a")</f>
        <v>-4.1987999999999998E-2</v>
      </c>
      <c r="K199" s="88">
        <f>+IF(ISNUMBER(DATA!N3497),DATA!N3497,"n/a")</f>
        <v>10224904.51</v>
      </c>
      <c r="L199" s="79">
        <f>+IF(ISNUMBER(DATA!O3497),DATA!O3497,"n/a")</f>
        <v>-1.45E-4</v>
      </c>
      <c r="R199" s="68"/>
      <c r="S199" s="68"/>
      <c r="T199" s="68"/>
      <c r="U199" s="68"/>
      <c r="V199" s="68"/>
      <c r="W199" s="68"/>
      <c r="X199" s="68"/>
      <c r="Y199" s="68"/>
    </row>
    <row r="200" spans="1:25" x14ac:dyDescent="0.2">
      <c r="A200" s="77" t="s">
        <v>19</v>
      </c>
      <c r="B200" s="68" t="s">
        <v>27</v>
      </c>
      <c r="C200" s="68" t="s">
        <v>25</v>
      </c>
      <c r="D200" s="68" t="s">
        <v>329</v>
      </c>
      <c r="E200" s="88">
        <f>+IF(ISNUMBER(DATA!H3498),DATA!H3498,"n/a")</f>
        <v>1425723.63</v>
      </c>
      <c r="F200" s="79">
        <f>+IF(ISNUMBER(DATA!I3498),DATA!I3498,"n/a")</f>
        <v>-4.4088000000000002E-2</v>
      </c>
      <c r="G200" s="88">
        <f>+IF(ISNUMBER(DATA!J3498),DATA!J3498,"n/a")</f>
        <v>4776150.88</v>
      </c>
      <c r="H200" s="79">
        <f>+IF(ISNUMBER(DATA!K3498),DATA!K3498,"n/a")</f>
        <v>-6.1337000000000003E-2</v>
      </c>
      <c r="I200" s="88">
        <f>+IF(ISNUMBER(DATA!L3498),DATA!L3498,"n/a")</f>
        <v>10147374.51</v>
      </c>
      <c r="J200" s="79">
        <f>+IF(ISNUMBER(DATA!M3498),DATA!M3498,"n/a")</f>
        <v>-3.7359999999999997E-2</v>
      </c>
      <c r="K200" s="88">
        <f>+IF(ISNUMBER(DATA!N3498),DATA!N3498,"n/a")</f>
        <v>21236870.059999999</v>
      </c>
      <c r="L200" s="79">
        <f>+IF(ISNUMBER(DATA!O3498),DATA!O3498,"n/a")</f>
        <v>1.8199E-2</v>
      </c>
      <c r="R200" s="68"/>
      <c r="S200" s="68"/>
      <c r="T200" s="68"/>
      <c r="U200" s="68"/>
      <c r="V200" s="68"/>
      <c r="W200" s="68"/>
      <c r="X200" s="68"/>
      <c r="Y200" s="68"/>
    </row>
    <row r="201" spans="1:25" x14ac:dyDescent="0.2">
      <c r="A201" s="77" t="s">
        <v>19</v>
      </c>
      <c r="B201" s="68" t="s">
        <v>27</v>
      </c>
      <c r="C201" s="68" t="s">
        <v>25</v>
      </c>
      <c r="D201" s="68" t="s">
        <v>330</v>
      </c>
      <c r="E201" s="88">
        <f>+IF(ISNUMBER(DATA!H3499),DATA!H3499,"n/a")</f>
        <v>446164.47</v>
      </c>
      <c r="F201" s="79">
        <f>+IF(ISNUMBER(DATA!I3499),DATA!I3499,"n/a")</f>
        <v>-8.2450000000000006E-3</v>
      </c>
      <c r="G201" s="88">
        <f>+IF(ISNUMBER(DATA!J3499),DATA!J3499,"n/a")</f>
        <v>1494738.21</v>
      </c>
      <c r="H201" s="79">
        <f>+IF(ISNUMBER(DATA!K3499),DATA!K3499,"n/a")</f>
        <v>4.1155999999999998E-2</v>
      </c>
      <c r="I201" s="88">
        <f>+IF(ISNUMBER(DATA!L3499),DATA!L3499,"n/a")</f>
        <v>3073009.26</v>
      </c>
      <c r="J201" s="79">
        <f>+IF(ISNUMBER(DATA!M3499),DATA!M3499,"n/a")</f>
        <v>4.5880999999999998E-2</v>
      </c>
      <c r="K201" s="88">
        <f>+IF(ISNUMBER(DATA!N3499),DATA!N3499,"n/a")</f>
        <v>6355393.0099999998</v>
      </c>
      <c r="L201" s="79">
        <f>+IF(ISNUMBER(DATA!O3499),DATA!O3499,"n/a")</f>
        <v>0.139602</v>
      </c>
      <c r="R201" s="68"/>
      <c r="S201" s="68"/>
      <c r="T201" s="68"/>
      <c r="U201" s="68"/>
      <c r="V201" s="68"/>
      <c r="W201" s="68"/>
      <c r="X201" s="68"/>
      <c r="Y201" s="68"/>
    </row>
    <row r="202" spans="1:25" x14ac:dyDescent="0.2">
      <c r="A202" s="77" t="s">
        <v>19</v>
      </c>
      <c r="B202" s="68" t="s">
        <v>27</v>
      </c>
      <c r="C202" s="68" t="s">
        <v>25</v>
      </c>
      <c r="D202" s="68" t="s">
        <v>331</v>
      </c>
      <c r="E202" s="88">
        <f>+IF(ISNUMBER(DATA!H3500),DATA!H3500,"n/a")</f>
        <v>445911.23</v>
      </c>
      <c r="F202" s="79">
        <f>+IF(ISNUMBER(DATA!I3500),DATA!I3500,"n/a")</f>
        <v>-2.5128999999999999E-2</v>
      </c>
      <c r="G202" s="88">
        <f>+IF(ISNUMBER(DATA!J3500),DATA!J3500,"n/a")</f>
        <v>1453532.04</v>
      </c>
      <c r="H202" s="79">
        <f>+IF(ISNUMBER(DATA!K3500),DATA!K3500,"n/a")</f>
        <v>7.6000000000000004E-4</v>
      </c>
      <c r="I202" s="88">
        <f>+IF(ISNUMBER(DATA!L3500),DATA!L3500,"n/a")</f>
        <v>3063240.71</v>
      </c>
      <c r="J202" s="79">
        <f>+IF(ISNUMBER(DATA!M3500),DATA!M3500,"n/a")</f>
        <v>2.0622000000000001E-2</v>
      </c>
      <c r="K202" s="88">
        <f>+IF(ISNUMBER(DATA!N3500),DATA!N3500,"n/a")</f>
        <v>6037326.5300000003</v>
      </c>
      <c r="L202" s="79">
        <f>+IF(ISNUMBER(DATA!O3500),DATA!O3500,"n/a")</f>
        <v>1.7009E-2</v>
      </c>
      <c r="R202" s="68"/>
      <c r="S202" s="68"/>
      <c r="T202" s="68"/>
      <c r="U202" s="68"/>
      <c r="V202" s="68"/>
      <c r="W202" s="68"/>
      <c r="X202" s="68"/>
      <c r="Y202" s="68"/>
    </row>
    <row r="203" spans="1:25" x14ac:dyDescent="0.2">
      <c r="A203" s="77" t="s">
        <v>19</v>
      </c>
      <c r="B203" s="68" t="s">
        <v>27</v>
      </c>
      <c r="C203" s="68" t="s">
        <v>25</v>
      </c>
      <c r="D203" s="68" t="s">
        <v>332</v>
      </c>
      <c r="E203" s="88">
        <f>+IF(ISNUMBER(DATA!H3501),DATA!H3501,"n/a")</f>
        <v>1230564.28</v>
      </c>
      <c r="F203" s="79">
        <f>+IF(ISNUMBER(DATA!I3501),DATA!I3501,"n/a")</f>
        <v>3.9655000000000003E-2</v>
      </c>
      <c r="G203" s="88">
        <f>+IF(ISNUMBER(DATA!J3501),DATA!J3501,"n/a")</f>
        <v>4119393.93</v>
      </c>
      <c r="H203" s="79">
        <f>+IF(ISNUMBER(DATA!K3501),DATA!K3501,"n/a")</f>
        <v>7.8395999999999993E-2</v>
      </c>
      <c r="I203" s="88">
        <f>+IF(ISNUMBER(DATA!L3501),DATA!L3501,"n/a")</f>
        <v>8485297.5800000001</v>
      </c>
      <c r="J203" s="79">
        <f>+IF(ISNUMBER(DATA!M3501),DATA!M3501,"n/a")</f>
        <v>0.11496199999999999</v>
      </c>
      <c r="K203" s="88">
        <f>+IF(ISNUMBER(DATA!N3501),DATA!N3501,"n/a")</f>
        <v>16698478.050000001</v>
      </c>
      <c r="L203" s="79">
        <f>+IF(ISNUMBER(DATA!O3501),DATA!O3501,"n/a")</f>
        <v>0.107087</v>
      </c>
      <c r="R203" s="68"/>
      <c r="S203" s="68"/>
      <c r="T203" s="68"/>
      <c r="U203" s="68"/>
      <c r="V203" s="68"/>
      <c r="W203" s="68"/>
      <c r="X203" s="68"/>
      <c r="Y203" s="68"/>
    </row>
    <row r="204" spans="1:25" x14ac:dyDescent="0.2">
      <c r="A204" s="77" t="s">
        <v>19</v>
      </c>
      <c r="B204" s="68" t="s">
        <v>27</v>
      </c>
      <c r="C204" s="68" t="s">
        <v>25</v>
      </c>
      <c r="D204" s="68" t="s">
        <v>333</v>
      </c>
      <c r="E204" s="88">
        <f>+IF(ISNUMBER(DATA!H3502),DATA!H3502,"n/a")</f>
        <v>801666.53</v>
      </c>
      <c r="F204" s="79">
        <f>+IF(ISNUMBER(DATA!I3502),DATA!I3502,"n/a")</f>
        <v>2.8504000000000002E-2</v>
      </c>
      <c r="G204" s="88">
        <f>+IF(ISNUMBER(DATA!J3502),DATA!J3502,"n/a")</f>
        <v>2663282.23</v>
      </c>
      <c r="H204" s="79">
        <f>+IF(ISNUMBER(DATA!K3502),DATA!K3502,"n/a")</f>
        <v>3.6194999999999998E-2</v>
      </c>
      <c r="I204" s="88">
        <f>+IF(ISNUMBER(DATA!L3502),DATA!L3502,"n/a")</f>
        <v>5519364.9500000002</v>
      </c>
      <c r="J204" s="79">
        <f>+IF(ISNUMBER(DATA!M3502),DATA!M3502,"n/a")</f>
        <v>4.4006000000000003E-2</v>
      </c>
      <c r="K204" s="88">
        <f>+IF(ISNUMBER(DATA!N3502),DATA!N3502,"n/a")</f>
        <v>11390879.310000001</v>
      </c>
      <c r="L204" s="79">
        <f>+IF(ISNUMBER(DATA!O3502),DATA!O3502,"n/a")</f>
        <v>0.10551099999999999</v>
      </c>
      <c r="R204" s="68"/>
      <c r="S204" s="68"/>
      <c r="T204" s="68"/>
      <c r="U204" s="68"/>
      <c r="V204" s="68"/>
      <c r="W204" s="68"/>
      <c r="X204" s="68"/>
      <c r="Y204" s="68"/>
    </row>
    <row r="205" spans="1:25" x14ac:dyDescent="0.2">
      <c r="A205" s="77" t="s">
        <v>19</v>
      </c>
      <c r="B205" s="68" t="s">
        <v>27</v>
      </c>
      <c r="C205" s="68" t="s">
        <v>25</v>
      </c>
      <c r="D205" s="68" t="s">
        <v>334</v>
      </c>
      <c r="E205" s="88">
        <f>+IF(ISNUMBER(DATA!H3503),DATA!H3503,"n/a")</f>
        <v>6551225.3899999997</v>
      </c>
      <c r="F205" s="79">
        <f>+IF(ISNUMBER(DATA!I3503),DATA!I3503,"n/a")</f>
        <v>-1.474E-2</v>
      </c>
      <c r="G205" s="88">
        <f>+IF(ISNUMBER(DATA!J3503),DATA!J3503,"n/a")</f>
        <v>21681214.390000001</v>
      </c>
      <c r="H205" s="79">
        <f>+IF(ISNUMBER(DATA!K3503),DATA!K3503,"n/a")</f>
        <v>-1.3679E-2</v>
      </c>
      <c r="I205" s="88">
        <f>+IF(ISNUMBER(DATA!L3503),DATA!L3503,"n/a")</f>
        <v>45511621.920000002</v>
      </c>
      <c r="J205" s="79">
        <f>+IF(ISNUMBER(DATA!M3503),DATA!M3503,"n/a")</f>
        <v>8.5970000000000005E-3</v>
      </c>
      <c r="K205" s="88">
        <f>+IF(ISNUMBER(DATA!N3503),DATA!N3503,"n/a")</f>
        <v>93290918.780000001</v>
      </c>
      <c r="L205" s="79">
        <f>+IF(ISNUMBER(DATA!O3503),DATA!O3503,"n/a")</f>
        <v>4.6543000000000001E-2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19</v>
      </c>
      <c r="B207" s="68" t="s">
        <v>27</v>
      </c>
      <c r="C207" s="68" t="s">
        <v>10</v>
      </c>
      <c r="D207" s="68" t="s">
        <v>326</v>
      </c>
      <c r="E207" s="89">
        <f>+IF(ISNUMBER(DATA!H3554),DATA!H3554,"n/a")</f>
        <v>5.0135120000000004</v>
      </c>
      <c r="F207" s="79">
        <f>+IF(ISNUMBER(DATA!I3554),DATA!I3554,"n/a")</f>
        <v>1.3236E-2</v>
      </c>
      <c r="G207" s="89">
        <f>+IF(ISNUMBER(DATA!J3554),DATA!J3554,"n/a")</f>
        <v>5.0838850000000004</v>
      </c>
      <c r="H207" s="79">
        <f>+IF(ISNUMBER(DATA!K3554),DATA!K3554,"n/a")</f>
        <v>1.9765000000000001E-2</v>
      </c>
      <c r="I207" s="89">
        <f>+IF(ISNUMBER(DATA!L3554),DATA!L3554,"n/a")</f>
        <v>5.075755</v>
      </c>
      <c r="J207" s="79">
        <f>+IF(ISNUMBER(DATA!M3554),DATA!M3554,"n/a")</f>
        <v>1.0043E-2</v>
      </c>
      <c r="K207" s="89">
        <f>+IF(ISNUMBER(DATA!N3554),DATA!N3554,"n/a")</f>
        <v>5.0540399999999996</v>
      </c>
      <c r="L207" s="79">
        <f>+IF(ISNUMBER(DATA!O3554),DATA!O3554,"n/a")</f>
        <v>1.1723000000000001E-2</v>
      </c>
      <c r="R207" s="68"/>
      <c r="S207" s="68"/>
      <c r="T207" s="68"/>
      <c r="U207" s="68"/>
      <c r="V207" s="68"/>
      <c r="W207" s="68"/>
      <c r="X207" s="68"/>
      <c r="Y207" s="68"/>
    </row>
    <row r="208" spans="1:25" x14ac:dyDescent="0.2">
      <c r="A208" s="77" t="s">
        <v>19</v>
      </c>
      <c r="B208" s="68" t="s">
        <v>27</v>
      </c>
      <c r="C208" s="68" t="s">
        <v>10</v>
      </c>
      <c r="D208" s="68" t="s">
        <v>327</v>
      </c>
      <c r="E208" s="89">
        <f>+IF(ISNUMBER(DATA!H3555),DATA!H3555,"n/a")</f>
        <v>4.3774170000000003</v>
      </c>
      <c r="F208" s="79">
        <f>+IF(ISNUMBER(DATA!I3555),DATA!I3555,"n/a")</f>
        <v>5.0270000000000002E-3</v>
      </c>
      <c r="G208" s="89">
        <f>+IF(ISNUMBER(DATA!J3555),DATA!J3555,"n/a")</f>
        <v>4.4932679999999996</v>
      </c>
      <c r="H208" s="79">
        <f>+IF(ISNUMBER(DATA!K3555),DATA!K3555,"n/a")</f>
        <v>3.2816999999999999E-2</v>
      </c>
      <c r="I208" s="89">
        <f>+IF(ISNUMBER(DATA!L3555),DATA!L3555,"n/a")</f>
        <v>4.4339339999999998</v>
      </c>
      <c r="J208" s="79">
        <f>+IF(ISNUMBER(DATA!M3555),DATA!M3555,"n/a")</f>
        <v>3.0041000000000002E-2</v>
      </c>
      <c r="K208" s="89">
        <f>+IF(ISNUMBER(DATA!N3555),DATA!N3555,"n/a")</f>
        <v>4.3642510000000003</v>
      </c>
      <c r="L208" s="79">
        <f>+IF(ISNUMBER(DATA!O3555),DATA!O3555,"n/a")</f>
        <v>1.9764E-2</v>
      </c>
      <c r="R208" s="68"/>
      <c r="S208" s="68"/>
      <c r="T208" s="68"/>
      <c r="U208" s="68"/>
      <c r="V208" s="68"/>
      <c r="W208" s="68"/>
      <c r="X208" s="68"/>
      <c r="Y208" s="68"/>
    </row>
    <row r="209" spans="1:25" x14ac:dyDescent="0.2">
      <c r="A209" s="77" t="s">
        <v>19</v>
      </c>
      <c r="B209" s="68" t="s">
        <v>27</v>
      </c>
      <c r="C209" s="68" t="s">
        <v>10</v>
      </c>
      <c r="D209" s="68" t="s">
        <v>328</v>
      </c>
      <c r="E209" s="89">
        <f>+IF(ISNUMBER(DATA!H3556),DATA!H3556,"n/a")</f>
        <v>4.4485299999999999</v>
      </c>
      <c r="F209" s="79">
        <f>+IF(ISNUMBER(DATA!I3556),DATA!I3556,"n/a")</f>
        <v>-3.503E-3</v>
      </c>
      <c r="G209" s="89">
        <f>+IF(ISNUMBER(DATA!J3556),DATA!J3556,"n/a")</f>
        <v>4.5247630000000001</v>
      </c>
      <c r="H209" s="79">
        <f>+IF(ISNUMBER(DATA!K3556),DATA!K3556,"n/a")</f>
        <v>4.5100000000000001E-3</v>
      </c>
      <c r="I209" s="89">
        <f>+IF(ISNUMBER(DATA!L3556),DATA!L3556,"n/a")</f>
        <v>4.5270000000000001</v>
      </c>
      <c r="J209" s="79">
        <f>+IF(ISNUMBER(DATA!M3556),DATA!M3556,"n/a")</f>
        <v>2.1100000000000001E-4</v>
      </c>
      <c r="K209" s="89">
        <f>+IF(ISNUMBER(DATA!N3556),DATA!N3556,"n/a")</f>
        <v>4.516832</v>
      </c>
      <c r="L209" s="79">
        <f>+IF(ISNUMBER(DATA!O3556),DATA!O3556,"n/a")</f>
        <v>-7.7549999999999997E-3</v>
      </c>
      <c r="R209" s="68"/>
      <c r="S209" s="68"/>
      <c r="T209" s="68"/>
      <c r="U209" s="68"/>
      <c r="V209" s="68"/>
      <c r="W209" s="68"/>
      <c r="X209" s="68"/>
      <c r="Y209" s="68"/>
    </row>
    <row r="210" spans="1:25" x14ac:dyDescent="0.2">
      <c r="A210" s="77" t="s">
        <v>19</v>
      </c>
      <c r="B210" s="68" t="s">
        <v>27</v>
      </c>
      <c r="C210" s="68" t="s">
        <v>10</v>
      </c>
      <c r="D210" s="68" t="s">
        <v>329</v>
      </c>
      <c r="E210" s="89">
        <f>+IF(ISNUMBER(DATA!H3557),DATA!H3557,"n/a")</f>
        <v>3.9999509999999998</v>
      </c>
      <c r="F210" s="79">
        <f>+IF(ISNUMBER(DATA!I3557),DATA!I3557,"n/a")</f>
        <v>-1.3145E-2</v>
      </c>
      <c r="G210" s="89">
        <f>+IF(ISNUMBER(DATA!J3557),DATA!J3557,"n/a")</f>
        <v>4.0038790000000004</v>
      </c>
      <c r="H210" s="79">
        <f>+IF(ISNUMBER(DATA!K3557),DATA!K3557,"n/a")</f>
        <v>-1.1712E-2</v>
      </c>
      <c r="I210" s="89">
        <f>+IF(ISNUMBER(DATA!L3557),DATA!L3557,"n/a")</f>
        <v>3.9907110000000001</v>
      </c>
      <c r="J210" s="79">
        <f>+IF(ISNUMBER(DATA!M3557),DATA!M3557,"n/a")</f>
        <v>-1.6684000000000001E-2</v>
      </c>
      <c r="K210" s="89">
        <f>+IF(ISNUMBER(DATA!N3557),DATA!N3557,"n/a")</f>
        <v>4.0200560000000003</v>
      </c>
      <c r="L210" s="79">
        <f>+IF(ISNUMBER(DATA!O3557),DATA!O3557,"n/a")</f>
        <v>-1.304E-2</v>
      </c>
      <c r="R210" s="68"/>
      <c r="S210" s="68"/>
      <c r="T210" s="68"/>
      <c r="U210" s="68"/>
      <c r="V210" s="68"/>
      <c r="W210" s="68"/>
      <c r="X210" s="68"/>
      <c r="Y210" s="68"/>
    </row>
    <row r="211" spans="1:25" x14ac:dyDescent="0.2">
      <c r="A211" s="77" t="s">
        <v>19</v>
      </c>
      <c r="B211" s="68" t="s">
        <v>27</v>
      </c>
      <c r="C211" s="68" t="s">
        <v>10</v>
      </c>
      <c r="D211" s="68" t="s">
        <v>330</v>
      </c>
      <c r="E211" s="89">
        <f>+IF(ISNUMBER(DATA!H3558),DATA!H3558,"n/a")</f>
        <v>4.6386510000000003</v>
      </c>
      <c r="F211" s="79">
        <f>+IF(ISNUMBER(DATA!I3558),DATA!I3558,"n/a")</f>
        <v>4.6088999999999998E-2</v>
      </c>
      <c r="G211" s="89">
        <f>+IF(ISNUMBER(DATA!J3558),DATA!J3558,"n/a")</f>
        <v>4.6386649999999996</v>
      </c>
      <c r="H211" s="79">
        <f>+IF(ISNUMBER(DATA!K3558),DATA!K3558,"n/a")</f>
        <v>4.0209000000000002E-2</v>
      </c>
      <c r="I211" s="89">
        <f>+IF(ISNUMBER(DATA!L3558),DATA!L3558,"n/a")</f>
        <v>4.5324499999999999</v>
      </c>
      <c r="J211" s="79">
        <f>+IF(ISNUMBER(DATA!M3558),DATA!M3558,"n/a")</f>
        <v>1.7464E-2</v>
      </c>
      <c r="K211" s="89">
        <f>+IF(ISNUMBER(DATA!N3558),DATA!N3558,"n/a")</f>
        <v>4.4727319999999997</v>
      </c>
      <c r="L211" s="79">
        <f>+IF(ISNUMBER(DATA!O3558),DATA!O3558,"n/a")</f>
        <v>-2.2817E-2</v>
      </c>
      <c r="R211" s="68"/>
      <c r="S211" s="68"/>
      <c r="T211" s="68"/>
      <c r="U211" s="68"/>
      <c r="V211" s="68"/>
      <c r="W211" s="68"/>
      <c r="X211" s="68"/>
      <c r="Y211" s="68"/>
    </row>
    <row r="212" spans="1:25" x14ac:dyDescent="0.2">
      <c r="A212" s="77" t="s">
        <v>19</v>
      </c>
      <c r="B212" s="68" t="s">
        <v>27</v>
      </c>
      <c r="C212" s="68" t="s">
        <v>10</v>
      </c>
      <c r="D212" s="68" t="s">
        <v>331</v>
      </c>
      <c r="E212" s="89">
        <f>+IF(ISNUMBER(DATA!H3559),DATA!H3559,"n/a")</f>
        <v>4.5522780000000003</v>
      </c>
      <c r="F212" s="79">
        <f>+IF(ISNUMBER(DATA!I3559),DATA!I3559,"n/a")</f>
        <v>-6.6132999999999997E-2</v>
      </c>
      <c r="G212" s="89">
        <f>+IF(ISNUMBER(DATA!J3559),DATA!J3559,"n/a")</f>
        <v>4.5926660000000004</v>
      </c>
      <c r="H212" s="79">
        <f>+IF(ISNUMBER(DATA!K3559),DATA!K3559,"n/a")</f>
        <v>-6.0503000000000001E-2</v>
      </c>
      <c r="I212" s="89">
        <f>+IF(ISNUMBER(DATA!L3559),DATA!L3559,"n/a")</f>
        <v>4.565315</v>
      </c>
      <c r="J212" s="79">
        <f>+IF(ISNUMBER(DATA!M3559),DATA!M3559,"n/a")</f>
        <v>-6.3062999999999994E-2</v>
      </c>
      <c r="K212" s="89">
        <f>+IF(ISNUMBER(DATA!N3559),DATA!N3559,"n/a")</f>
        <v>4.6114790000000001</v>
      </c>
      <c r="L212" s="79">
        <f>+IF(ISNUMBER(DATA!O3559),DATA!O3559,"n/a")</f>
        <v>-4.6427000000000003E-2</v>
      </c>
      <c r="R212" s="68"/>
      <c r="S212" s="68"/>
      <c r="T212" s="68"/>
      <c r="U212" s="68"/>
      <c r="V212" s="68"/>
      <c r="W212" s="68"/>
      <c r="X212" s="68"/>
      <c r="Y212" s="68"/>
    </row>
    <row r="213" spans="1:25" x14ac:dyDescent="0.2">
      <c r="A213" s="77" t="s">
        <v>19</v>
      </c>
      <c r="B213" s="68" t="s">
        <v>27</v>
      </c>
      <c r="C213" s="68" t="s">
        <v>10</v>
      </c>
      <c r="D213" s="68" t="s">
        <v>332</v>
      </c>
      <c r="E213" s="89">
        <f>+IF(ISNUMBER(DATA!H3560),DATA!H3560,"n/a")</f>
        <v>4.3802490000000001</v>
      </c>
      <c r="F213" s="79">
        <f>+IF(ISNUMBER(DATA!I3560),DATA!I3560,"n/a")</f>
        <v>2.1870000000000001E-2</v>
      </c>
      <c r="G213" s="89">
        <f>+IF(ISNUMBER(DATA!J3560),DATA!J3560,"n/a")</f>
        <v>4.2452100000000002</v>
      </c>
      <c r="H213" s="79">
        <f>+IF(ISNUMBER(DATA!K3560),DATA!K3560,"n/a")</f>
        <v>-7.724E-3</v>
      </c>
      <c r="I213" s="89">
        <f>+IF(ISNUMBER(DATA!L3560),DATA!L3560,"n/a")</f>
        <v>4.3099939999999997</v>
      </c>
      <c r="J213" s="79">
        <f>+IF(ISNUMBER(DATA!M3560),DATA!M3560,"n/a")</f>
        <v>2.1740000000000002E-3</v>
      </c>
      <c r="K213" s="89">
        <f>+IF(ISNUMBER(DATA!N3560),DATA!N3560,"n/a")</f>
        <v>4.2872490000000001</v>
      </c>
      <c r="L213" s="79">
        <f>+IF(ISNUMBER(DATA!O3560),DATA!O3560,"n/a")</f>
        <v>-6.2100000000000002E-3</v>
      </c>
      <c r="R213" s="68"/>
      <c r="S213" s="68"/>
      <c r="T213" s="68"/>
      <c r="U213" s="68"/>
      <c r="V213" s="68"/>
      <c r="W213" s="68"/>
      <c r="X213" s="68"/>
      <c r="Y213" s="68"/>
    </row>
    <row r="214" spans="1:25" x14ac:dyDescent="0.2">
      <c r="A214" s="77" t="s">
        <v>19</v>
      </c>
      <c r="B214" s="68" t="s">
        <v>27</v>
      </c>
      <c r="C214" s="68" t="s">
        <v>10</v>
      </c>
      <c r="D214" s="68" t="s">
        <v>333</v>
      </c>
      <c r="E214" s="89">
        <f>+IF(ISNUMBER(DATA!H3561),DATA!H3561,"n/a")</f>
        <v>4.1936059999999999</v>
      </c>
      <c r="F214" s="79">
        <f>+IF(ISNUMBER(DATA!I3561),DATA!I3561,"n/a")</f>
        <v>-5.2177000000000001E-2</v>
      </c>
      <c r="G214" s="89">
        <f>+IF(ISNUMBER(DATA!J3561),DATA!J3561,"n/a")</f>
        <v>4.1761150000000002</v>
      </c>
      <c r="H214" s="79">
        <f>+IF(ISNUMBER(DATA!K3561),DATA!K3561,"n/a")</f>
        <v>-7.6728000000000005E-2</v>
      </c>
      <c r="I214" s="89">
        <f>+IF(ISNUMBER(DATA!L3561),DATA!L3561,"n/a")</f>
        <v>4.178369</v>
      </c>
      <c r="J214" s="79">
        <f>+IF(ISNUMBER(DATA!M3561),DATA!M3561,"n/a")</f>
        <v>-8.2877999999999993E-2</v>
      </c>
      <c r="K214" s="89">
        <f>+IF(ISNUMBER(DATA!N3561),DATA!N3561,"n/a")</f>
        <v>4.2208810000000003</v>
      </c>
      <c r="L214" s="79">
        <f>+IF(ISNUMBER(DATA!O3561),DATA!O3561,"n/a")</f>
        <v>-7.8505000000000005E-2</v>
      </c>
      <c r="R214" s="68"/>
      <c r="S214" s="68"/>
      <c r="T214" s="68"/>
      <c r="U214" s="68"/>
      <c r="V214" s="68"/>
      <c r="W214" s="68"/>
      <c r="X214" s="68"/>
      <c r="Y214" s="68"/>
    </row>
    <row r="215" spans="1:25" x14ac:dyDescent="0.2">
      <c r="A215" s="77" t="s">
        <v>19</v>
      </c>
      <c r="B215" s="68" t="s">
        <v>27</v>
      </c>
      <c r="C215" s="68" t="s">
        <v>10</v>
      </c>
      <c r="D215" s="68" t="s">
        <v>334</v>
      </c>
      <c r="E215" s="89">
        <f>+IF(ISNUMBER(DATA!H3562),DATA!H3562,"n/a")</f>
        <v>4.3695690000000003</v>
      </c>
      <c r="F215" s="79">
        <f>+IF(ISNUMBER(DATA!I3562),DATA!I3562,"n/a")</f>
        <v>-6.3639999999999999E-3</v>
      </c>
      <c r="G215" s="89">
        <f>+IF(ISNUMBER(DATA!J3562),DATA!J3562,"n/a")</f>
        <v>4.3724990000000004</v>
      </c>
      <c r="H215" s="79">
        <f>+IF(ISNUMBER(DATA!K3562),DATA!K3562,"n/a")</f>
        <v>-9.6570000000000007E-3</v>
      </c>
      <c r="I215" s="89">
        <f>+IF(ISNUMBER(DATA!L3562),DATA!L3562,"n/a")</f>
        <v>4.3657570000000003</v>
      </c>
      <c r="J215" s="79">
        <f>+IF(ISNUMBER(DATA!M3562),DATA!M3562,"n/a")</f>
        <v>-1.3450999999999999E-2</v>
      </c>
      <c r="K215" s="89">
        <f>+IF(ISNUMBER(DATA!N3562),DATA!N3562,"n/a")</f>
        <v>4.3641769999999998</v>
      </c>
      <c r="L215" s="79">
        <f>+IF(ISNUMBER(DATA!O3562),DATA!O3562,"n/a")</f>
        <v>-1.6906000000000001E-2</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19</v>
      </c>
      <c r="B217" s="68" t="s">
        <v>27</v>
      </c>
      <c r="C217" s="68" t="s">
        <v>26</v>
      </c>
      <c r="D217" s="68" t="s">
        <v>326</v>
      </c>
      <c r="E217" s="89">
        <f>+IF(ISNUMBER(DATA!H3613),DATA!H3613,"n/a")</f>
        <v>2.5799690000000002</v>
      </c>
      <c r="F217" s="79">
        <f>+IF(ISNUMBER(DATA!I3613),DATA!I3613,"n/a")</f>
        <v>-5.9199999999999997E-4</v>
      </c>
      <c r="G217" s="89">
        <f>+IF(ISNUMBER(DATA!J3613),DATA!J3613,"n/a")</f>
        <v>2.6092870000000001</v>
      </c>
      <c r="H217" s="79">
        <f>+IF(ISNUMBER(DATA!K3613),DATA!K3613,"n/a")</f>
        <v>7.9319999999999998E-3</v>
      </c>
      <c r="I217" s="89">
        <f>+IF(ISNUMBER(DATA!L3613),DATA!L3613,"n/a")</f>
        <v>2.6268199999999999</v>
      </c>
      <c r="J217" s="79">
        <f>+IF(ISNUMBER(DATA!M3613),DATA!M3613,"n/a")</f>
        <v>2.0279999999999999E-3</v>
      </c>
      <c r="K217" s="89">
        <f>+IF(ISNUMBER(DATA!N3613),DATA!N3613,"n/a")</f>
        <v>2.629915</v>
      </c>
      <c r="L217" s="79">
        <f>+IF(ISNUMBER(DATA!O3613),DATA!O3613,"n/a")</f>
        <v>1.0965000000000001E-2</v>
      </c>
      <c r="R217" s="68"/>
      <c r="S217" s="68"/>
      <c r="T217" s="68"/>
      <c r="U217" s="68"/>
      <c r="V217" s="68"/>
      <c r="W217" s="68"/>
      <c r="X217" s="68"/>
      <c r="Y217" s="68"/>
    </row>
    <row r="218" spans="1:25" x14ac:dyDescent="0.2">
      <c r="A218" s="77" t="s">
        <v>19</v>
      </c>
      <c r="B218" s="68" t="s">
        <v>27</v>
      </c>
      <c r="C218" s="68" t="s">
        <v>26</v>
      </c>
      <c r="D218" s="68" t="s">
        <v>327</v>
      </c>
      <c r="E218" s="89">
        <f>+IF(ISNUMBER(DATA!H3614),DATA!H3614,"n/a")</f>
        <v>2.3667859999999998</v>
      </c>
      <c r="F218" s="79">
        <f>+IF(ISNUMBER(DATA!I3614),DATA!I3614,"n/a")</f>
        <v>2.2756999999999999E-2</v>
      </c>
      <c r="G218" s="89">
        <f>+IF(ISNUMBER(DATA!J3614),DATA!J3614,"n/a")</f>
        <v>2.4549989999999999</v>
      </c>
      <c r="H218" s="79">
        <f>+IF(ISNUMBER(DATA!K3614),DATA!K3614,"n/a")</f>
        <v>4.4429000000000003E-2</v>
      </c>
      <c r="I218" s="89">
        <f>+IF(ISNUMBER(DATA!L3614),DATA!L3614,"n/a")</f>
        <v>2.4775160000000001</v>
      </c>
      <c r="J218" s="79">
        <f>+IF(ISNUMBER(DATA!M3614),DATA!M3614,"n/a")</f>
        <v>6.6461999999999993E-2</v>
      </c>
      <c r="K218" s="89">
        <f>+IF(ISNUMBER(DATA!N3614),DATA!N3614,"n/a")</f>
        <v>2.432693</v>
      </c>
      <c r="L218" s="79">
        <f>+IF(ISNUMBER(DATA!O3614),DATA!O3614,"n/a")</f>
        <v>6.7612000000000005E-2</v>
      </c>
      <c r="R218" s="68"/>
      <c r="S218" s="68"/>
      <c r="T218" s="68"/>
      <c r="U218" s="68"/>
      <c r="V218" s="68"/>
      <c r="W218" s="68"/>
      <c r="X218" s="68"/>
      <c r="Y218" s="68"/>
    </row>
    <row r="219" spans="1:25" x14ac:dyDescent="0.2">
      <c r="A219" s="77" t="s">
        <v>19</v>
      </c>
      <c r="B219" s="68" t="s">
        <v>27</v>
      </c>
      <c r="C219" s="68" t="s">
        <v>26</v>
      </c>
      <c r="D219" s="68" t="s">
        <v>328</v>
      </c>
      <c r="E219" s="89">
        <f>+IF(ISNUMBER(DATA!H3615),DATA!H3615,"n/a")</f>
        <v>2.3719990000000002</v>
      </c>
      <c r="F219" s="79">
        <f>+IF(ISNUMBER(DATA!I3615),DATA!I3615,"n/a")</f>
        <v>9.9699999999999997E-3</v>
      </c>
      <c r="G219" s="89">
        <f>+IF(ISNUMBER(DATA!J3615),DATA!J3615,"n/a")</f>
        <v>2.4233690000000001</v>
      </c>
      <c r="H219" s="79">
        <f>+IF(ISNUMBER(DATA!K3615),DATA!K3615,"n/a")</f>
        <v>1.6822E-2</v>
      </c>
      <c r="I219" s="89">
        <f>+IF(ISNUMBER(DATA!L3615),DATA!L3615,"n/a")</f>
        <v>2.4403419999999998</v>
      </c>
      <c r="J219" s="79">
        <f>+IF(ISNUMBER(DATA!M3615),DATA!M3615,"n/a")</f>
        <v>3.2117E-2</v>
      </c>
      <c r="K219" s="89">
        <f>+IF(ISNUMBER(DATA!N3615),DATA!N3615,"n/a")</f>
        <v>2.4306239999999999</v>
      </c>
      <c r="L219" s="79">
        <f>+IF(ISNUMBER(DATA!O3615),DATA!O3615,"n/a")</f>
        <v>4.1283E-2</v>
      </c>
      <c r="R219" s="68"/>
      <c r="S219" s="68"/>
      <c r="T219" s="68"/>
      <c r="U219" s="68"/>
      <c r="V219" s="68"/>
      <c r="W219" s="68"/>
      <c r="X219" s="68"/>
      <c r="Y219" s="68"/>
    </row>
    <row r="220" spans="1:25" x14ac:dyDescent="0.2">
      <c r="A220" s="77" t="s">
        <v>19</v>
      </c>
      <c r="B220" s="68" t="s">
        <v>27</v>
      </c>
      <c r="C220" s="68" t="s">
        <v>26</v>
      </c>
      <c r="D220" s="68" t="s">
        <v>329</v>
      </c>
      <c r="E220" s="89">
        <f>+IF(ISNUMBER(DATA!H3616),DATA!H3616,"n/a")</f>
        <v>2.3840859999999999</v>
      </c>
      <c r="F220" s="79">
        <f>+IF(ISNUMBER(DATA!I3616),DATA!I3616,"n/a")</f>
        <v>1.4111E-2</v>
      </c>
      <c r="G220" s="89">
        <f>+IF(ISNUMBER(DATA!J3616),DATA!J3616,"n/a")</f>
        <v>2.4037109999999999</v>
      </c>
      <c r="H220" s="79">
        <f>+IF(ISNUMBER(DATA!K3616),DATA!K3616,"n/a")</f>
        <v>2.8147999999999999E-2</v>
      </c>
      <c r="I220" s="89">
        <f>+IF(ISNUMBER(DATA!L3616),DATA!L3616,"n/a")</f>
        <v>2.4059020000000002</v>
      </c>
      <c r="J220" s="79">
        <f>+IF(ISNUMBER(DATA!M3616),DATA!M3616,"n/a")</f>
        <v>3.5885E-2</v>
      </c>
      <c r="K220" s="89">
        <f>+IF(ISNUMBER(DATA!N3616),DATA!N3616,"n/a")</f>
        <v>2.3768509999999998</v>
      </c>
      <c r="L220" s="79">
        <f>+IF(ISNUMBER(DATA!O3616),DATA!O3616,"n/a")</f>
        <v>3.7427000000000002E-2</v>
      </c>
      <c r="R220" s="68"/>
      <c r="S220" s="68"/>
      <c r="T220" s="68"/>
      <c r="U220" s="68"/>
      <c r="V220" s="68"/>
      <c r="W220" s="68"/>
      <c r="X220" s="68"/>
      <c r="Y220" s="68"/>
    </row>
    <row r="221" spans="1:25" x14ac:dyDescent="0.2">
      <c r="A221" s="77" t="s">
        <v>19</v>
      </c>
      <c r="B221" s="68" t="s">
        <v>27</v>
      </c>
      <c r="C221" s="68" t="s">
        <v>26</v>
      </c>
      <c r="D221" s="68" t="s">
        <v>330</v>
      </c>
      <c r="E221" s="89">
        <f>+IF(ISNUMBER(DATA!H3617),DATA!H3617,"n/a")</f>
        <v>2.4579759999999999</v>
      </c>
      <c r="F221" s="79">
        <f>+IF(ISNUMBER(DATA!I3617),DATA!I3617,"n/a")</f>
        <v>5.1096999999999997E-2</v>
      </c>
      <c r="G221" s="89">
        <f>+IF(ISNUMBER(DATA!J3617),DATA!J3617,"n/a")</f>
        <v>2.448976</v>
      </c>
      <c r="H221" s="79">
        <f>+IF(ISNUMBER(DATA!K3617),DATA!K3617,"n/a")</f>
        <v>1.8790999999999999E-2</v>
      </c>
      <c r="I221" s="89">
        <f>+IF(ISNUMBER(DATA!L3617),DATA!L3617,"n/a")</f>
        <v>2.4865910000000002</v>
      </c>
      <c r="J221" s="79">
        <f>+IF(ISNUMBER(DATA!M3617),DATA!M3617,"n/a")</f>
        <v>2.2865E-2</v>
      </c>
      <c r="K221" s="89">
        <f>+IF(ISNUMBER(DATA!N3617),DATA!N3617,"n/a")</f>
        <v>2.454561</v>
      </c>
      <c r="L221" s="79">
        <f>+IF(ISNUMBER(DATA!O3617),DATA!O3617,"n/a")</f>
        <v>-5.9870000000000001E-3</v>
      </c>
      <c r="R221" s="68"/>
      <c r="S221" s="68"/>
      <c r="T221" s="68"/>
      <c r="U221" s="68"/>
      <c r="V221" s="68"/>
      <c r="W221" s="68"/>
      <c r="X221" s="68"/>
      <c r="Y221" s="68"/>
    </row>
    <row r="222" spans="1:25" x14ac:dyDescent="0.2">
      <c r="A222" s="77" t="s">
        <v>19</v>
      </c>
      <c r="B222" s="68" t="s">
        <v>27</v>
      </c>
      <c r="C222" s="68" t="s">
        <v>26</v>
      </c>
      <c r="D222" s="68" t="s">
        <v>331</v>
      </c>
      <c r="E222" s="89">
        <f>+IF(ISNUMBER(DATA!H3618),DATA!H3618,"n/a")</f>
        <v>2.8217430000000001</v>
      </c>
      <c r="F222" s="79">
        <f>+IF(ISNUMBER(DATA!I3618),DATA!I3618,"n/a")</f>
        <v>6.9375000000000006E-2</v>
      </c>
      <c r="G222" s="89">
        <f>+IF(ISNUMBER(DATA!J3618),DATA!J3618,"n/a")</f>
        <v>2.8503949999999998</v>
      </c>
      <c r="H222" s="79">
        <f>+IF(ISNUMBER(DATA!K3618),DATA!K3618,"n/a")</f>
        <v>5.0698E-2</v>
      </c>
      <c r="I222" s="89">
        <f>+IF(ISNUMBER(DATA!L3618),DATA!L3618,"n/a")</f>
        <v>2.864099</v>
      </c>
      <c r="J222" s="79">
        <f>+IF(ISNUMBER(DATA!M3618),DATA!M3618,"n/a")</f>
        <v>5.1541999999999998E-2</v>
      </c>
      <c r="K222" s="89">
        <f>+IF(ISNUMBER(DATA!N3618),DATA!N3618,"n/a")</f>
        <v>2.8228399999999998</v>
      </c>
      <c r="L222" s="79">
        <f>+IF(ISNUMBER(DATA!O3618),DATA!O3618,"n/a")</f>
        <v>4.8279000000000002E-2</v>
      </c>
      <c r="R222" s="68"/>
      <c r="S222" s="68"/>
      <c r="T222" s="68"/>
      <c r="U222" s="68"/>
      <c r="V222" s="68"/>
      <c r="W222" s="68"/>
      <c r="X222" s="68"/>
      <c r="Y222" s="68"/>
    </row>
    <row r="223" spans="1:25" x14ac:dyDescent="0.2">
      <c r="A223" s="77" t="s">
        <v>19</v>
      </c>
      <c r="B223" s="68" t="s">
        <v>27</v>
      </c>
      <c r="C223" s="68" t="s">
        <v>26</v>
      </c>
      <c r="D223" s="68" t="s">
        <v>332</v>
      </c>
      <c r="E223" s="89">
        <f>+IF(ISNUMBER(DATA!H3619),DATA!H3619,"n/a")</f>
        <v>2.275471</v>
      </c>
      <c r="F223" s="79">
        <f>+IF(ISNUMBER(DATA!I3619),DATA!I3619,"n/a")</f>
        <v>3.5174999999999998E-2</v>
      </c>
      <c r="G223" s="89">
        <f>+IF(ISNUMBER(DATA!J3619),DATA!J3619,"n/a")</f>
        <v>2.2130100000000001</v>
      </c>
      <c r="H223" s="79">
        <f>+IF(ISNUMBER(DATA!K3619),DATA!K3619,"n/a")</f>
        <v>8.293E-3</v>
      </c>
      <c r="I223" s="89">
        <f>+IF(ISNUMBER(DATA!L3619),DATA!L3619,"n/a")</f>
        <v>2.2610199999999998</v>
      </c>
      <c r="J223" s="79">
        <f>+IF(ISNUMBER(DATA!M3619),DATA!M3619,"n/a")</f>
        <v>3.3508000000000003E-2</v>
      </c>
      <c r="K223" s="89">
        <f>+IF(ISNUMBER(DATA!N3619),DATA!N3619,"n/a")</f>
        <v>2.248237</v>
      </c>
      <c r="L223" s="79">
        <f>+IF(ISNUMBER(DATA!O3619),DATA!O3619,"n/a")</f>
        <v>2.8879999999999999E-2</v>
      </c>
      <c r="R223" s="68"/>
      <c r="S223" s="68"/>
      <c r="T223" s="68"/>
      <c r="U223" s="68"/>
      <c r="V223" s="68"/>
      <c r="W223" s="68"/>
      <c r="X223" s="68"/>
      <c r="Y223" s="68"/>
    </row>
    <row r="224" spans="1:25" x14ac:dyDescent="0.2">
      <c r="A224" s="77" t="s">
        <v>19</v>
      </c>
      <c r="B224" s="68" t="s">
        <v>27</v>
      </c>
      <c r="C224" s="68" t="s">
        <v>26</v>
      </c>
      <c r="D224" s="68" t="s">
        <v>333</v>
      </c>
      <c r="E224" s="89">
        <f>+IF(ISNUMBER(DATA!H3620),DATA!H3620,"n/a")</f>
        <v>2.245606</v>
      </c>
      <c r="F224" s="79">
        <f>+IF(ISNUMBER(DATA!I3620),DATA!I3620,"n/a")</f>
        <v>-3.28E-4</v>
      </c>
      <c r="G224" s="89">
        <f>+IF(ISNUMBER(DATA!J3620),DATA!J3620,"n/a")</f>
        <v>2.2282519999999999</v>
      </c>
      <c r="H224" s="79">
        <f>+IF(ISNUMBER(DATA!K3620),DATA!K3620,"n/a")</f>
        <v>-3.8220999999999998E-2</v>
      </c>
      <c r="I224" s="89">
        <f>+IF(ISNUMBER(DATA!L3620),DATA!L3620,"n/a")</f>
        <v>2.2446440000000001</v>
      </c>
      <c r="J224" s="79">
        <f>+IF(ISNUMBER(DATA!M3620),DATA!M3620,"n/a")</f>
        <v>-3.7970999999999998E-2</v>
      </c>
      <c r="K224" s="89">
        <f>+IF(ISNUMBER(DATA!N3620),DATA!N3620,"n/a")</f>
        <v>2.249994</v>
      </c>
      <c r="L224" s="79">
        <f>+IF(ISNUMBER(DATA!O3620),DATA!O3620,"n/a")</f>
        <v>-3.2128999999999998E-2</v>
      </c>
      <c r="R224" s="68"/>
      <c r="S224" s="68"/>
      <c r="T224" s="68"/>
      <c r="U224" s="68"/>
      <c r="V224" s="68"/>
      <c r="W224" s="68"/>
      <c r="X224" s="68"/>
      <c r="Y224" s="68"/>
    </row>
    <row r="225" spans="1:25" x14ac:dyDescent="0.2">
      <c r="A225" s="77" t="s">
        <v>19</v>
      </c>
      <c r="B225" s="68" t="s">
        <v>27</v>
      </c>
      <c r="C225" s="68" t="s">
        <v>26</v>
      </c>
      <c r="D225" s="68" t="s">
        <v>334</v>
      </c>
      <c r="E225" s="89">
        <f>+IF(ISNUMBER(DATA!H3621),DATA!H3621,"n/a")</f>
        <v>2.3994040000000001</v>
      </c>
      <c r="F225" s="79">
        <f>+IF(ISNUMBER(DATA!I3621),DATA!I3621,"n/a")</f>
        <v>2.0039000000000001E-2</v>
      </c>
      <c r="G225" s="89">
        <f>+IF(ISNUMBER(DATA!J3621),DATA!J3621,"n/a")</f>
        <v>2.4090039999999999</v>
      </c>
      <c r="H225" s="79">
        <f>+IF(ISNUMBER(DATA!K3621),DATA!K3621,"n/a")</f>
        <v>1.4222E-2</v>
      </c>
      <c r="I225" s="89">
        <f>+IF(ISNUMBER(DATA!L3621),DATA!L3621,"n/a")</f>
        <v>2.431546</v>
      </c>
      <c r="J225" s="79">
        <f>+IF(ISNUMBER(DATA!M3621),DATA!M3621,"n/a")</f>
        <v>2.4244000000000002E-2</v>
      </c>
      <c r="K225" s="89">
        <f>+IF(ISNUMBER(DATA!N3621),DATA!N3621,"n/a")</f>
        <v>2.413144</v>
      </c>
      <c r="L225" s="79">
        <f>+IF(ISNUMBER(DATA!O3621),DATA!O3621,"n/a")</f>
        <v>2.4462999999999999E-2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19</v>
      </c>
      <c r="B227" s="68" t="s">
        <v>28</v>
      </c>
      <c r="C227" s="68" t="s">
        <v>0</v>
      </c>
      <c r="D227" s="68" t="s">
        <v>326</v>
      </c>
      <c r="E227" s="78">
        <f>+IF(ISNUMBER(DATA!H3672),DATA!H3672,"n/a")</f>
        <v>729889.03</v>
      </c>
      <c r="F227" s="79">
        <f>+IF(ISNUMBER(DATA!I3672),DATA!I3672,"n/a")</f>
        <v>0.25113799999999997</v>
      </c>
      <c r="G227" s="78">
        <f>+IF(ISNUMBER(DATA!J3672),DATA!J3672,"n/a")</f>
        <v>2452067.0099999998</v>
      </c>
      <c r="H227" s="79">
        <f>+IF(ISNUMBER(DATA!K3672),DATA!K3672,"n/a")</f>
        <v>0.16767799999999999</v>
      </c>
      <c r="I227" s="78">
        <f>+IF(ISNUMBER(DATA!L3672),DATA!L3672,"n/a")</f>
        <v>4713954.66</v>
      </c>
      <c r="J227" s="79">
        <f>+IF(ISNUMBER(DATA!M3672),DATA!M3672,"n/a")</f>
        <v>0.19823199999999999</v>
      </c>
      <c r="K227" s="78">
        <f>+IF(ISNUMBER(DATA!N3672),DATA!N3672,"n/a")</f>
        <v>8321510.9400000004</v>
      </c>
      <c r="L227" s="79">
        <f>+IF(ISNUMBER(DATA!O3672),DATA!O3672,"n/a")</f>
        <v>0.15864200000000001</v>
      </c>
      <c r="R227" s="68"/>
      <c r="S227" s="68"/>
      <c r="T227" s="68"/>
      <c r="U227" s="68"/>
      <c r="V227" s="68"/>
      <c r="W227" s="68"/>
      <c r="X227" s="68"/>
      <c r="Y227" s="68"/>
    </row>
    <row r="228" spans="1:25" x14ac:dyDescent="0.2">
      <c r="A228" s="77" t="s">
        <v>19</v>
      </c>
      <c r="B228" s="68" t="s">
        <v>28</v>
      </c>
      <c r="C228" s="68" t="s">
        <v>0</v>
      </c>
      <c r="D228" s="68" t="s">
        <v>327</v>
      </c>
      <c r="E228" s="78">
        <f>+IF(ISNUMBER(DATA!H3673),DATA!H3673,"n/a")</f>
        <v>1353865.93</v>
      </c>
      <c r="F228" s="79">
        <f>+IF(ISNUMBER(DATA!I3673),DATA!I3673,"n/a")</f>
        <v>0.58983399999999997</v>
      </c>
      <c r="G228" s="78">
        <f>+IF(ISNUMBER(DATA!J3673),DATA!J3673,"n/a")</f>
        <v>4689245.78</v>
      </c>
      <c r="H228" s="79">
        <f>+IF(ISNUMBER(DATA!K3673),DATA!K3673,"n/a")</f>
        <v>0.53170799999999996</v>
      </c>
      <c r="I228" s="78">
        <f>+IF(ISNUMBER(DATA!L3673),DATA!L3673,"n/a")</f>
        <v>8751489.2100000009</v>
      </c>
      <c r="J228" s="79">
        <f>+IF(ISNUMBER(DATA!M3673),DATA!M3673,"n/a")</f>
        <v>0.49941099999999999</v>
      </c>
      <c r="K228" s="78">
        <f>+IF(ISNUMBER(DATA!N3673),DATA!N3673,"n/a")</f>
        <v>14762218.630000001</v>
      </c>
      <c r="L228" s="79">
        <f>+IF(ISNUMBER(DATA!O3673),DATA!O3673,"n/a")</f>
        <v>0.38064799999999999</v>
      </c>
      <c r="R228" s="68"/>
      <c r="S228" s="68"/>
      <c r="T228" s="68"/>
      <c r="U228" s="68"/>
      <c r="V228" s="68"/>
      <c r="W228" s="68"/>
      <c r="X228" s="68"/>
      <c r="Y228" s="68"/>
    </row>
    <row r="229" spans="1:25" x14ac:dyDescent="0.2">
      <c r="A229" s="77" t="s">
        <v>19</v>
      </c>
      <c r="B229" s="68" t="s">
        <v>28</v>
      </c>
      <c r="C229" s="68" t="s">
        <v>0</v>
      </c>
      <c r="D229" s="68" t="s">
        <v>328</v>
      </c>
      <c r="E229" s="78">
        <f>+IF(ISNUMBER(DATA!H3674),DATA!H3674,"n/a")</f>
        <v>861765.07</v>
      </c>
      <c r="F229" s="79">
        <f>+IF(ISNUMBER(DATA!I3674),DATA!I3674,"n/a")</f>
        <v>0.41609499999999999</v>
      </c>
      <c r="G229" s="78">
        <f>+IF(ISNUMBER(DATA!J3674),DATA!J3674,"n/a")</f>
        <v>3015276.67</v>
      </c>
      <c r="H229" s="79">
        <f>+IF(ISNUMBER(DATA!K3674),DATA!K3674,"n/a")</f>
        <v>0.35539100000000001</v>
      </c>
      <c r="I229" s="78">
        <f>+IF(ISNUMBER(DATA!L3674),DATA!L3674,"n/a")</f>
        <v>5773019.9299999997</v>
      </c>
      <c r="J229" s="79">
        <f>+IF(ISNUMBER(DATA!M3674),DATA!M3674,"n/a")</f>
        <v>0.41563</v>
      </c>
      <c r="K229" s="78">
        <f>+IF(ISNUMBER(DATA!N3674),DATA!N3674,"n/a")</f>
        <v>9913745.4800000004</v>
      </c>
      <c r="L229" s="79">
        <f>+IF(ISNUMBER(DATA!O3674),DATA!O3674,"n/a")</f>
        <v>0.30946299999999999</v>
      </c>
      <c r="R229" s="68"/>
      <c r="S229" s="68"/>
      <c r="T229" s="68"/>
      <c r="U229" s="68"/>
      <c r="V229" s="68"/>
      <c r="W229" s="68"/>
      <c r="X229" s="68"/>
      <c r="Y229" s="68"/>
    </row>
    <row r="230" spans="1:25" x14ac:dyDescent="0.2">
      <c r="A230" s="77" t="s">
        <v>19</v>
      </c>
      <c r="B230" s="68" t="s">
        <v>28</v>
      </c>
      <c r="C230" s="68" t="s">
        <v>0</v>
      </c>
      <c r="D230" s="68" t="s">
        <v>329</v>
      </c>
      <c r="E230" s="78">
        <f>+IF(ISNUMBER(DATA!H3675),DATA!H3675,"n/a")</f>
        <v>1738023.29</v>
      </c>
      <c r="F230" s="79">
        <f>+IF(ISNUMBER(DATA!I3675),DATA!I3675,"n/a")</f>
        <v>1.4154999999999999E-2</v>
      </c>
      <c r="G230" s="78">
        <f>+IF(ISNUMBER(DATA!J3675),DATA!J3675,"n/a")</f>
        <v>6178095.0199999996</v>
      </c>
      <c r="H230" s="79">
        <f>+IF(ISNUMBER(DATA!K3675),DATA!K3675,"n/a")</f>
        <v>-2.4042000000000001E-2</v>
      </c>
      <c r="I230" s="78">
        <f>+IF(ISNUMBER(DATA!L3675),DATA!L3675,"n/a")</f>
        <v>10558175.720000001</v>
      </c>
      <c r="J230" s="79">
        <f>+IF(ISNUMBER(DATA!M3675),DATA!M3675,"n/a")</f>
        <v>-1.1124999999999999E-2</v>
      </c>
      <c r="K230" s="78">
        <f>+IF(ISNUMBER(DATA!N3675),DATA!N3675,"n/a")</f>
        <v>18699552.800000001</v>
      </c>
      <c r="L230" s="79">
        <f>+IF(ISNUMBER(DATA!O3675),DATA!O3675,"n/a")</f>
        <v>1.9050000000000001E-2</v>
      </c>
      <c r="R230" s="68"/>
      <c r="S230" s="68"/>
      <c r="T230" s="68"/>
      <c r="U230" s="68"/>
      <c r="V230" s="68"/>
      <c r="W230" s="68"/>
      <c r="X230" s="68"/>
      <c r="Y230" s="68"/>
    </row>
    <row r="231" spans="1:25" x14ac:dyDescent="0.2">
      <c r="A231" s="77" t="s">
        <v>19</v>
      </c>
      <c r="B231" s="68" t="s">
        <v>28</v>
      </c>
      <c r="C231" s="68" t="s">
        <v>0</v>
      </c>
      <c r="D231" s="68" t="s">
        <v>330</v>
      </c>
      <c r="E231" s="78">
        <f>+IF(ISNUMBER(DATA!H3676),DATA!H3676,"n/a")</f>
        <v>491658.1</v>
      </c>
      <c r="F231" s="79">
        <f>+IF(ISNUMBER(DATA!I3676),DATA!I3676,"n/a")</f>
        <v>0.62651999999999997</v>
      </c>
      <c r="G231" s="78">
        <f>+IF(ISNUMBER(DATA!J3676),DATA!J3676,"n/a")</f>
        <v>1706879.9</v>
      </c>
      <c r="H231" s="79">
        <f>+IF(ISNUMBER(DATA!K3676),DATA!K3676,"n/a")</f>
        <v>0.455065</v>
      </c>
      <c r="I231" s="78">
        <f>+IF(ISNUMBER(DATA!L3676),DATA!L3676,"n/a")</f>
        <v>3201804.83</v>
      </c>
      <c r="J231" s="79">
        <f>+IF(ISNUMBER(DATA!M3676),DATA!M3676,"n/a")</f>
        <v>0.47452299999999997</v>
      </c>
      <c r="K231" s="78">
        <f>+IF(ISNUMBER(DATA!N3676),DATA!N3676,"n/a")</f>
        <v>5444076.29</v>
      </c>
      <c r="L231" s="79">
        <f>+IF(ISNUMBER(DATA!O3676),DATA!O3676,"n/a")</f>
        <v>0.45779500000000001</v>
      </c>
      <c r="R231" s="68"/>
      <c r="S231" s="68"/>
      <c r="T231" s="68"/>
      <c r="U231" s="68"/>
      <c r="V231" s="68"/>
      <c r="W231" s="68"/>
      <c r="X231" s="68"/>
      <c r="Y231" s="68"/>
    </row>
    <row r="232" spans="1:25" x14ac:dyDescent="0.2">
      <c r="A232" s="77" t="s">
        <v>19</v>
      </c>
      <c r="B232" s="68" t="s">
        <v>28</v>
      </c>
      <c r="C232" s="68" t="s">
        <v>0</v>
      </c>
      <c r="D232" s="68" t="s">
        <v>331</v>
      </c>
      <c r="E232" s="78">
        <f>+IF(ISNUMBER(DATA!H3677),DATA!H3677,"n/a")</f>
        <v>653060.03</v>
      </c>
      <c r="F232" s="79">
        <f>+IF(ISNUMBER(DATA!I3677),DATA!I3677,"n/a")</f>
        <v>0.62358599999999997</v>
      </c>
      <c r="G232" s="78">
        <f>+IF(ISNUMBER(DATA!J3677),DATA!J3677,"n/a")</f>
        <v>2243423.2200000002</v>
      </c>
      <c r="H232" s="79">
        <f>+IF(ISNUMBER(DATA!K3677),DATA!K3677,"n/a")</f>
        <v>0.53371599999999997</v>
      </c>
      <c r="I232" s="78">
        <f>+IF(ISNUMBER(DATA!L3677),DATA!L3677,"n/a")</f>
        <v>4687187.91</v>
      </c>
      <c r="J232" s="79">
        <f>+IF(ISNUMBER(DATA!M3677),DATA!M3677,"n/a")</f>
        <v>0.71048100000000003</v>
      </c>
      <c r="K232" s="78">
        <f>+IF(ISNUMBER(DATA!N3677),DATA!N3677,"n/a")</f>
        <v>8121432.3300000001</v>
      </c>
      <c r="L232" s="79">
        <f>+IF(ISNUMBER(DATA!O3677),DATA!O3677,"n/a")</f>
        <v>0.63229299999999999</v>
      </c>
      <c r="R232" s="68"/>
      <c r="S232" s="68"/>
      <c r="T232" s="68"/>
      <c r="U232" s="68"/>
      <c r="V232" s="68"/>
      <c r="W232" s="68"/>
      <c r="X232" s="68"/>
      <c r="Y232" s="68"/>
    </row>
    <row r="233" spans="1:25" x14ac:dyDescent="0.2">
      <c r="A233" s="77" t="s">
        <v>19</v>
      </c>
      <c r="B233" s="68" t="s">
        <v>28</v>
      </c>
      <c r="C233" s="68" t="s">
        <v>0</v>
      </c>
      <c r="D233" s="68" t="s">
        <v>332</v>
      </c>
      <c r="E233" s="78">
        <f>+IF(ISNUMBER(DATA!H3678),DATA!H3678,"n/a")</f>
        <v>1039602.73</v>
      </c>
      <c r="F233" s="79">
        <f>+IF(ISNUMBER(DATA!I3678),DATA!I3678,"n/a")</f>
        <v>0.160832</v>
      </c>
      <c r="G233" s="78">
        <f>+IF(ISNUMBER(DATA!J3678),DATA!J3678,"n/a")</f>
        <v>3473187.89</v>
      </c>
      <c r="H233" s="79">
        <f>+IF(ISNUMBER(DATA!K3678),DATA!K3678,"n/a")</f>
        <v>0.150759</v>
      </c>
      <c r="I233" s="78">
        <f>+IF(ISNUMBER(DATA!L3678),DATA!L3678,"n/a")</f>
        <v>6977605.71</v>
      </c>
      <c r="J233" s="79">
        <f>+IF(ISNUMBER(DATA!M3678),DATA!M3678,"n/a")</f>
        <v>0.25696600000000003</v>
      </c>
      <c r="K233" s="78">
        <f>+IF(ISNUMBER(DATA!N3678),DATA!N3678,"n/a")</f>
        <v>12843046.949999999</v>
      </c>
      <c r="L233" s="79">
        <f>+IF(ISNUMBER(DATA!O3678),DATA!O3678,"n/a")</f>
        <v>0.25007800000000002</v>
      </c>
      <c r="R233" s="68"/>
      <c r="S233" s="68"/>
      <c r="T233" s="68"/>
      <c r="U233" s="68"/>
      <c r="V233" s="68"/>
      <c r="W233" s="68"/>
      <c r="X233" s="68"/>
      <c r="Y233" s="68"/>
    </row>
    <row r="234" spans="1:25" x14ac:dyDescent="0.2">
      <c r="A234" s="77" t="s">
        <v>19</v>
      </c>
      <c r="B234" s="68" t="s">
        <v>28</v>
      </c>
      <c r="C234" s="68" t="s">
        <v>0</v>
      </c>
      <c r="D234" s="68" t="s">
        <v>333</v>
      </c>
      <c r="E234" s="78">
        <f>+IF(ISNUMBER(DATA!H3679),DATA!H3679,"n/a")</f>
        <v>962508.97</v>
      </c>
      <c r="F234" s="79">
        <f>+IF(ISNUMBER(DATA!I3679),DATA!I3679,"n/a")</f>
        <v>0.55923</v>
      </c>
      <c r="G234" s="78">
        <f>+IF(ISNUMBER(DATA!J3679),DATA!J3679,"n/a")</f>
        <v>3249462.15</v>
      </c>
      <c r="H234" s="79">
        <f>+IF(ISNUMBER(DATA!K3679),DATA!K3679,"n/a")</f>
        <v>0.55662599999999995</v>
      </c>
      <c r="I234" s="78">
        <f>+IF(ISNUMBER(DATA!L3679),DATA!L3679,"n/a")</f>
        <v>6414756.8300000001</v>
      </c>
      <c r="J234" s="79">
        <f>+IF(ISNUMBER(DATA!M3679),DATA!M3679,"n/a")</f>
        <v>0.65830200000000005</v>
      </c>
      <c r="K234" s="78">
        <f>+IF(ISNUMBER(DATA!N3679),DATA!N3679,"n/a")</f>
        <v>10664501.52</v>
      </c>
      <c r="L234" s="79">
        <f>+IF(ISNUMBER(DATA!O3679),DATA!O3679,"n/a")</f>
        <v>0.51836599999999999</v>
      </c>
      <c r="R234" s="68"/>
      <c r="S234" s="68"/>
      <c r="T234" s="68"/>
      <c r="U234" s="68"/>
      <c r="V234" s="68"/>
      <c r="W234" s="68"/>
      <c r="X234" s="68"/>
      <c r="Y234" s="68"/>
    </row>
    <row r="235" spans="1:25" x14ac:dyDescent="0.2">
      <c r="A235" s="77" t="s">
        <v>19</v>
      </c>
      <c r="B235" s="68" t="s">
        <v>28</v>
      </c>
      <c r="C235" s="68" t="s">
        <v>0</v>
      </c>
      <c r="D235" s="68" t="s">
        <v>334</v>
      </c>
      <c r="E235" s="78">
        <f>+IF(ISNUMBER(DATA!H3680),DATA!H3680,"n/a")</f>
        <v>7830373.1900000004</v>
      </c>
      <c r="F235" s="79">
        <f>+IF(ISNUMBER(DATA!I3680),DATA!I3680,"n/a")</f>
        <v>0.31059999999999999</v>
      </c>
      <c r="G235" s="78">
        <f>+IF(ISNUMBER(DATA!J3680),DATA!J3680,"n/a")</f>
        <v>27007638</v>
      </c>
      <c r="H235" s="79">
        <f>+IF(ISNUMBER(DATA!K3680),DATA!K3680,"n/a")</f>
        <v>0.25863900000000001</v>
      </c>
      <c r="I235" s="78">
        <f>+IF(ISNUMBER(DATA!L3680),DATA!L3680,"n/a")</f>
        <v>51077995.390000001</v>
      </c>
      <c r="J235" s="79">
        <f>+IF(ISNUMBER(DATA!M3680),DATA!M3680,"n/a")</f>
        <v>0.31451800000000002</v>
      </c>
      <c r="K235" s="78">
        <f>+IF(ISNUMBER(DATA!N3680),DATA!N3680,"n/a")</f>
        <v>88770085.129999995</v>
      </c>
      <c r="L235" s="79">
        <f>+IF(ISNUMBER(DATA!O3680),DATA!O3680,"n/a")</f>
        <v>0.27173000000000003</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19</v>
      </c>
      <c r="B237" s="68" t="s">
        <v>28</v>
      </c>
      <c r="C237" s="68" t="s">
        <v>9</v>
      </c>
      <c r="D237" s="68" t="s">
        <v>326</v>
      </c>
      <c r="E237" s="88">
        <f>+IF(ISNUMBER(DATA!H3731),DATA!H3731,"n/a")</f>
        <v>119035.69</v>
      </c>
      <c r="F237" s="79">
        <f>+IF(ISNUMBER(DATA!I3731),DATA!I3731,"n/a")</f>
        <v>0.166216</v>
      </c>
      <c r="G237" s="88">
        <f>+IF(ISNUMBER(DATA!J3731),DATA!J3731,"n/a")</f>
        <v>397070.64</v>
      </c>
      <c r="H237" s="79">
        <f>+IF(ISNUMBER(DATA!K3731),DATA!K3731,"n/a")</f>
        <v>6.5884999999999999E-2</v>
      </c>
      <c r="I237" s="88">
        <f>+IF(ISNUMBER(DATA!L3731),DATA!L3731,"n/a")</f>
        <v>759364.78</v>
      </c>
      <c r="J237" s="79">
        <f>+IF(ISNUMBER(DATA!M3731),DATA!M3731,"n/a")</f>
        <v>7.6109999999999997E-2</v>
      </c>
      <c r="K237" s="88">
        <f>+IF(ISNUMBER(DATA!N3731),DATA!N3731,"n/a")</f>
        <v>1356069.6</v>
      </c>
      <c r="L237" s="79">
        <f>+IF(ISNUMBER(DATA!O3731),DATA!O3731,"n/a")</f>
        <v>5.3405000000000001E-2</v>
      </c>
      <c r="R237" s="68"/>
      <c r="S237" s="68"/>
      <c r="T237" s="68"/>
      <c r="U237" s="68"/>
      <c r="V237" s="68"/>
      <c r="W237" s="68"/>
      <c r="X237" s="68"/>
      <c r="Y237" s="68"/>
    </row>
    <row r="238" spans="1:25" x14ac:dyDescent="0.2">
      <c r="A238" s="77" t="s">
        <v>19</v>
      </c>
      <c r="B238" s="68" t="s">
        <v>28</v>
      </c>
      <c r="C238" s="68" t="s">
        <v>9</v>
      </c>
      <c r="D238" s="68" t="s">
        <v>327</v>
      </c>
      <c r="E238" s="88">
        <f>+IF(ISNUMBER(DATA!H3732),DATA!H3732,"n/a")</f>
        <v>292350.14</v>
      </c>
      <c r="F238" s="79">
        <f>+IF(ISNUMBER(DATA!I3732),DATA!I3732,"n/a")</f>
        <v>0.13572600000000001</v>
      </c>
      <c r="G238" s="88">
        <f>+IF(ISNUMBER(DATA!J3732),DATA!J3732,"n/a")</f>
        <v>1016059.37</v>
      </c>
      <c r="H238" s="79">
        <f>+IF(ISNUMBER(DATA!K3732),DATA!K3732,"n/a")</f>
        <v>0.28051900000000002</v>
      </c>
      <c r="I238" s="88">
        <f>+IF(ISNUMBER(DATA!L3732),DATA!L3732,"n/a")</f>
        <v>2106678.58</v>
      </c>
      <c r="J238" s="79">
        <f>+IF(ISNUMBER(DATA!M3732),DATA!M3732,"n/a")</f>
        <v>0.341779</v>
      </c>
      <c r="K238" s="88">
        <f>+IF(ISNUMBER(DATA!N3732),DATA!N3732,"n/a")</f>
        <v>3683262.22</v>
      </c>
      <c r="L238" s="79">
        <f>+IF(ISNUMBER(DATA!O3732),DATA!O3732,"n/a")</f>
        <v>0.247473</v>
      </c>
      <c r="R238" s="68"/>
      <c r="S238" s="68"/>
      <c r="T238" s="68"/>
      <c r="U238" s="68"/>
      <c r="V238" s="68"/>
      <c r="W238" s="68"/>
      <c r="X238" s="68"/>
      <c r="Y238" s="68"/>
    </row>
    <row r="239" spans="1:25" x14ac:dyDescent="0.2">
      <c r="A239" s="77" t="s">
        <v>19</v>
      </c>
      <c r="B239" s="68" t="s">
        <v>28</v>
      </c>
      <c r="C239" s="68" t="s">
        <v>9</v>
      </c>
      <c r="D239" s="68" t="s">
        <v>328</v>
      </c>
      <c r="E239" s="88">
        <f>+IF(ISNUMBER(DATA!H3733),DATA!H3733,"n/a")</f>
        <v>143340.74</v>
      </c>
      <c r="F239" s="79">
        <f>+IF(ISNUMBER(DATA!I3733),DATA!I3733,"n/a")</f>
        <v>0.47881099999999999</v>
      </c>
      <c r="G239" s="88">
        <f>+IF(ISNUMBER(DATA!J3733),DATA!J3733,"n/a")</f>
        <v>494759.1</v>
      </c>
      <c r="H239" s="79">
        <f>+IF(ISNUMBER(DATA!K3733),DATA!K3733,"n/a")</f>
        <v>0.438023</v>
      </c>
      <c r="I239" s="88">
        <f>+IF(ISNUMBER(DATA!L3733),DATA!L3733,"n/a")</f>
        <v>953861.61</v>
      </c>
      <c r="J239" s="79">
        <f>+IF(ISNUMBER(DATA!M3733),DATA!M3733,"n/a")</f>
        <v>0.53739800000000004</v>
      </c>
      <c r="K239" s="88">
        <f>+IF(ISNUMBER(DATA!N3733),DATA!N3733,"n/a")</f>
        <v>1627900.71</v>
      </c>
      <c r="L239" s="79">
        <f>+IF(ISNUMBER(DATA!O3733),DATA!O3733,"n/a")</f>
        <v>0.42354199999999997</v>
      </c>
      <c r="R239" s="68"/>
      <c r="S239" s="68"/>
      <c r="T239" s="68"/>
      <c r="U239" s="68"/>
      <c r="V239" s="68"/>
      <c r="W239" s="68"/>
      <c r="X239" s="68"/>
      <c r="Y239" s="68"/>
    </row>
    <row r="240" spans="1:25" x14ac:dyDescent="0.2">
      <c r="A240" s="77" t="s">
        <v>19</v>
      </c>
      <c r="B240" s="68" t="s">
        <v>28</v>
      </c>
      <c r="C240" s="68" t="s">
        <v>9</v>
      </c>
      <c r="D240" s="68" t="s">
        <v>329</v>
      </c>
      <c r="E240" s="88">
        <f>+IF(ISNUMBER(DATA!H3734),DATA!H3734,"n/a")</f>
        <v>396915.1</v>
      </c>
      <c r="F240" s="79">
        <f>+IF(ISNUMBER(DATA!I3734),DATA!I3734,"n/a")</f>
        <v>0.14644299999999999</v>
      </c>
      <c r="G240" s="88">
        <f>+IF(ISNUMBER(DATA!J3734),DATA!J3734,"n/a")</f>
        <v>1428728.4</v>
      </c>
      <c r="H240" s="79">
        <f>+IF(ISNUMBER(DATA!K3734),DATA!K3734,"n/a")</f>
        <v>9.0981999999999993E-2</v>
      </c>
      <c r="I240" s="88">
        <f>+IF(ISNUMBER(DATA!L3734),DATA!L3734,"n/a")</f>
        <v>2411926.48</v>
      </c>
      <c r="J240" s="79">
        <f>+IF(ISNUMBER(DATA!M3734),DATA!M3734,"n/a")</f>
        <v>7.0309999999999997E-2</v>
      </c>
      <c r="K240" s="88">
        <f>+IF(ISNUMBER(DATA!N3734),DATA!N3734,"n/a")</f>
        <v>4086717.24</v>
      </c>
      <c r="L240" s="79">
        <f>+IF(ISNUMBER(DATA!O3734),DATA!O3734,"n/a")</f>
        <v>4.5204000000000001E-2</v>
      </c>
      <c r="R240" s="68"/>
      <c r="S240" s="68"/>
      <c r="T240" s="68"/>
      <c r="U240" s="68"/>
      <c r="V240" s="68"/>
      <c r="W240" s="68"/>
      <c r="X240" s="68"/>
      <c r="Y240" s="68"/>
    </row>
    <row r="241" spans="1:25" x14ac:dyDescent="0.2">
      <c r="A241" s="77" t="s">
        <v>19</v>
      </c>
      <c r="B241" s="68" t="s">
        <v>28</v>
      </c>
      <c r="C241" s="68" t="s">
        <v>9</v>
      </c>
      <c r="D241" s="68" t="s">
        <v>330</v>
      </c>
      <c r="E241" s="88">
        <f>+IF(ISNUMBER(DATA!H3735),DATA!H3735,"n/a")</f>
        <v>81919.78</v>
      </c>
      <c r="F241" s="79">
        <f>+IF(ISNUMBER(DATA!I3735),DATA!I3735,"n/a")</f>
        <v>0.74181200000000003</v>
      </c>
      <c r="G241" s="88">
        <f>+IF(ISNUMBER(DATA!J3735),DATA!J3735,"n/a")</f>
        <v>272934.65000000002</v>
      </c>
      <c r="H241" s="79">
        <f>+IF(ISNUMBER(DATA!K3735),DATA!K3735,"n/a")</f>
        <v>0.49022900000000003</v>
      </c>
      <c r="I241" s="88">
        <f>+IF(ISNUMBER(DATA!L3735),DATA!L3735,"n/a")</f>
        <v>523732.02</v>
      </c>
      <c r="J241" s="79">
        <f>+IF(ISNUMBER(DATA!M3735),DATA!M3735,"n/a")</f>
        <v>0.56121500000000002</v>
      </c>
      <c r="K241" s="88">
        <f>+IF(ISNUMBER(DATA!N3735),DATA!N3735,"n/a")</f>
        <v>893300.16</v>
      </c>
      <c r="L241" s="79">
        <f>+IF(ISNUMBER(DATA!O3735),DATA!O3735,"n/a")</f>
        <v>0.50031599999999998</v>
      </c>
      <c r="R241" s="68"/>
      <c r="S241" s="68"/>
      <c r="T241" s="68"/>
      <c r="U241" s="68"/>
      <c r="V241" s="68"/>
      <c r="W241" s="68"/>
      <c r="X241" s="68"/>
      <c r="Y241" s="68"/>
    </row>
    <row r="242" spans="1:25" x14ac:dyDescent="0.2">
      <c r="A242" s="77" t="s">
        <v>19</v>
      </c>
      <c r="B242" s="68" t="s">
        <v>28</v>
      </c>
      <c r="C242" s="68" t="s">
        <v>9</v>
      </c>
      <c r="D242" s="68" t="s">
        <v>331</v>
      </c>
      <c r="E242" s="88">
        <f>+IF(ISNUMBER(DATA!H3736),DATA!H3736,"n/a")</f>
        <v>120240.14</v>
      </c>
      <c r="F242" s="79">
        <f>+IF(ISNUMBER(DATA!I3736),DATA!I3736,"n/a")</f>
        <v>0.58287500000000003</v>
      </c>
      <c r="G242" s="88">
        <f>+IF(ISNUMBER(DATA!J3736),DATA!J3736,"n/a")</f>
        <v>419766.5</v>
      </c>
      <c r="H242" s="79">
        <f>+IF(ISNUMBER(DATA!K3736),DATA!K3736,"n/a")</f>
        <v>0.56591499999999995</v>
      </c>
      <c r="I242" s="88">
        <f>+IF(ISNUMBER(DATA!L3736),DATA!L3736,"n/a")</f>
        <v>891414.1</v>
      </c>
      <c r="J242" s="79">
        <f>+IF(ISNUMBER(DATA!M3736),DATA!M3736,"n/a")</f>
        <v>0.82527300000000003</v>
      </c>
      <c r="K242" s="88">
        <f>+IF(ISNUMBER(DATA!N3736),DATA!N3736,"n/a")</f>
        <v>1560307.65</v>
      </c>
      <c r="L242" s="79">
        <f>+IF(ISNUMBER(DATA!O3736),DATA!O3736,"n/a")</f>
        <v>0.95852599999999999</v>
      </c>
      <c r="R242" s="68"/>
      <c r="S242" s="68"/>
      <c r="T242" s="68"/>
      <c r="U242" s="68"/>
      <c r="V242" s="68"/>
      <c r="W242" s="68"/>
      <c r="X242" s="68"/>
      <c r="Y242" s="68"/>
    </row>
    <row r="243" spans="1:25" x14ac:dyDescent="0.2">
      <c r="A243" s="77" t="s">
        <v>19</v>
      </c>
      <c r="B243" s="68" t="s">
        <v>28</v>
      </c>
      <c r="C243" s="68" t="s">
        <v>9</v>
      </c>
      <c r="D243" s="68" t="s">
        <v>332</v>
      </c>
      <c r="E243" s="88">
        <f>+IF(ISNUMBER(DATA!H3737),DATA!H3737,"n/a")</f>
        <v>167291.49</v>
      </c>
      <c r="F243" s="79">
        <f>+IF(ISNUMBER(DATA!I3737),DATA!I3737,"n/a")</f>
        <v>0.36675400000000002</v>
      </c>
      <c r="G243" s="88">
        <f>+IF(ISNUMBER(DATA!J3737),DATA!J3737,"n/a")</f>
        <v>547391.56999999995</v>
      </c>
      <c r="H243" s="79">
        <f>+IF(ISNUMBER(DATA!K3737),DATA!K3737,"n/a")</f>
        <v>0.33161099999999999</v>
      </c>
      <c r="I243" s="88">
        <f>+IF(ISNUMBER(DATA!L3737),DATA!L3737,"n/a")</f>
        <v>1114396.72</v>
      </c>
      <c r="J243" s="79">
        <f>+IF(ISNUMBER(DATA!M3737),DATA!M3737,"n/a")</f>
        <v>0.55793400000000004</v>
      </c>
      <c r="K243" s="88">
        <f>+IF(ISNUMBER(DATA!N3737),DATA!N3737,"n/a")</f>
        <v>2003933.42</v>
      </c>
      <c r="L243" s="79">
        <f>+IF(ISNUMBER(DATA!O3737),DATA!O3737,"n/a")</f>
        <v>0.54347800000000002</v>
      </c>
      <c r="R243" s="68"/>
      <c r="S243" s="68"/>
      <c r="T243" s="68"/>
      <c r="U243" s="68"/>
      <c r="V243" s="68"/>
      <c r="W243" s="68"/>
      <c r="X243" s="68"/>
      <c r="Y243" s="68"/>
    </row>
    <row r="244" spans="1:25" x14ac:dyDescent="0.2">
      <c r="A244" s="77" t="s">
        <v>19</v>
      </c>
      <c r="B244" s="68" t="s">
        <v>28</v>
      </c>
      <c r="C244" s="68" t="s">
        <v>9</v>
      </c>
      <c r="D244" s="68" t="s">
        <v>333</v>
      </c>
      <c r="E244" s="88">
        <f>+IF(ISNUMBER(DATA!H3738),DATA!H3738,"n/a")</f>
        <v>203926.9</v>
      </c>
      <c r="F244" s="79">
        <f>+IF(ISNUMBER(DATA!I3738),DATA!I3738,"n/a")</f>
        <v>0.36723</v>
      </c>
      <c r="G244" s="88">
        <f>+IF(ISNUMBER(DATA!J3738),DATA!J3738,"n/a")</f>
        <v>707056.59</v>
      </c>
      <c r="H244" s="79">
        <f>+IF(ISNUMBER(DATA!K3738),DATA!K3738,"n/a")</f>
        <v>0.424014</v>
      </c>
      <c r="I244" s="88">
        <f>+IF(ISNUMBER(DATA!L3738),DATA!L3738,"n/a")</f>
        <v>1415071.4</v>
      </c>
      <c r="J244" s="79">
        <f>+IF(ISNUMBER(DATA!M3738),DATA!M3738,"n/a")</f>
        <v>0.57119699999999995</v>
      </c>
      <c r="K244" s="88">
        <f>+IF(ISNUMBER(DATA!N3738),DATA!N3738,"n/a")</f>
        <v>2408576.16</v>
      </c>
      <c r="L244" s="79">
        <f>+IF(ISNUMBER(DATA!O3738),DATA!O3738,"n/a")</f>
        <v>0.75726400000000005</v>
      </c>
      <c r="R244" s="68"/>
      <c r="S244" s="68"/>
      <c r="T244" s="68"/>
      <c r="U244" s="68"/>
      <c r="V244" s="68"/>
      <c r="W244" s="68"/>
      <c r="X244" s="68"/>
      <c r="Y244" s="68"/>
    </row>
    <row r="245" spans="1:25" x14ac:dyDescent="0.2">
      <c r="A245" s="77" t="s">
        <v>19</v>
      </c>
      <c r="B245" s="68" t="s">
        <v>28</v>
      </c>
      <c r="C245" s="68" t="s">
        <v>9</v>
      </c>
      <c r="D245" s="68" t="s">
        <v>334</v>
      </c>
      <c r="E245" s="88">
        <f>+IF(ISNUMBER(DATA!H3739),DATA!H3739,"n/a")</f>
        <v>1525019.74</v>
      </c>
      <c r="F245" s="79">
        <f>+IF(ISNUMBER(DATA!I3739),DATA!I3739,"n/a")</f>
        <v>0.27384799999999998</v>
      </c>
      <c r="G245" s="88">
        <f>+IF(ISNUMBER(DATA!J3739),DATA!J3739,"n/a")</f>
        <v>5283766.1399999997</v>
      </c>
      <c r="H245" s="79">
        <f>+IF(ISNUMBER(DATA!K3739),DATA!K3739,"n/a")</f>
        <v>0.26452799999999999</v>
      </c>
      <c r="I245" s="88">
        <f>+IF(ISNUMBER(DATA!L3739),DATA!L3739,"n/a")</f>
        <v>10176444.75</v>
      </c>
      <c r="J245" s="79">
        <f>+IF(ISNUMBER(DATA!M3739),DATA!M3739,"n/a")</f>
        <v>0.34087299999999998</v>
      </c>
      <c r="K245" s="88">
        <f>+IF(ISNUMBER(DATA!N3739),DATA!N3739,"n/a")</f>
        <v>17620065</v>
      </c>
      <c r="L245" s="79">
        <f>+IF(ISNUMBER(DATA!O3739),DATA!O3739,"n/a")</f>
        <v>0.319413</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19</v>
      </c>
      <c r="B247" s="68" t="s">
        <v>28</v>
      </c>
      <c r="C247" s="68" t="s">
        <v>25</v>
      </c>
      <c r="D247" s="68" t="s">
        <v>326</v>
      </c>
      <c r="E247" s="88">
        <f>+IF(ISNUMBER(DATA!H3790),DATA!H3790,"n/a")</f>
        <v>236490.9</v>
      </c>
      <c r="F247" s="79">
        <f>+IF(ISNUMBER(DATA!I3790),DATA!I3790,"n/a")</f>
        <v>0.18259300000000001</v>
      </c>
      <c r="G247" s="88">
        <f>+IF(ISNUMBER(DATA!J3790),DATA!J3790,"n/a")</f>
        <v>795107.93</v>
      </c>
      <c r="H247" s="79">
        <f>+IF(ISNUMBER(DATA!K3790),DATA!K3790,"n/a")</f>
        <v>8.7032999999999999E-2</v>
      </c>
      <c r="I247" s="88">
        <f>+IF(ISNUMBER(DATA!L3790),DATA!L3790,"n/a")</f>
        <v>1524356.24</v>
      </c>
      <c r="J247" s="79">
        <f>+IF(ISNUMBER(DATA!M3790),DATA!M3790,"n/a")</f>
        <v>9.6971000000000002E-2</v>
      </c>
      <c r="K247" s="88">
        <f>+IF(ISNUMBER(DATA!N3790),DATA!N3790,"n/a")</f>
        <v>2710528.08</v>
      </c>
      <c r="L247" s="79">
        <f>+IF(ISNUMBER(DATA!O3790),DATA!O3790,"n/a")</f>
        <v>6.7028000000000004E-2</v>
      </c>
      <c r="R247" s="68"/>
      <c r="S247" s="68"/>
      <c r="T247" s="68"/>
      <c r="U247" s="68"/>
      <c r="V247" s="68"/>
      <c r="W247" s="68"/>
      <c r="X247" s="68"/>
      <c r="Y247" s="68"/>
    </row>
    <row r="248" spans="1:25" x14ac:dyDescent="0.2">
      <c r="A248" s="77" t="s">
        <v>19</v>
      </c>
      <c r="B248" s="68" t="s">
        <v>28</v>
      </c>
      <c r="C248" s="68" t="s">
        <v>25</v>
      </c>
      <c r="D248" s="68" t="s">
        <v>327</v>
      </c>
      <c r="E248" s="88">
        <f>+IF(ISNUMBER(DATA!H3791),DATA!H3791,"n/a")</f>
        <v>525456.81999999995</v>
      </c>
      <c r="F248" s="79">
        <f>+IF(ISNUMBER(DATA!I3791),DATA!I3791,"n/a")</f>
        <v>0.14646100000000001</v>
      </c>
      <c r="G248" s="88">
        <f>+IF(ISNUMBER(DATA!J3791),DATA!J3791,"n/a")</f>
        <v>1832737.81</v>
      </c>
      <c r="H248" s="79">
        <f>+IF(ISNUMBER(DATA!K3791),DATA!K3791,"n/a")</f>
        <v>0.26212099999999999</v>
      </c>
      <c r="I248" s="88">
        <f>+IF(ISNUMBER(DATA!L3791),DATA!L3791,"n/a")</f>
        <v>3749472.26</v>
      </c>
      <c r="J248" s="79">
        <f>+IF(ISNUMBER(DATA!M3791),DATA!M3791,"n/a")</f>
        <v>0.30738300000000002</v>
      </c>
      <c r="K248" s="88">
        <f>+IF(ISNUMBER(DATA!N3791),DATA!N3791,"n/a")</f>
        <v>6516883.8300000001</v>
      </c>
      <c r="L248" s="79">
        <f>+IF(ISNUMBER(DATA!O3791),DATA!O3791,"n/a")</f>
        <v>0.21792500000000001</v>
      </c>
      <c r="R248" s="68"/>
      <c r="S248" s="68"/>
      <c r="T248" s="68"/>
      <c r="U248" s="68"/>
      <c r="V248" s="68"/>
      <c r="W248" s="68"/>
      <c r="X248" s="68"/>
      <c r="Y248" s="68"/>
    </row>
    <row r="249" spans="1:25" x14ac:dyDescent="0.2">
      <c r="A249" s="77" t="s">
        <v>19</v>
      </c>
      <c r="B249" s="68" t="s">
        <v>28</v>
      </c>
      <c r="C249" s="68" t="s">
        <v>25</v>
      </c>
      <c r="D249" s="68" t="s">
        <v>328</v>
      </c>
      <c r="E249" s="88">
        <f>+IF(ISNUMBER(DATA!H3792),DATA!H3792,"n/a")</f>
        <v>271433.56</v>
      </c>
      <c r="F249" s="79">
        <f>+IF(ISNUMBER(DATA!I3792),DATA!I3792,"n/a")</f>
        <v>0.40734100000000001</v>
      </c>
      <c r="G249" s="88">
        <f>+IF(ISNUMBER(DATA!J3792),DATA!J3792,"n/a")</f>
        <v>947592.82</v>
      </c>
      <c r="H249" s="79">
        <f>+IF(ISNUMBER(DATA!K3792),DATA!K3792,"n/a")</f>
        <v>0.35093999999999997</v>
      </c>
      <c r="I249" s="88">
        <f>+IF(ISNUMBER(DATA!L3792),DATA!L3792,"n/a")</f>
        <v>1819543.05</v>
      </c>
      <c r="J249" s="79">
        <f>+IF(ISNUMBER(DATA!M3792),DATA!M3792,"n/a")</f>
        <v>0.38998500000000003</v>
      </c>
      <c r="K249" s="88">
        <f>+IF(ISNUMBER(DATA!N3792),DATA!N3792,"n/a")</f>
        <v>3120100.79</v>
      </c>
      <c r="L249" s="79">
        <f>+IF(ISNUMBER(DATA!O3792),DATA!O3792,"n/a")</f>
        <v>0.27696100000000001</v>
      </c>
      <c r="R249" s="68"/>
      <c r="S249" s="68"/>
      <c r="T249" s="68"/>
      <c r="U249" s="68"/>
      <c r="V249" s="68"/>
      <c r="W249" s="68"/>
      <c r="X249" s="68"/>
      <c r="Y249" s="68"/>
    </row>
    <row r="250" spans="1:25" x14ac:dyDescent="0.2">
      <c r="A250" s="77" t="s">
        <v>19</v>
      </c>
      <c r="B250" s="68" t="s">
        <v>28</v>
      </c>
      <c r="C250" s="68" t="s">
        <v>25</v>
      </c>
      <c r="D250" s="68" t="s">
        <v>329</v>
      </c>
      <c r="E250" s="88">
        <f>+IF(ISNUMBER(DATA!H3793),DATA!H3793,"n/a")</f>
        <v>516882.97</v>
      </c>
      <c r="F250" s="79">
        <f>+IF(ISNUMBER(DATA!I3793),DATA!I3793,"n/a")</f>
        <v>1.3665E-2</v>
      </c>
      <c r="G250" s="88">
        <f>+IF(ISNUMBER(DATA!J3793),DATA!J3793,"n/a")</f>
        <v>1869117.34</v>
      </c>
      <c r="H250" s="79">
        <f>+IF(ISNUMBER(DATA!K3793),DATA!K3793,"n/a")</f>
        <v>-3.0917E-2</v>
      </c>
      <c r="I250" s="88">
        <f>+IF(ISNUMBER(DATA!L3793),DATA!L3793,"n/a")</f>
        <v>3218701.52</v>
      </c>
      <c r="J250" s="79">
        <f>+IF(ISNUMBER(DATA!M3793),DATA!M3793,"n/a")</f>
        <v>-2.7022999999999998E-2</v>
      </c>
      <c r="K250" s="88">
        <f>+IF(ISNUMBER(DATA!N3793),DATA!N3793,"n/a")</f>
        <v>5710155.7999999998</v>
      </c>
      <c r="L250" s="79">
        <f>+IF(ISNUMBER(DATA!O3793),DATA!O3793,"n/a")</f>
        <v>-5.31E-4</v>
      </c>
      <c r="R250" s="68"/>
      <c r="S250" s="68"/>
      <c r="T250" s="68"/>
      <c r="U250" s="68"/>
      <c r="V250" s="68"/>
      <c r="W250" s="68"/>
      <c r="X250" s="68"/>
      <c r="Y250" s="68"/>
    </row>
    <row r="251" spans="1:25" x14ac:dyDescent="0.2">
      <c r="A251" s="77" t="s">
        <v>19</v>
      </c>
      <c r="B251" s="68" t="s">
        <v>28</v>
      </c>
      <c r="C251" s="68" t="s">
        <v>25</v>
      </c>
      <c r="D251" s="68" t="s">
        <v>330</v>
      </c>
      <c r="E251" s="88">
        <f>+IF(ISNUMBER(DATA!H3794),DATA!H3794,"n/a")</f>
        <v>154497</v>
      </c>
      <c r="F251" s="79">
        <f>+IF(ISNUMBER(DATA!I3794),DATA!I3794,"n/a")</f>
        <v>0.61878900000000003</v>
      </c>
      <c r="G251" s="88">
        <f>+IF(ISNUMBER(DATA!J3794),DATA!J3794,"n/a")</f>
        <v>529066.52</v>
      </c>
      <c r="H251" s="79">
        <f>+IF(ISNUMBER(DATA!K3794),DATA!K3794,"n/a")</f>
        <v>0.43507400000000002</v>
      </c>
      <c r="I251" s="88">
        <f>+IF(ISNUMBER(DATA!L3794),DATA!L3794,"n/a")</f>
        <v>1001488.16</v>
      </c>
      <c r="J251" s="79">
        <f>+IF(ISNUMBER(DATA!M3794),DATA!M3794,"n/a")</f>
        <v>0.42184199999999999</v>
      </c>
      <c r="K251" s="88">
        <f>+IF(ISNUMBER(DATA!N3794),DATA!N3794,"n/a")</f>
        <v>1704536.63</v>
      </c>
      <c r="L251" s="79">
        <f>+IF(ISNUMBER(DATA!O3794),DATA!O3794,"n/a")</f>
        <v>0.346974</v>
      </c>
      <c r="R251" s="68"/>
      <c r="S251" s="68"/>
      <c r="T251" s="68"/>
      <c r="U251" s="68"/>
      <c r="V251" s="68"/>
      <c r="W251" s="68"/>
      <c r="X251" s="68"/>
      <c r="Y251" s="68"/>
    </row>
    <row r="252" spans="1:25" x14ac:dyDescent="0.2">
      <c r="A252" s="77" t="s">
        <v>19</v>
      </c>
      <c r="B252" s="68" t="s">
        <v>28</v>
      </c>
      <c r="C252" s="68" t="s">
        <v>25</v>
      </c>
      <c r="D252" s="68" t="s">
        <v>331</v>
      </c>
      <c r="E252" s="88">
        <f>+IF(ISNUMBER(DATA!H3795),DATA!H3795,"n/a")</f>
        <v>210101.93</v>
      </c>
      <c r="F252" s="79">
        <f>+IF(ISNUMBER(DATA!I3795),DATA!I3795,"n/a")</f>
        <v>0.70697200000000004</v>
      </c>
      <c r="G252" s="88">
        <f>+IF(ISNUMBER(DATA!J3795),DATA!J3795,"n/a")</f>
        <v>711581.01</v>
      </c>
      <c r="H252" s="79">
        <f>+IF(ISNUMBER(DATA!K3795),DATA!K3795,"n/a")</f>
        <v>0.582646</v>
      </c>
      <c r="I252" s="88">
        <f>+IF(ISNUMBER(DATA!L3795),DATA!L3795,"n/a")</f>
        <v>1502476.53</v>
      </c>
      <c r="J252" s="79">
        <f>+IF(ISNUMBER(DATA!M3795),DATA!M3795,"n/a")</f>
        <v>0.76509400000000005</v>
      </c>
      <c r="K252" s="88">
        <f>+IF(ISNUMBER(DATA!N3795),DATA!N3795,"n/a")</f>
        <v>2597108.12</v>
      </c>
      <c r="L252" s="79">
        <f>+IF(ISNUMBER(DATA!O3795),DATA!O3795,"n/a")</f>
        <v>0.66744800000000004</v>
      </c>
      <c r="R252" s="68"/>
      <c r="S252" s="68"/>
      <c r="T252" s="68"/>
      <c r="U252" s="68"/>
      <c r="V252" s="68"/>
      <c r="W252" s="68"/>
      <c r="X252" s="68"/>
      <c r="Y252" s="68"/>
    </row>
    <row r="253" spans="1:25" x14ac:dyDescent="0.2">
      <c r="A253" s="77" t="s">
        <v>19</v>
      </c>
      <c r="B253" s="68" t="s">
        <v>28</v>
      </c>
      <c r="C253" s="68" t="s">
        <v>25</v>
      </c>
      <c r="D253" s="68" t="s">
        <v>332</v>
      </c>
      <c r="E253" s="88">
        <f>+IF(ISNUMBER(DATA!H3796),DATA!H3796,"n/a")</f>
        <v>312470.46999999997</v>
      </c>
      <c r="F253" s="79">
        <f>+IF(ISNUMBER(DATA!I3796),DATA!I3796,"n/a")</f>
        <v>0.19970499999999999</v>
      </c>
      <c r="G253" s="88">
        <f>+IF(ISNUMBER(DATA!J3796),DATA!J3796,"n/a")</f>
        <v>1046327.77</v>
      </c>
      <c r="H253" s="79">
        <f>+IF(ISNUMBER(DATA!K3796),DATA!K3796,"n/a")</f>
        <v>0.181287</v>
      </c>
      <c r="I253" s="88">
        <f>+IF(ISNUMBER(DATA!L3796),DATA!L3796,"n/a")</f>
        <v>2121863.7400000002</v>
      </c>
      <c r="J253" s="79">
        <f>+IF(ISNUMBER(DATA!M3796),DATA!M3796,"n/a")</f>
        <v>0.29524</v>
      </c>
      <c r="K253" s="88">
        <f>+IF(ISNUMBER(DATA!N3796),DATA!N3796,"n/a")</f>
        <v>3934728.3</v>
      </c>
      <c r="L253" s="79">
        <f>+IF(ISNUMBER(DATA!O3796),DATA!O3796,"n/a")</f>
        <v>0.27543699999999999</v>
      </c>
      <c r="R253" s="68"/>
      <c r="S253" s="68"/>
      <c r="T253" s="68"/>
      <c r="U253" s="68"/>
      <c r="V253" s="68"/>
      <c r="W253" s="68"/>
      <c r="X253" s="68"/>
      <c r="Y253" s="68"/>
    </row>
    <row r="254" spans="1:25" x14ac:dyDescent="0.2">
      <c r="A254" s="77" t="s">
        <v>19</v>
      </c>
      <c r="B254" s="68" t="s">
        <v>28</v>
      </c>
      <c r="C254" s="68" t="s">
        <v>25</v>
      </c>
      <c r="D254" s="68" t="s">
        <v>333</v>
      </c>
      <c r="E254" s="88">
        <f>+IF(ISNUMBER(DATA!H3797),DATA!H3797,"n/a")</f>
        <v>323107.40000000002</v>
      </c>
      <c r="F254" s="79">
        <f>+IF(ISNUMBER(DATA!I3797),DATA!I3797,"n/a")</f>
        <v>0.70589500000000005</v>
      </c>
      <c r="G254" s="88">
        <f>+IF(ISNUMBER(DATA!J3797),DATA!J3797,"n/a")</f>
        <v>1092570.21</v>
      </c>
      <c r="H254" s="79">
        <f>+IF(ISNUMBER(DATA!K3797),DATA!K3797,"n/a")</f>
        <v>0.70588499999999998</v>
      </c>
      <c r="I254" s="88">
        <f>+IF(ISNUMBER(DATA!L3797),DATA!L3797,"n/a")</f>
        <v>2159649.7400000002</v>
      </c>
      <c r="J254" s="79">
        <f>+IF(ISNUMBER(DATA!M3797),DATA!M3797,"n/a")</f>
        <v>0.78764599999999996</v>
      </c>
      <c r="K254" s="88">
        <f>+IF(ISNUMBER(DATA!N3797),DATA!N3797,"n/a")</f>
        <v>3503699.89</v>
      </c>
      <c r="L254" s="79">
        <f>+IF(ISNUMBER(DATA!O3797),DATA!O3797,"n/a")</f>
        <v>0.57296199999999997</v>
      </c>
      <c r="R254" s="68"/>
      <c r="S254" s="68"/>
      <c r="T254" s="68"/>
      <c r="U254" s="68"/>
      <c r="V254" s="68"/>
      <c r="W254" s="68"/>
      <c r="X254" s="68"/>
      <c r="Y254" s="68"/>
    </row>
    <row r="255" spans="1:25" x14ac:dyDescent="0.2">
      <c r="A255" s="77" t="s">
        <v>19</v>
      </c>
      <c r="B255" s="68" t="s">
        <v>28</v>
      </c>
      <c r="C255" s="68" t="s">
        <v>25</v>
      </c>
      <c r="D255" s="68" t="s">
        <v>334</v>
      </c>
      <c r="E255" s="88">
        <f>+IF(ISNUMBER(DATA!H3798),DATA!H3798,"n/a")</f>
        <v>2550441.11</v>
      </c>
      <c r="F255" s="79">
        <f>+IF(ISNUMBER(DATA!I3798),DATA!I3798,"n/a")</f>
        <v>0.25669799999999998</v>
      </c>
      <c r="G255" s="88">
        <f>+IF(ISNUMBER(DATA!J3798),DATA!J3798,"n/a")</f>
        <v>8824101.3900000006</v>
      </c>
      <c r="H255" s="79">
        <f>+IF(ISNUMBER(DATA!K3798),DATA!K3798,"n/a")</f>
        <v>0.23271800000000001</v>
      </c>
      <c r="I255" s="88">
        <f>+IF(ISNUMBER(DATA!L3798),DATA!L3798,"n/a")</f>
        <v>17097551.07</v>
      </c>
      <c r="J255" s="79">
        <f>+IF(ISNUMBER(DATA!M3798),DATA!M3798,"n/a")</f>
        <v>0.287802</v>
      </c>
      <c r="K255" s="88">
        <f>+IF(ISNUMBER(DATA!N3798),DATA!N3798,"n/a")</f>
        <v>29797741.059999999</v>
      </c>
      <c r="L255" s="79">
        <f>+IF(ISNUMBER(DATA!O3798),DATA!O3798,"n/a")</f>
        <v>0.23217299999999999</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19</v>
      </c>
      <c r="B257" s="68" t="s">
        <v>28</v>
      </c>
      <c r="C257" s="68" t="s">
        <v>10</v>
      </c>
      <c r="D257" s="68" t="s">
        <v>326</v>
      </c>
      <c r="E257" s="89">
        <f>+IF(ISNUMBER(DATA!H3849),DATA!H3849,"n/a")</f>
        <v>6.1316819999999996</v>
      </c>
      <c r="F257" s="79">
        <f>+IF(ISNUMBER(DATA!I3849),DATA!I3849,"n/a")</f>
        <v>7.2817999999999994E-2</v>
      </c>
      <c r="G257" s="89">
        <f>+IF(ISNUMBER(DATA!J3849),DATA!J3849,"n/a")</f>
        <v>6.1753920000000004</v>
      </c>
      <c r="H257" s="79">
        <f>+IF(ISNUMBER(DATA!K3849),DATA!K3849,"n/a")</f>
        <v>9.5501000000000003E-2</v>
      </c>
      <c r="I257" s="89">
        <f>+IF(ISNUMBER(DATA!L3849),DATA!L3849,"n/a")</f>
        <v>6.2077600000000004</v>
      </c>
      <c r="J257" s="79">
        <f>+IF(ISNUMBER(DATA!M3849),DATA!M3849,"n/a")</f>
        <v>0.113485</v>
      </c>
      <c r="K257" s="89">
        <f>+IF(ISNUMBER(DATA!N3849),DATA!N3849,"n/a")</f>
        <v>6.1364929999999998</v>
      </c>
      <c r="L257" s="79">
        <f>+IF(ISNUMBER(DATA!O3849),DATA!O3849,"n/a")</f>
        <v>9.9901000000000004E-2</v>
      </c>
      <c r="R257" s="68"/>
      <c r="S257" s="68"/>
      <c r="T257" s="68"/>
      <c r="U257" s="68"/>
      <c r="V257" s="68"/>
      <c r="W257" s="68"/>
      <c r="X257" s="68"/>
      <c r="Y257" s="68"/>
    </row>
    <row r="258" spans="1:25" x14ac:dyDescent="0.2">
      <c r="A258" s="77" t="s">
        <v>19</v>
      </c>
      <c r="B258" s="68" t="s">
        <v>28</v>
      </c>
      <c r="C258" s="68" t="s">
        <v>10</v>
      </c>
      <c r="D258" s="68" t="s">
        <v>327</v>
      </c>
      <c r="E258" s="89">
        <f>+IF(ISNUMBER(DATA!H3850),DATA!H3850,"n/a")</f>
        <v>4.6309740000000001</v>
      </c>
      <c r="F258" s="79">
        <f>+IF(ISNUMBER(DATA!I3850),DATA!I3850,"n/a")</f>
        <v>0.399839</v>
      </c>
      <c r="G258" s="89">
        <f>+IF(ISNUMBER(DATA!J3850),DATA!J3850,"n/a")</f>
        <v>4.6151299999999997</v>
      </c>
      <c r="H258" s="79">
        <f>+IF(ISNUMBER(DATA!K3850),DATA!K3850,"n/a")</f>
        <v>0.196162</v>
      </c>
      <c r="I258" s="89">
        <f>+IF(ISNUMBER(DATA!L3850),DATA!L3850,"n/a")</f>
        <v>4.1541639999999997</v>
      </c>
      <c r="J258" s="79">
        <f>+IF(ISNUMBER(DATA!M3850),DATA!M3850,"n/a")</f>
        <v>0.11748</v>
      </c>
      <c r="K258" s="89">
        <f>+IF(ISNUMBER(DATA!N3850),DATA!N3850,"n/a")</f>
        <v>4.0079200000000004</v>
      </c>
      <c r="L258" s="79">
        <f>+IF(ISNUMBER(DATA!O3850),DATA!O3850,"n/a")</f>
        <v>0.106756</v>
      </c>
      <c r="R258" s="68"/>
      <c r="S258" s="68"/>
      <c r="T258" s="68"/>
      <c r="U258" s="68"/>
      <c r="V258" s="68"/>
      <c r="W258" s="68"/>
      <c r="X258" s="68"/>
      <c r="Y258" s="68"/>
    </row>
    <row r="259" spans="1:25" x14ac:dyDescent="0.2">
      <c r="A259" s="77" t="s">
        <v>19</v>
      </c>
      <c r="B259" s="68" t="s">
        <v>28</v>
      </c>
      <c r="C259" s="68" t="s">
        <v>10</v>
      </c>
      <c r="D259" s="68" t="s">
        <v>328</v>
      </c>
      <c r="E259" s="89">
        <f>+IF(ISNUMBER(DATA!H3851),DATA!H3851,"n/a")</f>
        <v>6.0120040000000001</v>
      </c>
      <c r="F259" s="79">
        <f>+IF(ISNUMBER(DATA!I3851),DATA!I3851,"n/a")</f>
        <v>-4.2410000000000003E-2</v>
      </c>
      <c r="G259" s="89">
        <f>+IF(ISNUMBER(DATA!J3851),DATA!J3851,"n/a")</f>
        <v>6.0944339999999997</v>
      </c>
      <c r="H259" s="79">
        <f>+IF(ISNUMBER(DATA!K3851),DATA!K3851,"n/a")</f>
        <v>-5.7461999999999999E-2</v>
      </c>
      <c r="I259" s="89">
        <f>+IF(ISNUMBER(DATA!L3851),DATA!L3851,"n/a")</f>
        <v>6.0522619999999998</v>
      </c>
      <c r="J259" s="79">
        <f>+IF(ISNUMBER(DATA!M3851),DATA!M3851,"n/a")</f>
        <v>-7.9203999999999997E-2</v>
      </c>
      <c r="K259" s="89">
        <f>+IF(ISNUMBER(DATA!N3851),DATA!N3851,"n/a")</f>
        <v>6.0898960000000004</v>
      </c>
      <c r="L259" s="79">
        <f>+IF(ISNUMBER(DATA!O3851),DATA!O3851,"n/a")</f>
        <v>-8.0137E-2</v>
      </c>
      <c r="R259" s="68"/>
      <c r="S259" s="68"/>
      <c r="T259" s="68"/>
      <c r="U259" s="68"/>
      <c r="V259" s="68"/>
      <c r="W259" s="68"/>
      <c r="X259" s="68"/>
      <c r="Y259" s="68"/>
    </row>
    <row r="260" spans="1:25" x14ac:dyDescent="0.2">
      <c r="A260" s="77" t="s">
        <v>19</v>
      </c>
      <c r="B260" s="68" t="s">
        <v>28</v>
      </c>
      <c r="C260" s="68" t="s">
        <v>10</v>
      </c>
      <c r="D260" s="68" t="s">
        <v>329</v>
      </c>
      <c r="E260" s="89">
        <f>+IF(ISNUMBER(DATA!H3852),DATA!H3852,"n/a")</f>
        <v>4.3788289999999996</v>
      </c>
      <c r="F260" s="79">
        <f>+IF(ISNUMBER(DATA!I3852),DATA!I3852,"n/a")</f>
        <v>-0.11539000000000001</v>
      </c>
      <c r="G260" s="89">
        <f>+IF(ISNUMBER(DATA!J3852),DATA!J3852,"n/a")</f>
        <v>4.3241909999999999</v>
      </c>
      <c r="H260" s="79">
        <f>+IF(ISNUMBER(DATA!K3852),DATA!K3852,"n/a")</f>
        <v>-0.105432</v>
      </c>
      <c r="I260" s="89">
        <f>+IF(ISNUMBER(DATA!L3852),DATA!L3852,"n/a")</f>
        <v>4.3774870000000004</v>
      </c>
      <c r="J260" s="79">
        <f>+IF(ISNUMBER(DATA!M3852),DATA!M3852,"n/a")</f>
        <v>-7.6085E-2</v>
      </c>
      <c r="K260" s="89">
        <f>+IF(ISNUMBER(DATA!N3852),DATA!N3852,"n/a")</f>
        <v>4.5756899999999998</v>
      </c>
      <c r="L260" s="79">
        <f>+IF(ISNUMBER(DATA!O3852),DATA!O3852,"n/a")</f>
        <v>-2.5023E-2</v>
      </c>
      <c r="R260" s="68"/>
      <c r="S260" s="68"/>
      <c r="T260" s="68"/>
      <c r="U260" s="68"/>
      <c r="V260" s="68"/>
      <c r="W260" s="68"/>
      <c r="X260" s="68"/>
      <c r="Y260" s="68"/>
    </row>
    <row r="261" spans="1:25" x14ac:dyDescent="0.2">
      <c r="A261" s="77" t="s">
        <v>19</v>
      </c>
      <c r="B261" s="68" t="s">
        <v>28</v>
      </c>
      <c r="C261" s="68" t="s">
        <v>10</v>
      </c>
      <c r="D261" s="68" t="s">
        <v>330</v>
      </c>
      <c r="E261" s="89">
        <f>+IF(ISNUMBER(DATA!H3853),DATA!H3853,"n/a")</f>
        <v>6.0017019999999999</v>
      </c>
      <c r="F261" s="79">
        <f>+IF(ISNUMBER(DATA!I3853),DATA!I3853,"n/a")</f>
        <v>-6.6191E-2</v>
      </c>
      <c r="G261" s="89">
        <f>+IF(ISNUMBER(DATA!J3853),DATA!J3853,"n/a")</f>
        <v>6.2538039999999997</v>
      </c>
      <c r="H261" s="79">
        <f>+IF(ISNUMBER(DATA!K3853),DATA!K3853,"n/a")</f>
        <v>-2.3595999999999999E-2</v>
      </c>
      <c r="I261" s="89">
        <f>+IF(ISNUMBER(DATA!L3853),DATA!L3853,"n/a")</f>
        <v>6.1134409999999999</v>
      </c>
      <c r="J261" s="79">
        <f>+IF(ISNUMBER(DATA!M3853),DATA!M3853,"n/a")</f>
        <v>-5.5528000000000001E-2</v>
      </c>
      <c r="K261" s="89">
        <f>+IF(ISNUMBER(DATA!N3853),DATA!N3853,"n/a")</f>
        <v>6.0943420000000001</v>
      </c>
      <c r="L261" s="79">
        <f>+IF(ISNUMBER(DATA!O3853),DATA!O3853,"n/a")</f>
        <v>-2.8341999999999999E-2</v>
      </c>
      <c r="R261" s="68"/>
      <c r="S261" s="68"/>
      <c r="T261" s="68"/>
      <c r="U261" s="68"/>
      <c r="V261" s="68"/>
      <c r="W261" s="68"/>
      <c r="X261" s="68"/>
      <c r="Y261" s="68"/>
    </row>
    <row r="262" spans="1:25" x14ac:dyDescent="0.2">
      <c r="A262" s="77" t="s">
        <v>19</v>
      </c>
      <c r="B262" s="68" t="s">
        <v>28</v>
      </c>
      <c r="C262" s="68" t="s">
        <v>10</v>
      </c>
      <c r="D262" s="68" t="s">
        <v>331</v>
      </c>
      <c r="E262" s="89">
        <f>+IF(ISNUMBER(DATA!H3854),DATA!H3854,"n/a")</f>
        <v>5.431298</v>
      </c>
      <c r="F262" s="79">
        <f>+IF(ISNUMBER(DATA!I3854),DATA!I3854,"n/a")</f>
        <v>2.572E-2</v>
      </c>
      <c r="G262" s="89">
        <f>+IF(ISNUMBER(DATA!J3854),DATA!J3854,"n/a")</f>
        <v>5.344455</v>
      </c>
      <c r="H262" s="79">
        <f>+IF(ISNUMBER(DATA!K3854),DATA!K3854,"n/a")</f>
        <v>-2.0562E-2</v>
      </c>
      <c r="I262" s="89">
        <f>+IF(ISNUMBER(DATA!L3854),DATA!L3854,"n/a")</f>
        <v>5.2581490000000004</v>
      </c>
      <c r="J262" s="79">
        <f>+IF(ISNUMBER(DATA!M3854),DATA!M3854,"n/a")</f>
        <v>-6.2890000000000001E-2</v>
      </c>
      <c r="K262" s="89">
        <f>+IF(ISNUMBER(DATA!N3854),DATA!N3854,"n/a")</f>
        <v>5.2050200000000002</v>
      </c>
      <c r="L262" s="79">
        <f>+IF(ISNUMBER(DATA!O3854),DATA!O3854,"n/a")</f>
        <v>-0.166571</v>
      </c>
      <c r="R262" s="68"/>
      <c r="S262" s="68"/>
      <c r="T262" s="68"/>
      <c r="U262" s="68"/>
      <c r="V262" s="68"/>
      <c r="W262" s="68"/>
      <c r="X262" s="68"/>
      <c r="Y262" s="68"/>
    </row>
    <row r="263" spans="1:25" x14ac:dyDescent="0.2">
      <c r="A263" s="77" t="s">
        <v>19</v>
      </c>
      <c r="B263" s="68" t="s">
        <v>28</v>
      </c>
      <c r="C263" s="68" t="s">
        <v>10</v>
      </c>
      <c r="D263" s="68" t="s">
        <v>332</v>
      </c>
      <c r="E263" s="89">
        <f>+IF(ISNUMBER(DATA!H3855),DATA!H3855,"n/a")</f>
        <v>6.2143189999999997</v>
      </c>
      <c r="F263" s="79">
        <f>+IF(ISNUMBER(DATA!I3855),DATA!I3855,"n/a")</f>
        <v>-0.15066499999999999</v>
      </c>
      <c r="G263" s="89">
        <f>+IF(ISNUMBER(DATA!J3855),DATA!J3855,"n/a")</f>
        <v>6.3449790000000004</v>
      </c>
      <c r="H263" s="79">
        <f>+IF(ISNUMBER(DATA!K3855),DATA!K3855,"n/a")</f>
        <v>-0.13581499999999999</v>
      </c>
      <c r="I263" s="89">
        <f>+IF(ISNUMBER(DATA!L3855),DATA!L3855,"n/a")</f>
        <v>6.2613300000000001</v>
      </c>
      <c r="J263" s="79">
        <f>+IF(ISNUMBER(DATA!M3855),DATA!M3855,"n/a")</f>
        <v>-0.19318399999999999</v>
      </c>
      <c r="K263" s="89">
        <f>+IF(ISNUMBER(DATA!N3855),DATA!N3855,"n/a")</f>
        <v>6.408919</v>
      </c>
      <c r="L263" s="79">
        <f>+IF(ISNUMBER(DATA!O3855),DATA!O3855,"n/a")</f>
        <v>-0.19009000000000001</v>
      </c>
      <c r="R263" s="68"/>
      <c r="S263" s="68"/>
      <c r="T263" s="68"/>
      <c r="U263" s="68"/>
      <c r="V263" s="68"/>
      <c r="W263" s="68"/>
      <c r="X263" s="68"/>
      <c r="Y263" s="68"/>
    </row>
    <row r="264" spans="1:25" x14ac:dyDescent="0.2">
      <c r="A264" s="77" t="s">
        <v>19</v>
      </c>
      <c r="B264" s="68" t="s">
        <v>28</v>
      </c>
      <c r="C264" s="68" t="s">
        <v>10</v>
      </c>
      <c r="D264" s="68" t="s">
        <v>333</v>
      </c>
      <c r="E264" s="89">
        <f>+IF(ISNUMBER(DATA!H3856),DATA!H3856,"n/a")</f>
        <v>4.7198729999999998</v>
      </c>
      <c r="F264" s="79">
        <f>+IF(ISNUMBER(DATA!I3856),DATA!I3856,"n/a")</f>
        <v>0.14043</v>
      </c>
      <c r="G264" s="89">
        <f>+IF(ISNUMBER(DATA!J3856),DATA!J3856,"n/a")</f>
        <v>4.5957600000000003</v>
      </c>
      <c r="H264" s="79">
        <f>+IF(ISNUMBER(DATA!K3856),DATA!K3856,"n/a")</f>
        <v>9.3126E-2</v>
      </c>
      <c r="I264" s="89">
        <f>+IF(ISNUMBER(DATA!L3856),DATA!L3856,"n/a")</f>
        <v>4.5331679999999999</v>
      </c>
      <c r="J264" s="79">
        <f>+IF(ISNUMBER(DATA!M3856),DATA!M3856,"n/a")</f>
        <v>5.5439000000000002E-2</v>
      </c>
      <c r="K264" s="89">
        <f>+IF(ISNUMBER(DATA!N3856),DATA!N3856,"n/a")</f>
        <v>4.4277199999999999</v>
      </c>
      <c r="L264" s="79">
        <f>+IF(ISNUMBER(DATA!O3856),DATA!O3856,"n/a")</f>
        <v>-0.13594800000000001</v>
      </c>
      <c r="R264" s="68"/>
      <c r="S264" s="68"/>
      <c r="T264" s="68"/>
      <c r="U264" s="68"/>
      <c r="V264" s="68"/>
      <c r="W264" s="68"/>
      <c r="X264" s="68"/>
      <c r="Y264" s="68"/>
    </row>
    <row r="265" spans="1:25" x14ac:dyDescent="0.2">
      <c r="A265" s="77" t="s">
        <v>19</v>
      </c>
      <c r="B265" s="68" t="s">
        <v>28</v>
      </c>
      <c r="C265" s="68" t="s">
        <v>10</v>
      </c>
      <c r="D265" s="68" t="s">
        <v>334</v>
      </c>
      <c r="E265" s="89">
        <f>+IF(ISNUMBER(DATA!H3857),DATA!H3857,"n/a")</f>
        <v>5.1346040000000004</v>
      </c>
      <c r="F265" s="79">
        <f>+IF(ISNUMBER(DATA!I3857),DATA!I3857,"n/a")</f>
        <v>2.8851000000000002E-2</v>
      </c>
      <c r="G265" s="89">
        <f>+IF(ISNUMBER(DATA!J3857),DATA!J3857,"n/a")</f>
        <v>5.1114369999999996</v>
      </c>
      <c r="H265" s="79">
        <f>+IF(ISNUMBER(DATA!K3857),DATA!K3857,"n/a")</f>
        <v>-4.6579999999999998E-3</v>
      </c>
      <c r="I265" s="89">
        <f>+IF(ISNUMBER(DATA!L3857),DATA!L3857,"n/a")</f>
        <v>5.0192379999999996</v>
      </c>
      <c r="J265" s="79">
        <f>+IF(ISNUMBER(DATA!M3857),DATA!M3857,"n/a")</f>
        <v>-1.9654999999999999E-2</v>
      </c>
      <c r="K265" s="89">
        <f>+IF(ISNUMBER(DATA!N3857),DATA!N3857,"n/a")</f>
        <v>5.038011</v>
      </c>
      <c r="L265" s="79">
        <f>+IF(ISNUMBER(DATA!O3857),DATA!O3857,"n/a")</f>
        <v>-3.6138999999999998E-2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19</v>
      </c>
      <c r="B267" s="68" t="s">
        <v>28</v>
      </c>
      <c r="C267" s="68" t="s">
        <v>26</v>
      </c>
      <c r="D267" s="68" t="s">
        <v>326</v>
      </c>
      <c r="E267" s="89">
        <f>+IF(ISNUMBER(DATA!H3908),DATA!H3908,"n/a")</f>
        <v>3.0863299999999998</v>
      </c>
      <c r="F267" s="79">
        <f>+IF(ISNUMBER(DATA!I3908),DATA!I3908,"n/a")</f>
        <v>5.7960999999999999E-2</v>
      </c>
      <c r="G267" s="89">
        <f>+IF(ISNUMBER(DATA!J3908),DATA!J3908,"n/a")</f>
        <v>3.083942</v>
      </c>
      <c r="H267" s="79">
        <f>+IF(ISNUMBER(DATA!K3908),DATA!K3908,"n/a")</f>
        <v>7.4188000000000004E-2</v>
      </c>
      <c r="I267" s="89">
        <f>+IF(ISNUMBER(DATA!L3908),DATA!L3908,"n/a")</f>
        <v>3.0924230000000001</v>
      </c>
      <c r="J267" s="79">
        <f>+IF(ISNUMBER(DATA!M3908),DATA!M3908,"n/a")</f>
        <v>9.2310000000000003E-2</v>
      </c>
      <c r="K267" s="89">
        <f>+IF(ISNUMBER(DATA!N3908),DATA!N3908,"n/a")</f>
        <v>3.0700699999999999</v>
      </c>
      <c r="L267" s="79">
        <f>+IF(ISNUMBER(DATA!O3908),DATA!O3908,"n/a")</f>
        <v>8.5859000000000005E-2</v>
      </c>
      <c r="R267" s="68"/>
      <c r="S267" s="68"/>
      <c r="T267" s="68"/>
      <c r="U267" s="68"/>
      <c r="V267" s="68"/>
      <c r="W267" s="68"/>
      <c r="X267" s="68"/>
      <c r="Y267" s="68"/>
    </row>
    <row r="268" spans="1:25" x14ac:dyDescent="0.2">
      <c r="A268" s="77" t="s">
        <v>19</v>
      </c>
      <c r="B268" s="68" t="s">
        <v>28</v>
      </c>
      <c r="C268" s="68" t="s">
        <v>26</v>
      </c>
      <c r="D268" s="68" t="s">
        <v>327</v>
      </c>
      <c r="E268" s="89">
        <f>+IF(ISNUMBER(DATA!H3909),DATA!H3909,"n/a")</f>
        <v>2.5765500000000001</v>
      </c>
      <c r="F268" s="79">
        <f>+IF(ISNUMBER(DATA!I3909),DATA!I3909,"n/a")</f>
        <v>0.38673099999999999</v>
      </c>
      <c r="G268" s="89">
        <f>+IF(ISNUMBER(DATA!J3909),DATA!J3909,"n/a")</f>
        <v>2.558602</v>
      </c>
      <c r="H268" s="79">
        <f>+IF(ISNUMBER(DATA!K3909),DATA!K3909,"n/a")</f>
        <v>0.21359900000000001</v>
      </c>
      <c r="I268" s="89">
        <f>+IF(ISNUMBER(DATA!L3909),DATA!L3909,"n/a")</f>
        <v>2.3340589999999999</v>
      </c>
      <c r="J268" s="79">
        <f>+IF(ISNUMBER(DATA!M3909),DATA!M3909,"n/a")</f>
        <v>0.14688000000000001</v>
      </c>
      <c r="K268" s="89">
        <f>+IF(ISNUMBER(DATA!N3909),DATA!N3909,"n/a")</f>
        <v>2.2652269999999999</v>
      </c>
      <c r="L268" s="79">
        <f>+IF(ISNUMBER(DATA!O3909),DATA!O3909,"n/a")</f>
        <v>0.133607</v>
      </c>
      <c r="R268" s="68"/>
      <c r="S268" s="68"/>
      <c r="T268" s="68"/>
      <c r="U268" s="68"/>
      <c r="V268" s="68"/>
      <c r="W268" s="68"/>
      <c r="X268" s="68"/>
      <c r="Y268" s="68"/>
    </row>
    <row r="269" spans="1:25" x14ac:dyDescent="0.2">
      <c r="A269" s="77" t="s">
        <v>19</v>
      </c>
      <c r="B269" s="68" t="s">
        <v>28</v>
      </c>
      <c r="C269" s="68" t="s">
        <v>26</v>
      </c>
      <c r="D269" s="68" t="s">
        <v>328</v>
      </c>
      <c r="E269" s="89">
        <f>+IF(ISNUMBER(DATA!H3910),DATA!H3910,"n/a")</f>
        <v>3.1748660000000002</v>
      </c>
      <c r="F269" s="79">
        <f>+IF(ISNUMBER(DATA!I3910),DATA!I3910,"n/a")</f>
        <v>6.221E-3</v>
      </c>
      <c r="G269" s="89">
        <f>+IF(ISNUMBER(DATA!J3910),DATA!J3910,"n/a")</f>
        <v>3.1820379999999999</v>
      </c>
      <c r="H269" s="79">
        <f>+IF(ISNUMBER(DATA!K3910),DATA!K3910,"n/a")</f>
        <v>3.2950000000000002E-3</v>
      </c>
      <c r="I269" s="89">
        <f>+IF(ISNUMBER(DATA!L3910),DATA!L3910,"n/a")</f>
        <v>3.1727859999999999</v>
      </c>
      <c r="J269" s="79">
        <f>+IF(ISNUMBER(DATA!M3910),DATA!M3910,"n/a")</f>
        <v>1.8450000000000001E-2</v>
      </c>
      <c r="K269" s="89">
        <f>+IF(ISNUMBER(DATA!N3910),DATA!N3910,"n/a")</f>
        <v>3.1773799999999999</v>
      </c>
      <c r="L269" s="79">
        <f>+IF(ISNUMBER(DATA!O3910),DATA!O3910,"n/a")</f>
        <v>2.5453E-2</v>
      </c>
      <c r="R269" s="68"/>
      <c r="S269" s="68"/>
      <c r="T269" s="68"/>
      <c r="U269" s="68"/>
      <c r="V269" s="68"/>
      <c r="W269" s="68"/>
      <c r="X269" s="68"/>
      <c r="Y269" s="68"/>
    </row>
    <row r="270" spans="1:25" x14ac:dyDescent="0.2">
      <c r="A270" s="77" t="s">
        <v>19</v>
      </c>
      <c r="B270" s="68" t="s">
        <v>28</v>
      </c>
      <c r="C270" s="68" t="s">
        <v>26</v>
      </c>
      <c r="D270" s="68" t="s">
        <v>329</v>
      </c>
      <c r="E270" s="89">
        <f>+IF(ISNUMBER(DATA!H3911),DATA!H3911,"n/a")</f>
        <v>3.3625080000000001</v>
      </c>
      <c r="F270" s="79">
        <f>+IF(ISNUMBER(DATA!I3911),DATA!I3911,"n/a")</f>
        <v>4.8299999999999998E-4</v>
      </c>
      <c r="G270" s="89">
        <f>+IF(ISNUMBER(DATA!J3911),DATA!J3911,"n/a")</f>
        <v>3.3053539999999999</v>
      </c>
      <c r="H270" s="79">
        <f>+IF(ISNUMBER(DATA!K3911),DATA!K3911,"n/a")</f>
        <v>7.0939999999999996E-3</v>
      </c>
      <c r="I270" s="89">
        <f>+IF(ISNUMBER(DATA!L3911),DATA!L3911,"n/a")</f>
        <v>3.280259</v>
      </c>
      <c r="J270" s="79">
        <f>+IF(ISNUMBER(DATA!M3911),DATA!M3911,"n/a")</f>
        <v>1.6338999999999999E-2</v>
      </c>
      <c r="K270" s="89">
        <f>+IF(ISNUMBER(DATA!N3911),DATA!N3911,"n/a")</f>
        <v>3.2747890000000002</v>
      </c>
      <c r="L270" s="79">
        <f>+IF(ISNUMBER(DATA!O3911),DATA!O3911,"n/a")</f>
        <v>1.9591999999999998E-2</v>
      </c>
      <c r="R270" s="68"/>
      <c r="S270" s="68"/>
      <c r="T270" s="68"/>
      <c r="U270" s="68"/>
      <c r="V270" s="68"/>
      <c r="W270" s="68"/>
      <c r="X270" s="68"/>
      <c r="Y270" s="68"/>
    </row>
    <row r="271" spans="1:25" x14ac:dyDescent="0.2">
      <c r="A271" s="77" t="s">
        <v>19</v>
      </c>
      <c r="B271" s="68" t="s">
        <v>28</v>
      </c>
      <c r="C271" s="68" t="s">
        <v>26</v>
      </c>
      <c r="D271" s="68" t="s">
        <v>330</v>
      </c>
      <c r="E271" s="89">
        <f>+IF(ISNUMBER(DATA!H3912),DATA!H3912,"n/a")</f>
        <v>3.182315</v>
      </c>
      <c r="F271" s="79">
        <f>+IF(ISNUMBER(DATA!I3912),DATA!I3912,"n/a")</f>
        <v>4.7759999999999999E-3</v>
      </c>
      <c r="G271" s="89">
        <f>+IF(ISNUMBER(DATA!J3912),DATA!J3912,"n/a")</f>
        <v>3.22621</v>
      </c>
      <c r="H271" s="79">
        <f>+IF(ISNUMBER(DATA!K3912),DATA!K3912,"n/a")</f>
        <v>1.3931000000000001E-2</v>
      </c>
      <c r="I271" s="89">
        <f>+IF(ISNUMBER(DATA!L3912),DATA!L3912,"n/a")</f>
        <v>3.197047</v>
      </c>
      <c r="J271" s="79">
        <f>+IF(ISNUMBER(DATA!M3912),DATA!M3912,"n/a")</f>
        <v>3.7052000000000002E-2</v>
      </c>
      <c r="K271" s="89">
        <f>+IF(ISNUMBER(DATA!N3912),DATA!N3912,"n/a")</f>
        <v>3.1938749999999998</v>
      </c>
      <c r="L271" s="79">
        <f>+IF(ISNUMBER(DATA!O3912),DATA!O3912,"n/a")</f>
        <v>8.2274E-2</v>
      </c>
      <c r="R271" s="68"/>
      <c r="S271" s="68"/>
      <c r="T271" s="68"/>
      <c r="U271" s="68"/>
      <c r="V271" s="68"/>
      <c r="W271" s="68"/>
      <c r="X271" s="68"/>
      <c r="Y271" s="68"/>
    </row>
    <row r="272" spans="1:25" x14ac:dyDescent="0.2">
      <c r="A272" s="77" t="s">
        <v>19</v>
      </c>
      <c r="B272" s="68" t="s">
        <v>28</v>
      </c>
      <c r="C272" s="68" t="s">
        <v>26</v>
      </c>
      <c r="D272" s="68" t="s">
        <v>331</v>
      </c>
      <c r="E272" s="89">
        <f>+IF(ISNUMBER(DATA!H3913),DATA!H3913,"n/a")</f>
        <v>3.108301</v>
      </c>
      <c r="F272" s="79">
        <f>+IF(ISNUMBER(DATA!I3913),DATA!I3913,"n/a")</f>
        <v>-4.8849999999999998E-2</v>
      </c>
      <c r="G272" s="89">
        <f>+IF(ISNUMBER(DATA!J3913),DATA!J3913,"n/a")</f>
        <v>3.1527310000000002</v>
      </c>
      <c r="H272" s="79">
        <f>+IF(ISNUMBER(DATA!K3913),DATA!K3913,"n/a")</f>
        <v>-3.0917E-2</v>
      </c>
      <c r="I272" s="89">
        <f>+IF(ISNUMBER(DATA!L3913),DATA!L3913,"n/a")</f>
        <v>3.1196410000000001</v>
      </c>
      <c r="J272" s="79">
        <f>+IF(ISNUMBER(DATA!M3913),DATA!M3913,"n/a")</f>
        <v>-3.0939999999999999E-2</v>
      </c>
      <c r="K272" s="89">
        <f>+IF(ISNUMBER(DATA!N3913),DATA!N3913,"n/a")</f>
        <v>3.1271059999999999</v>
      </c>
      <c r="L272" s="79">
        <f>+IF(ISNUMBER(DATA!O3913),DATA!O3913,"n/a")</f>
        <v>-2.1083000000000001E-2</v>
      </c>
      <c r="R272" s="68"/>
      <c r="S272" s="68"/>
      <c r="T272" s="68"/>
      <c r="U272" s="68"/>
      <c r="V272" s="68"/>
      <c r="W272" s="68"/>
      <c r="X272" s="68"/>
      <c r="Y272" s="68"/>
    </row>
    <row r="273" spans="1:25" x14ac:dyDescent="0.2">
      <c r="A273" s="77" t="s">
        <v>19</v>
      </c>
      <c r="B273" s="68" t="s">
        <v>28</v>
      </c>
      <c r="C273" s="68" t="s">
        <v>26</v>
      </c>
      <c r="D273" s="68" t="s">
        <v>332</v>
      </c>
      <c r="E273" s="89">
        <f>+IF(ISNUMBER(DATA!H3914),DATA!H3914,"n/a")</f>
        <v>3.3270430000000002</v>
      </c>
      <c r="F273" s="79">
        <f>+IF(ISNUMBER(DATA!I3914),DATA!I3914,"n/a")</f>
        <v>-3.2402E-2</v>
      </c>
      <c r="G273" s="89">
        <f>+IF(ISNUMBER(DATA!J3914),DATA!J3914,"n/a")</f>
        <v>3.319407</v>
      </c>
      <c r="H273" s="79">
        <f>+IF(ISNUMBER(DATA!K3914),DATA!K3914,"n/a")</f>
        <v>-2.5843000000000001E-2</v>
      </c>
      <c r="I273" s="89">
        <f>+IF(ISNUMBER(DATA!L3914),DATA!L3914,"n/a")</f>
        <v>3.2884329999999999</v>
      </c>
      <c r="J273" s="79">
        <f>+IF(ISNUMBER(DATA!M3914),DATA!M3914,"n/a")</f>
        <v>-2.955E-2</v>
      </c>
      <c r="K273" s="89">
        <f>+IF(ISNUMBER(DATA!N3914),DATA!N3914,"n/a")</f>
        <v>3.264024</v>
      </c>
      <c r="L273" s="79">
        <f>+IF(ISNUMBER(DATA!O3914),DATA!O3914,"n/a")</f>
        <v>-1.9882E-2</v>
      </c>
      <c r="R273" s="68"/>
      <c r="S273" s="68"/>
      <c r="T273" s="68"/>
      <c r="U273" s="68"/>
      <c r="V273" s="68"/>
      <c r="W273" s="68"/>
      <c r="X273" s="68"/>
      <c r="Y273" s="68"/>
    </row>
    <row r="274" spans="1:25" x14ac:dyDescent="0.2">
      <c r="A274" s="77" t="s">
        <v>19</v>
      </c>
      <c r="B274" s="68" t="s">
        <v>28</v>
      </c>
      <c r="C274" s="68" t="s">
        <v>26</v>
      </c>
      <c r="D274" s="68" t="s">
        <v>333</v>
      </c>
      <c r="E274" s="89">
        <f>+IF(ISNUMBER(DATA!H3915),DATA!H3915,"n/a")</f>
        <v>2.9789129999999999</v>
      </c>
      <c r="F274" s="79">
        <f>+IF(ISNUMBER(DATA!I3915),DATA!I3915,"n/a")</f>
        <v>-8.5974999999999996E-2</v>
      </c>
      <c r="G274" s="89">
        <f>+IF(ISNUMBER(DATA!J3915),DATA!J3915,"n/a")</f>
        <v>2.974145</v>
      </c>
      <c r="H274" s="79">
        <f>+IF(ISNUMBER(DATA!K3915),DATA!K3915,"n/a")</f>
        <v>-8.7496000000000004E-2</v>
      </c>
      <c r="I274" s="89">
        <f>+IF(ISNUMBER(DATA!L3915),DATA!L3915,"n/a")</f>
        <v>2.9702760000000001</v>
      </c>
      <c r="J274" s="79">
        <f>+IF(ISNUMBER(DATA!M3915),DATA!M3915,"n/a")</f>
        <v>-7.2354000000000002E-2</v>
      </c>
      <c r="K274" s="89">
        <f>+IF(ISNUMBER(DATA!N3915),DATA!N3915,"n/a")</f>
        <v>3.0437829999999999</v>
      </c>
      <c r="L274" s="79">
        <f>+IF(ISNUMBER(DATA!O3915),DATA!O3915,"n/a")</f>
        <v>-3.4708999999999997E-2</v>
      </c>
      <c r="R274" s="68"/>
      <c r="S274" s="68"/>
      <c r="T274" s="68"/>
      <c r="U274" s="68"/>
      <c r="V274" s="68"/>
      <c r="W274" s="68"/>
      <c r="X274" s="68"/>
      <c r="Y274" s="68"/>
    </row>
    <row r="275" spans="1:25" x14ac:dyDescent="0.2">
      <c r="A275" s="77" t="s">
        <v>19</v>
      </c>
      <c r="B275" s="68" t="s">
        <v>28</v>
      </c>
      <c r="C275" s="68" t="s">
        <v>26</v>
      </c>
      <c r="D275" s="68" t="s">
        <v>334</v>
      </c>
      <c r="E275" s="89">
        <f>+IF(ISNUMBER(DATA!H3916),DATA!H3916,"n/a")</f>
        <v>3.0702029999999998</v>
      </c>
      <c r="F275" s="79">
        <f>+IF(ISNUMBER(DATA!I3916),DATA!I3916,"n/a")</f>
        <v>4.2892E-2</v>
      </c>
      <c r="G275" s="89">
        <f>+IF(ISNUMBER(DATA!J3916),DATA!J3916,"n/a")</f>
        <v>3.060667</v>
      </c>
      <c r="H275" s="79">
        <f>+IF(ISNUMBER(DATA!K3916),DATA!K3916,"n/a")</f>
        <v>2.1027000000000001E-2</v>
      </c>
      <c r="I275" s="89">
        <f>+IF(ISNUMBER(DATA!L3916),DATA!L3916,"n/a")</f>
        <v>2.9874450000000001</v>
      </c>
      <c r="J275" s="79">
        <f>+IF(ISNUMBER(DATA!M3916),DATA!M3916,"n/a")</f>
        <v>2.0745E-2</v>
      </c>
      <c r="K275" s="89">
        <f>+IF(ISNUMBER(DATA!N3916),DATA!N3916,"n/a")</f>
        <v>2.979088</v>
      </c>
      <c r="L275" s="79">
        <f>+IF(ISNUMBER(DATA!O3916),DATA!O3916,"n/a")</f>
        <v>3.2104000000000001E-2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19</v>
      </c>
      <c r="B277" s="68" t="s">
        <v>22</v>
      </c>
      <c r="C277" s="68" t="s">
        <v>0</v>
      </c>
      <c r="D277" s="68" t="s">
        <v>326</v>
      </c>
      <c r="E277" s="78">
        <f>+IF(ISNUMBER(DATA!H714),DATA!H714,"n/a")</f>
        <v>405.35</v>
      </c>
      <c r="F277" s="79">
        <f>+IF(ISNUMBER(DATA!I714),DATA!I714,"n/a")</f>
        <v>-0.29470000000000002</v>
      </c>
      <c r="G277" s="78">
        <f>+IF(ISNUMBER(DATA!J714),DATA!J714,"n/a")</f>
        <v>1158.3</v>
      </c>
      <c r="H277" s="79">
        <f>+IF(ISNUMBER(DATA!K714),DATA!K714,"n/a")</f>
        <v>8.4936999999999999E-2</v>
      </c>
      <c r="I277" s="78">
        <f>+IF(ISNUMBER(DATA!L714),DATA!L714,"n/a")</f>
        <v>2549.4899999999998</v>
      </c>
      <c r="J277" s="79">
        <f>+IF(ISNUMBER(DATA!M714),DATA!M714,"n/a")</f>
        <v>0.38849800000000001</v>
      </c>
      <c r="K277" s="78">
        <f>+IF(ISNUMBER(DATA!N714),DATA!N714,"n/a")</f>
        <v>4658.1099999999997</v>
      </c>
      <c r="L277" s="79">
        <f>+IF(ISNUMBER(DATA!O714),DATA!O714,"n/a")</f>
        <v>0.427568</v>
      </c>
      <c r="R277" s="68"/>
      <c r="S277" s="68"/>
      <c r="T277" s="68"/>
      <c r="U277" s="68"/>
      <c r="V277" s="68"/>
      <c r="W277" s="68"/>
      <c r="X277" s="68"/>
      <c r="Y277" s="68"/>
    </row>
    <row r="278" spans="1:25" x14ac:dyDescent="0.2">
      <c r="A278" s="77" t="s">
        <v>19</v>
      </c>
      <c r="B278" s="68" t="s">
        <v>22</v>
      </c>
      <c r="C278" s="68" t="s">
        <v>0</v>
      </c>
      <c r="D278" s="68" t="s">
        <v>327</v>
      </c>
      <c r="E278" s="78">
        <f>+IF(ISNUMBER(DATA!H715),DATA!H715,"n/a")</f>
        <v>3875.21</v>
      </c>
      <c r="F278" s="79">
        <f>+IF(ISNUMBER(DATA!I715),DATA!I715,"n/a")</f>
        <v>-0.15942300000000001</v>
      </c>
      <c r="G278" s="78">
        <f>+IF(ISNUMBER(DATA!J715),DATA!J715,"n/a")</f>
        <v>11944.76</v>
      </c>
      <c r="H278" s="79">
        <f>+IF(ISNUMBER(DATA!K715),DATA!K715,"n/a")</f>
        <v>-0.11190899999999999</v>
      </c>
      <c r="I278" s="78">
        <f>+IF(ISNUMBER(DATA!L715),DATA!L715,"n/a")</f>
        <v>33793.53</v>
      </c>
      <c r="J278" s="79">
        <f>+IF(ISNUMBER(DATA!M715),DATA!M715,"n/a")</f>
        <v>-9.2448000000000002E-2</v>
      </c>
      <c r="K278" s="78">
        <f>+IF(ISNUMBER(DATA!N715),DATA!N715,"n/a")</f>
        <v>93935.92</v>
      </c>
      <c r="L278" s="79">
        <f>+IF(ISNUMBER(DATA!O715),DATA!O715,"n/a")</f>
        <v>-6.4737000000000003E-2</v>
      </c>
      <c r="R278" s="68"/>
      <c r="S278" s="68"/>
      <c r="T278" s="68"/>
      <c r="U278" s="68"/>
      <c r="V278" s="68"/>
      <c r="W278" s="68"/>
      <c r="X278" s="68"/>
      <c r="Y278" s="68"/>
    </row>
    <row r="279" spans="1:25" x14ac:dyDescent="0.2">
      <c r="A279" s="77" t="s">
        <v>19</v>
      </c>
      <c r="B279" s="68" t="s">
        <v>22</v>
      </c>
      <c r="C279" s="68" t="s">
        <v>0</v>
      </c>
      <c r="D279" s="68" t="s">
        <v>328</v>
      </c>
      <c r="E279" s="78">
        <f>+IF(ISNUMBER(DATA!H716),DATA!H716,"n/a")</f>
        <v>466.66</v>
      </c>
      <c r="F279" s="79">
        <f>+IF(ISNUMBER(DATA!I716),DATA!I716,"n/a")</f>
        <v>-0.39595599999999997</v>
      </c>
      <c r="G279" s="78">
        <f>+IF(ISNUMBER(DATA!J716),DATA!J716,"n/a")</f>
        <v>1441.92</v>
      </c>
      <c r="H279" s="79">
        <f>+IF(ISNUMBER(DATA!K716),DATA!K716,"n/a")</f>
        <v>-0.338808</v>
      </c>
      <c r="I279" s="78">
        <f>+IF(ISNUMBER(DATA!L716),DATA!L716,"n/a")</f>
        <v>3879.27</v>
      </c>
      <c r="J279" s="79">
        <f>+IF(ISNUMBER(DATA!M716),DATA!M716,"n/a")</f>
        <v>-0.37107499999999999</v>
      </c>
      <c r="K279" s="78">
        <f>+IF(ISNUMBER(DATA!N716),DATA!N716,"n/a")</f>
        <v>11332.55</v>
      </c>
      <c r="L279" s="79">
        <f>+IF(ISNUMBER(DATA!O716),DATA!O716,"n/a")</f>
        <v>-0.411798</v>
      </c>
      <c r="R279" s="68"/>
      <c r="S279" s="68"/>
      <c r="T279" s="68"/>
      <c r="U279" s="68"/>
      <c r="V279" s="68"/>
      <c r="W279" s="68"/>
      <c r="X279" s="68"/>
      <c r="Y279" s="68"/>
    </row>
    <row r="280" spans="1:25" x14ac:dyDescent="0.2">
      <c r="A280" s="77" t="s">
        <v>19</v>
      </c>
      <c r="B280" s="68" t="s">
        <v>22</v>
      </c>
      <c r="C280" s="68" t="s">
        <v>0</v>
      </c>
      <c r="D280" s="68" t="s">
        <v>329</v>
      </c>
      <c r="E280" s="78">
        <f>+IF(ISNUMBER(DATA!H717),DATA!H717,"n/a")</f>
        <v>7033.71</v>
      </c>
      <c r="F280" s="79">
        <f>+IF(ISNUMBER(DATA!I717),DATA!I717,"n/a")</f>
        <v>-0.242259</v>
      </c>
      <c r="G280" s="78">
        <f>+IF(ISNUMBER(DATA!J717),DATA!J717,"n/a")</f>
        <v>21215.39</v>
      </c>
      <c r="H280" s="79">
        <f>+IF(ISNUMBER(DATA!K717),DATA!K717,"n/a")</f>
        <v>-0.32182500000000003</v>
      </c>
      <c r="I280" s="78">
        <f>+IF(ISNUMBER(DATA!L717),DATA!L717,"n/a")</f>
        <v>50124.55</v>
      </c>
      <c r="J280" s="79">
        <f>+IF(ISNUMBER(DATA!M717),DATA!M717,"n/a")</f>
        <v>-7.5706999999999997E-2</v>
      </c>
      <c r="K280" s="78">
        <f>+IF(ISNUMBER(DATA!N717),DATA!N717,"n/a")</f>
        <v>99857.51</v>
      </c>
      <c r="L280" s="79">
        <f>+IF(ISNUMBER(DATA!O717),DATA!O717,"n/a")</f>
        <v>-0.17544100000000001</v>
      </c>
      <c r="R280" s="68"/>
      <c r="S280" s="68"/>
      <c r="T280" s="68"/>
      <c r="U280" s="68"/>
      <c r="V280" s="68"/>
      <c r="W280" s="68"/>
      <c r="X280" s="68"/>
      <c r="Y280" s="68"/>
    </row>
    <row r="281" spans="1:25" x14ac:dyDescent="0.2">
      <c r="A281" s="77" t="s">
        <v>19</v>
      </c>
      <c r="B281" s="68" t="s">
        <v>22</v>
      </c>
      <c r="C281" s="68" t="s">
        <v>0</v>
      </c>
      <c r="D281" s="68" t="s">
        <v>330</v>
      </c>
      <c r="E281" s="78">
        <f>+IF(ISNUMBER(DATA!H718),DATA!H718,"n/a")</f>
        <v>99.17</v>
      </c>
      <c r="F281" s="79">
        <f>+IF(ISNUMBER(DATA!I718),DATA!I718,"n/a")</f>
        <v>-0.84868299999999997</v>
      </c>
      <c r="G281" s="78">
        <f>+IF(ISNUMBER(DATA!J718),DATA!J718,"n/a")</f>
        <v>665.18</v>
      </c>
      <c r="H281" s="79">
        <f>+IF(ISNUMBER(DATA!K718),DATA!K718,"n/a")</f>
        <v>-0.70400099999999999</v>
      </c>
      <c r="I281" s="78">
        <f>+IF(ISNUMBER(DATA!L718),DATA!L718,"n/a")</f>
        <v>997.53</v>
      </c>
      <c r="J281" s="79">
        <f>+IF(ISNUMBER(DATA!M718),DATA!M718,"n/a")</f>
        <v>-0.82696800000000004</v>
      </c>
      <c r="K281" s="78">
        <f>+IF(ISNUMBER(DATA!N718),DATA!N718,"n/a")</f>
        <v>4643.3900000000003</v>
      </c>
      <c r="L281" s="79">
        <f>+IF(ISNUMBER(DATA!O718),DATA!O718,"n/a")</f>
        <v>-0.64878100000000005</v>
      </c>
      <c r="R281" s="68"/>
      <c r="S281" s="68"/>
      <c r="T281" s="68"/>
      <c r="U281" s="68"/>
      <c r="V281" s="68"/>
      <c r="W281" s="68"/>
      <c r="X281" s="68"/>
      <c r="Y281" s="68"/>
    </row>
    <row r="282" spans="1:25" x14ac:dyDescent="0.2">
      <c r="A282" s="77" t="s">
        <v>19</v>
      </c>
      <c r="B282" s="68" t="s">
        <v>22</v>
      </c>
      <c r="C282" s="68" t="s">
        <v>0</v>
      </c>
      <c r="D282" s="68" t="s">
        <v>331</v>
      </c>
      <c r="E282" s="78">
        <f>+IF(ISNUMBER(DATA!H719),DATA!H719,"n/a")</f>
        <v>1359</v>
      </c>
      <c r="F282" s="79">
        <f>+IF(ISNUMBER(DATA!I719),DATA!I719,"n/a")</f>
        <v>0.35187600000000002</v>
      </c>
      <c r="G282" s="78">
        <f>+IF(ISNUMBER(DATA!J719),DATA!J719,"n/a")</f>
        <v>4222.3</v>
      </c>
      <c r="H282" s="79">
        <f>+IF(ISNUMBER(DATA!K719),DATA!K719,"n/a")</f>
        <v>0.152334</v>
      </c>
      <c r="I282" s="78">
        <f>+IF(ISNUMBER(DATA!L719),DATA!L719,"n/a")</f>
        <v>10650.69</v>
      </c>
      <c r="J282" s="79">
        <f>+IF(ISNUMBER(DATA!M719),DATA!M719,"n/a")</f>
        <v>0.34300000000000003</v>
      </c>
      <c r="K282" s="78">
        <f>+IF(ISNUMBER(DATA!N719),DATA!N719,"n/a")</f>
        <v>23956.02</v>
      </c>
      <c r="L282" s="79">
        <f>+IF(ISNUMBER(DATA!O719),DATA!O719,"n/a")</f>
        <v>0.26582</v>
      </c>
      <c r="R282" s="68"/>
      <c r="S282" s="68"/>
      <c r="T282" s="68"/>
      <c r="U282" s="68"/>
      <c r="V282" s="68"/>
      <c r="W282" s="68"/>
      <c r="X282" s="68"/>
      <c r="Y282" s="68"/>
    </row>
    <row r="283" spans="1:25" x14ac:dyDescent="0.2">
      <c r="A283" s="77" t="s">
        <v>19</v>
      </c>
      <c r="B283" s="68" t="s">
        <v>22</v>
      </c>
      <c r="C283" s="68" t="s">
        <v>0</v>
      </c>
      <c r="D283" s="68" t="s">
        <v>332</v>
      </c>
      <c r="E283" s="78">
        <f>+IF(ISNUMBER(DATA!H720),DATA!H720,"n/a")</f>
        <v>266.19</v>
      </c>
      <c r="F283" s="79">
        <f>+IF(ISNUMBER(DATA!I720),DATA!I720,"n/a")</f>
        <v>1.289609</v>
      </c>
      <c r="G283" s="78">
        <f>+IF(ISNUMBER(DATA!J720),DATA!J720,"n/a")</f>
        <v>787.57</v>
      </c>
      <c r="H283" s="79">
        <f>+IF(ISNUMBER(DATA!K720),DATA!K720,"n/a")</f>
        <v>1.760982</v>
      </c>
      <c r="I283" s="78">
        <f>+IF(ISNUMBER(DATA!L720),DATA!L720,"n/a")</f>
        <v>2098.06</v>
      </c>
      <c r="J283" s="79">
        <f>+IF(ISNUMBER(DATA!M720),DATA!M720,"n/a")</f>
        <v>4.5068640000000002</v>
      </c>
      <c r="K283" s="78">
        <f>+IF(ISNUMBER(DATA!N720),DATA!N720,"n/a")</f>
        <v>3369.41</v>
      </c>
      <c r="L283" s="79">
        <f>+IF(ISNUMBER(DATA!O720),DATA!O720,"n/a")</f>
        <v>3.778559</v>
      </c>
      <c r="R283" s="68"/>
      <c r="S283" s="68"/>
      <c r="T283" s="68"/>
      <c r="U283" s="68"/>
      <c r="V283" s="68"/>
      <c r="W283" s="68"/>
      <c r="X283" s="68"/>
      <c r="Y283" s="68"/>
    </row>
    <row r="284" spans="1:25" x14ac:dyDescent="0.2">
      <c r="A284" s="77" t="s">
        <v>19</v>
      </c>
      <c r="B284" s="68" t="s">
        <v>22</v>
      </c>
      <c r="C284" s="68" t="s">
        <v>0</v>
      </c>
      <c r="D284" s="68" t="s">
        <v>333</v>
      </c>
      <c r="E284" s="78">
        <f>+IF(ISNUMBER(DATA!H721),DATA!H721,"n/a")</f>
        <v>5500.57</v>
      </c>
      <c r="F284" s="79">
        <f>+IF(ISNUMBER(DATA!I721),DATA!I721,"n/a")</f>
        <v>3.0789979999999999</v>
      </c>
      <c r="G284" s="78">
        <f>+IF(ISNUMBER(DATA!J721),DATA!J721,"n/a")</f>
        <v>16024.13</v>
      </c>
      <c r="H284" s="79">
        <f>+IF(ISNUMBER(DATA!K721),DATA!K721,"n/a")</f>
        <v>1.603831</v>
      </c>
      <c r="I284" s="78">
        <f>+IF(ISNUMBER(DATA!L721),DATA!L721,"n/a")</f>
        <v>22626.81</v>
      </c>
      <c r="J284" s="79">
        <f>+IF(ISNUMBER(DATA!M721),DATA!M721,"n/a")</f>
        <v>2.1083259999999999</v>
      </c>
      <c r="K284" s="78">
        <f>+IF(ISNUMBER(DATA!N721),DATA!N721,"n/a")</f>
        <v>40176.33</v>
      </c>
      <c r="L284" s="79">
        <f>+IF(ISNUMBER(DATA!O721),DATA!O721,"n/a")</f>
        <v>3.6509320000000001</v>
      </c>
      <c r="R284" s="68"/>
      <c r="S284" s="68"/>
      <c r="T284" s="68"/>
      <c r="U284" s="68"/>
      <c r="V284" s="68"/>
      <c r="W284" s="68"/>
      <c r="X284" s="68"/>
      <c r="Y284" s="68"/>
    </row>
    <row r="285" spans="1:25" x14ac:dyDescent="0.2">
      <c r="A285" s="77" t="s">
        <v>19</v>
      </c>
      <c r="B285" s="68" t="s">
        <v>22</v>
      </c>
      <c r="C285" s="68" t="s">
        <v>0</v>
      </c>
      <c r="D285" s="68" t="s">
        <v>334</v>
      </c>
      <c r="E285" s="78">
        <f>+IF(ISNUMBER(DATA!H722),DATA!H722,"n/a")</f>
        <v>19005.919999999998</v>
      </c>
      <c r="F285" s="79">
        <f>+IF(ISNUMBER(DATA!I722),DATA!I722,"n/a")</f>
        <v>3.4881000000000002E-2</v>
      </c>
      <c r="G285" s="78">
        <f>+IF(ISNUMBER(DATA!J722),DATA!J722,"n/a")</f>
        <v>57459.55</v>
      </c>
      <c r="H285" s="79">
        <f>+IF(ISNUMBER(DATA!K722),DATA!K722,"n/a")</f>
        <v>-4.7613000000000003E-2</v>
      </c>
      <c r="I285" s="78">
        <f>+IF(ISNUMBER(DATA!L722),DATA!L722,"n/a")</f>
        <v>126719.9</v>
      </c>
      <c r="J285" s="79">
        <f>+IF(ISNUMBER(DATA!M722),DATA!M722,"n/a")</f>
        <v>4.8778000000000002E-2</v>
      </c>
      <c r="K285" s="78">
        <f>+IF(ISNUMBER(DATA!N722),DATA!N722,"n/a")</f>
        <v>281929.28999999998</v>
      </c>
      <c r="L285" s="79">
        <f>+IF(ISNUMBER(DATA!O722),DATA!O722,"n/a")</f>
        <v>-1.2718E-2</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19</v>
      </c>
      <c r="B287" s="68" t="s">
        <v>22</v>
      </c>
      <c r="C287" s="68" t="s">
        <v>9</v>
      </c>
      <c r="D287" s="68" t="s">
        <v>326</v>
      </c>
      <c r="E287" s="88">
        <f>+IF(ISNUMBER(DATA!H773),DATA!H773,"n/a")</f>
        <v>13.04</v>
      </c>
      <c r="F287" s="79">
        <f>+IF(ISNUMBER(DATA!I773),DATA!I773,"n/a")</f>
        <v>-0.365759</v>
      </c>
      <c r="G287" s="88">
        <f>+IF(ISNUMBER(DATA!J773),DATA!J773,"n/a")</f>
        <v>56.43</v>
      </c>
      <c r="H287" s="79">
        <f>+IF(ISNUMBER(DATA!K773),DATA!K773,"n/a")</f>
        <v>0.37634099999999998</v>
      </c>
      <c r="I287" s="88">
        <f>+IF(ISNUMBER(DATA!L773),DATA!L773,"n/a")</f>
        <v>129.54</v>
      </c>
      <c r="J287" s="79">
        <f>+IF(ISNUMBER(DATA!M773),DATA!M773,"n/a")</f>
        <v>0.65927999999999998</v>
      </c>
      <c r="K287" s="88">
        <f>+IF(ISNUMBER(DATA!N773),DATA!N773,"n/a")</f>
        <v>263.66000000000003</v>
      </c>
      <c r="L287" s="79">
        <f>+IF(ISNUMBER(DATA!O773),DATA!O773,"n/a")</f>
        <v>0.64161599999999996</v>
      </c>
      <c r="R287" s="68"/>
      <c r="S287" s="68"/>
      <c r="T287" s="68"/>
      <c r="U287" s="68"/>
      <c r="V287" s="68"/>
      <c r="W287" s="68"/>
      <c r="X287" s="68"/>
      <c r="Y287" s="68"/>
    </row>
    <row r="288" spans="1:25" x14ac:dyDescent="0.2">
      <c r="A288" s="77" t="s">
        <v>19</v>
      </c>
      <c r="B288" s="68" t="s">
        <v>22</v>
      </c>
      <c r="C288" s="68" t="s">
        <v>9</v>
      </c>
      <c r="D288" s="68" t="s">
        <v>327</v>
      </c>
      <c r="E288" s="88">
        <f>+IF(ISNUMBER(DATA!H774),DATA!H774,"n/a")</f>
        <v>61.49</v>
      </c>
      <c r="F288" s="79">
        <f>+IF(ISNUMBER(DATA!I774),DATA!I774,"n/a")</f>
        <v>-8.4015999999999993E-2</v>
      </c>
      <c r="G288" s="88">
        <f>+IF(ISNUMBER(DATA!J774),DATA!J774,"n/a")</f>
        <v>188.54</v>
      </c>
      <c r="H288" s="79">
        <f>+IF(ISNUMBER(DATA!K774),DATA!K774,"n/a")</f>
        <v>-6.3062000000000007E-2</v>
      </c>
      <c r="I288" s="88">
        <f>+IF(ISNUMBER(DATA!L774),DATA!L774,"n/a")</f>
        <v>571.61</v>
      </c>
      <c r="J288" s="79">
        <f>+IF(ISNUMBER(DATA!M774),DATA!M774,"n/a")</f>
        <v>-3.5843E-2</v>
      </c>
      <c r="K288" s="88">
        <f>+IF(ISNUMBER(DATA!N774),DATA!N774,"n/a")</f>
        <v>1423.17</v>
      </c>
      <c r="L288" s="79">
        <f>+IF(ISNUMBER(DATA!O774),DATA!O774,"n/a")</f>
        <v>-7.9575000000000007E-2</v>
      </c>
      <c r="R288" s="68"/>
      <c r="S288" s="68"/>
      <c r="T288" s="68"/>
      <c r="U288" s="68"/>
      <c r="V288" s="68"/>
      <c r="W288" s="68"/>
      <c r="X288" s="68"/>
      <c r="Y288" s="68"/>
    </row>
    <row r="289" spans="1:25" x14ac:dyDescent="0.2">
      <c r="A289" s="77" t="s">
        <v>19</v>
      </c>
      <c r="B289" s="68" t="s">
        <v>22</v>
      </c>
      <c r="C289" s="68" t="s">
        <v>9</v>
      </c>
      <c r="D289" s="68" t="s">
        <v>328</v>
      </c>
      <c r="E289" s="88">
        <f>+IF(ISNUMBER(DATA!H775),DATA!H775,"n/a")</f>
        <v>9.2899999999999991</v>
      </c>
      <c r="F289" s="79">
        <f>+IF(ISNUMBER(DATA!I775),DATA!I775,"n/a")</f>
        <v>-0.44603500000000001</v>
      </c>
      <c r="G289" s="88">
        <f>+IF(ISNUMBER(DATA!J775),DATA!J775,"n/a")</f>
        <v>31.04</v>
      </c>
      <c r="H289" s="79">
        <f>+IF(ISNUMBER(DATA!K775),DATA!K775,"n/a")</f>
        <v>-0.28888900000000001</v>
      </c>
      <c r="I289" s="88">
        <f>+IF(ISNUMBER(DATA!L775),DATA!L775,"n/a")</f>
        <v>75.52</v>
      </c>
      <c r="J289" s="79">
        <f>+IF(ISNUMBER(DATA!M775),DATA!M775,"n/a")</f>
        <v>-0.36280800000000002</v>
      </c>
      <c r="K289" s="88">
        <f>+IF(ISNUMBER(DATA!N775),DATA!N775,"n/a")</f>
        <v>248.16</v>
      </c>
      <c r="L289" s="79">
        <f>+IF(ISNUMBER(DATA!O775),DATA!O775,"n/a")</f>
        <v>-0.32622000000000001</v>
      </c>
      <c r="R289" s="68"/>
      <c r="S289" s="68"/>
      <c r="T289" s="68"/>
      <c r="U289" s="68"/>
      <c r="V289" s="68"/>
      <c r="W289" s="68"/>
      <c r="X289" s="68"/>
      <c r="Y289" s="68"/>
    </row>
    <row r="290" spans="1:25" x14ac:dyDescent="0.2">
      <c r="A290" s="77" t="s">
        <v>19</v>
      </c>
      <c r="B290" s="68" t="s">
        <v>22</v>
      </c>
      <c r="C290" s="68" t="s">
        <v>9</v>
      </c>
      <c r="D290" s="68" t="s">
        <v>329</v>
      </c>
      <c r="E290" s="88">
        <f>+IF(ISNUMBER(DATA!H776),DATA!H776,"n/a")</f>
        <v>727.69</v>
      </c>
      <c r="F290" s="79">
        <f>+IF(ISNUMBER(DATA!I776),DATA!I776,"n/a")</f>
        <v>-0.469053</v>
      </c>
      <c r="G290" s="88">
        <f>+IF(ISNUMBER(DATA!J776),DATA!J776,"n/a")</f>
        <v>2172.71</v>
      </c>
      <c r="H290" s="79">
        <f>+IF(ISNUMBER(DATA!K776),DATA!K776,"n/a")</f>
        <v>-0.57799999999999996</v>
      </c>
      <c r="I290" s="88">
        <f>+IF(ISNUMBER(DATA!L776),DATA!L776,"n/a")</f>
        <v>4995.01</v>
      </c>
      <c r="J290" s="79">
        <f>+IF(ISNUMBER(DATA!M776),DATA!M776,"n/a")</f>
        <v>-0.34751399999999999</v>
      </c>
      <c r="K290" s="88">
        <f>+IF(ISNUMBER(DATA!N776),DATA!N776,"n/a")</f>
        <v>9123.85</v>
      </c>
      <c r="L290" s="79">
        <f>+IF(ISNUMBER(DATA!O776),DATA!O776,"n/a")</f>
        <v>-0.42035299999999998</v>
      </c>
      <c r="R290" s="68"/>
      <c r="S290" s="68"/>
      <c r="T290" s="68"/>
      <c r="U290" s="68"/>
      <c r="V290" s="68"/>
      <c r="W290" s="68"/>
      <c r="X290" s="68"/>
      <c r="Y290" s="68"/>
    </row>
    <row r="291" spans="1:25" x14ac:dyDescent="0.2">
      <c r="A291" s="77" t="s">
        <v>19</v>
      </c>
      <c r="B291" s="68" t="s">
        <v>22</v>
      </c>
      <c r="C291" s="68" t="s">
        <v>9</v>
      </c>
      <c r="D291" s="68" t="s">
        <v>330</v>
      </c>
      <c r="E291" s="88">
        <f>+IF(ISNUMBER(DATA!H777),DATA!H777,"n/a")</f>
        <v>6.3</v>
      </c>
      <c r="F291" s="79">
        <f>+IF(ISNUMBER(DATA!I777),DATA!I777,"n/a")</f>
        <v>-0.34984500000000002</v>
      </c>
      <c r="G291" s="88">
        <f>+IF(ISNUMBER(DATA!J777),DATA!J777,"n/a")</f>
        <v>28.88</v>
      </c>
      <c r="H291" s="79">
        <f>+IF(ISNUMBER(DATA!K777),DATA!K777,"n/a")</f>
        <v>-0.49554599999999999</v>
      </c>
      <c r="I291" s="88">
        <f>+IF(ISNUMBER(DATA!L777),DATA!L777,"n/a")</f>
        <v>53.53</v>
      </c>
      <c r="J291" s="79">
        <f>+IF(ISNUMBER(DATA!M777),DATA!M777,"n/a")</f>
        <v>-0.55576800000000004</v>
      </c>
      <c r="K291" s="88">
        <f>+IF(ISNUMBER(DATA!N777),DATA!N777,"n/a")</f>
        <v>132.09</v>
      </c>
      <c r="L291" s="79">
        <f>+IF(ISNUMBER(DATA!O777),DATA!O777,"n/a")</f>
        <v>-0.50782499999999997</v>
      </c>
      <c r="R291" s="68"/>
      <c r="S291" s="68"/>
      <c r="T291" s="68"/>
      <c r="U291" s="68"/>
      <c r="V291" s="68"/>
      <c r="W291" s="68"/>
      <c r="X291" s="68"/>
      <c r="Y291" s="68"/>
    </row>
    <row r="292" spans="1:25" x14ac:dyDescent="0.2">
      <c r="A292" s="77" t="s">
        <v>19</v>
      </c>
      <c r="B292" s="68" t="s">
        <v>22</v>
      </c>
      <c r="C292" s="68" t="s">
        <v>9</v>
      </c>
      <c r="D292" s="68" t="s">
        <v>331</v>
      </c>
      <c r="E292" s="88">
        <f>+IF(ISNUMBER(DATA!H778),DATA!H778,"n/a")</f>
        <v>14.59</v>
      </c>
      <c r="F292" s="79">
        <f>+IF(ISNUMBER(DATA!I778),DATA!I778,"n/a")</f>
        <v>0.241702</v>
      </c>
      <c r="G292" s="88">
        <f>+IF(ISNUMBER(DATA!J778),DATA!J778,"n/a")</f>
        <v>46.36</v>
      </c>
      <c r="H292" s="79">
        <f>+IF(ISNUMBER(DATA!K778),DATA!K778,"n/a")</f>
        <v>0.13711100000000001</v>
      </c>
      <c r="I292" s="88">
        <f>+IF(ISNUMBER(DATA!L778),DATA!L778,"n/a")</f>
        <v>123.17</v>
      </c>
      <c r="J292" s="79">
        <f>+IF(ISNUMBER(DATA!M778),DATA!M778,"n/a")</f>
        <v>0.20814099999999999</v>
      </c>
      <c r="K292" s="88">
        <f>+IF(ISNUMBER(DATA!N778),DATA!N778,"n/a")</f>
        <v>281.16000000000003</v>
      </c>
      <c r="L292" s="79">
        <f>+IF(ISNUMBER(DATA!O778),DATA!O778,"n/a")</f>
        <v>0.23083699999999999</v>
      </c>
      <c r="R292" s="68"/>
      <c r="S292" s="68"/>
      <c r="T292" s="68"/>
      <c r="U292" s="68"/>
      <c r="V292" s="68"/>
      <c r="W292" s="68"/>
      <c r="X292" s="68"/>
      <c r="Y292" s="68"/>
    </row>
    <row r="293" spans="1:25" x14ac:dyDescent="0.2">
      <c r="A293" s="77" t="s">
        <v>19</v>
      </c>
      <c r="B293" s="68" t="s">
        <v>22</v>
      </c>
      <c r="C293" s="68" t="s">
        <v>9</v>
      </c>
      <c r="D293" s="68" t="s">
        <v>332</v>
      </c>
      <c r="E293" s="88">
        <f>+IF(ISNUMBER(DATA!H779),DATA!H779,"n/a")</f>
        <v>65.72</v>
      </c>
      <c r="F293" s="79">
        <f>+IF(ISNUMBER(DATA!I779),DATA!I779,"n/a")</f>
        <v>1.17041</v>
      </c>
      <c r="G293" s="88">
        <f>+IF(ISNUMBER(DATA!J779),DATA!J779,"n/a")</f>
        <v>193.32</v>
      </c>
      <c r="H293" s="79">
        <f>+IF(ISNUMBER(DATA!K779),DATA!K779,"n/a")</f>
        <v>1.7823830000000001</v>
      </c>
      <c r="I293" s="88">
        <f>+IF(ISNUMBER(DATA!L779),DATA!L779,"n/a")</f>
        <v>509.74</v>
      </c>
      <c r="J293" s="79">
        <f>+IF(ISNUMBER(DATA!M779),DATA!M779,"n/a")</f>
        <v>5.0352829999999997</v>
      </c>
      <c r="K293" s="88">
        <f>+IF(ISNUMBER(DATA!N779),DATA!N779,"n/a")</f>
        <v>804.94</v>
      </c>
      <c r="L293" s="79">
        <f>+IF(ISNUMBER(DATA!O779),DATA!O779,"n/a")</f>
        <v>5.6163080000000001</v>
      </c>
      <c r="R293" s="68"/>
      <c r="S293" s="68"/>
      <c r="T293" s="68"/>
      <c r="U293" s="68"/>
      <c r="V293" s="68"/>
      <c r="W293" s="68"/>
      <c r="X293" s="68"/>
      <c r="Y293" s="68"/>
    </row>
    <row r="294" spans="1:25" x14ac:dyDescent="0.2">
      <c r="A294" s="77" t="s">
        <v>19</v>
      </c>
      <c r="B294" s="68" t="s">
        <v>22</v>
      </c>
      <c r="C294" s="68" t="s">
        <v>9</v>
      </c>
      <c r="D294" s="68" t="s">
        <v>333</v>
      </c>
      <c r="E294" s="88">
        <f>+IF(ISNUMBER(DATA!H780),DATA!H780,"n/a")</f>
        <v>387.98</v>
      </c>
      <c r="F294" s="79">
        <f>+IF(ISNUMBER(DATA!I780),DATA!I780,"n/a")</f>
        <v>3.4118719999999998</v>
      </c>
      <c r="G294" s="88">
        <f>+IF(ISNUMBER(DATA!J780),DATA!J780,"n/a")</f>
        <v>1140.22</v>
      </c>
      <c r="H294" s="79">
        <f>+IF(ISNUMBER(DATA!K780),DATA!K780,"n/a")</f>
        <v>1.682366</v>
      </c>
      <c r="I294" s="88">
        <f>+IF(ISNUMBER(DATA!L780),DATA!L780,"n/a")</f>
        <v>1370.26</v>
      </c>
      <c r="J294" s="79">
        <f>+IF(ISNUMBER(DATA!M780),DATA!M780,"n/a")</f>
        <v>1.0469059999999999</v>
      </c>
      <c r="K294" s="88">
        <f>+IF(ISNUMBER(DATA!N780),DATA!N780,"n/a")</f>
        <v>2061.56</v>
      </c>
      <c r="L294" s="79">
        <f>+IF(ISNUMBER(DATA!O780),DATA!O780,"n/a")</f>
        <v>1.0367930000000001</v>
      </c>
      <c r="R294" s="68"/>
      <c r="S294" s="68"/>
      <c r="T294" s="68"/>
      <c r="U294" s="68"/>
      <c r="V294" s="68"/>
      <c r="W294" s="68"/>
      <c r="X294" s="68"/>
      <c r="Y294" s="68"/>
    </row>
    <row r="295" spans="1:25" x14ac:dyDescent="0.2">
      <c r="A295" s="77" t="s">
        <v>19</v>
      </c>
      <c r="B295" s="68" t="s">
        <v>22</v>
      </c>
      <c r="C295" s="68" t="s">
        <v>9</v>
      </c>
      <c r="D295" s="68" t="s">
        <v>334</v>
      </c>
      <c r="E295" s="88">
        <f>+IF(ISNUMBER(DATA!H781),DATA!H781,"n/a")</f>
        <v>1286.1400000000001</v>
      </c>
      <c r="F295" s="79">
        <f>+IF(ISNUMBER(DATA!I781),DATA!I781,"n/a")</f>
        <v>-0.20350499999999999</v>
      </c>
      <c r="G295" s="88">
        <f>+IF(ISNUMBER(DATA!J781),DATA!J781,"n/a")</f>
        <v>3857.53</v>
      </c>
      <c r="H295" s="79">
        <f>+IF(ISNUMBER(DATA!K781),DATA!K781,"n/a")</f>
        <v>-0.35997299999999999</v>
      </c>
      <c r="I295" s="88">
        <f>+IF(ISNUMBER(DATA!L781),DATA!L781,"n/a")</f>
        <v>7828.25</v>
      </c>
      <c r="J295" s="79">
        <f>+IF(ISNUMBER(DATA!M781),DATA!M781,"n/a")</f>
        <v>-0.16908699999999999</v>
      </c>
      <c r="K295" s="88">
        <f>+IF(ISNUMBER(DATA!N781),DATA!N781,"n/a")</f>
        <v>14338.48</v>
      </c>
      <c r="L295" s="79">
        <f>+IF(ISNUMBER(DATA!O781),DATA!O781,"n/a")</f>
        <v>-0.26265899999999998</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19</v>
      </c>
      <c r="B297" s="68" t="s">
        <v>22</v>
      </c>
      <c r="C297" s="68" t="s">
        <v>25</v>
      </c>
      <c r="D297" s="68" t="s">
        <v>326</v>
      </c>
      <c r="E297" s="88">
        <f>+IF(ISNUMBER(DATA!H832),DATA!H832,"n/a")</f>
        <v>50.02</v>
      </c>
      <c r="F297" s="79">
        <f>+IF(ISNUMBER(DATA!I832),DATA!I832,"n/a")</f>
        <v>-0.223774</v>
      </c>
      <c r="G297" s="88">
        <f>+IF(ISNUMBER(DATA!J832),DATA!J832,"n/a")</f>
        <v>182.18</v>
      </c>
      <c r="H297" s="79">
        <f>+IF(ISNUMBER(DATA!K832),DATA!K832,"n/a")</f>
        <v>0.25020599999999998</v>
      </c>
      <c r="I297" s="88">
        <f>+IF(ISNUMBER(DATA!L832),DATA!L832,"n/a")</f>
        <v>387.46</v>
      </c>
      <c r="J297" s="79">
        <f>+IF(ISNUMBER(DATA!M832),DATA!M832,"n/a")</f>
        <v>0.425429</v>
      </c>
      <c r="K297" s="88">
        <f>+IF(ISNUMBER(DATA!N832),DATA!N832,"n/a")</f>
        <v>777.47</v>
      </c>
      <c r="L297" s="79">
        <f>+IF(ISNUMBER(DATA!O832),DATA!O832,"n/a")</f>
        <v>0.404922</v>
      </c>
      <c r="R297" s="68"/>
      <c r="S297" s="68"/>
      <c r="T297" s="68"/>
      <c r="U297" s="68"/>
      <c r="V297" s="68"/>
      <c r="W297" s="68"/>
      <c r="X297" s="68"/>
      <c r="Y297" s="68"/>
    </row>
    <row r="298" spans="1:25" x14ac:dyDescent="0.2">
      <c r="A298" s="77" t="s">
        <v>19</v>
      </c>
      <c r="B298" s="68" t="s">
        <v>22</v>
      </c>
      <c r="C298" s="68" t="s">
        <v>25</v>
      </c>
      <c r="D298" s="68" t="s">
        <v>327</v>
      </c>
      <c r="E298" s="88">
        <f>+IF(ISNUMBER(DATA!H833),DATA!H833,"n/a")</f>
        <v>1372.61</v>
      </c>
      <c r="F298" s="79">
        <f>+IF(ISNUMBER(DATA!I833),DATA!I833,"n/a")</f>
        <v>-0.22369</v>
      </c>
      <c r="G298" s="88">
        <f>+IF(ISNUMBER(DATA!J833),DATA!J833,"n/a")</f>
        <v>4135.3999999999996</v>
      </c>
      <c r="H298" s="79">
        <f>+IF(ISNUMBER(DATA!K833),DATA!K833,"n/a")</f>
        <v>-0.15695400000000001</v>
      </c>
      <c r="I298" s="88">
        <f>+IF(ISNUMBER(DATA!L833),DATA!L833,"n/a")</f>
        <v>12124.64</v>
      </c>
      <c r="J298" s="79">
        <f>+IF(ISNUMBER(DATA!M833),DATA!M833,"n/a")</f>
        <v>-0.10727</v>
      </c>
      <c r="K298" s="88">
        <f>+IF(ISNUMBER(DATA!N833),DATA!N833,"n/a")</f>
        <v>33833.42</v>
      </c>
      <c r="L298" s="79">
        <f>+IF(ISNUMBER(DATA!O833),DATA!O833,"n/a")</f>
        <v>-6.7225999999999994E-2</v>
      </c>
      <c r="R298" s="68"/>
      <c r="S298" s="68"/>
      <c r="T298" s="68"/>
      <c r="U298" s="68"/>
      <c r="V298" s="68"/>
      <c r="W298" s="68"/>
      <c r="X298" s="68"/>
      <c r="Y298" s="68"/>
    </row>
    <row r="299" spans="1:25" x14ac:dyDescent="0.2">
      <c r="A299" s="77" t="s">
        <v>19</v>
      </c>
      <c r="B299" s="68" t="s">
        <v>22</v>
      </c>
      <c r="C299" s="68" t="s">
        <v>25</v>
      </c>
      <c r="D299" s="68" t="s">
        <v>328</v>
      </c>
      <c r="E299" s="88">
        <f>+IF(ISNUMBER(DATA!H834),DATA!H834,"n/a")</f>
        <v>206.73</v>
      </c>
      <c r="F299" s="79">
        <f>+IF(ISNUMBER(DATA!I834),DATA!I834,"n/a")</f>
        <v>-0.41874299999999998</v>
      </c>
      <c r="G299" s="88">
        <f>+IF(ISNUMBER(DATA!J834),DATA!J834,"n/a")</f>
        <v>700.96</v>
      </c>
      <c r="H299" s="79">
        <f>+IF(ISNUMBER(DATA!K834),DATA!K834,"n/a")</f>
        <v>-0.38900299999999999</v>
      </c>
      <c r="I299" s="88">
        <f>+IF(ISNUMBER(DATA!L834),DATA!L834,"n/a")</f>
        <v>1714.77</v>
      </c>
      <c r="J299" s="79">
        <f>+IF(ISNUMBER(DATA!M834),DATA!M834,"n/a")</f>
        <v>-0.48547299999999999</v>
      </c>
      <c r="K299" s="88">
        <f>+IF(ISNUMBER(DATA!N834),DATA!N834,"n/a")</f>
        <v>5488.81</v>
      </c>
      <c r="L299" s="79">
        <f>+IF(ISNUMBER(DATA!O834),DATA!O834,"n/a")</f>
        <v>-0.39479199999999998</v>
      </c>
      <c r="R299" s="68"/>
      <c r="S299" s="68"/>
      <c r="T299" s="68"/>
      <c r="U299" s="68"/>
      <c r="V299" s="68"/>
      <c r="W299" s="68"/>
      <c r="X299" s="68"/>
      <c r="Y299" s="68"/>
    </row>
    <row r="300" spans="1:25" x14ac:dyDescent="0.2">
      <c r="A300" s="77" t="s">
        <v>19</v>
      </c>
      <c r="B300" s="68" t="s">
        <v>22</v>
      </c>
      <c r="C300" s="68" t="s">
        <v>25</v>
      </c>
      <c r="D300" s="68" t="s">
        <v>329</v>
      </c>
      <c r="E300" s="88">
        <f>+IF(ISNUMBER(DATA!H835),DATA!H835,"n/a")</f>
        <v>2023.57</v>
      </c>
      <c r="F300" s="79">
        <f>+IF(ISNUMBER(DATA!I835),DATA!I835,"n/a")</f>
        <v>-5.6637E-2</v>
      </c>
      <c r="G300" s="88">
        <f>+IF(ISNUMBER(DATA!J835),DATA!J835,"n/a")</f>
        <v>5980.03</v>
      </c>
      <c r="H300" s="79">
        <f>+IF(ISNUMBER(DATA!K835),DATA!K835,"n/a")</f>
        <v>-0.27696999999999999</v>
      </c>
      <c r="I300" s="88">
        <f>+IF(ISNUMBER(DATA!L835),DATA!L835,"n/a")</f>
        <v>14614.55</v>
      </c>
      <c r="J300" s="79">
        <f>+IF(ISNUMBER(DATA!M835),DATA!M835,"n/a")</f>
        <v>2.9162E-2</v>
      </c>
      <c r="K300" s="88">
        <f>+IF(ISNUMBER(DATA!N835),DATA!N835,"n/a")</f>
        <v>29363.46</v>
      </c>
      <c r="L300" s="79">
        <f>+IF(ISNUMBER(DATA!O835),DATA!O835,"n/a")</f>
        <v>-0.137016</v>
      </c>
      <c r="R300" s="68"/>
      <c r="S300" s="68"/>
      <c r="T300" s="68"/>
      <c r="U300" s="68"/>
      <c r="V300" s="68"/>
      <c r="W300" s="68"/>
      <c r="X300" s="68"/>
      <c r="Y300" s="68"/>
    </row>
    <row r="301" spans="1:25" x14ac:dyDescent="0.2">
      <c r="A301" s="77" t="s">
        <v>19</v>
      </c>
      <c r="B301" s="68" t="s">
        <v>22</v>
      </c>
      <c r="C301" s="68" t="s">
        <v>25</v>
      </c>
      <c r="D301" s="68" t="s">
        <v>330</v>
      </c>
      <c r="E301" s="88">
        <f>+IF(ISNUMBER(DATA!H836),DATA!H836,"n/a")</f>
        <v>22.47</v>
      </c>
      <c r="F301" s="79">
        <f>+IF(ISNUMBER(DATA!I836),DATA!I836,"n/a")</f>
        <v>-0.83256300000000005</v>
      </c>
      <c r="G301" s="88">
        <f>+IF(ISNUMBER(DATA!J836),DATA!J836,"n/a")</f>
        <v>72.64</v>
      </c>
      <c r="H301" s="79">
        <f>+IF(ISNUMBER(DATA!K836),DATA!K836,"n/a")</f>
        <v>-0.85583299999999995</v>
      </c>
      <c r="I301" s="88">
        <f>+IF(ISNUMBER(DATA!L836),DATA!L836,"n/a")</f>
        <v>148.5</v>
      </c>
      <c r="J301" s="79">
        <f>+IF(ISNUMBER(DATA!M836),DATA!M836,"n/a")</f>
        <v>-0.88065499999999997</v>
      </c>
      <c r="K301" s="88">
        <f>+IF(ISNUMBER(DATA!N836),DATA!N836,"n/a")</f>
        <v>927.54</v>
      </c>
      <c r="L301" s="79">
        <f>+IF(ISNUMBER(DATA!O836),DATA!O836,"n/a")</f>
        <v>-0.67112499999999997</v>
      </c>
      <c r="R301" s="68"/>
      <c r="S301" s="68"/>
      <c r="T301" s="68"/>
      <c r="U301" s="68"/>
      <c r="V301" s="68"/>
      <c r="W301" s="68"/>
      <c r="X301" s="68"/>
      <c r="Y301" s="68"/>
    </row>
    <row r="302" spans="1:25" x14ac:dyDescent="0.2">
      <c r="A302" s="77" t="s">
        <v>19</v>
      </c>
      <c r="B302" s="68" t="s">
        <v>22</v>
      </c>
      <c r="C302" s="68" t="s">
        <v>25</v>
      </c>
      <c r="D302" s="68" t="s">
        <v>331</v>
      </c>
      <c r="E302" s="88">
        <f>+IF(ISNUMBER(DATA!H837),DATA!H837,"n/a")</f>
        <v>421.79</v>
      </c>
      <c r="F302" s="79">
        <f>+IF(ISNUMBER(DATA!I837),DATA!I837,"n/a")</f>
        <v>0.236594</v>
      </c>
      <c r="G302" s="88">
        <f>+IF(ISNUMBER(DATA!J837),DATA!J837,"n/a")</f>
        <v>1344.99</v>
      </c>
      <c r="H302" s="79">
        <f>+IF(ISNUMBER(DATA!K837),DATA!K837,"n/a")</f>
        <v>8.2513000000000003E-2</v>
      </c>
      <c r="I302" s="88">
        <f>+IF(ISNUMBER(DATA!L837),DATA!L837,"n/a")</f>
        <v>3444.99</v>
      </c>
      <c r="J302" s="79">
        <f>+IF(ISNUMBER(DATA!M837),DATA!M837,"n/a")</f>
        <v>0.27660299999999999</v>
      </c>
      <c r="K302" s="88">
        <f>+IF(ISNUMBER(DATA!N837),DATA!N837,"n/a")</f>
        <v>7772.6</v>
      </c>
      <c r="L302" s="79">
        <f>+IF(ISNUMBER(DATA!O837),DATA!O837,"n/a")</f>
        <v>0.20715</v>
      </c>
      <c r="R302" s="68"/>
      <c r="S302" s="68"/>
      <c r="T302" s="68"/>
      <c r="U302" s="68"/>
      <c r="V302" s="68"/>
      <c r="W302" s="68"/>
      <c r="X302" s="68"/>
      <c r="Y302" s="68"/>
    </row>
    <row r="303" spans="1:25" x14ac:dyDescent="0.2">
      <c r="A303" s="77" t="s">
        <v>19</v>
      </c>
      <c r="B303" s="68" t="s">
        <v>22</v>
      </c>
      <c r="C303" s="68" t="s">
        <v>25</v>
      </c>
      <c r="D303" s="68" t="s">
        <v>332</v>
      </c>
      <c r="E303" s="88">
        <f>+IF(ISNUMBER(DATA!H838),DATA!H838,"n/a")</f>
        <v>221.74</v>
      </c>
      <c r="F303" s="79">
        <f>+IF(ISNUMBER(DATA!I838),DATA!I838,"n/a")</f>
        <v>1.0669280000000001</v>
      </c>
      <c r="G303" s="88">
        <f>+IF(ISNUMBER(DATA!J838),DATA!J838,"n/a")</f>
        <v>734.4</v>
      </c>
      <c r="H303" s="79">
        <f>+IF(ISNUMBER(DATA!K838),DATA!K838,"n/a")</f>
        <v>1.796117</v>
      </c>
      <c r="I303" s="88">
        <f>+IF(ISNUMBER(DATA!L838),DATA!L838,"n/a")</f>
        <v>1809.71</v>
      </c>
      <c r="J303" s="79">
        <f>+IF(ISNUMBER(DATA!M838),DATA!M838,"n/a")</f>
        <v>4.7272930000000004</v>
      </c>
      <c r="K303" s="88">
        <f>+IF(ISNUMBER(DATA!N838),DATA!N838,"n/a")</f>
        <v>3003.28</v>
      </c>
      <c r="L303" s="79">
        <f>+IF(ISNUMBER(DATA!O838),DATA!O838,"n/a")</f>
        <v>5.2098709999999997</v>
      </c>
      <c r="R303" s="68"/>
      <c r="S303" s="68"/>
      <c r="T303" s="68"/>
      <c r="U303" s="68"/>
      <c r="V303" s="68"/>
      <c r="W303" s="68"/>
      <c r="X303" s="68"/>
      <c r="Y303" s="68"/>
    </row>
    <row r="304" spans="1:25" x14ac:dyDescent="0.2">
      <c r="A304" s="77" t="s">
        <v>19</v>
      </c>
      <c r="B304" s="68" t="s">
        <v>22</v>
      </c>
      <c r="C304" s="68" t="s">
        <v>25</v>
      </c>
      <c r="D304" s="68" t="s">
        <v>333</v>
      </c>
      <c r="E304" s="88">
        <f>+IF(ISNUMBER(DATA!H839),DATA!H839,"n/a")</f>
        <v>1214.94</v>
      </c>
      <c r="F304" s="79">
        <f>+IF(ISNUMBER(DATA!I839),DATA!I839,"n/a")</f>
        <v>6.6599209999999998</v>
      </c>
      <c r="G304" s="88">
        <f>+IF(ISNUMBER(DATA!J839),DATA!J839,"n/a")</f>
        <v>3426.46</v>
      </c>
      <c r="H304" s="79">
        <f>+IF(ISNUMBER(DATA!K839),DATA!K839,"n/a")</f>
        <v>3.2288920000000001</v>
      </c>
      <c r="I304" s="88">
        <f>+IF(ISNUMBER(DATA!L839),DATA!L839,"n/a")</f>
        <v>4110.3900000000003</v>
      </c>
      <c r="J304" s="79">
        <f>+IF(ISNUMBER(DATA!M839),DATA!M839,"n/a")</f>
        <v>2.1354519999999999</v>
      </c>
      <c r="K304" s="88">
        <f>+IF(ISNUMBER(DATA!N839),DATA!N839,"n/a")</f>
        <v>5957.63</v>
      </c>
      <c r="L304" s="79">
        <f>+IF(ISNUMBER(DATA!O839),DATA!O839,"n/a")</f>
        <v>1.4508730000000001</v>
      </c>
      <c r="R304" s="68"/>
      <c r="S304" s="68"/>
      <c r="T304" s="68"/>
      <c r="U304" s="68"/>
      <c r="V304" s="68"/>
      <c r="W304" s="68"/>
      <c r="X304" s="68"/>
      <c r="Y304" s="68"/>
    </row>
    <row r="305" spans="1:25" x14ac:dyDescent="0.2">
      <c r="A305" s="77" t="s">
        <v>19</v>
      </c>
      <c r="B305" s="68" t="s">
        <v>22</v>
      </c>
      <c r="C305" s="68" t="s">
        <v>25</v>
      </c>
      <c r="D305" s="68" t="s">
        <v>334</v>
      </c>
      <c r="E305" s="88">
        <f>+IF(ISNUMBER(DATA!H840),DATA!H840,"n/a")</f>
        <v>5533.88</v>
      </c>
      <c r="F305" s="79">
        <f>+IF(ISNUMBER(DATA!I840),DATA!I840,"n/a")</f>
        <v>9.0546000000000001E-2</v>
      </c>
      <c r="G305" s="88">
        <f>+IF(ISNUMBER(DATA!J840),DATA!J840,"n/a")</f>
        <v>16577.099999999999</v>
      </c>
      <c r="H305" s="79">
        <f>+IF(ISNUMBER(DATA!K840),DATA!K840,"n/a")</f>
        <v>-4.1133999999999997E-2</v>
      </c>
      <c r="I305" s="88">
        <f>+IF(ISNUMBER(DATA!L840),DATA!L840,"n/a")</f>
        <v>38354.959999999999</v>
      </c>
      <c r="J305" s="79">
        <f>+IF(ISNUMBER(DATA!M840),DATA!M840,"n/a")</f>
        <v>3.7845999999999998E-2</v>
      </c>
      <c r="K305" s="88">
        <f>+IF(ISNUMBER(DATA!N840),DATA!N840,"n/a")</f>
        <v>87124.06</v>
      </c>
      <c r="L305" s="79">
        <f>+IF(ISNUMBER(DATA!O840),DATA!O840,"n/a")</f>
        <v>-5.3962000000000003E-2</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19</v>
      </c>
      <c r="B307" s="68" t="s">
        <v>22</v>
      </c>
      <c r="C307" s="68" t="s">
        <v>10</v>
      </c>
      <c r="D307" s="68" t="s">
        <v>326</v>
      </c>
      <c r="E307" s="89">
        <f>+IF(ISNUMBER(DATA!H891),DATA!H891,"n/a")</f>
        <v>31.085122999999999</v>
      </c>
      <c r="F307" s="79">
        <f>+IF(ISNUMBER(DATA!I891),DATA!I891,"n/a")</f>
        <v>0.112037</v>
      </c>
      <c r="G307" s="89">
        <f>+IF(ISNUMBER(DATA!J891),DATA!J891,"n/a")</f>
        <v>20.526316000000001</v>
      </c>
      <c r="H307" s="79">
        <f>+IF(ISNUMBER(DATA!K891),DATA!K891,"n/a")</f>
        <v>-0.211724</v>
      </c>
      <c r="I307" s="89">
        <f>+IF(ISNUMBER(DATA!L891),DATA!L891,"n/a")</f>
        <v>19.681101999999999</v>
      </c>
      <c r="J307" s="79">
        <f>+IF(ISNUMBER(DATA!M891),DATA!M891,"n/a")</f>
        <v>-0.163193</v>
      </c>
      <c r="K307" s="89">
        <f>+IF(ISNUMBER(DATA!N891),DATA!N891,"n/a")</f>
        <v>17.667109</v>
      </c>
      <c r="L307" s="79">
        <f>+IF(ISNUMBER(DATA!O891),DATA!O891,"n/a")</f>
        <v>-0.130389</v>
      </c>
      <c r="R307" s="68"/>
      <c r="S307" s="68"/>
      <c r="T307" s="68"/>
      <c r="U307" s="68"/>
      <c r="V307" s="68"/>
      <c r="W307" s="68"/>
      <c r="X307" s="68"/>
      <c r="Y307" s="68"/>
    </row>
    <row r="308" spans="1:25" x14ac:dyDescent="0.2">
      <c r="A308" s="77" t="s">
        <v>19</v>
      </c>
      <c r="B308" s="68" t="s">
        <v>22</v>
      </c>
      <c r="C308" s="68" t="s">
        <v>10</v>
      </c>
      <c r="D308" s="68" t="s">
        <v>327</v>
      </c>
      <c r="E308" s="89">
        <f>+IF(ISNUMBER(DATA!H892),DATA!H892,"n/a")</f>
        <v>63.021791999999998</v>
      </c>
      <c r="F308" s="79">
        <f>+IF(ISNUMBER(DATA!I892),DATA!I892,"n/a")</f>
        <v>-8.2323999999999994E-2</v>
      </c>
      <c r="G308" s="89">
        <f>+IF(ISNUMBER(DATA!J892),DATA!J892,"n/a")</f>
        <v>63.353982999999999</v>
      </c>
      <c r="H308" s="79">
        <f>+IF(ISNUMBER(DATA!K892),DATA!K892,"n/a")</f>
        <v>-5.2135000000000001E-2</v>
      </c>
      <c r="I308" s="89">
        <f>+IF(ISNUMBER(DATA!L892),DATA!L892,"n/a")</f>
        <v>59.119906999999998</v>
      </c>
      <c r="J308" s="79">
        <f>+IF(ISNUMBER(DATA!M892),DATA!M892,"n/a")</f>
        <v>-5.8708999999999997E-2</v>
      </c>
      <c r="K308" s="89">
        <f>+IF(ISNUMBER(DATA!N892),DATA!N892,"n/a")</f>
        <v>66.004707999999994</v>
      </c>
      <c r="L308" s="79">
        <f>+IF(ISNUMBER(DATA!O892),DATA!O892,"n/a")</f>
        <v>1.6121E-2</v>
      </c>
      <c r="R308" s="68"/>
      <c r="S308" s="68"/>
      <c r="T308" s="68"/>
      <c r="U308" s="68"/>
      <c r="V308" s="68"/>
      <c r="W308" s="68"/>
      <c r="X308" s="68"/>
      <c r="Y308" s="68"/>
    </row>
    <row r="309" spans="1:25" x14ac:dyDescent="0.2">
      <c r="A309" s="77" t="s">
        <v>19</v>
      </c>
      <c r="B309" s="68" t="s">
        <v>22</v>
      </c>
      <c r="C309" s="68" t="s">
        <v>10</v>
      </c>
      <c r="D309" s="68" t="s">
        <v>328</v>
      </c>
      <c r="E309" s="89">
        <f>+IF(ISNUMBER(DATA!H893),DATA!H893,"n/a")</f>
        <v>50.232508000000003</v>
      </c>
      <c r="F309" s="79">
        <f>+IF(ISNUMBER(DATA!I893),DATA!I893,"n/a")</f>
        <v>9.0399999999999994E-2</v>
      </c>
      <c r="G309" s="89">
        <f>+IF(ISNUMBER(DATA!J893),DATA!J893,"n/a")</f>
        <v>46.453608000000003</v>
      </c>
      <c r="H309" s="79">
        <f>+IF(ISNUMBER(DATA!K893),DATA!K893,"n/a")</f>
        <v>-7.0198999999999998E-2</v>
      </c>
      <c r="I309" s="89">
        <f>+IF(ISNUMBER(DATA!L893),DATA!L893,"n/a")</f>
        <v>51.367452</v>
      </c>
      <c r="J309" s="79">
        <f>+IF(ISNUMBER(DATA!M893),DATA!M893,"n/a")</f>
        <v>-1.2975E-2</v>
      </c>
      <c r="K309" s="89">
        <f>+IF(ISNUMBER(DATA!N893),DATA!N893,"n/a")</f>
        <v>45.666303999999997</v>
      </c>
      <c r="L309" s="79">
        <f>+IF(ISNUMBER(DATA!O893),DATA!O893,"n/a")</f>
        <v>-0.12701299999999999</v>
      </c>
      <c r="R309" s="68"/>
      <c r="S309" s="68"/>
      <c r="T309" s="68"/>
      <c r="U309" s="68"/>
      <c r="V309" s="68"/>
      <c r="W309" s="68"/>
      <c r="X309" s="68"/>
      <c r="Y309" s="68"/>
    </row>
    <row r="310" spans="1:25" x14ac:dyDescent="0.2">
      <c r="A310" s="77" t="s">
        <v>19</v>
      </c>
      <c r="B310" s="68" t="s">
        <v>22</v>
      </c>
      <c r="C310" s="68" t="s">
        <v>10</v>
      </c>
      <c r="D310" s="68" t="s">
        <v>329</v>
      </c>
      <c r="E310" s="89">
        <f>+IF(ISNUMBER(DATA!H894),DATA!H894,"n/a")</f>
        <v>9.6658050000000006</v>
      </c>
      <c r="F310" s="79">
        <f>+IF(ISNUMBER(DATA!I894),DATA!I894,"n/a")</f>
        <v>0.427149</v>
      </c>
      <c r="G310" s="89">
        <f>+IF(ISNUMBER(DATA!J894),DATA!J894,"n/a")</f>
        <v>9.7644830000000002</v>
      </c>
      <c r="H310" s="79">
        <f>+IF(ISNUMBER(DATA!K894),DATA!K894,"n/a")</f>
        <v>0.60704800000000003</v>
      </c>
      <c r="I310" s="89">
        <f>+IF(ISNUMBER(DATA!L894),DATA!L894,"n/a")</f>
        <v>10.034924999999999</v>
      </c>
      <c r="J310" s="79">
        <f>+IF(ISNUMBER(DATA!M894),DATA!M894,"n/a")</f>
        <v>0.41657100000000002</v>
      </c>
      <c r="K310" s="89">
        <f>+IF(ISNUMBER(DATA!N894),DATA!N894,"n/a")</f>
        <v>10.944668</v>
      </c>
      <c r="L310" s="79">
        <f>+IF(ISNUMBER(DATA!O894),DATA!O894,"n/a")</f>
        <v>0.422518</v>
      </c>
      <c r="R310" s="68"/>
      <c r="S310" s="68"/>
      <c r="T310" s="68"/>
      <c r="U310" s="68"/>
      <c r="V310" s="68"/>
      <c r="W310" s="68"/>
      <c r="X310" s="68"/>
      <c r="Y310" s="68"/>
    </row>
    <row r="311" spans="1:25" x14ac:dyDescent="0.2">
      <c r="A311" s="77" t="s">
        <v>19</v>
      </c>
      <c r="B311" s="68" t="s">
        <v>22</v>
      </c>
      <c r="C311" s="68" t="s">
        <v>10</v>
      </c>
      <c r="D311" s="68" t="s">
        <v>330</v>
      </c>
      <c r="E311" s="89">
        <f>+IF(ISNUMBER(DATA!H895),DATA!H895,"n/a")</f>
        <v>15.74127</v>
      </c>
      <c r="F311" s="79">
        <f>+IF(ISNUMBER(DATA!I895),DATA!I895,"n/a")</f>
        <v>-0.76726000000000005</v>
      </c>
      <c r="G311" s="89">
        <f>+IF(ISNUMBER(DATA!J895),DATA!J895,"n/a")</f>
        <v>23.032547999999998</v>
      </c>
      <c r="H311" s="79">
        <f>+IF(ISNUMBER(DATA!K895),DATA!K895,"n/a")</f>
        <v>-0.41322999999999999</v>
      </c>
      <c r="I311" s="89">
        <f>+IF(ISNUMBER(DATA!L895),DATA!L895,"n/a")</f>
        <v>18.634971</v>
      </c>
      <c r="J311" s="79">
        <f>+IF(ISNUMBER(DATA!M895),DATA!M895,"n/a")</f>
        <v>-0.61049100000000001</v>
      </c>
      <c r="K311" s="89">
        <f>+IF(ISNUMBER(DATA!N895),DATA!N895,"n/a")</f>
        <v>35.153229000000003</v>
      </c>
      <c r="L311" s="79">
        <f>+IF(ISNUMBER(DATA!O895),DATA!O895,"n/a")</f>
        <v>-0.28639399999999998</v>
      </c>
      <c r="R311" s="68"/>
      <c r="S311" s="68"/>
      <c r="T311" s="68"/>
      <c r="U311" s="68"/>
      <c r="V311" s="68"/>
      <c r="W311" s="68"/>
      <c r="X311" s="68"/>
      <c r="Y311" s="68"/>
    </row>
    <row r="312" spans="1:25" x14ac:dyDescent="0.2">
      <c r="A312" s="77" t="s">
        <v>19</v>
      </c>
      <c r="B312" s="68" t="s">
        <v>22</v>
      </c>
      <c r="C312" s="68" t="s">
        <v>10</v>
      </c>
      <c r="D312" s="68" t="s">
        <v>331</v>
      </c>
      <c r="E312" s="89">
        <f>+IF(ISNUMBER(DATA!H896),DATA!H896,"n/a")</f>
        <v>93.145989999999998</v>
      </c>
      <c r="F312" s="79">
        <f>+IF(ISNUMBER(DATA!I896),DATA!I896,"n/a")</f>
        <v>8.8728000000000001E-2</v>
      </c>
      <c r="G312" s="89">
        <f>+IF(ISNUMBER(DATA!J896),DATA!J896,"n/a")</f>
        <v>91.076358999999997</v>
      </c>
      <c r="H312" s="79">
        <f>+IF(ISNUMBER(DATA!K896),DATA!K896,"n/a")</f>
        <v>1.3387E-2</v>
      </c>
      <c r="I312" s="89">
        <f>+IF(ISNUMBER(DATA!L896),DATA!L896,"n/a")</f>
        <v>86.471462000000002</v>
      </c>
      <c r="J312" s="79">
        <f>+IF(ISNUMBER(DATA!M896),DATA!M896,"n/a")</f>
        <v>0.111625</v>
      </c>
      <c r="K312" s="89">
        <f>+IF(ISNUMBER(DATA!N896),DATA!N896,"n/a")</f>
        <v>85.204224999999994</v>
      </c>
      <c r="L312" s="79">
        <f>+IF(ISNUMBER(DATA!O896),DATA!O896,"n/a")</f>
        <v>2.8421999999999999E-2</v>
      </c>
      <c r="R312" s="68"/>
      <c r="S312" s="68"/>
      <c r="T312" s="68"/>
      <c r="U312" s="68"/>
      <c r="V312" s="68"/>
      <c r="W312" s="68"/>
      <c r="X312" s="68"/>
      <c r="Y312" s="68"/>
    </row>
    <row r="313" spans="1:25" x14ac:dyDescent="0.2">
      <c r="A313" s="77" t="s">
        <v>19</v>
      </c>
      <c r="B313" s="68" t="s">
        <v>22</v>
      </c>
      <c r="C313" s="68" t="s">
        <v>10</v>
      </c>
      <c r="D313" s="68" t="s">
        <v>332</v>
      </c>
      <c r="E313" s="89">
        <f>+IF(ISNUMBER(DATA!H897),DATA!H897,"n/a")</f>
        <v>4.0503650000000002</v>
      </c>
      <c r="F313" s="79">
        <f>+IF(ISNUMBER(DATA!I897),DATA!I897,"n/a")</f>
        <v>5.4920999999999998E-2</v>
      </c>
      <c r="G313" s="89">
        <f>+IF(ISNUMBER(DATA!J897),DATA!J897,"n/a")</f>
        <v>4.0739190000000001</v>
      </c>
      <c r="H313" s="79">
        <f>+IF(ISNUMBER(DATA!K897),DATA!K897,"n/a")</f>
        <v>-7.6920000000000001E-3</v>
      </c>
      <c r="I313" s="89">
        <f>+IF(ISNUMBER(DATA!L897),DATA!L897,"n/a")</f>
        <v>4.1159410000000003</v>
      </c>
      <c r="J313" s="79">
        <f>+IF(ISNUMBER(DATA!M897),DATA!M897,"n/a")</f>
        <v>-8.7554999999999994E-2</v>
      </c>
      <c r="K313" s="89">
        <f>+IF(ISNUMBER(DATA!N897),DATA!N897,"n/a")</f>
        <v>4.1859140000000004</v>
      </c>
      <c r="L313" s="79">
        <f>+IF(ISNUMBER(DATA!O897),DATA!O897,"n/a")</f>
        <v>-0.27776000000000001</v>
      </c>
      <c r="R313" s="68"/>
      <c r="S313" s="68"/>
      <c r="T313" s="68"/>
      <c r="U313" s="68"/>
      <c r="V313" s="68"/>
      <c r="W313" s="68"/>
      <c r="X313" s="68"/>
      <c r="Y313" s="68"/>
    </row>
    <row r="314" spans="1:25" x14ac:dyDescent="0.2">
      <c r="A314" s="77" t="s">
        <v>19</v>
      </c>
      <c r="B314" s="68" t="s">
        <v>22</v>
      </c>
      <c r="C314" s="68" t="s">
        <v>10</v>
      </c>
      <c r="D314" s="68" t="s">
        <v>333</v>
      </c>
      <c r="E314" s="89">
        <f>+IF(ISNUMBER(DATA!H898),DATA!H898,"n/a")</f>
        <v>14.177458</v>
      </c>
      <c r="F314" s="79">
        <f>+IF(ISNUMBER(DATA!I898),DATA!I898,"n/a")</f>
        <v>-7.5449000000000002E-2</v>
      </c>
      <c r="G314" s="89">
        <f>+IF(ISNUMBER(DATA!J898),DATA!J898,"n/a")</f>
        <v>14.053542</v>
      </c>
      <c r="H314" s="79">
        <f>+IF(ISNUMBER(DATA!K898),DATA!K898,"n/a")</f>
        <v>-2.9277999999999998E-2</v>
      </c>
      <c r="I314" s="89">
        <f>+IF(ISNUMBER(DATA!L898),DATA!L898,"n/a")</f>
        <v>16.512785999999998</v>
      </c>
      <c r="J314" s="79">
        <f>+IF(ISNUMBER(DATA!M898),DATA!M898,"n/a")</f>
        <v>0.51854900000000004</v>
      </c>
      <c r="K314" s="89">
        <f>+IF(ISNUMBER(DATA!N898),DATA!N898,"n/a")</f>
        <v>19.488315</v>
      </c>
      <c r="L314" s="79">
        <f>+IF(ISNUMBER(DATA!O898),DATA!O898,"n/a")</f>
        <v>1.2834589999999999</v>
      </c>
      <c r="R314" s="68"/>
      <c r="S314" s="68"/>
      <c r="T314" s="68"/>
      <c r="U314" s="68"/>
      <c r="V314" s="68"/>
      <c r="W314" s="68"/>
      <c r="X314" s="68"/>
      <c r="Y314" s="68"/>
    </row>
    <row r="315" spans="1:25" x14ac:dyDescent="0.2">
      <c r="A315" s="77" t="s">
        <v>19</v>
      </c>
      <c r="B315" s="68" t="s">
        <v>22</v>
      </c>
      <c r="C315" s="68" t="s">
        <v>10</v>
      </c>
      <c r="D315" s="68" t="s">
        <v>334</v>
      </c>
      <c r="E315" s="89">
        <f>+IF(ISNUMBER(DATA!H899),DATA!H899,"n/a")</f>
        <v>14.777488999999999</v>
      </c>
      <c r="F315" s="79">
        <f>+IF(ISNUMBER(DATA!I899),DATA!I899,"n/a")</f>
        <v>0.299294</v>
      </c>
      <c r="G315" s="89">
        <f>+IF(ISNUMBER(DATA!J899),DATA!J899,"n/a")</f>
        <v>14.895424999999999</v>
      </c>
      <c r="H315" s="79">
        <f>+IF(ISNUMBER(DATA!K899),DATA!K899,"n/a")</f>
        <v>0.488043</v>
      </c>
      <c r="I315" s="89">
        <f>+IF(ISNUMBER(DATA!L899),DATA!L899,"n/a")</f>
        <v>16.187512999999999</v>
      </c>
      <c r="J315" s="79">
        <f>+IF(ISNUMBER(DATA!M899),DATA!M899,"n/a")</f>
        <v>0.26219900000000002</v>
      </c>
      <c r="K315" s="89">
        <f>+IF(ISNUMBER(DATA!N899),DATA!N899,"n/a")</f>
        <v>19.662424999999999</v>
      </c>
      <c r="L315" s="79">
        <f>+IF(ISNUMBER(DATA!O899),DATA!O899,"n/a")</f>
        <v>0.338976</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19</v>
      </c>
      <c r="B317" s="68" t="s">
        <v>22</v>
      </c>
      <c r="C317" s="68" t="s">
        <v>26</v>
      </c>
      <c r="D317" s="68" t="s">
        <v>326</v>
      </c>
      <c r="E317" s="89">
        <f>+IF(ISNUMBER(DATA!H950),DATA!H950,"n/a")</f>
        <v>8.1037579999999991</v>
      </c>
      <c r="F317" s="79">
        <f>+IF(ISNUMBER(DATA!I950),DATA!I950,"n/a")</f>
        <v>-9.1372999999999996E-2</v>
      </c>
      <c r="G317" s="89">
        <f>+IF(ISNUMBER(DATA!J950),DATA!J950,"n/a")</f>
        <v>6.3579980000000003</v>
      </c>
      <c r="H317" s="79">
        <f>+IF(ISNUMBER(DATA!K950),DATA!K950,"n/a")</f>
        <v>-0.13219400000000001</v>
      </c>
      <c r="I317" s="89">
        <f>+IF(ISNUMBER(DATA!L950),DATA!L950,"n/a")</f>
        <v>6.5800080000000003</v>
      </c>
      <c r="J317" s="79">
        <f>+IF(ISNUMBER(DATA!M950),DATA!M950,"n/a")</f>
        <v>-2.5909000000000001E-2</v>
      </c>
      <c r="K317" s="89">
        <f>+IF(ISNUMBER(DATA!N950),DATA!N950,"n/a")</f>
        <v>5.9913689999999997</v>
      </c>
      <c r="L317" s="79">
        <f>+IF(ISNUMBER(DATA!O950),DATA!O950,"n/a")</f>
        <v>1.6118E-2</v>
      </c>
      <c r="R317" s="68"/>
      <c r="S317" s="68"/>
      <c r="T317" s="68"/>
      <c r="U317" s="68"/>
      <c r="V317" s="68"/>
      <c r="W317" s="68"/>
      <c r="X317" s="68"/>
      <c r="Y317" s="68"/>
    </row>
    <row r="318" spans="1:25" x14ac:dyDescent="0.2">
      <c r="A318" s="77" t="s">
        <v>19</v>
      </c>
      <c r="B318" s="68" t="s">
        <v>22</v>
      </c>
      <c r="C318" s="68" t="s">
        <v>26</v>
      </c>
      <c r="D318" s="68" t="s">
        <v>327</v>
      </c>
      <c r="E318" s="89">
        <f>+IF(ISNUMBER(DATA!H951),DATA!H951,"n/a")</f>
        <v>2.823242</v>
      </c>
      <c r="F318" s="79">
        <f>+IF(ISNUMBER(DATA!I951),DATA!I951,"n/a")</f>
        <v>8.2783999999999996E-2</v>
      </c>
      <c r="G318" s="89">
        <f>+IF(ISNUMBER(DATA!J951),DATA!J951,"n/a")</f>
        <v>2.888417</v>
      </c>
      <c r="H318" s="79">
        <f>+IF(ISNUMBER(DATA!K951),DATA!K951,"n/a")</f>
        <v>5.3432E-2</v>
      </c>
      <c r="I318" s="89">
        <f>+IF(ISNUMBER(DATA!L951),DATA!L951,"n/a")</f>
        <v>2.7871779999999999</v>
      </c>
      <c r="J318" s="79">
        <f>+IF(ISNUMBER(DATA!M951),DATA!M951,"n/a")</f>
        <v>1.6603E-2</v>
      </c>
      <c r="K318" s="89">
        <f>+IF(ISNUMBER(DATA!N951),DATA!N951,"n/a")</f>
        <v>2.776424</v>
      </c>
      <c r="L318" s="79">
        <f>+IF(ISNUMBER(DATA!O951),DATA!O951,"n/a")</f>
        <v>2.6679999999999998E-3</v>
      </c>
      <c r="R318" s="68"/>
      <c r="S318" s="68"/>
      <c r="T318" s="68"/>
      <c r="U318" s="68"/>
      <c r="V318" s="68"/>
      <c r="W318" s="68"/>
      <c r="X318" s="68"/>
      <c r="Y318" s="68"/>
    </row>
    <row r="319" spans="1:25" x14ac:dyDescent="0.2">
      <c r="A319" s="77" t="s">
        <v>19</v>
      </c>
      <c r="B319" s="68" t="s">
        <v>22</v>
      </c>
      <c r="C319" s="68" t="s">
        <v>26</v>
      </c>
      <c r="D319" s="68" t="s">
        <v>328</v>
      </c>
      <c r="E319" s="89">
        <f>+IF(ISNUMBER(DATA!H952),DATA!H952,"n/a")</f>
        <v>2.2573400000000001</v>
      </c>
      <c r="F319" s="79">
        <f>+IF(ISNUMBER(DATA!I952),DATA!I952,"n/a")</f>
        <v>3.9202000000000001E-2</v>
      </c>
      <c r="G319" s="89">
        <f>+IF(ISNUMBER(DATA!J952),DATA!J952,"n/a")</f>
        <v>2.0570650000000001</v>
      </c>
      <c r="H319" s="79">
        <f>+IF(ISNUMBER(DATA!K952),DATA!K952,"n/a")</f>
        <v>8.2152000000000003E-2</v>
      </c>
      <c r="I319" s="89">
        <f>+IF(ISNUMBER(DATA!L952),DATA!L952,"n/a")</f>
        <v>2.2622680000000002</v>
      </c>
      <c r="J319" s="79">
        <f>+IF(ISNUMBER(DATA!M952),DATA!M952,"n/a")</f>
        <v>0.222335</v>
      </c>
      <c r="K319" s="89">
        <f>+IF(ISNUMBER(DATA!N952),DATA!N952,"n/a")</f>
        <v>2.0646640000000001</v>
      </c>
      <c r="L319" s="79">
        <f>+IF(ISNUMBER(DATA!O952),DATA!O952,"n/a")</f>
        <v>-2.81E-2</v>
      </c>
      <c r="R319" s="68"/>
      <c r="S319" s="68"/>
      <c r="T319" s="68"/>
      <c r="U319" s="68"/>
      <c r="V319" s="68"/>
      <c r="W319" s="68"/>
      <c r="X319" s="68"/>
      <c r="Y319" s="68"/>
    </row>
    <row r="320" spans="1:25" x14ac:dyDescent="0.2">
      <c r="A320" s="77" t="s">
        <v>19</v>
      </c>
      <c r="B320" s="68" t="s">
        <v>22</v>
      </c>
      <c r="C320" s="68" t="s">
        <v>26</v>
      </c>
      <c r="D320" s="68" t="s">
        <v>329</v>
      </c>
      <c r="E320" s="89">
        <f>+IF(ISNUMBER(DATA!H953),DATA!H953,"n/a")</f>
        <v>3.475892</v>
      </c>
      <c r="F320" s="79">
        <f>+IF(ISNUMBER(DATA!I953),DATA!I953,"n/a")</f>
        <v>-0.196766</v>
      </c>
      <c r="G320" s="89">
        <f>+IF(ISNUMBER(DATA!J953),DATA!J953,"n/a")</f>
        <v>3.5477059999999998</v>
      </c>
      <c r="H320" s="79">
        <f>+IF(ISNUMBER(DATA!K953),DATA!K953,"n/a")</f>
        <v>-6.2038000000000003E-2</v>
      </c>
      <c r="I320" s="89">
        <f>+IF(ISNUMBER(DATA!L953),DATA!L953,"n/a")</f>
        <v>3.42977</v>
      </c>
      <c r="J320" s="79">
        <f>+IF(ISNUMBER(DATA!M953),DATA!M953,"n/a")</f>
        <v>-0.101897</v>
      </c>
      <c r="K320" s="89">
        <f>+IF(ISNUMBER(DATA!N953),DATA!N953,"n/a")</f>
        <v>3.400741</v>
      </c>
      <c r="L320" s="79">
        <f>+IF(ISNUMBER(DATA!O953),DATA!O953,"n/a")</f>
        <v>-4.4526000000000003E-2</v>
      </c>
      <c r="R320" s="68"/>
      <c r="S320" s="68"/>
      <c r="T320" s="68"/>
      <c r="U320" s="68"/>
      <c r="V320" s="68"/>
      <c r="W320" s="68"/>
      <c r="X320" s="68"/>
      <c r="Y320" s="68"/>
    </row>
    <row r="321" spans="1:25" x14ac:dyDescent="0.2">
      <c r="A321" s="77" t="s">
        <v>19</v>
      </c>
      <c r="B321" s="68" t="s">
        <v>22</v>
      </c>
      <c r="C321" s="68" t="s">
        <v>26</v>
      </c>
      <c r="D321" s="68" t="s">
        <v>330</v>
      </c>
      <c r="E321" s="89">
        <f>+IF(ISNUMBER(DATA!H954),DATA!H954,"n/a")</f>
        <v>4.4134399999999996</v>
      </c>
      <c r="F321" s="79">
        <f>+IF(ISNUMBER(DATA!I954),DATA!I954,"n/a")</f>
        <v>-9.6273999999999998E-2</v>
      </c>
      <c r="G321" s="89">
        <f>+IF(ISNUMBER(DATA!J954),DATA!J954,"n/a")</f>
        <v>9.1572139999999997</v>
      </c>
      <c r="H321" s="79">
        <f>+IF(ISNUMBER(DATA!K954),DATA!K954,"n/a")</f>
        <v>1.0531649999999999</v>
      </c>
      <c r="I321" s="89">
        <f>+IF(ISNUMBER(DATA!L954),DATA!L954,"n/a")</f>
        <v>6.7173740000000004</v>
      </c>
      <c r="J321" s="79">
        <f>+IF(ISNUMBER(DATA!M954),DATA!M954,"n/a")</f>
        <v>0.44984800000000003</v>
      </c>
      <c r="K321" s="89">
        <f>+IF(ISNUMBER(DATA!N954),DATA!N954,"n/a")</f>
        <v>5.0061349999999996</v>
      </c>
      <c r="L321" s="79">
        <f>+IF(ISNUMBER(DATA!O954),DATA!O954,"n/a")</f>
        <v>6.7941000000000001E-2</v>
      </c>
      <c r="R321" s="68"/>
      <c r="S321" s="68"/>
      <c r="T321" s="68"/>
      <c r="U321" s="68"/>
      <c r="V321" s="68"/>
      <c r="W321" s="68"/>
      <c r="X321" s="68"/>
      <c r="Y321" s="68"/>
    </row>
    <row r="322" spans="1:25" x14ac:dyDescent="0.2">
      <c r="A322" s="77" t="s">
        <v>19</v>
      </c>
      <c r="B322" s="68" t="s">
        <v>22</v>
      </c>
      <c r="C322" s="68" t="s">
        <v>26</v>
      </c>
      <c r="D322" s="68" t="s">
        <v>331</v>
      </c>
      <c r="E322" s="89">
        <f>+IF(ISNUMBER(DATA!H955),DATA!H955,"n/a")</f>
        <v>3.2219829999999998</v>
      </c>
      <c r="F322" s="79">
        <f>+IF(ISNUMBER(DATA!I955),DATA!I955,"n/a")</f>
        <v>9.3225000000000002E-2</v>
      </c>
      <c r="G322" s="89">
        <f>+IF(ISNUMBER(DATA!J955),DATA!J955,"n/a")</f>
        <v>3.1392799999999998</v>
      </c>
      <c r="H322" s="79">
        <f>+IF(ISNUMBER(DATA!K955),DATA!K955,"n/a")</f>
        <v>6.4499000000000001E-2</v>
      </c>
      <c r="I322" s="89">
        <f>+IF(ISNUMBER(DATA!L955),DATA!L955,"n/a")</f>
        <v>3.0916459999999999</v>
      </c>
      <c r="J322" s="79">
        <f>+IF(ISNUMBER(DATA!M955),DATA!M955,"n/a")</f>
        <v>5.2011000000000002E-2</v>
      </c>
      <c r="K322" s="89">
        <f>+IF(ISNUMBER(DATA!N955),DATA!N955,"n/a")</f>
        <v>3.082112</v>
      </c>
      <c r="L322" s="79">
        <f>+IF(ISNUMBER(DATA!O955),DATA!O955,"n/a")</f>
        <v>4.8601999999999999E-2</v>
      </c>
      <c r="R322" s="68"/>
      <c r="S322" s="68"/>
      <c r="T322" s="68"/>
      <c r="U322" s="68"/>
      <c r="V322" s="68"/>
      <c r="W322" s="68"/>
      <c r="X322" s="68"/>
      <c r="Y322" s="68"/>
    </row>
    <row r="323" spans="1:25" x14ac:dyDescent="0.2">
      <c r="A323" s="77" t="s">
        <v>19</v>
      </c>
      <c r="B323" s="68" t="s">
        <v>22</v>
      </c>
      <c r="C323" s="68" t="s">
        <v>26</v>
      </c>
      <c r="D323" s="68" t="s">
        <v>332</v>
      </c>
      <c r="E323" s="89">
        <f>+IF(ISNUMBER(DATA!H956),DATA!H956,"n/a")</f>
        <v>1.2004600000000001</v>
      </c>
      <c r="F323" s="79">
        <f>+IF(ISNUMBER(DATA!I956),DATA!I956,"n/a")</f>
        <v>0.107736</v>
      </c>
      <c r="G323" s="89">
        <f>+IF(ISNUMBER(DATA!J956),DATA!J956,"n/a")</f>
        <v>1.0723990000000001</v>
      </c>
      <c r="H323" s="79">
        <f>+IF(ISNUMBER(DATA!K956),DATA!K956,"n/a")</f>
        <v>-1.2566000000000001E-2</v>
      </c>
      <c r="I323" s="89">
        <f>+IF(ISNUMBER(DATA!L956),DATA!L956,"n/a")</f>
        <v>1.159335</v>
      </c>
      <c r="J323" s="79">
        <f>+IF(ISNUMBER(DATA!M956),DATA!M956,"n/a")</f>
        <v>-3.8487E-2</v>
      </c>
      <c r="K323" s="89">
        <f>+IF(ISNUMBER(DATA!N956),DATA!N956,"n/a")</f>
        <v>1.12191</v>
      </c>
      <c r="L323" s="79">
        <f>+IF(ISNUMBER(DATA!O956),DATA!O956,"n/a")</f>
        <v>-0.23049</v>
      </c>
      <c r="R323" s="68"/>
      <c r="S323" s="68"/>
      <c r="T323" s="68"/>
      <c r="U323" s="68"/>
      <c r="V323" s="68"/>
      <c r="W323" s="68"/>
      <c r="X323" s="68"/>
      <c r="Y323" s="68"/>
    </row>
    <row r="324" spans="1:25" x14ac:dyDescent="0.2">
      <c r="A324" s="77" t="s">
        <v>19</v>
      </c>
      <c r="B324" s="68" t="s">
        <v>22</v>
      </c>
      <c r="C324" s="68" t="s">
        <v>26</v>
      </c>
      <c r="D324" s="68" t="s">
        <v>333</v>
      </c>
      <c r="E324" s="89">
        <f>+IF(ISNUMBER(DATA!H957),DATA!H957,"n/a")</f>
        <v>4.5274419999999997</v>
      </c>
      <c r="F324" s="79">
        <f>+IF(ISNUMBER(DATA!I957),DATA!I957,"n/a")</f>
        <v>-0.46748800000000001</v>
      </c>
      <c r="G324" s="89">
        <f>+IF(ISNUMBER(DATA!J957),DATA!J957,"n/a")</f>
        <v>4.6765850000000002</v>
      </c>
      <c r="H324" s="79">
        <f>+IF(ISNUMBER(DATA!K957),DATA!K957,"n/a")</f>
        <v>-0.38427600000000001</v>
      </c>
      <c r="I324" s="89">
        <f>+IF(ISNUMBER(DATA!L957),DATA!L957,"n/a")</f>
        <v>5.5047839999999999</v>
      </c>
      <c r="J324" s="79">
        <f>+IF(ISNUMBER(DATA!M957),DATA!M957,"n/a")</f>
        <v>-8.652E-3</v>
      </c>
      <c r="K324" s="89">
        <f>+IF(ISNUMBER(DATA!N957),DATA!N957,"n/a")</f>
        <v>6.7436769999999999</v>
      </c>
      <c r="L324" s="79">
        <f>+IF(ISNUMBER(DATA!O957),DATA!O957,"n/a")</f>
        <v>0.89766400000000002</v>
      </c>
      <c r="R324" s="68"/>
      <c r="S324" s="68"/>
      <c r="T324" s="68"/>
      <c r="U324" s="68"/>
      <c r="V324" s="68"/>
      <c r="W324" s="68"/>
      <c r="X324" s="68"/>
      <c r="Y324" s="68"/>
    </row>
    <row r="325" spans="1:25" x14ac:dyDescent="0.2">
      <c r="A325" s="77" t="s">
        <v>19</v>
      </c>
      <c r="B325" s="68" t="s">
        <v>22</v>
      </c>
      <c r="C325" s="68" t="s">
        <v>26</v>
      </c>
      <c r="D325" s="68" t="s">
        <v>334</v>
      </c>
      <c r="E325" s="89">
        <f>+IF(ISNUMBER(DATA!H958),DATA!H958,"n/a")</f>
        <v>3.434466</v>
      </c>
      <c r="F325" s="79">
        <f>+IF(ISNUMBER(DATA!I958),DATA!I958,"n/a")</f>
        <v>-5.1043999999999999E-2</v>
      </c>
      <c r="G325" s="89">
        <f>+IF(ISNUMBER(DATA!J958),DATA!J958,"n/a")</f>
        <v>3.4662000000000002</v>
      </c>
      <c r="H325" s="79">
        <f>+IF(ISNUMBER(DATA!K958),DATA!K958,"n/a")</f>
        <v>-6.7559999999999999E-3</v>
      </c>
      <c r="I325" s="89">
        <f>+IF(ISNUMBER(DATA!L958),DATA!L958,"n/a")</f>
        <v>3.3038729999999998</v>
      </c>
      <c r="J325" s="79">
        <f>+IF(ISNUMBER(DATA!M958),DATA!M958,"n/a")</f>
        <v>1.0533000000000001E-2</v>
      </c>
      <c r="K325" s="89">
        <f>+IF(ISNUMBER(DATA!N958),DATA!N958,"n/a")</f>
        <v>3.2359520000000002</v>
      </c>
      <c r="L325" s="79">
        <f>+IF(ISNUMBER(DATA!O958),DATA!O958,"n/a")</f>
        <v>4.3596000000000003E-2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19</v>
      </c>
      <c r="B327" s="68" t="s">
        <v>20</v>
      </c>
      <c r="C327" s="68" t="s">
        <v>0</v>
      </c>
      <c r="D327" s="68" t="s">
        <v>326</v>
      </c>
      <c r="E327" s="78">
        <f>+IF(ISNUMBER(DATA!H1009),DATA!H1009,"n/a")</f>
        <v>199784.75</v>
      </c>
      <c r="F327" s="79">
        <f>+IF(ISNUMBER(DATA!I1009),DATA!I1009,"n/a")</f>
        <v>0.34084799999999998</v>
      </c>
      <c r="G327" s="78">
        <f>+IF(ISNUMBER(DATA!J1009),DATA!J1009,"n/a")</f>
        <v>625713.67000000004</v>
      </c>
      <c r="H327" s="79">
        <f>+IF(ISNUMBER(DATA!K1009),DATA!K1009,"n/a")</f>
        <v>0.23230899999999999</v>
      </c>
      <c r="I327" s="78">
        <f>+IF(ISNUMBER(DATA!L1009),DATA!L1009,"n/a")</f>
        <v>1358189.41</v>
      </c>
      <c r="J327" s="79">
        <f>+IF(ISNUMBER(DATA!M1009),DATA!M1009,"n/a")</f>
        <v>0.16761999999999999</v>
      </c>
      <c r="K327" s="78">
        <f>+IF(ISNUMBER(DATA!N1009),DATA!N1009,"n/a")</f>
        <v>2738619.57</v>
      </c>
      <c r="L327" s="79">
        <f>+IF(ISNUMBER(DATA!O1009),DATA!O1009,"n/a")</f>
        <v>0.12683800000000001</v>
      </c>
      <c r="R327" s="68"/>
      <c r="S327" s="68"/>
      <c r="T327" s="68"/>
      <c r="U327" s="68"/>
      <c r="V327" s="68"/>
      <c r="W327" s="68"/>
      <c r="X327" s="68"/>
      <c r="Y327" s="68"/>
    </row>
    <row r="328" spans="1:25" x14ac:dyDescent="0.2">
      <c r="A328" s="77" t="s">
        <v>19</v>
      </c>
      <c r="B328" s="68" t="s">
        <v>20</v>
      </c>
      <c r="C328" s="68" t="s">
        <v>0</v>
      </c>
      <c r="D328" s="68" t="s">
        <v>327</v>
      </c>
      <c r="E328" s="78">
        <f>+IF(ISNUMBER(DATA!H1010),DATA!H1010,"n/a")</f>
        <v>304623.95</v>
      </c>
      <c r="F328" s="79">
        <f>+IF(ISNUMBER(DATA!I1010),DATA!I1010,"n/a")</f>
        <v>0.22922999999999999</v>
      </c>
      <c r="G328" s="78">
        <f>+IF(ISNUMBER(DATA!J1010),DATA!J1010,"n/a")</f>
        <v>1107094.06</v>
      </c>
      <c r="H328" s="79">
        <f>+IF(ISNUMBER(DATA!K1010),DATA!K1010,"n/a")</f>
        <v>0.29061799999999999</v>
      </c>
      <c r="I328" s="78">
        <f>+IF(ISNUMBER(DATA!L1010),DATA!L1010,"n/a")</f>
        <v>2461917.02</v>
      </c>
      <c r="J328" s="79">
        <f>+IF(ISNUMBER(DATA!M1010),DATA!M1010,"n/a")</f>
        <v>0.25652999999999998</v>
      </c>
      <c r="K328" s="78">
        <f>+IF(ISNUMBER(DATA!N1010),DATA!N1010,"n/a")</f>
        <v>5028107.63</v>
      </c>
      <c r="L328" s="79">
        <f>+IF(ISNUMBER(DATA!O1010),DATA!O1010,"n/a")</f>
        <v>0.23569000000000001</v>
      </c>
      <c r="R328" s="68"/>
      <c r="S328" s="68"/>
      <c r="T328" s="68"/>
      <c r="U328" s="68"/>
      <c r="V328" s="68"/>
      <c r="W328" s="68"/>
      <c r="X328" s="68"/>
      <c r="Y328" s="68"/>
    </row>
    <row r="329" spans="1:25" x14ac:dyDescent="0.2">
      <c r="A329" s="77" t="s">
        <v>19</v>
      </c>
      <c r="B329" s="68" t="s">
        <v>20</v>
      </c>
      <c r="C329" s="68" t="s">
        <v>0</v>
      </c>
      <c r="D329" s="68" t="s">
        <v>328</v>
      </c>
      <c r="E329" s="78">
        <f>+IF(ISNUMBER(DATA!H1011),DATA!H1011,"n/a")</f>
        <v>315236.03000000003</v>
      </c>
      <c r="F329" s="79">
        <f>+IF(ISNUMBER(DATA!I1011),DATA!I1011,"n/a")</f>
        <v>0.202926</v>
      </c>
      <c r="G329" s="78">
        <f>+IF(ISNUMBER(DATA!J1011),DATA!J1011,"n/a")</f>
        <v>1059464.79</v>
      </c>
      <c r="H329" s="79">
        <f>+IF(ISNUMBER(DATA!K1011),DATA!K1011,"n/a")</f>
        <v>0.21850600000000001</v>
      </c>
      <c r="I329" s="78">
        <f>+IF(ISNUMBER(DATA!L1011),DATA!L1011,"n/a")</f>
        <v>2415591.5099999998</v>
      </c>
      <c r="J329" s="79">
        <f>+IF(ISNUMBER(DATA!M1011),DATA!M1011,"n/a")</f>
        <v>0.24341399999999999</v>
      </c>
      <c r="K329" s="78">
        <f>+IF(ISNUMBER(DATA!N1011),DATA!N1011,"n/a")</f>
        <v>4928103.83</v>
      </c>
      <c r="L329" s="79">
        <f>+IF(ISNUMBER(DATA!O1011),DATA!O1011,"n/a")</f>
        <v>0.23589299999999999</v>
      </c>
      <c r="R329" s="68"/>
      <c r="S329" s="68"/>
      <c r="T329" s="68"/>
      <c r="U329" s="68"/>
      <c r="V329" s="68"/>
      <c r="W329" s="68"/>
      <c r="X329" s="68"/>
      <c r="Y329" s="68"/>
    </row>
    <row r="330" spans="1:25" x14ac:dyDescent="0.2">
      <c r="A330" s="77" t="s">
        <v>19</v>
      </c>
      <c r="B330" s="68" t="s">
        <v>20</v>
      </c>
      <c r="C330" s="68" t="s">
        <v>0</v>
      </c>
      <c r="D330" s="68" t="s">
        <v>329</v>
      </c>
      <c r="E330" s="78">
        <f>+IF(ISNUMBER(DATA!H1012),DATA!H1012,"n/a")</f>
        <v>639885.07999999996</v>
      </c>
      <c r="F330" s="79">
        <f>+IF(ISNUMBER(DATA!I1012),DATA!I1012,"n/a")</f>
        <v>0.18033399999999999</v>
      </c>
      <c r="G330" s="78">
        <f>+IF(ISNUMBER(DATA!J1012),DATA!J1012,"n/a")</f>
        <v>2226674.2400000002</v>
      </c>
      <c r="H330" s="79">
        <f>+IF(ISNUMBER(DATA!K1012),DATA!K1012,"n/a")</f>
        <v>0.17468500000000001</v>
      </c>
      <c r="I330" s="78">
        <f>+IF(ISNUMBER(DATA!L1012),DATA!L1012,"n/a")</f>
        <v>5117463.0999999996</v>
      </c>
      <c r="J330" s="79">
        <f>+IF(ISNUMBER(DATA!M1012),DATA!M1012,"n/a")</f>
        <v>0.17097100000000001</v>
      </c>
      <c r="K330" s="78">
        <f>+IF(ISNUMBER(DATA!N1012),DATA!N1012,"n/a")</f>
        <v>10531496.49</v>
      </c>
      <c r="L330" s="79">
        <f>+IF(ISNUMBER(DATA!O1012),DATA!O1012,"n/a")</f>
        <v>0.158578</v>
      </c>
      <c r="R330" s="68"/>
      <c r="S330" s="68"/>
      <c r="T330" s="68"/>
      <c r="U330" s="68"/>
      <c r="V330" s="68"/>
      <c r="W330" s="68"/>
      <c r="X330" s="68"/>
      <c r="Y330" s="68"/>
    </row>
    <row r="331" spans="1:25" x14ac:dyDescent="0.2">
      <c r="A331" s="77" t="s">
        <v>19</v>
      </c>
      <c r="B331" s="68" t="s">
        <v>20</v>
      </c>
      <c r="C331" s="68" t="s">
        <v>0</v>
      </c>
      <c r="D331" s="68" t="s">
        <v>330</v>
      </c>
      <c r="E331" s="78">
        <f>+IF(ISNUMBER(DATA!H1013),DATA!H1013,"n/a")</f>
        <v>164647.03</v>
      </c>
      <c r="F331" s="79">
        <f>+IF(ISNUMBER(DATA!I1013),DATA!I1013,"n/a")</f>
        <v>0.44388100000000003</v>
      </c>
      <c r="G331" s="78">
        <f>+IF(ISNUMBER(DATA!J1013),DATA!J1013,"n/a")</f>
        <v>559830.68000000005</v>
      </c>
      <c r="H331" s="79">
        <f>+IF(ISNUMBER(DATA!K1013),DATA!K1013,"n/a")</f>
        <v>0.562635</v>
      </c>
      <c r="I331" s="78">
        <f>+IF(ISNUMBER(DATA!L1013),DATA!L1013,"n/a")</f>
        <v>1216456.3799999999</v>
      </c>
      <c r="J331" s="79">
        <f>+IF(ISNUMBER(DATA!M1013),DATA!M1013,"n/a")</f>
        <v>0.53546099999999996</v>
      </c>
      <c r="K331" s="78">
        <f>+IF(ISNUMBER(DATA!N1013),DATA!N1013,"n/a")</f>
        <v>2388595.25</v>
      </c>
      <c r="L331" s="79">
        <f>+IF(ISNUMBER(DATA!O1013),DATA!O1013,"n/a")</f>
        <v>0.39779999999999999</v>
      </c>
      <c r="R331" s="68"/>
      <c r="S331" s="68"/>
      <c r="T331" s="68"/>
      <c r="U331" s="68"/>
      <c r="V331" s="68"/>
      <c r="W331" s="68"/>
      <c r="X331" s="68"/>
      <c r="Y331" s="68"/>
    </row>
    <row r="332" spans="1:25" x14ac:dyDescent="0.2">
      <c r="A332" s="77" t="s">
        <v>19</v>
      </c>
      <c r="B332" s="68" t="s">
        <v>20</v>
      </c>
      <c r="C332" s="68" t="s">
        <v>0</v>
      </c>
      <c r="D332" s="68" t="s">
        <v>331</v>
      </c>
      <c r="E332" s="78">
        <f>+IF(ISNUMBER(DATA!H1014),DATA!H1014,"n/a")</f>
        <v>159594.28</v>
      </c>
      <c r="F332" s="79">
        <f>+IF(ISNUMBER(DATA!I1014),DATA!I1014,"n/a")</f>
        <v>0.103848</v>
      </c>
      <c r="G332" s="78">
        <f>+IF(ISNUMBER(DATA!J1014),DATA!J1014,"n/a")</f>
        <v>514080.08</v>
      </c>
      <c r="H332" s="79">
        <f>+IF(ISNUMBER(DATA!K1014),DATA!K1014,"n/a")</f>
        <v>0.149399</v>
      </c>
      <c r="I332" s="78">
        <f>+IF(ISNUMBER(DATA!L1014),DATA!L1014,"n/a")</f>
        <v>1156142.4099999999</v>
      </c>
      <c r="J332" s="79">
        <f>+IF(ISNUMBER(DATA!M1014),DATA!M1014,"n/a")</f>
        <v>0.272314</v>
      </c>
      <c r="K332" s="78">
        <f>+IF(ISNUMBER(DATA!N1014),DATA!N1014,"n/a")</f>
        <v>2274521.38</v>
      </c>
      <c r="L332" s="79">
        <f>+IF(ISNUMBER(DATA!O1014),DATA!O1014,"n/a")</f>
        <v>0.27853499999999998</v>
      </c>
      <c r="R332" s="68"/>
      <c r="S332" s="68"/>
      <c r="T332" s="68"/>
      <c r="U332" s="68"/>
      <c r="V332" s="68"/>
      <c r="W332" s="68"/>
      <c r="X332" s="68"/>
      <c r="Y332" s="68"/>
    </row>
    <row r="333" spans="1:25" x14ac:dyDescent="0.2">
      <c r="A333" s="77" t="s">
        <v>19</v>
      </c>
      <c r="B333" s="68" t="s">
        <v>20</v>
      </c>
      <c r="C333" s="68" t="s">
        <v>0</v>
      </c>
      <c r="D333" s="68" t="s">
        <v>332</v>
      </c>
      <c r="E333" s="78">
        <f>+IF(ISNUMBER(DATA!H1015),DATA!H1015,"n/a")</f>
        <v>308887.81</v>
      </c>
      <c r="F333" s="79">
        <f>+IF(ISNUMBER(DATA!I1015),DATA!I1015,"n/a")</f>
        <v>0.10227799999999999</v>
      </c>
      <c r="G333" s="78">
        <f>+IF(ISNUMBER(DATA!J1015),DATA!J1015,"n/a")</f>
        <v>912981.37</v>
      </c>
      <c r="H333" s="79">
        <f>+IF(ISNUMBER(DATA!K1015),DATA!K1015,"n/a")</f>
        <v>7.2596999999999995E-2</v>
      </c>
      <c r="I333" s="78">
        <f>+IF(ISNUMBER(DATA!L1015),DATA!L1015,"n/a")</f>
        <v>2032943.37</v>
      </c>
      <c r="J333" s="79">
        <f>+IF(ISNUMBER(DATA!M1015),DATA!M1015,"n/a")</f>
        <v>0.101372</v>
      </c>
      <c r="K333" s="78">
        <f>+IF(ISNUMBER(DATA!N1015),DATA!N1015,"n/a")</f>
        <v>4373735.16</v>
      </c>
      <c r="L333" s="79">
        <f>+IF(ISNUMBER(DATA!O1015),DATA!O1015,"n/a")</f>
        <v>9.2188999999999993E-2</v>
      </c>
      <c r="R333" s="68"/>
      <c r="S333" s="68"/>
      <c r="T333" s="68"/>
      <c r="U333" s="68"/>
      <c r="V333" s="68"/>
      <c r="W333" s="68"/>
      <c r="X333" s="68"/>
      <c r="Y333" s="68"/>
    </row>
    <row r="334" spans="1:25" x14ac:dyDescent="0.2">
      <c r="A334" s="77" t="s">
        <v>19</v>
      </c>
      <c r="B334" s="68" t="s">
        <v>20</v>
      </c>
      <c r="C334" s="68" t="s">
        <v>0</v>
      </c>
      <c r="D334" s="68" t="s">
        <v>333</v>
      </c>
      <c r="E334" s="78">
        <f>+IF(ISNUMBER(DATA!H1016),DATA!H1016,"n/a")</f>
        <v>237698.12</v>
      </c>
      <c r="F334" s="79">
        <f>+IF(ISNUMBER(DATA!I1016),DATA!I1016,"n/a")</f>
        <v>0.53928799999999999</v>
      </c>
      <c r="G334" s="78">
        <f>+IF(ISNUMBER(DATA!J1016),DATA!J1016,"n/a")</f>
        <v>752028.09</v>
      </c>
      <c r="H334" s="79">
        <f>+IF(ISNUMBER(DATA!K1016),DATA!K1016,"n/a")</f>
        <v>0.44253100000000001</v>
      </c>
      <c r="I334" s="78">
        <f>+IF(ISNUMBER(DATA!L1016),DATA!L1016,"n/a")</f>
        <v>1624483.71</v>
      </c>
      <c r="J334" s="79">
        <f>+IF(ISNUMBER(DATA!M1016),DATA!M1016,"n/a")</f>
        <v>0.39214199999999999</v>
      </c>
      <c r="K334" s="78">
        <f>+IF(ISNUMBER(DATA!N1016),DATA!N1016,"n/a")</f>
        <v>3011556.06</v>
      </c>
      <c r="L334" s="79">
        <f>+IF(ISNUMBER(DATA!O1016),DATA!O1016,"n/a")</f>
        <v>0.20468600000000001</v>
      </c>
      <c r="R334" s="68"/>
      <c r="S334" s="68"/>
      <c r="T334" s="68"/>
      <c r="U334" s="68"/>
      <c r="V334" s="68"/>
      <c r="W334" s="68"/>
      <c r="X334" s="68"/>
      <c r="Y334" s="68"/>
    </row>
    <row r="335" spans="1:25" x14ac:dyDescent="0.2">
      <c r="A335" s="77" t="s">
        <v>19</v>
      </c>
      <c r="B335" s="68" t="s">
        <v>20</v>
      </c>
      <c r="C335" s="68" t="s">
        <v>0</v>
      </c>
      <c r="D335" s="68" t="s">
        <v>334</v>
      </c>
      <c r="E335" s="78">
        <f>+IF(ISNUMBER(DATA!H1017),DATA!H1017,"n/a")</f>
        <v>2330356.98</v>
      </c>
      <c r="F335" s="79">
        <f>+IF(ISNUMBER(DATA!I1017),DATA!I1017,"n/a")</f>
        <v>0.23022400000000001</v>
      </c>
      <c r="G335" s="78">
        <f>+IF(ISNUMBER(DATA!J1017),DATA!J1017,"n/a")</f>
        <v>7757866.9299999997</v>
      </c>
      <c r="H335" s="79">
        <f>+IF(ISNUMBER(DATA!K1017),DATA!K1017,"n/a")</f>
        <v>0.22972400000000001</v>
      </c>
      <c r="I335" s="78">
        <f>+IF(ISNUMBER(DATA!L1017),DATA!L1017,"n/a")</f>
        <v>17383186.649999999</v>
      </c>
      <c r="J335" s="79">
        <f>+IF(ISNUMBER(DATA!M1017),DATA!M1017,"n/a")</f>
        <v>0.22856699999999999</v>
      </c>
      <c r="K335" s="78">
        <f>+IF(ISNUMBER(DATA!N1017),DATA!N1017,"n/a")</f>
        <v>35274734.960000001</v>
      </c>
      <c r="L335" s="79">
        <f>+IF(ISNUMBER(DATA!O1017),DATA!O1017,"n/a")</f>
        <v>0.19295599999999999</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19</v>
      </c>
      <c r="B337" s="68" t="s">
        <v>20</v>
      </c>
      <c r="C337" s="68" t="s">
        <v>9</v>
      </c>
      <c r="D337" s="68" t="s">
        <v>326</v>
      </c>
      <c r="E337" s="88">
        <f>+IF(ISNUMBER(DATA!H1068),DATA!H1068,"n/a")</f>
        <v>13212.9</v>
      </c>
      <c r="F337" s="79">
        <f>+IF(ISNUMBER(DATA!I1068),DATA!I1068,"n/a")</f>
        <v>0.29289399999999999</v>
      </c>
      <c r="G337" s="88">
        <f>+IF(ISNUMBER(DATA!J1068),DATA!J1068,"n/a")</f>
        <v>42706.39</v>
      </c>
      <c r="H337" s="79">
        <f>+IF(ISNUMBER(DATA!K1068),DATA!K1068,"n/a")</f>
        <v>0.23921899999999999</v>
      </c>
      <c r="I337" s="88">
        <f>+IF(ISNUMBER(DATA!L1068),DATA!L1068,"n/a")</f>
        <v>93165.01</v>
      </c>
      <c r="J337" s="79">
        <f>+IF(ISNUMBER(DATA!M1068),DATA!M1068,"n/a")</f>
        <v>0.16519200000000001</v>
      </c>
      <c r="K337" s="88">
        <f>+IF(ISNUMBER(DATA!N1068),DATA!N1068,"n/a")</f>
        <v>187196.75</v>
      </c>
      <c r="L337" s="79">
        <f>+IF(ISNUMBER(DATA!O1068),DATA!O1068,"n/a")</f>
        <v>0.100133</v>
      </c>
      <c r="R337" s="68"/>
      <c r="S337" s="68"/>
      <c r="T337" s="68"/>
      <c r="U337" s="68"/>
      <c r="V337" s="68"/>
      <c r="W337" s="68"/>
      <c r="X337" s="68"/>
      <c r="Y337" s="68"/>
    </row>
    <row r="338" spans="1:25" x14ac:dyDescent="0.2">
      <c r="A338" s="77" t="s">
        <v>19</v>
      </c>
      <c r="B338" s="68" t="s">
        <v>20</v>
      </c>
      <c r="C338" s="68" t="s">
        <v>9</v>
      </c>
      <c r="D338" s="68" t="s">
        <v>327</v>
      </c>
      <c r="E338" s="88">
        <f>+IF(ISNUMBER(DATA!H1069),DATA!H1069,"n/a")</f>
        <v>24143.21</v>
      </c>
      <c r="F338" s="79">
        <f>+IF(ISNUMBER(DATA!I1069),DATA!I1069,"n/a")</f>
        <v>0.110772</v>
      </c>
      <c r="G338" s="88">
        <f>+IF(ISNUMBER(DATA!J1069),DATA!J1069,"n/a")</f>
        <v>85484.84</v>
      </c>
      <c r="H338" s="79">
        <f>+IF(ISNUMBER(DATA!K1069),DATA!K1069,"n/a")</f>
        <v>0.17178299999999999</v>
      </c>
      <c r="I338" s="88">
        <f>+IF(ISNUMBER(DATA!L1069),DATA!L1069,"n/a")</f>
        <v>196574.49</v>
      </c>
      <c r="J338" s="79">
        <f>+IF(ISNUMBER(DATA!M1069),DATA!M1069,"n/a")</f>
        <v>0.18187800000000001</v>
      </c>
      <c r="K338" s="88">
        <f>+IF(ISNUMBER(DATA!N1069),DATA!N1069,"n/a")</f>
        <v>409379.65</v>
      </c>
      <c r="L338" s="79">
        <f>+IF(ISNUMBER(DATA!O1069),DATA!O1069,"n/a")</f>
        <v>0.189661</v>
      </c>
      <c r="R338" s="68"/>
      <c r="S338" s="68"/>
      <c r="T338" s="68"/>
      <c r="U338" s="68"/>
      <c r="V338" s="68"/>
      <c r="W338" s="68"/>
      <c r="X338" s="68"/>
      <c r="Y338" s="68"/>
    </row>
    <row r="339" spans="1:25" x14ac:dyDescent="0.2">
      <c r="A339" s="77" t="s">
        <v>19</v>
      </c>
      <c r="B339" s="68" t="s">
        <v>20</v>
      </c>
      <c r="C339" s="68" t="s">
        <v>9</v>
      </c>
      <c r="D339" s="68" t="s">
        <v>328</v>
      </c>
      <c r="E339" s="88">
        <f>+IF(ISNUMBER(DATA!H1070),DATA!H1070,"n/a")</f>
        <v>29275.29</v>
      </c>
      <c r="F339" s="79">
        <f>+IF(ISNUMBER(DATA!I1070),DATA!I1070,"n/a")</f>
        <v>0.15390400000000001</v>
      </c>
      <c r="G339" s="88">
        <f>+IF(ISNUMBER(DATA!J1070),DATA!J1070,"n/a")</f>
        <v>99232.93</v>
      </c>
      <c r="H339" s="79">
        <f>+IF(ISNUMBER(DATA!K1070),DATA!K1070,"n/a")</f>
        <v>0.18986900000000001</v>
      </c>
      <c r="I339" s="88">
        <f>+IF(ISNUMBER(DATA!L1070),DATA!L1070,"n/a")</f>
        <v>229572.04</v>
      </c>
      <c r="J339" s="79">
        <f>+IF(ISNUMBER(DATA!M1070),DATA!M1070,"n/a")</f>
        <v>0.25262899999999999</v>
      </c>
      <c r="K339" s="88">
        <f>+IF(ISNUMBER(DATA!N1070),DATA!N1070,"n/a")</f>
        <v>479645.37</v>
      </c>
      <c r="L339" s="79">
        <f>+IF(ISNUMBER(DATA!O1070),DATA!O1070,"n/a")</f>
        <v>0.36564400000000002</v>
      </c>
      <c r="R339" s="68"/>
      <c r="S339" s="68"/>
      <c r="T339" s="68"/>
      <c r="U339" s="68"/>
      <c r="V339" s="68"/>
      <c r="W339" s="68"/>
      <c r="X339" s="68"/>
      <c r="Y339" s="68"/>
    </row>
    <row r="340" spans="1:25" x14ac:dyDescent="0.2">
      <c r="A340" s="77" t="s">
        <v>19</v>
      </c>
      <c r="B340" s="68" t="s">
        <v>20</v>
      </c>
      <c r="C340" s="68" t="s">
        <v>9</v>
      </c>
      <c r="D340" s="68" t="s">
        <v>329</v>
      </c>
      <c r="E340" s="88">
        <f>+IF(ISNUMBER(DATA!H1071),DATA!H1071,"n/a")</f>
        <v>78678.460000000006</v>
      </c>
      <c r="F340" s="79">
        <f>+IF(ISNUMBER(DATA!I1071),DATA!I1071,"n/a")</f>
        <v>0.458177</v>
      </c>
      <c r="G340" s="88">
        <f>+IF(ISNUMBER(DATA!J1071),DATA!J1071,"n/a")</f>
        <v>273080.40999999997</v>
      </c>
      <c r="H340" s="79">
        <f>+IF(ISNUMBER(DATA!K1071),DATA!K1071,"n/a")</f>
        <v>0.45526699999999998</v>
      </c>
      <c r="I340" s="88">
        <f>+IF(ISNUMBER(DATA!L1071),DATA!L1071,"n/a")</f>
        <v>619144.23</v>
      </c>
      <c r="J340" s="79">
        <f>+IF(ISNUMBER(DATA!M1071),DATA!M1071,"n/a")</f>
        <v>0.43029899999999999</v>
      </c>
      <c r="K340" s="88">
        <f>+IF(ISNUMBER(DATA!N1071),DATA!N1071,"n/a")</f>
        <v>1185728.3500000001</v>
      </c>
      <c r="L340" s="79">
        <f>+IF(ISNUMBER(DATA!O1071),DATA!O1071,"n/a")</f>
        <v>0.33425899999999997</v>
      </c>
      <c r="R340" s="68"/>
      <c r="S340" s="68"/>
      <c r="T340" s="68"/>
      <c r="U340" s="68"/>
      <c r="V340" s="68"/>
      <c r="W340" s="68"/>
      <c r="X340" s="68"/>
      <c r="Y340" s="68"/>
    </row>
    <row r="341" spans="1:25" x14ac:dyDescent="0.2">
      <c r="A341" s="77" t="s">
        <v>19</v>
      </c>
      <c r="B341" s="68" t="s">
        <v>20</v>
      </c>
      <c r="C341" s="68" t="s">
        <v>9</v>
      </c>
      <c r="D341" s="68" t="s">
        <v>330</v>
      </c>
      <c r="E341" s="88">
        <f>+IF(ISNUMBER(DATA!H1072),DATA!H1072,"n/a")</f>
        <v>12096.21</v>
      </c>
      <c r="F341" s="79">
        <f>+IF(ISNUMBER(DATA!I1072),DATA!I1072,"n/a")</f>
        <v>0.38223099999999999</v>
      </c>
      <c r="G341" s="88">
        <f>+IF(ISNUMBER(DATA!J1072),DATA!J1072,"n/a")</f>
        <v>40548.959999999999</v>
      </c>
      <c r="H341" s="79">
        <f>+IF(ISNUMBER(DATA!K1072),DATA!K1072,"n/a")</f>
        <v>0.45187899999999998</v>
      </c>
      <c r="I341" s="88">
        <f>+IF(ISNUMBER(DATA!L1072),DATA!L1072,"n/a")</f>
        <v>90237.45</v>
      </c>
      <c r="J341" s="79">
        <f>+IF(ISNUMBER(DATA!M1072),DATA!M1072,"n/a")</f>
        <v>0.45099600000000001</v>
      </c>
      <c r="K341" s="88">
        <f>+IF(ISNUMBER(DATA!N1072),DATA!N1072,"n/a")</f>
        <v>182450.34</v>
      </c>
      <c r="L341" s="79">
        <f>+IF(ISNUMBER(DATA!O1072),DATA!O1072,"n/a")</f>
        <v>0.34735300000000002</v>
      </c>
      <c r="R341" s="68"/>
      <c r="S341" s="68"/>
      <c r="T341" s="68"/>
      <c r="U341" s="68"/>
      <c r="V341" s="68"/>
      <c r="W341" s="68"/>
      <c r="X341" s="68"/>
      <c r="Y341" s="68"/>
    </row>
    <row r="342" spans="1:25" x14ac:dyDescent="0.2">
      <c r="A342" s="77" t="s">
        <v>19</v>
      </c>
      <c r="B342" s="68" t="s">
        <v>20</v>
      </c>
      <c r="C342" s="68" t="s">
        <v>9</v>
      </c>
      <c r="D342" s="68" t="s">
        <v>331</v>
      </c>
      <c r="E342" s="88">
        <f>+IF(ISNUMBER(DATA!H1073),DATA!H1073,"n/a")</f>
        <v>16531.02</v>
      </c>
      <c r="F342" s="79">
        <f>+IF(ISNUMBER(DATA!I1073),DATA!I1073,"n/a")</f>
        <v>0.259438</v>
      </c>
      <c r="G342" s="88">
        <f>+IF(ISNUMBER(DATA!J1073),DATA!J1073,"n/a")</f>
        <v>52479.69</v>
      </c>
      <c r="H342" s="79">
        <f>+IF(ISNUMBER(DATA!K1073),DATA!K1073,"n/a")</f>
        <v>0.32637100000000002</v>
      </c>
      <c r="I342" s="88">
        <f>+IF(ISNUMBER(DATA!L1073),DATA!L1073,"n/a")</f>
        <v>114651.43</v>
      </c>
      <c r="J342" s="79">
        <f>+IF(ISNUMBER(DATA!M1073),DATA!M1073,"n/a")</f>
        <v>0.52190400000000003</v>
      </c>
      <c r="K342" s="88">
        <f>+IF(ISNUMBER(DATA!N1073),DATA!N1073,"n/a")</f>
        <v>234598.63</v>
      </c>
      <c r="L342" s="79">
        <f>+IF(ISNUMBER(DATA!O1073),DATA!O1073,"n/a")</f>
        <v>0.716252</v>
      </c>
      <c r="R342" s="68"/>
      <c r="S342" s="68"/>
      <c r="T342" s="68"/>
      <c r="U342" s="68"/>
      <c r="V342" s="68"/>
      <c r="W342" s="68"/>
      <c r="X342" s="68"/>
      <c r="Y342" s="68"/>
    </row>
    <row r="343" spans="1:25" x14ac:dyDescent="0.2">
      <c r="A343" s="77" t="s">
        <v>19</v>
      </c>
      <c r="B343" s="68" t="s">
        <v>20</v>
      </c>
      <c r="C343" s="68" t="s">
        <v>9</v>
      </c>
      <c r="D343" s="68" t="s">
        <v>332</v>
      </c>
      <c r="E343" s="88">
        <f>+IF(ISNUMBER(DATA!H1074),DATA!H1074,"n/a")</f>
        <v>19626.29</v>
      </c>
      <c r="F343" s="79">
        <f>+IF(ISNUMBER(DATA!I1074),DATA!I1074,"n/a")</f>
        <v>3.7262000000000003E-2</v>
      </c>
      <c r="G343" s="88">
        <f>+IF(ISNUMBER(DATA!J1074),DATA!J1074,"n/a")</f>
        <v>57916.33</v>
      </c>
      <c r="H343" s="79">
        <f>+IF(ISNUMBER(DATA!K1074),DATA!K1074,"n/a")</f>
        <v>1.6789999999999999E-3</v>
      </c>
      <c r="I343" s="88">
        <f>+IF(ISNUMBER(DATA!L1074),DATA!L1074,"n/a")</f>
        <v>128086.87</v>
      </c>
      <c r="J343" s="79">
        <f>+IF(ISNUMBER(DATA!M1074),DATA!M1074,"n/a")</f>
        <v>3.0995000000000002E-2</v>
      </c>
      <c r="K343" s="88">
        <f>+IF(ISNUMBER(DATA!N1074),DATA!N1074,"n/a")</f>
        <v>288202.46999999997</v>
      </c>
      <c r="L343" s="79">
        <f>+IF(ISNUMBER(DATA!O1074),DATA!O1074,"n/a")</f>
        <v>5.1061000000000002E-2</v>
      </c>
      <c r="R343" s="68"/>
      <c r="S343" s="68"/>
      <c r="T343" s="68"/>
      <c r="U343" s="68"/>
      <c r="V343" s="68"/>
      <c r="W343" s="68"/>
      <c r="X343" s="68"/>
      <c r="Y343" s="68"/>
    </row>
    <row r="344" spans="1:25" x14ac:dyDescent="0.2">
      <c r="A344" s="77" t="s">
        <v>19</v>
      </c>
      <c r="B344" s="68" t="s">
        <v>20</v>
      </c>
      <c r="C344" s="68" t="s">
        <v>9</v>
      </c>
      <c r="D344" s="68" t="s">
        <v>333</v>
      </c>
      <c r="E344" s="88">
        <f>+IF(ISNUMBER(DATA!H1075),DATA!H1075,"n/a")</f>
        <v>17365.87</v>
      </c>
      <c r="F344" s="79">
        <f>+IF(ISNUMBER(DATA!I1075),DATA!I1075,"n/a")</f>
        <v>0.45477899999999999</v>
      </c>
      <c r="G344" s="88">
        <f>+IF(ISNUMBER(DATA!J1075),DATA!J1075,"n/a")</f>
        <v>55754.22</v>
      </c>
      <c r="H344" s="79">
        <f>+IF(ISNUMBER(DATA!K1075),DATA!K1075,"n/a")</f>
        <v>0.38190400000000002</v>
      </c>
      <c r="I344" s="88">
        <f>+IF(ISNUMBER(DATA!L1075),DATA!L1075,"n/a")</f>
        <v>120891.49</v>
      </c>
      <c r="J344" s="79">
        <f>+IF(ISNUMBER(DATA!M1075),DATA!M1075,"n/a")</f>
        <v>0.33594200000000002</v>
      </c>
      <c r="K344" s="88">
        <f>+IF(ISNUMBER(DATA!N1075),DATA!N1075,"n/a")</f>
        <v>227873.15</v>
      </c>
      <c r="L344" s="79">
        <f>+IF(ISNUMBER(DATA!O1075),DATA!O1075,"n/a")</f>
        <v>0.17180400000000001</v>
      </c>
      <c r="R344" s="68"/>
      <c r="S344" s="68"/>
      <c r="T344" s="68"/>
      <c r="U344" s="68"/>
      <c r="V344" s="68"/>
      <c r="W344" s="68"/>
      <c r="X344" s="68"/>
      <c r="Y344" s="68"/>
    </row>
    <row r="345" spans="1:25" x14ac:dyDescent="0.2">
      <c r="A345" s="77" t="s">
        <v>19</v>
      </c>
      <c r="B345" s="68" t="s">
        <v>20</v>
      </c>
      <c r="C345" s="68" t="s">
        <v>9</v>
      </c>
      <c r="D345" s="68" t="s">
        <v>334</v>
      </c>
      <c r="E345" s="88">
        <f>+IF(ISNUMBER(DATA!H1076),DATA!H1076,"n/a")</f>
        <v>210929.31</v>
      </c>
      <c r="F345" s="79">
        <f>+IF(ISNUMBER(DATA!I1076),DATA!I1076,"n/a")</f>
        <v>0.28601399999999999</v>
      </c>
      <c r="G345" s="88">
        <f>+IF(ISNUMBER(DATA!J1076),DATA!J1076,"n/a")</f>
        <v>707203.67</v>
      </c>
      <c r="H345" s="79">
        <f>+IF(ISNUMBER(DATA!K1076),DATA!K1076,"n/a")</f>
        <v>0.29971199999999998</v>
      </c>
      <c r="I345" s="88">
        <f>+IF(ISNUMBER(DATA!L1076),DATA!L1076,"n/a")</f>
        <v>1592322.93</v>
      </c>
      <c r="J345" s="79">
        <f>+IF(ISNUMBER(DATA!M1076),DATA!M1076,"n/a")</f>
        <v>0.31089600000000001</v>
      </c>
      <c r="K345" s="88">
        <f>+IF(ISNUMBER(DATA!N1076),DATA!N1076,"n/a")</f>
        <v>3195074.26</v>
      </c>
      <c r="L345" s="79">
        <f>+IF(ISNUMBER(DATA!O1076),DATA!O1076,"n/a")</f>
        <v>0.28061799999999998</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19</v>
      </c>
      <c r="B347" s="68" t="s">
        <v>20</v>
      </c>
      <c r="C347" s="68" t="s">
        <v>25</v>
      </c>
      <c r="D347" s="68" t="s">
        <v>326</v>
      </c>
      <c r="E347" s="88">
        <f>+IF(ISNUMBER(DATA!H1127),DATA!H1127,"n/a")</f>
        <v>48436.25</v>
      </c>
      <c r="F347" s="79">
        <f>+IF(ISNUMBER(DATA!I1127),DATA!I1127,"n/a")</f>
        <v>0.25955699999999998</v>
      </c>
      <c r="G347" s="88">
        <f>+IF(ISNUMBER(DATA!J1127),DATA!J1127,"n/a")</f>
        <v>154553.57</v>
      </c>
      <c r="H347" s="79">
        <f>+IF(ISNUMBER(DATA!K1127),DATA!K1127,"n/a")</f>
        <v>0.19287699999999999</v>
      </c>
      <c r="I347" s="88">
        <f>+IF(ISNUMBER(DATA!L1127),DATA!L1127,"n/a")</f>
        <v>337206.77</v>
      </c>
      <c r="J347" s="79">
        <f>+IF(ISNUMBER(DATA!M1127),DATA!M1127,"n/a")</f>
        <v>0.117962</v>
      </c>
      <c r="K347" s="88">
        <f>+IF(ISNUMBER(DATA!N1127),DATA!N1127,"n/a")</f>
        <v>687235.01</v>
      </c>
      <c r="L347" s="79">
        <f>+IF(ISNUMBER(DATA!O1127),DATA!O1127,"n/a")</f>
        <v>6.8774000000000002E-2</v>
      </c>
      <c r="R347" s="68"/>
      <c r="S347" s="68"/>
      <c r="T347" s="68"/>
      <c r="U347" s="68"/>
      <c r="V347" s="68"/>
      <c r="W347" s="68"/>
      <c r="X347" s="68"/>
      <c r="Y347" s="68"/>
    </row>
    <row r="348" spans="1:25" x14ac:dyDescent="0.2">
      <c r="A348" s="77" t="s">
        <v>19</v>
      </c>
      <c r="B348" s="68" t="s">
        <v>20</v>
      </c>
      <c r="C348" s="68" t="s">
        <v>25</v>
      </c>
      <c r="D348" s="68" t="s">
        <v>327</v>
      </c>
      <c r="E348" s="88">
        <f>+IF(ISNUMBER(DATA!H1128),DATA!H1128,"n/a")</f>
        <v>87484.32</v>
      </c>
      <c r="F348" s="79">
        <f>+IF(ISNUMBER(DATA!I1128),DATA!I1128,"n/a")</f>
        <v>8.3094000000000001E-2</v>
      </c>
      <c r="G348" s="88">
        <f>+IF(ISNUMBER(DATA!J1128),DATA!J1128,"n/a")</f>
        <v>304006.33</v>
      </c>
      <c r="H348" s="79">
        <f>+IF(ISNUMBER(DATA!K1128),DATA!K1128,"n/a")</f>
        <v>0.12503900000000001</v>
      </c>
      <c r="I348" s="88">
        <f>+IF(ISNUMBER(DATA!L1128),DATA!L1128,"n/a")</f>
        <v>708049.53</v>
      </c>
      <c r="J348" s="79">
        <f>+IF(ISNUMBER(DATA!M1128),DATA!M1128,"n/a")</f>
        <v>0.14952199999999999</v>
      </c>
      <c r="K348" s="88">
        <f>+IF(ISNUMBER(DATA!N1128),DATA!N1128,"n/a")</f>
        <v>1495557.13</v>
      </c>
      <c r="L348" s="79">
        <f>+IF(ISNUMBER(DATA!O1128),DATA!O1128,"n/a")</f>
        <v>0.165185</v>
      </c>
      <c r="R348" s="68"/>
      <c r="S348" s="68"/>
      <c r="T348" s="68"/>
      <c r="U348" s="68"/>
      <c r="V348" s="68"/>
      <c r="W348" s="68"/>
      <c r="X348" s="68"/>
      <c r="Y348" s="68"/>
    </row>
    <row r="349" spans="1:25" x14ac:dyDescent="0.2">
      <c r="A349" s="77" t="s">
        <v>19</v>
      </c>
      <c r="B349" s="68" t="s">
        <v>20</v>
      </c>
      <c r="C349" s="68" t="s">
        <v>25</v>
      </c>
      <c r="D349" s="68" t="s">
        <v>328</v>
      </c>
      <c r="E349" s="88">
        <f>+IF(ISNUMBER(DATA!H1129),DATA!H1129,"n/a")</f>
        <v>87727.27</v>
      </c>
      <c r="F349" s="79">
        <f>+IF(ISNUMBER(DATA!I1129),DATA!I1129,"n/a")</f>
        <v>7.1536000000000002E-2</v>
      </c>
      <c r="G349" s="88">
        <f>+IF(ISNUMBER(DATA!J1129),DATA!J1129,"n/a")</f>
        <v>294191.03000000003</v>
      </c>
      <c r="H349" s="79">
        <f>+IF(ISNUMBER(DATA!K1129),DATA!K1129,"n/a")</f>
        <v>9.6429000000000001E-2</v>
      </c>
      <c r="I349" s="88">
        <f>+IF(ISNUMBER(DATA!L1129),DATA!L1129,"n/a")</f>
        <v>684536.5</v>
      </c>
      <c r="J349" s="79">
        <f>+IF(ISNUMBER(DATA!M1129),DATA!M1129,"n/a")</f>
        <v>0.14640800000000001</v>
      </c>
      <c r="K349" s="88">
        <f>+IF(ISNUMBER(DATA!N1129),DATA!N1129,"n/a")</f>
        <v>1469492.81</v>
      </c>
      <c r="L349" s="79">
        <f>+IF(ISNUMBER(DATA!O1129),DATA!O1129,"n/a")</f>
        <v>0.235952</v>
      </c>
      <c r="R349" s="68"/>
      <c r="S349" s="68"/>
      <c r="T349" s="68"/>
      <c r="U349" s="68"/>
      <c r="V349" s="68"/>
      <c r="W349" s="68"/>
      <c r="X349" s="68"/>
      <c r="Y349" s="68"/>
    </row>
    <row r="350" spans="1:25" x14ac:dyDescent="0.2">
      <c r="A350" s="77" t="s">
        <v>19</v>
      </c>
      <c r="B350" s="68" t="s">
        <v>20</v>
      </c>
      <c r="C350" s="68" t="s">
        <v>25</v>
      </c>
      <c r="D350" s="68" t="s">
        <v>329</v>
      </c>
      <c r="E350" s="88">
        <f>+IF(ISNUMBER(DATA!H1130),DATA!H1130,"n/a")</f>
        <v>179997.51</v>
      </c>
      <c r="F350" s="79">
        <f>+IF(ISNUMBER(DATA!I1130),DATA!I1130,"n/a")</f>
        <v>0.107458</v>
      </c>
      <c r="G350" s="88">
        <f>+IF(ISNUMBER(DATA!J1130),DATA!J1130,"n/a")</f>
        <v>631364.81000000006</v>
      </c>
      <c r="H350" s="79">
        <f>+IF(ISNUMBER(DATA!K1130),DATA!K1130,"n/a")</f>
        <v>0.12386999999999999</v>
      </c>
      <c r="I350" s="88">
        <f>+IF(ISNUMBER(DATA!L1130),DATA!L1130,"n/a")</f>
        <v>1462750.19</v>
      </c>
      <c r="J350" s="79">
        <f>+IF(ISNUMBER(DATA!M1130),DATA!M1130,"n/a")</f>
        <v>0.123207</v>
      </c>
      <c r="K350" s="88">
        <f>+IF(ISNUMBER(DATA!N1130),DATA!N1130,"n/a")</f>
        <v>3053508.37</v>
      </c>
      <c r="L350" s="79">
        <f>+IF(ISNUMBER(DATA!O1130),DATA!O1130,"n/a")</f>
        <v>0.13942099999999999</v>
      </c>
      <c r="R350" s="68"/>
      <c r="S350" s="68"/>
      <c r="T350" s="68"/>
      <c r="U350" s="68"/>
      <c r="V350" s="68"/>
      <c r="W350" s="68"/>
      <c r="X350" s="68"/>
      <c r="Y350" s="68"/>
    </row>
    <row r="351" spans="1:25" x14ac:dyDescent="0.2">
      <c r="A351" s="77" t="s">
        <v>19</v>
      </c>
      <c r="B351" s="68" t="s">
        <v>20</v>
      </c>
      <c r="C351" s="68" t="s">
        <v>25</v>
      </c>
      <c r="D351" s="68" t="s">
        <v>330</v>
      </c>
      <c r="E351" s="88">
        <f>+IF(ISNUMBER(DATA!H1131),DATA!H1131,"n/a")</f>
        <v>39976.720000000001</v>
      </c>
      <c r="F351" s="79">
        <f>+IF(ISNUMBER(DATA!I1131),DATA!I1131,"n/a")</f>
        <v>0.37045099999999997</v>
      </c>
      <c r="G351" s="88">
        <f>+IF(ISNUMBER(DATA!J1131),DATA!J1131,"n/a")</f>
        <v>133587.91</v>
      </c>
      <c r="H351" s="79">
        <f>+IF(ISNUMBER(DATA!K1131),DATA!K1131,"n/a")</f>
        <v>0.432398</v>
      </c>
      <c r="I351" s="88">
        <f>+IF(ISNUMBER(DATA!L1131),DATA!L1131,"n/a")</f>
        <v>299980.40999999997</v>
      </c>
      <c r="J351" s="79">
        <f>+IF(ISNUMBER(DATA!M1131),DATA!M1131,"n/a")</f>
        <v>0.43525000000000003</v>
      </c>
      <c r="K351" s="88">
        <f>+IF(ISNUMBER(DATA!N1131),DATA!N1131,"n/a")</f>
        <v>606775.32999999996</v>
      </c>
      <c r="L351" s="79">
        <f>+IF(ISNUMBER(DATA!O1131),DATA!O1131,"n/a")</f>
        <v>0.33654600000000001</v>
      </c>
      <c r="R351" s="68"/>
      <c r="S351" s="68"/>
      <c r="T351" s="68"/>
      <c r="U351" s="68"/>
      <c r="V351" s="68"/>
      <c r="W351" s="68"/>
      <c r="X351" s="68"/>
      <c r="Y351" s="68"/>
    </row>
    <row r="352" spans="1:25" x14ac:dyDescent="0.2">
      <c r="A352" s="77" t="s">
        <v>19</v>
      </c>
      <c r="B352" s="68" t="s">
        <v>20</v>
      </c>
      <c r="C352" s="68" t="s">
        <v>25</v>
      </c>
      <c r="D352" s="68" t="s">
        <v>331</v>
      </c>
      <c r="E352" s="88">
        <f>+IF(ISNUMBER(DATA!H1132),DATA!H1132,"n/a")</f>
        <v>48674.1</v>
      </c>
      <c r="F352" s="79">
        <f>+IF(ISNUMBER(DATA!I1132),DATA!I1132,"n/a")</f>
        <v>0.256247</v>
      </c>
      <c r="G352" s="88">
        <f>+IF(ISNUMBER(DATA!J1132),DATA!J1132,"n/a")</f>
        <v>154711.73000000001</v>
      </c>
      <c r="H352" s="79">
        <f>+IF(ISNUMBER(DATA!K1132),DATA!K1132,"n/a")</f>
        <v>0.31026599999999999</v>
      </c>
      <c r="I352" s="88">
        <f>+IF(ISNUMBER(DATA!L1132),DATA!L1132,"n/a")</f>
        <v>343371.03</v>
      </c>
      <c r="J352" s="79">
        <f>+IF(ISNUMBER(DATA!M1132),DATA!M1132,"n/a")</f>
        <v>0.48203200000000002</v>
      </c>
      <c r="K352" s="88">
        <f>+IF(ISNUMBER(DATA!N1132),DATA!N1132,"n/a")</f>
        <v>697472.9</v>
      </c>
      <c r="L352" s="79">
        <f>+IF(ISNUMBER(DATA!O1132),DATA!O1132,"n/a")</f>
        <v>0.59390900000000002</v>
      </c>
      <c r="R352" s="68"/>
      <c r="S352" s="68"/>
      <c r="T352" s="68"/>
      <c r="U352" s="68"/>
      <c r="V352" s="68"/>
      <c r="W352" s="68"/>
      <c r="X352" s="68"/>
      <c r="Y352" s="68"/>
    </row>
    <row r="353" spans="1:25" x14ac:dyDescent="0.2">
      <c r="A353" s="77" t="s">
        <v>19</v>
      </c>
      <c r="B353" s="68" t="s">
        <v>20</v>
      </c>
      <c r="C353" s="68" t="s">
        <v>25</v>
      </c>
      <c r="D353" s="68" t="s">
        <v>332</v>
      </c>
      <c r="E353" s="88">
        <f>+IF(ISNUMBER(DATA!H1133),DATA!H1133,"n/a")</f>
        <v>83543.240000000005</v>
      </c>
      <c r="F353" s="79">
        <f>+IF(ISNUMBER(DATA!I1133),DATA!I1133,"n/a")</f>
        <v>6.6696000000000005E-2</v>
      </c>
      <c r="G353" s="88">
        <f>+IF(ISNUMBER(DATA!J1133),DATA!J1133,"n/a")</f>
        <v>249194.01</v>
      </c>
      <c r="H353" s="79">
        <f>+IF(ISNUMBER(DATA!K1133),DATA!K1133,"n/a")</f>
        <v>4.8668999999999997E-2</v>
      </c>
      <c r="I353" s="88">
        <f>+IF(ISNUMBER(DATA!L1133),DATA!L1133,"n/a")</f>
        <v>556278.42000000004</v>
      </c>
      <c r="J353" s="79">
        <f>+IF(ISNUMBER(DATA!M1133),DATA!M1133,"n/a")</f>
        <v>7.9671000000000006E-2</v>
      </c>
      <c r="K353" s="88">
        <f>+IF(ISNUMBER(DATA!N1133),DATA!N1133,"n/a")</f>
        <v>1223109.1200000001</v>
      </c>
      <c r="L353" s="79">
        <f>+IF(ISNUMBER(DATA!O1133),DATA!O1133,"n/a")</f>
        <v>3.805E-2</v>
      </c>
      <c r="R353" s="68"/>
      <c r="S353" s="68"/>
      <c r="T353" s="68"/>
      <c r="U353" s="68"/>
      <c r="V353" s="68"/>
      <c r="W353" s="68"/>
      <c r="X353" s="68"/>
      <c r="Y353" s="68"/>
    </row>
    <row r="354" spans="1:25" x14ac:dyDescent="0.2">
      <c r="A354" s="77" t="s">
        <v>19</v>
      </c>
      <c r="B354" s="68" t="s">
        <v>20</v>
      </c>
      <c r="C354" s="68" t="s">
        <v>25</v>
      </c>
      <c r="D354" s="68" t="s">
        <v>333</v>
      </c>
      <c r="E354" s="88">
        <f>+IF(ISNUMBER(DATA!H1134),DATA!H1134,"n/a")</f>
        <v>59812.01</v>
      </c>
      <c r="F354" s="79">
        <f>+IF(ISNUMBER(DATA!I1134),DATA!I1134,"n/a")</f>
        <v>0.57350000000000001</v>
      </c>
      <c r="G354" s="88">
        <f>+IF(ISNUMBER(DATA!J1134),DATA!J1134,"n/a")</f>
        <v>191187.13</v>
      </c>
      <c r="H354" s="79">
        <f>+IF(ISNUMBER(DATA!K1134),DATA!K1134,"n/a")</f>
        <v>0.49159599999999998</v>
      </c>
      <c r="I354" s="88">
        <f>+IF(ISNUMBER(DATA!L1134),DATA!L1134,"n/a")</f>
        <v>414124.14</v>
      </c>
      <c r="J354" s="79">
        <f>+IF(ISNUMBER(DATA!M1134),DATA!M1134,"n/a")</f>
        <v>0.44202200000000003</v>
      </c>
      <c r="K354" s="88">
        <f>+IF(ISNUMBER(DATA!N1134),DATA!N1134,"n/a")</f>
        <v>764760.44</v>
      </c>
      <c r="L354" s="79">
        <f>+IF(ISNUMBER(DATA!O1134),DATA!O1134,"n/a")</f>
        <v>0.243531</v>
      </c>
      <c r="R354" s="68"/>
      <c r="S354" s="68"/>
      <c r="T354" s="68"/>
      <c r="U354" s="68"/>
      <c r="V354" s="68"/>
      <c r="W354" s="68"/>
      <c r="X354" s="68"/>
      <c r="Y354" s="68"/>
    </row>
    <row r="355" spans="1:25" x14ac:dyDescent="0.2">
      <c r="A355" s="77" t="s">
        <v>19</v>
      </c>
      <c r="B355" s="68" t="s">
        <v>20</v>
      </c>
      <c r="C355" s="68" t="s">
        <v>25</v>
      </c>
      <c r="D355" s="68" t="s">
        <v>334</v>
      </c>
      <c r="E355" s="88">
        <f>+IF(ISNUMBER(DATA!H1135),DATA!H1135,"n/a")</f>
        <v>635651.43999999994</v>
      </c>
      <c r="F355" s="79">
        <f>+IF(ISNUMBER(DATA!I1135),DATA!I1135,"n/a")</f>
        <v>0.16020499999999999</v>
      </c>
      <c r="G355" s="88">
        <f>+IF(ISNUMBER(DATA!J1135),DATA!J1135,"n/a")</f>
        <v>2112796.7999999998</v>
      </c>
      <c r="H355" s="79">
        <f>+IF(ISNUMBER(DATA!K1135),DATA!K1135,"n/a")</f>
        <v>0.16921600000000001</v>
      </c>
      <c r="I355" s="88">
        <f>+IF(ISNUMBER(DATA!L1135),DATA!L1135,"n/a")</f>
        <v>4806297.49</v>
      </c>
      <c r="J355" s="79">
        <f>+IF(ISNUMBER(DATA!M1135),DATA!M1135,"n/a")</f>
        <v>0.18378800000000001</v>
      </c>
      <c r="K355" s="88">
        <f>+IF(ISNUMBER(DATA!N1135),DATA!N1135,"n/a")</f>
        <v>9997911.0800000001</v>
      </c>
      <c r="L355" s="79">
        <f>+IF(ISNUMBER(DATA!O1135),DATA!O1135,"n/a")</f>
        <v>0.17896799999999999</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19</v>
      </c>
      <c r="B357" s="68" t="s">
        <v>20</v>
      </c>
      <c r="C357" s="68" t="s">
        <v>10</v>
      </c>
      <c r="D357" s="68" t="s">
        <v>326</v>
      </c>
      <c r="E357" s="89">
        <f>+IF(ISNUMBER(DATA!H1186),DATA!H1186,"n/a")</f>
        <v>15.120431999999999</v>
      </c>
      <c r="F357" s="79">
        <f>+IF(ISNUMBER(DATA!I1186),DATA!I1186,"n/a")</f>
        <v>3.7089999999999998E-2</v>
      </c>
      <c r="G357" s="89">
        <f>+IF(ISNUMBER(DATA!J1186),DATA!J1186,"n/a")</f>
        <v>14.651522999999999</v>
      </c>
      <c r="H357" s="79">
        <f>+IF(ISNUMBER(DATA!K1186),DATA!K1186,"n/a")</f>
        <v>-5.5760000000000002E-3</v>
      </c>
      <c r="I357" s="89">
        <f>+IF(ISNUMBER(DATA!L1186),DATA!L1186,"n/a")</f>
        <v>14.578321000000001</v>
      </c>
      <c r="J357" s="79">
        <f>+IF(ISNUMBER(DATA!M1186),DATA!M1186,"n/a")</f>
        <v>2.0839999999999999E-3</v>
      </c>
      <c r="K357" s="89">
        <f>+IF(ISNUMBER(DATA!N1186),DATA!N1186,"n/a")</f>
        <v>14.629632000000001</v>
      </c>
      <c r="L357" s="79">
        <f>+IF(ISNUMBER(DATA!O1186),DATA!O1186,"n/a")</f>
        <v>2.4275000000000001E-2</v>
      </c>
      <c r="R357" s="68"/>
      <c r="S357" s="68"/>
      <c r="T357" s="68"/>
      <c r="U357" s="68"/>
      <c r="V357" s="68"/>
      <c r="W357" s="68"/>
      <c r="X357" s="68"/>
      <c r="Y357" s="68"/>
    </row>
    <row r="358" spans="1:25" x14ac:dyDescent="0.2">
      <c r="A358" s="77" t="s">
        <v>19</v>
      </c>
      <c r="B358" s="68" t="s">
        <v>20</v>
      </c>
      <c r="C358" s="68" t="s">
        <v>10</v>
      </c>
      <c r="D358" s="68" t="s">
        <v>327</v>
      </c>
      <c r="E358" s="89">
        <f>+IF(ISNUMBER(DATA!H1187),DATA!H1187,"n/a")</f>
        <v>12.617376</v>
      </c>
      <c r="F358" s="79">
        <f>+IF(ISNUMBER(DATA!I1187),DATA!I1187,"n/a")</f>
        <v>0.106645</v>
      </c>
      <c r="G358" s="89">
        <f>+IF(ISNUMBER(DATA!J1187),DATA!J1187,"n/a")</f>
        <v>12.950765000000001</v>
      </c>
      <c r="H358" s="79">
        <f>+IF(ISNUMBER(DATA!K1187),DATA!K1187,"n/a")</f>
        <v>0.101413</v>
      </c>
      <c r="I358" s="89">
        <f>+IF(ISNUMBER(DATA!L1187),DATA!L1187,"n/a")</f>
        <v>12.524092</v>
      </c>
      <c r="J358" s="79">
        <f>+IF(ISNUMBER(DATA!M1187),DATA!M1187,"n/a")</f>
        <v>6.3163999999999998E-2</v>
      </c>
      <c r="K358" s="89">
        <f>+IF(ISNUMBER(DATA!N1187),DATA!N1187,"n/a")</f>
        <v>12.282261</v>
      </c>
      <c r="L358" s="79">
        <f>+IF(ISNUMBER(DATA!O1187),DATA!O1187,"n/a")</f>
        <v>3.8691999999999997E-2</v>
      </c>
      <c r="R358" s="68"/>
      <c r="S358" s="68"/>
      <c r="T358" s="68"/>
      <c r="U358" s="68"/>
      <c r="V358" s="68"/>
      <c r="W358" s="68"/>
      <c r="X358" s="68"/>
      <c r="Y358" s="68"/>
    </row>
    <row r="359" spans="1:25" x14ac:dyDescent="0.2">
      <c r="A359" s="77" t="s">
        <v>19</v>
      </c>
      <c r="B359" s="68" t="s">
        <v>20</v>
      </c>
      <c r="C359" s="68" t="s">
        <v>10</v>
      </c>
      <c r="D359" s="68" t="s">
        <v>328</v>
      </c>
      <c r="E359" s="89">
        <f>+IF(ISNUMBER(DATA!H1188),DATA!H1188,"n/a")</f>
        <v>10.767989999999999</v>
      </c>
      <c r="F359" s="79">
        <f>+IF(ISNUMBER(DATA!I1188),DATA!I1188,"n/a")</f>
        <v>4.2484000000000001E-2</v>
      </c>
      <c r="G359" s="89">
        <f>+IF(ISNUMBER(DATA!J1188),DATA!J1188,"n/a")</f>
        <v>10.676544</v>
      </c>
      <c r="H359" s="79">
        <f>+IF(ISNUMBER(DATA!K1188),DATA!K1188,"n/a")</f>
        <v>2.4067999999999999E-2</v>
      </c>
      <c r="I359" s="89">
        <f>+IF(ISNUMBER(DATA!L1188),DATA!L1188,"n/a")</f>
        <v>10.52215</v>
      </c>
      <c r="J359" s="79">
        <f>+IF(ISNUMBER(DATA!M1188),DATA!M1188,"n/a")</f>
        <v>-7.3569999999999998E-3</v>
      </c>
      <c r="K359" s="89">
        <f>+IF(ISNUMBER(DATA!N1188),DATA!N1188,"n/a")</f>
        <v>10.274474</v>
      </c>
      <c r="L359" s="79">
        <f>+IF(ISNUMBER(DATA!O1188),DATA!O1188,"n/a")</f>
        <v>-9.5010999999999998E-2</v>
      </c>
      <c r="R359" s="68"/>
      <c r="S359" s="68"/>
      <c r="T359" s="68"/>
      <c r="U359" s="68"/>
      <c r="V359" s="68"/>
      <c r="W359" s="68"/>
      <c r="X359" s="68"/>
      <c r="Y359" s="68"/>
    </row>
    <row r="360" spans="1:25" x14ac:dyDescent="0.2">
      <c r="A360" s="77" t="s">
        <v>19</v>
      </c>
      <c r="B360" s="68" t="s">
        <v>20</v>
      </c>
      <c r="C360" s="68" t="s">
        <v>10</v>
      </c>
      <c r="D360" s="68" t="s">
        <v>329</v>
      </c>
      <c r="E360" s="89">
        <f>+IF(ISNUMBER(DATA!H1189),DATA!H1189,"n/a")</f>
        <v>8.1329130000000003</v>
      </c>
      <c r="F360" s="79">
        <f>+IF(ISNUMBER(DATA!I1189),DATA!I1189,"n/a")</f>
        <v>-0.19054199999999999</v>
      </c>
      <c r="G360" s="89">
        <f>+IF(ISNUMBER(DATA!J1189),DATA!J1189,"n/a")</f>
        <v>8.1539140000000003</v>
      </c>
      <c r="H360" s="79">
        <f>+IF(ISNUMBER(DATA!K1189),DATA!K1189,"n/a")</f>
        <v>-0.192805</v>
      </c>
      <c r="I360" s="89">
        <f>+IF(ISNUMBER(DATA!L1189),DATA!L1189,"n/a")</f>
        <v>8.2653809999999996</v>
      </c>
      <c r="J360" s="79">
        <f>+IF(ISNUMBER(DATA!M1189),DATA!M1189,"n/a")</f>
        <v>-0.18131</v>
      </c>
      <c r="K360" s="89">
        <f>+IF(ISNUMBER(DATA!N1189),DATA!N1189,"n/a")</f>
        <v>8.8818800000000007</v>
      </c>
      <c r="L360" s="79">
        <f>+IF(ISNUMBER(DATA!O1189),DATA!O1189,"n/a")</f>
        <v>-0.13167000000000001</v>
      </c>
      <c r="R360" s="68"/>
      <c r="S360" s="68"/>
      <c r="T360" s="68"/>
      <c r="U360" s="68"/>
      <c r="V360" s="68"/>
      <c r="W360" s="68"/>
      <c r="X360" s="68"/>
      <c r="Y360" s="68"/>
    </row>
    <row r="361" spans="1:25" x14ac:dyDescent="0.2">
      <c r="A361" s="77" t="s">
        <v>19</v>
      </c>
      <c r="B361" s="68" t="s">
        <v>20</v>
      </c>
      <c r="C361" s="68" t="s">
        <v>10</v>
      </c>
      <c r="D361" s="68" t="s">
        <v>330</v>
      </c>
      <c r="E361" s="89">
        <f>+IF(ISNUMBER(DATA!H1190),DATA!H1190,"n/a")</f>
        <v>13.611456</v>
      </c>
      <c r="F361" s="79">
        <f>+IF(ISNUMBER(DATA!I1190),DATA!I1190,"n/a")</f>
        <v>4.4601000000000002E-2</v>
      </c>
      <c r="G361" s="89">
        <f>+IF(ISNUMBER(DATA!J1190),DATA!J1190,"n/a")</f>
        <v>13.806289</v>
      </c>
      <c r="H361" s="79">
        <f>+IF(ISNUMBER(DATA!K1190),DATA!K1190,"n/a")</f>
        <v>7.6285000000000006E-2</v>
      </c>
      <c r="I361" s="89">
        <f>+IF(ISNUMBER(DATA!L1190),DATA!L1190,"n/a")</f>
        <v>13.480615999999999</v>
      </c>
      <c r="J361" s="79">
        <f>+IF(ISNUMBER(DATA!M1190),DATA!M1190,"n/a")</f>
        <v>5.8212E-2</v>
      </c>
      <c r="K361" s="89">
        <f>+IF(ISNUMBER(DATA!N1190),DATA!N1190,"n/a")</f>
        <v>13.091756</v>
      </c>
      <c r="L361" s="79">
        <f>+IF(ISNUMBER(DATA!O1190),DATA!O1190,"n/a")</f>
        <v>3.7441000000000002E-2</v>
      </c>
      <c r="R361" s="68"/>
      <c r="S361" s="68"/>
      <c r="T361" s="68"/>
      <c r="U361" s="68"/>
      <c r="V361" s="68"/>
      <c r="W361" s="68"/>
      <c r="X361" s="68"/>
      <c r="Y361" s="68"/>
    </row>
    <row r="362" spans="1:25" x14ac:dyDescent="0.2">
      <c r="A362" s="77" t="s">
        <v>19</v>
      </c>
      <c r="B362" s="68" t="s">
        <v>20</v>
      </c>
      <c r="C362" s="68" t="s">
        <v>10</v>
      </c>
      <c r="D362" s="68" t="s">
        <v>331</v>
      </c>
      <c r="E362" s="89">
        <f>+IF(ISNUMBER(DATA!H1191),DATA!H1191,"n/a")</f>
        <v>9.6542309999999993</v>
      </c>
      <c r="F362" s="79">
        <f>+IF(ISNUMBER(DATA!I1191),DATA!I1191,"n/a")</f>
        <v>-0.12354</v>
      </c>
      <c r="G362" s="89">
        <f>+IF(ISNUMBER(DATA!J1191),DATA!J1191,"n/a")</f>
        <v>9.7957909999999995</v>
      </c>
      <c r="H362" s="79">
        <f>+IF(ISNUMBER(DATA!K1191),DATA!K1191,"n/a")</f>
        <v>-0.13342599999999999</v>
      </c>
      <c r="I362" s="89">
        <f>+IF(ISNUMBER(DATA!L1191),DATA!L1191,"n/a")</f>
        <v>10.083977000000001</v>
      </c>
      <c r="J362" s="79">
        <f>+IF(ISNUMBER(DATA!M1191),DATA!M1191,"n/a")</f>
        <v>-0.16399900000000001</v>
      </c>
      <c r="K362" s="89">
        <f>+IF(ISNUMBER(DATA!N1191),DATA!N1191,"n/a")</f>
        <v>9.6953739999999993</v>
      </c>
      <c r="L362" s="79">
        <f>+IF(ISNUMBER(DATA!O1191),DATA!O1191,"n/a")</f>
        <v>-0.25504199999999999</v>
      </c>
      <c r="R362" s="68"/>
      <c r="S362" s="68"/>
      <c r="T362" s="68"/>
      <c r="U362" s="68"/>
      <c r="V362" s="68"/>
      <c r="W362" s="68"/>
      <c r="X362" s="68"/>
      <c r="Y362" s="68"/>
    </row>
    <row r="363" spans="1:25" x14ac:dyDescent="0.2">
      <c r="A363" s="77" t="s">
        <v>19</v>
      </c>
      <c r="B363" s="68" t="s">
        <v>20</v>
      </c>
      <c r="C363" s="68" t="s">
        <v>10</v>
      </c>
      <c r="D363" s="68" t="s">
        <v>332</v>
      </c>
      <c r="E363" s="89">
        <f>+IF(ISNUMBER(DATA!H1192),DATA!H1192,"n/a")</f>
        <v>15.738472</v>
      </c>
      <c r="F363" s="79">
        <f>+IF(ISNUMBER(DATA!I1192),DATA!I1192,"n/a")</f>
        <v>6.268E-2</v>
      </c>
      <c r="G363" s="89">
        <f>+IF(ISNUMBER(DATA!J1192),DATA!J1192,"n/a")</f>
        <v>15.763799000000001</v>
      </c>
      <c r="H363" s="79">
        <f>+IF(ISNUMBER(DATA!K1192),DATA!K1192,"n/a")</f>
        <v>7.0799000000000001E-2</v>
      </c>
      <c r="I363" s="89">
        <f>+IF(ISNUMBER(DATA!L1192),DATA!L1192,"n/a")</f>
        <v>15.871598000000001</v>
      </c>
      <c r="J363" s="79">
        <f>+IF(ISNUMBER(DATA!M1192),DATA!M1192,"n/a")</f>
        <v>6.8261000000000002E-2</v>
      </c>
      <c r="K363" s="89">
        <f>+IF(ISNUMBER(DATA!N1192),DATA!N1192,"n/a")</f>
        <v>15.175910999999999</v>
      </c>
      <c r="L363" s="79">
        <f>+IF(ISNUMBER(DATA!O1192),DATA!O1192,"n/a")</f>
        <v>3.9129999999999998E-2</v>
      </c>
      <c r="R363" s="68"/>
      <c r="S363" s="68"/>
      <c r="T363" s="68"/>
      <c r="U363" s="68"/>
      <c r="V363" s="68"/>
      <c r="W363" s="68"/>
      <c r="X363" s="68"/>
      <c r="Y363" s="68"/>
    </row>
    <row r="364" spans="1:25" x14ac:dyDescent="0.2">
      <c r="A364" s="77" t="s">
        <v>19</v>
      </c>
      <c r="B364" s="68" t="s">
        <v>20</v>
      </c>
      <c r="C364" s="68" t="s">
        <v>10</v>
      </c>
      <c r="D364" s="68" t="s">
        <v>333</v>
      </c>
      <c r="E364" s="89">
        <f>+IF(ISNUMBER(DATA!H1193),DATA!H1193,"n/a")</f>
        <v>13.687659999999999</v>
      </c>
      <c r="F364" s="79">
        <f>+IF(ISNUMBER(DATA!I1193),DATA!I1193,"n/a")</f>
        <v>5.8090999999999997E-2</v>
      </c>
      <c r="G364" s="89">
        <f>+IF(ISNUMBER(DATA!J1193),DATA!J1193,"n/a")</f>
        <v>13.488272</v>
      </c>
      <c r="H364" s="79">
        <f>+IF(ISNUMBER(DATA!K1193),DATA!K1193,"n/a")</f>
        <v>4.3872000000000001E-2</v>
      </c>
      <c r="I364" s="89">
        <f>+IF(ISNUMBER(DATA!L1193),DATA!L1193,"n/a")</f>
        <v>13.437536</v>
      </c>
      <c r="J364" s="79">
        <f>+IF(ISNUMBER(DATA!M1193),DATA!M1193,"n/a")</f>
        <v>4.2068000000000001E-2</v>
      </c>
      <c r="K364" s="89">
        <f>+IF(ISNUMBER(DATA!N1193),DATA!N1193,"n/a")</f>
        <v>13.215932</v>
      </c>
      <c r="L364" s="79">
        <f>+IF(ISNUMBER(DATA!O1193),DATA!O1193,"n/a")</f>
        <v>2.8060999999999999E-2</v>
      </c>
      <c r="R364" s="68"/>
      <c r="S364" s="68"/>
      <c r="T364" s="68"/>
      <c r="U364" s="68"/>
      <c r="V364" s="68"/>
      <c r="W364" s="68"/>
      <c r="X364" s="68"/>
      <c r="Y364" s="68"/>
    </row>
    <row r="365" spans="1:25" x14ac:dyDescent="0.2">
      <c r="A365" s="77" t="s">
        <v>19</v>
      </c>
      <c r="B365" s="68" t="s">
        <v>20</v>
      </c>
      <c r="C365" s="68" t="s">
        <v>10</v>
      </c>
      <c r="D365" s="68" t="s">
        <v>334</v>
      </c>
      <c r="E365" s="89">
        <f>+IF(ISNUMBER(DATA!H1194),DATA!H1194,"n/a")</f>
        <v>11.048047</v>
      </c>
      <c r="F365" s="79">
        <f>+IF(ISNUMBER(DATA!I1194),DATA!I1194,"n/a")</f>
        <v>-4.3381999999999997E-2</v>
      </c>
      <c r="G365" s="89">
        <f>+IF(ISNUMBER(DATA!J1194),DATA!J1194,"n/a")</f>
        <v>10.969778</v>
      </c>
      <c r="H365" s="79">
        <f>+IF(ISNUMBER(DATA!K1194),DATA!K1194,"n/a")</f>
        <v>-5.3849000000000001E-2</v>
      </c>
      <c r="I365" s="89">
        <f>+IF(ISNUMBER(DATA!L1194),DATA!L1194,"n/a")</f>
        <v>10.916873000000001</v>
      </c>
      <c r="J365" s="79">
        <f>+IF(ISNUMBER(DATA!M1194),DATA!M1194,"n/a")</f>
        <v>-6.2802999999999998E-2</v>
      </c>
      <c r="K365" s="89">
        <f>+IF(ISNUMBER(DATA!N1194),DATA!N1194,"n/a")</f>
        <v>11.040349000000001</v>
      </c>
      <c r="L365" s="79">
        <f>+IF(ISNUMBER(DATA!O1194),DATA!O1194,"n/a")</f>
        <v>-6.8453E-2</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19</v>
      </c>
      <c r="B367" s="68" t="s">
        <v>20</v>
      </c>
      <c r="C367" s="68" t="s">
        <v>26</v>
      </c>
      <c r="D367" s="68" t="s">
        <v>326</v>
      </c>
      <c r="E367" s="89">
        <f>+IF(ISNUMBER(DATA!H1245),DATA!H1245,"n/a")</f>
        <v>4.124695</v>
      </c>
      <c r="F367" s="79">
        <f>+IF(ISNUMBER(DATA!I1245),DATA!I1245,"n/a")</f>
        <v>6.4538999999999999E-2</v>
      </c>
      <c r="G367" s="89">
        <f>+IF(ISNUMBER(DATA!J1245),DATA!J1245,"n/a")</f>
        <v>4.0485230000000003</v>
      </c>
      <c r="H367" s="79">
        <f>+IF(ISNUMBER(DATA!K1245),DATA!K1245,"n/a")</f>
        <v>3.3057000000000003E-2</v>
      </c>
      <c r="I367" s="89">
        <f>+IF(ISNUMBER(DATA!L1245),DATA!L1245,"n/a")</f>
        <v>4.0277640000000003</v>
      </c>
      <c r="J367" s="79">
        <f>+IF(ISNUMBER(DATA!M1245),DATA!M1245,"n/a")</f>
        <v>4.4419E-2</v>
      </c>
      <c r="K367" s="89">
        <f>+IF(ISNUMBER(DATA!N1245),DATA!N1245,"n/a")</f>
        <v>3.9849830000000002</v>
      </c>
      <c r="L367" s="79">
        <f>+IF(ISNUMBER(DATA!O1245),DATA!O1245,"n/a")</f>
        <v>5.4328000000000001E-2</v>
      </c>
      <c r="R367" s="68"/>
      <c r="S367" s="68"/>
      <c r="T367" s="68"/>
      <c r="U367" s="68"/>
      <c r="V367" s="68"/>
      <c r="W367" s="68"/>
      <c r="X367" s="68"/>
      <c r="Y367" s="68"/>
    </row>
    <row r="368" spans="1:25" x14ac:dyDescent="0.2">
      <c r="A368" s="77" t="s">
        <v>19</v>
      </c>
      <c r="B368" s="68" t="s">
        <v>20</v>
      </c>
      <c r="C368" s="68" t="s">
        <v>26</v>
      </c>
      <c r="D368" s="68" t="s">
        <v>327</v>
      </c>
      <c r="E368" s="89">
        <f>+IF(ISNUMBER(DATA!H1246),DATA!H1246,"n/a")</f>
        <v>3.4820410000000002</v>
      </c>
      <c r="F368" s="79">
        <f>+IF(ISNUMBER(DATA!I1246),DATA!I1246,"n/a")</f>
        <v>0.13492399999999999</v>
      </c>
      <c r="G368" s="89">
        <f>+IF(ISNUMBER(DATA!J1246),DATA!J1246,"n/a")</f>
        <v>3.6416810000000002</v>
      </c>
      <c r="H368" s="79">
        <f>+IF(ISNUMBER(DATA!K1246),DATA!K1246,"n/a")</f>
        <v>0.147176</v>
      </c>
      <c r="I368" s="89">
        <f>+IF(ISNUMBER(DATA!L1246),DATA!L1246,"n/a")</f>
        <v>3.4770409999999998</v>
      </c>
      <c r="J368" s="79">
        <f>+IF(ISNUMBER(DATA!M1246),DATA!M1246,"n/a")</f>
        <v>9.3089000000000005E-2</v>
      </c>
      <c r="K368" s="89">
        <f>+IF(ISNUMBER(DATA!N1246),DATA!N1246,"n/a")</f>
        <v>3.3620299999999999</v>
      </c>
      <c r="L368" s="79">
        <f>+IF(ISNUMBER(DATA!O1246),DATA!O1246,"n/a")</f>
        <v>6.0510000000000001E-2</v>
      </c>
      <c r="R368" s="68"/>
      <c r="S368" s="68"/>
      <c r="T368" s="68"/>
      <c r="U368" s="68"/>
      <c r="V368" s="68"/>
      <c r="W368" s="68"/>
      <c r="X368" s="68"/>
      <c r="Y368" s="68"/>
    </row>
    <row r="369" spans="1:25" x14ac:dyDescent="0.2">
      <c r="A369" s="77" t="s">
        <v>19</v>
      </c>
      <c r="B369" s="68" t="s">
        <v>20</v>
      </c>
      <c r="C369" s="68" t="s">
        <v>26</v>
      </c>
      <c r="D369" s="68" t="s">
        <v>328</v>
      </c>
      <c r="E369" s="89">
        <f>+IF(ISNUMBER(DATA!H1247),DATA!H1247,"n/a")</f>
        <v>3.5933639999999998</v>
      </c>
      <c r="F369" s="79">
        <f>+IF(ISNUMBER(DATA!I1247),DATA!I1247,"n/a")</f>
        <v>0.12261900000000001</v>
      </c>
      <c r="G369" s="89">
        <f>+IF(ISNUMBER(DATA!J1247),DATA!J1247,"n/a")</f>
        <v>3.6012819999999999</v>
      </c>
      <c r="H369" s="79">
        <f>+IF(ISNUMBER(DATA!K1247),DATA!K1247,"n/a")</f>
        <v>0.111341</v>
      </c>
      <c r="I369" s="89">
        <f>+IF(ISNUMBER(DATA!L1247),DATA!L1247,"n/a")</f>
        <v>3.5287989999999998</v>
      </c>
      <c r="J369" s="79">
        <f>+IF(ISNUMBER(DATA!M1247),DATA!M1247,"n/a")</f>
        <v>8.4616999999999998E-2</v>
      </c>
      <c r="K369" s="89">
        <f>+IF(ISNUMBER(DATA!N1247),DATA!N1247,"n/a")</f>
        <v>3.3536090000000001</v>
      </c>
      <c r="L369" s="79">
        <f>+IF(ISNUMBER(DATA!O1247),DATA!O1247,"n/a")</f>
        <v>-4.8000000000000001E-5</v>
      </c>
      <c r="R369" s="68"/>
      <c r="S369" s="68"/>
      <c r="T369" s="68"/>
      <c r="U369" s="68"/>
      <c r="V369" s="68"/>
      <c r="W369" s="68"/>
      <c r="X369" s="68"/>
      <c r="Y369" s="68"/>
    </row>
    <row r="370" spans="1:25" x14ac:dyDescent="0.2">
      <c r="A370" s="77" t="s">
        <v>19</v>
      </c>
      <c r="B370" s="68" t="s">
        <v>20</v>
      </c>
      <c r="C370" s="68" t="s">
        <v>26</v>
      </c>
      <c r="D370" s="68" t="s">
        <v>329</v>
      </c>
      <c r="E370" s="89">
        <f>+IF(ISNUMBER(DATA!H1248),DATA!H1248,"n/a")</f>
        <v>3.5549659999999998</v>
      </c>
      <c r="F370" s="79">
        <f>+IF(ISNUMBER(DATA!I1248),DATA!I1248,"n/a")</f>
        <v>6.5805000000000002E-2</v>
      </c>
      <c r="G370" s="89">
        <f>+IF(ISNUMBER(DATA!J1248),DATA!J1248,"n/a")</f>
        <v>3.5267629999999999</v>
      </c>
      <c r="H370" s="79">
        <f>+IF(ISNUMBER(DATA!K1248),DATA!K1248,"n/a")</f>
        <v>4.5213999999999997E-2</v>
      </c>
      <c r="I370" s="89">
        <f>+IF(ISNUMBER(DATA!L1248),DATA!L1248,"n/a")</f>
        <v>3.4985219999999999</v>
      </c>
      <c r="J370" s="79">
        <f>+IF(ISNUMBER(DATA!M1248),DATA!M1248,"n/a")</f>
        <v>4.2525E-2</v>
      </c>
      <c r="K370" s="89">
        <f>+IF(ISNUMBER(DATA!N1248),DATA!N1248,"n/a")</f>
        <v>3.448982</v>
      </c>
      <c r="L370" s="79">
        <f>+IF(ISNUMBER(DATA!O1248),DATA!O1248,"n/a")</f>
        <v>1.6812000000000001E-2</v>
      </c>
      <c r="R370" s="68"/>
      <c r="S370" s="68"/>
      <c r="T370" s="68"/>
      <c r="U370" s="68"/>
      <c r="V370" s="68"/>
      <c r="W370" s="68"/>
      <c r="X370" s="68"/>
      <c r="Y370" s="68"/>
    </row>
    <row r="371" spans="1:25" x14ac:dyDescent="0.2">
      <c r="A371" s="77" t="s">
        <v>19</v>
      </c>
      <c r="B371" s="68" t="s">
        <v>20</v>
      </c>
      <c r="C371" s="68" t="s">
        <v>26</v>
      </c>
      <c r="D371" s="68" t="s">
        <v>330</v>
      </c>
      <c r="E371" s="89">
        <f>+IF(ISNUMBER(DATA!H1249),DATA!H1249,"n/a")</f>
        <v>4.1185729999999996</v>
      </c>
      <c r="F371" s="79">
        <f>+IF(ISNUMBER(DATA!I1249),DATA!I1249,"n/a")</f>
        <v>5.3580999999999997E-2</v>
      </c>
      <c r="G371" s="89">
        <f>+IF(ISNUMBER(DATA!J1249),DATA!J1249,"n/a")</f>
        <v>4.1907290000000001</v>
      </c>
      <c r="H371" s="79">
        <f>+IF(ISNUMBER(DATA!K1249),DATA!K1249,"n/a")</f>
        <v>9.0922000000000003E-2</v>
      </c>
      <c r="I371" s="89">
        <f>+IF(ISNUMBER(DATA!L1249),DATA!L1249,"n/a")</f>
        <v>4.0551190000000004</v>
      </c>
      <c r="J371" s="79">
        <f>+IF(ISNUMBER(DATA!M1249),DATA!M1249,"n/a")</f>
        <v>6.9820999999999994E-2</v>
      </c>
      <c r="K371" s="89">
        <f>+IF(ISNUMBER(DATA!N1249),DATA!N1249,"n/a")</f>
        <v>3.9365399999999999</v>
      </c>
      <c r="L371" s="79">
        <f>+IF(ISNUMBER(DATA!O1249),DATA!O1249,"n/a")</f>
        <v>4.5830999999999997E-2</v>
      </c>
      <c r="R371" s="68"/>
      <c r="S371" s="68"/>
      <c r="T371" s="68"/>
      <c r="U371" s="68"/>
      <c r="V371" s="68"/>
      <c r="W371" s="68"/>
      <c r="X371" s="68"/>
      <c r="Y371" s="68"/>
    </row>
    <row r="372" spans="1:25" x14ac:dyDescent="0.2">
      <c r="A372" s="77" t="s">
        <v>19</v>
      </c>
      <c r="B372" s="68" t="s">
        <v>20</v>
      </c>
      <c r="C372" s="68" t="s">
        <v>26</v>
      </c>
      <c r="D372" s="68" t="s">
        <v>331</v>
      </c>
      <c r="E372" s="89">
        <f>+IF(ISNUMBER(DATA!H1250),DATA!H1250,"n/a")</f>
        <v>3.2788339999999998</v>
      </c>
      <c r="F372" s="79">
        <f>+IF(ISNUMBER(DATA!I1250),DATA!I1250,"n/a")</f>
        <v>-0.121313</v>
      </c>
      <c r="G372" s="89">
        <f>+IF(ISNUMBER(DATA!J1250),DATA!J1250,"n/a")</f>
        <v>3.3228249999999999</v>
      </c>
      <c r="H372" s="79">
        <f>+IF(ISNUMBER(DATA!K1250),DATA!K1250,"n/a")</f>
        <v>-0.12277399999999999</v>
      </c>
      <c r="I372" s="89">
        <f>+IF(ISNUMBER(DATA!L1250),DATA!L1250,"n/a")</f>
        <v>3.367035</v>
      </c>
      <c r="J372" s="79">
        <f>+IF(ISNUMBER(DATA!M1250),DATA!M1250,"n/a")</f>
        <v>-0.14150699999999999</v>
      </c>
      <c r="K372" s="89">
        <f>+IF(ISNUMBER(DATA!N1250),DATA!N1250,"n/a")</f>
        <v>3.2610890000000001</v>
      </c>
      <c r="L372" s="79">
        <f>+IF(ISNUMBER(DATA!O1250),DATA!O1250,"n/a")</f>
        <v>-0.19786200000000001</v>
      </c>
      <c r="R372" s="68"/>
      <c r="S372" s="68"/>
      <c r="T372" s="68"/>
      <c r="U372" s="68"/>
      <c r="V372" s="68"/>
      <c r="W372" s="68"/>
      <c r="X372" s="68"/>
      <c r="Y372" s="68"/>
    </row>
    <row r="373" spans="1:25" x14ac:dyDescent="0.2">
      <c r="A373" s="77" t="s">
        <v>19</v>
      </c>
      <c r="B373" s="68" t="s">
        <v>20</v>
      </c>
      <c r="C373" s="68" t="s">
        <v>26</v>
      </c>
      <c r="D373" s="68" t="s">
        <v>332</v>
      </c>
      <c r="E373" s="89">
        <f>+IF(ISNUMBER(DATA!H1251),DATA!H1251,"n/a")</f>
        <v>3.6973410000000002</v>
      </c>
      <c r="F373" s="79">
        <f>+IF(ISNUMBER(DATA!I1251),DATA!I1251,"n/a")</f>
        <v>3.3356999999999998E-2</v>
      </c>
      <c r="G373" s="89">
        <f>+IF(ISNUMBER(DATA!J1251),DATA!J1251,"n/a")</f>
        <v>3.6637369999999998</v>
      </c>
      <c r="H373" s="79">
        <f>+IF(ISNUMBER(DATA!K1251),DATA!K1251,"n/a")</f>
        <v>2.2817E-2</v>
      </c>
      <c r="I373" s="89">
        <f>+IF(ISNUMBER(DATA!L1251),DATA!L1251,"n/a")</f>
        <v>3.6545429999999999</v>
      </c>
      <c r="J373" s="79">
        <f>+IF(ISNUMBER(DATA!M1251),DATA!M1251,"n/a")</f>
        <v>2.0098999999999999E-2</v>
      </c>
      <c r="K373" s="89">
        <f>+IF(ISNUMBER(DATA!N1251),DATA!N1251,"n/a")</f>
        <v>3.5759159999999999</v>
      </c>
      <c r="L373" s="79">
        <f>+IF(ISNUMBER(DATA!O1251),DATA!O1251,"n/a")</f>
        <v>5.2153999999999999E-2</v>
      </c>
      <c r="R373" s="68"/>
      <c r="S373" s="68"/>
      <c r="T373" s="68"/>
      <c r="U373" s="68"/>
      <c r="V373" s="68"/>
      <c r="W373" s="68"/>
      <c r="X373" s="68"/>
      <c r="Y373" s="68"/>
    </row>
    <row r="374" spans="1:25" x14ac:dyDescent="0.2">
      <c r="A374" s="77" t="s">
        <v>19</v>
      </c>
      <c r="B374" s="68" t="s">
        <v>20</v>
      </c>
      <c r="C374" s="68" t="s">
        <v>26</v>
      </c>
      <c r="D374" s="68" t="s">
        <v>333</v>
      </c>
      <c r="E374" s="89">
        <f>+IF(ISNUMBER(DATA!H1252),DATA!H1252,"n/a")</f>
        <v>3.9740869999999999</v>
      </c>
      <c r="F374" s="79">
        <f>+IF(ISNUMBER(DATA!I1252),DATA!I1252,"n/a")</f>
        <v>-2.1742999999999998E-2</v>
      </c>
      <c r="G374" s="89">
        <f>+IF(ISNUMBER(DATA!J1252),DATA!J1252,"n/a")</f>
        <v>3.9334660000000001</v>
      </c>
      <c r="H374" s="79">
        <f>+IF(ISNUMBER(DATA!K1252),DATA!K1252,"n/a")</f>
        <v>-3.2894E-2</v>
      </c>
      <c r="I374" s="89">
        <f>+IF(ISNUMBER(DATA!L1252),DATA!L1252,"n/a")</f>
        <v>3.9226969999999999</v>
      </c>
      <c r="J374" s="79">
        <f>+IF(ISNUMBER(DATA!M1252),DATA!M1252,"n/a")</f>
        <v>-3.4590000000000003E-2</v>
      </c>
      <c r="K374" s="89">
        <f>+IF(ISNUMBER(DATA!N1252),DATA!N1252,"n/a")</f>
        <v>3.9379080000000002</v>
      </c>
      <c r="L374" s="79">
        <f>+IF(ISNUMBER(DATA!O1252),DATA!O1252,"n/a")</f>
        <v>-3.1237000000000001E-2</v>
      </c>
      <c r="R374" s="68"/>
      <c r="S374" s="68"/>
      <c r="T374" s="68"/>
      <c r="U374" s="68"/>
      <c r="V374" s="68"/>
      <c r="W374" s="68"/>
      <c r="X374" s="68"/>
      <c r="Y374" s="68"/>
    </row>
    <row r="375" spans="1:25" x14ac:dyDescent="0.2">
      <c r="A375" s="77" t="s">
        <v>19</v>
      </c>
      <c r="B375" s="68" t="s">
        <v>20</v>
      </c>
      <c r="C375" s="68" t="s">
        <v>26</v>
      </c>
      <c r="D375" s="68" t="s">
        <v>334</v>
      </c>
      <c r="E375" s="89">
        <f>+IF(ISNUMBER(DATA!H1253),DATA!H1253,"n/a")</f>
        <v>3.666093</v>
      </c>
      <c r="F375" s="79">
        <f>+IF(ISNUMBER(DATA!I1253),DATA!I1253,"n/a")</f>
        <v>6.0350000000000001E-2</v>
      </c>
      <c r="G375" s="89">
        <f>+IF(ISNUMBER(DATA!J1253),DATA!J1253,"n/a")</f>
        <v>3.6718470000000001</v>
      </c>
      <c r="H375" s="79">
        <f>+IF(ISNUMBER(DATA!K1253),DATA!K1253,"n/a")</f>
        <v>5.1751999999999999E-2</v>
      </c>
      <c r="I375" s="89">
        <f>+IF(ISNUMBER(DATA!L1253),DATA!L1253,"n/a")</f>
        <v>3.616752</v>
      </c>
      <c r="J375" s="79">
        <f>+IF(ISNUMBER(DATA!M1253),DATA!M1253,"n/a")</f>
        <v>3.7828000000000001E-2</v>
      </c>
      <c r="K375" s="89">
        <f>+IF(ISNUMBER(DATA!N1253),DATA!N1253,"n/a")</f>
        <v>3.5282110000000002</v>
      </c>
      <c r="L375" s="79">
        <f>+IF(ISNUMBER(DATA!O1253),DATA!O1253,"n/a")</f>
        <v>1.1864E-2</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12</v>
      </c>
      <c r="B377" s="68" t="s">
        <v>23</v>
      </c>
      <c r="C377" s="68" t="s">
        <v>0</v>
      </c>
      <c r="D377" s="68" t="s">
        <v>326</v>
      </c>
      <c r="E377" s="78">
        <f>+IF(ISNUMBER(DATA!H2783),DATA!H2783,"n/a")</f>
        <v>2978129.8</v>
      </c>
      <c r="F377" s="79">
        <f>+IF(ISNUMBER(DATA!I2783),DATA!I2783,"n/a")</f>
        <v>4.5059000000000002E-2</v>
      </c>
      <c r="G377" s="78">
        <f>+IF(ISNUMBER(DATA!J2783),DATA!J2783,"n/a")</f>
        <v>9570218.8599999994</v>
      </c>
      <c r="H377" s="79">
        <f>+IF(ISNUMBER(DATA!K2783),DATA!K2783,"n/a")</f>
        <v>2.9710000000000001E-3</v>
      </c>
      <c r="I377" s="78">
        <f>+IF(ISNUMBER(DATA!L2783),DATA!L2783,"n/a")</f>
        <v>20336798.920000002</v>
      </c>
      <c r="J377" s="79">
        <f>+IF(ISNUMBER(DATA!M2783),DATA!M2783,"n/a")</f>
        <v>3.4659999999999999E-3</v>
      </c>
      <c r="K377" s="78">
        <f>+IF(ISNUMBER(DATA!N2783),DATA!N2783,"n/a")</f>
        <v>41833979.280000001</v>
      </c>
      <c r="L377" s="79">
        <f>+IF(ISNUMBER(DATA!O2783),DATA!O2783,"n/a")</f>
        <v>1.2567E-2</v>
      </c>
      <c r="R377" s="68"/>
      <c r="S377" s="68"/>
      <c r="T377" s="68"/>
      <c r="U377" s="68"/>
      <c r="V377" s="68"/>
      <c r="W377" s="68"/>
      <c r="X377" s="68"/>
      <c r="Y377" s="68"/>
    </row>
    <row r="378" spans="1:25" x14ac:dyDescent="0.2">
      <c r="A378" s="68" t="s">
        <v>12</v>
      </c>
      <c r="B378" s="68" t="s">
        <v>23</v>
      </c>
      <c r="C378" s="68" t="s">
        <v>0</v>
      </c>
      <c r="D378" s="68" t="s">
        <v>327</v>
      </c>
      <c r="E378" s="78">
        <f>+IF(ISNUMBER(DATA!H2784),DATA!H2784,"n/a")</f>
        <v>3523315.2</v>
      </c>
      <c r="F378" s="79">
        <f>+IF(ISNUMBER(DATA!I2784),DATA!I2784,"n/a")</f>
        <v>5.0252999999999999E-2</v>
      </c>
      <c r="G378" s="78">
        <f>+IF(ISNUMBER(DATA!J2784),DATA!J2784,"n/a")</f>
        <v>11779416.33</v>
      </c>
      <c r="H378" s="79">
        <f>+IF(ISNUMBER(DATA!K2784),DATA!K2784,"n/a")</f>
        <v>3.4694000000000003E-2</v>
      </c>
      <c r="I378" s="78">
        <f>+IF(ISNUMBER(DATA!L2784),DATA!L2784,"n/a")</f>
        <v>24278890.27</v>
      </c>
      <c r="J378" s="79">
        <f>+IF(ISNUMBER(DATA!M2784),DATA!M2784,"n/a")</f>
        <v>1.8279E-2</v>
      </c>
      <c r="K378" s="78">
        <f>+IF(ISNUMBER(DATA!N2784),DATA!N2784,"n/a")</f>
        <v>47448952.539999999</v>
      </c>
      <c r="L378" s="79">
        <f>+IF(ISNUMBER(DATA!O2784),DATA!O2784,"n/a")</f>
        <v>-8.3199999999999993E-3</v>
      </c>
      <c r="R378" s="68"/>
      <c r="S378" s="68"/>
      <c r="T378" s="68"/>
      <c r="U378" s="68"/>
      <c r="V378" s="68"/>
      <c r="W378" s="68"/>
      <c r="X378" s="68"/>
      <c r="Y378" s="68"/>
    </row>
    <row r="379" spans="1:25" x14ac:dyDescent="0.2">
      <c r="A379" s="68" t="s">
        <v>12</v>
      </c>
      <c r="B379" s="68" t="s">
        <v>23</v>
      </c>
      <c r="C379" s="68" t="s">
        <v>0</v>
      </c>
      <c r="D379" s="68" t="s">
        <v>328</v>
      </c>
      <c r="E379" s="78">
        <f>+IF(ISNUMBER(DATA!H2785),DATA!H2785,"n/a")</f>
        <v>2422285.04</v>
      </c>
      <c r="F379" s="79">
        <f>+IF(ISNUMBER(DATA!I2785),DATA!I2785,"n/a")</f>
        <v>-2.9951999999999999E-2</v>
      </c>
      <c r="G379" s="78">
        <f>+IF(ISNUMBER(DATA!J2785),DATA!J2785,"n/a")</f>
        <v>8223726.4100000001</v>
      </c>
      <c r="H379" s="79">
        <f>+IF(ISNUMBER(DATA!K2785),DATA!K2785,"n/a")</f>
        <v>-1.3957000000000001E-2</v>
      </c>
      <c r="I379" s="78">
        <f>+IF(ISNUMBER(DATA!L2785),DATA!L2785,"n/a")</f>
        <v>17286395.120000001</v>
      </c>
      <c r="J379" s="79">
        <f>+IF(ISNUMBER(DATA!M2785),DATA!M2785,"n/a")</f>
        <v>-1.5744000000000001E-2</v>
      </c>
      <c r="K379" s="78">
        <f>+IF(ISNUMBER(DATA!N2785),DATA!N2785,"n/a")</f>
        <v>33940534.079999998</v>
      </c>
      <c r="L379" s="79">
        <f>+IF(ISNUMBER(DATA!O2785),DATA!O2785,"n/a")</f>
        <v>-2.5665E-2</v>
      </c>
      <c r="R379" s="68"/>
      <c r="S379" s="68"/>
      <c r="T379" s="68"/>
      <c r="U379" s="68"/>
      <c r="V379" s="68"/>
      <c r="W379" s="68"/>
      <c r="X379" s="68"/>
      <c r="Y379" s="68"/>
    </row>
    <row r="380" spans="1:25" x14ac:dyDescent="0.2">
      <c r="A380" s="68" t="s">
        <v>12</v>
      </c>
      <c r="B380" s="68" t="s">
        <v>23</v>
      </c>
      <c r="C380" s="68" t="s">
        <v>0</v>
      </c>
      <c r="D380" s="68" t="s">
        <v>329</v>
      </c>
      <c r="E380" s="78">
        <f>+IF(ISNUMBER(DATA!H2786),DATA!H2786,"n/a")</f>
        <v>3566373.82</v>
      </c>
      <c r="F380" s="79">
        <f>+IF(ISNUMBER(DATA!I2786),DATA!I2786,"n/a")</f>
        <v>-3.4208000000000002E-2</v>
      </c>
      <c r="G380" s="78">
        <f>+IF(ISNUMBER(DATA!J2786),DATA!J2786,"n/a")</f>
        <v>12143752.029999999</v>
      </c>
      <c r="H380" s="79">
        <f>+IF(ISNUMBER(DATA!K2786),DATA!K2786,"n/a")</f>
        <v>-5.1293999999999999E-2</v>
      </c>
      <c r="I380" s="78">
        <f>+IF(ISNUMBER(DATA!L2786),DATA!L2786,"n/a")</f>
        <v>25260716.210000001</v>
      </c>
      <c r="J380" s="79">
        <f>+IF(ISNUMBER(DATA!M2786),DATA!M2786,"n/a")</f>
        <v>-6.4376000000000003E-2</v>
      </c>
      <c r="K380" s="78">
        <f>+IF(ISNUMBER(DATA!N2786),DATA!N2786,"n/a")</f>
        <v>51556355.590000004</v>
      </c>
      <c r="L380" s="79">
        <f>+IF(ISNUMBER(DATA!O2786),DATA!O2786,"n/a")</f>
        <v>-4.2293999999999998E-2</v>
      </c>
      <c r="R380" s="68"/>
      <c r="S380" s="68"/>
      <c r="T380" s="68"/>
      <c r="U380" s="68"/>
      <c r="V380" s="68"/>
      <c r="W380" s="68"/>
      <c r="X380" s="68"/>
      <c r="Y380" s="68"/>
    </row>
    <row r="381" spans="1:25" x14ac:dyDescent="0.2">
      <c r="A381" s="68" t="s">
        <v>12</v>
      </c>
      <c r="B381" s="68" t="s">
        <v>23</v>
      </c>
      <c r="C381" s="68" t="s">
        <v>0</v>
      </c>
      <c r="D381" s="68" t="s">
        <v>330</v>
      </c>
      <c r="E381" s="78">
        <f>+IF(ISNUMBER(DATA!H2787),DATA!H2787,"n/a")</f>
        <v>1569248.03</v>
      </c>
      <c r="F381" s="79">
        <f>+IF(ISNUMBER(DATA!I2787),DATA!I2787,"n/a")</f>
        <v>9.5153000000000001E-2</v>
      </c>
      <c r="G381" s="78">
        <f>+IF(ISNUMBER(DATA!J2787),DATA!J2787,"n/a")</f>
        <v>5160131.24</v>
      </c>
      <c r="H381" s="79">
        <f>+IF(ISNUMBER(DATA!K2787),DATA!K2787,"n/a")</f>
        <v>9.5690999999999998E-2</v>
      </c>
      <c r="I381" s="78">
        <f>+IF(ISNUMBER(DATA!L2787),DATA!L2787,"n/a")</f>
        <v>10509369.02</v>
      </c>
      <c r="J381" s="79">
        <f>+IF(ISNUMBER(DATA!M2787),DATA!M2787,"n/a")</f>
        <v>5.0688999999999998E-2</v>
      </c>
      <c r="K381" s="78">
        <f>+IF(ISNUMBER(DATA!N2787),DATA!N2787,"n/a")</f>
        <v>20734536.690000001</v>
      </c>
      <c r="L381" s="79">
        <f>+IF(ISNUMBER(DATA!O2787),DATA!O2787,"n/a")</f>
        <v>1.6487999999999999E-2</v>
      </c>
      <c r="R381" s="68"/>
      <c r="S381" s="68"/>
      <c r="T381" s="68"/>
      <c r="U381" s="68"/>
      <c r="V381" s="68"/>
      <c r="W381" s="68"/>
      <c r="X381" s="68"/>
      <c r="Y381" s="68"/>
    </row>
    <row r="382" spans="1:25" x14ac:dyDescent="0.2">
      <c r="A382" s="68" t="s">
        <v>12</v>
      </c>
      <c r="B382" s="68" t="s">
        <v>23</v>
      </c>
      <c r="C382" s="68" t="s">
        <v>0</v>
      </c>
      <c r="D382" s="68" t="s">
        <v>331</v>
      </c>
      <c r="E382" s="78">
        <f>+IF(ISNUMBER(DATA!H2788),DATA!H2788,"n/a")</f>
        <v>1940897.51</v>
      </c>
      <c r="F382" s="79">
        <f>+IF(ISNUMBER(DATA!I2788),DATA!I2788,"n/a")</f>
        <v>-6.2692999999999999E-2</v>
      </c>
      <c r="G382" s="78">
        <f>+IF(ISNUMBER(DATA!J2788),DATA!J2788,"n/a")</f>
        <v>6323518.9000000004</v>
      </c>
      <c r="H382" s="79">
        <f>+IF(ISNUMBER(DATA!K2788),DATA!K2788,"n/a")</f>
        <v>-5.7724999999999999E-2</v>
      </c>
      <c r="I382" s="78">
        <f>+IF(ISNUMBER(DATA!L2788),DATA!L2788,"n/a")</f>
        <v>13700667.34</v>
      </c>
      <c r="J382" s="79">
        <f>+IF(ISNUMBER(DATA!M2788),DATA!M2788,"n/a")</f>
        <v>-2.2284000000000002E-2</v>
      </c>
      <c r="K382" s="78">
        <f>+IF(ISNUMBER(DATA!N2788),DATA!N2788,"n/a")</f>
        <v>27380437.489999998</v>
      </c>
      <c r="L382" s="79">
        <f>+IF(ISNUMBER(DATA!O2788),DATA!O2788,"n/a")</f>
        <v>-2.5805000000000002E-2</v>
      </c>
      <c r="R382" s="68"/>
      <c r="S382" s="68"/>
      <c r="T382" s="68"/>
      <c r="U382" s="68"/>
      <c r="V382" s="68"/>
      <c r="W382" s="68"/>
      <c r="X382" s="68"/>
      <c r="Y382" s="68"/>
    </row>
    <row r="383" spans="1:25" x14ac:dyDescent="0.2">
      <c r="A383" s="68" t="s">
        <v>12</v>
      </c>
      <c r="B383" s="68" t="s">
        <v>23</v>
      </c>
      <c r="C383" s="68" t="s">
        <v>0</v>
      </c>
      <c r="D383" s="68" t="s">
        <v>332</v>
      </c>
      <c r="E383" s="78">
        <f>+IF(ISNUMBER(DATA!H2789),DATA!H2789,"n/a")</f>
        <v>3275055.8</v>
      </c>
      <c r="F383" s="79">
        <f>+IF(ISNUMBER(DATA!I2789),DATA!I2789,"n/a")</f>
        <v>7.2551000000000004E-2</v>
      </c>
      <c r="G383" s="78">
        <f>+IF(ISNUMBER(DATA!J2789),DATA!J2789,"n/a")</f>
        <v>10678408.92</v>
      </c>
      <c r="H383" s="79">
        <f>+IF(ISNUMBER(DATA!K2789),DATA!K2789,"n/a")</f>
        <v>5.7444000000000002E-2</v>
      </c>
      <c r="I383" s="78">
        <f>+IF(ISNUMBER(DATA!L2789),DATA!L2789,"n/a")</f>
        <v>23450245.399999999</v>
      </c>
      <c r="J383" s="79">
        <f>+IF(ISNUMBER(DATA!M2789),DATA!M2789,"n/a")</f>
        <v>8.8787000000000005E-2</v>
      </c>
      <c r="K383" s="78">
        <f>+IF(ISNUMBER(DATA!N2789),DATA!N2789,"n/a")</f>
        <v>45389708.32</v>
      </c>
      <c r="L383" s="79">
        <f>+IF(ISNUMBER(DATA!O2789),DATA!O2789,"n/a")</f>
        <v>4.5853999999999999E-2</v>
      </c>
      <c r="R383" s="68"/>
      <c r="S383" s="68"/>
      <c r="T383" s="68"/>
      <c r="U383" s="68"/>
      <c r="V383" s="68"/>
      <c r="W383" s="68"/>
      <c r="X383" s="68"/>
      <c r="Y383" s="68"/>
    </row>
    <row r="384" spans="1:25" x14ac:dyDescent="0.2">
      <c r="A384" s="68" t="s">
        <v>12</v>
      </c>
      <c r="B384" s="68" t="s">
        <v>23</v>
      </c>
      <c r="C384" s="68" t="s">
        <v>0</v>
      </c>
      <c r="D384" s="68" t="s">
        <v>333</v>
      </c>
      <c r="E384" s="78">
        <f>+IF(ISNUMBER(DATA!H2790),DATA!H2790,"n/a")</f>
        <v>2951703.56</v>
      </c>
      <c r="F384" s="79">
        <f>+IF(ISNUMBER(DATA!I2790),DATA!I2790,"n/a")</f>
        <v>3.0845000000000001E-2</v>
      </c>
      <c r="G384" s="78">
        <f>+IF(ISNUMBER(DATA!J2790),DATA!J2790,"n/a")</f>
        <v>9599731.7899999991</v>
      </c>
      <c r="H384" s="79">
        <f>+IF(ISNUMBER(DATA!K2790),DATA!K2790,"n/a")</f>
        <v>2.5999999999999999E-3</v>
      </c>
      <c r="I384" s="78">
        <f>+IF(ISNUMBER(DATA!L2790),DATA!L2790,"n/a")</f>
        <v>20324692.539999999</v>
      </c>
      <c r="J384" s="79">
        <f>+IF(ISNUMBER(DATA!M2790),DATA!M2790,"n/a")</f>
        <v>1.5637000000000002E-2</v>
      </c>
      <c r="K384" s="78">
        <f>+IF(ISNUMBER(DATA!N2790),DATA!N2790,"n/a")</f>
        <v>40295265.380000003</v>
      </c>
      <c r="L384" s="79">
        <f>+IF(ISNUMBER(DATA!O2790),DATA!O2790,"n/a")</f>
        <v>1.6455999999999998E-2</v>
      </c>
      <c r="R384" s="68"/>
      <c r="S384" s="68"/>
      <c r="T384" s="68"/>
      <c r="U384" s="68"/>
      <c r="V384" s="68"/>
      <c r="W384" s="68"/>
      <c r="X384" s="68"/>
      <c r="Y384" s="68"/>
    </row>
    <row r="385" spans="1:25" x14ac:dyDescent="0.2">
      <c r="A385" s="68" t="s">
        <v>12</v>
      </c>
      <c r="B385" s="68" t="s">
        <v>23</v>
      </c>
      <c r="C385" s="68" t="s">
        <v>0</v>
      </c>
      <c r="D385" s="68" t="s">
        <v>334</v>
      </c>
      <c r="E385" s="78">
        <f>+IF(ISNUMBER(DATA!H2791),DATA!H2791,"n/a")</f>
        <v>22227008.82</v>
      </c>
      <c r="F385" s="79">
        <f>+IF(ISNUMBER(DATA!I2791),DATA!I2791,"n/a")</f>
        <v>1.8898000000000002E-2</v>
      </c>
      <c r="G385" s="78">
        <f>+IF(ISNUMBER(DATA!J2791),DATA!J2791,"n/a")</f>
        <v>73478904.480000004</v>
      </c>
      <c r="H385" s="79">
        <f>+IF(ISNUMBER(DATA!K2791),DATA!K2791,"n/a")</f>
        <v>4.3550000000000004E-3</v>
      </c>
      <c r="I385" s="78">
        <f>+IF(ISNUMBER(DATA!L2791),DATA!L2791,"n/a")</f>
        <v>155147774.37</v>
      </c>
      <c r="J385" s="79">
        <f>+IF(ISNUMBER(DATA!M2791),DATA!M2791,"n/a")</f>
        <v>5.9100000000000003E-3</v>
      </c>
      <c r="K385" s="78">
        <f>+IF(ISNUMBER(DATA!N2791),DATA!N2791,"n/a")</f>
        <v>308579769.31</v>
      </c>
      <c r="L385" s="79">
        <f>+IF(ISNUMBER(DATA!O2791),DATA!O2791,"n/a")</f>
        <v>-2.5739999999999999E-3</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12</v>
      </c>
      <c r="B387" s="68" t="s">
        <v>23</v>
      </c>
      <c r="C387" s="68" t="s">
        <v>9</v>
      </c>
      <c r="D387" s="68" t="s">
        <v>326</v>
      </c>
      <c r="E387" s="88">
        <f>+IF(ISNUMBER(DATA!H2842),DATA!H2842,"n/a")</f>
        <v>687389.05</v>
      </c>
      <c r="F387" s="79">
        <f>+IF(ISNUMBER(DATA!I2842),DATA!I2842,"n/a")</f>
        <v>1.821E-2</v>
      </c>
      <c r="G387" s="88">
        <f>+IF(ISNUMBER(DATA!J2842),DATA!J2842,"n/a")</f>
        <v>2224017.4300000002</v>
      </c>
      <c r="H387" s="79">
        <f>+IF(ISNUMBER(DATA!K2842),DATA!K2842,"n/a")</f>
        <v>9.2390000000000007E-3</v>
      </c>
      <c r="I387" s="88">
        <f>+IF(ISNUMBER(DATA!L2842),DATA!L2842,"n/a")</f>
        <v>4727910.95</v>
      </c>
      <c r="J387" s="79">
        <f>+IF(ISNUMBER(DATA!M2842),DATA!M2842,"n/a")</f>
        <v>1.1937E-2</v>
      </c>
      <c r="K387" s="88">
        <f>+IF(ISNUMBER(DATA!N2842),DATA!N2842,"n/a")</f>
        <v>9774126.1699999999</v>
      </c>
      <c r="L387" s="79">
        <f>+IF(ISNUMBER(DATA!O2842),DATA!O2842,"n/a")</f>
        <v>4.5747999999999997E-2</v>
      </c>
      <c r="R387" s="68"/>
      <c r="S387" s="68"/>
      <c r="T387" s="68"/>
      <c r="U387" s="68"/>
      <c r="V387" s="68"/>
      <c r="W387" s="68"/>
      <c r="X387" s="68"/>
      <c r="Y387" s="68"/>
    </row>
    <row r="388" spans="1:25" x14ac:dyDescent="0.2">
      <c r="A388" s="68" t="s">
        <v>12</v>
      </c>
      <c r="B388" s="68" t="s">
        <v>23</v>
      </c>
      <c r="C388" s="68" t="s">
        <v>9</v>
      </c>
      <c r="D388" s="68" t="s">
        <v>327</v>
      </c>
      <c r="E388" s="88">
        <f>+IF(ISNUMBER(DATA!H2843),DATA!H2843,"n/a")</f>
        <v>952576.51</v>
      </c>
      <c r="F388" s="79">
        <f>+IF(ISNUMBER(DATA!I2843),DATA!I2843,"n/a")</f>
        <v>6.5693000000000001E-2</v>
      </c>
      <c r="G388" s="88">
        <f>+IF(ISNUMBER(DATA!J2843),DATA!J2843,"n/a")</f>
        <v>3149935.65</v>
      </c>
      <c r="H388" s="79">
        <f>+IF(ISNUMBER(DATA!K2843),DATA!K2843,"n/a")</f>
        <v>4.4679999999999997E-2</v>
      </c>
      <c r="I388" s="88">
        <f>+IF(ISNUMBER(DATA!L2843),DATA!L2843,"n/a")</f>
        <v>6502543.5099999998</v>
      </c>
      <c r="J388" s="79">
        <f>+IF(ISNUMBER(DATA!M2843),DATA!M2843,"n/a")</f>
        <v>2.0768999999999999E-2</v>
      </c>
      <c r="K388" s="88">
        <f>+IF(ISNUMBER(DATA!N2843),DATA!N2843,"n/a")</f>
        <v>12794976.060000001</v>
      </c>
      <c r="L388" s="79">
        <f>+IF(ISNUMBER(DATA!O2843),DATA!O2843,"n/a")</f>
        <v>-1.7427000000000002E-2</v>
      </c>
      <c r="R388" s="68"/>
      <c r="S388" s="68"/>
      <c r="T388" s="68"/>
      <c r="U388" s="68"/>
      <c r="V388" s="68"/>
      <c r="W388" s="68"/>
      <c r="X388" s="68"/>
      <c r="Y388" s="68"/>
    </row>
    <row r="389" spans="1:25" x14ac:dyDescent="0.2">
      <c r="A389" s="68" t="s">
        <v>12</v>
      </c>
      <c r="B389" s="68" t="s">
        <v>23</v>
      </c>
      <c r="C389" s="68" t="s">
        <v>9</v>
      </c>
      <c r="D389" s="68" t="s">
        <v>328</v>
      </c>
      <c r="E389" s="88">
        <f>+IF(ISNUMBER(DATA!H2844),DATA!H2844,"n/a")</f>
        <v>635305.44999999995</v>
      </c>
      <c r="F389" s="79">
        <f>+IF(ISNUMBER(DATA!I2844),DATA!I2844,"n/a")</f>
        <v>-1.5219999999999999E-2</v>
      </c>
      <c r="G389" s="88">
        <f>+IF(ISNUMBER(DATA!J2844),DATA!J2844,"n/a")</f>
        <v>2172930.7599999998</v>
      </c>
      <c r="H389" s="79">
        <f>+IF(ISNUMBER(DATA!K2844),DATA!K2844,"n/a")</f>
        <v>2.2530999999999999E-2</v>
      </c>
      <c r="I389" s="88">
        <f>+IF(ISNUMBER(DATA!L2844),DATA!L2844,"n/a")</f>
        <v>4546220.3099999996</v>
      </c>
      <c r="J389" s="79">
        <f>+IF(ISNUMBER(DATA!M2844),DATA!M2844,"n/a")</f>
        <v>1.5800999999999999E-2</v>
      </c>
      <c r="K389" s="88">
        <f>+IF(ISNUMBER(DATA!N2844),DATA!N2844,"n/a")</f>
        <v>8876340.0399999991</v>
      </c>
      <c r="L389" s="79">
        <f>+IF(ISNUMBER(DATA!O2844),DATA!O2844,"n/a")</f>
        <v>2.2690000000000002E-3</v>
      </c>
      <c r="R389" s="68"/>
      <c r="S389" s="68"/>
      <c r="T389" s="68"/>
      <c r="U389" s="68"/>
      <c r="V389" s="68"/>
      <c r="W389" s="68"/>
      <c r="X389" s="68"/>
      <c r="Y389" s="68"/>
    </row>
    <row r="390" spans="1:25" x14ac:dyDescent="0.2">
      <c r="A390" s="68" t="s">
        <v>12</v>
      </c>
      <c r="B390" s="68" t="s">
        <v>23</v>
      </c>
      <c r="C390" s="68" t="s">
        <v>9</v>
      </c>
      <c r="D390" s="68" t="s">
        <v>329</v>
      </c>
      <c r="E390" s="88">
        <f>+IF(ISNUMBER(DATA!H2845),DATA!H2845,"n/a")</f>
        <v>918627.02</v>
      </c>
      <c r="F390" s="79">
        <f>+IF(ISNUMBER(DATA!I2845),DATA!I2845,"n/a")</f>
        <v>-4.8173000000000001E-2</v>
      </c>
      <c r="G390" s="88">
        <f>+IF(ISNUMBER(DATA!J2845),DATA!J2845,"n/a")</f>
        <v>3214848.43</v>
      </c>
      <c r="H390" s="79">
        <f>+IF(ISNUMBER(DATA!K2845),DATA!K2845,"n/a")</f>
        <v>-1.4354E-2</v>
      </c>
      <c r="I390" s="88">
        <f>+IF(ISNUMBER(DATA!L2845),DATA!L2845,"n/a")</f>
        <v>6659564.3499999996</v>
      </c>
      <c r="J390" s="79">
        <f>+IF(ISNUMBER(DATA!M2845),DATA!M2845,"n/a")</f>
        <v>-3.3264000000000002E-2</v>
      </c>
      <c r="K390" s="88">
        <f>+IF(ISNUMBER(DATA!N2845),DATA!N2845,"n/a")</f>
        <v>13420035.859999999</v>
      </c>
      <c r="L390" s="79">
        <f>+IF(ISNUMBER(DATA!O2845),DATA!O2845,"n/a")</f>
        <v>-2.3709000000000001E-2</v>
      </c>
      <c r="R390" s="68"/>
      <c r="S390" s="68"/>
      <c r="T390" s="68"/>
      <c r="U390" s="68"/>
      <c r="V390" s="68"/>
      <c r="W390" s="68"/>
      <c r="X390" s="68"/>
      <c r="Y390" s="68"/>
    </row>
    <row r="391" spans="1:25" x14ac:dyDescent="0.2">
      <c r="A391" s="68" t="s">
        <v>12</v>
      </c>
      <c r="B391" s="68" t="s">
        <v>23</v>
      </c>
      <c r="C391" s="68" t="s">
        <v>9</v>
      </c>
      <c r="D391" s="68" t="s">
        <v>330</v>
      </c>
      <c r="E391" s="88">
        <f>+IF(ISNUMBER(DATA!H2846),DATA!H2846,"n/a")</f>
        <v>453587.74</v>
      </c>
      <c r="F391" s="79">
        <f>+IF(ISNUMBER(DATA!I2846),DATA!I2846,"n/a")</f>
        <v>0.14203199999999999</v>
      </c>
      <c r="G391" s="88">
        <f>+IF(ISNUMBER(DATA!J2846),DATA!J2846,"n/a")</f>
        <v>1474076.65</v>
      </c>
      <c r="H391" s="79">
        <f>+IF(ISNUMBER(DATA!K2846),DATA!K2846,"n/a")</f>
        <v>0.12847600000000001</v>
      </c>
      <c r="I391" s="88">
        <f>+IF(ISNUMBER(DATA!L2846),DATA!L2846,"n/a")</f>
        <v>2978301.87</v>
      </c>
      <c r="J391" s="79">
        <f>+IF(ISNUMBER(DATA!M2846),DATA!M2846,"n/a")</f>
        <v>6.1421999999999997E-2</v>
      </c>
      <c r="K391" s="88">
        <f>+IF(ISNUMBER(DATA!N2846),DATA!N2846,"n/a")</f>
        <v>5856591.3799999999</v>
      </c>
      <c r="L391" s="79">
        <f>+IF(ISNUMBER(DATA!O2846),DATA!O2846,"n/a")</f>
        <v>2.9718000000000001E-2</v>
      </c>
      <c r="R391" s="68"/>
      <c r="S391" s="68"/>
      <c r="T391" s="68"/>
      <c r="U391" s="68"/>
      <c r="V391" s="68"/>
      <c r="W391" s="68"/>
      <c r="X391" s="68"/>
      <c r="Y391" s="68"/>
    </row>
    <row r="392" spans="1:25" x14ac:dyDescent="0.2">
      <c r="A392" s="68" t="s">
        <v>12</v>
      </c>
      <c r="B392" s="68" t="s">
        <v>23</v>
      </c>
      <c r="C392" s="68" t="s">
        <v>9</v>
      </c>
      <c r="D392" s="68" t="s">
        <v>331</v>
      </c>
      <c r="E392" s="88">
        <f>+IF(ISNUMBER(DATA!H2847),DATA!H2847,"n/a")</f>
        <v>505749.6</v>
      </c>
      <c r="F392" s="79">
        <f>+IF(ISNUMBER(DATA!I2847),DATA!I2847,"n/a")</f>
        <v>-7.2019E-2</v>
      </c>
      <c r="G392" s="88">
        <f>+IF(ISNUMBER(DATA!J2847),DATA!J2847,"n/a")</f>
        <v>1667214.87</v>
      </c>
      <c r="H392" s="79">
        <f>+IF(ISNUMBER(DATA!K2847),DATA!K2847,"n/a")</f>
        <v>-4.6079000000000002E-2</v>
      </c>
      <c r="I392" s="88">
        <f>+IF(ISNUMBER(DATA!L2847),DATA!L2847,"n/a")</f>
        <v>3622163.74</v>
      </c>
      <c r="J392" s="79">
        <f>+IF(ISNUMBER(DATA!M2847),DATA!M2847,"n/a")</f>
        <v>-7.3480000000000004E-3</v>
      </c>
      <c r="K392" s="88">
        <f>+IF(ISNUMBER(DATA!N2847),DATA!N2847,"n/a")</f>
        <v>7149517.9900000002</v>
      </c>
      <c r="L392" s="79">
        <f>+IF(ISNUMBER(DATA!O2847),DATA!O2847,"n/a")</f>
        <v>-3.4238999999999999E-2</v>
      </c>
      <c r="R392" s="68"/>
      <c r="S392" s="68"/>
      <c r="T392" s="68"/>
      <c r="U392" s="68"/>
      <c r="V392" s="68"/>
      <c r="W392" s="68"/>
      <c r="X392" s="68"/>
      <c r="Y392" s="68"/>
    </row>
    <row r="393" spans="1:25" x14ac:dyDescent="0.2">
      <c r="A393" s="68" t="s">
        <v>12</v>
      </c>
      <c r="B393" s="68" t="s">
        <v>23</v>
      </c>
      <c r="C393" s="68" t="s">
        <v>9</v>
      </c>
      <c r="D393" s="68" t="s">
        <v>332</v>
      </c>
      <c r="E393" s="88">
        <f>+IF(ISNUMBER(DATA!H2848),DATA!H2848,"n/a")</f>
        <v>857309.8</v>
      </c>
      <c r="F393" s="79">
        <f>+IF(ISNUMBER(DATA!I2848),DATA!I2848,"n/a")</f>
        <v>8.1122E-2</v>
      </c>
      <c r="G393" s="88">
        <f>+IF(ISNUMBER(DATA!J2848),DATA!J2848,"n/a")</f>
        <v>2837507.22</v>
      </c>
      <c r="H393" s="79">
        <f>+IF(ISNUMBER(DATA!K2848),DATA!K2848,"n/a")</f>
        <v>5.7846000000000002E-2</v>
      </c>
      <c r="I393" s="88">
        <f>+IF(ISNUMBER(DATA!L2848),DATA!L2848,"n/a")</f>
        <v>6273433.8200000003</v>
      </c>
      <c r="J393" s="79">
        <f>+IF(ISNUMBER(DATA!M2848),DATA!M2848,"n/a")</f>
        <v>9.3725000000000003E-2</v>
      </c>
      <c r="K393" s="88">
        <f>+IF(ISNUMBER(DATA!N2848),DATA!N2848,"n/a")</f>
        <v>12116116.810000001</v>
      </c>
      <c r="L393" s="79">
        <f>+IF(ISNUMBER(DATA!O2848),DATA!O2848,"n/a")</f>
        <v>5.1213000000000002E-2</v>
      </c>
      <c r="R393" s="68"/>
      <c r="S393" s="68"/>
      <c r="T393" s="68"/>
      <c r="U393" s="68"/>
      <c r="V393" s="68"/>
      <c r="W393" s="68"/>
      <c r="X393" s="68"/>
      <c r="Y393" s="68"/>
    </row>
    <row r="394" spans="1:25" x14ac:dyDescent="0.2">
      <c r="A394" s="68" t="s">
        <v>12</v>
      </c>
      <c r="B394" s="68" t="s">
        <v>23</v>
      </c>
      <c r="C394" s="68" t="s">
        <v>9</v>
      </c>
      <c r="D394" s="68" t="s">
        <v>333</v>
      </c>
      <c r="E394" s="88">
        <f>+IF(ISNUMBER(DATA!H2849),DATA!H2849,"n/a")</f>
        <v>754125.76</v>
      </c>
      <c r="F394" s="79">
        <f>+IF(ISNUMBER(DATA!I2849),DATA!I2849,"n/a")</f>
        <v>6.9218000000000002E-2</v>
      </c>
      <c r="G394" s="88">
        <f>+IF(ISNUMBER(DATA!J2849),DATA!J2849,"n/a")</f>
        <v>2466798.14</v>
      </c>
      <c r="H394" s="79">
        <f>+IF(ISNUMBER(DATA!K2849),DATA!K2849,"n/a")</f>
        <v>5.8090999999999997E-2</v>
      </c>
      <c r="I394" s="88">
        <f>+IF(ISNUMBER(DATA!L2849),DATA!L2849,"n/a")</f>
        <v>5218306.78</v>
      </c>
      <c r="J394" s="79">
        <f>+IF(ISNUMBER(DATA!M2849),DATA!M2849,"n/a")</f>
        <v>8.0235000000000001E-2</v>
      </c>
      <c r="K394" s="88">
        <f>+IF(ISNUMBER(DATA!N2849),DATA!N2849,"n/a")</f>
        <v>10223429.289999999</v>
      </c>
      <c r="L394" s="79">
        <f>+IF(ISNUMBER(DATA!O2849),DATA!O2849,"n/a")</f>
        <v>7.3722999999999997E-2</v>
      </c>
      <c r="R394" s="68"/>
      <c r="S394" s="68"/>
      <c r="T394" s="68"/>
      <c r="U394" s="68"/>
      <c r="V394" s="68"/>
      <c r="W394" s="68"/>
      <c r="X394" s="68"/>
      <c r="Y394" s="68"/>
    </row>
    <row r="395" spans="1:25" x14ac:dyDescent="0.2">
      <c r="A395" s="68" t="s">
        <v>12</v>
      </c>
      <c r="B395" s="68" t="s">
        <v>23</v>
      </c>
      <c r="C395" s="68" t="s">
        <v>9</v>
      </c>
      <c r="D395" s="68" t="s">
        <v>334</v>
      </c>
      <c r="E395" s="88">
        <f>+IF(ISNUMBER(DATA!H2850),DATA!H2850,"n/a")</f>
        <v>5764670.79</v>
      </c>
      <c r="F395" s="79">
        <f>+IF(ISNUMBER(DATA!I2850),DATA!I2850,"n/a")</f>
        <v>2.5804000000000001E-2</v>
      </c>
      <c r="G395" s="88">
        <f>+IF(ISNUMBER(DATA!J2850),DATA!J2850,"n/a")</f>
        <v>19207328.899999999</v>
      </c>
      <c r="H395" s="79">
        <f>+IF(ISNUMBER(DATA!K2850),DATA!K2850,"n/a")</f>
        <v>2.8597999999999998E-2</v>
      </c>
      <c r="I395" s="88">
        <f>+IF(ISNUMBER(DATA!L2850),DATA!L2850,"n/a")</f>
        <v>40528445.009999998</v>
      </c>
      <c r="J395" s="79">
        <f>+IF(ISNUMBER(DATA!M2850),DATA!M2850,"n/a")</f>
        <v>2.7907999999999999E-2</v>
      </c>
      <c r="K395" s="88">
        <f>+IF(ISNUMBER(DATA!N2850),DATA!N2850,"n/a")</f>
        <v>80211132.989999995</v>
      </c>
      <c r="L395" s="79">
        <f>+IF(ISNUMBER(DATA!O2850),DATA!O2850,"n/a")</f>
        <v>1.3938000000000001E-2</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12</v>
      </c>
      <c r="B397" s="68" t="s">
        <v>23</v>
      </c>
      <c r="C397" s="68" t="s">
        <v>25</v>
      </c>
      <c r="D397" s="68" t="s">
        <v>326</v>
      </c>
      <c r="E397" s="88">
        <f>+IF(ISNUMBER(DATA!H2901),DATA!H2901,"n/a")</f>
        <v>1209089.1499999999</v>
      </c>
      <c r="F397" s="79">
        <f>+IF(ISNUMBER(DATA!I2901),DATA!I2901,"n/a")</f>
        <v>1.6899999999999998E-2</v>
      </c>
      <c r="G397" s="88">
        <f>+IF(ISNUMBER(DATA!J2901),DATA!J2901,"n/a")</f>
        <v>3915906.39</v>
      </c>
      <c r="H397" s="79">
        <f>+IF(ISNUMBER(DATA!K2901),DATA!K2901,"n/a")</f>
        <v>5.3540000000000003E-3</v>
      </c>
      <c r="I397" s="88">
        <f>+IF(ISNUMBER(DATA!L2901),DATA!L2901,"n/a")</f>
        <v>8326285.46</v>
      </c>
      <c r="J397" s="79">
        <f>+IF(ISNUMBER(DATA!M2901),DATA!M2901,"n/a")</f>
        <v>9.7050000000000001E-3</v>
      </c>
      <c r="K397" s="88">
        <f>+IF(ISNUMBER(DATA!N2901),DATA!N2901,"n/a")</f>
        <v>17235401.59</v>
      </c>
      <c r="L397" s="79">
        <f>+IF(ISNUMBER(DATA!O2901),DATA!O2901,"n/a")</f>
        <v>4.7372999999999998E-2</v>
      </c>
      <c r="R397" s="68"/>
      <c r="S397" s="68"/>
      <c r="T397" s="68"/>
      <c r="U397" s="68"/>
      <c r="V397" s="68"/>
      <c r="W397" s="68"/>
      <c r="X397" s="68"/>
      <c r="Y397" s="68"/>
    </row>
    <row r="398" spans="1:25" x14ac:dyDescent="0.2">
      <c r="A398" s="68" t="s">
        <v>12</v>
      </c>
      <c r="B398" s="68" t="s">
        <v>23</v>
      </c>
      <c r="C398" s="68" t="s">
        <v>25</v>
      </c>
      <c r="D398" s="68" t="s">
        <v>327</v>
      </c>
      <c r="E398" s="88">
        <f>+IF(ISNUMBER(DATA!H2902),DATA!H2902,"n/a")</f>
        <v>1643175.92</v>
      </c>
      <c r="F398" s="79">
        <f>+IF(ISNUMBER(DATA!I2902),DATA!I2902,"n/a")</f>
        <v>4.9490000000000003E-3</v>
      </c>
      <c r="G398" s="88">
        <f>+IF(ISNUMBER(DATA!J2902),DATA!J2902,"n/a")</f>
        <v>5410651.5700000003</v>
      </c>
      <c r="H398" s="79">
        <f>+IF(ISNUMBER(DATA!K2902),DATA!K2902,"n/a")</f>
        <v>-1.8558999999999999E-2</v>
      </c>
      <c r="I398" s="88">
        <f>+IF(ISNUMBER(DATA!L2902),DATA!L2902,"n/a")</f>
        <v>11365529.23</v>
      </c>
      <c r="J398" s="79">
        <f>+IF(ISNUMBER(DATA!M2902),DATA!M2902,"n/a")</f>
        <v>-2.4795999999999999E-2</v>
      </c>
      <c r="K398" s="88">
        <f>+IF(ISNUMBER(DATA!N2902),DATA!N2902,"n/a")</f>
        <v>22665123.920000002</v>
      </c>
      <c r="L398" s="79">
        <f>+IF(ISNUMBER(DATA!O2902),DATA!O2902,"n/a")</f>
        <v>-5.1757999999999998E-2</v>
      </c>
      <c r="R398" s="68"/>
      <c r="S398" s="68"/>
      <c r="T398" s="68"/>
      <c r="U398" s="68"/>
      <c r="V398" s="68"/>
      <c r="W398" s="68"/>
      <c r="X398" s="68"/>
      <c r="Y398" s="68"/>
    </row>
    <row r="399" spans="1:25" x14ac:dyDescent="0.2">
      <c r="A399" s="68" t="s">
        <v>12</v>
      </c>
      <c r="B399" s="68" t="s">
        <v>23</v>
      </c>
      <c r="C399" s="68" t="s">
        <v>25</v>
      </c>
      <c r="D399" s="68" t="s">
        <v>328</v>
      </c>
      <c r="E399" s="88">
        <f>+IF(ISNUMBER(DATA!H2903),DATA!H2903,"n/a")</f>
        <v>1150939.8700000001</v>
      </c>
      <c r="F399" s="79">
        <f>+IF(ISNUMBER(DATA!I2903),DATA!I2903,"n/a")</f>
        <v>-6.5587999999999994E-2</v>
      </c>
      <c r="G399" s="88">
        <f>+IF(ISNUMBER(DATA!J2903),DATA!J2903,"n/a")</f>
        <v>3939184.39</v>
      </c>
      <c r="H399" s="79">
        <f>+IF(ISNUMBER(DATA!K2903),DATA!K2903,"n/a")</f>
        <v>-3.0748000000000001E-2</v>
      </c>
      <c r="I399" s="88">
        <f>+IF(ISNUMBER(DATA!L2903),DATA!L2903,"n/a")</f>
        <v>8270900.4000000004</v>
      </c>
      <c r="J399" s="79">
        <f>+IF(ISNUMBER(DATA!M2903),DATA!M2903,"n/a")</f>
        <v>-3.1899999999999998E-2</v>
      </c>
      <c r="K399" s="88">
        <f>+IF(ISNUMBER(DATA!N2903),DATA!N2903,"n/a")</f>
        <v>16444410.220000001</v>
      </c>
      <c r="L399" s="79">
        <f>+IF(ISNUMBER(DATA!O2903),DATA!O2903,"n/a")</f>
        <v>-3.0047000000000001E-2</v>
      </c>
      <c r="R399" s="68"/>
      <c r="S399" s="68"/>
      <c r="T399" s="68"/>
      <c r="U399" s="68"/>
      <c r="V399" s="68"/>
      <c r="W399" s="68"/>
      <c r="X399" s="68"/>
      <c r="Y399" s="68"/>
    </row>
    <row r="400" spans="1:25" x14ac:dyDescent="0.2">
      <c r="A400" s="68" t="s">
        <v>12</v>
      </c>
      <c r="B400" s="68" t="s">
        <v>23</v>
      </c>
      <c r="C400" s="68" t="s">
        <v>25</v>
      </c>
      <c r="D400" s="68" t="s">
        <v>329</v>
      </c>
      <c r="E400" s="88">
        <f>+IF(ISNUMBER(DATA!H2904),DATA!H2904,"n/a")</f>
        <v>1647199.16</v>
      </c>
      <c r="F400" s="79">
        <f>+IF(ISNUMBER(DATA!I2904),DATA!I2904,"n/a")</f>
        <v>-5.2359999999999997E-2</v>
      </c>
      <c r="G400" s="88">
        <f>+IF(ISNUMBER(DATA!J2904),DATA!J2904,"n/a")</f>
        <v>5778021.7699999996</v>
      </c>
      <c r="H400" s="79">
        <f>+IF(ISNUMBER(DATA!K2904),DATA!K2904,"n/a")</f>
        <v>-2.3134999999999999E-2</v>
      </c>
      <c r="I400" s="88">
        <f>+IF(ISNUMBER(DATA!L2904),DATA!L2904,"n/a")</f>
        <v>11939044.710000001</v>
      </c>
      <c r="J400" s="79">
        <f>+IF(ISNUMBER(DATA!M2904),DATA!M2904,"n/a")</f>
        <v>-4.0001000000000002E-2</v>
      </c>
      <c r="K400" s="88">
        <f>+IF(ISNUMBER(DATA!N2904),DATA!N2904,"n/a")</f>
        <v>24099135.280000001</v>
      </c>
      <c r="L400" s="79">
        <f>+IF(ISNUMBER(DATA!O2904),DATA!O2904,"n/a")</f>
        <v>-3.4875999999999997E-2</v>
      </c>
      <c r="R400" s="68"/>
      <c r="S400" s="68"/>
      <c r="T400" s="68"/>
      <c r="U400" s="68"/>
      <c r="V400" s="68"/>
      <c r="W400" s="68"/>
      <c r="X400" s="68"/>
      <c r="Y400" s="68"/>
    </row>
    <row r="401" spans="1:25" x14ac:dyDescent="0.2">
      <c r="A401" s="68" t="s">
        <v>12</v>
      </c>
      <c r="B401" s="68" t="s">
        <v>23</v>
      </c>
      <c r="C401" s="68" t="s">
        <v>25</v>
      </c>
      <c r="D401" s="68" t="s">
        <v>330</v>
      </c>
      <c r="E401" s="88">
        <f>+IF(ISNUMBER(DATA!H2905),DATA!H2905,"n/a")</f>
        <v>719262.24</v>
      </c>
      <c r="F401" s="79">
        <f>+IF(ISNUMBER(DATA!I2905),DATA!I2905,"n/a")</f>
        <v>9.3895999999999993E-2</v>
      </c>
      <c r="G401" s="88">
        <f>+IF(ISNUMBER(DATA!J2905),DATA!J2905,"n/a")</f>
        <v>2332034.64</v>
      </c>
      <c r="H401" s="79">
        <f>+IF(ISNUMBER(DATA!K2905),DATA!K2905,"n/a")</f>
        <v>8.4867999999999999E-2</v>
      </c>
      <c r="I401" s="88">
        <f>+IF(ISNUMBER(DATA!L2905),DATA!L2905,"n/a")</f>
        <v>4684161.34</v>
      </c>
      <c r="J401" s="79">
        <f>+IF(ISNUMBER(DATA!M2905),DATA!M2905,"n/a")</f>
        <v>2.2335000000000001E-2</v>
      </c>
      <c r="K401" s="88">
        <f>+IF(ISNUMBER(DATA!N2905),DATA!N2905,"n/a")</f>
        <v>9260070.6799999997</v>
      </c>
      <c r="L401" s="79">
        <f>+IF(ISNUMBER(DATA!O2905),DATA!O2905,"n/a")</f>
        <v>-5.5420000000000001E-3</v>
      </c>
      <c r="R401" s="68"/>
      <c r="S401" s="68"/>
      <c r="T401" s="68"/>
      <c r="U401" s="68"/>
      <c r="V401" s="68"/>
      <c r="W401" s="68"/>
      <c r="X401" s="68"/>
      <c r="Y401" s="68"/>
    </row>
    <row r="402" spans="1:25" x14ac:dyDescent="0.2">
      <c r="A402" s="68" t="s">
        <v>12</v>
      </c>
      <c r="B402" s="68" t="s">
        <v>23</v>
      </c>
      <c r="C402" s="68" t="s">
        <v>25</v>
      </c>
      <c r="D402" s="68" t="s">
        <v>331</v>
      </c>
      <c r="E402" s="88">
        <f>+IF(ISNUMBER(DATA!H2906),DATA!H2906,"n/a")</f>
        <v>832970.47</v>
      </c>
      <c r="F402" s="79">
        <f>+IF(ISNUMBER(DATA!I2906),DATA!I2906,"n/a")</f>
        <v>-8.4411E-2</v>
      </c>
      <c r="G402" s="88">
        <f>+IF(ISNUMBER(DATA!J2906),DATA!J2906,"n/a")</f>
        <v>2730358.56</v>
      </c>
      <c r="H402" s="79">
        <f>+IF(ISNUMBER(DATA!K2906),DATA!K2906,"n/a")</f>
        <v>-5.4671999999999998E-2</v>
      </c>
      <c r="I402" s="88">
        <f>+IF(ISNUMBER(DATA!L2906),DATA!L2906,"n/a")</f>
        <v>5949123.7699999996</v>
      </c>
      <c r="J402" s="79">
        <f>+IF(ISNUMBER(DATA!M2906),DATA!M2906,"n/a")</f>
        <v>-4.215E-3</v>
      </c>
      <c r="K402" s="88">
        <f>+IF(ISNUMBER(DATA!N2906),DATA!N2906,"n/a")</f>
        <v>11752284.9</v>
      </c>
      <c r="L402" s="79">
        <f>+IF(ISNUMBER(DATA!O2906),DATA!O2906,"n/a")</f>
        <v>-2.2964999999999999E-2</v>
      </c>
      <c r="R402" s="68"/>
      <c r="S402" s="68"/>
      <c r="T402" s="68"/>
      <c r="U402" s="68"/>
      <c r="V402" s="68"/>
      <c r="W402" s="68"/>
      <c r="X402" s="68"/>
      <c r="Y402" s="68"/>
    </row>
    <row r="403" spans="1:25" x14ac:dyDescent="0.2">
      <c r="A403" s="68" t="s">
        <v>12</v>
      </c>
      <c r="B403" s="68" t="s">
        <v>23</v>
      </c>
      <c r="C403" s="68" t="s">
        <v>25</v>
      </c>
      <c r="D403" s="68" t="s">
        <v>332</v>
      </c>
      <c r="E403" s="88">
        <f>+IF(ISNUMBER(DATA!H2907),DATA!H2907,"n/a")</f>
        <v>1433098.96</v>
      </c>
      <c r="F403" s="79">
        <f>+IF(ISNUMBER(DATA!I2907),DATA!I2907,"n/a")</f>
        <v>3.1067000000000001E-2</v>
      </c>
      <c r="G403" s="88">
        <f>+IF(ISNUMBER(DATA!J2907),DATA!J2907,"n/a")</f>
        <v>4779380.63</v>
      </c>
      <c r="H403" s="79">
        <f>+IF(ISNUMBER(DATA!K2907),DATA!K2907,"n/a")</f>
        <v>2.2668000000000001E-2</v>
      </c>
      <c r="I403" s="88">
        <f>+IF(ISNUMBER(DATA!L2907),DATA!L2907,"n/a")</f>
        <v>10650329.369999999</v>
      </c>
      <c r="J403" s="79">
        <f>+IF(ISNUMBER(DATA!M2907),DATA!M2907,"n/a")</f>
        <v>6.7206000000000002E-2</v>
      </c>
      <c r="K403" s="88">
        <f>+IF(ISNUMBER(DATA!N2907),DATA!N2907,"n/a")</f>
        <v>20720575.84</v>
      </c>
      <c r="L403" s="79">
        <f>+IF(ISNUMBER(DATA!O2907),DATA!O2907,"n/a")</f>
        <v>2.6873000000000001E-2</v>
      </c>
      <c r="R403" s="68"/>
      <c r="S403" s="68"/>
      <c r="T403" s="68"/>
      <c r="U403" s="68"/>
      <c r="V403" s="68"/>
      <c r="W403" s="68"/>
      <c r="X403" s="68"/>
      <c r="Y403" s="68"/>
    </row>
    <row r="404" spans="1:25" x14ac:dyDescent="0.2">
      <c r="A404" s="68" t="s">
        <v>12</v>
      </c>
      <c r="B404" s="68" t="s">
        <v>23</v>
      </c>
      <c r="C404" s="68" t="s">
        <v>25</v>
      </c>
      <c r="D404" s="68" t="s">
        <v>333</v>
      </c>
      <c r="E404" s="88">
        <f>+IF(ISNUMBER(DATA!H2908),DATA!H2908,"n/a")</f>
        <v>1346654.85</v>
      </c>
      <c r="F404" s="79">
        <f>+IF(ISNUMBER(DATA!I2908),DATA!I2908,"n/a")</f>
        <v>2.6019E-2</v>
      </c>
      <c r="G404" s="88">
        <f>+IF(ISNUMBER(DATA!J2908),DATA!J2908,"n/a")</f>
        <v>4420417.8899999997</v>
      </c>
      <c r="H404" s="79">
        <f>+IF(ISNUMBER(DATA!K2908),DATA!K2908,"n/a")</f>
        <v>1.9383000000000001E-2</v>
      </c>
      <c r="I404" s="88">
        <f>+IF(ISNUMBER(DATA!L2908),DATA!L2908,"n/a")</f>
        <v>9389310.2899999991</v>
      </c>
      <c r="J404" s="79">
        <f>+IF(ISNUMBER(DATA!M2908),DATA!M2908,"n/a")</f>
        <v>4.3838000000000002E-2</v>
      </c>
      <c r="K404" s="88">
        <f>+IF(ISNUMBER(DATA!N2908),DATA!N2908,"n/a")</f>
        <v>18540945.329999998</v>
      </c>
      <c r="L404" s="79">
        <f>+IF(ISNUMBER(DATA!O2908),DATA!O2908,"n/a")</f>
        <v>3.8615999999999998E-2</v>
      </c>
      <c r="R404" s="68"/>
      <c r="S404" s="68"/>
      <c r="T404" s="68"/>
      <c r="U404" s="68"/>
      <c r="V404" s="68"/>
      <c r="W404" s="68"/>
      <c r="X404" s="68"/>
      <c r="Y404" s="68"/>
    </row>
    <row r="405" spans="1:25" x14ac:dyDescent="0.2">
      <c r="A405" s="68" t="s">
        <v>12</v>
      </c>
      <c r="B405" s="68" t="s">
        <v>23</v>
      </c>
      <c r="C405" s="68" t="s">
        <v>25</v>
      </c>
      <c r="D405" s="68" t="s">
        <v>334</v>
      </c>
      <c r="E405" s="88">
        <f>+IF(ISNUMBER(DATA!H2909),DATA!H2909,"n/a")</f>
        <v>9982390.3900000006</v>
      </c>
      <c r="F405" s="79">
        <f>+IF(ISNUMBER(DATA!I2909),DATA!I2909,"n/a")</f>
        <v>-8.0820000000000006E-3</v>
      </c>
      <c r="G405" s="88">
        <f>+IF(ISNUMBER(DATA!J2909),DATA!J2909,"n/a")</f>
        <v>33305955.559999999</v>
      </c>
      <c r="H405" s="79">
        <f>+IF(ISNUMBER(DATA!K2909),DATA!K2909,"n/a")</f>
        <v>-3.8509999999999998E-3</v>
      </c>
      <c r="I405" s="88">
        <f>+IF(ISNUMBER(DATA!L2909),DATA!L2909,"n/a")</f>
        <v>70574684.260000005</v>
      </c>
      <c r="J405" s="79">
        <f>+IF(ISNUMBER(DATA!M2909),DATA!M2909,"n/a")</f>
        <v>2.3180000000000002E-3</v>
      </c>
      <c r="K405" s="88">
        <f>+IF(ISNUMBER(DATA!N2909),DATA!N2909,"n/a")</f>
        <v>140717947.56999999</v>
      </c>
      <c r="L405" s="79">
        <f>+IF(ISNUMBER(DATA!O2909),DATA!O2909,"n/a")</f>
        <v>-6.594E-3</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12</v>
      </c>
      <c r="B407" s="68" t="s">
        <v>23</v>
      </c>
      <c r="C407" s="68" t="s">
        <v>10</v>
      </c>
      <c r="D407" s="68" t="s">
        <v>326</v>
      </c>
      <c r="E407" s="89">
        <f>+IF(ISNUMBER(DATA!H2960),DATA!H2960,"n/a")</f>
        <v>4.3325240000000003</v>
      </c>
      <c r="F407" s="79">
        <f>+IF(ISNUMBER(DATA!I2960),DATA!I2960,"n/a")</f>
        <v>2.6369E-2</v>
      </c>
      <c r="G407" s="89">
        <f>+IF(ISNUMBER(DATA!J2960),DATA!J2960,"n/a")</f>
        <v>4.3031220000000001</v>
      </c>
      <c r="H407" s="79">
        <f>+IF(ISNUMBER(DATA!K2960),DATA!K2960,"n/a")</f>
        <v>-6.2110000000000004E-3</v>
      </c>
      <c r="I407" s="89">
        <f>+IF(ISNUMBER(DATA!L2960),DATA!L2960,"n/a")</f>
        <v>4.3014340000000004</v>
      </c>
      <c r="J407" s="79">
        <f>+IF(ISNUMBER(DATA!M2960),DATA!M2960,"n/a")</f>
        <v>-8.371E-3</v>
      </c>
      <c r="K407" s="89">
        <f>+IF(ISNUMBER(DATA!N2960),DATA!N2960,"n/a")</f>
        <v>4.2800739999999999</v>
      </c>
      <c r="L407" s="79">
        <f>+IF(ISNUMBER(DATA!O2960),DATA!O2960,"n/a")</f>
        <v>-3.1730000000000001E-2</v>
      </c>
      <c r="R407" s="68"/>
      <c r="S407" s="68"/>
      <c r="T407" s="68"/>
      <c r="U407" s="68"/>
      <c r="V407" s="68"/>
      <c r="W407" s="68"/>
      <c r="X407" s="68"/>
      <c r="Y407" s="68"/>
    </row>
    <row r="408" spans="1:25" x14ac:dyDescent="0.2">
      <c r="A408" s="68" t="s">
        <v>12</v>
      </c>
      <c r="B408" s="68" t="s">
        <v>23</v>
      </c>
      <c r="C408" s="68" t="s">
        <v>10</v>
      </c>
      <c r="D408" s="68" t="s">
        <v>327</v>
      </c>
      <c r="E408" s="89">
        <f>+IF(ISNUMBER(DATA!H2961),DATA!H2961,"n/a")</f>
        <v>3.6987209999999999</v>
      </c>
      <c r="F408" s="79">
        <f>+IF(ISNUMBER(DATA!I2961),DATA!I2961,"n/a")</f>
        <v>-1.4487999999999999E-2</v>
      </c>
      <c r="G408" s="89">
        <f>+IF(ISNUMBER(DATA!J2961),DATA!J2961,"n/a")</f>
        <v>3.7395740000000002</v>
      </c>
      <c r="H408" s="79">
        <f>+IF(ISNUMBER(DATA!K2961),DATA!K2961,"n/a")</f>
        <v>-9.5589999999999998E-3</v>
      </c>
      <c r="I408" s="89">
        <f>+IF(ISNUMBER(DATA!L2961),DATA!L2961,"n/a")</f>
        <v>3.7337530000000001</v>
      </c>
      <c r="J408" s="79">
        <f>+IF(ISNUMBER(DATA!M2961),DATA!M2961,"n/a")</f>
        <v>-2.4390000000000002E-3</v>
      </c>
      <c r="K408" s="89">
        <f>+IF(ISNUMBER(DATA!N2961),DATA!N2961,"n/a")</f>
        <v>3.708405</v>
      </c>
      <c r="L408" s="79">
        <f>+IF(ISNUMBER(DATA!O2961),DATA!O2961,"n/a")</f>
        <v>9.2680000000000002E-3</v>
      </c>
      <c r="R408" s="68"/>
      <c r="S408" s="68"/>
      <c r="T408" s="68"/>
      <c r="U408" s="68"/>
      <c r="V408" s="68"/>
      <c r="W408" s="68"/>
      <c r="X408" s="68"/>
      <c r="Y408" s="68"/>
    </row>
    <row r="409" spans="1:25" x14ac:dyDescent="0.2">
      <c r="A409" s="68" t="s">
        <v>12</v>
      </c>
      <c r="B409" s="68" t="s">
        <v>23</v>
      </c>
      <c r="C409" s="68" t="s">
        <v>10</v>
      </c>
      <c r="D409" s="68" t="s">
        <v>328</v>
      </c>
      <c r="E409" s="89">
        <f>+IF(ISNUMBER(DATA!H2962),DATA!H2962,"n/a")</f>
        <v>3.8127879999999998</v>
      </c>
      <c r="F409" s="79">
        <f>+IF(ISNUMBER(DATA!I2962),DATA!I2962,"n/a")</f>
        <v>-1.4959999999999999E-2</v>
      </c>
      <c r="G409" s="89">
        <f>+IF(ISNUMBER(DATA!J2962),DATA!J2962,"n/a")</f>
        <v>3.784624</v>
      </c>
      <c r="H409" s="79">
        <f>+IF(ISNUMBER(DATA!K2962),DATA!K2962,"n/a")</f>
        <v>-3.5682999999999999E-2</v>
      </c>
      <c r="I409" s="89">
        <f>+IF(ISNUMBER(DATA!L2962),DATA!L2962,"n/a")</f>
        <v>3.8023660000000001</v>
      </c>
      <c r="J409" s="79">
        <f>+IF(ISNUMBER(DATA!M2962),DATA!M2962,"n/a")</f>
        <v>-3.1053999999999998E-2</v>
      </c>
      <c r="K409" s="89">
        <f>+IF(ISNUMBER(DATA!N2962),DATA!N2962,"n/a")</f>
        <v>3.8237079999999999</v>
      </c>
      <c r="L409" s="79">
        <f>+IF(ISNUMBER(DATA!O2962),DATA!O2962,"n/a")</f>
        <v>-2.7869999999999999E-2</v>
      </c>
      <c r="R409" s="68"/>
      <c r="S409" s="68"/>
      <c r="T409" s="68"/>
      <c r="U409" s="68"/>
      <c r="V409" s="68"/>
      <c r="W409" s="68"/>
      <c r="X409" s="68"/>
      <c r="Y409" s="68"/>
    </row>
    <row r="410" spans="1:25" x14ac:dyDescent="0.2">
      <c r="A410" s="68" t="s">
        <v>12</v>
      </c>
      <c r="B410" s="68" t="s">
        <v>23</v>
      </c>
      <c r="C410" s="68" t="s">
        <v>10</v>
      </c>
      <c r="D410" s="68" t="s">
        <v>329</v>
      </c>
      <c r="E410" s="89">
        <f>+IF(ISNUMBER(DATA!H2963),DATA!H2963,"n/a")</f>
        <v>3.8822869999999998</v>
      </c>
      <c r="F410" s="79">
        <f>+IF(ISNUMBER(DATA!I2963),DATA!I2963,"n/a")</f>
        <v>1.4671999999999999E-2</v>
      </c>
      <c r="G410" s="89">
        <f>+IF(ISNUMBER(DATA!J2963),DATA!J2963,"n/a")</f>
        <v>3.7773949999999998</v>
      </c>
      <c r="H410" s="79">
        <f>+IF(ISNUMBER(DATA!K2963),DATA!K2963,"n/a")</f>
        <v>-3.7477999999999997E-2</v>
      </c>
      <c r="I410" s="89">
        <f>+IF(ISNUMBER(DATA!L2963),DATA!L2963,"n/a")</f>
        <v>3.793148</v>
      </c>
      <c r="J410" s="79">
        <f>+IF(ISNUMBER(DATA!M2963),DATA!M2963,"n/a")</f>
        <v>-3.2182000000000002E-2</v>
      </c>
      <c r="K410" s="89">
        <f>+IF(ISNUMBER(DATA!N2963),DATA!N2963,"n/a")</f>
        <v>3.841745</v>
      </c>
      <c r="L410" s="79">
        <f>+IF(ISNUMBER(DATA!O2963),DATA!O2963,"n/a")</f>
        <v>-1.9036999999999998E-2</v>
      </c>
      <c r="R410" s="68"/>
      <c r="S410" s="68"/>
      <c r="T410" s="68"/>
      <c r="U410" s="68"/>
      <c r="V410" s="68"/>
      <c r="W410" s="68"/>
      <c r="X410" s="68"/>
      <c r="Y410" s="68"/>
    </row>
    <row r="411" spans="1:25" x14ac:dyDescent="0.2">
      <c r="A411" s="68" t="s">
        <v>12</v>
      </c>
      <c r="B411" s="68" t="s">
        <v>23</v>
      </c>
      <c r="C411" s="68" t="s">
        <v>10</v>
      </c>
      <c r="D411" s="68" t="s">
        <v>330</v>
      </c>
      <c r="E411" s="89">
        <f>+IF(ISNUMBER(DATA!H2964),DATA!H2964,"n/a")</f>
        <v>3.459635</v>
      </c>
      <c r="F411" s="79">
        <f>+IF(ISNUMBER(DATA!I2964),DATA!I2964,"n/a")</f>
        <v>-4.1049000000000002E-2</v>
      </c>
      <c r="G411" s="89">
        <f>+IF(ISNUMBER(DATA!J2964),DATA!J2964,"n/a")</f>
        <v>3.5005850000000001</v>
      </c>
      <c r="H411" s="79">
        <f>+IF(ISNUMBER(DATA!K2964),DATA!K2964,"n/a")</f>
        <v>-2.9052000000000001E-2</v>
      </c>
      <c r="I411" s="89">
        <f>+IF(ISNUMBER(DATA!L2964),DATA!L2964,"n/a")</f>
        <v>3.528645</v>
      </c>
      <c r="J411" s="79">
        <f>+IF(ISNUMBER(DATA!M2964),DATA!M2964,"n/a")</f>
        <v>-1.0111999999999999E-2</v>
      </c>
      <c r="K411" s="89">
        <f>+IF(ISNUMBER(DATA!N2964),DATA!N2964,"n/a")</f>
        <v>3.5403760000000002</v>
      </c>
      <c r="L411" s="79">
        <f>+IF(ISNUMBER(DATA!O2964),DATA!O2964,"n/a")</f>
        <v>-1.2848E-2</v>
      </c>
      <c r="R411" s="68"/>
      <c r="S411" s="68"/>
      <c r="T411" s="68"/>
      <c r="U411" s="68"/>
      <c r="V411" s="68"/>
      <c r="W411" s="68"/>
      <c r="X411" s="68"/>
      <c r="Y411" s="68"/>
    </row>
    <row r="412" spans="1:25" x14ac:dyDescent="0.2">
      <c r="A412" s="68" t="s">
        <v>12</v>
      </c>
      <c r="B412" s="68" t="s">
        <v>23</v>
      </c>
      <c r="C412" s="68" t="s">
        <v>10</v>
      </c>
      <c r="D412" s="68" t="s">
        <v>331</v>
      </c>
      <c r="E412" s="89">
        <f>+IF(ISNUMBER(DATA!H2965),DATA!H2965,"n/a")</f>
        <v>3.8376649999999999</v>
      </c>
      <c r="F412" s="79">
        <f>+IF(ISNUMBER(DATA!I2965),DATA!I2965,"n/a")</f>
        <v>1.005E-2</v>
      </c>
      <c r="G412" s="89">
        <f>+IF(ISNUMBER(DATA!J2965),DATA!J2965,"n/a")</f>
        <v>3.7928639999999998</v>
      </c>
      <c r="H412" s="79">
        <f>+IF(ISNUMBER(DATA!K2965),DATA!K2965,"n/a")</f>
        <v>-1.2208E-2</v>
      </c>
      <c r="I412" s="89">
        <f>+IF(ISNUMBER(DATA!L2965),DATA!L2965,"n/a")</f>
        <v>3.782454</v>
      </c>
      <c r="J412" s="79">
        <f>+IF(ISNUMBER(DATA!M2965),DATA!M2965,"n/a")</f>
        <v>-1.5047E-2</v>
      </c>
      <c r="K412" s="89">
        <f>+IF(ISNUMBER(DATA!N2965),DATA!N2965,"n/a")</f>
        <v>3.8296899999999998</v>
      </c>
      <c r="L412" s="79">
        <f>+IF(ISNUMBER(DATA!O2965),DATA!O2965,"n/a")</f>
        <v>8.7329999999999994E-3</v>
      </c>
      <c r="R412" s="68"/>
      <c r="S412" s="68"/>
      <c r="T412" s="68"/>
      <c r="U412" s="68"/>
      <c r="V412" s="68"/>
      <c r="W412" s="68"/>
      <c r="X412" s="68"/>
      <c r="Y412" s="68"/>
    </row>
    <row r="413" spans="1:25" x14ac:dyDescent="0.2">
      <c r="A413" s="68" t="s">
        <v>12</v>
      </c>
      <c r="B413" s="68" t="s">
        <v>23</v>
      </c>
      <c r="C413" s="68" t="s">
        <v>10</v>
      </c>
      <c r="D413" s="68" t="s">
        <v>332</v>
      </c>
      <c r="E413" s="89">
        <f>+IF(ISNUMBER(DATA!H2966),DATA!H2966,"n/a")</f>
        <v>3.820154</v>
      </c>
      <c r="F413" s="79">
        <f>+IF(ISNUMBER(DATA!I2966),DATA!I2966,"n/a")</f>
        <v>-7.9279999999999993E-3</v>
      </c>
      <c r="G413" s="89">
        <f>+IF(ISNUMBER(DATA!J2966),DATA!J2966,"n/a")</f>
        <v>3.763306</v>
      </c>
      <c r="H413" s="79">
        <f>+IF(ISNUMBER(DATA!K2966),DATA!K2966,"n/a")</f>
        <v>-3.8000000000000002E-4</v>
      </c>
      <c r="I413" s="89">
        <f>+IF(ISNUMBER(DATA!L2966),DATA!L2966,"n/a")</f>
        <v>3.7380239999999998</v>
      </c>
      <c r="J413" s="79">
        <f>+IF(ISNUMBER(DATA!M2966),DATA!M2966,"n/a")</f>
        <v>-4.5149999999999999E-3</v>
      </c>
      <c r="K413" s="89">
        <f>+IF(ISNUMBER(DATA!N2966),DATA!N2966,"n/a")</f>
        <v>3.7462260000000001</v>
      </c>
      <c r="L413" s="79">
        <f>+IF(ISNUMBER(DATA!O2966),DATA!O2966,"n/a")</f>
        <v>-5.0980000000000001E-3</v>
      </c>
      <c r="R413" s="68"/>
      <c r="S413" s="68"/>
      <c r="T413" s="68"/>
      <c r="U413" s="68"/>
      <c r="V413" s="68"/>
      <c r="W413" s="68"/>
      <c r="X413" s="68"/>
      <c r="Y413" s="68"/>
    </row>
    <row r="414" spans="1:25" x14ac:dyDescent="0.2">
      <c r="A414" s="68" t="s">
        <v>12</v>
      </c>
      <c r="B414" s="68" t="s">
        <v>23</v>
      </c>
      <c r="C414" s="68" t="s">
        <v>10</v>
      </c>
      <c r="D414" s="68" t="s">
        <v>333</v>
      </c>
      <c r="E414" s="89">
        <f>+IF(ISNUMBER(DATA!H2967),DATA!H2967,"n/a")</f>
        <v>3.9140730000000001</v>
      </c>
      <c r="F414" s="79">
        <f>+IF(ISNUMBER(DATA!I2967),DATA!I2967,"n/a")</f>
        <v>-3.5888999999999997E-2</v>
      </c>
      <c r="G414" s="89">
        <f>+IF(ISNUMBER(DATA!J2967),DATA!J2967,"n/a")</f>
        <v>3.8915760000000001</v>
      </c>
      <c r="H414" s="79">
        <f>+IF(ISNUMBER(DATA!K2967),DATA!K2967,"n/a")</f>
        <v>-5.2444999999999999E-2</v>
      </c>
      <c r="I414" s="89">
        <f>+IF(ISNUMBER(DATA!L2967),DATA!L2967,"n/a")</f>
        <v>3.8948830000000001</v>
      </c>
      <c r="J414" s="79">
        <f>+IF(ISNUMBER(DATA!M2967),DATA!M2967,"n/a")</f>
        <v>-5.9799999999999999E-2</v>
      </c>
      <c r="K414" s="89">
        <f>+IF(ISNUMBER(DATA!N2967),DATA!N2967,"n/a")</f>
        <v>3.9414630000000002</v>
      </c>
      <c r="L414" s="79">
        <f>+IF(ISNUMBER(DATA!O2967),DATA!O2967,"n/a")</f>
        <v>-5.3335E-2</v>
      </c>
      <c r="R414" s="68"/>
      <c r="S414" s="68"/>
      <c r="T414" s="68"/>
      <c r="U414" s="68"/>
      <c r="V414" s="68"/>
      <c r="W414" s="68"/>
      <c r="X414" s="68"/>
      <c r="Y414" s="68"/>
    </row>
    <row r="415" spans="1:25" x14ac:dyDescent="0.2">
      <c r="A415" s="68" t="s">
        <v>12</v>
      </c>
      <c r="B415" s="68" t="s">
        <v>23</v>
      </c>
      <c r="C415" s="68" t="s">
        <v>10</v>
      </c>
      <c r="D415" s="68" t="s">
        <v>334</v>
      </c>
      <c r="E415" s="89">
        <f>+IF(ISNUMBER(DATA!H2968),DATA!H2968,"n/a")</f>
        <v>3.8557290000000002</v>
      </c>
      <c r="F415" s="79">
        <f>+IF(ISNUMBER(DATA!I2968),DATA!I2968,"n/a")</f>
        <v>-6.7320000000000001E-3</v>
      </c>
      <c r="G415" s="89">
        <f>+IF(ISNUMBER(DATA!J2968),DATA!J2968,"n/a")</f>
        <v>3.8255659999999998</v>
      </c>
      <c r="H415" s="79">
        <f>+IF(ISNUMBER(DATA!K2968),DATA!K2968,"n/a")</f>
        <v>-2.3569E-2</v>
      </c>
      <c r="I415" s="89">
        <f>+IF(ISNUMBER(DATA!L2968),DATA!L2968,"n/a")</f>
        <v>3.8281209999999999</v>
      </c>
      <c r="J415" s="79">
        <f>+IF(ISNUMBER(DATA!M2968),DATA!M2968,"n/a")</f>
        <v>-2.1401E-2</v>
      </c>
      <c r="K415" s="89">
        <f>+IF(ISNUMBER(DATA!N2968),DATA!N2968,"n/a")</f>
        <v>3.8470939999999998</v>
      </c>
      <c r="L415" s="79">
        <f>+IF(ISNUMBER(DATA!O2968),DATA!O2968,"n/a")</f>
        <v>-1.6285000000000001E-2</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12</v>
      </c>
      <c r="B417" s="68" t="s">
        <v>23</v>
      </c>
      <c r="C417" s="68" t="s">
        <v>26</v>
      </c>
      <c r="D417" s="68" t="s">
        <v>326</v>
      </c>
      <c r="E417" s="89">
        <f>+IF(ISNUMBER(DATA!H3019),DATA!H3019,"n/a")</f>
        <v>2.4631180000000001</v>
      </c>
      <c r="F417" s="79">
        <f>+IF(ISNUMBER(DATA!I3019),DATA!I3019,"n/a")</f>
        <v>2.7691E-2</v>
      </c>
      <c r="G417" s="89">
        <f>+IF(ISNUMBER(DATA!J3019),DATA!J3019,"n/a")</f>
        <v>2.4439350000000002</v>
      </c>
      <c r="H417" s="79">
        <f>+IF(ISNUMBER(DATA!K3019),DATA!K3019,"n/a")</f>
        <v>-2.3709999999999998E-3</v>
      </c>
      <c r="I417" s="89">
        <f>+IF(ISNUMBER(DATA!L3019),DATA!L3019,"n/a")</f>
        <v>2.442482</v>
      </c>
      <c r="J417" s="79">
        <f>+IF(ISNUMBER(DATA!M3019),DATA!M3019,"n/a")</f>
        <v>-6.1780000000000003E-3</v>
      </c>
      <c r="K417" s="89">
        <f>+IF(ISNUMBER(DATA!N3019),DATA!N3019,"n/a")</f>
        <v>2.4272119999999999</v>
      </c>
      <c r="L417" s="79">
        <f>+IF(ISNUMBER(DATA!O3019),DATA!O3019,"n/a")</f>
        <v>-3.3231999999999998E-2</v>
      </c>
      <c r="R417" s="68"/>
      <c r="S417" s="68"/>
      <c r="T417" s="68"/>
      <c r="U417" s="68"/>
      <c r="V417" s="68"/>
      <c r="W417" s="68"/>
      <c r="X417" s="68"/>
      <c r="Y417" s="68"/>
    </row>
    <row r="418" spans="1:25" x14ac:dyDescent="0.2">
      <c r="A418" s="68" t="s">
        <v>12</v>
      </c>
      <c r="B418" s="68" t="s">
        <v>23</v>
      </c>
      <c r="C418" s="68" t="s">
        <v>26</v>
      </c>
      <c r="D418" s="68" t="s">
        <v>327</v>
      </c>
      <c r="E418" s="89">
        <f>+IF(ISNUMBER(DATA!H3020),DATA!H3020,"n/a")</f>
        <v>2.1442109999999999</v>
      </c>
      <c r="F418" s="79">
        <f>+IF(ISNUMBER(DATA!I3020),DATA!I3020,"n/a")</f>
        <v>4.5081000000000003E-2</v>
      </c>
      <c r="G418" s="89">
        <f>+IF(ISNUMBER(DATA!J3020),DATA!J3020,"n/a")</f>
        <v>2.177079</v>
      </c>
      <c r="H418" s="79">
        <f>+IF(ISNUMBER(DATA!K3020),DATA!K3020,"n/a")</f>
        <v>5.4260000000000003E-2</v>
      </c>
      <c r="I418" s="89">
        <f>+IF(ISNUMBER(DATA!L3020),DATA!L3020,"n/a")</f>
        <v>2.1361870000000001</v>
      </c>
      <c r="J418" s="79">
        <f>+IF(ISNUMBER(DATA!M3020),DATA!M3020,"n/a")</f>
        <v>4.4171000000000002E-2</v>
      </c>
      <c r="K418" s="89">
        <f>+IF(ISNUMBER(DATA!N3020),DATA!N3020,"n/a")</f>
        <v>2.0934789999999999</v>
      </c>
      <c r="L418" s="79">
        <f>+IF(ISNUMBER(DATA!O3020),DATA!O3020,"n/a")</f>
        <v>4.5809000000000002E-2</v>
      </c>
      <c r="R418" s="68"/>
      <c r="S418" s="68"/>
      <c r="T418" s="68"/>
      <c r="U418" s="68"/>
      <c r="V418" s="68"/>
      <c r="W418" s="68"/>
      <c r="X418" s="68"/>
      <c r="Y418" s="68"/>
    </row>
    <row r="419" spans="1:25" x14ac:dyDescent="0.2">
      <c r="A419" s="68" t="s">
        <v>12</v>
      </c>
      <c r="B419" s="68" t="s">
        <v>23</v>
      </c>
      <c r="C419" s="68" t="s">
        <v>26</v>
      </c>
      <c r="D419" s="68" t="s">
        <v>328</v>
      </c>
      <c r="E419" s="89">
        <f>+IF(ISNUMBER(DATA!H3021),DATA!H3021,"n/a")</f>
        <v>2.1046149999999999</v>
      </c>
      <c r="F419" s="79">
        <f>+IF(ISNUMBER(DATA!I3021),DATA!I3021,"n/a")</f>
        <v>3.8136999999999997E-2</v>
      </c>
      <c r="G419" s="89">
        <f>+IF(ISNUMBER(DATA!J3021),DATA!J3021,"n/a")</f>
        <v>2.087672</v>
      </c>
      <c r="H419" s="79">
        <f>+IF(ISNUMBER(DATA!K3021),DATA!K3021,"n/a")</f>
        <v>1.7323999999999999E-2</v>
      </c>
      <c r="I419" s="89">
        <f>+IF(ISNUMBER(DATA!L3021),DATA!L3021,"n/a")</f>
        <v>2.0900259999999999</v>
      </c>
      <c r="J419" s="79">
        <f>+IF(ISNUMBER(DATA!M3021),DATA!M3021,"n/a")</f>
        <v>1.6688000000000001E-2</v>
      </c>
      <c r="K419" s="89">
        <f>+IF(ISNUMBER(DATA!N3021),DATA!N3021,"n/a")</f>
        <v>2.0639560000000001</v>
      </c>
      <c r="L419" s="79">
        <f>+IF(ISNUMBER(DATA!O3021),DATA!O3021,"n/a")</f>
        <v>4.5189999999999996E-3</v>
      </c>
      <c r="R419" s="68"/>
      <c r="S419" s="68"/>
      <c r="T419" s="68"/>
      <c r="U419" s="68"/>
      <c r="V419" s="68"/>
      <c r="W419" s="68"/>
      <c r="X419" s="68"/>
      <c r="Y419" s="68"/>
    </row>
    <row r="420" spans="1:25" x14ac:dyDescent="0.2">
      <c r="A420" s="68" t="s">
        <v>12</v>
      </c>
      <c r="B420" s="68" t="s">
        <v>23</v>
      </c>
      <c r="C420" s="68" t="s">
        <v>26</v>
      </c>
      <c r="D420" s="68" t="s">
        <v>329</v>
      </c>
      <c r="E420" s="89">
        <f>+IF(ISNUMBER(DATA!H3022),DATA!H3022,"n/a")</f>
        <v>2.165114</v>
      </c>
      <c r="F420" s="79">
        <f>+IF(ISNUMBER(DATA!I3022),DATA!I3022,"n/a")</f>
        <v>1.9154999999999998E-2</v>
      </c>
      <c r="G420" s="89">
        <f>+IF(ISNUMBER(DATA!J3022),DATA!J3022,"n/a")</f>
        <v>2.1017139999999999</v>
      </c>
      <c r="H420" s="79">
        <f>+IF(ISNUMBER(DATA!K3022),DATA!K3022,"n/a")</f>
        <v>-2.8826000000000001E-2</v>
      </c>
      <c r="I420" s="89">
        <f>+IF(ISNUMBER(DATA!L3022),DATA!L3022,"n/a")</f>
        <v>2.1158070000000002</v>
      </c>
      <c r="J420" s="79">
        <f>+IF(ISNUMBER(DATA!M3022),DATA!M3022,"n/a")</f>
        <v>-2.5391E-2</v>
      </c>
      <c r="K420" s="89">
        <f>+IF(ISNUMBER(DATA!N3022),DATA!N3022,"n/a")</f>
        <v>2.1393450000000001</v>
      </c>
      <c r="L420" s="79">
        <f>+IF(ISNUMBER(DATA!O3022),DATA!O3022,"n/a")</f>
        <v>-7.6860000000000001E-3</v>
      </c>
      <c r="R420" s="68"/>
      <c r="S420" s="68"/>
      <c r="T420" s="68"/>
      <c r="U420" s="68"/>
      <c r="V420" s="68"/>
      <c r="W420" s="68"/>
      <c r="X420" s="68"/>
      <c r="Y420" s="68"/>
    </row>
    <row r="421" spans="1:25" x14ac:dyDescent="0.2">
      <c r="A421" s="68" t="s">
        <v>12</v>
      </c>
      <c r="B421" s="68" t="s">
        <v>23</v>
      </c>
      <c r="C421" s="68" t="s">
        <v>26</v>
      </c>
      <c r="D421" s="68" t="s">
        <v>330</v>
      </c>
      <c r="E421" s="89">
        <f>+IF(ISNUMBER(DATA!H3023),DATA!H3023,"n/a")</f>
        <v>2.1817470000000001</v>
      </c>
      <c r="F421" s="79">
        <f>+IF(ISNUMBER(DATA!I3023),DATA!I3023,"n/a")</f>
        <v>1.1490000000000001E-3</v>
      </c>
      <c r="G421" s="89">
        <f>+IF(ISNUMBER(DATA!J3023),DATA!J3023,"n/a")</f>
        <v>2.2127159999999999</v>
      </c>
      <c r="H421" s="79">
        <f>+IF(ISNUMBER(DATA!K3023),DATA!K3023,"n/a")</f>
        <v>9.9769999999999998E-3</v>
      </c>
      <c r="I421" s="89">
        <f>+IF(ISNUMBER(DATA!L3023),DATA!L3023,"n/a")</f>
        <v>2.2435969999999998</v>
      </c>
      <c r="J421" s="79">
        <f>+IF(ISNUMBER(DATA!M3023),DATA!M3023,"n/a")</f>
        <v>2.7734000000000002E-2</v>
      </c>
      <c r="K421" s="89">
        <f>+IF(ISNUMBER(DATA!N3023),DATA!N3023,"n/a")</f>
        <v>2.239134</v>
      </c>
      <c r="L421" s="79">
        <f>+IF(ISNUMBER(DATA!O3023),DATA!O3023,"n/a")</f>
        <v>2.2152999999999999E-2</v>
      </c>
      <c r="R421" s="68"/>
      <c r="S421" s="68"/>
      <c r="T421" s="68"/>
      <c r="U421" s="68"/>
      <c r="V421" s="68"/>
      <c r="W421" s="68"/>
      <c r="X421" s="68"/>
      <c r="Y421" s="68"/>
    </row>
    <row r="422" spans="1:25" x14ac:dyDescent="0.2">
      <c r="A422" s="68" t="s">
        <v>12</v>
      </c>
      <c r="B422" s="68" t="s">
        <v>23</v>
      </c>
      <c r="C422" s="68" t="s">
        <v>26</v>
      </c>
      <c r="D422" s="68" t="s">
        <v>331</v>
      </c>
      <c r="E422" s="89">
        <f>+IF(ISNUMBER(DATA!H3024),DATA!H3024,"n/a")</f>
        <v>2.3300920000000001</v>
      </c>
      <c r="F422" s="79">
        <f>+IF(ISNUMBER(DATA!I3024),DATA!I3024,"n/a")</f>
        <v>2.3720999999999999E-2</v>
      </c>
      <c r="G422" s="89">
        <f>+IF(ISNUMBER(DATA!J3024),DATA!J3024,"n/a")</f>
        <v>2.3160029999999998</v>
      </c>
      <c r="H422" s="79">
        <f>+IF(ISNUMBER(DATA!K3024),DATA!K3024,"n/a")</f>
        <v>-3.2290000000000001E-3</v>
      </c>
      <c r="I422" s="89">
        <f>+IF(ISNUMBER(DATA!L3024),DATA!L3024,"n/a")</f>
        <v>2.302972</v>
      </c>
      <c r="J422" s="79">
        <f>+IF(ISNUMBER(DATA!M3024),DATA!M3024,"n/a")</f>
        <v>-1.8145999999999999E-2</v>
      </c>
      <c r="K422" s="89">
        <f>+IF(ISNUMBER(DATA!N3024),DATA!N3024,"n/a")</f>
        <v>2.3297970000000001</v>
      </c>
      <c r="L422" s="79">
        <f>+IF(ISNUMBER(DATA!O3024),DATA!O3024,"n/a")</f>
        <v>-2.9069999999999999E-3</v>
      </c>
      <c r="R422" s="68"/>
      <c r="S422" s="68"/>
      <c r="T422" s="68"/>
      <c r="U422" s="68"/>
      <c r="V422" s="68"/>
      <c r="W422" s="68"/>
      <c r="X422" s="68"/>
      <c r="Y422" s="68"/>
    </row>
    <row r="423" spans="1:25" x14ac:dyDescent="0.2">
      <c r="A423" s="68" t="s">
        <v>12</v>
      </c>
      <c r="B423" s="68" t="s">
        <v>23</v>
      </c>
      <c r="C423" s="68" t="s">
        <v>26</v>
      </c>
      <c r="D423" s="68" t="s">
        <v>332</v>
      </c>
      <c r="E423" s="89">
        <f>+IF(ISNUMBER(DATA!H3025),DATA!H3025,"n/a")</f>
        <v>2.2852960000000002</v>
      </c>
      <c r="F423" s="79">
        <f>+IF(ISNUMBER(DATA!I3025),DATA!I3025,"n/a")</f>
        <v>4.0233999999999999E-2</v>
      </c>
      <c r="G423" s="89">
        <f>+IF(ISNUMBER(DATA!J3025),DATA!J3025,"n/a")</f>
        <v>2.2342659999999999</v>
      </c>
      <c r="H423" s="79">
        <f>+IF(ISNUMBER(DATA!K3025),DATA!K3025,"n/a")</f>
        <v>3.4005000000000001E-2</v>
      </c>
      <c r="I423" s="89">
        <f>+IF(ISNUMBER(DATA!L3025),DATA!L3025,"n/a")</f>
        <v>2.2018330000000002</v>
      </c>
      <c r="J423" s="79">
        <f>+IF(ISNUMBER(DATA!M3025),DATA!M3025,"n/a")</f>
        <v>2.0220999999999999E-2</v>
      </c>
      <c r="K423" s="89">
        <f>+IF(ISNUMBER(DATA!N3025),DATA!N3025,"n/a")</f>
        <v>2.1905619999999999</v>
      </c>
      <c r="L423" s="79">
        <f>+IF(ISNUMBER(DATA!O3025),DATA!O3025,"n/a")</f>
        <v>1.8484E-2</v>
      </c>
      <c r="R423" s="68"/>
      <c r="S423" s="68"/>
      <c r="T423" s="68"/>
      <c r="U423" s="68"/>
      <c r="V423" s="68"/>
      <c r="W423" s="68"/>
      <c r="X423" s="68"/>
      <c r="Y423" s="68"/>
    </row>
    <row r="424" spans="1:25" x14ac:dyDescent="0.2">
      <c r="A424" s="68" t="s">
        <v>12</v>
      </c>
      <c r="B424" s="68" t="s">
        <v>23</v>
      </c>
      <c r="C424" s="68" t="s">
        <v>26</v>
      </c>
      <c r="D424" s="68" t="s">
        <v>333</v>
      </c>
      <c r="E424" s="89">
        <f>+IF(ISNUMBER(DATA!H3026),DATA!H3026,"n/a")</f>
        <v>2.191878</v>
      </c>
      <c r="F424" s="79">
        <f>+IF(ISNUMBER(DATA!I3026),DATA!I3026,"n/a")</f>
        <v>4.7029999999999997E-3</v>
      </c>
      <c r="G424" s="89">
        <f>+IF(ISNUMBER(DATA!J3026),DATA!J3026,"n/a")</f>
        <v>2.1716799999999998</v>
      </c>
      <c r="H424" s="79">
        <f>+IF(ISNUMBER(DATA!K3026),DATA!K3026,"n/a")</f>
        <v>-1.6463999999999999E-2</v>
      </c>
      <c r="I424" s="89">
        <f>+IF(ISNUMBER(DATA!L3026),DATA!L3026,"n/a")</f>
        <v>2.164663</v>
      </c>
      <c r="J424" s="79">
        <f>+IF(ISNUMBER(DATA!M3026),DATA!M3026,"n/a")</f>
        <v>-2.7015999999999998E-2</v>
      </c>
      <c r="K424" s="89">
        <f>+IF(ISNUMBER(DATA!N3026),DATA!N3026,"n/a")</f>
        <v>2.1733120000000001</v>
      </c>
      <c r="L424" s="79">
        <f>+IF(ISNUMBER(DATA!O3026),DATA!O3026,"n/a")</f>
        <v>-2.1336999999999998E-2</v>
      </c>
      <c r="R424" s="68"/>
      <c r="S424" s="68"/>
      <c r="T424" s="68"/>
      <c r="U424" s="68"/>
      <c r="V424" s="68"/>
      <c r="W424" s="68"/>
      <c r="X424" s="68"/>
      <c r="Y424" s="68"/>
    </row>
    <row r="425" spans="1:25" x14ac:dyDescent="0.2">
      <c r="A425" s="68" t="s">
        <v>12</v>
      </c>
      <c r="B425" s="68" t="s">
        <v>23</v>
      </c>
      <c r="C425" s="68" t="s">
        <v>26</v>
      </c>
      <c r="D425" s="68" t="s">
        <v>334</v>
      </c>
      <c r="E425" s="89">
        <f>+IF(ISNUMBER(DATA!H3027),DATA!H3027,"n/a")</f>
        <v>2.2266219999999999</v>
      </c>
      <c r="F425" s="79">
        <f>+IF(ISNUMBER(DATA!I3027),DATA!I3027,"n/a")</f>
        <v>2.7199999999999998E-2</v>
      </c>
      <c r="G425" s="89">
        <f>+IF(ISNUMBER(DATA!J3027),DATA!J3027,"n/a")</f>
        <v>2.2061790000000001</v>
      </c>
      <c r="H425" s="79">
        <f>+IF(ISNUMBER(DATA!K3027),DATA!K3027,"n/a")</f>
        <v>8.2369999999999995E-3</v>
      </c>
      <c r="I425" s="89">
        <f>+IF(ISNUMBER(DATA!L3027),DATA!L3027,"n/a")</f>
        <v>2.1983489999999999</v>
      </c>
      <c r="J425" s="79">
        <f>+IF(ISNUMBER(DATA!M3027),DATA!M3027,"n/a")</f>
        <v>3.5829999999999998E-3</v>
      </c>
      <c r="K425" s="89">
        <f>+IF(ISNUMBER(DATA!N3027),DATA!N3027,"n/a")</f>
        <v>2.1928960000000002</v>
      </c>
      <c r="L425" s="79">
        <f>+IF(ISNUMBER(DATA!O3027),DATA!O3027,"n/a")</f>
        <v>4.0470000000000002E-3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12</v>
      </c>
      <c r="B427" s="68" t="s">
        <v>24</v>
      </c>
      <c r="C427" s="68" t="s">
        <v>0</v>
      </c>
      <c r="D427" s="68" t="s">
        <v>326</v>
      </c>
      <c r="E427" s="78">
        <f>+IF(ISNUMBER(DATA!H3078),DATA!H3078,"n/a")</f>
        <v>3537220.56</v>
      </c>
      <c r="F427" s="79">
        <f>+IF(ISNUMBER(DATA!I3078),DATA!I3078,"n/a")</f>
        <v>6.2830999999999998E-2</v>
      </c>
      <c r="G427" s="78">
        <f>+IF(ISNUMBER(DATA!J3078),DATA!J3078,"n/a")</f>
        <v>11641365.289999999</v>
      </c>
      <c r="H427" s="79">
        <f>+IF(ISNUMBER(DATA!K3078),DATA!K3078,"n/a")</f>
        <v>3.2704999999999998E-2</v>
      </c>
      <c r="I427" s="78">
        <f>+IF(ISNUMBER(DATA!L3078),DATA!L3078,"n/a")</f>
        <v>23870894.140000001</v>
      </c>
      <c r="J427" s="79">
        <f>+IF(ISNUMBER(DATA!M3078),DATA!M3078,"n/a")</f>
        <v>5.0788E-2</v>
      </c>
      <c r="K427" s="78">
        <f>+IF(ISNUMBER(DATA!N3078),DATA!N3078,"n/a")</f>
        <v>48233350.329999998</v>
      </c>
      <c r="L427" s="79">
        <f>+IF(ISNUMBER(DATA!O3078),DATA!O3078,"n/a")</f>
        <v>3.1130000000000001E-2</v>
      </c>
      <c r="R427" s="68"/>
      <c r="S427" s="68"/>
      <c r="T427" s="68"/>
      <c r="U427" s="68"/>
      <c r="V427" s="68"/>
      <c r="W427" s="68"/>
      <c r="X427" s="68"/>
      <c r="Y427" s="68"/>
    </row>
    <row r="428" spans="1:25" x14ac:dyDescent="0.2">
      <c r="A428" s="68" t="s">
        <v>12</v>
      </c>
      <c r="B428" s="68" t="s">
        <v>24</v>
      </c>
      <c r="C428" s="68" t="s">
        <v>0</v>
      </c>
      <c r="D428" s="68" t="s">
        <v>327</v>
      </c>
      <c r="E428" s="78">
        <f>+IF(ISNUMBER(DATA!H3079),DATA!H3079,"n/a")</f>
        <v>4014000.9</v>
      </c>
      <c r="F428" s="79">
        <f>+IF(ISNUMBER(DATA!I3079),DATA!I3079,"n/a")</f>
        <v>-3.4429999999999999E-3</v>
      </c>
      <c r="G428" s="78">
        <f>+IF(ISNUMBER(DATA!J3079),DATA!J3079,"n/a")</f>
        <v>14379329.09</v>
      </c>
      <c r="H428" s="79">
        <f>+IF(ISNUMBER(DATA!K3079),DATA!K3079,"n/a")</f>
        <v>3.1891000000000003E-2</v>
      </c>
      <c r="I428" s="78">
        <f>+IF(ISNUMBER(DATA!L3079),DATA!L3079,"n/a")</f>
        <v>28088225.149999999</v>
      </c>
      <c r="J428" s="79">
        <f>+IF(ISNUMBER(DATA!M3079),DATA!M3079,"n/a")</f>
        <v>2.5283E-2</v>
      </c>
      <c r="K428" s="78">
        <f>+IF(ISNUMBER(DATA!N3079),DATA!N3079,"n/a")</f>
        <v>55736669.549999997</v>
      </c>
      <c r="L428" s="79">
        <f>+IF(ISNUMBER(DATA!O3079),DATA!O3079,"n/a")</f>
        <v>2.7921000000000001E-2</v>
      </c>
      <c r="R428" s="68"/>
      <c r="S428" s="68"/>
      <c r="T428" s="68"/>
      <c r="U428" s="68"/>
      <c r="V428" s="68"/>
      <c r="W428" s="68"/>
      <c r="X428" s="68"/>
      <c r="Y428" s="68"/>
    </row>
    <row r="429" spans="1:25" x14ac:dyDescent="0.2">
      <c r="A429" s="68" t="s">
        <v>12</v>
      </c>
      <c r="B429" s="68" t="s">
        <v>24</v>
      </c>
      <c r="C429" s="68" t="s">
        <v>0</v>
      </c>
      <c r="D429" s="68" t="s">
        <v>328</v>
      </c>
      <c r="E429" s="78">
        <f>+IF(ISNUMBER(DATA!H3080),DATA!H3080,"n/a")</f>
        <v>2432978.38</v>
      </c>
      <c r="F429" s="79">
        <f>+IF(ISNUMBER(DATA!I3080),DATA!I3080,"n/a")</f>
        <v>-0.1041</v>
      </c>
      <c r="G429" s="78">
        <f>+IF(ISNUMBER(DATA!J3080),DATA!J3080,"n/a")</f>
        <v>8348073.4000000004</v>
      </c>
      <c r="H429" s="79">
        <f>+IF(ISNUMBER(DATA!K3080),DATA!K3080,"n/a")</f>
        <v>-9.4659999999999994E-2</v>
      </c>
      <c r="I429" s="78">
        <f>+IF(ISNUMBER(DATA!L3080),DATA!L3080,"n/a")</f>
        <v>17816573.800000001</v>
      </c>
      <c r="J429" s="79">
        <f>+IF(ISNUMBER(DATA!M3080),DATA!M3080,"n/a")</f>
        <v>-6.3411999999999996E-2</v>
      </c>
      <c r="K429" s="78">
        <f>+IF(ISNUMBER(DATA!N3080),DATA!N3080,"n/a")</f>
        <v>36556868.890000001</v>
      </c>
      <c r="L429" s="79">
        <f>+IF(ISNUMBER(DATA!O3080),DATA!O3080,"n/a")</f>
        <v>-4.9877999999999999E-2</v>
      </c>
      <c r="R429" s="68"/>
      <c r="S429" s="68"/>
      <c r="T429" s="68"/>
      <c r="U429" s="68"/>
      <c r="V429" s="68"/>
      <c r="W429" s="68"/>
      <c r="X429" s="68"/>
      <c r="Y429" s="68"/>
    </row>
    <row r="430" spans="1:25" x14ac:dyDescent="0.2">
      <c r="A430" s="68" t="s">
        <v>12</v>
      </c>
      <c r="B430" s="68" t="s">
        <v>24</v>
      </c>
      <c r="C430" s="68" t="s">
        <v>0</v>
      </c>
      <c r="D430" s="68" t="s">
        <v>329</v>
      </c>
      <c r="E430" s="78">
        <f>+IF(ISNUMBER(DATA!H3081),DATA!H3081,"n/a")</f>
        <v>5882917.1100000003</v>
      </c>
      <c r="F430" s="79">
        <f>+IF(ISNUMBER(DATA!I3081),DATA!I3081,"n/a")</f>
        <v>6.2468000000000003E-2</v>
      </c>
      <c r="G430" s="78">
        <f>+IF(ISNUMBER(DATA!J3081),DATA!J3081,"n/a")</f>
        <v>20049739.719999999</v>
      </c>
      <c r="H430" s="79">
        <f>+IF(ISNUMBER(DATA!K3081),DATA!K3081,"n/a")</f>
        <v>4.2724999999999999E-2</v>
      </c>
      <c r="I430" s="78">
        <f>+IF(ISNUMBER(DATA!L3081),DATA!L3081,"n/a")</f>
        <v>42538168.130000003</v>
      </c>
      <c r="J430" s="79">
        <f>+IF(ISNUMBER(DATA!M3081),DATA!M3081,"n/a")</f>
        <v>3.8768999999999998E-2</v>
      </c>
      <c r="K430" s="78">
        <f>+IF(ISNUMBER(DATA!N3081),DATA!N3081,"n/a")</f>
        <v>87493945.760000005</v>
      </c>
      <c r="L430" s="79">
        <f>+IF(ISNUMBER(DATA!O3081),DATA!O3081,"n/a")</f>
        <v>1.3941E-2</v>
      </c>
      <c r="R430" s="68"/>
      <c r="S430" s="68"/>
      <c r="T430" s="68"/>
      <c r="U430" s="68"/>
      <c r="V430" s="68"/>
      <c r="W430" s="68"/>
      <c r="X430" s="68"/>
      <c r="Y430" s="68"/>
    </row>
    <row r="431" spans="1:25" x14ac:dyDescent="0.2">
      <c r="A431" s="68" t="s">
        <v>12</v>
      </c>
      <c r="B431" s="68" t="s">
        <v>24</v>
      </c>
      <c r="C431" s="68" t="s">
        <v>0</v>
      </c>
      <c r="D431" s="68" t="s">
        <v>330</v>
      </c>
      <c r="E431" s="78">
        <f>+IF(ISNUMBER(DATA!H3082),DATA!H3082,"n/a")</f>
        <v>2060538.76</v>
      </c>
      <c r="F431" s="79">
        <f>+IF(ISNUMBER(DATA!I3082),DATA!I3082,"n/a")</f>
        <v>2.0990999999999999E-2</v>
      </c>
      <c r="G431" s="78">
        <f>+IF(ISNUMBER(DATA!J3082),DATA!J3082,"n/a")</f>
        <v>7007494.04</v>
      </c>
      <c r="H431" s="79">
        <f>+IF(ISNUMBER(DATA!K3082),DATA!K3082,"n/a")</f>
        <v>1.4814000000000001E-2</v>
      </c>
      <c r="I431" s="78">
        <f>+IF(ISNUMBER(DATA!L3082),DATA!L3082,"n/a")</f>
        <v>14094499.26</v>
      </c>
      <c r="J431" s="79">
        <f>+IF(ISNUMBER(DATA!M3082),DATA!M3082,"n/a")</f>
        <v>3.4734000000000001E-2</v>
      </c>
      <c r="K431" s="78">
        <f>+IF(ISNUMBER(DATA!N3082),DATA!N3082,"n/a")</f>
        <v>28159760.300000001</v>
      </c>
      <c r="L431" s="79">
        <f>+IF(ISNUMBER(DATA!O3082),DATA!O3082,"n/a")</f>
        <v>2.0910000000000002E-2</v>
      </c>
      <c r="R431" s="68"/>
      <c r="S431" s="68"/>
      <c r="T431" s="68"/>
      <c r="U431" s="68"/>
      <c r="V431" s="68"/>
      <c r="W431" s="68"/>
      <c r="X431" s="68"/>
      <c r="Y431" s="68"/>
    </row>
    <row r="432" spans="1:25" x14ac:dyDescent="0.2">
      <c r="A432" s="68" t="s">
        <v>12</v>
      </c>
      <c r="B432" s="68" t="s">
        <v>24</v>
      </c>
      <c r="C432" s="68" t="s">
        <v>0</v>
      </c>
      <c r="D432" s="68" t="s">
        <v>331</v>
      </c>
      <c r="E432" s="78">
        <f>+IF(ISNUMBER(DATA!H3083),DATA!H3083,"n/a")</f>
        <v>2641816.2000000002</v>
      </c>
      <c r="F432" s="79">
        <f>+IF(ISNUMBER(DATA!I3083),DATA!I3083,"n/a")</f>
        <v>-3.6398E-2</v>
      </c>
      <c r="G432" s="78">
        <f>+IF(ISNUMBER(DATA!J3083),DATA!J3083,"n/a")</f>
        <v>9160910.2899999991</v>
      </c>
      <c r="H432" s="79">
        <f>+IF(ISNUMBER(DATA!K3083),DATA!K3083,"n/a")</f>
        <v>-1.8386E-2</v>
      </c>
      <c r="I432" s="78">
        <f>+IF(ISNUMBER(DATA!L3083),DATA!L3083,"n/a")</f>
        <v>19058301.949999999</v>
      </c>
      <c r="J432" s="79">
        <f>+IF(ISNUMBER(DATA!M3083),DATA!M3083,"n/a")</f>
        <v>-3.7328E-2</v>
      </c>
      <c r="K432" s="78">
        <f>+IF(ISNUMBER(DATA!N3083),DATA!N3083,"n/a")</f>
        <v>37399461.719999999</v>
      </c>
      <c r="L432" s="79">
        <f>+IF(ISNUMBER(DATA!O3083),DATA!O3083,"n/a")</f>
        <v>-4.1696999999999998E-2</v>
      </c>
      <c r="R432" s="68"/>
      <c r="S432" s="68"/>
      <c r="T432" s="68"/>
      <c r="U432" s="68"/>
      <c r="V432" s="68"/>
      <c r="W432" s="68"/>
      <c r="X432" s="68"/>
      <c r="Y432" s="68"/>
    </row>
    <row r="433" spans="1:25" x14ac:dyDescent="0.2">
      <c r="A433" s="68" t="s">
        <v>12</v>
      </c>
      <c r="B433" s="68" t="s">
        <v>24</v>
      </c>
      <c r="C433" s="68" t="s">
        <v>0</v>
      </c>
      <c r="D433" s="68" t="s">
        <v>332</v>
      </c>
      <c r="E433" s="78">
        <f>+IF(ISNUMBER(DATA!H3084),DATA!H3084,"n/a")</f>
        <v>2927420.57</v>
      </c>
      <c r="F433" s="79">
        <f>+IF(ISNUMBER(DATA!I3084),DATA!I3084,"n/a")</f>
        <v>-1.5639E-2</v>
      </c>
      <c r="G433" s="78">
        <f>+IF(ISNUMBER(DATA!J3084),DATA!J3084,"n/a")</f>
        <v>9163246.8200000003</v>
      </c>
      <c r="H433" s="79">
        <f>+IF(ISNUMBER(DATA!K3084),DATA!K3084,"n/a")</f>
        <v>-1.5483E-2</v>
      </c>
      <c r="I433" s="78">
        <f>+IF(ISNUMBER(DATA!L3084),DATA!L3084,"n/a")</f>
        <v>19744191.399999999</v>
      </c>
      <c r="J433" s="79">
        <f>+IF(ISNUMBER(DATA!M3084),DATA!M3084,"n/a")</f>
        <v>-1.6990999999999999E-2</v>
      </c>
      <c r="K433" s="78">
        <f>+IF(ISNUMBER(DATA!N3084),DATA!N3084,"n/a")</f>
        <v>40725925.030000001</v>
      </c>
      <c r="L433" s="79">
        <f>+IF(ISNUMBER(DATA!O3084),DATA!O3084,"n/a")</f>
        <v>-2.7959000000000001E-2</v>
      </c>
      <c r="R433" s="68"/>
      <c r="S433" s="68"/>
      <c r="T433" s="68"/>
      <c r="U433" s="68"/>
      <c r="V433" s="68"/>
      <c r="W433" s="68"/>
      <c r="X433" s="68"/>
      <c r="Y433" s="68"/>
    </row>
    <row r="434" spans="1:25" x14ac:dyDescent="0.2">
      <c r="A434" s="68" t="s">
        <v>12</v>
      </c>
      <c r="B434" s="68" t="s">
        <v>24</v>
      </c>
      <c r="C434" s="68" t="s">
        <v>0</v>
      </c>
      <c r="D434" s="68" t="s">
        <v>333</v>
      </c>
      <c r="E434" s="78">
        <f>+IF(ISNUMBER(DATA!H3085),DATA!H3085,"n/a")</f>
        <v>3860967.04</v>
      </c>
      <c r="F434" s="79">
        <f>+IF(ISNUMBER(DATA!I3085),DATA!I3085,"n/a")</f>
        <v>-1.8727000000000001E-2</v>
      </c>
      <c r="G434" s="78">
        <f>+IF(ISNUMBER(DATA!J3085),DATA!J3085,"n/a")</f>
        <v>12908372.060000001</v>
      </c>
      <c r="H434" s="79">
        <f>+IF(ISNUMBER(DATA!K3085),DATA!K3085,"n/a")</f>
        <v>-3.6058E-2</v>
      </c>
      <c r="I434" s="78">
        <f>+IF(ISNUMBER(DATA!L3085),DATA!L3085,"n/a")</f>
        <v>26366787.300000001</v>
      </c>
      <c r="J434" s="79">
        <f>+IF(ISNUMBER(DATA!M3085),DATA!M3085,"n/a")</f>
        <v>-1.6393000000000001E-2</v>
      </c>
      <c r="K434" s="78">
        <f>+IF(ISNUMBER(DATA!N3085),DATA!N3085,"n/a")</f>
        <v>53677904.549999997</v>
      </c>
      <c r="L434" s="79">
        <f>+IF(ISNUMBER(DATA!O3085),DATA!O3085,"n/a")</f>
        <v>-1.1348E-2</v>
      </c>
      <c r="R434" s="68"/>
      <c r="S434" s="68"/>
      <c r="T434" s="68"/>
      <c r="U434" s="68"/>
      <c r="V434" s="68"/>
      <c r="W434" s="68"/>
      <c r="X434" s="68"/>
      <c r="Y434" s="68"/>
    </row>
    <row r="435" spans="1:25" x14ac:dyDescent="0.2">
      <c r="A435" s="68" t="s">
        <v>12</v>
      </c>
      <c r="B435" s="68" t="s">
        <v>24</v>
      </c>
      <c r="C435" s="68" t="s">
        <v>0</v>
      </c>
      <c r="D435" s="68" t="s">
        <v>334</v>
      </c>
      <c r="E435" s="78">
        <f>+IF(ISNUMBER(DATA!H3086),DATA!H3086,"n/a")</f>
        <v>27357859.420000002</v>
      </c>
      <c r="F435" s="79">
        <f>+IF(ISNUMBER(DATA!I3086),DATA!I3086,"n/a")</f>
        <v>2.9619999999999998E-3</v>
      </c>
      <c r="G435" s="78">
        <f>+IF(ISNUMBER(DATA!J3086),DATA!J3086,"n/a")</f>
        <v>92658531.030000001</v>
      </c>
      <c r="H435" s="79">
        <f>+IF(ISNUMBER(DATA!K3086),DATA!K3086,"n/a")</f>
        <v>7.0699999999999995E-4</v>
      </c>
      <c r="I435" s="78">
        <f>+IF(ISNUMBER(DATA!L3086),DATA!L3086,"n/a")</f>
        <v>191577641.63999999</v>
      </c>
      <c r="J435" s="79">
        <f>+IF(ISNUMBER(DATA!M3086),DATA!M3086,"n/a")</f>
        <v>6.2040000000000003E-3</v>
      </c>
      <c r="K435" s="78">
        <f>+IF(ISNUMBER(DATA!N3086),DATA!N3086,"n/a")</f>
        <v>387983886.98000002</v>
      </c>
      <c r="L435" s="79">
        <f>+IF(ISNUMBER(DATA!O3086),DATA!O3086,"n/a")</f>
        <v>-1.503E-3</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12</v>
      </c>
      <c r="B437" s="68" t="s">
        <v>24</v>
      </c>
      <c r="C437" s="68" t="s">
        <v>9</v>
      </c>
      <c r="D437" s="68" t="s">
        <v>326</v>
      </c>
      <c r="E437" s="88">
        <f>+IF(ISNUMBER(DATA!H3137),DATA!H3137,"n/a")</f>
        <v>1033198.92</v>
      </c>
      <c r="F437" s="79">
        <f>+IF(ISNUMBER(DATA!I3137),DATA!I3137,"n/a")</f>
        <v>6.6698999999999994E-2</v>
      </c>
      <c r="G437" s="88">
        <f>+IF(ISNUMBER(DATA!J3137),DATA!J3137,"n/a")</f>
        <v>3390455.37</v>
      </c>
      <c r="H437" s="79">
        <f>+IF(ISNUMBER(DATA!K3137),DATA!K3137,"n/a")</f>
        <v>5.0937999999999997E-2</v>
      </c>
      <c r="I437" s="88">
        <f>+IF(ISNUMBER(DATA!L3137),DATA!L3137,"n/a")</f>
        <v>6968080.7699999996</v>
      </c>
      <c r="J437" s="79">
        <f>+IF(ISNUMBER(DATA!M3137),DATA!M3137,"n/a")</f>
        <v>6.2909000000000007E-2</v>
      </c>
      <c r="K437" s="88">
        <f>+IF(ISNUMBER(DATA!N3137),DATA!N3137,"n/a")</f>
        <v>14095291.23</v>
      </c>
      <c r="L437" s="79">
        <f>+IF(ISNUMBER(DATA!O3137),DATA!O3137,"n/a")</f>
        <v>6.2899999999999998E-2</v>
      </c>
      <c r="R437" s="68"/>
      <c r="S437" s="68"/>
      <c r="T437" s="68"/>
      <c r="U437" s="68"/>
      <c r="V437" s="68"/>
      <c r="W437" s="68"/>
      <c r="X437" s="68"/>
      <c r="Y437" s="68"/>
    </row>
    <row r="438" spans="1:25" x14ac:dyDescent="0.2">
      <c r="A438" s="68" t="s">
        <v>12</v>
      </c>
      <c r="B438" s="68" t="s">
        <v>24</v>
      </c>
      <c r="C438" s="68" t="s">
        <v>9</v>
      </c>
      <c r="D438" s="68" t="s">
        <v>327</v>
      </c>
      <c r="E438" s="88">
        <f>+IF(ISNUMBER(DATA!H3138),DATA!H3138,"n/a")</f>
        <v>1131988.94</v>
      </c>
      <c r="F438" s="79">
        <f>+IF(ISNUMBER(DATA!I3138),DATA!I3138,"n/a")</f>
        <v>-6.4288999999999999E-2</v>
      </c>
      <c r="G438" s="88">
        <f>+IF(ISNUMBER(DATA!J3138),DATA!J3138,"n/a")</f>
        <v>4095687.61</v>
      </c>
      <c r="H438" s="79">
        <f>+IF(ISNUMBER(DATA!K3138),DATA!K3138,"n/a")</f>
        <v>-1.9239999999999999E-3</v>
      </c>
      <c r="I438" s="88">
        <f>+IF(ISNUMBER(DATA!L3138),DATA!L3138,"n/a")</f>
        <v>8167795.1900000004</v>
      </c>
      <c r="J438" s="79">
        <f>+IF(ISNUMBER(DATA!M3138),DATA!M3138,"n/a")</f>
        <v>7.2370000000000004E-3</v>
      </c>
      <c r="K438" s="88">
        <f>+IF(ISNUMBER(DATA!N3138),DATA!N3138,"n/a")</f>
        <v>16419321.01</v>
      </c>
      <c r="L438" s="79">
        <f>+IF(ISNUMBER(DATA!O3138),DATA!O3138,"n/a")</f>
        <v>1.7167999999999999E-2</v>
      </c>
      <c r="R438" s="68"/>
      <c r="S438" s="68"/>
      <c r="T438" s="68"/>
      <c r="U438" s="68"/>
      <c r="V438" s="68"/>
      <c r="W438" s="68"/>
      <c r="X438" s="68"/>
      <c r="Y438" s="68"/>
    </row>
    <row r="439" spans="1:25" x14ac:dyDescent="0.2">
      <c r="A439" s="68" t="s">
        <v>12</v>
      </c>
      <c r="B439" s="68" t="s">
        <v>24</v>
      </c>
      <c r="C439" s="68" t="s">
        <v>9</v>
      </c>
      <c r="D439" s="68" t="s">
        <v>328</v>
      </c>
      <c r="E439" s="88">
        <f>+IF(ISNUMBER(DATA!H3139),DATA!H3139,"n/a")</f>
        <v>699126.53</v>
      </c>
      <c r="F439" s="79">
        <f>+IF(ISNUMBER(DATA!I3139),DATA!I3139,"n/a")</f>
        <v>-9.2234999999999998E-2</v>
      </c>
      <c r="G439" s="88">
        <f>+IF(ISNUMBER(DATA!J3139),DATA!J3139,"n/a")</f>
        <v>2391100.2000000002</v>
      </c>
      <c r="H439" s="79">
        <f>+IF(ISNUMBER(DATA!K3139),DATA!K3139,"n/a")</f>
        <v>-8.6631E-2</v>
      </c>
      <c r="I439" s="88">
        <f>+IF(ISNUMBER(DATA!L3139),DATA!L3139,"n/a")</f>
        <v>5148961.18</v>
      </c>
      <c r="J439" s="79">
        <f>+IF(ISNUMBER(DATA!M3139),DATA!M3139,"n/a")</f>
        <v>-4.9841999999999997E-2</v>
      </c>
      <c r="K439" s="88">
        <f>+IF(ISNUMBER(DATA!N3139),DATA!N3139,"n/a")</f>
        <v>10571569.789999999</v>
      </c>
      <c r="L439" s="79">
        <f>+IF(ISNUMBER(DATA!O3139),DATA!O3139,"n/a")</f>
        <v>-3.9099000000000002E-2</v>
      </c>
      <c r="R439" s="68"/>
      <c r="S439" s="68"/>
      <c r="T439" s="68"/>
      <c r="U439" s="68"/>
      <c r="V439" s="68"/>
      <c r="W439" s="68"/>
      <c r="X439" s="68"/>
      <c r="Y439" s="68"/>
    </row>
    <row r="440" spans="1:25" x14ac:dyDescent="0.2">
      <c r="A440" s="68" t="s">
        <v>12</v>
      </c>
      <c r="B440" s="68" t="s">
        <v>24</v>
      </c>
      <c r="C440" s="68" t="s">
        <v>9</v>
      </c>
      <c r="D440" s="68" t="s">
        <v>329</v>
      </c>
      <c r="E440" s="88">
        <f>+IF(ISNUMBER(DATA!H3140),DATA!H3140,"n/a")</f>
        <v>1692169.63</v>
      </c>
      <c r="F440" s="79">
        <f>+IF(ISNUMBER(DATA!I3140),DATA!I3140,"n/a")</f>
        <v>9.4197000000000003E-2</v>
      </c>
      <c r="G440" s="88">
        <f>+IF(ISNUMBER(DATA!J3140),DATA!J3140,"n/a")</f>
        <v>5802574.8300000001</v>
      </c>
      <c r="H440" s="79">
        <f>+IF(ISNUMBER(DATA!K3140),DATA!K3140,"n/a")</f>
        <v>8.8206999999999994E-2</v>
      </c>
      <c r="I440" s="88">
        <f>+IF(ISNUMBER(DATA!L3140),DATA!L3140,"n/a")</f>
        <v>12352851.65</v>
      </c>
      <c r="J440" s="79">
        <f>+IF(ISNUMBER(DATA!M3140),DATA!M3140,"n/a")</f>
        <v>6.6771999999999998E-2</v>
      </c>
      <c r="K440" s="88">
        <f>+IF(ISNUMBER(DATA!N3140),DATA!N3140,"n/a")</f>
        <v>25449681.739999998</v>
      </c>
      <c r="L440" s="79">
        <f>+IF(ISNUMBER(DATA!O3140),DATA!O3140,"n/a")</f>
        <v>1.5941E-2</v>
      </c>
      <c r="R440" s="68"/>
      <c r="S440" s="68"/>
      <c r="T440" s="68"/>
      <c r="U440" s="68"/>
      <c r="V440" s="68"/>
      <c r="W440" s="68"/>
      <c r="X440" s="68"/>
      <c r="Y440" s="68"/>
    </row>
    <row r="441" spans="1:25" x14ac:dyDescent="0.2">
      <c r="A441" s="68" t="s">
        <v>12</v>
      </c>
      <c r="B441" s="68" t="s">
        <v>24</v>
      </c>
      <c r="C441" s="68" t="s">
        <v>9</v>
      </c>
      <c r="D441" s="68" t="s">
        <v>330</v>
      </c>
      <c r="E441" s="88">
        <f>+IF(ISNUMBER(DATA!H3141),DATA!H3141,"n/a")</f>
        <v>609283.22</v>
      </c>
      <c r="F441" s="79">
        <f>+IF(ISNUMBER(DATA!I3141),DATA!I3141,"n/a")</f>
        <v>-3.1323999999999998E-2</v>
      </c>
      <c r="G441" s="88">
        <f>+IF(ISNUMBER(DATA!J3141),DATA!J3141,"n/a")</f>
        <v>2062132.03</v>
      </c>
      <c r="H441" s="79">
        <f>+IF(ISNUMBER(DATA!K3141),DATA!K3141,"n/a")</f>
        <v>-2.8233999999999999E-2</v>
      </c>
      <c r="I441" s="88">
        <f>+IF(ISNUMBER(DATA!L3141),DATA!L3141,"n/a")</f>
        <v>4263639.54</v>
      </c>
      <c r="J441" s="79">
        <f>+IF(ISNUMBER(DATA!M3141),DATA!M3141,"n/a")</f>
        <v>2.3692999999999999E-2</v>
      </c>
      <c r="K441" s="88">
        <f>+IF(ISNUMBER(DATA!N3141),DATA!N3141,"n/a")</f>
        <v>8470884.6300000008</v>
      </c>
      <c r="L441" s="79">
        <f>+IF(ISNUMBER(DATA!O3141),DATA!O3141,"n/a")</f>
        <v>3.2557000000000003E-2</v>
      </c>
      <c r="R441" s="68"/>
      <c r="S441" s="68"/>
      <c r="T441" s="68"/>
      <c r="U441" s="68"/>
      <c r="V441" s="68"/>
      <c r="W441" s="68"/>
      <c r="X441" s="68"/>
      <c r="Y441" s="68"/>
    </row>
    <row r="442" spans="1:25" x14ac:dyDescent="0.2">
      <c r="A442" s="68" t="s">
        <v>12</v>
      </c>
      <c r="B442" s="68" t="s">
        <v>24</v>
      </c>
      <c r="C442" s="68" t="s">
        <v>9</v>
      </c>
      <c r="D442" s="68" t="s">
        <v>331</v>
      </c>
      <c r="E442" s="88">
        <f>+IF(ISNUMBER(DATA!H3142),DATA!H3142,"n/a")</f>
        <v>731099.12</v>
      </c>
      <c r="F442" s="79">
        <f>+IF(ISNUMBER(DATA!I3142),DATA!I3142,"n/a")</f>
        <v>-6.148E-2</v>
      </c>
      <c r="G442" s="88">
        <f>+IF(ISNUMBER(DATA!J3142),DATA!J3142,"n/a")</f>
        <v>2556056.8199999998</v>
      </c>
      <c r="H442" s="79">
        <f>+IF(ISNUMBER(DATA!K3142),DATA!K3142,"n/a")</f>
        <v>-3.2395E-2</v>
      </c>
      <c r="I442" s="88">
        <f>+IF(ISNUMBER(DATA!L3142),DATA!L3142,"n/a")</f>
        <v>5338955.01</v>
      </c>
      <c r="J442" s="79">
        <f>+IF(ISNUMBER(DATA!M3142),DATA!M3142,"n/a")</f>
        <v>-5.4084E-2</v>
      </c>
      <c r="K442" s="88">
        <f>+IF(ISNUMBER(DATA!N3142),DATA!N3142,"n/a")</f>
        <v>10473090.17</v>
      </c>
      <c r="L442" s="79">
        <f>+IF(ISNUMBER(DATA!O3142),DATA!O3142,"n/a")</f>
        <v>-6.4346E-2</v>
      </c>
      <c r="R442" s="68"/>
      <c r="S442" s="68"/>
      <c r="T442" s="68"/>
      <c r="U442" s="68"/>
      <c r="V442" s="68"/>
      <c r="W442" s="68"/>
      <c r="X442" s="68"/>
      <c r="Y442" s="68"/>
    </row>
    <row r="443" spans="1:25" x14ac:dyDescent="0.2">
      <c r="A443" s="68" t="s">
        <v>12</v>
      </c>
      <c r="B443" s="68" t="s">
        <v>24</v>
      </c>
      <c r="C443" s="68" t="s">
        <v>9</v>
      </c>
      <c r="D443" s="68" t="s">
        <v>332</v>
      </c>
      <c r="E443" s="88">
        <f>+IF(ISNUMBER(DATA!H3143),DATA!H3143,"n/a")</f>
        <v>854003.06</v>
      </c>
      <c r="F443" s="79">
        <f>+IF(ISNUMBER(DATA!I3143),DATA!I3143,"n/a")</f>
        <v>-2.6072000000000001E-2</v>
      </c>
      <c r="G443" s="88">
        <f>+IF(ISNUMBER(DATA!J3143),DATA!J3143,"n/a")</f>
        <v>2616798.0099999998</v>
      </c>
      <c r="H443" s="79">
        <f>+IF(ISNUMBER(DATA!K3143),DATA!K3143,"n/a")</f>
        <v>-2.1038999999999999E-2</v>
      </c>
      <c r="I443" s="88">
        <f>+IF(ISNUMBER(DATA!L3143),DATA!L3143,"n/a")</f>
        <v>5662411.4500000002</v>
      </c>
      <c r="J443" s="79">
        <f>+IF(ISNUMBER(DATA!M3143),DATA!M3143,"n/a")</f>
        <v>-2.0759E-2</v>
      </c>
      <c r="K443" s="88">
        <f>+IF(ISNUMBER(DATA!N3143),DATA!N3143,"n/a")</f>
        <v>11661558.630000001</v>
      </c>
      <c r="L443" s="79">
        <f>+IF(ISNUMBER(DATA!O3143),DATA!O3143,"n/a")</f>
        <v>-3.4790000000000001E-2</v>
      </c>
      <c r="R443" s="68"/>
      <c r="S443" s="68"/>
      <c r="T443" s="68"/>
      <c r="U443" s="68"/>
      <c r="V443" s="68"/>
      <c r="W443" s="68"/>
      <c r="X443" s="68"/>
      <c r="Y443" s="68"/>
    </row>
    <row r="444" spans="1:25" x14ac:dyDescent="0.2">
      <c r="A444" s="68" t="s">
        <v>12</v>
      </c>
      <c r="B444" s="68" t="s">
        <v>24</v>
      </c>
      <c r="C444" s="68" t="s">
        <v>9</v>
      </c>
      <c r="D444" s="68" t="s">
        <v>333</v>
      </c>
      <c r="E444" s="88">
        <f>+IF(ISNUMBER(DATA!H3144),DATA!H3144,"n/a")</f>
        <v>1072792.21</v>
      </c>
      <c r="F444" s="79">
        <f>+IF(ISNUMBER(DATA!I3144),DATA!I3144,"n/a")</f>
        <v>-8.8739999999999999E-3</v>
      </c>
      <c r="G444" s="88">
        <f>+IF(ISNUMBER(DATA!J3144),DATA!J3144,"n/a")</f>
        <v>3617063.5</v>
      </c>
      <c r="H444" s="79">
        <f>+IF(ISNUMBER(DATA!K3144),DATA!K3144,"n/a")</f>
        <v>-8.966E-3</v>
      </c>
      <c r="I444" s="88">
        <f>+IF(ISNUMBER(DATA!L3144),DATA!L3144,"n/a")</f>
        <v>7361928.3799999999</v>
      </c>
      <c r="J444" s="79">
        <f>+IF(ISNUMBER(DATA!M3144),DATA!M3144,"n/a")</f>
        <v>2.9949999999999998E-3</v>
      </c>
      <c r="K444" s="88">
        <f>+IF(ISNUMBER(DATA!N3144),DATA!N3144,"n/a")</f>
        <v>14888621.050000001</v>
      </c>
      <c r="L444" s="79">
        <f>+IF(ISNUMBER(DATA!O3144),DATA!O3144,"n/a")</f>
        <v>-1.7365999999999999E-2</v>
      </c>
      <c r="R444" s="68"/>
      <c r="S444" s="68"/>
      <c r="T444" s="68"/>
      <c r="U444" s="68"/>
      <c r="V444" s="68"/>
      <c r="W444" s="68"/>
      <c r="X444" s="68"/>
      <c r="Y444" s="68"/>
    </row>
    <row r="445" spans="1:25" x14ac:dyDescent="0.2">
      <c r="A445" s="68" t="s">
        <v>12</v>
      </c>
      <c r="B445" s="68" t="s">
        <v>24</v>
      </c>
      <c r="C445" s="68" t="s">
        <v>9</v>
      </c>
      <c r="D445" s="68" t="s">
        <v>334</v>
      </c>
      <c r="E445" s="88">
        <f>+IF(ISNUMBER(DATA!H3145),DATA!H3145,"n/a")</f>
        <v>7823661.4100000001</v>
      </c>
      <c r="F445" s="79">
        <f>+IF(ISNUMBER(DATA!I3145),DATA!I3145,"n/a")</f>
        <v>-4.908E-3</v>
      </c>
      <c r="G445" s="88">
        <f>+IF(ISNUMBER(DATA!J3145),DATA!J3145,"n/a")</f>
        <v>26531867.559999999</v>
      </c>
      <c r="H445" s="79">
        <f>+IF(ISNUMBER(DATA!K3145),DATA!K3145,"n/a")</f>
        <v>6.2779999999999997E-3</v>
      </c>
      <c r="I445" s="88">
        <f>+IF(ISNUMBER(DATA!L3145),DATA!L3145,"n/a")</f>
        <v>55264621.719999999</v>
      </c>
      <c r="J445" s="79">
        <f>+IF(ISNUMBER(DATA!M3145),DATA!M3145,"n/a")</f>
        <v>1.2264000000000001E-2</v>
      </c>
      <c r="K445" s="88">
        <f>+IF(ISNUMBER(DATA!N3145),DATA!N3145,"n/a")</f>
        <v>112030015.42</v>
      </c>
      <c r="L445" s="79">
        <f>+IF(ISNUMBER(DATA!O3145),DATA!O3145,"n/a")</f>
        <v>-5.0100000000000003E-4</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12</v>
      </c>
      <c r="B447" s="68" t="s">
        <v>24</v>
      </c>
      <c r="C447" s="68" t="s">
        <v>25</v>
      </c>
      <c r="D447" s="68" t="s">
        <v>326</v>
      </c>
      <c r="E447" s="88">
        <f>+IF(ISNUMBER(DATA!H3196),DATA!H3196,"n/a")</f>
        <v>1556102.54</v>
      </c>
      <c r="F447" s="79">
        <f>+IF(ISNUMBER(DATA!I3196),DATA!I3196,"n/a")</f>
        <v>5.9436000000000003E-2</v>
      </c>
      <c r="G447" s="88">
        <f>+IF(ISNUMBER(DATA!J3196),DATA!J3196,"n/a")</f>
        <v>5100811.72</v>
      </c>
      <c r="H447" s="79">
        <f>+IF(ISNUMBER(DATA!K3196),DATA!K3196,"n/a")</f>
        <v>4.4908000000000003E-2</v>
      </c>
      <c r="I447" s="88">
        <f>+IF(ISNUMBER(DATA!L3196),DATA!L3196,"n/a")</f>
        <v>10528965.300000001</v>
      </c>
      <c r="J447" s="79">
        <f>+IF(ISNUMBER(DATA!M3196),DATA!M3196,"n/a")</f>
        <v>6.8303000000000003E-2</v>
      </c>
      <c r="K447" s="88">
        <f>+IF(ISNUMBER(DATA!N3196),DATA!N3196,"n/a")</f>
        <v>21234590.550000001</v>
      </c>
      <c r="L447" s="79">
        <f>+IF(ISNUMBER(DATA!O3196),DATA!O3196,"n/a")</f>
        <v>7.3271000000000003E-2</v>
      </c>
      <c r="R447" s="68"/>
      <c r="S447" s="68"/>
      <c r="T447" s="68"/>
      <c r="U447" s="68"/>
      <c r="V447" s="68"/>
      <c r="W447" s="68"/>
      <c r="X447" s="68"/>
      <c r="Y447" s="68"/>
    </row>
    <row r="448" spans="1:25" x14ac:dyDescent="0.2">
      <c r="A448" s="68" t="s">
        <v>12</v>
      </c>
      <c r="B448" s="68" t="s">
        <v>24</v>
      </c>
      <c r="C448" s="68" t="s">
        <v>25</v>
      </c>
      <c r="D448" s="68" t="s">
        <v>327</v>
      </c>
      <c r="E448" s="88">
        <f>+IF(ISNUMBER(DATA!H3197),DATA!H3197,"n/a")</f>
        <v>1786325.92</v>
      </c>
      <c r="F448" s="79">
        <f>+IF(ISNUMBER(DATA!I3197),DATA!I3197,"n/a")</f>
        <v>-8.5336999999999996E-2</v>
      </c>
      <c r="G448" s="88">
        <f>+IF(ISNUMBER(DATA!J3197),DATA!J3197,"n/a")</f>
        <v>6420334.0499999998</v>
      </c>
      <c r="H448" s="79">
        <f>+IF(ISNUMBER(DATA!K3197),DATA!K3197,"n/a")</f>
        <v>-2.0346E-2</v>
      </c>
      <c r="I448" s="88">
        <f>+IF(ISNUMBER(DATA!L3197),DATA!L3197,"n/a")</f>
        <v>12958325.460000001</v>
      </c>
      <c r="J448" s="79">
        <f>+IF(ISNUMBER(DATA!M3197),DATA!M3197,"n/a")</f>
        <v>-3.1809999999999998E-3</v>
      </c>
      <c r="K448" s="88">
        <f>+IF(ISNUMBER(DATA!N3197),DATA!N3197,"n/a")</f>
        <v>26232482.48</v>
      </c>
      <c r="L448" s="79">
        <f>+IF(ISNUMBER(DATA!O3197),DATA!O3197,"n/a")</f>
        <v>2.4556999999999999E-2</v>
      </c>
      <c r="R448" s="68"/>
      <c r="S448" s="68"/>
      <c r="T448" s="68"/>
      <c r="U448" s="68"/>
      <c r="V448" s="68"/>
      <c r="W448" s="68"/>
      <c r="X448" s="68"/>
      <c r="Y448" s="68"/>
    </row>
    <row r="449" spans="1:25" x14ac:dyDescent="0.2">
      <c r="A449" s="68" t="s">
        <v>12</v>
      </c>
      <c r="B449" s="68" t="s">
        <v>24</v>
      </c>
      <c r="C449" s="68" t="s">
        <v>25</v>
      </c>
      <c r="D449" s="68" t="s">
        <v>328</v>
      </c>
      <c r="E449" s="88">
        <f>+IF(ISNUMBER(DATA!H3198),DATA!H3198,"n/a")</f>
        <v>1093050.71</v>
      </c>
      <c r="F449" s="79">
        <f>+IF(ISNUMBER(DATA!I3198),DATA!I3198,"n/a")</f>
        <v>-0.12327100000000001</v>
      </c>
      <c r="G449" s="88">
        <f>+IF(ISNUMBER(DATA!J3198),DATA!J3198,"n/a")</f>
        <v>3739934.25</v>
      </c>
      <c r="H449" s="79">
        <f>+IF(ISNUMBER(DATA!K3198),DATA!K3198,"n/a")</f>
        <v>-0.11346199999999999</v>
      </c>
      <c r="I449" s="88">
        <f>+IF(ISNUMBER(DATA!L3198),DATA!L3198,"n/a")</f>
        <v>8118857.6299999999</v>
      </c>
      <c r="J449" s="79">
        <f>+IF(ISNUMBER(DATA!M3198),DATA!M3198,"n/a")</f>
        <v>-6.9734000000000004E-2</v>
      </c>
      <c r="K449" s="88">
        <f>+IF(ISNUMBER(DATA!N3198),DATA!N3198,"n/a")</f>
        <v>16746522.93</v>
      </c>
      <c r="L449" s="79">
        <f>+IF(ISNUMBER(DATA!O3198),DATA!O3198,"n/a")</f>
        <v>-4.7586000000000003E-2</v>
      </c>
      <c r="R449" s="68"/>
      <c r="S449" s="68"/>
      <c r="T449" s="68"/>
      <c r="U449" s="68"/>
      <c r="V449" s="68"/>
      <c r="W449" s="68"/>
      <c r="X449" s="68"/>
      <c r="Y449" s="68"/>
    </row>
    <row r="450" spans="1:25" x14ac:dyDescent="0.2">
      <c r="A450" s="68" t="s">
        <v>12</v>
      </c>
      <c r="B450" s="68" t="s">
        <v>24</v>
      </c>
      <c r="C450" s="68" t="s">
        <v>25</v>
      </c>
      <c r="D450" s="68" t="s">
        <v>329</v>
      </c>
      <c r="E450" s="88">
        <f>+IF(ISNUMBER(DATA!H3199),DATA!H3199,"n/a")</f>
        <v>2582100.42</v>
      </c>
      <c r="F450" s="79">
        <f>+IF(ISNUMBER(DATA!I3199),DATA!I3199,"n/a")</f>
        <v>4.9217999999999998E-2</v>
      </c>
      <c r="G450" s="88">
        <f>+IF(ISNUMBER(DATA!J3199),DATA!J3199,"n/a")</f>
        <v>8823357.4100000001</v>
      </c>
      <c r="H450" s="79">
        <f>+IF(ISNUMBER(DATA!K3199),DATA!K3199,"n/a")</f>
        <v>4.1614999999999999E-2</v>
      </c>
      <c r="I450" s="88">
        <f>+IF(ISNUMBER(DATA!L3199),DATA!L3199,"n/a")</f>
        <v>18361585.27</v>
      </c>
      <c r="J450" s="79">
        <f>+IF(ISNUMBER(DATA!M3199),DATA!M3199,"n/a")</f>
        <v>2.9232000000000001E-2</v>
      </c>
      <c r="K450" s="88">
        <f>+IF(ISNUMBER(DATA!N3199),DATA!N3199,"n/a")</f>
        <v>37358579.229999997</v>
      </c>
      <c r="L450" s="79">
        <f>+IF(ISNUMBER(DATA!O3199),DATA!O3199,"n/a")</f>
        <v>7.8100000000000001E-3</v>
      </c>
      <c r="R450" s="68"/>
      <c r="S450" s="68"/>
      <c r="T450" s="68"/>
      <c r="U450" s="68"/>
      <c r="V450" s="68"/>
      <c r="W450" s="68"/>
      <c r="X450" s="68"/>
      <c r="Y450" s="68"/>
    </row>
    <row r="451" spans="1:25" x14ac:dyDescent="0.2">
      <c r="A451" s="68" t="s">
        <v>12</v>
      </c>
      <c r="B451" s="68" t="s">
        <v>24</v>
      </c>
      <c r="C451" s="68" t="s">
        <v>25</v>
      </c>
      <c r="D451" s="68" t="s">
        <v>330</v>
      </c>
      <c r="E451" s="88">
        <f>+IF(ISNUMBER(DATA!H3200),DATA!H3200,"n/a")</f>
        <v>1028129.97</v>
      </c>
      <c r="F451" s="79">
        <f>+IF(ISNUMBER(DATA!I3200),DATA!I3200,"n/a")</f>
        <v>-4.0518999999999999E-2</v>
      </c>
      <c r="G451" s="88">
        <f>+IF(ISNUMBER(DATA!J3200),DATA!J3200,"n/a")</f>
        <v>3429779.08</v>
      </c>
      <c r="H451" s="79">
        <f>+IF(ISNUMBER(DATA!K3200),DATA!K3200,"n/a")</f>
        <v>-5.1522999999999999E-2</v>
      </c>
      <c r="I451" s="88">
        <f>+IF(ISNUMBER(DATA!L3200),DATA!L3200,"n/a")</f>
        <v>7220446.9000000004</v>
      </c>
      <c r="J451" s="79">
        <f>+IF(ISNUMBER(DATA!M3200),DATA!M3200,"n/a")</f>
        <v>1.3226999999999999E-2</v>
      </c>
      <c r="K451" s="88">
        <f>+IF(ISNUMBER(DATA!N3200),DATA!N3200,"n/a")</f>
        <v>14401541.6</v>
      </c>
      <c r="L451" s="79">
        <f>+IF(ISNUMBER(DATA!O3200),DATA!O3200,"n/a")</f>
        <v>3.1715E-2</v>
      </c>
      <c r="R451" s="68"/>
      <c r="S451" s="68"/>
      <c r="T451" s="68"/>
      <c r="U451" s="68"/>
      <c r="V451" s="68"/>
      <c r="W451" s="68"/>
      <c r="X451" s="68"/>
      <c r="Y451" s="68"/>
    </row>
    <row r="452" spans="1:25" x14ac:dyDescent="0.2">
      <c r="A452" s="68" t="s">
        <v>12</v>
      </c>
      <c r="B452" s="68" t="s">
        <v>24</v>
      </c>
      <c r="C452" s="68" t="s">
        <v>25</v>
      </c>
      <c r="D452" s="68" t="s">
        <v>331</v>
      </c>
      <c r="E452" s="88">
        <f>+IF(ISNUMBER(DATA!H3201),DATA!H3201,"n/a")</f>
        <v>1167618.8</v>
      </c>
      <c r="F452" s="79">
        <f>+IF(ISNUMBER(DATA!I3201),DATA!I3201,"n/a")</f>
        <v>-4.4609000000000003E-2</v>
      </c>
      <c r="G452" s="88">
        <f>+IF(ISNUMBER(DATA!J3201),DATA!J3201,"n/a")</f>
        <v>4043240.21</v>
      </c>
      <c r="H452" s="79">
        <f>+IF(ISNUMBER(DATA!K3201),DATA!K3201,"n/a")</f>
        <v>-1.9862999999999999E-2</v>
      </c>
      <c r="I452" s="88">
        <f>+IF(ISNUMBER(DATA!L3201),DATA!L3201,"n/a")</f>
        <v>8378775.3099999996</v>
      </c>
      <c r="J452" s="79">
        <f>+IF(ISNUMBER(DATA!M3201),DATA!M3201,"n/a")</f>
        <v>-5.0231999999999999E-2</v>
      </c>
      <c r="K452" s="88">
        <f>+IF(ISNUMBER(DATA!N3201),DATA!N3201,"n/a")</f>
        <v>16393580.66</v>
      </c>
      <c r="L452" s="79">
        <f>+IF(ISNUMBER(DATA!O3201),DATA!O3201,"n/a")</f>
        <v>-6.3242000000000007E-2</v>
      </c>
      <c r="R452" s="68"/>
      <c r="S452" s="68"/>
      <c r="T452" s="68"/>
      <c r="U452" s="68"/>
      <c r="V452" s="68"/>
      <c r="W452" s="68"/>
      <c r="X452" s="68"/>
      <c r="Y452" s="68"/>
    </row>
    <row r="453" spans="1:25" x14ac:dyDescent="0.2">
      <c r="A453" s="68" t="s">
        <v>12</v>
      </c>
      <c r="B453" s="68" t="s">
        <v>24</v>
      </c>
      <c r="C453" s="68" t="s">
        <v>25</v>
      </c>
      <c r="D453" s="68" t="s">
        <v>332</v>
      </c>
      <c r="E453" s="88">
        <f>+IF(ISNUMBER(DATA!H3202),DATA!H3202,"n/a")</f>
        <v>1201895.6100000001</v>
      </c>
      <c r="F453" s="79">
        <f>+IF(ISNUMBER(DATA!I3202),DATA!I3202,"n/a")</f>
        <v>-3.2004999999999999E-2</v>
      </c>
      <c r="G453" s="88">
        <f>+IF(ISNUMBER(DATA!J3202),DATA!J3202,"n/a")</f>
        <v>3835078.15</v>
      </c>
      <c r="H453" s="79">
        <f>+IF(ISNUMBER(DATA!K3202),DATA!K3202,"n/a")</f>
        <v>-2.2048999999999999E-2</v>
      </c>
      <c r="I453" s="88">
        <f>+IF(ISNUMBER(DATA!L3202),DATA!L3202,"n/a")</f>
        <v>8392643.8800000008</v>
      </c>
      <c r="J453" s="79">
        <f>+IF(ISNUMBER(DATA!M3202),DATA!M3202,"n/a")</f>
        <v>-2.2251E-2</v>
      </c>
      <c r="K453" s="88">
        <f>+IF(ISNUMBER(DATA!N3202),DATA!N3202,"n/a")</f>
        <v>17206456.489999998</v>
      </c>
      <c r="L453" s="79">
        <f>+IF(ISNUMBER(DATA!O3202),DATA!O3202,"n/a")</f>
        <v>-4.6634000000000002E-2</v>
      </c>
      <c r="R453" s="68"/>
      <c r="S453" s="68"/>
      <c r="T453" s="68"/>
      <c r="U453" s="68"/>
      <c r="V453" s="68"/>
      <c r="W453" s="68"/>
      <c r="X453" s="68"/>
      <c r="Y453" s="68"/>
    </row>
    <row r="454" spans="1:25" x14ac:dyDescent="0.2">
      <c r="A454" s="68" t="s">
        <v>12</v>
      </c>
      <c r="B454" s="68" t="s">
        <v>24</v>
      </c>
      <c r="C454" s="68" t="s">
        <v>25</v>
      </c>
      <c r="D454" s="68" t="s">
        <v>333</v>
      </c>
      <c r="E454" s="88">
        <f>+IF(ISNUMBER(DATA!H3203),DATA!H3203,"n/a")</f>
        <v>1789986.16</v>
      </c>
      <c r="F454" s="79">
        <f>+IF(ISNUMBER(DATA!I3203),DATA!I3203,"n/a")</f>
        <v>-2.9333000000000001E-2</v>
      </c>
      <c r="G454" s="88">
        <f>+IF(ISNUMBER(DATA!J3203),DATA!J3203,"n/a")</f>
        <v>6013240.0700000003</v>
      </c>
      <c r="H454" s="79">
        <f>+IF(ISNUMBER(DATA!K3203),DATA!K3203,"n/a")</f>
        <v>-3.7206000000000003E-2</v>
      </c>
      <c r="I454" s="88">
        <f>+IF(ISNUMBER(DATA!L3203),DATA!L3203,"n/a")</f>
        <v>12435791.4</v>
      </c>
      <c r="J454" s="79">
        <f>+IF(ISNUMBER(DATA!M3203),DATA!M3203,"n/a")</f>
        <v>-1.4976E-2</v>
      </c>
      <c r="K454" s="88">
        <f>+IF(ISNUMBER(DATA!N3203),DATA!N3203,"n/a")</f>
        <v>25433577.84</v>
      </c>
      <c r="L454" s="79">
        <f>+IF(ISNUMBER(DATA!O3203),DATA!O3203,"n/a")</f>
        <v>-3.3549999999999999E-3</v>
      </c>
      <c r="R454" s="68"/>
      <c r="S454" s="68"/>
      <c r="T454" s="68"/>
      <c r="U454" s="68"/>
      <c r="V454" s="68"/>
      <c r="W454" s="68"/>
      <c r="X454" s="68"/>
      <c r="Y454" s="68"/>
    </row>
    <row r="455" spans="1:25" x14ac:dyDescent="0.2">
      <c r="A455" s="68" t="s">
        <v>12</v>
      </c>
      <c r="B455" s="68" t="s">
        <v>24</v>
      </c>
      <c r="C455" s="68" t="s">
        <v>25</v>
      </c>
      <c r="D455" s="68" t="s">
        <v>334</v>
      </c>
      <c r="E455" s="88">
        <f>+IF(ISNUMBER(DATA!H3204),DATA!H3204,"n/a")</f>
        <v>12205210.07</v>
      </c>
      <c r="F455" s="79">
        <f>+IF(ISNUMBER(DATA!I3204),DATA!I3204,"n/a")</f>
        <v>-2.4278000000000001E-2</v>
      </c>
      <c r="G455" s="88">
        <f>+IF(ISNUMBER(DATA!J3204),DATA!J3204,"n/a")</f>
        <v>41405775</v>
      </c>
      <c r="H455" s="79">
        <f>+IF(ISNUMBER(DATA!K3204),DATA!K3204,"n/a")</f>
        <v>-1.4925000000000001E-2</v>
      </c>
      <c r="I455" s="88">
        <f>+IF(ISNUMBER(DATA!L3204),DATA!L3204,"n/a")</f>
        <v>86395391.099999994</v>
      </c>
      <c r="J455" s="79">
        <f>+IF(ISNUMBER(DATA!M3204),DATA!M3204,"n/a")</f>
        <v>-2.1280000000000001E-3</v>
      </c>
      <c r="K455" s="88">
        <f>+IF(ISNUMBER(DATA!N3204),DATA!N3204,"n/a")</f>
        <v>175007332.28999999</v>
      </c>
      <c r="L455" s="79">
        <f>+IF(ISNUMBER(DATA!O3204),DATA!O3204,"n/a")</f>
        <v>-3.4299999999999999E-4</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12</v>
      </c>
      <c r="B457" s="68" t="s">
        <v>24</v>
      </c>
      <c r="C457" s="68" t="s">
        <v>10</v>
      </c>
      <c r="D457" s="68" t="s">
        <v>326</v>
      </c>
      <c r="E457" s="89">
        <f>+IF(ISNUMBER(DATA!H3255),DATA!H3255,"n/a")</f>
        <v>3.423562</v>
      </c>
      <c r="F457" s="79">
        <f>+IF(ISNUMBER(DATA!I3255),DATA!I3255,"n/a")</f>
        <v>-3.627E-3</v>
      </c>
      <c r="G457" s="89">
        <f>+IF(ISNUMBER(DATA!J3255),DATA!J3255,"n/a")</f>
        <v>3.43357</v>
      </c>
      <c r="H457" s="79">
        <f>+IF(ISNUMBER(DATA!K3255),DATA!K3255,"n/a")</f>
        <v>-1.7350000000000001E-2</v>
      </c>
      <c r="I457" s="89">
        <f>+IF(ISNUMBER(DATA!L3255),DATA!L3255,"n/a")</f>
        <v>3.4257490000000002</v>
      </c>
      <c r="J457" s="79">
        <f>+IF(ISNUMBER(DATA!M3255),DATA!M3255,"n/a")</f>
        <v>-1.1403999999999999E-2</v>
      </c>
      <c r="K457" s="89">
        <f>+IF(ISNUMBER(DATA!N3255),DATA!N3255,"n/a")</f>
        <v>3.421948</v>
      </c>
      <c r="L457" s="79">
        <f>+IF(ISNUMBER(DATA!O3255),DATA!O3255,"n/a")</f>
        <v>-2.989E-2</v>
      </c>
      <c r="R457" s="68"/>
      <c r="S457" s="68"/>
      <c r="T457" s="68"/>
      <c r="U457" s="68"/>
      <c r="V457" s="68"/>
      <c r="W457" s="68"/>
      <c r="X457" s="68"/>
      <c r="Y457" s="68"/>
    </row>
    <row r="458" spans="1:25" x14ac:dyDescent="0.2">
      <c r="A458" s="68" t="s">
        <v>12</v>
      </c>
      <c r="B458" s="68" t="s">
        <v>24</v>
      </c>
      <c r="C458" s="68" t="s">
        <v>10</v>
      </c>
      <c r="D458" s="68" t="s">
        <v>327</v>
      </c>
      <c r="E458" s="89">
        <f>+IF(ISNUMBER(DATA!H3256),DATA!H3256,"n/a")</f>
        <v>3.5459719999999999</v>
      </c>
      <c r="F458" s="79">
        <f>+IF(ISNUMBER(DATA!I3256),DATA!I3256,"n/a")</f>
        <v>6.5026E-2</v>
      </c>
      <c r="G458" s="89">
        <f>+IF(ISNUMBER(DATA!J3256),DATA!J3256,"n/a")</f>
        <v>3.5108459999999999</v>
      </c>
      <c r="H458" s="79">
        <f>+IF(ISNUMBER(DATA!K3256),DATA!K3256,"n/a")</f>
        <v>3.388E-2</v>
      </c>
      <c r="I458" s="89">
        <f>+IF(ISNUMBER(DATA!L3256),DATA!L3256,"n/a")</f>
        <v>3.4388990000000002</v>
      </c>
      <c r="J458" s="79">
        <f>+IF(ISNUMBER(DATA!M3256),DATA!M3256,"n/a")</f>
        <v>1.7916999999999999E-2</v>
      </c>
      <c r="K458" s="89">
        <f>+IF(ISNUMBER(DATA!N3256),DATA!N3256,"n/a")</f>
        <v>3.3945780000000001</v>
      </c>
      <c r="L458" s="79">
        <f>+IF(ISNUMBER(DATA!O3256),DATA!O3256,"n/a")</f>
        <v>1.0572E-2</v>
      </c>
      <c r="R458" s="68"/>
      <c r="S458" s="68"/>
      <c r="T458" s="68"/>
      <c r="U458" s="68"/>
      <c r="V458" s="68"/>
      <c r="W458" s="68"/>
      <c r="X458" s="68"/>
      <c r="Y458" s="68"/>
    </row>
    <row r="459" spans="1:25" x14ac:dyDescent="0.2">
      <c r="A459" s="68" t="s">
        <v>12</v>
      </c>
      <c r="B459" s="68" t="s">
        <v>24</v>
      </c>
      <c r="C459" s="68" t="s">
        <v>10</v>
      </c>
      <c r="D459" s="68" t="s">
        <v>328</v>
      </c>
      <c r="E459" s="89">
        <f>+IF(ISNUMBER(DATA!H3257),DATA!H3257,"n/a")</f>
        <v>3.4800260000000001</v>
      </c>
      <c r="F459" s="79">
        <f>+IF(ISNUMBER(DATA!I3257),DATA!I3257,"n/a")</f>
        <v>-1.3070999999999999E-2</v>
      </c>
      <c r="G459" s="89">
        <f>+IF(ISNUMBER(DATA!J3257),DATA!J3257,"n/a")</f>
        <v>3.4913110000000001</v>
      </c>
      <c r="H459" s="79">
        <f>+IF(ISNUMBER(DATA!K3257),DATA!K3257,"n/a")</f>
        <v>-8.7910000000000002E-3</v>
      </c>
      <c r="I459" s="89">
        <f>+IF(ISNUMBER(DATA!L3257),DATA!L3257,"n/a")</f>
        <v>3.4602270000000002</v>
      </c>
      <c r="J459" s="79">
        <f>+IF(ISNUMBER(DATA!M3257),DATA!M3257,"n/a")</f>
        <v>-1.4281E-2</v>
      </c>
      <c r="K459" s="89">
        <f>+IF(ISNUMBER(DATA!N3257),DATA!N3257,"n/a")</f>
        <v>3.4580359999999999</v>
      </c>
      <c r="L459" s="79">
        <f>+IF(ISNUMBER(DATA!O3257),DATA!O3257,"n/a")</f>
        <v>-1.1218000000000001E-2</v>
      </c>
      <c r="R459" s="68"/>
      <c r="S459" s="68"/>
      <c r="T459" s="68"/>
      <c r="U459" s="68"/>
      <c r="V459" s="68"/>
      <c r="W459" s="68"/>
      <c r="X459" s="68"/>
      <c r="Y459" s="68"/>
    </row>
    <row r="460" spans="1:25" x14ac:dyDescent="0.2">
      <c r="A460" s="68" t="s">
        <v>12</v>
      </c>
      <c r="B460" s="68" t="s">
        <v>24</v>
      </c>
      <c r="C460" s="68" t="s">
        <v>10</v>
      </c>
      <c r="D460" s="68" t="s">
        <v>329</v>
      </c>
      <c r="E460" s="89">
        <f>+IF(ISNUMBER(DATA!H3258),DATA!H3258,"n/a")</f>
        <v>3.476553</v>
      </c>
      <c r="F460" s="79">
        <f>+IF(ISNUMBER(DATA!I3258),DATA!I3258,"n/a")</f>
        <v>-2.8997999999999999E-2</v>
      </c>
      <c r="G460" s="89">
        <f>+IF(ISNUMBER(DATA!J3258),DATA!J3258,"n/a")</f>
        <v>3.4553180000000001</v>
      </c>
      <c r="H460" s="79">
        <f>+IF(ISNUMBER(DATA!K3258),DATA!K3258,"n/a")</f>
        <v>-4.1794999999999999E-2</v>
      </c>
      <c r="I460" s="89">
        <f>+IF(ISNUMBER(DATA!L3258),DATA!L3258,"n/a")</f>
        <v>3.4435910000000001</v>
      </c>
      <c r="J460" s="79">
        <f>+IF(ISNUMBER(DATA!M3258),DATA!M3258,"n/a")</f>
        <v>-2.6249999999999999E-2</v>
      </c>
      <c r="K460" s="89">
        <f>+IF(ISNUMBER(DATA!N3258),DATA!N3258,"n/a")</f>
        <v>3.4379189999999999</v>
      </c>
      <c r="L460" s="79">
        <f>+IF(ISNUMBER(DATA!O3258),DATA!O3258,"n/a")</f>
        <v>-1.9689999999999998E-3</v>
      </c>
      <c r="R460" s="68"/>
      <c r="S460" s="68"/>
      <c r="T460" s="68"/>
      <c r="U460" s="68"/>
      <c r="V460" s="68"/>
      <c r="W460" s="68"/>
      <c r="X460" s="68"/>
      <c r="Y460" s="68"/>
    </row>
    <row r="461" spans="1:25" x14ac:dyDescent="0.2">
      <c r="A461" s="68" t="s">
        <v>12</v>
      </c>
      <c r="B461" s="68" t="s">
        <v>24</v>
      </c>
      <c r="C461" s="68" t="s">
        <v>10</v>
      </c>
      <c r="D461" s="68" t="s">
        <v>330</v>
      </c>
      <c r="E461" s="89">
        <f>+IF(ISNUMBER(DATA!H3259),DATA!H3259,"n/a")</f>
        <v>3.3819059999999999</v>
      </c>
      <c r="F461" s="79">
        <f>+IF(ISNUMBER(DATA!I3259),DATA!I3259,"n/a")</f>
        <v>5.4006999999999999E-2</v>
      </c>
      <c r="G461" s="89">
        <f>+IF(ISNUMBER(DATA!J3259),DATA!J3259,"n/a")</f>
        <v>3.3981789999999998</v>
      </c>
      <c r="H461" s="79">
        <f>+IF(ISNUMBER(DATA!K3259),DATA!K3259,"n/a")</f>
        <v>4.4297999999999997E-2</v>
      </c>
      <c r="I461" s="89">
        <f>+IF(ISNUMBER(DATA!L3259),DATA!L3259,"n/a")</f>
        <v>3.3057439999999998</v>
      </c>
      <c r="J461" s="79">
        <f>+IF(ISNUMBER(DATA!M3259),DATA!M3259,"n/a")</f>
        <v>1.0784999999999999E-2</v>
      </c>
      <c r="K461" s="89">
        <f>+IF(ISNUMBER(DATA!N3259),DATA!N3259,"n/a")</f>
        <v>3.3243</v>
      </c>
      <c r="L461" s="79">
        <f>+IF(ISNUMBER(DATA!O3259),DATA!O3259,"n/a")</f>
        <v>-1.1279000000000001E-2</v>
      </c>
      <c r="R461" s="68"/>
      <c r="S461" s="68"/>
      <c r="T461" s="68"/>
      <c r="U461" s="68"/>
      <c r="V461" s="68"/>
      <c r="W461" s="68"/>
      <c r="X461" s="68"/>
      <c r="Y461" s="68"/>
    </row>
    <row r="462" spans="1:25" x14ac:dyDescent="0.2">
      <c r="A462" s="68" t="s">
        <v>12</v>
      </c>
      <c r="B462" s="68" t="s">
        <v>24</v>
      </c>
      <c r="C462" s="68" t="s">
        <v>10</v>
      </c>
      <c r="D462" s="68" t="s">
        <v>331</v>
      </c>
      <c r="E462" s="89">
        <f>+IF(ISNUMBER(DATA!H3260),DATA!H3260,"n/a")</f>
        <v>3.613486</v>
      </c>
      <c r="F462" s="79">
        <f>+IF(ISNUMBER(DATA!I3260),DATA!I3260,"n/a")</f>
        <v>2.6724999999999999E-2</v>
      </c>
      <c r="G462" s="89">
        <f>+IF(ISNUMBER(DATA!J3260),DATA!J3260,"n/a")</f>
        <v>3.5840010000000002</v>
      </c>
      <c r="H462" s="79">
        <f>+IF(ISNUMBER(DATA!K3260),DATA!K3260,"n/a")</f>
        <v>1.4479000000000001E-2</v>
      </c>
      <c r="I462" s="89">
        <f>+IF(ISNUMBER(DATA!L3260),DATA!L3260,"n/a")</f>
        <v>3.5696690000000002</v>
      </c>
      <c r="J462" s="79">
        <f>+IF(ISNUMBER(DATA!M3260),DATA!M3260,"n/a")</f>
        <v>1.7714000000000001E-2</v>
      </c>
      <c r="K462" s="89">
        <f>+IF(ISNUMBER(DATA!N3260),DATA!N3260,"n/a")</f>
        <v>3.571005</v>
      </c>
      <c r="L462" s="79">
        <f>+IF(ISNUMBER(DATA!O3260),DATA!O3260,"n/a")</f>
        <v>2.4206999999999999E-2</v>
      </c>
      <c r="R462" s="68"/>
      <c r="S462" s="68"/>
      <c r="T462" s="68"/>
      <c r="U462" s="68"/>
      <c r="V462" s="68"/>
      <c r="W462" s="68"/>
      <c r="X462" s="68"/>
      <c r="Y462" s="68"/>
    </row>
    <row r="463" spans="1:25" x14ac:dyDescent="0.2">
      <c r="A463" s="68" t="s">
        <v>12</v>
      </c>
      <c r="B463" s="68" t="s">
        <v>24</v>
      </c>
      <c r="C463" s="68" t="s">
        <v>10</v>
      </c>
      <c r="D463" s="68" t="s">
        <v>332</v>
      </c>
      <c r="E463" s="89">
        <f>+IF(ISNUMBER(DATA!H3261),DATA!H3261,"n/a")</f>
        <v>3.4278810000000002</v>
      </c>
      <c r="F463" s="79">
        <f>+IF(ISNUMBER(DATA!I3261),DATA!I3261,"n/a")</f>
        <v>1.0711999999999999E-2</v>
      </c>
      <c r="G463" s="89">
        <f>+IF(ISNUMBER(DATA!J3261),DATA!J3261,"n/a")</f>
        <v>3.5017019999999999</v>
      </c>
      <c r="H463" s="79">
        <f>+IF(ISNUMBER(DATA!K3261),DATA!K3261,"n/a")</f>
        <v>5.6759999999999996E-3</v>
      </c>
      <c r="I463" s="89">
        <f>+IF(ISNUMBER(DATA!L3261),DATA!L3261,"n/a")</f>
        <v>3.4868869999999998</v>
      </c>
      <c r="J463" s="79">
        <f>+IF(ISNUMBER(DATA!M3261),DATA!M3261,"n/a")</f>
        <v>3.8479999999999999E-3</v>
      </c>
      <c r="K463" s="89">
        <f>+IF(ISNUMBER(DATA!N3261),DATA!N3261,"n/a")</f>
        <v>3.4923229999999998</v>
      </c>
      <c r="L463" s="79">
        <f>+IF(ISNUMBER(DATA!O3261),DATA!O3261,"n/a")</f>
        <v>7.077E-3</v>
      </c>
      <c r="R463" s="68"/>
      <c r="S463" s="68"/>
      <c r="T463" s="68"/>
      <c r="U463" s="68"/>
      <c r="V463" s="68"/>
      <c r="W463" s="68"/>
      <c r="X463" s="68"/>
      <c r="Y463" s="68"/>
    </row>
    <row r="464" spans="1:25" x14ac:dyDescent="0.2">
      <c r="A464" s="68" t="s">
        <v>12</v>
      </c>
      <c r="B464" s="68" t="s">
        <v>24</v>
      </c>
      <c r="C464" s="68" t="s">
        <v>10</v>
      </c>
      <c r="D464" s="68" t="s">
        <v>333</v>
      </c>
      <c r="E464" s="89">
        <f>+IF(ISNUMBER(DATA!H3262),DATA!H3262,"n/a")</f>
        <v>3.598989</v>
      </c>
      <c r="F464" s="79">
        <f>+IF(ISNUMBER(DATA!I3262),DATA!I3262,"n/a")</f>
        <v>-9.9410000000000002E-3</v>
      </c>
      <c r="G464" s="89">
        <f>+IF(ISNUMBER(DATA!J3262),DATA!J3262,"n/a")</f>
        <v>3.5687440000000001</v>
      </c>
      <c r="H464" s="79">
        <f>+IF(ISNUMBER(DATA!K3262),DATA!K3262,"n/a")</f>
        <v>-2.7337E-2</v>
      </c>
      <c r="I464" s="89">
        <f>+IF(ISNUMBER(DATA!L3262),DATA!L3262,"n/a")</f>
        <v>3.5815060000000001</v>
      </c>
      <c r="J464" s="79">
        <f>+IF(ISNUMBER(DATA!M3262),DATA!M3262,"n/a")</f>
        <v>-1.9331000000000001E-2</v>
      </c>
      <c r="K464" s="89">
        <f>+IF(ISNUMBER(DATA!N3262),DATA!N3262,"n/a")</f>
        <v>3.6052970000000002</v>
      </c>
      <c r="L464" s="79">
        <f>+IF(ISNUMBER(DATA!O3262),DATA!O3262,"n/a")</f>
        <v>6.1250000000000002E-3</v>
      </c>
      <c r="R464" s="68"/>
      <c r="S464" s="68"/>
      <c r="T464" s="68"/>
      <c r="U464" s="68"/>
      <c r="V464" s="68"/>
      <c r="W464" s="68"/>
      <c r="X464" s="68"/>
      <c r="Y464" s="68"/>
    </row>
    <row r="465" spans="1:25" x14ac:dyDescent="0.2">
      <c r="A465" s="68" t="s">
        <v>12</v>
      </c>
      <c r="B465" s="68" t="s">
        <v>24</v>
      </c>
      <c r="C465" s="68" t="s">
        <v>10</v>
      </c>
      <c r="D465" s="68" t="s">
        <v>334</v>
      </c>
      <c r="E465" s="89">
        <f>+IF(ISNUMBER(DATA!H3263),DATA!H3263,"n/a")</f>
        <v>3.49681</v>
      </c>
      <c r="F465" s="79">
        <f>+IF(ISNUMBER(DATA!I3263),DATA!I3263,"n/a")</f>
        <v>7.9089999999999994E-3</v>
      </c>
      <c r="G465" s="89">
        <f>+IF(ISNUMBER(DATA!J3263),DATA!J3263,"n/a")</f>
        <v>3.4923489999999999</v>
      </c>
      <c r="H465" s="79">
        <f>+IF(ISNUMBER(DATA!K3263),DATA!K3263,"n/a")</f>
        <v>-5.5360000000000001E-3</v>
      </c>
      <c r="I465" s="89">
        <f>+IF(ISNUMBER(DATA!L3263),DATA!L3263,"n/a")</f>
        <v>3.4665509999999999</v>
      </c>
      <c r="J465" s="79">
        <f>+IF(ISNUMBER(DATA!M3263),DATA!M3263,"n/a")</f>
        <v>-5.9870000000000001E-3</v>
      </c>
      <c r="K465" s="89">
        <f>+IF(ISNUMBER(DATA!N3263),DATA!N3263,"n/a")</f>
        <v>3.4632139999999998</v>
      </c>
      <c r="L465" s="79">
        <f>+IF(ISNUMBER(DATA!O3263),DATA!O3263,"n/a")</f>
        <v>-1.0020000000000001E-3</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12</v>
      </c>
      <c r="B467" s="68" t="s">
        <v>24</v>
      </c>
      <c r="C467" s="68" t="s">
        <v>26</v>
      </c>
      <c r="D467" s="68" t="s">
        <v>326</v>
      </c>
      <c r="E467" s="89">
        <f>+IF(ISNUMBER(DATA!H3314),DATA!H3314,"n/a")</f>
        <v>2.2731279999999998</v>
      </c>
      <c r="F467" s="79">
        <f>+IF(ISNUMBER(DATA!I3314),DATA!I3314,"n/a")</f>
        <v>3.2049999999999999E-3</v>
      </c>
      <c r="G467" s="89">
        <f>+IF(ISNUMBER(DATA!J3314),DATA!J3314,"n/a")</f>
        <v>2.282257</v>
      </c>
      <c r="H467" s="79">
        <f>+IF(ISNUMBER(DATA!K3314),DATA!K3314,"n/a")</f>
        <v>-1.1677999999999999E-2</v>
      </c>
      <c r="I467" s="89">
        <f>+IF(ISNUMBER(DATA!L3314),DATA!L3314,"n/a")</f>
        <v>2.2671640000000002</v>
      </c>
      <c r="J467" s="79">
        <f>+IF(ISNUMBER(DATA!M3314),DATA!M3314,"n/a")</f>
        <v>-1.6395E-2</v>
      </c>
      <c r="K467" s="89">
        <f>+IF(ISNUMBER(DATA!N3314),DATA!N3314,"n/a")</f>
        <v>2.271452</v>
      </c>
      <c r="L467" s="79">
        <f>+IF(ISNUMBER(DATA!O3314),DATA!O3314,"n/a")</f>
        <v>-3.9264E-2</v>
      </c>
      <c r="R467" s="68"/>
      <c r="S467" s="68"/>
      <c r="T467" s="68"/>
      <c r="U467" s="68"/>
      <c r="V467" s="68"/>
      <c r="W467" s="68"/>
      <c r="X467" s="68"/>
      <c r="Y467" s="68"/>
    </row>
    <row r="468" spans="1:25" x14ac:dyDescent="0.2">
      <c r="A468" s="68" t="s">
        <v>12</v>
      </c>
      <c r="B468" s="68" t="s">
        <v>24</v>
      </c>
      <c r="C468" s="68" t="s">
        <v>26</v>
      </c>
      <c r="D468" s="68" t="s">
        <v>327</v>
      </c>
      <c r="E468" s="89">
        <f>+IF(ISNUMBER(DATA!H3315),DATA!H3315,"n/a")</f>
        <v>2.247071</v>
      </c>
      <c r="F468" s="79">
        <f>+IF(ISNUMBER(DATA!I3315),DATA!I3315,"n/a")</f>
        <v>8.9535000000000003E-2</v>
      </c>
      <c r="G468" s="89">
        <f>+IF(ISNUMBER(DATA!J3315),DATA!J3315,"n/a")</f>
        <v>2.2396539999999998</v>
      </c>
      <c r="H468" s="79">
        <f>+IF(ISNUMBER(DATA!K3315),DATA!K3315,"n/a")</f>
        <v>5.3322000000000001E-2</v>
      </c>
      <c r="I468" s="89">
        <f>+IF(ISNUMBER(DATA!L3315),DATA!L3315,"n/a")</f>
        <v>2.1675810000000002</v>
      </c>
      <c r="J468" s="79">
        <f>+IF(ISNUMBER(DATA!M3315),DATA!M3315,"n/a")</f>
        <v>2.8555000000000001E-2</v>
      </c>
      <c r="K468" s="89">
        <f>+IF(ISNUMBER(DATA!N3315),DATA!N3315,"n/a")</f>
        <v>2.1247199999999999</v>
      </c>
      <c r="L468" s="79">
        <f>+IF(ISNUMBER(DATA!O3315),DATA!O3315,"n/a")</f>
        <v>3.284E-3</v>
      </c>
      <c r="R468" s="68"/>
      <c r="S468" s="68"/>
      <c r="T468" s="68"/>
      <c r="U468" s="68"/>
      <c r="V468" s="68"/>
      <c r="W468" s="68"/>
      <c r="X468" s="68"/>
      <c r="Y468" s="68"/>
    </row>
    <row r="469" spans="1:25" x14ac:dyDescent="0.2">
      <c r="A469" s="68" t="s">
        <v>12</v>
      </c>
      <c r="B469" s="68" t="s">
        <v>24</v>
      </c>
      <c r="C469" s="68" t="s">
        <v>26</v>
      </c>
      <c r="D469" s="68" t="s">
        <v>328</v>
      </c>
      <c r="E469" s="89">
        <f>+IF(ISNUMBER(DATA!H3316),DATA!H3316,"n/a")</f>
        <v>2.2258599999999999</v>
      </c>
      <c r="F469" s="79">
        <f>+IF(ISNUMBER(DATA!I3316),DATA!I3316,"n/a")</f>
        <v>2.1866E-2</v>
      </c>
      <c r="G469" s="89">
        <f>+IF(ISNUMBER(DATA!J3316),DATA!J3316,"n/a")</f>
        <v>2.2321439999999999</v>
      </c>
      <c r="H469" s="79">
        <f>+IF(ISNUMBER(DATA!K3316),DATA!K3316,"n/a")</f>
        <v>2.1208000000000001E-2</v>
      </c>
      <c r="I469" s="89">
        <f>+IF(ISNUMBER(DATA!L3316),DATA!L3316,"n/a")</f>
        <v>2.1944680000000001</v>
      </c>
      <c r="J469" s="79">
        <f>+IF(ISNUMBER(DATA!M3316),DATA!M3316,"n/a")</f>
        <v>6.7970000000000001E-3</v>
      </c>
      <c r="K469" s="89">
        <f>+IF(ISNUMBER(DATA!N3316),DATA!N3316,"n/a")</f>
        <v>2.1829529999999999</v>
      </c>
      <c r="L469" s="79">
        <f>+IF(ISNUMBER(DATA!O3316),DATA!O3316,"n/a")</f>
        <v>-2.4069999999999999E-3</v>
      </c>
      <c r="R469" s="68"/>
      <c r="S469" s="68"/>
      <c r="T469" s="68"/>
      <c r="U469" s="68"/>
      <c r="V469" s="68"/>
      <c r="W469" s="68"/>
      <c r="X469" s="68"/>
      <c r="Y469" s="68"/>
    </row>
    <row r="470" spans="1:25" x14ac:dyDescent="0.2">
      <c r="A470" s="68" t="s">
        <v>12</v>
      </c>
      <c r="B470" s="68" t="s">
        <v>24</v>
      </c>
      <c r="C470" s="68" t="s">
        <v>26</v>
      </c>
      <c r="D470" s="68" t="s">
        <v>329</v>
      </c>
      <c r="E470" s="89">
        <f>+IF(ISNUMBER(DATA!H3317),DATA!H3317,"n/a")</f>
        <v>2.278346</v>
      </c>
      <c r="F470" s="79">
        <f>+IF(ISNUMBER(DATA!I3317),DATA!I3317,"n/a")</f>
        <v>1.2628E-2</v>
      </c>
      <c r="G470" s="89">
        <f>+IF(ISNUMBER(DATA!J3317),DATA!J3317,"n/a")</f>
        <v>2.272348</v>
      </c>
      <c r="H470" s="79">
        <f>+IF(ISNUMBER(DATA!K3317),DATA!K3317,"n/a")</f>
        <v>1.065E-3</v>
      </c>
      <c r="I470" s="89">
        <f>+IF(ISNUMBER(DATA!L3317),DATA!L3317,"n/a")</f>
        <v>2.316694</v>
      </c>
      <c r="J470" s="79">
        <f>+IF(ISNUMBER(DATA!M3317),DATA!M3317,"n/a")</f>
        <v>9.2659999999999999E-3</v>
      </c>
      <c r="K470" s="89">
        <f>+IF(ISNUMBER(DATA!N3317),DATA!N3317,"n/a")</f>
        <v>2.3420040000000002</v>
      </c>
      <c r="L470" s="79">
        <f>+IF(ISNUMBER(DATA!O3317),DATA!O3317,"n/a")</f>
        <v>6.0829999999999999E-3</v>
      </c>
      <c r="R470" s="68"/>
      <c r="S470" s="68"/>
      <c r="T470" s="68"/>
      <c r="U470" s="68"/>
      <c r="V470" s="68"/>
      <c r="W470" s="68"/>
      <c r="X470" s="68"/>
      <c r="Y470" s="68"/>
    </row>
    <row r="471" spans="1:25" x14ac:dyDescent="0.2">
      <c r="A471" s="68" t="s">
        <v>12</v>
      </c>
      <c r="B471" s="68" t="s">
        <v>24</v>
      </c>
      <c r="C471" s="68" t="s">
        <v>26</v>
      </c>
      <c r="D471" s="68" t="s">
        <v>330</v>
      </c>
      <c r="E471" s="89">
        <f>+IF(ISNUMBER(DATA!H3318),DATA!H3318,"n/a")</f>
        <v>2.004162</v>
      </c>
      <c r="F471" s="79">
        <f>+IF(ISNUMBER(DATA!I3318),DATA!I3318,"n/a")</f>
        <v>6.4107999999999998E-2</v>
      </c>
      <c r="G471" s="89">
        <f>+IF(ISNUMBER(DATA!J3318),DATA!J3318,"n/a")</f>
        <v>2.0431330000000001</v>
      </c>
      <c r="H471" s="79">
        <f>+IF(ISNUMBER(DATA!K3318),DATA!K3318,"n/a")</f>
        <v>6.9940000000000002E-2</v>
      </c>
      <c r="I471" s="89">
        <f>+IF(ISNUMBER(DATA!L3318),DATA!L3318,"n/a")</f>
        <v>1.952026</v>
      </c>
      <c r="J471" s="79">
        <f>+IF(ISNUMBER(DATA!M3318),DATA!M3318,"n/a")</f>
        <v>2.1225999999999998E-2</v>
      </c>
      <c r="K471" s="89">
        <f>+IF(ISNUMBER(DATA!N3318),DATA!N3318,"n/a")</f>
        <v>1.95533</v>
      </c>
      <c r="L471" s="79">
        <f>+IF(ISNUMBER(DATA!O3318),DATA!O3318,"n/a")</f>
        <v>-1.0473E-2</v>
      </c>
      <c r="R471" s="68"/>
      <c r="S471" s="68"/>
      <c r="T471" s="68"/>
      <c r="U471" s="68"/>
      <c r="V471" s="68"/>
      <c r="W471" s="68"/>
      <c r="X471" s="68"/>
      <c r="Y471" s="68"/>
    </row>
    <row r="472" spans="1:25" x14ac:dyDescent="0.2">
      <c r="A472" s="68" t="s">
        <v>12</v>
      </c>
      <c r="B472" s="68" t="s">
        <v>24</v>
      </c>
      <c r="C472" s="68" t="s">
        <v>26</v>
      </c>
      <c r="D472" s="68" t="s">
        <v>331</v>
      </c>
      <c r="E472" s="89">
        <f>+IF(ISNUMBER(DATA!H3319),DATA!H3319,"n/a")</f>
        <v>2.2625670000000002</v>
      </c>
      <c r="F472" s="79">
        <f>+IF(ISNUMBER(DATA!I3319),DATA!I3319,"n/a")</f>
        <v>8.5939999999999992E-3</v>
      </c>
      <c r="G472" s="89">
        <f>+IF(ISNUMBER(DATA!J3319),DATA!J3319,"n/a")</f>
        <v>2.2657349999999998</v>
      </c>
      <c r="H472" s="79">
        <f>+IF(ISNUMBER(DATA!K3319),DATA!K3319,"n/a")</f>
        <v>1.508E-3</v>
      </c>
      <c r="I472" s="89">
        <f>+IF(ISNUMBER(DATA!L3319),DATA!L3319,"n/a")</f>
        <v>2.2745929999999999</v>
      </c>
      <c r="J472" s="79">
        <f>+IF(ISNUMBER(DATA!M3319),DATA!M3319,"n/a")</f>
        <v>1.3587E-2</v>
      </c>
      <c r="K472" s="89">
        <f>+IF(ISNUMBER(DATA!N3319),DATA!N3319,"n/a")</f>
        <v>2.2813479999999999</v>
      </c>
      <c r="L472" s="79">
        <f>+IF(ISNUMBER(DATA!O3319),DATA!O3319,"n/a")</f>
        <v>2.3001000000000001E-2</v>
      </c>
      <c r="R472" s="68"/>
      <c r="S472" s="68"/>
      <c r="T472" s="68"/>
      <c r="U472" s="68"/>
      <c r="V472" s="68"/>
      <c r="W472" s="68"/>
      <c r="X472" s="68"/>
      <c r="Y472" s="68"/>
    </row>
    <row r="473" spans="1:25" x14ac:dyDescent="0.2">
      <c r="A473" s="68" t="s">
        <v>12</v>
      </c>
      <c r="B473" s="68" t="s">
        <v>24</v>
      </c>
      <c r="C473" s="68" t="s">
        <v>26</v>
      </c>
      <c r="D473" s="68" t="s">
        <v>332</v>
      </c>
      <c r="E473" s="89">
        <f>+IF(ISNUMBER(DATA!H3320),DATA!H3320,"n/a")</f>
        <v>2.43567</v>
      </c>
      <c r="F473" s="79">
        <f>+IF(ISNUMBER(DATA!I3320),DATA!I3320,"n/a")</f>
        <v>1.6906000000000001E-2</v>
      </c>
      <c r="G473" s="89">
        <f>+IF(ISNUMBER(DATA!J3320),DATA!J3320,"n/a")</f>
        <v>2.3893249999999999</v>
      </c>
      <c r="H473" s="79">
        <f>+IF(ISNUMBER(DATA!K3320),DATA!K3320,"n/a")</f>
        <v>6.7149999999999996E-3</v>
      </c>
      <c r="I473" s="89">
        <f>+IF(ISNUMBER(DATA!L3320),DATA!L3320,"n/a")</f>
        <v>2.3525589999999998</v>
      </c>
      <c r="J473" s="79">
        <f>+IF(ISNUMBER(DATA!M3320),DATA!M3320,"n/a")</f>
        <v>5.3810000000000004E-3</v>
      </c>
      <c r="K473" s="89">
        <f>+IF(ISNUMBER(DATA!N3320),DATA!N3320,"n/a")</f>
        <v>2.3668979999999999</v>
      </c>
      <c r="L473" s="79">
        <f>+IF(ISNUMBER(DATA!O3320),DATA!O3320,"n/a")</f>
        <v>1.9588000000000001E-2</v>
      </c>
      <c r="R473" s="68"/>
      <c r="S473" s="68"/>
      <c r="T473" s="68"/>
      <c r="U473" s="68"/>
      <c r="V473" s="68"/>
      <c r="W473" s="68"/>
      <c r="X473" s="68"/>
      <c r="Y473" s="68"/>
    </row>
    <row r="474" spans="1:25" x14ac:dyDescent="0.2">
      <c r="A474" s="68" t="s">
        <v>12</v>
      </c>
      <c r="B474" s="68" t="s">
        <v>24</v>
      </c>
      <c r="C474" s="68" t="s">
        <v>26</v>
      </c>
      <c r="D474" s="68" t="s">
        <v>333</v>
      </c>
      <c r="E474" s="89">
        <f>+IF(ISNUMBER(DATA!H3321),DATA!H3321,"n/a")</f>
        <v>2.1569820000000002</v>
      </c>
      <c r="F474" s="79">
        <f>+IF(ISNUMBER(DATA!I3321),DATA!I3321,"n/a")</f>
        <v>1.0926999999999999E-2</v>
      </c>
      <c r="G474" s="89">
        <f>+IF(ISNUMBER(DATA!J3321),DATA!J3321,"n/a")</f>
        <v>2.146658</v>
      </c>
      <c r="H474" s="79">
        <f>+IF(ISNUMBER(DATA!K3321),DATA!K3321,"n/a")</f>
        <v>1.193E-3</v>
      </c>
      <c r="I474" s="89">
        <f>+IF(ISNUMBER(DATA!L3321),DATA!L3321,"n/a")</f>
        <v>2.120234</v>
      </c>
      <c r="J474" s="79">
        <f>+IF(ISNUMBER(DATA!M3321),DATA!M3321,"n/a")</f>
        <v>-1.439E-3</v>
      </c>
      <c r="K474" s="89">
        <f>+IF(ISNUMBER(DATA!N3321),DATA!N3321,"n/a")</f>
        <v>2.1105130000000001</v>
      </c>
      <c r="L474" s="79">
        <f>+IF(ISNUMBER(DATA!O3321),DATA!O3321,"n/a")</f>
        <v>-8.0190000000000001E-3</v>
      </c>
      <c r="R474" s="68"/>
      <c r="S474" s="68"/>
      <c r="T474" s="68"/>
      <c r="U474" s="68"/>
      <c r="V474" s="68"/>
      <c r="W474" s="68"/>
      <c r="X474" s="68"/>
      <c r="Y474" s="68"/>
    </row>
    <row r="475" spans="1:25" x14ac:dyDescent="0.2">
      <c r="A475" s="68" t="s">
        <v>12</v>
      </c>
      <c r="B475" s="68" t="s">
        <v>24</v>
      </c>
      <c r="C475" s="68" t="s">
        <v>26</v>
      </c>
      <c r="D475" s="68" t="s">
        <v>334</v>
      </c>
      <c r="E475" s="89">
        <f>+IF(ISNUMBER(DATA!H3322),DATA!H3322,"n/a")</f>
        <v>2.2414900000000002</v>
      </c>
      <c r="F475" s="79">
        <f>+IF(ISNUMBER(DATA!I3322),DATA!I3322,"n/a")</f>
        <v>2.7917999999999998E-2</v>
      </c>
      <c r="G475" s="89">
        <f>+IF(ISNUMBER(DATA!J3322),DATA!J3322,"n/a")</f>
        <v>2.2378170000000002</v>
      </c>
      <c r="H475" s="79">
        <f>+IF(ISNUMBER(DATA!K3322),DATA!K3322,"n/a")</f>
        <v>1.5869000000000001E-2</v>
      </c>
      <c r="I475" s="89">
        <f>+IF(ISNUMBER(DATA!L3322),DATA!L3322,"n/a")</f>
        <v>2.2174520000000002</v>
      </c>
      <c r="J475" s="79">
        <f>+IF(ISNUMBER(DATA!M3322),DATA!M3322,"n/a")</f>
        <v>8.3490000000000005E-3</v>
      </c>
      <c r="K475" s="89">
        <f>+IF(ISNUMBER(DATA!N3322),DATA!N3322,"n/a")</f>
        <v>2.216958</v>
      </c>
      <c r="L475" s="79">
        <f>+IF(ISNUMBER(DATA!O3322),DATA!O3322,"n/a")</f>
        <v>-1.16E-3</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11</v>
      </c>
      <c r="B477" s="68" t="s">
        <v>23</v>
      </c>
      <c r="C477" s="68" t="s">
        <v>0</v>
      </c>
      <c r="D477" s="68" t="s">
        <v>326</v>
      </c>
      <c r="E477" s="78">
        <f>+IF(ISNUMBER(DATA!H1603),DATA!H1603,"n/a")</f>
        <v>1205451.31</v>
      </c>
      <c r="F477" s="79">
        <f>+IF(ISNUMBER(DATA!I1603),DATA!I1603,"n/a")</f>
        <v>8.7859999999999994E-2</v>
      </c>
      <c r="G477" s="78">
        <f>+IF(ISNUMBER(DATA!J1603),DATA!J1603,"n/a")</f>
        <v>3855763.22</v>
      </c>
      <c r="H477" s="79">
        <f>+IF(ISNUMBER(DATA!K1603),DATA!K1603,"n/a")</f>
        <v>4.5325999999999998E-2</v>
      </c>
      <c r="I477" s="78">
        <f>+IF(ISNUMBER(DATA!L1603),DATA!L1603,"n/a")</f>
        <v>7960198.8399999999</v>
      </c>
      <c r="J477" s="79">
        <f>+IF(ISNUMBER(DATA!M1603),DATA!M1603,"n/a")</f>
        <v>5.4614999999999997E-2</v>
      </c>
      <c r="K477" s="78">
        <f>+IF(ISNUMBER(DATA!N1603),DATA!N1603,"n/a")</f>
        <v>16168840.15</v>
      </c>
      <c r="L477" s="79">
        <f>+IF(ISNUMBER(DATA!O1603),DATA!O1603,"n/a")</f>
        <v>5.1838000000000002E-2</v>
      </c>
      <c r="R477" s="68"/>
      <c r="S477" s="68"/>
      <c r="T477" s="68"/>
      <c r="U477" s="68"/>
      <c r="V477" s="68"/>
      <c r="W477" s="68"/>
      <c r="X477" s="68"/>
      <c r="Y477" s="68"/>
    </row>
    <row r="478" spans="1:25" x14ac:dyDescent="0.2">
      <c r="A478" s="68" t="s">
        <v>11</v>
      </c>
      <c r="B478" s="68" t="s">
        <v>23</v>
      </c>
      <c r="C478" s="68" t="s">
        <v>0</v>
      </c>
      <c r="D478" s="68" t="s">
        <v>327</v>
      </c>
      <c r="E478" s="78">
        <f>+IF(ISNUMBER(DATA!H1604),DATA!H1604,"n/a")</f>
        <v>1281483.78</v>
      </c>
      <c r="F478" s="79">
        <f>+IF(ISNUMBER(DATA!I1604),DATA!I1604,"n/a")</f>
        <v>0.101727</v>
      </c>
      <c r="G478" s="78">
        <f>+IF(ISNUMBER(DATA!J1604),DATA!J1604,"n/a")</f>
        <v>4214174.6100000003</v>
      </c>
      <c r="H478" s="79">
        <f>+IF(ISNUMBER(DATA!K1604),DATA!K1604,"n/a")</f>
        <v>4.7676000000000003E-2</v>
      </c>
      <c r="I478" s="78">
        <f>+IF(ISNUMBER(DATA!L1604),DATA!L1604,"n/a")</f>
        <v>8690407.6600000001</v>
      </c>
      <c r="J478" s="79">
        <f>+IF(ISNUMBER(DATA!M1604),DATA!M1604,"n/a")</f>
        <v>1.7245E-2</v>
      </c>
      <c r="K478" s="78">
        <f>+IF(ISNUMBER(DATA!N1604),DATA!N1604,"n/a")</f>
        <v>17101033.879999999</v>
      </c>
      <c r="L478" s="79">
        <f>+IF(ISNUMBER(DATA!O1604),DATA!O1604,"n/a")</f>
        <v>2.7873999999999999E-2</v>
      </c>
      <c r="R478" s="68"/>
      <c r="S478" s="68"/>
      <c r="T478" s="68"/>
      <c r="U478" s="68"/>
      <c r="V478" s="68"/>
      <c r="W478" s="68"/>
      <c r="X478" s="68"/>
      <c r="Y478" s="68"/>
    </row>
    <row r="479" spans="1:25" x14ac:dyDescent="0.2">
      <c r="A479" s="68" t="s">
        <v>11</v>
      </c>
      <c r="B479" s="68" t="s">
        <v>23</v>
      </c>
      <c r="C479" s="68" t="s">
        <v>0</v>
      </c>
      <c r="D479" s="68" t="s">
        <v>328</v>
      </c>
      <c r="E479" s="78">
        <f>+IF(ISNUMBER(DATA!H1605),DATA!H1605,"n/a")</f>
        <v>1246019.6299999999</v>
      </c>
      <c r="F479" s="79">
        <f>+IF(ISNUMBER(DATA!I1605),DATA!I1605,"n/a")</f>
        <v>3.1681000000000001E-2</v>
      </c>
      <c r="G479" s="78">
        <f>+IF(ISNUMBER(DATA!J1605),DATA!J1605,"n/a")</f>
        <v>4132274.16</v>
      </c>
      <c r="H479" s="79">
        <f>+IF(ISNUMBER(DATA!K1605),DATA!K1605,"n/a")</f>
        <v>2.3925999999999999E-2</v>
      </c>
      <c r="I479" s="78">
        <f>+IF(ISNUMBER(DATA!L1605),DATA!L1605,"n/a")</f>
        <v>8899586.9900000002</v>
      </c>
      <c r="J479" s="79">
        <f>+IF(ISNUMBER(DATA!M1605),DATA!M1605,"n/a")</f>
        <v>6.0519000000000003E-2</v>
      </c>
      <c r="K479" s="78">
        <f>+IF(ISNUMBER(DATA!N1605),DATA!N1605,"n/a")</f>
        <v>17336453.300000001</v>
      </c>
      <c r="L479" s="79">
        <f>+IF(ISNUMBER(DATA!O1605),DATA!O1605,"n/a")</f>
        <v>5.0391999999999999E-2</v>
      </c>
      <c r="R479" s="68"/>
      <c r="S479" s="68"/>
      <c r="T479" s="68"/>
      <c r="U479" s="68"/>
      <c r="V479" s="68"/>
      <c r="W479" s="68"/>
      <c r="X479" s="68"/>
      <c r="Y479" s="68"/>
    </row>
    <row r="480" spans="1:25" x14ac:dyDescent="0.2">
      <c r="A480" s="68" t="s">
        <v>11</v>
      </c>
      <c r="B480" s="68" t="s">
        <v>23</v>
      </c>
      <c r="C480" s="68" t="s">
        <v>0</v>
      </c>
      <c r="D480" s="68" t="s">
        <v>329</v>
      </c>
      <c r="E480" s="78">
        <f>+IF(ISNUMBER(DATA!H1606),DATA!H1606,"n/a")</f>
        <v>2262441.7400000002</v>
      </c>
      <c r="F480" s="79">
        <f>+IF(ISNUMBER(DATA!I1606),DATA!I1606,"n/a")</f>
        <v>2.0152E-2</v>
      </c>
      <c r="G480" s="78">
        <f>+IF(ISNUMBER(DATA!J1606),DATA!J1606,"n/a")</f>
        <v>7756647.3899999997</v>
      </c>
      <c r="H480" s="79">
        <f>+IF(ISNUMBER(DATA!K1606),DATA!K1606,"n/a")</f>
        <v>1.5157E-2</v>
      </c>
      <c r="I480" s="78">
        <f>+IF(ISNUMBER(DATA!L1606),DATA!L1606,"n/a")</f>
        <v>16105364.060000001</v>
      </c>
      <c r="J480" s="79">
        <f>+IF(ISNUMBER(DATA!M1606),DATA!M1606,"n/a")</f>
        <v>2.3061999999999999E-2</v>
      </c>
      <c r="K480" s="78">
        <f>+IF(ISNUMBER(DATA!N1606),DATA!N1606,"n/a")</f>
        <v>31144922.48</v>
      </c>
      <c r="L480" s="79">
        <f>+IF(ISNUMBER(DATA!O1606),DATA!O1606,"n/a")</f>
        <v>6.437E-3</v>
      </c>
      <c r="R480" s="68"/>
      <c r="S480" s="68"/>
      <c r="T480" s="68"/>
      <c r="U480" s="68"/>
      <c r="V480" s="68"/>
      <c r="W480" s="68"/>
      <c r="X480" s="68"/>
      <c r="Y480" s="68"/>
    </row>
    <row r="481" spans="1:25" x14ac:dyDescent="0.2">
      <c r="A481" s="68" t="s">
        <v>11</v>
      </c>
      <c r="B481" s="68" t="s">
        <v>23</v>
      </c>
      <c r="C481" s="68" t="s">
        <v>0</v>
      </c>
      <c r="D481" s="68" t="s">
        <v>330</v>
      </c>
      <c r="E481" s="78">
        <f>+IF(ISNUMBER(DATA!H1607),DATA!H1607,"n/a")</f>
        <v>512898.36</v>
      </c>
      <c r="F481" s="79">
        <f>+IF(ISNUMBER(DATA!I1607),DATA!I1607,"n/a")</f>
        <v>-9.4839999999999994E-2</v>
      </c>
      <c r="G481" s="78">
        <f>+IF(ISNUMBER(DATA!J1607),DATA!J1607,"n/a")</f>
        <v>1711377.71</v>
      </c>
      <c r="H481" s="79">
        <f>+IF(ISNUMBER(DATA!K1607),DATA!K1607,"n/a")</f>
        <v>-0.14519699999999999</v>
      </c>
      <c r="I481" s="78">
        <f>+IF(ISNUMBER(DATA!L1607),DATA!L1607,"n/a")</f>
        <v>3831961.89</v>
      </c>
      <c r="J481" s="79">
        <f>+IF(ISNUMBER(DATA!M1607),DATA!M1607,"n/a")</f>
        <v>-8.3123000000000002E-2</v>
      </c>
      <c r="K481" s="78">
        <f>+IF(ISNUMBER(DATA!N1607),DATA!N1607,"n/a")</f>
        <v>8157829.3799999999</v>
      </c>
      <c r="L481" s="79">
        <f>+IF(ISNUMBER(DATA!O1607),DATA!O1607,"n/a")</f>
        <v>-1.2899999999999999E-3</v>
      </c>
      <c r="R481" s="68"/>
      <c r="S481" s="68"/>
      <c r="T481" s="68"/>
      <c r="U481" s="68"/>
      <c r="V481" s="68"/>
      <c r="W481" s="68"/>
      <c r="X481" s="68"/>
      <c r="Y481" s="68"/>
    </row>
    <row r="482" spans="1:25" x14ac:dyDescent="0.2">
      <c r="A482" s="68" t="s">
        <v>11</v>
      </c>
      <c r="B482" s="68" t="s">
        <v>23</v>
      </c>
      <c r="C482" s="68" t="s">
        <v>0</v>
      </c>
      <c r="D482" s="68" t="s">
        <v>331</v>
      </c>
      <c r="E482" s="78">
        <f>+IF(ISNUMBER(DATA!H1608),DATA!H1608,"n/a")</f>
        <v>826867.19999999995</v>
      </c>
      <c r="F482" s="79">
        <f>+IF(ISNUMBER(DATA!I1608),DATA!I1608,"n/a")</f>
        <v>3.7673999999999999E-2</v>
      </c>
      <c r="G482" s="78">
        <f>+IF(ISNUMBER(DATA!J1608),DATA!J1608,"n/a")</f>
        <v>2681002.7999999998</v>
      </c>
      <c r="H482" s="79">
        <f>+IF(ISNUMBER(DATA!K1608),DATA!K1608,"n/a")</f>
        <v>2.9350999999999999E-2</v>
      </c>
      <c r="I482" s="78">
        <f>+IF(ISNUMBER(DATA!L1608),DATA!L1608,"n/a")</f>
        <v>5733892.3499999996</v>
      </c>
      <c r="J482" s="79">
        <f>+IF(ISNUMBER(DATA!M1608),DATA!M1608,"n/a")</f>
        <v>0.114581</v>
      </c>
      <c r="K482" s="78">
        <f>+IF(ISNUMBER(DATA!N1608),DATA!N1608,"n/a")</f>
        <v>11212426.039999999</v>
      </c>
      <c r="L482" s="79">
        <f>+IF(ISNUMBER(DATA!O1608),DATA!O1608,"n/a")</f>
        <v>0.11345</v>
      </c>
      <c r="R482" s="68"/>
      <c r="S482" s="68"/>
      <c r="T482" s="68"/>
      <c r="U482" s="68"/>
      <c r="V482" s="68"/>
      <c r="W482" s="68"/>
      <c r="X482" s="68"/>
      <c r="Y482" s="68"/>
    </row>
    <row r="483" spans="1:25" x14ac:dyDescent="0.2">
      <c r="A483" s="68" t="s">
        <v>11</v>
      </c>
      <c r="B483" s="68" t="s">
        <v>23</v>
      </c>
      <c r="C483" s="68" t="s">
        <v>0</v>
      </c>
      <c r="D483" s="68" t="s">
        <v>332</v>
      </c>
      <c r="E483" s="78">
        <f>+IF(ISNUMBER(DATA!H1609),DATA!H1609,"n/a")</f>
        <v>2170129.25</v>
      </c>
      <c r="F483" s="79">
        <f>+IF(ISNUMBER(DATA!I1609),DATA!I1609,"n/a")</f>
        <v>7.1578000000000003E-2</v>
      </c>
      <c r="G483" s="78">
        <f>+IF(ISNUMBER(DATA!J1609),DATA!J1609,"n/a")</f>
        <v>6995360.4299999997</v>
      </c>
      <c r="H483" s="79">
        <f>+IF(ISNUMBER(DATA!K1609),DATA!K1609,"n/a")</f>
        <v>7.9646999999999996E-2</v>
      </c>
      <c r="I483" s="78">
        <f>+IF(ISNUMBER(DATA!L1609),DATA!L1609,"n/a")</f>
        <v>14749548.15</v>
      </c>
      <c r="J483" s="79">
        <f>+IF(ISNUMBER(DATA!M1609),DATA!M1609,"n/a")</f>
        <v>0.17216000000000001</v>
      </c>
      <c r="K483" s="78">
        <f>+IF(ISNUMBER(DATA!N1609),DATA!N1609,"n/a")</f>
        <v>28506637.879999999</v>
      </c>
      <c r="L483" s="79">
        <f>+IF(ISNUMBER(DATA!O1609),DATA!O1609,"n/a")</f>
        <v>0.161246</v>
      </c>
      <c r="R483" s="68"/>
      <c r="S483" s="68"/>
      <c r="T483" s="68"/>
      <c r="U483" s="68"/>
      <c r="V483" s="68"/>
      <c r="W483" s="68"/>
      <c r="X483" s="68"/>
      <c r="Y483" s="68"/>
    </row>
    <row r="484" spans="1:25" x14ac:dyDescent="0.2">
      <c r="A484" s="68" t="s">
        <v>11</v>
      </c>
      <c r="B484" s="68" t="s">
        <v>23</v>
      </c>
      <c r="C484" s="68" t="s">
        <v>0</v>
      </c>
      <c r="D484" s="68" t="s">
        <v>333</v>
      </c>
      <c r="E484" s="78">
        <f>+IF(ISNUMBER(DATA!H1610),DATA!H1610,"n/a")</f>
        <v>931833.84</v>
      </c>
      <c r="F484" s="79">
        <f>+IF(ISNUMBER(DATA!I1610),DATA!I1610,"n/a")</f>
        <v>0.115829</v>
      </c>
      <c r="G484" s="78">
        <f>+IF(ISNUMBER(DATA!J1610),DATA!J1610,"n/a")</f>
        <v>3054754.37</v>
      </c>
      <c r="H484" s="79">
        <f>+IF(ISNUMBER(DATA!K1610),DATA!K1610,"n/a")</f>
        <v>6.6483E-2</v>
      </c>
      <c r="I484" s="78">
        <f>+IF(ISNUMBER(DATA!L1610),DATA!L1610,"n/a")</f>
        <v>6439630.5099999998</v>
      </c>
      <c r="J484" s="79">
        <f>+IF(ISNUMBER(DATA!M1610),DATA!M1610,"n/a")</f>
        <v>0.104933</v>
      </c>
      <c r="K484" s="78">
        <f>+IF(ISNUMBER(DATA!N1610),DATA!N1610,"n/a")</f>
        <v>12886794.470000001</v>
      </c>
      <c r="L484" s="79">
        <f>+IF(ISNUMBER(DATA!O1610),DATA!O1610,"n/a")</f>
        <v>0.12723899999999999</v>
      </c>
      <c r="R484" s="68"/>
      <c r="S484" s="68"/>
      <c r="T484" s="68"/>
      <c r="U484" s="68"/>
      <c r="V484" s="68"/>
      <c r="W484" s="68"/>
      <c r="X484" s="68"/>
      <c r="Y484" s="68"/>
    </row>
    <row r="485" spans="1:25" x14ac:dyDescent="0.2">
      <c r="A485" s="68" t="s">
        <v>11</v>
      </c>
      <c r="B485" s="68" t="s">
        <v>23</v>
      </c>
      <c r="C485" s="68" t="s">
        <v>0</v>
      </c>
      <c r="D485" s="68" t="s">
        <v>334</v>
      </c>
      <c r="E485" s="78">
        <f>+IF(ISNUMBER(DATA!H1611),DATA!H1611,"n/a")</f>
        <v>10437125.01</v>
      </c>
      <c r="F485" s="79">
        <f>+IF(ISNUMBER(DATA!I1611),DATA!I1611,"n/a")</f>
        <v>5.2074000000000002E-2</v>
      </c>
      <c r="G485" s="78">
        <f>+IF(ISNUMBER(DATA!J1611),DATA!J1611,"n/a")</f>
        <v>34401354.719999999</v>
      </c>
      <c r="H485" s="79">
        <f>+IF(ISNUMBER(DATA!K1611),DATA!K1611,"n/a")</f>
        <v>3.1903000000000001E-2</v>
      </c>
      <c r="I485" s="78">
        <f>+IF(ISNUMBER(DATA!L1611),DATA!L1611,"n/a")</f>
        <v>72410590.549999997</v>
      </c>
      <c r="J485" s="79">
        <f>+IF(ISNUMBER(DATA!M1611),DATA!M1611,"n/a")</f>
        <v>6.5486000000000003E-2</v>
      </c>
      <c r="K485" s="78">
        <f>+IF(ISNUMBER(DATA!N1611),DATA!N1611,"n/a")</f>
        <v>142514937.53</v>
      </c>
      <c r="L485" s="79">
        <f>+IF(ISNUMBER(DATA!O1611),DATA!O1611,"n/a")</f>
        <v>6.6100999999999993E-2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11</v>
      </c>
      <c r="B487" s="68" t="s">
        <v>23</v>
      </c>
      <c r="C487" s="68" t="s">
        <v>9</v>
      </c>
      <c r="D487" s="68" t="s">
        <v>326</v>
      </c>
      <c r="E487" s="88">
        <f>+IF(ISNUMBER(DATA!H1662),DATA!H1662,"n/a")</f>
        <v>226883.85</v>
      </c>
      <c r="F487" s="79">
        <f>+IF(ISNUMBER(DATA!I1662),DATA!I1662,"n/a")</f>
        <v>8.5837999999999998E-2</v>
      </c>
      <c r="G487" s="88">
        <f>+IF(ISNUMBER(DATA!J1662),DATA!J1662,"n/a")</f>
        <v>722608.2</v>
      </c>
      <c r="H487" s="79">
        <f>+IF(ISNUMBER(DATA!K1662),DATA!K1662,"n/a")</f>
        <v>4.1814999999999998E-2</v>
      </c>
      <c r="I487" s="88">
        <f>+IF(ISNUMBER(DATA!L1662),DATA!L1662,"n/a")</f>
        <v>1492886.32</v>
      </c>
      <c r="J487" s="79">
        <f>+IF(ISNUMBER(DATA!M1662),DATA!M1662,"n/a")</f>
        <v>5.8886000000000001E-2</v>
      </c>
      <c r="K487" s="88">
        <f>+IF(ISNUMBER(DATA!N1662),DATA!N1662,"n/a")</f>
        <v>3031604.31</v>
      </c>
      <c r="L487" s="79">
        <f>+IF(ISNUMBER(DATA!O1662),DATA!O1662,"n/a")</f>
        <v>3.9858999999999999E-2</v>
      </c>
      <c r="R487" s="68"/>
      <c r="S487" s="68"/>
      <c r="T487" s="68"/>
      <c r="U487" s="68"/>
      <c r="V487" s="68"/>
      <c r="W487" s="68"/>
      <c r="X487" s="68"/>
      <c r="Y487" s="68"/>
    </row>
    <row r="488" spans="1:25" x14ac:dyDescent="0.2">
      <c r="A488" s="68" t="s">
        <v>11</v>
      </c>
      <c r="B488" s="68" t="s">
        <v>23</v>
      </c>
      <c r="C488" s="68" t="s">
        <v>9</v>
      </c>
      <c r="D488" s="68" t="s">
        <v>327</v>
      </c>
      <c r="E488" s="88">
        <f>+IF(ISNUMBER(DATA!H1663),DATA!H1663,"n/a")</f>
        <v>263103.59000000003</v>
      </c>
      <c r="F488" s="79">
        <f>+IF(ISNUMBER(DATA!I1663),DATA!I1663,"n/a")</f>
        <v>6.4578999999999998E-2</v>
      </c>
      <c r="G488" s="88">
        <f>+IF(ISNUMBER(DATA!J1663),DATA!J1663,"n/a")</f>
        <v>839633.04</v>
      </c>
      <c r="H488" s="79">
        <f>+IF(ISNUMBER(DATA!K1663),DATA!K1663,"n/a")</f>
        <v>1.5219999999999999E-2</v>
      </c>
      <c r="I488" s="88">
        <f>+IF(ISNUMBER(DATA!L1663),DATA!L1663,"n/a")</f>
        <v>1751589.02</v>
      </c>
      <c r="J488" s="79">
        <f>+IF(ISNUMBER(DATA!M1663),DATA!M1663,"n/a")</f>
        <v>-2.5285999999999999E-2</v>
      </c>
      <c r="K488" s="88">
        <f>+IF(ISNUMBER(DATA!N1663),DATA!N1663,"n/a")</f>
        <v>3537017.07</v>
      </c>
      <c r="L488" s="79">
        <f>+IF(ISNUMBER(DATA!O1663),DATA!O1663,"n/a")</f>
        <v>-1.2422000000000001E-2</v>
      </c>
      <c r="R488" s="68"/>
      <c r="S488" s="68"/>
      <c r="T488" s="68"/>
      <c r="U488" s="68"/>
      <c r="V488" s="68"/>
      <c r="W488" s="68"/>
      <c r="X488" s="68"/>
      <c r="Y488" s="68"/>
    </row>
    <row r="489" spans="1:25" x14ac:dyDescent="0.2">
      <c r="A489" s="68" t="s">
        <v>11</v>
      </c>
      <c r="B489" s="68" t="s">
        <v>23</v>
      </c>
      <c r="C489" s="68" t="s">
        <v>9</v>
      </c>
      <c r="D489" s="68" t="s">
        <v>328</v>
      </c>
      <c r="E489" s="88">
        <f>+IF(ISNUMBER(DATA!H1664),DATA!H1664,"n/a")</f>
        <v>257256.29</v>
      </c>
      <c r="F489" s="79">
        <f>+IF(ISNUMBER(DATA!I1664),DATA!I1664,"n/a")</f>
        <v>4.9085999999999998E-2</v>
      </c>
      <c r="G489" s="88">
        <f>+IF(ISNUMBER(DATA!J1664),DATA!J1664,"n/a")</f>
        <v>824384.12</v>
      </c>
      <c r="H489" s="79">
        <f>+IF(ISNUMBER(DATA!K1664),DATA!K1664,"n/a")</f>
        <v>3.9231000000000002E-2</v>
      </c>
      <c r="I489" s="88">
        <f>+IF(ISNUMBER(DATA!L1664),DATA!L1664,"n/a")</f>
        <v>1768248.3200000001</v>
      </c>
      <c r="J489" s="79">
        <f>+IF(ISNUMBER(DATA!M1664),DATA!M1664,"n/a")</f>
        <v>6.8453E-2</v>
      </c>
      <c r="K489" s="88">
        <f>+IF(ISNUMBER(DATA!N1664),DATA!N1664,"n/a")</f>
        <v>3421151.31</v>
      </c>
      <c r="L489" s="79">
        <f>+IF(ISNUMBER(DATA!O1664),DATA!O1664,"n/a")</f>
        <v>4.6959000000000001E-2</v>
      </c>
      <c r="R489" s="68"/>
      <c r="S489" s="68"/>
      <c r="T489" s="68"/>
      <c r="U489" s="68"/>
      <c r="V489" s="68"/>
      <c r="W489" s="68"/>
      <c r="X489" s="68"/>
      <c r="Y489" s="68"/>
    </row>
    <row r="490" spans="1:25" x14ac:dyDescent="0.2">
      <c r="A490" s="68" t="s">
        <v>11</v>
      </c>
      <c r="B490" s="68" t="s">
        <v>23</v>
      </c>
      <c r="C490" s="68" t="s">
        <v>9</v>
      </c>
      <c r="D490" s="68" t="s">
        <v>329</v>
      </c>
      <c r="E490" s="88">
        <f>+IF(ISNUMBER(DATA!H1665),DATA!H1665,"n/a")</f>
        <v>518678.98</v>
      </c>
      <c r="F490" s="79">
        <f>+IF(ISNUMBER(DATA!I1665),DATA!I1665,"n/a")</f>
        <v>8.2005999999999996E-2</v>
      </c>
      <c r="G490" s="88">
        <f>+IF(ISNUMBER(DATA!J1665),DATA!J1665,"n/a")</f>
        <v>1737537.1</v>
      </c>
      <c r="H490" s="79">
        <f>+IF(ISNUMBER(DATA!K1665),DATA!K1665,"n/a")</f>
        <v>6.9746000000000002E-2</v>
      </c>
      <c r="I490" s="88">
        <f>+IF(ISNUMBER(DATA!L1665),DATA!L1665,"n/a")</f>
        <v>3641298.99</v>
      </c>
      <c r="J490" s="79">
        <f>+IF(ISNUMBER(DATA!M1665),DATA!M1665,"n/a")</f>
        <v>5.9761000000000002E-2</v>
      </c>
      <c r="K490" s="88">
        <f>+IF(ISNUMBER(DATA!N1665),DATA!N1665,"n/a")</f>
        <v>6961609.0899999999</v>
      </c>
      <c r="L490" s="79">
        <f>+IF(ISNUMBER(DATA!O1665),DATA!O1665,"n/a")</f>
        <v>1.0911000000000001E-2</v>
      </c>
      <c r="R490" s="68"/>
      <c r="S490" s="68"/>
      <c r="T490" s="68"/>
      <c r="U490" s="68"/>
      <c r="V490" s="68"/>
      <c r="W490" s="68"/>
      <c r="X490" s="68"/>
      <c r="Y490" s="68"/>
    </row>
    <row r="491" spans="1:25" x14ac:dyDescent="0.2">
      <c r="A491" s="68" t="s">
        <v>11</v>
      </c>
      <c r="B491" s="68" t="s">
        <v>23</v>
      </c>
      <c r="C491" s="68" t="s">
        <v>9</v>
      </c>
      <c r="D491" s="68" t="s">
        <v>330</v>
      </c>
      <c r="E491" s="88">
        <f>+IF(ISNUMBER(DATA!H1666),DATA!H1666,"n/a")</f>
        <v>94778.31</v>
      </c>
      <c r="F491" s="79">
        <f>+IF(ISNUMBER(DATA!I1666),DATA!I1666,"n/a")</f>
        <v>-0.17505799999999999</v>
      </c>
      <c r="G491" s="88">
        <f>+IF(ISNUMBER(DATA!J1666),DATA!J1666,"n/a")</f>
        <v>316777.59999999998</v>
      </c>
      <c r="H491" s="79">
        <f>+IF(ISNUMBER(DATA!K1666),DATA!K1666,"n/a")</f>
        <v>-0.22084400000000001</v>
      </c>
      <c r="I491" s="88">
        <f>+IF(ISNUMBER(DATA!L1666),DATA!L1666,"n/a")</f>
        <v>733061.63</v>
      </c>
      <c r="J491" s="79">
        <f>+IF(ISNUMBER(DATA!M1666),DATA!M1666,"n/a")</f>
        <v>-0.140096</v>
      </c>
      <c r="K491" s="88">
        <f>+IF(ISNUMBER(DATA!N1666),DATA!N1666,"n/a")</f>
        <v>1588344.98</v>
      </c>
      <c r="L491" s="79">
        <f>+IF(ISNUMBER(DATA!O1666),DATA!O1666,"n/a")</f>
        <v>-2.8698000000000001E-2</v>
      </c>
      <c r="R491" s="68"/>
      <c r="S491" s="68"/>
      <c r="T491" s="68"/>
      <c r="U491" s="68"/>
      <c r="V491" s="68"/>
      <c r="W491" s="68"/>
      <c r="X491" s="68"/>
      <c r="Y491" s="68"/>
    </row>
    <row r="492" spans="1:25" x14ac:dyDescent="0.2">
      <c r="A492" s="68" t="s">
        <v>11</v>
      </c>
      <c r="B492" s="68" t="s">
        <v>23</v>
      </c>
      <c r="C492" s="68" t="s">
        <v>9</v>
      </c>
      <c r="D492" s="68" t="s">
        <v>331</v>
      </c>
      <c r="E492" s="88">
        <f>+IF(ISNUMBER(DATA!H1667),DATA!H1667,"n/a")</f>
        <v>160167.41</v>
      </c>
      <c r="F492" s="79">
        <f>+IF(ISNUMBER(DATA!I1667),DATA!I1667,"n/a")</f>
        <v>1.2571000000000001E-2</v>
      </c>
      <c r="G492" s="88">
        <f>+IF(ISNUMBER(DATA!J1667),DATA!J1667,"n/a")</f>
        <v>518367.94</v>
      </c>
      <c r="H492" s="79">
        <f>+IF(ISNUMBER(DATA!K1667),DATA!K1667,"n/a")</f>
        <v>2.3226E-2</v>
      </c>
      <c r="I492" s="88">
        <f>+IF(ISNUMBER(DATA!L1667),DATA!L1667,"n/a")</f>
        <v>1125854.3</v>
      </c>
      <c r="J492" s="79">
        <f>+IF(ISNUMBER(DATA!M1667),DATA!M1667,"n/a")</f>
        <v>0.154415</v>
      </c>
      <c r="K492" s="88">
        <f>+IF(ISNUMBER(DATA!N1667),DATA!N1667,"n/a")</f>
        <v>2205789.9500000002</v>
      </c>
      <c r="L492" s="79">
        <f>+IF(ISNUMBER(DATA!O1667),DATA!O1667,"n/a")</f>
        <v>0.155167</v>
      </c>
      <c r="R492" s="68"/>
      <c r="S492" s="68"/>
      <c r="T492" s="68"/>
      <c r="U492" s="68"/>
      <c r="V492" s="68"/>
      <c r="W492" s="68"/>
      <c r="X492" s="68"/>
      <c r="Y492" s="68"/>
    </row>
    <row r="493" spans="1:25" x14ac:dyDescent="0.2">
      <c r="A493" s="68" t="s">
        <v>11</v>
      </c>
      <c r="B493" s="68" t="s">
        <v>23</v>
      </c>
      <c r="C493" s="68" t="s">
        <v>9</v>
      </c>
      <c r="D493" s="68" t="s">
        <v>332</v>
      </c>
      <c r="E493" s="88">
        <f>+IF(ISNUMBER(DATA!H1668),DATA!H1668,"n/a")</f>
        <v>467141.02</v>
      </c>
      <c r="F493" s="79">
        <f>+IF(ISNUMBER(DATA!I1668),DATA!I1668,"n/a")</f>
        <v>6.0198000000000002E-2</v>
      </c>
      <c r="G493" s="88">
        <f>+IF(ISNUMBER(DATA!J1668),DATA!J1668,"n/a")</f>
        <v>1538915.03</v>
      </c>
      <c r="H493" s="79">
        <f>+IF(ISNUMBER(DATA!K1668),DATA!K1668,"n/a")</f>
        <v>8.8891999999999999E-2</v>
      </c>
      <c r="I493" s="88">
        <f>+IF(ISNUMBER(DATA!L1668),DATA!L1668,"n/a")</f>
        <v>3213010.89</v>
      </c>
      <c r="J493" s="79">
        <f>+IF(ISNUMBER(DATA!M1668),DATA!M1668,"n/a")</f>
        <v>0.176874</v>
      </c>
      <c r="K493" s="88">
        <f>+IF(ISNUMBER(DATA!N1668),DATA!N1668,"n/a")</f>
        <v>6257297.8099999996</v>
      </c>
      <c r="L493" s="79">
        <f>+IF(ISNUMBER(DATA!O1668),DATA!O1668,"n/a")</f>
        <v>0.17807300000000001</v>
      </c>
      <c r="R493" s="68"/>
      <c r="S493" s="68"/>
      <c r="T493" s="68"/>
      <c r="U493" s="68"/>
      <c r="V493" s="68"/>
      <c r="W493" s="68"/>
      <c r="X493" s="68"/>
      <c r="Y493" s="68"/>
    </row>
    <row r="494" spans="1:25" x14ac:dyDescent="0.2">
      <c r="A494" s="68" t="s">
        <v>11</v>
      </c>
      <c r="B494" s="68" t="s">
        <v>23</v>
      </c>
      <c r="C494" s="68" t="s">
        <v>9</v>
      </c>
      <c r="D494" s="68" t="s">
        <v>333</v>
      </c>
      <c r="E494" s="88">
        <f>+IF(ISNUMBER(DATA!H1669),DATA!H1669,"n/a")</f>
        <v>185973.14</v>
      </c>
      <c r="F494" s="79">
        <f>+IF(ISNUMBER(DATA!I1669),DATA!I1669,"n/a")</f>
        <v>0.140983</v>
      </c>
      <c r="G494" s="88">
        <f>+IF(ISNUMBER(DATA!J1669),DATA!J1669,"n/a")</f>
        <v>611382.44999999995</v>
      </c>
      <c r="H494" s="79">
        <f>+IF(ISNUMBER(DATA!K1669),DATA!K1669,"n/a")</f>
        <v>9.4765000000000002E-2</v>
      </c>
      <c r="I494" s="88">
        <f>+IF(ISNUMBER(DATA!L1669),DATA!L1669,"n/a")</f>
        <v>1294322.26</v>
      </c>
      <c r="J494" s="79">
        <f>+IF(ISNUMBER(DATA!M1669),DATA!M1669,"n/a")</f>
        <v>0.15204799999999999</v>
      </c>
      <c r="K494" s="88">
        <f>+IF(ISNUMBER(DATA!N1669),DATA!N1669,"n/a")</f>
        <v>2571114.21</v>
      </c>
      <c r="L494" s="79">
        <f>+IF(ISNUMBER(DATA!O1669),DATA!O1669,"n/a")</f>
        <v>0.170181</v>
      </c>
      <c r="R494" s="68"/>
      <c r="S494" s="68"/>
      <c r="T494" s="68"/>
      <c r="U494" s="68"/>
      <c r="V494" s="68"/>
      <c r="W494" s="68"/>
      <c r="X494" s="68"/>
      <c r="Y494" s="68"/>
    </row>
    <row r="495" spans="1:25" x14ac:dyDescent="0.2">
      <c r="A495" s="68" t="s">
        <v>11</v>
      </c>
      <c r="B495" s="68" t="s">
        <v>23</v>
      </c>
      <c r="C495" s="68" t="s">
        <v>9</v>
      </c>
      <c r="D495" s="68" t="s">
        <v>334</v>
      </c>
      <c r="E495" s="88">
        <f>+IF(ISNUMBER(DATA!H1670),DATA!H1670,"n/a")</f>
        <v>2173982.5699999998</v>
      </c>
      <c r="F495" s="79">
        <f>+IF(ISNUMBER(DATA!I1670),DATA!I1670,"n/a")</f>
        <v>5.6686E-2</v>
      </c>
      <c r="G495" s="88">
        <f>+IF(ISNUMBER(DATA!J1670),DATA!J1670,"n/a")</f>
        <v>7109605.25</v>
      </c>
      <c r="H495" s="79">
        <f>+IF(ISNUMBER(DATA!K1670),DATA!K1670,"n/a")</f>
        <v>4.1993999999999997E-2</v>
      </c>
      <c r="I495" s="88">
        <f>+IF(ISNUMBER(DATA!L1670),DATA!L1670,"n/a")</f>
        <v>15020271.119999999</v>
      </c>
      <c r="J495" s="79">
        <f>+IF(ISNUMBER(DATA!M1670),DATA!M1670,"n/a")</f>
        <v>7.4473999999999999E-2</v>
      </c>
      <c r="K495" s="88">
        <f>+IF(ISNUMBER(DATA!N1670),DATA!N1670,"n/a")</f>
        <v>29573927.93</v>
      </c>
      <c r="L495" s="79">
        <f>+IF(ISNUMBER(DATA!O1670),DATA!O1670,"n/a")</f>
        <v>6.7476999999999995E-2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11</v>
      </c>
      <c r="B497" s="68" t="s">
        <v>23</v>
      </c>
      <c r="C497" s="68" t="s">
        <v>25</v>
      </c>
      <c r="D497" s="68" t="s">
        <v>326</v>
      </c>
      <c r="E497" s="88">
        <f>+IF(ISNUMBER(DATA!H1721),DATA!H1721,"n/a")</f>
        <v>418256.62</v>
      </c>
      <c r="F497" s="79">
        <f>+IF(ISNUMBER(DATA!I1721),DATA!I1721,"n/a")</f>
        <v>8.8644000000000001E-2</v>
      </c>
      <c r="G497" s="88">
        <f>+IF(ISNUMBER(DATA!J1721),DATA!J1721,"n/a")</f>
        <v>1331891.58</v>
      </c>
      <c r="H497" s="79">
        <f>+IF(ISNUMBER(DATA!K1721),DATA!K1721,"n/a")</f>
        <v>3.5876999999999999E-2</v>
      </c>
      <c r="I497" s="88">
        <f>+IF(ISNUMBER(DATA!L1721),DATA!L1721,"n/a")</f>
        <v>2752771.07</v>
      </c>
      <c r="J497" s="79">
        <f>+IF(ISNUMBER(DATA!M1721),DATA!M1721,"n/a")</f>
        <v>5.5037000000000003E-2</v>
      </c>
      <c r="K497" s="88">
        <f>+IF(ISNUMBER(DATA!N1721),DATA!N1721,"n/a")</f>
        <v>5601459.1699999999</v>
      </c>
      <c r="L497" s="79">
        <f>+IF(ISNUMBER(DATA!O1721),DATA!O1721,"n/a")</f>
        <v>3.8341E-2</v>
      </c>
      <c r="R497" s="68"/>
      <c r="S497" s="68"/>
      <c r="T497" s="68"/>
      <c r="U497" s="68"/>
      <c r="V497" s="68"/>
      <c r="W497" s="68"/>
      <c r="X497" s="68"/>
      <c r="Y497" s="68"/>
    </row>
    <row r="498" spans="1:25" x14ac:dyDescent="0.2">
      <c r="A498" s="68" t="s">
        <v>11</v>
      </c>
      <c r="B498" s="68" t="s">
        <v>23</v>
      </c>
      <c r="C498" s="68" t="s">
        <v>25</v>
      </c>
      <c r="D498" s="68" t="s">
        <v>327</v>
      </c>
      <c r="E498" s="88">
        <f>+IF(ISNUMBER(DATA!H1722),DATA!H1722,"n/a")</f>
        <v>518454.22</v>
      </c>
      <c r="F498" s="79">
        <f>+IF(ISNUMBER(DATA!I1722),DATA!I1722,"n/a")</f>
        <v>3.6961000000000001E-2</v>
      </c>
      <c r="G498" s="88">
        <f>+IF(ISNUMBER(DATA!J1722),DATA!J1722,"n/a")</f>
        <v>1660425.61</v>
      </c>
      <c r="H498" s="79">
        <f>+IF(ISNUMBER(DATA!K1722),DATA!K1722,"n/a")</f>
        <v>-8.7580000000000002E-3</v>
      </c>
      <c r="I498" s="88">
        <f>+IF(ISNUMBER(DATA!L1722),DATA!L1722,"n/a")</f>
        <v>3461164.25</v>
      </c>
      <c r="J498" s="79">
        <f>+IF(ISNUMBER(DATA!M1722),DATA!M1722,"n/a")</f>
        <v>-5.3566999999999997E-2</v>
      </c>
      <c r="K498" s="88">
        <f>+IF(ISNUMBER(DATA!N1722),DATA!N1722,"n/a")</f>
        <v>6987792.0099999998</v>
      </c>
      <c r="L498" s="79">
        <f>+IF(ISNUMBER(DATA!O1722),DATA!O1722,"n/a")</f>
        <v>-3.9531999999999998E-2</v>
      </c>
      <c r="R498" s="68"/>
      <c r="S498" s="68"/>
      <c r="T498" s="68"/>
      <c r="U498" s="68"/>
      <c r="V498" s="68"/>
      <c r="W498" s="68"/>
      <c r="X498" s="68"/>
      <c r="Y498" s="68"/>
    </row>
    <row r="499" spans="1:25" x14ac:dyDescent="0.2">
      <c r="A499" s="68" t="s">
        <v>11</v>
      </c>
      <c r="B499" s="68" t="s">
        <v>23</v>
      </c>
      <c r="C499" s="68" t="s">
        <v>25</v>
      </c>
      <c r="D499" s="68" t="s">
        <v>328</v>
      </c>
      <c r="E499" s="88">
        <f>+IF(ISNUMBER(DATA!H1723),DATA!H1723,"n/a")</f>
        <v>523863.36</v>
      </c>
      <c r="F499" s="79">
        <f>+IF(ISNUMBER(DATA!I1723),DATA!I1723,"n/a")</f>
        <v>3.8524999999999997E-2</v>
      </c>
      <c r="G499" s="88">
        <f>+IF(ISNUMBER(DATA!J1723),DATA!J1723,"n/a")</f>
        <v>1687816.89</v>
      </c>
      <c r="H499" s="79">
        <f>+IF(ISNUMBER(DATA!K1723),DATA!K1723,"n/a")</f>
        <v>2.7892E-2</v>
      </c>
      <c r="I499" s="88">
        <f>+IF(ISNUMBER(DATA!L1723),DATA!L1723,"n/a")</f>
        <v>3625095.84</v>
      </c>
      <c r="J499" s="79">
        <f>+IF(ISNUMBER(DATA!M1723),DATA!M1723,"n/a")</f>
        <v>4.8522999999999997E-2</v>
      </c>
      <c r="K499" s="88">
        <f>+IF(ISNUMBER(DATA!N1723),DATA!N1723,"n/a")</f>
        <v>7013765.5700000003</v>
      </c>
      <c r="L499" s="79">
        <f>+IF(ISNUMBER(DATA!O1723),DATA!O1723,"n/a")</f>
        <v>2.4885999999999998E-2</v>
      </c>
      <c r="R499" s="68"/>
      <c r="S499" s="68"/>
      <c r="T499" s="68"/>
      <c r="U499" s="68"/>
      <c r="V499" s="68"/>
      <c r="W499" s="68"/>
      <c r="X499" s="68"/>
      <c r="Y499" s="68"/>
    </row>
    <row r="500" spans="1:25" x14ac:dyDescent="0.2">
      <c r="A500" s="68" t="s">
        <v>11</v>
      </c>
      <c r="B500" s="68" t="s">
        <v>23</v>
      </c>
      <c r="C500" s="68" t="s">
        <v>25</v>
      </c>
      <c r="D500" s="68" t="s">
        <v>329</v>
      </c>
      <c r="E500" s="88">
        <f>+IF(ISNUMBER(DATA!H1724),DATA!H1724,"n/a")</f>
        <v>977317.39</v>
      </c>
      <c r="F500" s="79">
        <f>+IF(ISNUMBER(DATA!I1724),DATA!I1724,"n/a")</f>
        <v>6.7016999999999993E-2</v>
      </c>
      <c r="G500" s="88">
        <f>+IF(ISNUMBER(DATA!J1724),DATA!J1724,"n/a")</f>
        <v>3277312.37</v>
      </c>
      <c r="H500" s="79">
        <f>+IF(ISNUMBER(DATA!K1724),DATA!K1724,"n/a")</f>
        <v>5.3015E-2</v>
      </c>
      <c r="I500" s="88">
        <f>+IF(ISNUMBER(DATA!L1724),DATA!L1724,"n/a")</f>
        <v>6890452.21</v>
      </c>
      <c r="J500" s="79">
        <f>+IF(ISNUMBER(DATA!M1724),DATA!M1724,"n/a")</f>
        <v>5.3240000000000003E-2</v>
      </c>
      <c r="K500" s="88">
        <f>+IF(ISNUMBER(DATA!N1724),DATA!N1724,"n/a")</f>
        <v>13275714.199999999</v>
      </c>
      <c r="L500" s="79">
        <f>+IF(ISNUMBER(DATA!O1724),DATA!O1724,"n/a")</f>
        <v>1.1767E-2</v>
      </c>
      <c r="R500" s="68"/>
      <c r="S500" s="68"/>
      <c r="T500" s="68"/>
      <c r="U500" s="68"/>
      <c r="V500" s="68"/>
      <c r="W500" s="68"/>
      <c r="X500" s="68"/>
      <c r="Y500" s="68"/>
    </row>
    <row r="501" spans="1:25" x14ac:dyDescent="0.2">
      <c r="A501" s="68" t="s">
        <v>11</v>
      </c>
      <c r="B501" s="68" t="s">
        <v>23</v>
      </c>
      <c r="C501" s="68" t="s">
        <v>25</v>
      </c>
      <c r="D501" s="68" t="s">
        <v>330</v>
      </c>
      <c r="E501" s="88">
        <f>+IF(ISNUMBER(DATA!H1725),DATA!H1725,"n/a")</f>
        <v>174162.3</v>
      </c>
      <c r="F501" s="79">
        <f>+IF(ISNUMBER(DATA!I1725),DATA!I1725,"n/a")</f>
        <v>-0.21637999999999999</v>
      </c>
      <c r="G501" s="88">
        <f>+IF(ISNUMBER(DATA!J1725),DATA!J1725,"n/a")</f>
        <v>593961.34</v>
      </c>
      <c r="H501" s="79">
        <f>+IF(ISNUMBER(DATA!K1725),DATA!K1725,"n/a")</f>
        <v>-0.24215500000000001</v>
      </c>
      <c r="I501" s="88">
        <f>+IF(ISNUMBER(DATA!L1725),DATA!L1725,"n/a")</f>
        <v>1363694.63</v>
      </c>
      <c r="J501" s="79">
        <f>+IF(ISNUMBER(DATA!M1725),DATA!M1725,"n/a")</f>
        <v>-0.19402900000000001</v>
      </c>
      <c r="K501" s="88">
        <f>+IF(ISNUMBER(DATA!N1725),DATA!N1725,"n/a")</f>
        <v>2982382.25</v>
      </c>
      <c r="L501" s="79">
        <f>+IF(ISNUMBER(DATA!O1725),DATA!O1725,"n/a")</f>
        <v>-9.2934000000000003E-2</v>
      </c>
      <c r="R501" s="68"/>
      <c r="S501" s="68"/>
      <c r="T501" s="68"/>
      <c r="U501" s="68"/>
      <c r="V501" s="68"/>
      <c r="W501" s="68"/>
      <c r="X501" s="68"/>
      <c r="Y501" s="68"/>
    </row>
    <row r="502" spans="1:25" x14ac:dyDescent="0.2">
      <c r="A502" s="68" t="s">
        <v>11</v>
      </c>
      <c r="B502" s="68" t="s">
        <v>23</v>
      </c>
      <c r="C502" s="68" t="s">
        <v>25</v>
      </c>
      <c r="D502" s="68" t="s">
        <v>331</v>
      </c>
      <c r="E502" s="88">
        <f>+IF(ISNUMBER(DATA!H1726),DATA!H1726,"n/a")</f>
        <v>295594.78000000003</v>
      </c>
      <c r="F502" s="79">
        <f>+IF(ISNUMBER(DATA!I1726),DATA!I1726,"n/a")</f>
        <v>3.3820999999999997E-2</v>
      </c>
      <c r="G502" s="88">
        <f>+IF(ISNUMBER(DATA!J1726),DATA!J1726,"n/a")</f>
        <v>945478.86</v>
      </c>
      <c r="H502" s="79">
        <f>+IF(ISNUMBER(DATA!K1726),DATA!K1726,"n/a")</f>
        <v>3.4291000000000002E-2</v>
      </c>
      <c r="I502" s="88">
        <f>+IF(ISNUMBER(DATA!L1726),DATA!L1726,"n/a")</f>
        <v>2029646.04</v>
      </c>
      <c r="J502" s="79">
        <f>+IF(ISNUMBER(DATA!M1726),DATA!M1726,"n/a")</f>
        <v>0.11956600000000001</v>
      </c>
      <c r="K502" s="88">
        <f>+IF(ISNUMBER(DATA!N1726),DATA!N1726,"n/a")</f>
        <v>3972044.69</v>
      </c>
      <c r="L502" s="79">
        <f>+IF(ISNUMBER(DATA!O1726),DATA!O1726,"n/a")</f>
        <v>0.105772</v>
      </c>
      <c r="R502" s="68"/>
      <c r="S502" s="68"/>
      <c r="T502" s="68"/>
      <c r="U502" s="68"/>
      <c r="V502" s="68"/>
      <c r="W502" s="68"/>
      <c r="X502" s="68"/>
      <c r="Y502" s="68"/>
    </row>
    <row r="503" spans="1:25" x14ac:dyDescent="0.2">
      <c r="A503" s="68" t="s">
        <v>11</v>
      </c>
      <c r="B503" s="68" t="s">
        <v>23</v>
      </c>
      <c r="C503" s="68" t="s">
        <v>25</v>
      </c>
      <c r="D503" s="68" t="s">
        <v>332</v>
      </c>
      <c r="E503" s="88">
        <f>+IF(ISNUMBER(DATA!H1727),DATA!H1727,"n/a")</f>
        <v>917054.25</v>
      </c>
      <c r="F503" s="79">
        <f>+IF(ISNUMBER(DATA!I1727),DATA!I1727,"n/a")</f>
        <v>5.0119999999999998E-2</v>
      </c>
      <c r="G503" s="88">
        <f>+IF(ISNUMBER(DATA!J1727),DATA!J1727,"n/a")</f>
        <v>3028743.27</v>
      </c>
      <c r="H503" s="79">
        <f>+IF(ISNUMBER(DATA!K1727),DATA!K1727,"n/a")</f>
        <v>7.8569E-2</v>
      </c>
      <c r="I503" s="88">
        <f>+IF(ISNUMBER(DATA!L1727),DATA!L1727,"n/a")</f>
        <v>6300925.5300000003</v>
      </c>
      <c r="J503" s="79">
        <f>+IF(ISNUMBER(DATA!M1727),DATA!M1727,"n/a")</f>
        <v>0.143785</v>
      </c>
      <c r="K503" s="88">
        <f>+IF(ISNUMBER(DATA!N1727),DATA!N1727,"n/a")</f>
        <v>12271118.279999999</v>
      </c>
      <c r="L503" s="79">
        <f>+IF(ISNUMBER(DATA!O1727),DATA!O1727,"n/a")</f>
        <v>0.135494</v>
      </c>
      <c r="R503" s="68"/>
      <c r="S503" s="68"/>
      <c r="T503" s="68"/>
      <c r="U503" s="68"/>
      <c r="V503" s="68"/>
      <c r="W503" s="68"/>
      <c r="X503" s="68"/>
      <c r="Y503" s="68"/>
    </row>
    <row r="504" spans="1:25" x14ac:dyDescent="0.2">
      <c r="A504" s="68" t="s">
        <v>11</v>
      </c>
      <c r="B504" s="68" t="s">
        <v>23</v>
      </c>
      <c r="C504" s="68" t="s">
        <v>25</v>
      </c>
      <c r="D504" s="68" t="s">
        <v>333</v>
      </c>
      <c r="E504" s="88">
        <f>+IF(ISNUMBER(DATA!H1728),DATA!H1728,"n/a")</f>
        <v>350149.72</v>
      </c>
      <c r="F504" s="79">
        <f>+IF(ISNUMBER(DATA!I1728),DATA!I1728,"n/a")</f>
        <v>0.119473</v>
      </c>
      <c r="G504" s="88">
        <f>+IF(ISNUMBER(DATA!J1728),DATA!J1728,"n/a")</f>
        <v>1153555.25</v>
      </c>
      <c r="H504" s="79">
        <f>+IF(ISNUMBER(DATA!K1728),DATA!K1728,"n/a")</f>
        <v>6.9557999999999995E-2</v>
      </c>
      <c r="I504" s="88">
        <f>+IF(ISNUMBER(DATA!L1728),DATA!L1728,"n/a")</f>
        <v>2424794.14</v>
      </c>
      <c r="J504" s="79">
        <f>+IF(ISNUMBER(DATA!M1728),DATA!M1728,"n/a")</f>
        <v>8.6071999999999996E-2</v>
      </c>
      <c r="K504" s="88">
        <f>+IF(ISNUMBER(DATA!N1728),DATA!N1728,"n/a")</f>
        <v>4819668.0199999996</v>
      </c>
      <c r="L504" s="79">
        <f>+IF(ISNUMBER(DATA!O1728),DATA!O1728,"n/a")</f>
        <v>8.8699E-2</v>
      </c>
      <c r="R504" s="68"/>
      <c r="S504" s="68"/>
      <c r="T504" s="68"/>
      <c r="U504" s="68"/>
      <c r="V504" s="68"/>
      <c r="W504" s="68"/>
      <c r="X504" s="68"/>
      <c r="Y504" s="68"/>
    </row>
    <row r="505" spans="1:25" x14ac:dyDescent="0.2">
      <c r="A505" s="68" t="s">
        <v>11</v>
      </c>
      <c r="B505" s="68" t="s">
        <v>23</v>
      </c>
      <c r="C505" s="68" t="s">
        <v>25</v>
      </c>
      <c r="D505" s="68" t="s">
        <v>334</v>
      </c>
      <c r="E505" s="88">
        <f>+IF(ISNUMBER(DATA!H1729),DATA!H1729,"n/a")</f>
        <v>4174852.74</v>
      </c>
      <c r="F505" s="79">
        <f>+IF(ISNUMBER(DATA!I1729),DATA!I1729,"n/a")</f>
        <v>4.4031000000000001E-2</v>
      </c>
      <c r="G505" s="88">
        <f>+IF(ISNUMBER(DATA!J1729),DATA!J1729,"n/a")</f>
        <v>13679185.189999999</v>
      </c>
      <c r="H505" s="79">
        <f>+IF(ISNUMBER(DATA!K1729),DATA!K1729,"n/a")</f>
        <v>2.8531999999999998E-2</v>
      </c>
      <c r="I505" s="88">
        <f>+IF(ISNUMBER(DATA!L1729),DATA!L1729,"n/a")</f>
        <v>28848543.640000001</v>
      </c>
      <c r="J505" s="79">
        <f>+IF(ISNUMBER(DATA!M1729),DATA!M1729,"n/a")</f>
        <v>4.8578000000000003E-2</v>
      </c>
      <c r="K505" s="88">
        <f>+IF(ISNUMBER(DATA!N1729),DATA!N1729,"n/a")</f>
        <v>56923943.82</v>
      </c>
      <c r="L505" s="79">
        <f>+IF(ISNUMBER(DATA!O1729),DATA!O1729,"n/a")</f>
        <v>3.9731000000000002E-2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11</v>
      </c>
      <c r="B507" s="68" t="s">
        <v>23</v>
      </c>
      <c r="C507" s="68" t="s">
        <v>10</v>
      </c>
      <c r="D507" s="68" t="s">
        <v>326</v>
      </c>
      <c r="E507" s="89">
        <f>+IF(ISNUMBER(DATA!H1780),DATA!H1780,"n/a")</f>
        <v>5.3130769999999998</v>
      </c>
      <c r="F507" s="79">
        <f>+IF(ISNUMBER(DATA!I1780),DATA!I1780,"n/a")</f>
        <v>1.8619999999999999E-3</v>
      </c>
      <c r="G507" s="89">
        <f>+IF(ISNUMBER(DATA!J1780),DATA!J1780,"n/a")</f>
        <v>5.3358970000000001</v>
      </c>
      <c r="H507" s="79">
        <f>+IF(ISNUMBER(DATA!K1780),DATA!K1780,"n/a")</f>
        <v>3.3700000000000002E-3</v>
      </c>
      <c r="I507" s="89">
        <f>+IF(ISNUMBER(DATA!L1780),DATA!L1780,"n/a")</f>
        <v>5.3320860000000003</v>
      </c>
      <c r="J507" s="79">
        <f>+IF(ISNUMBER(DATA!M1780),DATA!M1780,"n/a")</f>
        <v>-4.0330000000000001E-3</v>
      </c>
      <c r="K507" s="89">
        <f>+IF(ISNUMBER(DATA!N1780),DATA!N1780,"n/a")</f>
        <v>5.3334270000000004</v>
      </c>
      <c r="L507" s="79">
        <f>+IF(ISNUMBER(DATA!O1780),DATA!O1780,"n/a")</f>
        <v>1.1520000000000001E-2</v>
      </c>
      <c r="R507" s="68"/>
      <c r="S507" s="68"/>
      <c r="T507" s="68"/>
      <c r="U507" s="68"/>
      <c r="V507" s="68"/>
      <c r="W507" s="68"/>
      <c r="X507" s="68"/>
      <c r="Y507" s="68"/>
    </row>
    <row r="508" spans="1:25" x14ac:dyDescent="0.2">
      <c r="A508" s="68" t="s">
        <v>11</v>
      </c>
      <c r="B508" s="68" t="s">
        <v>23</v>
      </c>
      <c r="C508" s="68" t="s">
        <v>10</v>
      </c>
      <c r="D508" s="68" t="s">
        <v>327</v>
      </c>
      <c r="E508" s="89">
        <f>+IF(ISNUMBER(DATA!H1781),DATA!H1781,"n/a")</f>
        <v>4.8706430000000003</v>
      </c>
      <c r="F508" s="79">
        <f>+IF(ISNUMBER(DATA!I1781),DATA!I1781,"n/a")</f>
        <v>3.4894000000000001E-2</v>
      </c>
      <c r="G508" s="89">
        <f>+IF(ISNUMBER(DATA!J1781),DATA!J1781,"n/a")</f>
        <v>5.0190669999999997</v>
      </c>
      <c r="H508" s="79">
        <f>+IF(ISNUMBER(DATA!K1781),DATA!K1781,"n/a")</f>
        <v>3.1968999999999997E-2</v>
      </c>
      <c r="I508" s="89">
        <f>+IF(ISNUMBER(DATA!L1781),DATA!L1781,"n/a")</f>
        <v>4.9614419999999999</v>
      </c>
      <c r="J508" s="79">
        <f>+IF(ISNUMBER(DATA!M1781),DATA!M1781,"n/a")</f>
        <v>4.3633999999999999E-2</v>
      </c>
      <c r="K508" s="89">
        <f>+IF(ISNUMBER(DATA!N1781),DATA!N1781,"n/a")</f>
        <v>4.8348750000000003</v>
      </c>
      <c r="L508" s="79">
        <f>+IF(ISNUMBER(DATA!O1781),DATA!O1781,"n/a")</f>
        <v>4.0802999999999999E-2</v>
      </c>
      <c r="R508" s="68"/>
      <c r="S508" s="68"/>
      <c r="T508" s="68"/>
      <c r="U508" s="68"/>
      <c r="V508" s="68"/>
      <c r="W508" s="68"/>
      <c r="X508" s="68"/>
      <c r="Y508" s="68"/>
    </row>
    <row r="509" spans="1:25" x14ac:dyDescent="0.2">
      <c r="A509" s="68" t="s">
        <v>11</v>
      </c>
      <c r="B509" s="68" t="s">
        <v>23</v>
      </c>
      <c r="C509" s="68" t="s">
        <v>10</v>
      </c>
      <c r="D509" s="68" t="s">
        <v>328</v>
      </c>
      <c r="E509" s="89">
        <f>+IF(ISNUMBER(DATA!H1782),DATA!H1782,"n/a")</f>
        <v>4.8434949999999999</v>
      </c>
      <c r="F509" s="79">
        <f>+IF(ISNUMBER(DATA!I1782),DATA!I1782,"n/a")</f>
        <v>-1.6590000000000001E-2</v>
      </c>
      <c r="G509" s="89">
        <f>+IF(ISNUMBER(DATA!J1782),DATA!J1782,"n/a")</f>
        <v>5.0125590000000004</v>
      </c>
      <c r="H509" s="79">
        <f>+IF(ISNUMBER(DATA!K1782),DATA!K1782,"n/a")</f>
        <v>-1.4727000000000001E-2</v>
      </c>
      <c r="I509" s="89">
        <f>+IF(ISNUMBER(DATA!L1782),DATA!L1782,"n/a")</f>
        <v>5.0329959999999998</v>
      </c>
      <c r="J509" s="79">
        <f>+IF(ISNUMBER(DATA!M1782),DATA!M1782,"n/a")</f>
        <v>-7.4260000000000003E-3</v>
      </c>
      <c r="K509" s="89">
        <f>+IF(ISNUMBER(DATA!N1782),DATA!N1782,"n/a")</f>
        <v>5.0674320000000002</v>
      </c>
      <c r="L509" s="79">
        <f>+IF(ISNUMBER(DATA!O1782),DATA!O1782,"n/a")</f>
        <v>3.2789999999999998E-3</v>
      </c>
      <c r="R509" s="68"/>
      <c r="S509" s="68"/>
      <c r="T509" s="68"/>
      <c r="U509" s="68"/>
      <c r="V509" s="68"/>
      <c r="W509" s="68"/>
      <c r="X509" s="68"/>
      <c r="Y509" s="68"/>
    </row>
    <row r="510" spans="1:25" x14ac:dyDescent="0.2">
      <c r="A510" s="68" t="s">
        <v>11</v>
      </c>
      <c r="B510" s="68" t="s">
        <v>23</v>
      </c>
      <c r="C510" s="68" t="s">
        <v>10</v>
      </c>
      <c r="D510" s="68" t="s">
        <v>329</v>
      </c>
      <c r="E510" s="89">
        <f>+IF(ISNUMBER(DATA!H1783),DATA!H1783,"n/a")</f>
        <v>4.3619310000000002</v>
      </c>
      <c r="F510" s="79">
        <f>+IF(ISNUMBER(DATA!I1783),DATA!I1783,"n/a")</f>
        <v>-5.7166000000000002E-2</v>
      </c>
      <c r="G510" s="89">
        <f>+IF(ISNUMBER(DATA!J1783),DATA!J1783,"n/a")</f>
        <v>4.464162</v>
      </c>
      <c r="H510" s="79">
        <f>+IF(ISNUMBER(DATA!K1783),DATA!K1783,"n/a")</f>
        <v>-5.1029999999999999E-2</v>
      </c>
      <c r="I510" s="89">
        <f>+IF(ISNUMBER(DATA!L1783),DATA!L1783,"n/a")</f>
        <v>4.4229719999999997</v>
      </c>
      <c r="J510" s="79">
        <f>+IF(ISNUMBER(DATA!M1783),DATA!M1783,"n/a")</f>
        <v>-3.4629E-2</v>
      </c>
      <c r="K510" s="89">
        <f>+IF(ISNUMBER(DATA!N1783),DATA!N1783,"n/a")</f>
        <v>4.4738110000000004</v>
      </c>
      <c r="L510" s="79">
        <f>+IF(ISNUMBER(DATA!O1783),DATA!O1783,"n/a")</f>
        <v>-4.4250000000000001E-3</v>
      </c>
      <c r="R510" s="68"/>
      <c r="S510" s="68"/>
      <c r="T510" s="68"/>
      <c r="U510" s="68"/>
      <c r="V510" s="68"/>
      <c r="W510" s="68"/>
      <c r="X510" s="68"/>
      <c r="Y510" s="68"/>
    </row>
    <row r="511" spans="1:25" x14ac:dyDescent="0.2">
      <c r="A511" s="68" t="s">
        <v>11</v>
      </c>
      <c r="B511" s="68" t="s">
        <v>23</v>
      </c>
      <c r="C511" s="68" t="s">
        <v>10</v>
      </c>
      <c r="D511" s="68" t="s">
        <v>330</v>
      </c>
      <c r="E511" s="89">
        <f>+IF(ISNUMBER(DATA!H1784),DATA!H1784,"n/a")</f>
        <v>5.4115580000000003</v>
      </c>
      <c r="F511" s="79">
        <f>+IF(ISNUMBER(DATA!I1784),DATA!I1784,"n/a")</f>
        <v>9.7240999999999994E-2</v>
      </c>
      <c r="G511" s="89">
        <f>+IF(ISNUMBER(DATA!J1784),DATA!J1784,"n/a")</f>
        <v>5.4024580000000002</v>
      </c>
      <c r="H511" s="79">
        <f>+IF(ISNUMBER(DATA!K1784),DATA!K1784,"n/a")</f>
        <v>9.7087999999999994E-2</v>
      </c>
      <c r="I511" s="89">
        <f>+IF(ISNUMBER(DATA!L1784),DATA!L1784,"n/a")</f>
        <v>5.2273389999999997</v>
      </c>
      <c r="J511" s="79">
        <f>+IF(ISNUMBER(DATA!M1784),DATA!M1784,"n/a")</f>
        <v>6.6254999999999994E-2</v>
      </c>
      <c r="K511" s="89">
        <f>+IF(ISNUMBER(DATA!N1784),DATA!N1784,"n/a")</f>
        <v>5.136056</v>
      </c>
      <c r="L511" s="79">
        <f>+IF(ISNUMBER(DATA!O1784),DATA!O1784,"n/a")</f>
        <v>2.8218E-2</v>
      </c>
      <c r="R511" s="68"/>
      <c r="S511" s="68"/>
      <c r="T511" s="68"/>
      <c r="U511" s="68"/>
      <c r="V511" s="68"/>
      <c r="W511" s="68"/>
      <c r="X511" s="68"/>
      <c r="Y511" s="68"/>
    </row>
    <row r="512" spans="1:25" x14ac:dyDescent="0.2">
      <c r="A512" s="68" t="s">
        <v>11</v>
      </c>
      <c r="B512" s="68" t="s">
        <v>23</v>
      </c>
      <c r="C512" s="68" t="s">
        <v>10</v>
      </c>
      <c r="D512" s="68" t="s">
        <v>331</v>
      </c>
      <c r="E512" s="89">
        <f>+IF(ISNUMBER(DATA!H1785),DATA!H1785,"n/a")</f>
        <v>5.1625180000000004</v>
      </c>
      <c r="F512" s="79">
        <f>+IF(ISNUMBER(DATA!I1785),DATA!I1785,"n/a")</f>
        <v>2.4791000000000001E-2</v>
      </c>
      <c r="G512" s="89">
        <f>+IF(ISNUMBER(DATA!J1785),DATA!J1785,"n/a")</f>
        <v>5.1720069999999998</v>
      </c>
      <c r="H512" s="79">
        <f>+IF(ISNUMBER(DATA!K1785),DATA!K1785,"n/a")</f>
        <v>5.986E-3</v>
      </c>
      <c r="I512" s="89">
        <f>+IF(ISNUMBER(DATA!L1785),DATA!L1785,"n/a")</f>
        <v>5.0929260000000003</v>
      </c>
      <c r="J512" s="79">
        <f>+IF(ISNUMBER(DATA!M1785),DATA!M1785,"n/a")</f>
        <v>-3.4506000000000002E-2</v>
      </c>
      <c r="K512" s="89">
        <f>+IF(ISNUMBER(DATA!N1785),DATA!N1785,"n/a")</f>
        <v>5.0831790000000003</v>
      </c>
      <c r="L512" s="79">
        <f>+IF(ISNUMBER(DATA!O1785),DATA!O1785,"n/a")</f>
        <v>-3.6112999999999999E-2</v>
      </c>
      <c r="R512" s="68"/>
      <c r="S512" s="68"/>
      <c r="T512" s="68"/>
      <c r="U512" s="68"/>
      <c r="V512" s="68"/>
      <c r="W512" s="68"/>
      <c r="X512" s="68"/>
      <c r="Y512" s="68"/>
    </row>
    <row r="513" spans="1:25" x14ac:dyDescent="0.2">
      <c r="A513" s="68" t="s">
        <v>11</v>
      </c>
      <c r="B513" s="68" t="s">
        <v>23</v>
      </c>
      <c r="C513" s="68" t="s">
        <v>10</v>
      </c>
      <c r="D513" s="68" t="s">
        <v>332</v>
      </c>
      <c r="E513" s="89">
        <f>+IF(ISNUMBER(DATA!H1786),DATA!H1786,"n/a")</f>
        <v>4.6455549999999999</v>
      </c>
      <c r="F513" s="79">
        <f>+IF(ISNUMBER(DATA!I1786),DATA!I1786,"n/a")</f>
        <v>1.0734E-2</v>
      </c>
      <c r="G513" s="89">
        <f>+IF(ISNUMBER(DATA!J1786),DATA!J1786,"n/a")</f>
        <v>4.5456440000000002</v>
      </c>
      <c r="H513" s="79">
        <f>+IF(ISNUMBER(DATA!K1786),DATA!K1786,"n/a")</f>
        <v>-8.4910000000000003E-3</v>
      </c>
      <c r="I513" s="89">
        <f>+IF(ISNUMBER(DATA!L1786),DATA!L1786,"n/a")</f>
        <v>4.5905690000000003</v>
      </c>
      <c r="J513" s="79">
        <f>+IF(ISNUMBER(DATA!M1786),DATA!M1786,"n/a")</f>
        <v>-4.0049999999999999E-3</v>
      </c>
      <c r="K513" s="89">
        <f>+IF(ISNUMBER(DATA!N1786),DATA!N1786,"n/a")</f>
        <v>4.5557429999999997</v>
      </c>
      <c r="L513" s="79">
        <f>+IF(ISNUMBER(DATA!O1786),DATA!O1786,"n/a")</f>
        <v>-1.4284E-2</v>
      </c>
      <c r="R513" s="68"/>
      <c r="S513" s="68"/>
      <c r="T513" s="68"/>
      <c r="U513" s="68"/>
      <c r="V513" s="68"/>
      <c r="W513" s="68"/>
      <c r="X513" s="68"/>
      <c r="Y513" s="68"/>
    </row>
    <row r="514" spans="1:25" x14ac:dyDescent="0.2">
      <c r="A514" s="68" t="s">
        <v>11</v>
      </c>
      <c r="B514" s="68" t="s">
        <v>23</v>
      </c>
      <c r="C514" s="68" t="s">
        <v>10</v>
      </c>
      <c r="D514" s="68" t="s">
        <v>333</v>
      </c>
      <c r="E514" s="89">
        <f>+IF(ISNUMBER(DATA!H1787),DATA!H1787,"n/a")</f>
        <v>5.0105829999999996</v>
      </c>
      <c r="F514" s="79">
        <f>+IF(ISNUMBER(DATA!I1787),DATA!I1787,"n/a")</f>
        <v>-2.2046E-2</v>
      </c>
      <c r="G514" s="89">
        <f>+IF(ISNUMBER(DATA!J1787),DATA!J1787,"n/a")</f>
        <v>4.9964700000000004</v>
      </c>
      <c r="H514" s="79">
        <f>+IF(ISNUMBER(DATA!K1787),DATA!K1787,"n/a")</f>
        <v>-2.5833999999999999E-2</v>
      </c>
      <c r="I514" s="89">
        <f>+IF(ISNUMBER(DATA!L1787),DATA!L1787,"n/a")</f>
        <v>4.9752910000000004</v>
      </c>
      <c r="J514" s="79">
        <f>+IF(ISNUMBER(DATA!M1787),DATA!M1787,"n/a")</f>
        <v>-4.0896000000000002E-2</v>
      </c>
      <c r="K514" s="89">
        <f>+IF(ISNUMBER(DATA!N1787),DATA!N1787,"n/a")</f>
        <v>5.0121440000000002</v>
      </c>
      <c r="L514" s="79">
        <f>+IF(ISNUMBER(DATA!O1787),DATA!O1787,"n/a")</f>
        <v>-3.6697E-2</v>
      </c>
      <c r="R514" s="68"/>
      <c r="S514" s="68"/>
      <c r="T514" s="68"/>
      <c r="U514" s="68"/>
      <c r="V514" s="68"/>
      <c r="W514" s="68"/>
      <c r="X514" s="68"/>
      <c r="Y514" s="68"/>
    </row>
    <row r="515" spans="1:25" x14ac:dyDescent="0.2">
      <c r="A515" s="68" t="s">
        <v>11</v>
      </c>
      <c r="B515" s="68" t="s">
        <v>23</v>
      </c>
      <c r="C515" s="68" t="s">
        <v>10</v>
      </c>
      <c r="D515" s="68" t="s">
        <v>334</v>
      </c>
      <c r="E515" s="89">
        <f>+IF(ISNUMBER(DATA!H1788),DATA!H1788,"n/a")</f>
        <v>4.8009240000000002</v>
      </c>
      <c r="F515" s="79">
        <f>+IF(ISNUMBER(DATA!I1788),DATA!I1788,"n/a")</f>
        <v>-4.3639999999999998E-3</v>
      </c>
      <c r="G515" s="89">
        <f>+IF(ISNUMBER(DATA!J1788),DATA!J1788,"n/a")</f>
        <v>4.8387149999999997</v>
      </c>
      <c r="H515" s="79">
        <f>+IF(ISNUMBER(DATA!K1788),DATA!K1788,"n/a")</f>
        <v>-9.6849999999999992E-3</v>
      </c>
      <c r="I515" s="89">
        <f>+IF(ISNUMBER(DATA!L1788),DATA!L1788,"n/a")</f>
        <v>4.8208580000000003</v>
      </c>
      <c r="J515" s="79">
        <f>+IF(ISNUMBER(DATA!M1788),DATA!M1788,"n/a")</f>
        <v>-8.3649999999999992E-3</v>
      </c>
      <c r="K515" s="89">
        <f>+IF(ISNUMBER(DATA!N1788),DATA!N1788,"n/a")</f>
        <v>4.8189380000000002</v>
      </c>
      <c r="L515" s="79">
        <f>+IF(ISNUMBER(DATA!O1788),DATA!O1788,"n/a")</f>
        <v>-1.2880000000000001E-3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11</v>
      </c>
      <c r="B517" s="68" t="s">
        <v>23</v>
      </c>
      <c r="C517" s="68" t="s">
        <v>26</v>
      </c>
      <c r="D517" s="68" t="s">
        <v>326</v>
      </c>
      <c r="E517" s="89">
        <f>+IF(ISNUMBER(DATA!H1839),DATA!H1839,"n/a")</f>
        <v>2.882085</v>
      </c>
      <c r="F517" s="79">
        <f>+IF(ISNUMBER(DATA!I1839),DATA!I1839,"n/a")</f>
        <v>-7.2000000000000005E-4</v>
      </c>
      <c r="G517" s="89">
        <f>+IF(ISNUMBER(DATA!J1839),DATA!J1839,"n/a")</f>
        <v>2.8949530000000001</v>
      </c>
      <c r="H517" s="79">
        <f>+IF(ISNUMBER(DATA!K1839),DATA!K1839,"n/a")</f>
        <v>9.1210000000000006E-3</v>
      </c>
      <c r="I517" s="89">
        <f>+IF(ISNUMBER(DATA!L1839),DATA!L1839,"n/a")</f>
        <v>2.8917039999999998</v>
      </c>
      <c r="J517" s="79">
        <f>+IF(ISNUMBER(DATA!M1839),DATA!M1839,"n/a")</f>
        <v>-3.9899999999999999E-4</v>
      </c>
      <c r="K517" s="89">
        <f>+IF(ISNUMBER(DATA!N1839),DATA!N1839,"n/a")</f>
        <v>2.8865409999999998</v>
      </c>
      <c r="L517" s="79">
        <f>+IF(ISNUMBER(DATA!O1839),DATA!O1839,"n/a")</f>
        <v>1.2997999999999999E-2</v>
      </c>
      <c r="R517" s="68"/>
      <c r="S517" s="68"/>
      <c r="T517" s="68"/>
      <c r="U517" s="68"/>
      <c r="V517" s="68"/>
      <c r="W517" s="68"/>
      <c r="X517" s="68"/>
      <c r="Y517" s="68"/>
    </row>
    <row r="518" spans="1:25" x14ac:dyDescent="0.2">
      <c r="A518" s="68" t="s">
        <v>11</v>
      </c>
      <c r="B518" s="68" t="s">
        <v>23</v>
      </c>
      <c r="C518" s="68" t="s">
        <v>26</v>
      </c>
      <c r="D518" s="68" t="s">
        <v>327</v>
      </c>
      <c r="E518" s="89">
        <f>+IF(ISNUMBER(DATA!H1840),DATA!H1840,"n/a")</f>
        <v>2.47174</v>
      </c>
      <c r="F518" s="79">
        <f>+IF(ISNUMBER(DATA!I1840),DATA!I1840,"n/a")</f>
        <v>6.2458E-2</v>
      </c>
      <c r="G518" s="89">
        <f>+IF(ISNUMBER(DATA!J1840),DATA!J1840,"n/a")</f>
        <v>2.5380090000000002</v>
      </c>
      <c r="H518" s="79">
        <f>+IF(ISNUMBER(DATA!K1840),DATA!K1840,"n/a")</f>
        <v>5.6932000000000003E-2</v>
      </c>
      <c r="I518" s="89">
        <f>+IF(ISNUMBER(DATA!L1840),DATA!L1840,"n/a")</f>
        <v>2.510834</v>
      </c>
      <c r="J518" s="79">
        <f>+IF(ISNUMBER(DATA!M1840),DATA!M1840,"n/a")</f>
        <v>7.4819999999999998E-2</v>
      </c>
      <c r="K518" s="89">
        <f>+IF(ISNUMBER(DATA!N1840),DATA!N1840,"n/a")</f>
        <v>2.447273</v>
      </c>
      <c r="L518" s="79">
        <f>+IF(ISNUMBER(DATA!O1840),DATA!O1840,"n/a")</f>
        <v>7.0180999999999993E-2</v>
      </c>
      <c r="R518" s="68"/>
      <c r="S518" s="68"/>
      <c r="T518" s="68"/>
      <c r="U518" s="68"/>
      <c r="V518" s="68"/>
      <c r="W518" s="68"/>
      <c r="X518" s="68"/>
      <c r="Y518" s="68"/>
    </row>
    <row r="519" spans="1:25" x14ac:dyDescent="0.2">
      <c r="A519" s="68" t="s">
        <v>11</v>
      </c>
      <c r="B519" s="68" t="s">
        <v>23</v>
      </c>
      <c r="C519" s="68" t="s">
        <v>26</v>
      </c>
      <c r="D519" s="68" t="s">
        <v>328</v>
      </c>
      <c r="E519" s="89">
        <f>+IF(ISNUMBER(DATA!H1841),DATA!H1841,"n/a")</f>
        <v>2.37852</v>
      </c>
      <c r="F519" s="79">
        <f>+IF(ISNUMBER(DATA!I1841),DATA!I1841,"n/a")</f>
        <v>-6.5900000000000004E-3</v>
      </c>
      <c r="G519" s="89">
        <f>+IF(ISNUMBER(DATA!J1841),DATA!J1841,"n/a")</f>
        <v>2.4482949999999999</v>
      </c>
      <c r="H519" s="79">
        <f>+IF(ISNUMBER(DATA!K1841),DATA!K1841,"n/a")</f>
        <v>-3.859E-3</v>
      </c>
      <c r="I519" s="89">
        <f>+IF(ISNUMBER(DATA!L1841),DATA!L1841,"n/a")</f>
        <v>2.4549940000000001</v>
      </c>
      <c r="J519" s="79">
        <f>+IF(ISNUMBER(DATA!M1841),DATA!M1841,"n/a")</f>
        <v>1.1441E-2</v>
      </c>
      <c r="K519" s="89">
        <f>+IF(ISNUMBER(DATA!N1841),DATA!N1841,"n/a")</f>
        <v>2.4717750000000001</v>
      </c>
      <c r="L519" s="79">
        <f>+IF(ISNUMBER(DATA!O1841),DATA!O1841,"n/a")</f>
        <v>2.4885999999999998E-2</v>
      </c>
      <c r="R519" s="68"/>
      <c r="S519" s="68"/>
      <c r="T519" s="68"/>
      <c r="U519" s="68"/>
      <c r="V519" s="68"/>
      <c r="W519" s="68"/>
      <c r="X519" s="68"/>
      <c r="Y519" s="68"/>
    </row>
    <row r="520" spans="1:25" x14ac:dyDescent="0.2">
      <c r="A520" s="68" t="s">
        <v>11</v>
      </c>
      <c r="B520" s="68" t="s">
        <v>23</v>
      </c>
      <c r="C520" s="68" t="s">
        <v>26</v>
      </c>
      <c r="D520" s="68" t="s">
        <v>329</v>
      </c>
      <c r="E520" s="89">
        <f>+IF(ISNUMBER(DATA!H1842),DATA!H1842,"n/a")</f>
        <v>2.3149510000000002</v>
      </c>
      <c r="F520" s="79">
        <f>+IF(ISNUMBER(DATA!I1842),DATA!I1842,"n/a")</f>
        <v>-4.3921000000000002E-2</v>
      </c>
      <c r="G520" s="89">
        <f>+IF(ISNUMBER(DATA!J1842),DATA!J1842,"n/a")</f>
        <v>2.366771</v>
      </c>
      <c r="H520" s="79">
        <f>+IF(ISNUMBER(DATA!K1842),DATA!K1842,"n/a")</f>
        <v>-3.5951999999999998E-2</v>
      </c>
      <c r="I520" s="89">
        <f>+IF(ISNUMBER(DATA!L1842),DATA!L1842,"n/a")</f>
        <v>2.337345</v>
      </c>
      <c r="J520" s="79">
        <f>+IF(ISNUMBER(DATA!M1842),DATA!M1842,"n/a")</f>
        <v>-2.8652E-2</v>
      </c>
      <c r="K520" s="89">
        <f>+IF(ISNUMBER(DATA!N1842),DATA!N1842,"n/a")</f>
        <v>2.3460070000000002</v>
      </c>
      <c r="L520" s="79">
        <f>+IF(ISNUMBER(DATA!O1842),DATA!O1842,"n/a")</f>
        <v>-5.2680000000000001E-3</v>
      </c>
      <c r="R520" s="68"/>
      <c r="S520" s="68"/>
      <c r="T520" s="68"/>
      <c r="U520" s="68"/>
      <c r="V520" s="68"/>
      <c r="W520" s="68"/>
      <c r="X520" s="68"/>
      <c r="Y520" s="68"/>
    </row>
    <row r="521" spans="1:25" x14ac:dyDescent="0.2">
      <c r="A521" s="68" t="s">
        <v>11</v>
      </c>
      <c r="B521" s="68" t="s">
        <v>23</v>
      </c>
      <c r="C521" s="68" t="s">
        <v>26</v>
      </c>
      <c r="D521" s="68" t="s">
        <v>330</v>
      </c>
      <c r="E521" s="89">
        <f>+IF(ISNUMBER(DATA!H1843),DATA!H1843,"n/a")</f>
        <v>2.9449450000000001</v>
      </c>
      <c r="F521" s="79">
        <f>+IF(ISNUMBER(DATA!I1843),DATA!I1843,"n/a")</f>
        <v>0.15510099999999999</v>
      </c>
      <c r="G521" s="89">
        <f>+IF(ISNUMBER(DATA!J1843),DATA!J1843,"n/a")</f>
        <v>2.8812950000000002</v>
      </c>
      <c r="H521" s="79">
        <f>+IF(ISNUMBER(DATA!K1843),DATA!K1843,"n/a")</f>
        <v>0.127939</v>
      </c>
      <c r="I521" s="89">
        <f>+IF(ISNUMBER(DATA!L1843),DATA!L1843,"n/a")</f>
        <v>2.8099850000000002</v>
      </c>
      <c r="J521" s="79">
        <f>+IF(ISNUMBER(DATA!M1843),DATA!M1843,"n/a")</f>
        <v>0.13760600000000001</v>
      </c>
      <c r="K521" s="89">
        <f>+IF(ISNUMBER(DATA!N1843),DATA!N1843,"n/a")</f>
        <v>2.7353399999999999</v>
      </c>
      <c r="L521" s="79">
        <f>+IF(ISNUMBER(DATA!O1843),DATA!O1843,"n/a")</f>
        <v>0.101033</v>
      </c>
      <c r="R521" s="68"/>
      <c r="S521" s="68"/>
      <c r="T521" s="68"/>
      <c r="U521" s="68"/>
      <c r="V521" s="68"/>
      <c r="W521" s="68"/>
      <c r="X521" s="68"/>
      <c r="Y521" s="68"/>
    </row>
    <row r="522" spans="1:25" x14ac:dyDescent="0.2">
      <c r="A522" s="68" t="s">
        <v>11</v>
      </c>
      <c r="B522" s="68" t="s">
        <v>23</v>
      </c>
      <c r="C522" s="68" t="s">
        <v>26</v>
      </c>
      <c r="D522" s="68" t="s">
        <v>331</v>
      </c>
      <c r="E522" s="89">
        <f>+IF(ISNUMBER(DATA!H1844),DATA!H1844,"n/a")</f>
        <v>2.7972999999999999</v>
      </c>
      <c r="F522" s="79">
        <f>+IF(ISNUMBER(DATA!I1844),DATA!I1844,"n/a")</f>
        <v>3.7269999999999998E-3</v>
      </c>
      <c r="G522" s="89">
        <f>+IF(ISNUMBER(DATA!J1844),DATA!J1844,"n/a")</f>
        <v>2.8356029999999999</v>
      </c>
      <c r="H522" s="79">
        <f>+IF(ISNUMBER(DATA!K1844),DATA!K1844,"n/a")</f>
        <v>-4.7759999999999999E-3</v>
      </c>
      <c r="I522" s="89">
        <f>+IF(ISNUMBER(DATA!L1844),DATA!L1844,"n/a")</f>
        <v>2.8250700000000002</v>
      </c>
      <c r="J522" s="79">
        <f>+IF(ISNUMBER(DATA!M1844),DATA!M1844,"n/a")</f>
        <v>-4.4530000000000004E-3</v>
      </c>
      <c r="K522" s="89">
        <f>+IF(ISNUMBER(DATA!N1844),DATA!N1844,"n/a")</f>
        <v>2.822835</v>
      </c>
      <c r="L522" s="79">
        <f>+IF(ISNUMBER(DATA!O1844),DATA!O1844,"n/a")</f>
        <v>6.9439999999999997E-3</v>
      </c>
      <c r="R522" s="68"/>
      <c r="S522" s="68"/>
      <c r="T522" s="68"/>
      <c r="U522" s="68"/>
      <c r="V522" s="68"/>
      <c r="W522" s="68"/>
      <c r="X522" s="68"/>
      <c r="Y522" s="68"/>
    </row>
    <row r="523" spans="1:25" x14ac:dyDescent="0.2">
      <c r="A523" s="68" t="s">
        <v>11</v>
      </c>
      <c r="B523" s="68" t="s">
        <v>23</v>
      </c>
      <c r="C523" s="68" t="s">
        <v>26</v>
      </c>
      <c r="D523" s="68" t="s">
        <v>332</v>
      </c>
      <c r="E523" s="89">
        <f>+IF(ISNUMBER(DATA!H1845),DATA!H1845,"n/a")</f>
        <v>2.3664130000000001</v>
      </c>
      <c r="F523" s="79">
        <f>+IF(ISNUMBER(DATA!I1845),DATA!I1845,"n/a")</f>
        <v>2.0434000000000001E-2</v>
      </c>
      <c r="G523" s="89">
        <f>+IF(ISNUMBER(DATA!J1845),DATA!J1845,"n/a")</f>
        <v>2.3096580000000002</v>
      </c>
      <c r="H523" s="79">
        <f>+IF(ISNUMBER(DATA!K1845),DATA!K1845,"n/a")</f>
        <v>9.990000000000001E-4</v>
      </c>
      <c r="I523" s="89">
        <f>+IF(ISNUMBER(DATA!L1845),DATA!L1845,"n/a")</f>
        <v>2.3408540000000002</v>
      </c>
      <c r="J523" s="79">
        <f>+IF(ISNUMBER(DATA!M1845),DATA!M1845,"n/a")</f>
        <v>2.4808E-2</v>
      </c>
      <c r="K523" s="89">
        <f>+IF(ISNUMBER(DATA!N1845),DATA!N1845,"n/a")</f>
        <v>2.3230680000000001</v>
      </c>
      <c r="L523" s="79">
        <f>+IF(ISNUMBER(DATA!O1845),DATA!O1845,"n/a")</f>
        <v>2.2679000000000001E-2</v>
      </c>
      <c r="R523" s="68"/>
      <c r="S523" s="68"/>
      <c r="T523" s="68"/>
      <c r="U523" s="68"/>
      <c r="V523" s="68"/>
      <c r="W523" s="68"/>
      <c r="X523" s="68"/>
      <c r="Y523" s="68"/>
    </row>
    <row r="524" spans="1:25" x14ac:dyDescent="0.2">
      <c r="A524" s="68" t="s">
        <v>11</v>
      </c>
      <c r="B524" s="68" t="s">
        <v>23</v>
      </c>
      <c r="C524" s="68" t="s">
        <v>26</v>
      </c>
      <c r="D524" s="68" t="s">
        <v>333</v>
      </c>
      <c r="E524" s="89">
        <f>+IF(ISNUMBER(DATA!H1846),DATA!H1846,"n/a")</f>
        <v>2.6612439999999999</v>
      </c>
      <c r="F524" s="79">
        <f>+IF(ISNUMBER(DATA!I1846),DATA!I1846,"n/a")</f>
        <v>-3.2560000000000002E-3</v>
      </c>
      <c r="G524" s="89">
        <f>+IF(ISNUMBER(DATA!J1846),DATA!J1846,"n/a")</f>
        <v>2.6481210000000002</v>
      </c>
      <c r="H524" s="79">
        <f>+IF(ISNUMBER(DATA!K1846),DATA!K1846,"n/a")</f>
        <v>-2.875E-3</v>
      </c>
      <c r="I524" s="89">
        <f>+IF(ISNUMBER(DATA!L1846),DATA!L1846,"n/a")</f>
        <v>2.6557430000000002</v>
      </c>
      <c r="J524" s="79">
        <f>+IF(ISNUMBER(DATA!M1846),DATA!M1846,"n/a")</f>
        <v>1.7367E-2</v>
      </c>
      <c r="K524" s="89">
        <f>+IF(ISNUMBER(DATA!N1846),DATA!N1846,"n/a")</f>
        <v>2.6737929999999999</v>
      </c>
      <c r="L524" s="79">
        <f>+IF(ISNUMBER(DATA!O1846),DATA!O1846,"n/a")</f>
        <v>3.5400000000000001E-2</v>
      </c>
      <c r="R524" s="68"/>
      <c r="S524" s="68"/>
      <c r="T524" s="68"/>
      <c r="U524" s="68"/>
      <c r="V524" s="68"/>
      <c r="W524" s="68"/>
      <c r="X524" s="68"/>
      <c r="Y524" s="68"/>
    </row>
    <row r="525" spans="1:25" x14ac:dyDescent="0.2">
      <c r="A525" s="68" t="s">
        <v>11</v>
      </c>
      <c r="B525" s="68" t="s">
        <v>23</v>
      </c>
      <c r="C525" s="68" t="s">
        <v>26</v>
      </c>
      <c r="D525" s="68" t="s">
        <v>334</v>
      </c>
      <c r="E525" s="89">
        <f>+IF(ISNUMBER(DATA!H1847),DATA!H1847,"n/a")</f>
        <v>2.4999980000000002</v>
      </c>
      <c r="F525" s="79">
        <f>+IF(ISNUMBER(DATA!I1847),DATA!I1847,"n/a")</f>
        <v>7.7039999999999999E-3</v>
      </c>
      <c r="G525" s="89">
        <f>+IF(ISNUMBER(DATA!J1847),DATA!J1847,"n/a")</f>
        <v>2.514869</v>
      </c>
      <c r="H525" s="79">
        <f>+IF(ISNUMBER(DATA!K1847),DATA!K1847,"n/a")</f>
        <v>3.277E-3</v>
      </c>
      <c r="I525" s="89">
        <f>+IF(ISNUMBER(DATA!L1847),DATA!L1847,"n/a")</f>
        <v>2.5100259999999999</v>
      </c>
      <c r="J525" s="79">
        <f>+IF(ISNUMBER(DATA!M1847),DATA!M1847,"n/a")</f>
        <v>1.6123999999999999E-2</v>
      </c>
      <c r="K525" s="89">
        <f>+IF(ISNUMBER(DATA!N1847),DATA!N1847,"n/a")</f>
        <v>2.503603</v>
      </c>
      <c r="L525" s="79">
        <f>+IF(ISNUMBER(DATA!O1847),DATA!O1847,"n/a")</f>
        <v>2.5361999999999999E-2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11</v>
      </c>
      <c r="B527" s="68" t="s">
        <v>24</v>
      </c>
      <c r="C527" s="68" t="s">
        <v>0</v>
      </c>
      <c r="D527" s="68" t="s">
        <v>326</v>
      </c>
      <c r="E527" s="78">
        <f>+IF(ISNUMBER(DATA!H1898),DATA!H1898,"n/a")</f>
        <v>1354557.02</v>
      </c>
      <c r="F527" s="79">
        <f>+IF(ISNUMBER(DATA!I1898),DATA!I1898,"n/a")</f>
        <v>-5.8328999999999999E-2</v>
      </c>
      <c r="G527" s="78">
        <f>+IF(ISNUMBER(DATA!J1898),DATA!J1898,"n/a")</f>
        <v>4624442.55</v>
      </c>
      <c r="H527" s="79">
        <f>+IF(ISNUMBER(DATA!K1898),DATA!K1898,"n/a")</f>
        <v>-7.0332000000000006E-2</v>
      </c>
      <c r="I527" s="78">
        <f>+IF(ISNUMBER(DATA!L1898),DATA!L1898,"n/a")</f>
        <v>9598242.2699999996</v>
      </c>
      <c r="J527" s="79">
        <f>+IF(ISNUMBER(DATA!M1898),DATA!M1898,"n/a")</f>
        <v>-3.5742999999999997E-2</v>
      </c>
      <c r="K527" s="78">
        <f>+IF(ISNUMBER(DATA!N1898),DATA!N1898,"n/a")</f>
        <v>19491239.82</v>
      </c>
      <c r="L527" s="79">
        <f>+IF(ISNUMBER(DATA!O1898),DATA!O1898,"n/a")</f>
        <v>-1.707E-3</v>
      </c>
      <c r="R527" s="68"/>
      <c r="S527" s="68"/>
      <c r="T527" s="68"/>
      <c r="U527" s="68"/>
      <c r="V527" s="68"/>
      <c r="W527" s="68"/>
      <c r="X527" s="68"/>
      <c r="Y527" s="68"/>
    </row>
    <row r="528" spans="1:25" x14ac:dyDescent="0.2">
      <c r="A528" s="68" t="s">
        <v>11</v>
      </c>
      <c r="B528" s="68" t="s">
        <v>24</v>
      </c>
      <c r="C528" s="68" t="s">
        <v>0</v>
      </c>
      <c r="D528" s="68" t="s">
        <v>327</v>
      </c>
      <c r="E528" s="78">
        <f>+IF(ISNUMBER(DATA!H1899),DATA!H1899,"n/a")</f>
        <v>1897013.55</v>
      </c>
      <c r="F528" s="79">
        <f>+IF(ISNUMBER(DATA!I1899),DATA!I1899,"n/a")</f>
        <v>0.29187800000000003</v>
      </c>
      <c r="G528" s="78">
        <f>+IF(ISNUMBER(DATA!J1899),DATA!J1899,"n/a")</f>
        <v>6696870.4100000001</v>
      </c>
      <c r="H528" s="79">
        <f>+IF(ISNUMBER(DATA!K1899),DATA!K1899,"n/a")</f>
        <v>0.31126999999999999</v>
      </c>
      <c r="I528" s="78">
        <f>+IF(ISNUMBER(DATA!L1899),DATA!L1899,"n/a")</f>
        <v>13314863.890000001</v>
      </c>
      <c r="J528" s="79">
        <f>+IF(ISNUMBER(DATA!M1899),DATA!M1899,"n/a")</f>
        <v>0.36372300000000002</v>
      </c>
      <c r="K528" s="78">
        <f>+IF(ISNUMBER(DATA!N1899),DATA!N1899,"n/a")</f>
        <v>24303638.079999998</v>
      </c>
      <c r="L528" s="79">
        <f>+IF(ISNUMBER(DATA!O1899),DATA!O1899,"n/a")</f>
        <v>0.35090399999999999</v>
      </c>
      <c r="R528" s="68"/>
      <c r="S528" s="68"/>
      <c r="T528" s="68"/>
      <c r="U528" s="68"/>
      <c r="V528" s="68"/>
      <c r="W528" s="68"/>
      <c r="X528" s="68"/>
      <c r="Y528" s="68"/>
    </row>
    <row r="529" spans="1:25" x14ac:dyDescent="0.2">
      <c r="A529" s="68" t="s">
        <v>11</v>
      </c>
      <c r="B529" s="68" t="s">
        <v>24</v>
      </c>
      <c r="C529" s="68" t="s">
        <v>0</v>
      </c>
      <c r="D529" s="68" t="s">
        <v>328</v>
      </c>
      <c r="E529" s="78">
        <f>+IF(ISNUMBER(DATA!H1900),DATA!H1900,"n/a")</f>
        <v>1325733.29</v>
      </c>
      <c r="F529" s="79">
        <f>+IF(ISNUMBER(DATA!I1900),DATA!I1900,"n/a")</f>
        <v>0.12313300000000001</v>
      </c>
      <c r="G529" s="78">
        <f>+IF(ISNUMBER(DATA!J1900),DATA!J1900,"n/a")</f>
        <v>4528275.79</v>
      </c>
      <c r="H529" s="79">
        <f>+IF(ISNUMBER(DATA!K1900),DATA!K1900,"n/a")</f>
        <v>9.2738000000000001E-2</v>
      </c>
      <c r="I529" s="78">
        <f>+IF(ISNUMBER(DATA!L1900),DATA!L1900,"n/a")</f>
        <v>9036004.2899999991</v>
      </c>
      <c r="J529" s="79">
        <f>+IF(ISNUMBER(DATA!M1900),DATA!M1900,"n/a")</f>
        <v>0.131353</v>
      </c>
      <c r="K529" s="78">
        <f>+IF(ISNUMBER(DATA!N1900),DATA!N1900,"n/a")</f>
        <v>17430186.699999999</v>
      </c>
      <c r="L529" s="79">
        <f>+IF(ISNUMBER(DATA!O1900),DATA!O1900,"n/a")</f>
        <v>0.166905</v>
      </c>
      <c r="R529" s="68"/>
      <c r="S529" s="68"/>
      <c r="T529" s="68"/>
      <c r="U529" s="68"/>
      <c r="V529" s="68"/>
      <c r="W529" s="68"/>
      <c r="X529" s="68"/>
      <c r="Y529" s="68"/>
    </row>
    <row r="530" spans="1:25" x14ac:dyDescent="0.2">
      <c r="A530" s="68" t="s">
        <v>11</v>
      </c>
      <c r="B530" s="68" t="s">
        <v>24</v>
      </c>
      <c r="C530" s="68" t="s">
        <v>0</v>
      </c>
      <c r="D530" s="68" t="s">
        <v>329</v>
      </c>
      <c r="E530" s="78">
        <f>+IF(ISNUMBER(DATA!H1901),DATA!H1901,"n/a")</f>
        <v>2874628.87</v>
      </c>
      <c r="F530" s="79">
        <f>+IF(ISNUMBER(DATA!I1901),DATA!I1901,"n/a")</f>
        <v>-4.2542999999999997E-2</v>
      </c>
      <c r="G530" s="78">
        <f>+IF(ISNUMBER(DATA!J1901),DATA!J1901,"n/a")</f>
        <v>9901932.1400000006</v>
      </c>
      <c r="H530" s="79">
        <f>+IF(ISNUMBER(DATA!K1901),DATA!K1901,"n/a")</f>
        <v>-6.4557000000000003E-2</v>
      </c>
      <c r="I530" s="78">
        <f>+IF(ISNUMBER(DATA!L1901),DATA!L1901,"n/a")</f>
        <v>18866400.989999998</v>
      </c>
      <c r="J530" s="79">
        <f>+IF(ISNUMBER(DATA!M1901),DATA!M1901,"n/a")</f>
        <v>-2.8365000000000001E-2</v>
      </c>
      <c r="K530" s="78">
        <f>+IF(ISNUMBER(DATA!N1901),DATA!N1901,"n/a")</f>
        <v>38031502.810000002</v>
      </c>
      <c r="L530" s="79">
        <f>+IF(ISNUMBER(DATA!O1901),DATA!O1901,"n/a")</f>
        <v>8.0732999999999999E-2</v>
      </c>
      <c r="R530" s="68"/>
      <c r="S530" s="68"/>
      <c r="T530" s="68"/>
      <c r="U530" s="68"/>
      <c r="V530" s="68"/>
      <c r="W530" s="68"/>
      <c r="X530" s="68"/>
      <c r="Y530" s="68"/>
    </row>
    <row r="531" spans="1:25" x14ac:dyDescent="0.2">
      <c r="A531" s="68" t="s">
        <v>11</v>
      </c>
      <c r="B531" s="68" t="s">
        <v>24</v>
      </c>
      <c r="C531" s="68" t="s">
        <v>0</v>
      </c>
      <c r="D531" s="68" t="s">
        <v>330</v>
      </c>
      <c r="E531" s="78">
        <f>+IF(ISNUMBER(DATA!H1902),DATA!H1902,"n/a")</f>
        <v>1075421.32</v>
      </c>
      <c r="F531" s="79">
        <f>+IF(ISNUMBER(DATA!I1902),DATA!I1902,"n/a")</f>
        <v>0.36533500000000002</v>
      </c>
      <c r="G531" s="78">
        <f>+IF(ISNUMBER(DATA!J1902),DATA!J1902,"n/a")</f>
        <v>3656080.7</v>
      </c>
      <c r="H531" s="79">
        <f>+IF(ISNUMBER(DATA!K1902),DATA!K1902,"n/a")</f>
        <v>0.394376</v>
      </c>
      <c r="I531" s="78">
        <f>+IF(ISNUMBER(DATA!L1902),DATA!L1902,"n/a")</f>
        <v>7011159.0899999999</v>
      </c>
      <c r="J531" s="79">
        <f>+IF(ISNUMBER(DATA!M1902),DATA!M1902,"n/a")</f>
        <v>0.36541000000000001</v>
      </c>
      <c r="K531" s="78">
        <f>+IF(ISNUMBER(DATA!N1902),DATA!N1902,"n/a")</f>
        <v>12885944.73</v>
      </c>
      <c r="L531" s="79">
        <f>+IF(ISNUMBER(DATA!O1902),DATA!O1902,"n/a")</f>
        <v>0.38005499999999998</v>
      </c>
      <c r="R531" s="68"/>
      <c r="S531" s="68"/>
      <c r="T531" s="68"/>
      <c r="U531" s="68"/>
      <c r="V531" s="68"/>
      <c r="W531" s="68"/>
      <c r="X531" s="68"/>
      <c r="Y531" s="68"/>
    </row>
    <row r="532" spans="1:25" x14ac:dyDescent="0.2">
      <c r="A532" s="68" t="s">
        <v>11</v>
      </c>
      <c r="B532" s="68" t="s">
        <v>24</v>
      </c>
      <c r="C532" s="68" t="s">
        <v>0</v>
      </c>
      <c r="D532" s="68" t="s">
        <v>331</v>
      </c>
      <c r="E532" s="78">
        <f>+IF(ISNUMBER(DATA!H1903),DATA!H1903,"n/a")</f>
        <v>1084439.73</v>
      </c>
      <c r="F532" s="79">
        <f>+IF(ISNUMBER(DATA!I1903),DATA!I1903,"n/a")</f>
        <v>0.33496599999999999</v>
      </c>
      <c r="G532" s="78">
        <f>+IF(ISNUMBER(DATA!J1903),DATA!J1903,"n/a")</f>
        <v>3705560.85</v>
      </c>
      <c r="H532" s="79">
        <f>+IF(ISNUMBER(DATA!K1903),DATA!K1903,"n/a")</f>
        <v>0.32416499999999998</v>
      </c>
      <c r="I532" s="78">
        <f>+IF(ISNUMBER(DATA!L1903),DATA!L1903,"n/a")</f>
        <v>7726720.9699999997</v>
      </c>
      <c r="J532" s="79">
        <f>+IF(ISNUMBER(DATA!M1903),DATA!M1903,"n/a")</f>
        <v>0.33897100000000002</v>
      </c>
      <c r="K532" s="78">
        <f>+IF(ISNUMBER(DATA!N1903),DATA!N1903,"n/a")</f>
        <v>13951410.529999999</v>
      </c>
      <c r="L532" s="79">
        <f>+IF(ISNUMBER(DATA!O1903),DATA!O1903,"n/a")</f>
        <v>0.28099200000000002</v>
      </c>
      <c r="R532" s="68"/>
      <c r="S532" s="68"/>
      <c r="T532" s="68"/>
      <c r="U532" s="68"/>
      <c r="V532" s="68"/>
      <c r="W532" s="68"/>
      <c r="X532" s="68"/>
      <c r="Y532" s="68"/>
    </row>
    <row r="533" spans="1:25" x14ac:dyDescent="0.2">
      <c r="A533" s="68" t="s">
        <v>11</v>
      </c>
      <c r="B533" s="68" t="s">
        <v>24</v>
      </c>
      <c r="C533" s="68" t="s">
        <v>0</v>
      </c>
      <c r="D533" s="68" t="s">
        <v>332</v>
      </c>
      <c r="E533" s="78">
        <f>+IF(ISNUMBER(DATA!H1904),DATA!H1904,"n/a")</f>
        <v>1669586.27</v>
      </c>
      <c r="F533" s="79">
        <f>+IF(ISNUMBER(DATA!I1904),DATA!I1904,"n/a")</f>
        <v>0.13408600000000001</v>
      </c>
      <c r="G533" s="78">
        <f>+IF(ISNUMBER(DATA!J1904),DATA!J1904,"n/a")</f>
        <v>5594087.6900000004</v>
      </c>
      <c r="H533" s="79">
        <f>+IF(ISNUMBER(DATA!K1904),DATA!K1904,"n/a")</f>
        <v>0.136347</v>
      </c>
      <c r="I533" s="78">
        <f>+IF(ISNUMBER(DATA!L1904),DATA!L1904,"n/a")</f>
        <v>11413484.890000001</v>
      </c>
      <c r="J533" s="79">
        <f>+IF(ISNUMBER(DATA!M1904),DATA!M1904,"n/a")</f>
        <v>0.18676699999999999</v>
      </c>
      <c r="K533" s="78">
        <f>+IF(ISNUMBER(DATA!N1904),DATA!N1904,"n/a")</f>
        <v>21878536.969999999</v>
      </c>
      <c r="L533" s="79">
        <f>+IF(ISNUMBER(DATA!O1904),DATA!O1904,"n/a")</f>
        <v>0.170955</v>
      </c>
      <c r="R533" s="68"/>
      <c r="S533" s="68"/>
      <c r="T533" s="68"/>
      <c r="U533" s="68"/>
      <c r="V533" s="68"/>
      <c r="W533" s="68"/>
      <c r="X533" s="68"/>
      <c r="Y533" s="68"/>
    </row>
    <row r="534" spans="1:25" x14ac:dyDescent="0.2">
      <c r="A534" s="68" t="s">
        <v>11</v>
      </c>
      <c r="B534" s="68" t="s">
        <v>24</v>
      </c>
      <c r="C534" s="68" t="s">
        <v>0</v>
      </c>
      <c r="D534" s="68" t="s">
        <v>333</v>
      </c>
      <c r="E534" s="78">
        <f>+IF(ISNUMBER(DATA!H1905),DATA!H1905,"n/a")</f>
        <v>1830902.39</v>
      </c>
      <c r="F534" s="79">
        <f>+IF(ISNUMBER(DATA!I1905),DATA!I1905,"n/a")</f>
        <v>0.194246</v>
      </c>
      <c r="G534" s="78">
        <f>+IF(ISNUMBER(DATA!J1905),DATA!J1905,"n/a")</f>
        <v>6129170.4800000004</v>
      </c>
      <c r="H534" s="79">
        <f>+IF(ISNUMBER(DATA!K1905),DATA!K1905,"n/a")</f>
        <v>0.18370700000000001</v>
      </c>
      <c r="I534" s="78">
        <f>+IF(ISNUMBER(DATA!L1905),DATA!L1905,"n/a")</f>
        <v>12364134.460000001</v>
      </c>
      <c r="J534" s="79">
        <f>+IF(ISNUMBER(DATA!M1905),DATA!M1905,"n/a")</f>
        <v>0.19168099999999999</v>
      </c>
      <c r="K534" s="78">
        <f>+IF(ISNUMBER(DATA!N1905),DATA!N1905,"n/a")</f>
        <v>23407115.5</v>
      </c>
      <c r="L534" s="79">
        <f>+IF(ISNUMBER(DATA!O1905),DATA!O1905,"n/a")</f>
        <v>0.19763800000000001</v>
      </c>
      <c r="R534" s="68"/>
      <c r="S534" s="68"/>
      <c r="T534" s="68"/>
      <c r="U534" s="68"/>
      <c r="V534" s="68"/>
      <c r="W534" s="68"/>
      <c r="X534" s="68"/>
      <c r="Y534" s="68"/>
    </row>
    <row r="535" spans="1:25" x14ac:dyDescent="0.2">
      <c r="A535" s="68" t="s">
        <v>11</v>
      </c>
      <c r="B535" s="68" t="s">
        <v>24</v>
      </c>
      <c r="C535" s="68" t="s">
        <v>0</v>
      </c>
      <c r="D535" s="68" t="s">
        <v>334</v>
      </c>
      <c r="E535" s="78">
        <f>+IF(ISNUMBER(DATA!H1906),DATA!H1906,"n/a")</f>
        <v>13112282.619999999</v>
      </c>
      <c r="F535" s="79">
        <f>+IF(ISNUMBER(DATA!I1906),DATA!I1906,"n/a")</f>
        <v>0.121196</v>
      </c>
      <c r="G535" s="78">
        <f>+IF(ISNUMBER(DATA!J1906),DATA!J1906,"n/a")</f>
        <v>44836420.859999999</v>
      </c>
      <c r="H535" s="79">
        <f>+IF(ISNUMBER(DATA!K1906),DATA!K1906,"n/a")</f>
        <v>0.11168500000000001</v>
      </c>
      <c r="I535" s="78">
        <f>+IF(ISNUMBER(DATA!L1906),DATA!L1906,"n/a")</f>
        <v>89331011.370000005</v>
      </c>
      <c r="J535" s="79">
        <f>+IF(ISNUMBER(DATA!M1906),DATA!M1906,"n/a")</f>
        <v>0.144978</v>
      </c>
      <c r="K535" s="78">
        <f>+IF(ISNUMBER(DATA!N1906),DATA!N1906,"n/a")</f>
        <v>171379575.55000001</v>
      </c>
      <c r="L535" s="79">
        <f>+IF(ISNUMBER(DATA!O1906),DATA!O1906,"n/a")</f>
        <v>0.17302999999999999</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11</v>
      </c>
      <c r="B537" s="68" t="s">
        <v>24</v>
      </c>
      <c r="C537" s="68" t="s">
        <v>9</v>
      </c>
      <c r="D537" s="68" t="s">
        <v>326</v>
      </c>
      <c r="E537" s="88">
        <f>+IF(ISNUMBER(DATA!H1957),DATA!H1957,"n/a")</f>
        <v>257189.25</v>
      </c>
      <c r="F537" s="79">
        <f>+IF(ISNUMBER(DATA!I1957),DATA!I1957,"n/a")</f>
        <v>-0.112778</v>
      </c>
      <c r="G537" s="88">
        <f>+IF(ISNUMBER(DATA!J1957),DATA!J1957,"n/a")</f>
        <v>860197.06</v>
      </c>
      <c r="H537" s="79">
        <f>+IF(ISNUMBER(DATA!K1957),DATA!K1957,"n/a")</f>
        <v>-0.135795</v>
      </c>
      <c r="I537" s="88">
        <f>+IF(ISNUMBER(DATA!L1957),DATA!L1957,"n/a")</f>
        <v>1797035.44</v>
      </c>
      <c r="J537" s="79">
        <f>+IF(ISNUMBER(DATA!M1957),DATA!M1957,"n/a")</f>
        <v>-9.9555000000000005E-2</v>
      </c>
      <c r="K537" s="88">
        <f>+IF(ISNUMBER(DATA!N1957),DATA!N1957,"n/a")</f>
        <v>3733715.99</v>
      </c>
      <c r="L537" s="79">
        <f>+IF(ISNUMBER(DATA!O1957),DATA!O1957,"n/a")</f>
        <v>-4.7477999999999999E-2</v>
      </c>
      <c r="R537" s="68"/>
      <c r="S537" s="68"/>
      <c r="T537" s="68"/>
      <c r="U537" s="68"/>
      <c r="V537" s="68"/>
      <c r="W537" s="68"/>
      <c r="X537" s="68"/>
      <c r="Y537" s="68"/>
    </row>
    <row r="538" spans="1:25" x14ac:dyDescent="0.2">
      <c r="A538" s="68" t="s">
        <v>11</v>
      </c>
      <c r="B538" s="68" t="s">
        <v>24</v>
      </c>
      <c r="C538" s="68" t="s">
        <v>9</v>
      </c>
      <c r="D538" s="68" t="s">
        <v>327</v>
      </c>
      <c r="E538" s="88">
        <f>+IF(ISNUMBER(DATA!H1958),DATA!H1958,"n/a")</f>
        <v>446074.91</v>
      </c>
      <c r="F538" s="79">
        <f>+IF(ISNUMBER(DATA!I1958),DATA!I1958,"n/a")</f>
        <v>6.4756999999999995E-2</v>
      </c>
      <c r="G538" s="88">
        <f>+IF(ISNUMBER(DATA!J1958),DATA!J1958,"n/a")</f>
        <v>1561120.03</v>
      </c>
      <c r="H538" s="79">
        <f>+IF(ISNUMBER(DATA!K1958),DATA!K1958,"n/a")</f>
        <v>0.146837</v>
      </c>
      <c r="I538" s="88">
        <f>+IF(ISNUMBER(DATA!L1958),DATA!L1958,"n/a")</f>
        <v>3344259.36</v>
      </c>
      <c r="J538" s="79">
        <f>+IF(ISNUMBER(DATA!M1958),DATA!M1958,"n/a")</f>
        <v>0.25255899999999998</v>
      </c>
      <c r="K538" s="88">
        <f>+IF(ISNUMBER(DATA!N1958),DATA!N1958,"n/a")</f>
        <v>6250947.1299999999</v>
      </c>
      <c r="L538" s="79">
        <f>+IF(ISNUMBER(DATA!O1958),DATA!O1958,"n/a")</f>
        <v>0.25926700000000003</v>
      </c>
      <c r="R538" s="68"/>
      <c r="S538" s="68"/>
      <c r="T538" s="68"/>
      <c r="U538" s="68"/>
      <c r="V538" s="68"/>
      <c r="W538" s="68"/>
      <c r="X538" s="68"/>
      <c r="Y538" s="68"/>
    </row>
    <row r="539" spans="1:25" x14ac:dyDescent="0.2">
      <c r="A539" s="68" t="s">
        <v>11</v>
      </c>
      <c r="B539" s="68" t="s">
        <v>24</v>
      </c>
      <c r="C539" s="68" t="s">
        <v>9</v>
      </c>
      <c r="D539" s="68" t="s">
        <v>328</v>
      </c>
      <c r="E539" s="88">
        <f>+IF(ISNUMBER(DATA!H1959),DATA!H1959,"n/a")</f>
        <v>270478.37</v>
      </c>
      <c r="F539" s="79">
        <f>+IF(ISNUMBER(DATA!I1959),DATA!I1959,"n/a")</f>
        <v>8.0401E-2</v>
      </c>
      <c r="G539" s="88">
        <f>+IF(ISNUMBER(DATA!J1959),DATA!J1959,"n/a")</f>
        <v>918014.64</v>
      </c>
      <c r="H539" s="79">
        <f>+IF(ISNUMBER(DATA!K1959),DATA!K1959,"n/a")</f>
        <v>5.1774000000000001E-2</v>
      </c>
      <c r="I539" s="88">
        <f>+IF(ISNUMBER(DATA!L1959),DATA!L1959,"n/a")</f>
        <v>1872286.65</v>
      </c>
      <c r="J539" s="79">
        <f>+IF(ISNUMBER(DATA!M1959),DATA!M1959,"n/a")</f>
        <v>0.112331</v>
      </c>
      <c r="K539" s="88">
        <f>+IF(ISNUMBER(DATA!N1959),DATA!N1959,"n/a")</f>
        <v>3709033.8</v>
      </c>
      <c r="L539" s="79">
        <f>+IF(ISNUMBER(DATA!O1959),DATA!O1959,"n/a")</f>
        <v>0.18887999999999999</v>
      </c>
      <c r="R539" s="68"/>
      <c r="S539" s="68"/>
      <c r="T539" s="68"/>
      <c r="U539" s="68"/>
      <c r="V539" s="68"/>
      <c r="W539" s="68"/>
      <c r="X539" s="68"/>
      <c r="Y539" s="68"/>
    </row>
    <row r="540" spans="1:25" x14ac:dyDescent="0.2">
      <c r="A540" s="68" t="s">
        <v>11</v>
      </c>
      <c r="B540" s="68" t="s">
        <v>24</v>
      </c>
      <c r="C540" s="68" t="s">
        <v>9</v>
      </c>
      <c r="D540" s="68" t="s">
        <v>329</v>
      </c>
      <c r="E540" s="88">
        <f>+IF(ISNUMBER(DATA!H1960),DATA!H1960,"n/a")</f>
        <v>728008.45</v>
      </c>
      <c r="F540" s="79">
        <f>+IF(ISNUMBER(DATA!I1960),DATA!I1960,"n/a")</f>
        <v>-5.3439999999999998E-3</v>
      </c>
      <c r="G540" s="88">
        <f>+IF(ISNUMBER(DATA!J1960),DATA!J1960,"n/a")</f>
        <v>2558531.58</v>
      </c>
      <c r="H540" s="79">
        <f>+IF(ISNUMBER(DATA!K1960),DATA!K1960,"n/a")</f>
        <v>-2.4060000000000002E-2</v>
      </c>
      <c r="I540" s="88">
        <f>+IF(ISNUMBER(DATA!L1960),DATA!L1960,"n/a")</f>
        <v>4888231.47</v>
      </c>
      <c r="J540" s="79">
        <f>+IF(ISNUMBER(DATA!M1960),DATA!M1960,"n/a")</f>
        <v>7.8729999999999998E-3</v>
      </c>
      <c r="K540" s="88">
        <f>+IF(ISNUMBER(DATA!N1960),DATA!N1960,"n/a")</f>
        <v>9681368.9800000004</v>
      </c>
      <c r="L540" s="79">
        <f>+IF(ISNUMBER(DATA!O1960),DATA!O1960,"n/a")</f>
        <v>0.105755</v>
      </c>
      <c r="R540" s="68"/>
      <c r="S540" s="68"/>
      <c r="T540" s="68"/>
      <c r="U540" s="68"/>
      <c r="V540" s="68"/>
      <c r="W540" s="68"/>
      <c r="X540" s="68"/>
      <c r="Y540" s="68"/>
    </row>
    <row r="541" spans="1:25" x14ac:dyDescent="0.2">
      <c r="A541" s="68" t="s">
        <v>11</v>
      </c>
      <c r="B541" s="68" t="s">
        <v>24</v>
      </c>
      <c r="C541" s="68" t="s">
        <v>9</v>
      </c>
      <c r="D541" s="68" t="s">
        <v>330</v>
      </c>
      <c r="E541" s="88">
        <f>+IF(ISNUMBER(DATA!H1961),DATA!H1961,"n/a")</f>
        <v>223559.7</v>
      </c>
      <c r="F541" s="79">
        <f>+IF(ISNUMBER(DATA!I1961),DATA!I1961,"n/a")</f>
        <v>0.31980500000000001</v>
      </c>
      <c r="G541" s="88">
        <f>+IF(ISNUMBER(DATA!J1961),DATA!J1961,"n/a")</f>
        <v>745301.85</v>
      </c>
      <c r="H541" s="79">
        <f>+IF(ISNUMBER(DATA!K1961),DATA!K1961,"n/a")</f>
        <v>0.353937</v>
      </c>
      <c r="I541" s="88">
        <f>+IF(ISNUMBER(DATA!L1961),DATA!L1961,"n/a")</f>
        <v>1476583.33</v>
      </c>
      <c r="J541" s="79">
        <f>+IF(ISNUMBER(DATA!M1961),DATA!M1961,"n/a")</f>
        <v>0.35913400000000001</v>
      </c>
      <c r="K541" s="88">
        <f>+IF(ISNUMBER(DATA!N1961),DATA!N1961,"n/a")</f>
        <v>2792689.18</v>
      </c>
      <c r="L541" s="79">
        <f>+IF(ISNUMBER(DATA!O1961),DATA!O1961,"n/a")</f>
        <v>0.41847200000000001</v>
      </c>
      <c r="R541" s="68"/>
      <c r="S541" s="68"/>
      <c r="T541" s="68"/>
      <c r="U541" s="68"/>
      <c r="V541" s="68"/>
      <c r="W541" s="68"/>
      <c r="X541" s="68"/>
      <c r="Y541" s="68"/>
    </row>
    <row r="542" spans="1:25" x14ac:dyDescent="0.2">
      <c r="A542" s="68" t="s">
        <v>11</v>
      </c>
      <c r="B542" s="68" t="s">
        <v>24</v>
      </c>
      <c r="C542" s="68" t="s">
        <v>9</v>
      </c>
      <c r="D542" s="68" t="s">
        <v>331</v>
      </c>
      <c r="E542" s="88">
        <f>+IF(ISNUMBER(DATA!H1962),DATA!H1962,"n/a")</f>
        <v>236472.14</v>
      </c>
      <c r="F542" s="79">
        <f>+IF(ISNUMBER(DATA!I1962),DATA!I1962,"n/a")</f>
        <v>0.42986200000000002</v>
      </c>
      <c r="G542" s="88">
        <f>+IF(ISNUMBER(DATA!J1962),DATA!J1962,"n/a")</f>
        <v>803519.56</v>
      </c>
      <c r="H542" s="79">
        <f>+IF(ISNUMBER(DATA!K1962),DATA!K1962,"n/a")</f>
        <v>0.415906</v>
      </c>
      <c r="I542" s="88">
        <f>+IF(ISNUMBER(DATA!L1962),DATA!L1962,"n/a")</f>
        <v>1687316.49</v>
      </c>
      <c r="J542" s="79">
        <f>+IF(ISNUMBER(DATA!M1962),DATA!M1962,"n/a")</f>
        <v>0.416931</v>
      </c>
      <c r="K542" s="88">
        <f>+IF(ISNUMBER(DATA!N1962),DATA!N1962,"n/a")</f>
        <v>3050165.75</v>
      </c>
      <c r="L542" s="79">
        <f>+IF(ISNUMBER(DATA!O1962),DATA!O1962,"n/a")</f>
        <v>0.391044</v>
      </c>
      <c r="R542" s="68"/>
      <c r="S542" s="68"/>
      <c r="T542" s="68"/>
      <c r="U542" s="68"/>
      <c r="V542" s="68"/>
      <c r="W542" s="68"/>
      <c r="X542" s="68"/>
      <c r="Y542" s="68"/>
    </row>
    <row r="543" spans="1:25" x14ac:dyDescent="0.2">
      <c r="A543" s="68" t="s">
        <v>11</v>
      </c>
      <c r="B543" s="68" t="s">
        <v>24</v>
      </c>
      <c r="C543" s="68" t="s">
        <v>9</v>
      </c>
      <c r="D543" s="68" t="s">
        <v>332</v>
      </c>
      <c r="E543" s="88">
        <f>+IF(ISNUMBER(DATA!H1963),DATA!H1963,"n/a")</f>
        <v>339409.25</v>
      </c>
      <c r="F543" s="79">
        <f>+IF(ISNUMBER(DATA!I1963),DATA!I1963,"n/a")</f>
        <v>0.17541499999999999</v>
      </c>
      <c r="G543" s="88">
        <f>+IF(ISNUMBER(DATA!J1963),DATA!J1963,"n/a")</f>
        <v>1155899.19</v>
      </c>
      <c r="H543" s="79">
        <f>+IF(ISNUMBER(DATA!K1963),DATA!K1963,"n/a")</f>
        <v>0.20724600000000001</v>
      </c>
      <c r="I543" s="88">
        <f>+IF(ISNUMBER(DATA!L1963),DATA!L1963,"n/a")</f>
        <v>2352766.92</v>
      </c>
      <c r="J543" s="79">
        <f>+IF(ISNUMBER(DATA!M1963),DATA!M1963,"n/a")</f>
        <v>0.26728400000000002</v>
      </c>
      <c r="K543" s="88">
        <f>+IF(ISNUMBER(DATA!N1963),DATA!N1963,"n/a")</f>
        <v>4503329.8600000003</v>
      </c>
      <c r="L543" s="79">
        <f>+IF(ISNUMBER(DATA!O1963),DATA!O1963,"n/a")</f>
        <v>0.24169299999999999</v>
      </c>
      <c r="R543" s="68"/>
      <c r="S543" s="68"/>
      <c r="T543" s="68"/>
      <c r="U543" s="68"/>
      <c r="V543" s="68"/>
      <c r="W543" s="68"/>
      <c r="X543" s="68"/>
      <c r="Y543" s="68"/>
    </row>
    <row r="544" spans="1:25" x14ac:dyDescent="0.2">
      <c r="A544" s="68" t="s">
        <v>11</v>
      </c>
      <c r="B544" s="68" t="s">
        <v>24</v>
      </c>
      <c r="C544" s="68" t="s">
        <v>9</v>
      </c>
      <c r="D544" s="68" t="s">
        <v>333</v>
      </c>
      <c r="E544" s="88">
        <f>+IF(ISNUMBER(DATA!H1964),DATA!H1964,"n/a")</f>
        <v>447232.78</v>
      </c>
      <c r="F544" s="79">
        <f>+IF(ISNUMBER(DATA!I1964),DATA!I1964,"n/a")</f>
        <v>0.17109199999999999</v>
      </c>
      <c r="G544" s="88">
        <f>+IF(ISNUMBER(DATA!J1964),DATA!J1964,"n/a")</f>
        <v>1516722.86</v>
      </c>
      <c r="H544" s="79">
        <f>+IF(ISNUMBER(DATA!K1964),DATA!K1964,"n/a")</f>
        <v>0.20896100000000001</v>
      </c>
      <c r="I544" s="88">
        <f>+IF(ISNUMBER(DATA!L1964),DATA!L1964,"n/a")</f>
        <v>3085783.4</v>
      </c>
      <c r="J544" s="79">
        <f>+IF(ISNUMBER(DATA!M1964),DATA!M1964,"n/a")</f>
        <v>0.241954</v>
      </c>
      <c r="K544" s="88">
        <f>+IF(ISNUMBER(DATA!N1964),DATA!N1964,"n/a")</f>
        <v>5909514.1100000003</v>
      </c>
      <c r="L544" s="79">
        <f>+IF(ISNUMBER(DATA!O1964),DATA!O1964,"n/a")</f>
        <v>0.34221600000000002</v>
      </c>
      <c r="R544" s="68"/>
      <c r="S544" s="68"/>
      <c r="T544" s="68"/>
      <c r="U544" s="68"/>
      <c r="V544" s="68"/>
      <c r="W544" s="68"/>
      <c r="X544" s="68"/>
      <c r="Y544" s="68"/>
    </row>
    <row r="545" spans="1:25" x14ac:dyDescent="0.2">
      <c r="A545" s="68" t="s">
        <v>11</v>
      </c>
      <c r="B545" s="68" t="s">
        <v>24</v>
      </c>
      <c r="C545" s="68" t="s">
        <v>9</v>
      </c>
      <c r="D545" s="68" t="s">
        <v>334</v>
      </c>
      <c r="E545" s="88">
        <f>+IF(ISNUMBER(DATA!H1965),DATA!H1965,"n/a")</f>
        <v>2948424.69</v>
      </c>
      <c r="F545" s="79">
        <f>+IF(ISNUMBER(DATA!I1965),DATA!I1965,"n/a")</f>
        <v>9.3420000000000003E-2</v>
      </c>
      <c r="G545" s="88">
        <f>+IF(ISNUMBER(DATA!J1965),DATA!J1965,"n/a")</f>
        <v>10119306.390000001</v>
      </c>
      <c r="H545" s="79">
        <f>+IF(ISNUMBER(DATA!K1965),DATA!K1965,"n/a")</f>
        <v>0.102197</v>
      </c>
      <c r="I545" s="88">
        <f>+IF(ISNUMBER(DATA!L1965),DATA!L1965,"n/a")</f>
        <v>20504262.600000001</v>
      </c>
      <c r="J545" s="79">
        <f>+IF(ISNUMBER(DATA!M1965),DATA!M1965,"n/a")</f>
        <v>0.15080499999999999</v>
      </c>
      <c r="K545" s="88">
        <f>+IF(ISNUMBER(DATA!N1965),DATA!N1965,"n/a")</f>
        <v>39630763.210000001</v>
      </c>
      <c r="L545" s="79">
        <f>+IF(ISNUMBER(DATA!O1965),DATA!O1965,"n/a")</f>
        <v>0.20275199999999999</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11</v>
      </c>
      <c r="B547" s="68" t="s">
        <v>24</v>
      </c>
      <c r="C547" s="68" t="s">
        <v>25</v>
      </c>
      <c r="D547" s="68" t="s">
        <v>326</v>
      </c>
      <c r="E547" s="88">
        <f>+IF(ISNUMBER(DATA!H2016),DATA!H2016,"n/a")</f>
        <v>527591.4</v>
      </c>
      <c r="F547" s="79">
        <f>+IF(ISNUMBER(DATA!I2016),DATA!I2016,"n/a")</f>
        <v>-8.4449999999999997E-2</v>
      </c>
      <c r="G547" s="88">
        <f>+IF(ISNUMBER(DATA!J2016),DATA!J2016,"n/a")</f>
        <v>1773479.5</v>
      </c>
      <c r="H547" s="79">
        <f>+IF(ISNUMBER(DATA!K2016),DATA!K2016,"n/a")</f>
        <v>-0.104688</v>
      </c>
      <c r="I547" s="88">
        <f>+IF(ISNUMBER(DATA!L2016),DATA!L2016,"n/a")</f>
        <v>3661333.03</v>
      </c>
      <c r="J547" s="79">
        <f>+IF(ISNUMBER(DATA!M2016),DATA!M2016,"n/a")</f>
        <v>-7.4497999999999995E-2</v>
      </c>
      <c r="K547" s="88">
        <f>+IF(ISNUMBER(DATA!N2016),DATA!N2016,"n/a")</f>
        <v>7504299.1200000001</v>
      </c>
      <c r="L547" s="79">
        <f>+IF(ISNUMBER(DATA!O2016),DATA!O2016,"n/a")</f>
        <v>-3.7828000000000001E-2</v>
      </c>
      <c r="R547" s="68"/>
      <c r="S547" s="68"/>
      <c r="T547" s="68"/>
      <c r="U547" s="68"/>
      <c r="V547" s="68"/>
      <c r="W547" s="68"/>
      <c r="X547" s="68"/>
      <c r="Y547" s="68"/>
    </row>
    <row r="548" spans="1:25" x14ac:dyDescent="0.2">
      <c r="A548" s="68" t="s">
        <v>11</v>
      </c>
      <c r="B548" s="68" t="s">
        <v>24</v>
      </c>
      <c r="C548" s="68" t="s">
        <v>25</v>
      </c>
      <c r="D548" s="68" t="s">
        <v>327</v>
      </c>
      <c r="E548" s="88">
        <f>+IF(ISNUMBER(DATA!H2017),DATA!H2017,"n/a")</f>
        <v>777934.88</v>
      </c>
      <c r="F548" s="79">
        <f>+IF(ISNUMBER(DATA!I2017),DATA!I2017,"n/a")</f>
        <v>6.9263000000000005E-2</v>
      </c>
      <c r="G548" s="88">
        <f>+IF(ISNUMBER(DATA!J2017),DATA!J2017,"n/a")</f>
        <v>2706651.15</v>
      </c>
      <c r="H548" s="79">
        <f>+IF(ISNUMBER(DATA!K2017),DATA!K2017,"n/a")</f>
        <v>0.14758199999999999</v>
      </c>
      <c r="I548" s="88">
        <f>+IF(ISNUMBER(DATA!L2017),DATA!L2017,"n/a")</f>
        <v>5637932.7599999998</v>
      </c>
      <c r="J548" s="79">
        <f>+IF(ISNUMBER(DATA!M2017),DATA!M2017,"n/a")</f>
        <v>0.23134399999999999</v>
      </c>
      <c r="K548" s="88">
        <f>+IF(ISNUMBER(DATA!N2017),DATA!N2017,"n/a")</f>
        <v>10480928.609999999</v>
      </c>
      <c r="L548" s="79">
        <f>+IF(ISNUMBER(DATA!O2017),DATA!O2017,"n/a")</f>
        <v>0.221577</v>
      </c>
      <c r="R548" s="68"/>
      <c r="S548" s="68"/>
      <c r="T548" s="68"/>
      <c r="U548" s="68"/>
      <c r="V548" s="68"/>
      <c r="W548" s="68"/>
      <c r="X548" s="68"/>
      <c r="Y548" s="68"/>
    </row>
    <row r="549" spans="1:25" x14ac:dyDescent="0.2">
      <c r="A549" s="68" t="s">
        <v>11</v>
      </c>
      <c r="B549" s="68" t="s">
        <v>24</v>
      </c>
      <c r="C549" s="68" t="s">
        <v>25</v>
      </c>
      <c r="D549" s="68" t="s">
        <v>328</v>
      </c>
      <c r="E549" s="88">
        <f>+IF(ISNUMBER(DATA!H2018),DATA!H2018,"n/a")</f>
        <v>468475.9</v>
      </c>
      <c r="F549" s="79">
        <f>+IF(ISNUMBER(DATA!I2018),DATA!I2018,"n/a")</f>
        <v>4.9992000000000002E-2</v>
      </c>
      <c r="G549" s="88">
        <f>+IF(ISNUMBER(DATA!J2018),DATA!J2018,"n/a")</f>
        <v>1589290.76</v>
      </c>
      <c r="H549" s="79">
        <f>+IF(ISNUMBER(DATA!K2018),DATA!K2018,"n/a")</f>
        <v>2.0025999999999999E-2</v>
      </c>
      <c r="I549" s="88">
        <f>+IF(ISNUMBER(DATA!L2018),DATA!L2018,"n/a")</f>
        <v>3178409.3</v>
      </c>
      <c r="J549" s="79">
        <f>+IF(ISNUMBER(DATA!M2018),DATA!M2018,"n/a")</f>
        <v>4.0702000000000002E-2</v>
      </c>
      <c r="K549" s="88">
        <f>+IF(ISNUMBER(DATA!N2018),DATA!N2018,"n/a")</f>
        <v>6331239.7300000004</v>
      </c>
      <c r="L549" s="79">
        <f>+IF(ISNUMBER(DATA!O2018),DATA!O2018,"n/a")</f>
        <v>8.6664000000000005E-2</v>
      </c>
      <c r="R549" s="68"/>
      <c r="S549" s="68"/>
      <c r="T549" s="68"/>
      <c r="U549" s="68"/>
      <c r="V549" s="68"/>
      <c r="W549" s="68"/>
      <c r="X549" s="68"/>
      <c r="Y549" s="68"/>
    </row>
    <row r="550" spans="1:25" x14ac:dyDescent="0.2">
      <c r="A550" s="68" t="s">
        <v>11</v>
      </c>
      <c r="B550" s="68" t="s">
        <v>24</v>
      </c>
      <c r="C550" s="68" t="s">
        <v>25</v>
      </c>
      <c r="D550" s="68" t="s">
        <v>329</v>
      </c>
      <c r="E550" s="88">
        <f>+IF(ISNUMBER(DATA!H2019),DATA!H2019,"n/a")</f>
        <v>965289.21</v>
      </c>
      <c r="F550" s="79">
        <f>+IF(ISNUMBER(DATA!I2019),DATA!I2019,"n/a")</f>
        <v>-0.11071</v>
      </c>
      <c r="G550" s="88">
        <f>+IF(ISNUMBER(DATA!J2019),DATA!J2019,"n/a")</f>
        <v>3367955.85</v>
      </c>
      <c r="H550" s="79">
        <f>+IF(ISNUMBER(DATA!K2019),DATA!K2019,"n/a")</f>
        <v>-0.137458</v>
      </c>
      <c r="I550" s="88">
        <f>+IF(ISNUMBER(DATA!L2019),DATA!L2019,"n/a")</f>
        <v>6475623.8200000003</v>
      </c>
      <c r="J550" s="79">
        <f>+IF(ISNUMBER(DATA!M2019),DATA!M2019,"n/a")</f>
        <v>-0.11379499999999999</v>
      </c>
      <c r="K550" s="88">
        <f>+IF(ISNUMBER(DATA!N2019),DATA!N2019,"n/a")</f>
        <v>13671311.66</v>
      </c>
      <c r="L550" s="79">
        <f>+IF(ISNUMBER(DATA!O2019),DATA!O2019,"n/a")</f>
        <v>1.6517E-2</v>
      </c>
      <c r="R550" s="68"/>
      <c r="S550" s="68"/>
      <c r="T550" s="68"/>
      <c r="U550" s="68"/>
      <c r="V550" s="68"/>
      <c r="W550" s="68"/>
      <c r="X550" s="68"/>
      <c r="Y550" s="68"/>
    </row>
    <row r="551" spans="1:25" x14ac:dyDescent="0.2">
      <c r="A551" s="68" t="s">
        <v>11</v>
      </c>
      <c r="B551" s="68" t="s">
        <v>24</v>
      </c>
      <c r="C551" s="68" t="s">
        <v>25</v>
      </c>
      <c r="D551" s="68" t="s">
        <v>330</v>
      </c>
      <c r="E551" s="88">
        <f>+IF(ISNUMBER(DATA!H2020),DATA!H2020,"n/a")</f>
        <v>426499.17</v>
      </c>
      <c r="F551" s="79">
        <f>+IF(ISNUMBER(DATA!I2020),DATA!I2020,"n/a")</f>
        <v>0.320185</v>
      </c>
      <c r="G551" s="88">
        <f>+IF(ISNUMBER(DATA!J2020),DATA!J2020,"n/a")</f>
        <v>1429843.39</v>
      </c>
      <c r="H551" s="79">
        <f>+IF(ISNUMBER(DATA!K2020),DATA!K2020,"n/a")</f>
        <v>0.40102300000000002</v>
      </c>
      <c r="I551" s="88">
        <f>+IF(ISNUMBER(DATA!L2020),DATA!L2020,"n/a")</f>
        <v>2710802.79</v>
      </c>
      <c r="J551" s="79">
        <f>+IF(ISNUMBER(DATA!M2020),DATA!M2020,"n/a")</f>
        <v>0.38974900000000001</v>
      </c>
      <c r="K551" s="88">
        <f>+IF(ISNUMBER(DATA!N2020),DATA!N2020,"n/a")</f>
        <v>5077547.3899999997</v>
      </c>
      <c r="L551" s="79">
        <f>+IF(ISNUMBER(DATA!O2020),DATA!O2020,"n/a")</f>
        <v>0.428537</v>
      </c>
      <c r="R551" s="68"/>
      <c r="S551" s="68"/>
      <c r="T551" s="68"/>
      <c r="U551" s="68"/>
      <c r="V551" s="68"/>
      <c r="W551" s="68"/>
      <c r="X551" s="68"/>
      <c r="Y551" s="68"/>
    </row>
    <row r="552" spans="1:25" x14ac:dyDescent="0.2">
      <c r="A552" s="68" t="s">
        <v>11</v>
      </c>
      <c r="B552" s="68" t="s">
        <v>24</v>
      </c>
      <c r="C552" s="68" t="s">
        <v>25</v>
      </c>
      <c r="D552" s="68" t="s">
        <v>331</v>
      </c>
      <c r="E552" s="88">
        <f>+IF(ISNUMBER(DATA!H2021),DATA!H2021,"n/a")</f>
        <v>360418.38</v>
      </c>
      <c r="F552" s="79">
        <f>+IF(ISNUMBER(DATA!I2021),DATA!I2021,"n/a")</f>
        <v>0.22356000000000001</v>
      </c>
      <c r="G552" s="88">
        <f>+IF(ISNUMBER(DATA!J2021),DATA!J2021,"n/a")</f>
        <v>1219634.19</v>
      </c>
      <c r="H552" s="79">
        <f>+IF(ISNUMBER(DATA!K2021),DATA!K2021,"n/a")</f>
        <v>0.23455899999999999</v>
      </c>
      <c r="I552" s="88">
        <f>+IF(ISNUMBER(DATA!L2021),DATA!L2021,"n/a")</f>
        <v>2536071.2000000002</v>
      </c>
      <c r="J552" s="79">
        <f>+IF(ISNUMBER(DATA!M2021),DATA!M2021,"n/a")</f>
        <v>0.24337</v>
      </c>
      <c r="K552" s="88">
        <f>+IF(ISNUMBER(DATA!N2021),DATA!N2021,"n/a")</f>
        <v>4662389.96</v>
      </c>
      <c r="L552" s="79">
        <f>+IF(ISNUMBER(DATA!O2021),DATA!O2021,"n/a")</f>
        <v>0.194938</v>
      </c>
      <c r="R552" s="68"/>
      <c r="S552" s="68"/>
      <c r="T552" s="68"/>
      <c r="U552" s="68"/>
      <c r="V552" s="68"/>
      <c r="W552" s="68"/>
      <c r="X552" s="68"/>
      <c r="Y552" s="68"/>
    </row>
    <row r="553" spans="1:25" x14ac:dyDescent="0.2">
      <c r="A553" s="68" t="s">
        <v>11</v>
      </c>
      <c r="B553" s="68" t="s">
        <v>24</v>
      </c>
      <c r="C553" s="68" t="s">
        <v>25</v>
      </c>
      <c r="D553" s="68" t="s">
        <v>332</v>
      </c>
      <c r="E553" s="88">
        <f>+IF(ISNUMBER(DATA!H2022),DATA!H2022,"n/a")</f>
        <v>625980.5</v>
      </c>
      <c r="F553" s="79">
        <f>+IF(ISNUMBER(DATA!I2022),DATA!I2022,"n/a")</f>
        <v>9.6674999999999997E-2</v>
      </c>
      <c r="G553" s="88">
        <f>+IF(ISNUMBER(DATA!J2022),DATA!J2022,"n/a")</f>
        <v>2136978.4300000002</v>
      </c>
      <c r="H553" s="79">
        <f>+IF(ISNUMBER(DATA!K2022),DATA!K2022,"n/a")</f>
        <v>0.126168</v>
      </c>
      <c r="I553" s="88">
        <f>+IF(ISNUMBER(DATA!L2022),DATA!L2022,"n/a")</f>
        <v>4306235.79</v>
      </c>
      <c r="J553" s="79">
        <f>+IF(ISNUMBER(DATA!M2022),DATA!M2022,"n/a")</f>
        <v>0.151477</v>
      </c>
      <c r="K553" s="88">
        <f>+IF(ISNUMBER(DATA!N2022),DATA!N2022,"n/a")</f>
        <v>8362088.0700000003</v>
      </c>
      <c r="L553" s="79">
        <f>+IF(ISNUMBER(DATA!O2022),DATA!O2022,"n/a")</f>
        <v>0.135935</v>
      </c>
      <c r="R553" s="68"/>
      <c r="S553" s="68"/>
      <c r="T553" s="68"/>
      <c r="U553" s="68"/>
      <c r="V553" s="68"/>
      <c r="W553" s="68"/>
      <c r="X553" s="68"/>
      <c r="Y553" s="68"/>
    </row>
    <row r="554" spans="1:25" x14ac:dyDescent="0.2">
      <c r="A554" s="68" t="s">
        <v>11</v>
      </c>
      <c r="B554" s="68" t="s">
        <v>24</v>
      </c>
      <c r="C554" s="68" t="s">
        <v>25</v>
      </c>
      <c r="D554" s="68" t="s">
        <v>333</v>
      </c>
      <c r="E554" s="88">
        <f>+IF(ISNUMBER(DATA!H2023),DATA!H2023,"n/a")</f>
        <v>774624.21</v>
      </c>
      <c r="F554" s="79">
        <f>+IF(ISNUMBER(DATA!I2023),DATA!I2023,"n/a")</f>
        <v>0.18069499999999999</v>
      </c>
      <c r="G554" s="88">
        <f>+IF(ISNUMBER(DATA!J2023),DATA!J2023,"n/a")</f>
        <v>2602297.19</v>
      </c>
      <c r="H554" s="79">
        <f>+IF(ISNUMBER(DATA!K2023),DATA!K2023,"n/a")</f>
        <v>0.22048100000000001</v>
      </c>
      <c r="I554" s="88">
        <f>+IF(ISNUMBER(DATA!L2023),DATA!L2023,"n/a")</f>
        <v>5254220.55</v>
      </c>
      <c r="J554" s="79">
        <f>+IF(ISNUMBER(DATA!M2023),DATA!M2023,"n/a")</f>
        <v>0.23275199999999999</v>
      </c>
      <c r="K554" s="88">
        <f>+IF(ISNUMBER(DATA!N2023),DATA!N2023,"n/a")</f>
        <v>10074911.18</v>
      </c>
      <c r="L554" s="79">
        <f>+IF(ISNUMBER(DATA!O2023),DATA!O2023,"n/a")</f>
        <v>0.243174</v>
      </c>
      <c r="R554" s="68"/>
      <c r="S554" s="68"/>
      <c r="T554" s="68"/>
      <c r="U554" s="68"/>
      <c r="V554" s="68"/>
      <c r="W554" s="68"/>
      <c r="X554" s="68"/>
      <c r="Y554" s="68"/>
    </row>
    <row r="555" spans="1:25" x14ac:dyDescent="0.2">
      <c r="A555" s="68" t="s">
        <v>11</v>
      </c>
      <c r="B555" s="68" t="s">
        <v>24</v>
      </c>
      <c r="C555" s="68" t="s">
        <v>25</v>
      </c>
      <c r="D555" s="68" t="s">
        <v>334</v>
      </c>
      <c r="E555" s="88">
        <f>+IF(ISNUMBER(DATA!H2024),DATA!H2024,"n/a")</f>
        <v>4926813.76</v>
      </c>
      <c r="F555" s="79">
        <f>+IF(ISNUMBER(DATA!I2024),DATA!I2024,"n/a")</f>
        <v>5.2754000000000002E-2</v>
      </c>
      <c r="G555" s="88">
        <f>+IF(ISNUMBER(DATA!J2024),DATA!J2024,"n/a")</f>
        <v>16826130.59</v>
      </c>
      <c r="H555" s="79">
        <f>+IF(ISNUMBER(DATA!K2024),DATA!K2024,"n/a")</f>
        <v>6.2226999999999998E-2</v>
      </c>
      <c r="I555" s="88">
        <f>+IF(ISNUMBER(DATA!L2024),DATA!L2024,"n/a")</f>
        <v>33760629.350000001</v>
      </c>
      <c r="J555" s="79">
        <f>+IF(ISNUMBER(DATA!M2024),DATA!M2024,"n/a")</f>
        <v>9.2995999999999995E-2</v>
      </c>
      <c r="K555" s="88">
        <f>+IF(ISNUMBER(DATA!N2024),DATA!N2024,"n/a")</f>
        <v>66164716.020000003</v>
      </c>
      <c r="L555" s="79">
        <f>+IF(ISNUMBER(DATA!O2024),DATA!O2024,"n/a")</f>
        <v>0.12954599999999999</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11</v>
      </c>
      <c r="B557" s="68" t="s">
        <v>24</v>
      </c>
      <c r="C557" s="68" t="s">
        <v>10</v>
      </c>
      <c r="D557" s="68" t="s">
        <v>326</v>
      </c>
      <c r="E557" s="89">
        <f>+IF(ISNUMBER(DATA!H2075),DATA!H2075,"n/a")</f>
        <v>5.2667719999999996</v>
      </c>
      <c r="F557" s="79">
        <f>+IF(ISNUMBER(DATA!I2075),DATA!I2075,"n/a")</f>
        <v>6.1371000000000002E-2</v>
      </c>
      <c r="G557" s="89">
        <f>+IF(ISNUMBER(DATA!J2075),DATA!J2075,"n/a")</f>
        <v>5.3760269999999997</v>
      </c>
      <c r="H557" s="79">
        <f>+IF(ISNUMBER(DATA!K2075),DATA!K2075,"n/a")</f>
        <v>7.5748999999999997E-2</v>
      </c>
      <c r="I557" s="89">
        <f>+IF(ISNUMBER(DATA!L2075),DATA!L2075,"n/a")</f>
        <v>5.3411540000000004</v>
      </c>
      <c r="J557" s="79">
        <f>+IF(ISNUMBER(DATA!M2075),DATA!M2075,"n/a")</f>
        <v>7.0866999999999999E-2</v>
      </c>
      <c r="K557" s="89">
        <f>+IF(ISNUMBER(DATA!N2075),DATA!N2075,"n/a")</f>
        <v>5.2203330000000001</v>
      </c>
      <c r="L557" s="79">
        <f>+IF(ISNUMBER(DATA!O2075),DATA!O2075,"n/a")</f>
        <v>4.8052999999999998E-2</v>
      </c>
      <c r="R557" s="68"/>
      <c r="S557" s="68"/>
      <c r="T557" s="68"/>
      <c r="U557" s="68"/>
      <c r="V557" s="68"/>
      <c r="W557" s="68"/>
      <c r="X557" s="68"/>
      <c r="Y557" s="68"/>
    </row>
    <row r="558" spans="1:25" x14ac:dyDescent="0.2">
      <c r="A558" s="68" t="s">
        <v>11</v>
      </c>
      <c r="B558" s="68" t="s">
        <v>24</v>
      </c>
      <c r="C558" s="68" t="s">
        <v>10</v>
      </c>
      <c r="D558" s="68" t="s">
        <v>327</v>
      </c>
      <c r="E558" s="89">
        <f>+IF(ISNUMBER(DATA!H2076),DATA!H2076,"n/a")</f>
        <v>4.2526789999999997</v>
      </c>
      <c r="F558" s="79">
        <f>+IF(ISNUMBER(DATA!I2076),DATA!I2076,"n/a")</f>
        <v>0.213308</v>
      </c>
      <c r="G558" s="89">
        <f>+IF(ISNUMBER(DATA!J2076),DATA!J2076,"n/a")</f>
        <v>4.2897860000000003</v>
      </c>
      <c r="H558" s="79">
        <f>+IF(ISNUMBER(DATA!K2076),DATA!K2076,"n/a")</f>
        <v>0.14338000000000001</v>
      </c>
      <c r="I558" s="89">
        <f>+IF(ISNUMBER(DATA!L2076),DATA!L2076,"n/a")</f>
        <v>3.9814090000000002</v>
      </c>
      <c r="J558" s="79">
        <f>+IF(ISNUMBER(DATA!M2076),DATA!M2076,"n/a")</f>
        <v>8.8748999999999995E-2</v>
      </c>
      <c r="K558" s="89">
        <f>+IF(ISNUMBER(DATA!N2076),DATA!N2076,"n/a")</f>
        <v>3.8879929999999998</v>
      </c>
      <c r="L558" s="79">
        <f>+IF(ISNUMBER(DATA!O2076),DATA!O2076,"n/a")</f>
        <v>7.2770000000000001E-2</v>
      </c>
      <c r="R558" s="68"/>
      <c r="S558" s="68"/>
      <c r="T558" s="68"/>
      <c r="U558" s="68"/>
      <c r="V558" s="68"/>
      <c r="W558" s="68"/>
      <c r="X558" s="68"/>
      <c r="Y558" s="68"/>
    </row>
    <row r="559" spans="1:25" x14ac:dyDescent="0.2">
      <c r="A559" s="68" t="s">
        <v>11</v>
      </c>
      <c r="B559" s="68" t="s">
        <v>24</v>
      </c>
      <c r="C559" s="68" t="s">
        <v>10</v>
      </c>
      <c r="D559" s="68" t="s">
        <v>328</v>
      </c>
      <c r="E559" s="89">
        <f>+IF(ISNUMBER(DATA!H2077),DATA!H2077,"n/a")</f>
        <v>4.9014389999999999</v>
      </c>
      <c r="F559" s="79">
        <f>+IF(ISNUMBER(DATA!I2077),DATA!I2077,"n/a")</f>
        <v>3.9551999999999997E-2</v>
      </c>
      <c r="G559" s="89">
        <f>+IF(ISNUMBER(DATA!J2077),DATA!J2077,"n/a")</f>
        <v>4.9326840000000001</v>
      </c>
      <c r="H559" s="79">
        <f>+IF(ISNUMBER(DATA!K2077),DATA!K2077,"n/a")</f>
        <v>3.8948000000000003E-2</v>
      </c>
      <c r="I559" s="89">
        <f>+IF(ISNUMBER(DATA!L2077),DATA!L2077,"n/a")</f>
        <v>4.8261859999999999</v>
      </c>
      <c r="J559" s="79">
        <f>+IF(ISNUMBER(DATA!M2077),DATA!M2077,"n/a")</f>
        <v>1.7100000000000001E-2</v>
      </c>
      <c r="K559" s="89">
        <f>+IF(ISNUMBER(DATA!N2077),DATA!N2077,"n/a")</f>
        <v>4.6993869999999998</v>
      </c>
      <c r="L559" s="79">
        <f>+IF(ISNUMBER(DATA!O2077),DATA!O2077,"n/a")</f>
        <v>-1.8484E-2</v>
      </c>
      <c r="R559" s="68"/>
      <c r="S559" s="68"/>
      <c r="T559" s="68"/>
      <c r="U559" s="68"/>
      <c r="V559" s="68"/>
      <c r="W559" s="68"/>
      <c r="X559" s="68"/>
      <c r="Y559" s="68"/>
    </row>
    <row r="560" spans="1:25" x14ac:dyDescent="0.2">
      <c r="A560" s="68" t="s">
        <v>11</v>
      </c>
      <c r="B560" s="68" t="s">
        <v>24</v>
      </c>
      <c r="C560" s="68" t="s">
        <v>10</v>
      </c>
      <c r="D560" s="68" t="s">
        <v>329</v>
      </c>
      <c r="E560" s="89">
        <f>+IF(ISNUMBER(DATA!H2078),DATA!H2078,"n/a")</f>
        <v>3.94862</v>
      </c>
      <c r="F560" s="79">
        <f>+IF(ISNUMBER(DATA!I2078),DATA!I2078,"n/a")</f>
        <v>-3.7399000000000002E-2</v>
      </c>
      <c r="G560" s="89">
        <f>+IF(ISNUMBER(DATA!J2078),DATA!J2078,"n/a")</f>
        <v>3.8701620000000001</v>
      </c>
      <c r="H560" s="79">
        <f>+IF(ISNUMBER(DATA!K2078),DATA!K2078,"n/a")</f>
        <v>-4.1494999999999997E-2</v>
      </c>
      <c r="I560" s="89">
        <f>+IF(ISNUMBER(DATA!L2078),DATA!L2078,"n/a")</f>
        <v>3.859556</v>
      </c>
      <c r="J560" s="79">
        <f>+IF(ISNUMBER(DATA!M2078),DATA!M2078,"n/a")</f>
        <v>-3.5955000000000001E-2</v>
      </c>
      <c r="K560" s="89">
        <f>+IF(ISNUMBER(DATA!N2078),DATA!N2078,"n/a")</f>
        <v>3.9283190000000001</v>
      </c>
      <c r="L560" s="79">
        <f>+IF(ISNUMBER(DATA!O2078),DATA!O2078,"n/a")</f>
        <v>-2.2629E-2</v>
      </c>
      <c r="R560" s="68"/>
      <c r="S560" s="68"/>
      <c r="T560" s="68"/>
      <c r="U560" s="68"/>
      <c r="V560" s="68"/>
      <c r="W560" s="68"/>
      <c r="X560" s="68"/>
      <c r="Y560" s="68"/>
    </row>
    <row r="561" spans="1:25" x14ac:dyDescent="0.2">
      <c r="A561" s="68" t="s">
        <v>11</v>
      </c>
      <c r="B561" s="68" t="s">
        <v>24</v>
      </c>
      <c r="C561" s="68" t="s">
        <v>10</v>
      </c>
      <c r="D561" s="68" t="s">
        <v>330</v>
      </c>
      <c r="E561" s="89">
        <f>+IF(ISNUMBER(DATA!H2079),DATA!H2079,"n/a")</f>
        <v>4.8104440000000004</v>
      </c>
      <c r="F561" s="79">
        <f>+IF(ISNUMBER(DATA!I2079),DATA!I2079,"n/a")</f>
        <v>3.4497E-2</v>
      </c>
      <c r="G561" s="89">
        <f>+IF(ISNUMBER(DATA!J2079),DATA!J2079,"n/a")</f>
        <v>4.9055030000000004</v>
      </c>
      <c r="H561" s="79">
        <f>+IF(ISNUMBER(DATA!K2079),DATA!K2079,"n/a")</f>
        <v>2.9867000000000001E-2</v>
      </c>
      <c r="I561" s="89">
        <f>+IF(ISNUMBER(DATA!L2079),DATA!L2079,"n/a")</f>
        <v>4.7482309999999996</v>
      </c>
      <c r="J561" s="79">
        <f>+IF(ISNUMBER(DATA!M2079),DATA!M2079,"n/a")</f>
        <v>4.6169999999999996E-3</v>
      </c>
      <c r="K561" s="89">
        <f>+IF(ISNUMBER(DATA!N2079),DATA!N2079,"n/a")</f>
        <v>4.6141709999999998</v>
      </c>
      <c r="L561" s="79">
        <f>+IF(ISNUMBER(DATA!O2079),DATA!O2079,"n/a")</f>
        <v>-2.7082999999999999E-2</v>
      </c>
      <c r="R561" s="68"/>
      <c r="S561" s="68"/>
      <c r="T561" s="68"/>
      <c r="U561" s="68"/>
      <c r="V561" s="68"/>
      <c r="W561" s="68"/>
      <c r="X561" s="68"/>
      <c r="Y561" s="68"/>
    </row>
    <row r="562" spans="1:25" x14ac:dyDescent="0.2">
      <c r="A562" s="68" t="s">
        <v>11</v>
      </c>
      <c r="B562" s="68" t="s">
        <v>24</v>
      </c>
      <c r="C562" s="68" t="s">
        <v>10</v>
      </c>
      <c r="D562" s="68" t="s">
        <v>331</v>
      </c>
      <c r="E562" s="89">
        <f>+IF(ISNUMBER(DATA!H2080),DATA!H2080,"n/a")</f>
        <v>4.585909</v>
      </c>
      <c r="F562" s="79">
        <f>+IF(ISNUMBER(DATA!I2080),DATA!I2080,"n/a")</f>
        <v>-6.6366999999999995E-2</v>
      </c>
      <c r="G562" s="89">
        <f>+IF(ISNUMBER(DATA!J2080),DATA!J2080,"n/a")</f>
        <v>4.6116619999999999</v>
      </c>
      <c r="H562" s="79">
        <f>+IF(ISNUMBER(DATA!K2080),DATA!K2080,"n/a")</f>
        <v>-6.4793000000000003E-2</v>
      </c>
      <c r="I562" s="89">
        <f>+IF(ISNUMBER(DATA!L2080),DATA!L2080,"n/a")</f>
        <v>4.5792960000000003</v>
      </c>
      <c r="J562" s="79">
        <f>+IF(ISNUMBER(DATA!M2080),DATA!M2080,"n/a")</f>
        <v>-5.5019999999999999E-2</v>
      </c>
      <c r="K562" s="89">
        <f>+IF(ISNUMBER(DATA!N2080),DATA!N2080,"n/a")</f>
        <v>4.5739840000000003</v>
      </c>
      <c r="L562" s="79">
        <f>+IF(ISNUMBER(DATA!O2080),DATA!O2080,"n/a")</f>
        <v>-7.9114000000000004E-2</v>
      </c>
      <c r="R562" s="68"/>
      <c r="S562" s="68"/>
      <c r="T562" s="68"/>
      <c r="U562" s="68"/>
      <c r="V562" s="68"/>
      <c r="W562" s="68"/>
      <c r="X562" s="68"/>
      <c r="Y562" s="68"/>
    </row>
    <row r="563" spans="1:25" x14ac:dyDescent="0.2">
      <c r="A563" s="68" t="s">
        <v>11</v>
      </c>
      <c r="B563" s="68" t="s">
        <v>24</v>
      </c>
      <c r="C563" s="68" t="s">
        <v>10</v>
      </c>
      <c r="D563" s="68" t="s">
        <v>332</v>
      </c>
      <c r="E563" s="89">
        <f>+IF(ISNUMBER(DATA!H2081),DATA!H2081,"n/a")</f>
        <v>4.9190950000000004</v>
      </c>
      <c r="F563" s="79">
        <f>+IF(ISNUMBER(DATA!I2081),DATA!I2081,"n/a")</f>
        <v>-3.5160999999999998E-2</v>
      </c>
      <c r="G563" s="89">
        <f>+IF(ISNUMBER(DATA!J2081),DATA!J2081,"n/a")</f>
        <v>4.8395979999999996</v>
      </c>
      <c r="H563" s="79">
        <f>+IF(ISNUMBER(DATA!K2081),DATA!K2081,"n/a")</f>
        <v>-5.8728000000000002E-2</v>
      </c>
      <c r="I563" s="89">
        <f>+IF(ISNUMBER(DATA!L2081),DATA!L2081,"n/a")</f>
        <v>4.8510900000000001</v>
      </c>
      <c r="J563" s="79">
        <f>+IF(ISNUMBER(DATA!M2081),DATA!M2081,"n/a")</f>
        <v>-6.3534999999999994E-2</v>
      </c>
      <c r="K563" s="89">
        <f>+IF(ISNUMBER(DATA!N2081),DATA!N2081,"n/a")</f>
        <v>4.8583020000000001</v>
      </c>
      <c r="L563" s="79">
        <f>+IF(ISNUMBER(DATA!O2081),DATA!O2081,"n/a")</f>
        <v>-5.6968999999999999E-2</v>
      </c>
      <c r="R563" s="68"/>
      <c r="S563" s="68"/>
      <c r="T563" s="68"/>
      <c r="U563" s="68"/>
      <c r="V563" s="68"/>
      <c r="W563" s="68"/>
      <c r="X563" s="68"/>
      <c r="Y563" s="68"/>
    </row>
    <row r="564" spans="1:25" x14ac:dyDescent="0.2">
      <c r="A564" s="68" t="s">
        <v>11</v>
      </c>
      <c r="B564" s="68" t="s">
        <v>24</v>
      </c>
      <c r="C564" s="68" t="s">
        <v>10</v>
      </c>
      <c r="D564" s="68" t="s">
        <v>333</v>
      </c>
      <c r="E564" s="89">
        <f>+IF(ISNUMBER(DATA!H2082),DATA!H2082,"n/a")</f>
        <v>4.0938470000000002</v>
      </c>
      <c r="F564" s="79">
        <f>+IF(ISNUMBER(DATA!I2082),DATA!I2082,"n/a")</f>
        <v>1.9771E-2</v>
      </c>
      <c r="G564" s="89">
        <f>+IF(ISNUMBER(DATA!J2082),DATA!J2082,"n/a")</f>
        <v>4.0410620000000002</v>
      </c>
      <c r="H564" s="79">
        <f>+IF(ISNUMBER(DATA!K2082),DATA!K2082,"n/a")</f>
        <v>-2.0889000000000001E-2</v>
      </c>
      <c r="I564" s="89">
        <f>+IF(ISNUMBER(DATA!L2082),DATA!L2082,"n/a")</f>
        <v>4.0068060000000001</v>
      </c>
      <c r="J564" s="79">
        <f>+IF(ISNUMBER(DATA!M2082),DATA!M2082,"n/a")</f>
        <v>-4.0479000000000001E-2</v>
      </c>
      <c r="K564" s="89">
        <f>+IF(ISNUMBER(DATA!N2082),DATA!N2082,"n/a")</f>
        <v>3.9609200000000002</v>
      </c>
      <c r="L564" s="79">
        <f>+IF(ISNUMBER(DATA!O2082),DATA!O2082,"n/a")</f>
        <v>-0.10771600000000001</v>
      </c>
      <c r="R564" s="68"/>
      <c r="S564" s="68"/>
      <c r="T564" s="68"/>
      <c r="U564" s="68"/>
      <c r="V564" s="68"/>
      <c r="W564" s="68"/>
      <c r="X564" s="68"/>
      <c r="Y564" s="68"/>
    </row>
    <row r="565" spans="1:25" x14ac:dyDescent="0.2">
      <c r="A565" s="68" t="s">
        <v>11</v>
      </c>
      <c r="B565" s="68" t="s">
        <v>24</v>
      </c>
      <c r="C565" s="68" t="s">
        <v>10</v>
      </c>
      <c r="D565" s="68" t="s">
        <v>334</v>
      </c>
      <c r="E565" s="89">
        <f>+IF(ISNUMBER(DATA!H2083),DATA!H2083,"n/a")</f>
        <v>4.4472160000000001</v>
      </c>
      <c r="F565" s="79">
        <f>+IF(ISNUMBER(DATA!I2083),DATA!I2083,"n/a")</f>
        <v>2.5402999999999998E-2</v>
      </c>
      <c r="G565" s="89">
        <f>+IF(ISNUMBER(DATA!J2083),DATA!J2083,"n/a")</f>
        <v>4.4307800000000004</v>
      </c>
      <c r="H565" s="79">
        <f>+IF(ISNUMBER(DATA!K2083),DATA!K2083,"n/a")</f>
        <v>8.6079999999999993E-3</v>
      </c>
      <c r="I565" s="89">
        <f>+IF(ISNUMBER(DATA!L2083),DATA!L2083,"n/a")</f>
        <v>4.3567039999999997</v>
      </c>
      <c r="J565" s="79">
        <f>+IF(ISNUMBER(DATA!M2083),DATA!M2083,"n/a")</f>
        <v>-5.0639999999999999E-3</v>
      </c>
      <c r="K565" s="89">
        <f>+IF(ISNUMBER(DATA!N2083),DATA!N2083,"n/a")</f>
        <v>4.324408</v>
      </c>
      <c r="L565" s="79">
        <f>+IF(ISNUMBER(DATA!O2083),DATA!O2083,"n/a")</f>
        <v>-2.4711E-2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11</v>
      </c>
      <c r="B567" s="68" t="s">
        <v>24</v>
      </c>
      <c r="C567" s="68" t="s">
        <v>26</v>
      </c>
      <c r="D567" s="68" t="s">
        <v>326</v>
      </c>
      <c r="E567" s="89">
        <f>+IF(ISNUMBER(DATA!H2134),DATA!H2134,"n/a")</f>
        <v>2.5674359999999998</v>
      </c>
      <c r="F567" s="79">
        <f>+IF(ISNUMBER(DATA!I2134),DATA!I2134,"n/a")</f>
        <v>2.8531000000000001E-2</v>
      </c>
      <c r="G567" s="89">
        <f>+IF(ISNUMBER(DATA!J2134),DATA!J2134,"n/a")</f>
        <v>2.6075529999999998</v>
      </c>
      <c r="H567" s="79">
        <f>+IF(ISNUMBER(DATA!K2134),DATA!K2134,"n/a")</f>
        <v>3.8372999999999997E-2</v>
      </c>
      <c r="I567" s="89">
        <f>+IF(ISNUMBER(DATA!L2134),DATA!L2134,"n/a")</f>
        <v>2.6215160000000002</v>
      </c>
      <c r="J567" s="79">
        <f>+IF(ISNUMBER(DATA!M2134),DATA!M2134,"n/a")</f>
        <v>4.1874000000000001E-2</v>
      </c>
      <c r="K567" s="89">
        <f>+IF(ISNUMBER(DATA!N2134),DATA!N2134,"n/a")</f>
        <v>2.597343</v>
      </c>
      <c r="L567" s="79">
        <f>+IF(ISNUMBER(DATA!O2134),DATA!O2134,"n/a")</f>
        <v>3.7540999999999998E-2</v>
      </c>
      <c r="R567" s="68"/>
      <c r="S567" s="68"/>
      <c r="T567" s="68"/>
      <c r="U567" s="68"/>
      <c r="V567" s="68"/>
      <c r="W567" s="68"/>
      <c r="X567" s="68"/>
      <c r="Y567" s="68"/>
    </row>
    <row r="568" spans="1:25" x14ac:dyDescent="0.2">
      <c r="A568" s="68" t="s">
        <v>11</v>
      </c>
      <c r="B568" s="68" t="s">
        <v>24</v>
      </c>
      <c r="C568" s="68" t="s">
        <v>26</v>
      </c>
      <c r="D568" s="68" t="s">
        <v>327</v>
      </c>
      <c r="E568" s="89">
        <f>+IF(ISNUMBER(DATA!H2135),DATA!H2135,"n/a")</f>
        <v>2.4385249999999998</v>
      </c>
      <c r="F568" s="79">
        <f>+IF(ISNUMBER(DATA!I2135),DATA!I2135,"n/a")</f>
        <v>0.20819499999999999</v>
      </c>
      <c r="G568" s="89">
        <f>+IF(ISNUMBER(DATA!J2135),DATA!J2135,"n/a")</f>
        <v>2.474227</v>
      </c>
      <c r="H568" s="79">
        <f>+IF(ISNUMBER(DATA!K2135),DATA!K2135,"n/a")</f>
        <v>0.14263799999999999</v>
      </c>
      <c r="I568" s="89">
        <f>+IF(ISNUMBER(DATA!L2135),DATA!L2135,"n/a")</f>
        <v>2.3616570000000001</v>
      </c>
      <c r="J568" s="79">
        <f>+IF(ISNUMBER(DATA!M2135),DATA!M2135,"n/a")</f>
        <v>0.10750700000000001</v>
      </c>
      <c r="K568" s="89">
        <f>+IF(ISNUMBER(DATA!N2135),DATA!N2135,"n/a")</f>
        <v>2.3188439999999999</v>
      </c>
      <c r="L568" s="79">
        <f>+IF(ISNUMBER(DATA!O2135),DATA!O2135,"n/a")</f>
        <v>0.105868</v>
      </c>
      <c r="R568" s="68"/>
      <c r="S568" s="68"/>
      <c r="T568" s="68"/>
      <c r="U568" s="68"/>
      <c r="V568" s="68"/>
      <c r="W568" s="68"/>
      <c r="X568" s="68"/>
      <c r="Y568" s="68"/>
    </row>
    <row r="569" spans="1:25" x14ac:dyDescent="0.2">
      <c r="A569" s="68" t="s">
        <v>11</v>
      </c>
      <c r="B569" s="68" t="s">
        <v>24</v>
      </c>
      <c r="C569" s="68" t="s">
        <v>26</v>
      </c>
      <c r="D569" s="68" t="s">
        <v>328</v>
      </c>
      <c r="E569" s="89">
        <f>+IF(ISNUMBER(DATA!H2136),DATA!H2136,"n/a")</f>
        <v>2.8298860000000001</v>
      </c>
      <c r="F569" s="79">
        <f>+IF(ISNUMBER(DATA!I2136),DATA!I2136,"n/a")</f>
        <v>6.9657999999999998E-2</v>
      </c>
      <c r="G569" s="89">
        <f>+IF(ISNUMBER(DATA!J2136),DATA!J2136,"n/a")</f>
        <v>2.849243</v>
      </c>
      <c r="H569" s="79">
        <f>+IF(ISNUMBER(DATA!K2136),DATA!K2136,"n/a")</f>
        <v>7.1285000000000001E-2</v>
      </c>
      <c r="I569" s="89">
        <f>+IF(ISNUMBER(DATA!L2136),DATA!L2136,"n/a")</f>
        <v>2.8429329999999999</v>
      </c>
      <c r="J569" s="79">
        <f>+IF(ISNUMBER(DATA!M2136),DATA!M2136,"n/a")</f>
        <v>8.7105000000000002E-2</v>
      </c>
      <c r="K569" s="89">
        <f>+IF(ISNUMBER(DATA!N2136),DATA!N2136,"n/a")</f>
        <v>2.7530450000000002</v>
      </c>
      <c r="L569" s="79">
        <f>+IF(ISNUMBER(DATA!O2136),DATA!O2136,"n/a")</f>
        <v>7.3841000000000004E-2</v>
      </c>
      <c r="R569" s="68"/>
      <c r="S569" s="68"/>
      <c r="T569" s="68"/>
      <c r="U569" s="68"/>
      <c r="V569" s="68"/>
      <c r="W569" s="68"/>
      <c r="X569" s="68"/>
      <c r="Y569" s="68"/>
    </row>
    <row r="570" spans="1:25" x14ac:dyDescent="0.2">
      <c r="A570" s="68" t="s">
        <v>11</v>
      </c>
      <c r="B570" s="68" t="s">
        <v>24</v>
      </c>
      <c r="C570" s="68" t="s">
        <v>26</v>
      </c>
      <c r="D570" s="68" t="s">
        <v>329</v>
      </c>
      <c r="E570" s="89">
        <f>+IF(ISNUMBER(DATA!H2137),DATA!H2137,"n/a")</f>
        <v>2.9779979999999999</v>
      </c>
      <c r="F570" s="79">
        <f>+IF(ISNUMBER(DATA!I2137),DATA!I2137,"n/a")</f>
        <v>7.6654E-2</v>
      </c>
      <c r="G570" s="89">
        <f>+IF(ISNUMBER(DATA!J2137),DATA!J2137,"n/a")</f>
        <v>2.940042</v>
      </c>
      <c r="H570" s="79">
        <f>+IF(ISNUMBER(DATA!K2137),DATA!K2137,"n/a")</f>
        <v>8.4518999999999997E-2</v>
      </c>
      <c r="I570" s="89">
        <f>+IF(ISNUMBER(DATA!L2137),DATA!L2137,"n/a")</f>
        <v>2.913449</v>
      </c>
      <c r="J570" s="79">
        <f>+IF(ISNUMBER(DATA!M2137),DATA!M2137,"n/a")</f>
        <v>9.64E-2</v>
      </c>
      <c r="K570" s="89">
        <f>+IF(ISNUMBER(DATA!N2137),DATA!N2137,"n/a")</f>
        <v>2.781847</v>
      </c>
      <c r="L570" s="79">
        <f>+IF(ISNUMBER(DATA!O2137),DATA!O2137,"n/a")</f>
        <v>6.3173000000000007E-2</v>
      </c>
      <c r="R570" s="68"/>
      <c r="S570" s="68"/>
      <c r="T570" s="68"/>
      <c r="U570" s="68"/>
      <c r="V570" s="68"/>
      <c r="W570" s="68"/>
      <c r="X570" s="68"/>
      <c r="Y570" s="68"/>
    </row>
    <row r="571" spans="1:25" x14ac:dyDescent="0.2">
      <c r="A571" s="68" t="s">
        <v>11</v>
      </c>
      <c r="B571" s="68" t="s">
        <v>24</v>
      </c>
      <c r="C571" s="68" t="s">
        <v>26</v>
      </c>
      <c r="D571" s="68" t="s">
        <v>330</v>
      </c>
      <c r="E571" s="89">
        <f>+IF(ISNUMBER(DATA!H2138),DATA!H2138,"n/a")</f>
        <v>2.521509</v>
      </c>
      <c r="F571" s="79">
        <f>+IF(ISNUMBER(DATA!I2138),DATA!I2138,"n/a")</f>
        <v>3.4200000000000001E-2</v>
      </c>
      <c r="G571" s="89">
        <f>+IF(ISNUMBER(DATA!J2138),DATA!J2138,"n/a")</f>
        <v>2.5569799999999998</v>
      </c>
      <c r="H571" s="79">
        <f>+IF(ISNUMBER(DATA!K2138),DATA!K2138,"n/a")</f>
        <v>-4.744E-3</v>
      </c>
      <c r="I571" s="89">
        <f>+IF(ISNUMBER(DATA!L2138),DATA!L2138,"n/a")</f>
        <v>2.5863770000000001</v>
      </c>
      <c r="J571" s="79">
        <f>+IF(ISNUMBER(DATA!M2138),DATA!M2138,"n/a")</f>
        <v>-1.7513000000000001E-2</v>
      </c>
      <c r="K571" s="89">
        <f>+IF(ISNUMBER(DATA!N2138),DATA!N2138,"n/a")</f>
        <v>2.5378289999999999</v>
      </c>
      <c r="L571" s="79">
        <f>+IF(ISNUMBER(DATA!O2138),DATA!O2138,"n/a")</f>
        <v>-3.3938000000000003E-2</v>
      </c>
      <c r="R571" s="68"/>
      <c r="S571" s="68"/>
      <c r="T571" s="68"/>
      <c r="U571" s="68"/>
      <c r="V571" s="68"/>
      <c r="W571" s="68"/>
      <c r="X571" s="68"/>
      <c r="Y571" s="68"/>
    </row>
    <row r="572" spans="1:25" x14ac:dyDescent="0.2">
      <c r="A572" s="68" t="s">
        <v>11</v>
      </c>
      <c r="B572" s="68" t="s">
        <v>24</v>
      </c>
      <c r="C572" s="68" t="s">
        <v>26</v>
      </c>
      <c r="D572" s="68" t="s">
        <v>331</v>
      </c>
      <c r="E572" s="89">
        <f>+IF(ISNUMBER(DATA!H2139),DATA!H2139,"n/a")</f>
        <v>3.0088360000000001</v>
      </c>
      <c r="F572" s="79">
        <f>+IF(ISNUMBER(DATA!I2139),DATA!I2139,"n/a")</f>
        <v>9.1051000000000007E-2</v>
      </c>
      <c r="G572" s="89">
        <f>+IF(ISNUMBER(DATA!J2139),DATA!J2139,"n/a")</f>
        <v>3.0382560000000001</v>
      </c>
      <c r="H572" s="79">
        <f>+IF(ISNUMBER(DATA!K2139),DATA!K2139,"n/a")</f>
        <v>7.2581000000000007E-2</v>
      </c>
      <c r="I572" s="89">
        <f>+IF(ISNUMBER(DATA!L2139),DATA!L2139,"n/a")</f>
        <v>3.046729</v>
      </c>
      <c r="J572" s="79">
        <f>+IF(ISNUMBER(DATA!M2139),DATA!M2139,"n/a")</f>
        <v>7.6888999999999999E-2</v>
      </c>
      <c r="K572" s="89">
        <f>+IF(ISNUMBER(DATA!N2139),DATA!N2139,"n/a")</f>
        <v>2.9923299999999999</v>
      </c>
      <c r="L572" s="79">
        <f>+IF(ISNUMBER(DATA!O2139),DATA!O2139,"n/a")</f>
        <v>7.2015999999999997E-2</v>
      </c>
      <c r="R572" s="68"/>
      <c r="S572" s="68"/>
      <c r="T572" s="68"/>
      <c r="U572" s="68"/>
      <c r="V572" s="68"/>
      <c r="W572" s="68"/>
      <c r="X572" s="68"/>
      <c r="Y572" s="68"/>
    </row>
    <row r="573" spans="1:25" x14ac:dyDescent="0.2">
      <c r="A573" s="68" t="s">
        <v>11</v>
      </c>
      <c r="B573" s="68" t="s">
        <v>24</v>
      </c>
      <c r="C573" s="68" t="s">
        <v>26</v>
      </c>
      <c r="D573" s="68" t="s">
        <v>332</v>
      </c>
      <c r="E573" s="89">
        <f>+IF(ISNUMBER(DATA!H2140),DATA!H2140,"n/a")</f>
        <v>2.667154</v>
      </c>
      <c r="F573" s="79">
        <f>+IF(ISNUMBER(DATA!I2140),DATA!I2140,"n/a")</f>
        <v>3.4112999999999997E-2</v>
      </c>
      <c r="G573" s="89">
        <f>+IF(ISNUMBER(DATA!J2140),DATA!J2140,"n/a")</f>
        <v>2.617756</v>
      </c>
      <c r="H573" s="79">
        <f>+IF(ISNUMBER(DATA!K2140),DATA!K2140,"n/a")</f>
        <v>9.0390000000000002E-3</v>
      </c>
      <c r="I573" s="89">
        <f>+IF(ISNUMBER(DATA!L2140),DATA!L2140,"n/a")</f>
        <v>2.650455</v>
      </c>
      <c r="J573" s="79">
        <f>+IF(ISNUMBER(DATA!M2140),DATA!M2140,"n/a")</f>
        <v>3.0648000000000002E-2</v>
      </c>
      <c r="K573" s="89">
        <f>+IF(ISNUMBER(DATA!N2140),DATA!N2140,"n/a")</f>
        <v>2.6163959999999999</v>
      </c>
      <c r="L573" s="79">
        <f>+IF(ISNUMBER(DATA!O2140),DATA!O2140,"n/a")</f>
        <v>3.0828999999999999E-2</v>
      </c>
      <c r="R573" s="68"/>
      <c r="S573" s="68"/>
      <c r="T573" s="68"/>
      <c r="U573" s="68"/>
      <c r="V573" s="68"/>
      <c r="W573" s="68"/>
      <c r="X573" s="68"/>
      <c r="Y573" s="68"/>
    </row>
    <row r="574" spans="1:25" x14ac:dyDescent="0.2">
      <c r="A574" s="68" t="s">
        <v>11</v>
      </c>
      <c r="B574" s="68" t="s">
        <v>24</v>
      </c>
      <c r="C574" s="68" t="s">
        <v>26</v>
      </c>
      <c r="D574" s="68" t="s">
        <v>333</v>
      </c>
      <c r="E574" s="89">
        <f>+IF(ISNUMBER(DATA!H2141),DATA!H2141,"n/a")</f>
        <v>2.3636010000000001</v>
      </c>
      <c r="F574" s="79">
        <f>+IF(ISNUMBER(DATA!I2141),DATA!I2141,"n/a")</f>
        <v>1.1476999999999999E-2</v>
      </c>
      <c r="G574" s="89">
        <f>+IF(ISNUMBER(DATA!J2141),DATA!J2141,"n/a")</f>
        <v>2.3552919999999999</v>
      </c>
      <c r="H574" s="79">
        <f>+IF(ISNUMBER(DATA!K2141),DATA!K2141,"n/a")</f>
        <v>-3.0131000000000002E-2</v>
      </c>
      <c r="I574" s="89">
        <f>+IF(ISNUMBER(DATA!L2141),DATA!L2141,"n/a")</f>
        <v>2.3531810000000002</v>
      </c>
      <c r="J574" s="79">
        <f>+IF(ISNUMBER(DATA!M2141),DATA!M2141,"n/a")</f>
        <v>-3.3316999999999999E-2</v>
      </c>
      <c r="K574" s="89">
        <f>+IF(ISNUMBER(DATA!N2141),DATA!N2141,"n/a")</f>
        <v>2.3233069999999998</v>
      </c>
      <c r="L574" s="79">
        <f>+IF(ISNUMBER(DATA!O2141),DATA!O2141,"n/a")</f>
        <v>-3.6629000000000002E-2</v>
      </c>
      <c r="R574" s="68"/>
      <c r="S574" s="68"/>
      <c r="T574" s="68"/>
      <c r="U574" s="68"/>
      <c r="V574" s="68"/>
      <c r="W574" s="68"/>
      <c r="X574" s="68"/>
      <c r="Y574" s="68"/>
    </row>
    <row r="575" spans="1:25" x14ac:dyDescent="0.2">
      <c r="A575" s="68" t="s">
        <v>11</v>
      </c>
      <c r="B575" s="68" t="s">
        <v>24</v>
      </c>
      <c r="C575" s="68" t="s">
        <v>26</v>
      </c>
      <c r="D575" s="68" t="s">
        <v>334</v>
      </c>
      <c r="E575" s="89">
        <f>+IF(ISNUMBER(DATA!H2142),DATA!H2142,"n/a")</f>
        <v>2.6614119999999999</v>
      </c>
      <c r="F575" s="79">
        <f>+IF(ISNUMBER(DATA!I2142),DATA!I2142,"n/a")</f>
        <v>6.5013000000000001E-2</v>
      </c>
      <c r="G575" s="89">
        <f>+IF(ISNUMBER(DATA!J2142),DATA!J2142,"n/a")</f>
        <v>2.6646899999999998</v>
      </c>
      <c r="H575" s="79">
        <f>+IF(ISNUMBER(DATA!K2142),DATA!K2142,"n/a")</f>
        <v>4.6560999999999998E-2</v>
      </c>
      <c r="I575" s="89">
        <f>+IF(ISNUMBER(DATA!L2142),DATA!L2142,"n/a")</f>
        <v>2.6460110000000001</v>
      </c>
      <c r="J575" s="79">
        <f>+IF(ISNUMBER(DATA!M2142),DATA!M2142,"n/a")</f>
        <v>4.7558999999999997E-2</v>
      </c>
      <c r="K575" s="89">
        <f>+IF(ISNUMBER(DATA!N2142),DATA!N2142,"n/a")</f>
        <v>2.5901960000000002</v>
      </c>
      <c r="L575" s="79">
        <f>+IF(ISNUMBER(DATA!O2142),DATA!O2142,"n/a")</f>
        <v>3.8497000000000003E-2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27</v>
      </c>
      <c r="B577" s="68" t="s">
        <v>23</v>
      </c>
      <c r="C577" s="68" t="s">
        <v>0</v>
      </c>
      <c r="D577" s="68" t="s">
        <v>326</v>
      </c>
      <c r="E577" s="78">
        <f>+IF(ISNUMBER(DATA!H3972),DATA!H3972,"n/a")</f>
        <v>895016.91</v>
      </c>
      <c r="F577" s="79">
        <f>+IF(ISNUMBER(DATA!I3972),DATA!I3972,"n/a")</f>
        <v>-6.1567999999999998E-2</v>
      </c>
      <c r="G577" s="78">
        <f>+IF(ISNUMBER(DATA!J3972),DATA!J3972,"n/a")</f>
        <v>2881266.26</v>
      </c>
      <c r="H577" s="79">
        <f>+IF(ISNUMBER(DATA!K3972),DATA!K3972,"n/a")</f>
        <v>-8.2286999999999999E-2</v>
      </c>
      <c r="I577" s="78">
        <f>+IF(ISNUMBER(DATA!L3972),DATA!L3972,"n/a")</f>
        <v>6151374.2199999997</v>
      </c>
      <c r="J577" s="79">
        <f>+IF(ISNUMBER(DATA!M3972),DATA!M3972,"n/a")</f>
        <v>-5.6443E-2</v>
      </c>
      <c r="K577" s="78">
        <f>+IF(ISNUMBER(DATA!N3972),DATA!N3972,"n/a")</f>
        <v>13423578</v>
      </c>
      <c r="L577" s="79">
        <f>+IF(ISNUMBER(DATA!O3972),DATA!O3972,"n/a")</f>
        <v>-8.8690000000000001E-3</v>
      </c>
      <c r="R577" s="68"/>
      <c r="S577" s="68"/>
      <c r="T577" s="68"/>
      <c r="U577" s="68"/>
      <c r="V577" s="68"/>
      <c r="W577" s="68"/>
      <c r="X577" s="68"/>
      <c r="Y577" s="68"/>
    </row>
    <row r="578" spans="1:25" x14ac:dyDescent="0.2">
      <c r="A578" s="68" t="s">
        <v>27</v>
      </c>
      <c r="B578" s="68" t="s">
        <v>23</v>
      </c>
      <c r="C578" s="68" t="s">
        <v>0</v>
      </c>
      <c r="D578" s="68" t="s">
        <v>327</v>
      </c>
      <c r="E578" s="78">
        <f>+IF(ISNUMBER(DATA!H3973),DATA!H3973,"n/a")</f>
        <v>813852.47</v>
      </c>
      <c r="F578" s="79">
        <f>+IF(ISNUMBER(DATA!I3973),DATA!I3973,"n/a")</f>
        <v>-0.15119299999999999</v>
      </c>
      <c r="G578" s="78">
        <f>+IF(ISNUMBER(DATA!J3973),DATA!J3973,"n/a")</f>
        <v>2715881.01</v>
      </c>
      <c r="H578" s="79">
        <f>+IF(ISNUMBER(DATA!K3973),DATA!K3973,"n/a")</f>
        <v>-0.14235900000000001</v>
      </c>
      <c r="I578" s="78">
        <f>+IF(ISNUMBER(DATA!L3973),DATA!L3973,"n/a")</f>
        <v>5936469.1200000001</v>
      </c>
      <c r="J578" s="79">
        <f>+IF(ISNUMBER(DATA!M3973),DATA!M3973,"n/a")</f>
        <v>-0.15256</v>
      </c>
      <c r="K578" s="78">
        <f>+IF(ISNUMBER(DATA!N3973),DATA!N3973,"n/a")</f>
        <v>12532048.93</v>
      </c>
      <c r="L578" s="79">
        <f>+IF(ISNUMBER(DATA!O3973),DATA!O3973,"n/a")</f>
        <v>-0.10598399999999999</v>
      </c>
      <c r="R578" s="68"/>
      <c r="S578" s="68"/>
      <c r="T578" s="68"/>
      <c r="U578" s="68"/>
      <c r="V578" s="68"/>
      <c r="W578" s="68"/>
      <c r="X578" s="68"/>
      <c r="Y578" s="68"/>
    </row>
    <row r="579" spans="1:25" x14ac:dyDescent="0.2">
      <c r="A579" s="68" t="s">
        <v>27</v>
      </c>
      <c r="B579" s="68" t="s">
        <v>23</v>
      </c>
      <c r="C579" s="68" t="s">
        <v>0</v>
      </c>
      <c r="D579" s="68" t="s">
        <v>328</v>
      </c>
      <c r="E579" s="78">
        <f>+IF(ISNUMBER(DATA!H3974),DATA!H3974,"n/a")</f>
        <v>878645.11</v>
      </c>
      <c r="F579" s="79">
        <f>+IF(ISNUMBER(DATA!I3974),DATA!I3974,"n/a")</f>
        <v>-0.104394</v>
      </c>
      <c r="G579" s="78">
        <f>+IF(ISNUMBER(DATA!J3974),DATA!J3974,"n/a")</f>
        <v>2889928.02</v>
      </c>
      <c r="H579" s="79">
        <f>+IF(ISNUMBER(DATA!K3974),DATA!K3974,"n/a")</f>
        <v>-9.3177999999999997E-2</v>
      </c>
      <c r="I579" s="78">
        <f>+IF(ISNUMBER(DATA!L3974),DATA!L3974,"n/a")</f>
        <v>6434467.2599999998</v>
      </c>
      <c r="J579" s="79">
        <f>+IF(ISNUMBER(DATA!M3974),DATA!M3974,"n/a")</f>
        <v>-6.0345999999999997E-2</v>
      </c>
      <c r="K579" s="78">
        <f>+IF(ISNUMBER(DATA!N3974),DATA!N3974,"n/a")</f>
        <v>13011180.4</v>
      </c>
      <c r="L579" s="79">
        <f>+IF(ISNUMBER(DATA!O3974),DATA!O3974,"n/a")</f>
        <v>-5.0028000000000003E-2</v>
      </c>
      <c r="R579" s="68"/>
      <c r="S579" s="68"/>
      <c r="T579" s="68"/>
      <c r="U579" s="68"/>
      <c r="V579" s="68"/>
      <c r="W579" s="68"/>
      <c r="X579" s="68"/>
      <c r="Y579" s="68"/>
    </row>
    <row r="580" spans="1:25" x14ac:dyDescent="0.2">
      <c r="A580" s="68" t="s">
        <v>27</v>
      </c>
      <c r="B580" s="68" t="s">
        <v>23</v>
      </c>
      <c r="C580" s="68" t="s">
        <v>0</v>
      </c>
      <c r="D580" s="68" t="s">
        <v>329</v>
      </c>
      <c r="E580" s="78">
        <f>+IF(ISNUMBER(DATA!H3975),DATA!H3975,"n/a")</f>
        <v>1684301.45</v>
      </c>
      <c r="F580" s="79">
        <f>+IF(ISNUMBER(DATA!I3975),DATA!I3975,"n/a")</f>
        <v>1.8015E-2</v>
      </c>
      <c r="G580" s="78">
        <f>+IF(ISNUMBER(DATA!J3975),DATA!J3975,"n/a")</f>
        <v>5648551.0700000003</v>
      </c>
      <c r="H580" s="79">
        <f>+IF(ISNUMBER(DATA!K3975),DATA!K3975,"n/a")</f>
        <v>4.0962999999999999E-2</v>
      </c>
      <c r="I580" s="78">
        <f>+IF(ISNUMBER(DATA!L3975),DATA!L3975,"n/a")</f>
        <v>12415500.99</v>
      </c>
      <c r="J580" s="79">
        <f>+IF(ISNUMBER(DATA!M3975),DATA!M3975,"n/a")</f>
        <v>5.8284000000000002E-2</v>
      </c>
      <c r="K580" s="78">
        <f>+IF(ISNUMBER(DATA!N3975),DATA!N3975,"n/a")</f>
        <v>24592458.670000002</v>
      </c>
      <c r="L580" s="79">
        <f>+IF(ISNUMBER(DATA!O3975),DATA!O3975,"n/a")</f>
        <v>3.5950999999999997E-2</v>
      </c>
      <c r="R580" s="68"/>
      <c r="S580" s="68"/>
      <c r="T580" s="68"/>
      <c r="U580" s="68"/>
      <c r="V580" s="68"/>
      <c r="W580" s="68"/>
      <c r="X580" s="68"/>
      <c r="Y580" s="68"/>
    </row>
    <row r="581" spans="1:25" x14ac:dyDescent="0.2">
      <c r="A581" s="68" t="s">
        <v>27</v>
      </c>
      <c r="B581" s="68" t="s">
        <v>23</v>
      </c>
      <c r="C581" s="68" t="s">
        <v>0</v>
      </c>
      <c r="D581" s="68" t="s">
        <v>330</v>
      </c>
      <c r="E581" s="78">
        <f>+IF(ISNUMBER(DATA!H3976),DATA!H3976,"n/a")</f>
        <v>278290.59999999998</v>
      </c>
      <c r="F581" s="79">
        <f>+IF(ISNUMBER(DATA!I3976),DATA!I3976,"n/a")</f>
        <v>-0.40256700000000001</v>
      </c>
      <c r="G581" s="78">
        <f>+IF(ISNUMBER(DATA!J3976),DATA!J3976,"n/a")</f>
        <v>946365.93</v>
      </c>
      <c r="H581" s="79">
        <f>+IF(ISNUMBER(DATA!K3976),DATA!K3976,"n/a")</f>
        <v>-0.40404800000000002</v>
      </c>
      <c r="I581" s="78">
        <f>+IF(ISNUMBER(DATA!L3976),DATA!L3976,"n/a")</f>
        <v>2331151.59</v>
      </c>
      <c r="J581" s="79">
        <f>+IF(ISNUMBER(DATA!M3976),DATA!M3976,"n/a")</f>
        <v>-0.32416200000000001</v>
      </c>
      <c r="K581" s="78">
        <f>+IF(ISNUMBER(DATA!N3976),DATA!N3976,"n/a")</f>
        <v>5618246.5800000001</v>
      </c>
      <c r="L581" s="79">
        <f>+IF(ISNUMBER(DATA!O3976),DATA!O3976,"n/a")</f>
        <v>-0.19219600000000001</v>
      </c>
      <c r="R581" s="68"/>
      <c r="S581" s="68"/>
      <c r="T581" s="68"/>
      <c r="U581" s="68"/>
      <c r="V581" s="68"/>
      <c r="W581" s="68"/>
      <c r="X581" s="68"/>
      <c r="Y581" s="68"/>
    </row>
    <row r="582" spans="1:25" x14ac:dyDescent="0.2">
      <c r="A582" s="68" t="s">
        <v>27</v>
      </c>
      <c r="B582" s="68" t="s">
        <v>23</v>
      </c>
      <c r="C582" s="68" t="s">
        <v>0</v>
      </c>
      <c r="D582" s="68" t="s">
        <v>331</v>
      </c>
      <c r="E582" s="78">
        <f>+IF(ISNUMBER(DATA!H3977),DATA!H3977,"n/a")</f>
        <v>529874.54</v>
      </c>
      <c r="F582" s="79">
        <f>+IF(ISNUMBER(DATA!I3977),DATA!I3977,"n/a")</f>
        <v>-0.13963100000000001</v>
      </c>
      <c r="G582" s="78">
        <f>+IF(ISNUMBER(DATA!J3977),DATA!J3977,"n/a")</f>
        <v>1691818.69</v>
      </c>
      <c r="H582" s="79">
        <f>+IF(ISNUMBER(DATA!K3977),DATA!K3977,"n/a")</f>
        <v>-0.13254199999999999</v>
      </c>
      <c r="I582" s="78">
        <f>+IF(ISNUMBER(DATA!L3977),DATA!L3977,"n/a")</f>
        <v>3581329.1</v>
      </c>
      <c r="J582" s="79">
        <f>+IF(ISNUMBER(DATA!M3977),DATA!M3977,"n/a")</f>
        <v>-0.10828699999999999</v>
      </c>
      <c r="K582" s="78">
        <f>+IF(ISNUMBER(DATA!N3977),DATA!N3977,"n/a")</f>
        <v>7313163.1100000003</v>
      </c>
      <c r="L582" s="79">
        <f>+IF(ISNUMBER(DATA!O3977),DATA!O3977,"n/a")</f>
        <v>-9.3689999999999996E-2</v>
      </c>
      <c r="R582" s="68"/>
      <c r="S582" s="68"/>
      <c r="T582" s="68"/>
      <c r="U582" s="68"/>
      <c r="V582" s="68"/>
      <c r="W582" s="68"/>
      <c r="X582" s="68"/>
      <c r="Y582" s="68"/>
    </row>
    <row r="583" spans="1:25" x14ac:dyDescent="0.2">
      <c r="A583" s="68" t="s">
        <v>27</v>
      </c>
      <c r="B583" s="68" t="s">
        <v>23</v>
      </c>
      <c r="C583" s="68" t="s">
        <v>0</v>
      </c>
      <c r="D583" s="68" t="s">
        <v>332</v>
      </c>
      <c r="E583" s="78">
        <f>+IF(ISNUMBER(DATA!H3978),DATA!H3978,"n/a")</f>
        <v>1686921.15</v>
      </c>
      <c r="F583" s="79">
        <f>+IF(ISNUMBER(DATA!I3978),DATA!I3978,"n/a")</f>
        <v>4.1459000000000003E-2</v>
      </c>
      <c r="G583" s="78">
        <f>+IF(ISNUMBER(DATA!J3978),DATA!J3978,"n/a")</f>
        <v>5416823.3799999999</v>
      </c>
      <c r="H583" s="79">
        <f>+IF(ISNUMBER(DATA!K3978),DATA!K3978,"n/a")</f>
        <v>4.6862000000000001E-2</v>
      </c>
      <c r="I583" s="78">
        <f>+IF(ISNUMBER(DATA!L3978),DATA!L3978,"n/a")</f>
        <v>11409900.630000001</v>
      </c>
      <c r="J583" s="79">
        <f>+IF(ISNUMBER(DATA!M3978),DATA!M3978,"n/a")</f>
        <v>9.6683000000000005E-2</v>
      </c>
      <c r="K583" s="78">
        <f>+IF(ISNUMBER(DATA!N3978),DATA!N3978,"n/a")</f>
        <v>22212381.870000001</v>
      </c>
      <c r="L583" s="79">
        <f>+IF(ISNUMBER(DATA!O3978),DATA!O3978,"n/a")</f>
        <v>7.5308E-2</v>
      </c>
      <c r="R583" s="68"/>
      <c r="S583" s="68"/>
      <c r="T583" s="68"/>
      <c r="U583" s="68"/>
      <c r="V583" s="68"/>
      <c r="W583" s="68"/>
      <c r="X583" s="68"/>
      <c r="Y583" s="68"/>
    </row>
    <row r="584" spans="1:25" x14ac:dyDescent="0.2">
      <c r="A584" s="68" t="s">
        <v>27</v>
      </c>
      <c r="B584" s="68" t="s">
        <v>23</v>
      </c>
      <c r="C584" s="68" t="s">
        <v>0</v>
      </c>
      <c r="D584" s="68" t="s">
        <v>333</v>
      </c>
      <c r="E584" s="78">
        <f>+IF(ISNUMBER(DATA!H3979),DATA!H3979,"n/a")</f>
        <v>517353.74</v>
      </c>
      <c r="F584" s="79">
        <f>+IF(ISNUMBER(DATA!I3979),DATA!I3979,"n/a")</f>
        <v>-0.199709</v>
      </c>
      <c r="G584" s="78">
        <f>+IF(ISNUMBER(DATA!J3979),DATA!J3979,"n/a")</f>
        <v>1690215.81</v>
      </c>
      <c r="H584" s="79">
        <f>+IF(ISNUMBER(DATA!K3979),DATA!K3979,"n/a")</f>
        <v>-0.23177500000000001</v>
      </c>
      <c r="I584" s="78">
        <f>+IF(ISNUMBER(DATA!L3979),DATA!L3979,"n/a")</f>
        <v>3626482.96</v>
      </c>
      <c r="J584" s="79">
        <f>+IF(ISNUMBER(DATA!M3979),DATA!M3979,"n/a")</f>
        <v>-0.22180900000000001</v>
      </c>
      <c r="K584" s="78">
        <f>+IF(ISNUMBER(DATA!N3979),DATA!N3979,"n/a")</f>
        <v>8428164.8300000001</v>
      </c>
      <c r="L584" s="79">
        <f>+IF(ISNUMBER(DATA!O3979),DATA!O3979,"n/a")</f>
        <v>-8.4140999999999994E-2</v>
      </c>
      <c r="R584" s="68"/>
      <c r="S584" s="68"/>
      <c r="T584" s="68"/>
      <c r="U584" s="68"/>
      <c r="V584" s="68"/>
      <c r="W584" s="68"/>
      <c r="X584" s="68"/>
      <c r="Y584" s="68"/>
    </row>
    <row r="585" spans="1:25" x14ac:dyDescent="0.2">
      <c r="A585" s="68" t="s">
        <v>27</v>
      </c>
      <c r="B585" s="68" t="s">
        <v>23</v>
      </c>
      <c r="C585" s="68" t="s">
        <v>0</v>
      </c>
      <c r="D585" s="68" t="s">
        <v>334</v>
      </c>
      <c r="E585" s="78">
        <f>+IF(ISNUMBER(DATA!H3980),DATA!H3980,"n/a")</f>
        <v>7284255.9400000004</v>
      </c>
      <c r="F585" s="79">
        <f>+IF(ISNUMBER(DATA!I3980),DATA!I3980,"n/a")</f>
        <v>-7.7477000000000004E-2</v>
      </c>
      <c r="G585" s="78">
        <f>+IF(ISNUMBER(DATA!J3980),DATA!J3980,"n/a")</f>
        <v>23880850.149999999</v>
      </c>
      <c r="H585" s="79">
        <f>+IF(ISNUMBER(DATA!K3980),DATA!K3980,"n/a")</f>
        <v>-7.5540999999999997E-2</v>
      </c>
      <c r="I585" s="78">
        <f>+IF(ISNUMBER(DATA!L3980),DATA!L3980,"n/a")</f>
        <v>51886675.759999998</v>
      </c>
      <c r="J585" s="79">
        <f>+IF(ISNUMBER(DATA!M3980),DATA!M3980,"n/a")</f>
        <v>-5.0278999999999997E-2</v>
      </c>
      <c r="K585" s="78">
        <f>+IF(ISNUMBER(DATA!N3980),DATA!N3980,"n/a")</f>
        <v>107131222.29000001</v>
      </c>
      <c r="L585" s="79">
        <f>+IF(ISNUMBER(DATA!O3980),DATA!O3980,"n/a")</f>
        <v>-2.5017999999999999E-2</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27</v>
      </c>
      <c r="B587" s="68" t="s">
        <v>23</v>
      </c>
      <c r="C587" s="68" t="s">
        <v>9</v>
      </c>
      <c r="D587" s="68" t="s">
        <v>326</v>
      </c>
      <c r="E587" s="88">
        <f>+IF(ISNUMBER(DATA!H4031),DATA!H4031,"n/a")</f>
        <v>176859.94</v>
      </c>
      <c r="F587" s="79">
        <f>+IF(ISNUMBER(DATA!I4031),DATA!I4031,"n/a")</f>
        <v>-6.7354999999999998E-2</v>
      </c>
      <c r="G587" s="88">
        <f>+IF(ISNUMBER(DATA!J4031),DATA!J4031,"n/a")</f>
        <v>567653.37</v>
      </c>
      <c r="H587" s="79">
        <f>+IF(ISNUMBER(DATA!K4031),DATA!K4031,"n/a")</f>
        <v>-8.9814000000000005E-2</v>
      </c>
      <c r="I587" s="88">
        <f>+IF(ISNUMBER(DATA!L4031),DATA!L4031,"n/a")</f>
        <v>1206477.06</v>
      </c>
      <c r="J587" s="79">
        <f>+IF(ISNUMBER(DATA!M4031),DATA!M4031,"n/a")</f>
        <v>-5.6052999999999999E-2</v>
      </c>
      <c r="K587" s="88">
        <f>+IF(ISNUMBER(DATA!N4031),DATA!N4031,"n/a")</f>
        <v>2630911.4900000002</v>
      </c>
      <c r="L587" s="79">
        <f>+IF(ISNUMBER(DATA!O4031),DATA!O4031,"n/a")</f>
        <v>-1.9713000000000001E-2</v>
      </c>
      <c r="R587" s="68"/>
      <c r="S587" s="68"/>
      <c r="T587" s="68"/>
      <c r="U587" s="68"/>
      <c r="V587" s="68"/>
      <c r="W587" s="68"/>
      <c r="X587" s="68"/>
      <c r="Y587" s="68"/>
    </row>
    <row r="588" spans="1:25" x14ac:dyDescent="0.2">
      <c r="A588" s="68" t="s">
        <v>27</v>
      </c>
      <c r="B588" s="68" t="s">
        <v>23</v>
      </c>
      <c r="C588" s="68" t="s">
        <v>9</v>
      </c>
      <c r="D588" s="68" t="s">
        <v>327</v>
      </c>
      <c r="E588" s="88">
        <f>+IF(ISNUMBER(DATA!H4032),DATA!H4032,"n/a")</f>
        <v>179457.25</v>
      </c>
      <c r="F588" s="79">
        <f>+IF(ISNUMBER(DATA!I4032),DATA!I4032,"n/a")</f>
        <v>-0.177319</v>
      </c>
      <c r="G588" s="88">
        <f>+IF(ISNUMBER(DATA!J4032),DATA!J4032,"n/a")</f>
        <v>576566.24</v>
      </c>
      <c r="H588" s="79">
        <f>+IF(ISNUMBER(DATA!K4032),DATA!K4032,"n/a")</f>
        <v>-0.18204999999999999</v>
      </c>
      <c r="I588" s="88">
        <f>+IF(ISNUMBER(DATA!L4032),DATA!L4032,"n/a")</f>
        <v>1255739.18</v>
      </c>
      <c r="J588" s="79">
        <f>+IF(ISNUMBER(DATA!M4032),DATA!M4032,"n/a")</f>
        <v>-0.21079400000000001</v>
      </c>
      <c r="K588" s="88">
        <f>+IF(ISNUMBER(DATA!N4032),DATA!N4032,"n/a")</f>
        <v>2733273.41</v>
      </c>
      <c r="L588" s="79">
        <f>+IF(ISNUMBER(DATA!O4032),DATA!O4032,"n/a")</f>
        <v>-0.157554</v>
      </c>
      <c r="R588" s="68"/>
      <c r="S588" s="68"/>
      <c r="T588" s="68"/>
      <c r="U588" s="68"/>
      <c r="V588" s="68"/>
      <c r="W588" s="68"/>
      <c r="X588" s="68"/>
      <c r="Y588" s="68"/>
    </row>
    <row r="589" spans="1:25" x14ac:dyDescent="0.2">
      <c r="A589" s="68" t="s">
        <v>27</v>
      </c>
      <c r="B589" s="68" t="s">
        <v>23</v>
      </c>
      <c r="C589" s="68" t="s">
        <v>9</v>
      </c>
      <c r="D589" s="68" t="s">
        <v>328</v>
      </c>
      <c r="E589" s="88">
        <f>+IF(ISNUMBER(DATA!H4033),DATA!H4033,"n/a")</f>
        <v>193736.4</v>
      </c>
      <c r="F589" s="79">
        <f>+IF(ISNUMBER(DATA!I4033),DATA!I4033,"n/a")</f>
        <v>-8.4824999999999998E-2</v>
      </c>
      <c r="G589" s="88">
        <f>+IF(ISNUMBER(DATA!J4033),DATA!J4033,"n/a")</f>
        <v>618686.75</v>
      </c>
      <c r="H589" s="79">
        <f>+IF(ISNUMBER(DATA!K4033),DATA!K4033,"n/a")</f>
        <v>-7.9881999999999995E-2</v>
      </c>
      <c r="I589" s="88">
        <f>+IF(ISNUMBER(DATA!L4033),DATA!L4033,"n/a")</f>
        <v>1368232.49</v>
      </c>
      <c r="J589" s="79">
        <f>+IF(ISNUMBER(DATA!M4033),DATA!M4033,"n/a")</f>
        <v>-5.6987999999999997E-2</v>
      </c>
      <c r="K589" s="88">
        <f>+IF(ISNUMBER(DATA!N4033),DATA!N4033,"n/a")</f>
        <v>2744675.3</v>
      </c>
      <c r="L589" s="79">
        <f>+IF(ISNUMBER(DATA!O4033),DATA!O4033,"n/a")</f>
        <v>-5.7882999999999997E-2</v>
      </c>
      <c r="R589" s="68"/>
      <c r="S589" s="68"/>
      <c r="T589" s="68"/>
      <c r="U589" s="68"/>
      <c r="V589" s="68"/>
      <c r="W589" s="68"/>
      <c r="X589" s="68"/>
      <c r="Y589" s="68"/>
    </row>
    <row r="590" spans="1:25" x14ac:dyDescent="0.2">
      <c r="A590" s="68" t="s">
        <v>27</v>
      </c>
      <c r="B590" s="68" t="s">
        <v>23</v>
      </c>
      <c r="C590" s="68" t="s">
        <v>9</v>
      </c>
      <c r="D590" s="68" t="s">
        <v>329</v>
      </c>
      <c r="E590" s="88">
        <f>+IF(ISNUMBER(DATA!H4034),DATA!H4034,"n/a")</f>
        <v>408904.92</v>
      </c>
      <c r="F590" s="79">
        <f>+IF(ISNUMBER(DATA!I4034),DATA!I4034,"n/a")</f>
        <v>2.094E-2</v>
      </c>
      <c r="G590" s="88">
        <f>+IF(ISNUMBER(DATA!J4034),DATA!J4034,"n/a")</f>
        <v>1337707.32</v>
      </c>
      <c r="H590" s="79">
        <f>+IF(ISNUMBER(DATA!K4034),DATA!K4034,"n/a")</f>
        <v>3.0714999999999999E-2</v>
      </c>
      <c r="I590" s="88">
        <f>+IF(ISNUMBER(DATA!L4034),DATA!L4034,"n/a")</f>
        <v>2969652.56</v>
      </c>
      <c r="J590" s="79">
        <f>+IF(ISNUMBER(DATA!M4034),DATA!M4034,"n/a")</f>
        <v>4.8064999999999997E-2</v>
      </c>
      <c r="K590" s="88">
        <f>+IF(ISNUMBER(DATA!N4034),DATA!N4034,"n/a")</f>
        <v>5886569.3399999999</v>
      </c>
      <c r="L590" s="79">
        <f>+IF(ISNUMBER(DATA!O4034),DATA!O4034,"n/a")</f>
        <v>1.6032999999999999E-2</v>
      </c>
      <c r="R590" s="68"/>
      <c r="S590" s="68"/>
      <c r="T590" s="68"/>
      <c r="U590" s="68"/>
      <c r="V590" s="68"/>
      <c r="W590" s="68"/>
      <c r="X590" s="68"/>
      <c r="Y590" s="68"/>
    </row>
    <row r="591" spans="1:25" x14ac:dyDescent="0.2">
      <c r="A591" s="68" t="s">
        <v>27</v>
      </c>
      <c r="B591" s="68" t="s">
        <v>23</v>
      </c>
      <c r="C591" s="68" t="s">
        <v>9</v>
      </c>
      <c r="D591" s="68" t="s">
        <v>330</v>
      </c>
      <c r="E591" s="88">
        <f>+IF(ISNUMBER(DATA!H4035),DATA!H4035,"n/a")</f>
        <v>52956</v>
      </c>
      <c r="F591" s="79">
        <f>+IF(ISNUMBER(DATA!I4035),DATA!I4035,"n/a")</f>
        <v>-0.46678900000000001</v>
      </c>
      <c r="G591" s="88">
        <f>+IF(ISNUMBER(DATA!J4035),DATA!J4035,"n/a")</f>
        <v>184482.5</v>
      </c>
      <c r="H591" s="79">
        <f>+IF(ISNUMBER(DATA!K4035),DATA!K4035,"n/a")</f>
        <v>-0.45965800000000001</v>
      </c>
      <c r="I591" s="88">
        <f>+IF(ISNUMBER(DATA!L4035),DATA!L4035,"n/a")</f>
        <v>466549.31</v>
      </c>
      <c r="J591" s="79">
        <f>+IF(ISNUMBER(DATA!M4035),DATA!M4035,"n/a")</f>
        <v>-0.37584200000000001</v>
      </c>
      <c r="K591" s="88">
        <f>+IF(ISNUMBER(DATA!N4035),DATA!N4035,"n/a")</f>
        <v>1138544.3799999999</v>
      </c>
      <c r="L591" s="79">
        <f>+IF(ISNUMBER(DATA!O4035),DATA!O4035,"n/a")</f>
        <v>-0.226054</v>
      </c>
      <c r="R591" s="68"/>
      <c r="S591" s="68"/>
      <c r="T591" s="68"/>
      <c r="U591" s="68"/>
      <c r="V591" s="68"/>
      <c r="W591" s="68"/>
      <c r="X591" s="68"/>
      <c r="Y591" s="68"/>
    </row>
    <row r="592" spans="1:25" x14ac:dyDescent="0.2">
      <c r="A592" s="68" t="s">
        <v>27</v>
      </c>
      <c r="B592" s="68" t="s">
        <v>23</v>
      </c>
      <c r="C592" s="68" t="s">
        <v>9</v>
      </c>
      <c r="D592" s="68" t="s">
        <v>331</v>
      </c>
      <c r="E592" s="88">
        <f>+IF(ISNUMBER(DATA!H4036),DATA!H4036,"n/a")</f>
        <v>107800.07</v>
      </c>
      <c r="F592" s="79">
        <f>+IF(ISNUMBER(DATA!I4036),DATA!I4036,"n/a")</f>
        <v>-0.171597</v>
      </c>
      <c r="G592" s="88">
        <f>+IF(ISNUMBER(DATA!J4036),DATA!J4036,"n/a")</f>
        <v>343973.3</v>
      </c>
      <c r="H592" s="79">
        <f>+IF(ISNUMBER(DATA!K4036),DATA!K4036,"n/a")</f>
        <v>-0.15187899999999999</v>
      </c>
      <c r="I592" s="88">
        <f>+IF(ISNUMBER(DATA!L4036),DATA!L4036,"n/a")</f>
        <v>731682.35</v>
      </c>
      <c r="J592" s="79">
        <f>+IF(ISNUMBER(DATA!M4036),DATA!M4036,"n/a")</f>
        <v>-0.105406</v>
      </c>
      <c r="K592" s="88">
        <f>+IF(ISNUMBER(DATA!N4036),DATA!N4036,"n/a")</f>
        <v>1503051.49</v>
      </c>
      <c r="L592" s="79">
        <f>+IF(ISNUMBER(DATA!O4036),DATA!O4036,"n/a")</f>
        <v>-8.9256000000000002E-2</v>
      </c>
      <c r="R592" s="68"/>
      <c r="S592" s="68"/>
      <c r="T592" s="68"/>
      <c r="U592" s="68"/>
      <c r="V592" s="68"/>
      <c r="W592" s="68"/>
      <c r="X592" s="68"/>
      <c r="Y592" s="68"/>
    </row>
    <row r="593" spans="1:25" x14ac:dyDescent="0.2">
      <c r="A593" s="68" t="s">
        <v>27</v>
      </c>
      <c r="B593" s="68" t="s">
        <v>23</v>
      </c>
      <c r="C593" s="68" t="s">
        <v>9</v>
      </c>
      <c r="D593" s="68" t="s">
        <v>332</v>
      </c>
      <c r="E593" s="88">
        <f>+IF(ISNUMBER(DATA!H4037),DATA!H4037,"n/a")</f>
        <v>378556.34</v>
      </c>
      <c r="F593" s="79">
        <f>+IF(ISNUMBER(DATA!I4037),DATA!I4037,"n/a")</f>
        <v>6.7619999999999998E-3</v>
      </c>
      <c r="G593" s="88">
        <f>+IF(ISNUMBER(DATA!J4037),DATA!J4037,"n/a")</f>
        <v>1256958.1399999999</v>
      </c>
      <c r="H593" s="79">
        <f>+IF(ISNUMBER(DATA!K4037),DATA!K4037,"n/a")</f>
        <v>4.1789E-2</v>
      </c>
      <c r="I593" s="88">
        <f>+IF(ISNUMBER(DATA!L4037),DATA!L4037,"n/a")</f>
        <v>2606219.92</v>
      </c>
      <c r="J593" s="79">
        <f>+IF(ISNUMBER(DATA!M4037),DATA!M4037,"n/a")</f>
        <v>7.7162999999999995E-2</v>
      </c>
      <c r="K593" s="88">
        <f>+IF(ISNUMBER(DATA!N4037),DATA!N4037,"n/a")</f>
        <v>5122370.24</v>
      </c>
      <c r="L593" s="79">
        <f>+IF(ISNUMBER(DATA!O4037),DATA!O4037,"n/a")</f>
        <v>6.9168999999999994E-2</v>
      </c>
      <c r="R593" s="68"/>
      <c r="S593" s="68"/>
      <c r="T593" s="68"/>
      <c r="U593" s="68"/>
      <c r="V593" s="68"/>
      <c r="W593" s="68"/>
      <c r="X593" s="68"/>
      <c r="Y593" s="68"/>
    </row>
    <row r="594" spans="1:25" x14ac:dyDescent="0.2">
      <c r="A594" s="68" t="s">
        <v>27</v>
      </c>
      <c r="B594" s="68" t="s">
        <v>23</v>
      </c>
      <c r="C594" s="68" t="s">
        <v>9</v>
      </c>
      <c r="D594" s="68" t="s">
        <v>333</v>
      </c>
      <c r="E594" s="88">
        <f>+IF(ISNUMBER(DATA!H4038),DATA!H4038,"n/a")</f>
        <v>100896.45</v>
      </c>
      <c r="F594" s="79">
        <f>+IF(ISNUMBER(DATA!I4038),DATA!I4038,"n/a")</f>
        <v>-0.25243700000000002</v>
      </c>
      <c r="G594" s="88">
        <f>+IF(ISNUMBER(DATA!J4038),DATA!J4038,"n/a")</f>
        <v>337036.69</v>
      </c>
      <c r="H594" s="79">
        <f>+IF(ISNUMBER(DATA!K4038),DATA!K4038,"n/a")</f>
        <v>-0.26700299999999999</v>
      </c>
      <c r="I594" s="88">
        <f>+IF(ISNUMBER(DATA!L4038),DATA!L4038,"n/a")</f>
        <v>724975.45</v>
      </c>
      <c r="J594" s="79">
        <f>+IF(ISNUMBER(DATA!M4038),DATA!M4038,"n/a")</f>
        <v>-0.25059500000000001</v>
      </c>
      <c r="K594" s="88">
        <f>+IF(ISNUMBER(DATA!N4038),DATA!N4038,"n/a")</f>
        <v>1712257.23</v>
      </c>
      <c r="L594" s="79">
        <f>+IF(ISNUMBER(DATA!O4038),DATA!O4038,"n/a")</f>
        <v>-0.106181</v>
      </c>
      <c r="R594" s="68"/>
      <c r="S594" s="68"/>
      <c r="T594" s="68"/>
      <c r="U594" s="68"/>
      <c r="V594" s="68"/>
      <c r="W594" s="68"/>
      <c r="X594" s="68"/>
      <c r="Y594" s="68"/>
    </row>
    <row r="595" spans="1:25" x14ac:dyDescent="0.2">
      <c r="A595" s="68" t="s">
        <v>27</v>
      </c>
      <c r="B595" s="68" t="s">
        <v>23</v>
      </c>
      <c r="C595" s="68" t="s">
        <v>9</v>
      </c>
      <c r="D595" s="68" t="s">
        <v>334</v>
      </c>
      <c r="E595" s="88">
        <f>+IF(ISNUMBER(DATA!H4039),DATA!H4039,"n/a")</f>
        <v>1599167.41</v>
      </c>
      <c r="F595" s="79">
        <f>+IF(ISNUMBER(DATA!I4039),DATA!I4039,"n/a")</f>
        <v>-9.1592000000000007E-2</v>
      </c>
      <c r="G595" s="88">
        <f>+IF(ISNUMBER(DATA!J4039),DATA!J4039,"n/a")</f>
        <v>5223064.34</v>
      </c>
      <c r="H595" s="79">
        <f>+IF(ISNUMBER(DATA!K4039),DATA!K4039,"n/a")</f>
        <v>-8.5620000000000002E-2</v>
      </c>
      <c r="I595" s="88">
        <f>+IF(ISNUMBER(DATA!L4039),DATA!L4039,"n/a")</f>
        <v>11329528.09</v>
      </c>
      <c r="J595" s="79">
        <f>+IF(ISNUMBER(DATA!M4039),DATA!M4039,"n/a")</f>
        <v>-6.4134999999999998E-2</v>
      </c>
      <c r="K595" s="88">
        <f>+IF(ISNUMBER(DATA!N4039),DATA!N4039,"n/a")</f>
        <v>23471652.809999999</v>
      </c>
      <c r="L595" s="79">
        <f>+IF(ISNUMBER(DATA!O4039),DATA!O4039,"n/a")</f>
        <v>-4.0537999999999998E-2</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27</v>
      </c>
      <c r="B597" s="68" t="s">
        <v>23</v>
      </c>
      <c r="C597" s="68" t="s">
        <v>25</v>
      </c>
      <c r="D597" s="68" t="s">
        <v>326</v>
      </c>
      <c r="E597" s="88">
        <f>+IF(ISNUMBER(DATA!H4090),DATA!H4090,"n/a")</f>
        <v>319070.65000000002</v>
      </c>
      <c r="F597" s="79">
        <f>+IF(ISNUMBER(DATA!I4090),DATA!I4090,"n/a")</f>
        <v>-7.4468000000000006E-2</v>
      </c>
      <c r="G597" s="88">
        <f>+IF(ISNUMBER(DATA!J4090),DATA!J4090,"n/a")</f>
        <v>1018223.83</v>
      </c>
      <c r="H597" s="79">
        <f>+IF(ISNUMBER(DATA!K4090),DATA!K4090,"n/a")</f>
        <v>-0.108139</v>
      </c>
      <c r="I597" s="88">
        <f>+IF(ISNUMBER(DATA!L4090),DATA!L4090,"n/a")</f>
        <v>2168733.09</v>
      </c>
      <c r="J597" s="79">
        <f>+IF(ISNUMBER(DATA!M4090),DATA!M4090,"n/a")</f>
        <v>-7.0207000000000006E-2</v>
      </c>
      <c r="K597" s="88">
        <f>+IF(ISNUMBER(DATA!N4090),DATA!N4090,"n/a")</f>
        <v>4774638.8</v>
      </c>
      <c r="L597" s="79">
        <f>+IF(ISNUMBER(DATA!O4090),DATA!O4090,"n/a")</f>
        <v>-2.6088E-2</v>
      </c>
      <c r="R597" s="68"/>
      <c r="S597" s="68"/>
      <c r="T597" s="68"/>
      <c r="U597" s="68"/>
      <c r="V597" s="68"/>
      <c r="W597" s="68"/>
      <c r="X597" s="68"/>
      <c r="Y597" s="68"/>
    </row>
    <row r="598" spans="1:25" x14ac:dyDescent="0.2">
      <c r="A598" s="68" t="s">
        <v>27</v>
      </c>
      <c r="B598" s="68" t="s">
        <v>23</v>
      </c>
      <c r="C598" s="68" t="s">
        <v>25</v>
      </c>
      <c r="D598" s="68" t="s">
        <v>327</v>
      </c>
      <c r="E598" s="88">
        <f>+IF(ISNUMBER(DATA!H4091),DATA!H4091,"n/a")</f>
        <v>356818.01</v>
      </c>
      <c r="F598" s="79">
        <f>+IF(ISNUMBER(DATA!I4091),DATA!I4091,"n/a")</f>
        <v>-0.178484</v>
      </c>
      <c r="G598" s="88">
        <f>+IF(ISNUMBER(DATA!J4091),DATA!J4091,"n/a")</f>
        <v>1145377.3700000001</v>
      </c>
      <c r="H598" s="79">
        <f>+IF(ISNUMBER(DATA!K4091),DATA!K4091,"n/a")</f>
        <v>-0.18285999999999999</v>
      </c>
      <c r="I598" s="88">
        <f>+IF(ISNUMBER(DATA!L4091),DATA!L4091,"n/a")</f>
        <v>2491199.4500000002</v>
      </c>
      <c r="J598" s="79">
        <f>+IF(ISNUMBER(DATA!M4091),DATA!M4091,"n/a")</f>
        <v>-0.212893</v>
      </c>
      <c r="K598" s="88">
        <f>+IF(ISNUMBER(DATA!N4091),DATA!N4091,"n/a")</f>
        <v>5405672.3399999999</v>
      </c>
      <c r="L598" s="79">
        <f>+IF(ISNUMBER(DATA!O4091),DATA!O4091,"n/a")</f>
        <v>-0.16078200000000001</v>
      </c>
      <c r="R598" s="68"/>
      <c r="S598" s="68"/>
      <c r="T598" s="68"/>
      <c r="U598" s="68"/>
      <c r="V598" s="68"/>
      <c r="W598" s="68"/>
      <c r="X598" s="68"/>
      <c r="Y598" s="68"/>
    </row>
    <row r="599" spans="1:25" x14ac:dyDescent="0.2">
      <c r="A599" s="68" t="s">
        <v>27</v>
      </c>
      <c r="B599" s="68" t="s">
        <v>23</v>
      </c>
      <c r="C599" s="68" t="s">
        <v>25</v>
      </c>
      <c r="D599" s="68" t="s">
        <v>328</v>
      </c>
      <c r="E599" s="88">
        <f>+IF(ISNUMBER(DATA!H4092),DATA!H4092,"n/a")</f>
        <v>400715.85</v>
      </c>
      <c r="F599" s="79">
        <f>+IF(ISNUMBER(DATA!I4092),DATA!I4092,"n/a")</f>
        <v>-7.6293E-2</v>
      </c>
      <c r="G599" s="88">
        <f>+IF(ISNUMBER(DATA!J4092),DATA!J4092,"n/a")</f>
        <v>1280832.07</v>
      </c>
      <c r="H599" s="79">
        <f>+IF(ISNUMBER(DATA!K4092),DATA!K4092,"n/a")</f>
        <v>-6.9827E-2</v>
      </c>
      <c r="I599" s="88">
        <f>+IF(ISNUMBER(DATA!L4092),DATA!L4092,"n/a")</f>
        <v>2833423.63</v>
      </c>
      <c r="J599" s="79">
        <f>+IF(ISNUMBER(DATA!M4092),DATA!M4092,"n/a")</f>
        <v>-4.6988000000000002E-2</v>
      </c>
      <c r="K599" s="88">
        <f>+IF(ISNUMBER(DATA!N4092),DATA!N4092,"n/a")</f>
        <v>5657781.8600000003</v>
      </c>
      <c r="L599" s="79">
        <f>+IF(ISNUMBER(DATA!O4092),DATA!O4092,"n/a")</f>
        <v>-5.1422000000000002E-2</v>
      </c>
      <c r="R599" s="68"/>
      <c r="S599" s="68"/>
      <c r="T599" s="68"/>
      <c r="U599" s="68"/>
      <c r="V599" s="68"/>
      <c r="W599" s="68"/>
      <c r="X599" s="68"/>
      <c r="Y599" s="68"/>
    </row>
    <row r="600" spans="1:25" x14ac:dyDescent="0.2">
      <c r="A600" s="68" t="s">
        <v>27</v>
      </c>
      <c r="B600" s="68" t="s">
        <v>23</v>
      </c>
      <c r="C600" s="68" t="s">
        <v>25</v>
      </c>
      <c r="D600" s="68" t="s">
        <v>329</v>
      </c>
      <c r="E600" s="88">
        <f>+IF(ISNUMBER(DATA!H4093),DATA!H4093,"n/a")</f>
        <v>801009.94</v>
      </c>
      <c r="F600" s="79">
        <f>+IF(ISNUMBER(DATA!I4093),DATA!I4093,"n/a")</f>
        <v>7.3467000000000005E-2</v>
      </c>
      <c r="G600" s="88">
        <f>+IF(ISNUMBER(DATA!J4093),DATA!J4093,"n/a")</f>
        <v>2620729.08</v>
      </c>
      <c r="H600" s="79">
        <f>+IF(ISNUMBER(DATA!K4093),DATA!K4093,"n/a")</f>
        <v>7.9144000000000006E-2</v>
      </c>
      <c r="I600" s="88">
        <f>+IF(ISNUMBER(DATA!L4093),DATA!L4093,"n/a")</f>
        <v>5727241.6699999999</v>
      </c>
      <c r="J600" s="79">
        <f>+IF(ISNUMBER(DATA!M4093),DATA!M4093,"n/a")</f>
        <v>8.1850000000000006E-2</v>
      </c>
      <c r="K600" s="88">
        <f>+IF(ISNUMBER(DATA!N4093),DATA!N4093,"n/a")</f>
        <v>11214470.15</v>
      </c>
      <c r="L600" s="79">
        <f>+IF(ISNUMBER(DATA!O4093),DATA!O4093,"n/a")</f>
        <v>3.2425000000000002E-2</v>
      </c>
      <c r="R600" s="68"/>
      <c r="S600" s="68"/>
      <c r="T600" s="68"/>
      <c r="U600" s="68"/>
      <c r="V600" s="68"/>
      <c r="W600" s="68"/>
      <c r="X600" s="68"/>
      <c r="Y600" s="68"/>
    </row>
    <row r="601" spans="1:25" x14ac:dyDescent="0.2">
      <c r="A601" s="68" t="s">
        <v>27</v>
      </c>
      <c r="B601" s="68" t="s">
        <v>23</v>
      </c>
      <c r="C601" s="68" t="s">
        <v>25</v>
      </c>
      <c r="D601" s="68" t="s">
        <v>330</v>
      </c>
      <c r="E601" s="88">
        <f>+IF(ISNUMBER(DATA!H4094),DATA!H4094,"n/a")</f>
        <v>101705.8</v>
      </c>
      <c r="F601" s="79">
        <f>+IF(ISNUMBER(DATA!I4094),DATA!I4094,"n/a")</f>
        <v>-0.47336499999999998</v>
      </c>
      <c r="G601" s="88">
        <f>+IF(ISNUMBER(DATA!J4094),DATA!J4094,"n/a")</f>
        <v>356788.84</v>
      </c>
      <c r="H601" s="79">
        <f>+IF(ISNUMBER(DATA!K4094),DATA!K4094,"n/a")</f>
        <v>-0.46264499999999997</v>
      </c>
      <c r="I601" s="88">
        <f>+IF(ISNUMBER(DATA!L4094),DATA!L4094,"n/a")</f>
        <v>897380.81</v>
      </c>
      <c r="J601" s="79">
        <f>+IF(ISNUMBER(DATA!M4094),DATA!M4094,"n/a")</f>
        <v>-0.39133200000000001</v>
      </c>
      <c r="K601" s="88">
        <f>+IF(ISNUMBER(DATA!N4094),DATA!N4094,"n/a")</f>
        <v>2202545.19</v>
      </c>
      <c r="L601" s="79">
        <f>+IF(ISNUMBER(DATA!O4094),DATA!O4094,"n/a")</f>
        <v>-0.24679100000000001</v>
      </c>
      <c r="R601" s="68"/>
      <c r="S601" s="68"/>
      <c r="T601" s="68"/>
      <c r="U601" s="68"/>
      <c r="V601" s="68"/>
      <c r="W601" s="68"/>
      <c r="X601" s="68"/>
      <c r="Y601" s="68"/>
    </row>
    <row r="602" spans="1:25" x14ac:dyDescent="0.2">
      <c r="A602" s="68" t="s">
        <v>27</v>
      </c>
      <c r="B602" s="68" t="s">
        <v>23</v>
      </c>
      <c r="C602" s="68" t="s">
        <v>25</v>
      </c>
      <c r="D602" s="68" t="s">
        <v>331</v>
      </c>
      <c r="E602" s="88">
        <f>+IF(ISNUMBER(DATA!H4095),DATA!H4095,"n/a")</f>
        <v>190652.9</v>
      </c>
      <c r="F602" s="79">
        <f>+IF(ISNUMBER(DATA!I4095),DATA!I4095,"n/a")</f>
        <v>-0.18417500000000001</v>
      </c>
      <c r="G602" s="88">
        <f>+IF(ISNUMBER(DATA!J4095),DATA!J4095,"n/a")</f>
        <v>604602.02</v>
      </c>
      <c r="H602" s="79">
        <f>+IF(ISNUMBER(DATA!K4095),DATA!K4095,"n/a")</f>
        <v>-0.16279199999999999</v>
      </c>
      <c r="I602" s="88">
        <f>+IF(ISNUMBER(DATA!L4095),DATA!L4095,"n/a")</f>
        <v>1279042.31</v>
      </c>
      <c r="J602" s="79">
        <f>+IF(ISNUMBER(DATA!M4095),DATA!M4095,"n/a")</f>
        <v>-0.137628</v>
      </c>
      <c r="K602" s="88">
        <f>+IF(ISNUMBER(DATA!N4095),DATA!N4095,"n/a")</f>
        <v>2649782.44</v>
      </c>
      <c r="L602" s="79">
        <f>+IF(ISNUMBER(DATA!O4095),DATA!O4095,"n/a")</f>
        <v>-0.119204</v>
      </c>
      <c r="R602" s="68"/>
      <c r="S602" s="68"/>
      <c r="T602" s="68"/>
      <c r="U602" s="68"/>
      <c r="V602" s="68"/>
      <c r="W602" s="68"/>
      <c r="X602" s="68"/>
      <c r="Y602" s="68"/>
    </row>
    <row r="603" spans="1:25" x14ac:dyDescent="0.2">
      <c r="A603" s="68" t="s">
        <v>27</v>
      </c>
      <c r="B603" s="68" t="s">
        <v>23</v>
      </c>
      <c r="C603" s="68" t="s">
        <v>25</v>
      </c>
      <c r="D603" s="68" t="s">
        <v>332</v>
      </c>
      <c r="E603" s="88">
        <f>+IF(ISNUMBER(DATA!H4096),DATA!H4096,"n/a")</f>
        <v>759390.1</v>
      </c>
      <c r="F603" s="79">
        <f>+IF(ISNUMBER(DATA!I4096),DATA!I4096,"n/a")</f>
        <v>6.9620000000000003E-3</v>
      </c>
      <c r="G603" s="88">
        <f>+IF(ISNUMBER(DATA!J4096),DATA!J4096,"n/a")</f>
        <v>2521055.2999999998</v>
      </c>
      <c r="H603" s="79">
        <f>+IF(ISNUMBER(DATA!K4096),DATA!K4096,"n/a")</f>
        <v>4.2035000000000003E-2</v>
      </c>
      <c r="I603" s="88">
        <f>+IF(ISNUMBER(DATA!L4096),DATA!L4096,"n/a")</f>
        <v>5226482.9000000004</v>
      </c>
      <c r="J603" s="79">
        <f>+IF(ISNUMBER(DATA!M4096),DATA!M4096,"n/a")</f>
        <v>7.7005000000000004E-2</v>
      </c>
      <c r="K603" s="88">
        <f>+IF(ISNUMBER(DATA!N4096),DATA!N4096,"n/a")</f>
        <v>10258857.59</v>
      </c>
      <c r="L603" s="79">
        <f>+IF(ISNUMBER(DATA!O4096),DATA!O4096,"n/a")</f>
        <v>6.7479999999999998E-2</v>
      </c>
      <c r="R603" s="68"/>
      <c r="S603" s="68"/>
      <c r="T603" s="68"/>
      <c r="U603" s="68"/>
      <c r="V603" s="68"/>
      <c r="W603" s="68"/>
      <c r="X603" s="68"/>
      <c r="Y603" s="68"/>
    </row>
    <row r="604" spans="1:25" x14ac:dyDescent="0.2">
      <c r="A604" s="68" t="s">
        <v>27</v>
      </c>
      <c r="B604" s="68" t="s">
        <v>23</v>
      </c>
      <c r="C604" s="68" t="s">
        <v>25</v>
      </c>
      <c r="D604" s="68" t="s">
        <v>333</v>
      </c>
      <c r="E604" s="88">
        <f>+IF(ISNUMBER(DATA!H4097),DATA!H4097,"n/a")</f>
        <v>189175.65</v>
      </c>
      <c r="F604" s="79">
        <f>+IF(ISNUMBER(DATA!I4097),DATA!I4097,"n/a")</f>
        <v>-0.269179</v>
      </c>
      <c r="G604" s="88">
        <f>+IF(ISNUMBER(DATA!J4097),DATA!J4097,"n/a")</f>
        <v>630958.26</v>
      </c>
      <c r="H604" s="79">
        <f>+IF(ISNUMBER(DATA!K4097),DATA!K4097,"n/a")</f>
        <v>-0.289715</v>
      </c>
      <c r="I604" s="88">
        <f>+IF(ISNUMBER(DATA!L4097),DATA!L4097,"n/a")</f>
        <v>1353735.48</v>
      </c>
      <c r="J604" s="79">
        <f>+IF(ISNUMBER(DATA!M4097),DATA!M4097,"n/a")</f>
        <v>-0.28437499999999999</v>
      </c>
      <c r="K604" s="88">
        <f>+IF(ISNUMBER(DATA!N4097),DATA!N4097,"n/a")</f>
        <v>3226086.74</v>
      </c>
      <c r="L604" s="79">
        <f>+IF(ISNUMBER(DATA!O4097),DATA!O4097,"n/a")</f>
        <v>-0.142348</v>
      </c>
      <c r="R604" s="68"/>
      <c r="S604" s="68"/>
      <c r="T604" s="68"/>
      <c r="U604" s="68"/>
      <c r="V604" s="68"/>
      <c r="W604" s="68"/>
      <c r="X604" s="68"/>
      <c r="Y604" s="68"/>
    </row>
    <row r="605" spans="1:25" x14ac:dyDescent="0.2">
      <c r="A605" s="68" t="s">
        <v>27</v>
      </c>
      <c r="B605" s="68" t="s">
        <v>23</v>
      </c>
      <c r="C605" s="68" t="s">
        <v>25</v>
      </c>
      <c r="D605" s="68" t="s">
        <v>334</v>
      </c>
      <c r="E605" s="88">
        <f>+IF(ISNUMBER(DATA!H4098),DATA!H4098,"n/a")</f>
        <v>3118538.95</v>
      </c>
      <c r="F605" s="79">
        <f>+IF(ISNUMBER(DATA!I4098),DATA!I4098,"n/a")</f>
        <v>-8.2485000000000003E-2</v>
      </c>
      <c r="G605" s="88">
        <f>+IF(ISNUMBER(DATA!J4098),DATA!J4098,"n/a")</f>
        <v>10178566.77</v>
      </c>
      <c r="H605" s="79">
        <f>+IF(ISNUMBER(DATA!K4098),DATA!K4098,"n/a")</f>
        <v>-7.8253000000000003E-2</v>
      </c>
      <c r="I605" s="88">
        <f>+IF(ISNUMBER(DATA!L4098),DATA!L4098,"n/a")</f>
        <v>21977239.309999999</v>
      </c>
      <c r="J605" s="79">
        <f>+IF(ISNUMBER(DATA!M4098),DATA!M4098,"n/a")</f>
        <v>-6.3464999999999994E-2</v>
      </c>
      <c r="K605" s="88">
        <f>+IF(ISNUMBER(DATA!N4098),DATA!N4098,"n/a")</f>
        <v>45389834.859999999</v>
      </c>
      <c r="L605" s="79">
        <f>+IF(ISNUMBER(DATA!O4098),DATA!O4098,"n/a")</f>
        <v>-4.3922999999999997E-2</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27</v>
      </c>
      <c r="B607" s="68" t="s">
        <v>23</v>
      </c>
      <c r="C607" s="68" t="s">
        <v>10</v>
      </c>
      <c r="D607" s="68" t="s">
        <v>326</v>
      </c>
      <c r="E607" s="89">
        <f>+IF(ISNUMBER(DATA!H4149),DATA!H4149,"n/a")</f>
        <v>5.0605969999999996</v>
      </c>
      <c r="F607" s="79">
        <f>+IF(ISNUMBER(DATA!I4149),DATA!I4149,"n/a")</f>
        <v>6.2059999999999997E-3</v>
      </c>
      <c r="G607" s="89">
        <f>+IF(ISNUMBER(DATA!J4149),DATA!J4149,"n/a")</f>
        <v>5.0757490000000001</v>
      </c>
      <c r="H607" s="79">
        <f>+IF(ISNUMBER(DATA!K4149),DATA!K4149,"n/a")</f>
        <v>8.2699999999999996E-3</v>
      </c>
      <c r="I607" s="89">
        <f>+IF(ISNUMBER(DATA!L4149),DATA!L4149,"n/a")</f>
        <v>5.0986250000000002</v>
      </c>
      <c r="J607" s="79">
        <f>+IF(ISNUMBER(DATA!M4149),DATA!M4149,"n/a")</f>
        <v>-4.1300000000000001E-4</v>
      </c>
      <c r="K607" s="89">
        <f>+IF(ISNUMBER(DATA!N4149),DATA!N4149,"n/a")</f>
        <v>5.1022540000000003</v>
      </c>
      <c r="L607" s="79">
        <f>+IF(ISNUMBER(DATA!O4149),DATA!O4149,"n/a")</f>
        <v>1.1062000000000001E-2</v>
      </c>
      <c r="R607" s="68"/>
      <c r="S607" s="68"/>
      <c r="T607" s="68"/>
      <c r="U607" s="68"/>
      <c r="V607" s="68"/>
      <c r="W607" s="68"/>
      <c r="X607" s="68"/>
      <c r="Y607" s="68"/>
    </row>
    <row r="608" spans="1:25" x14ac:dyDescent="0.2">
      <c r="A608" s="68" t="s">
        <v>27</v>
      </c>
      <c r="B608" s="68" t="s">
        <v>23</v>
      </c>
      <c r="C608" s="68" t="s">
        <v>10</v>
      </c>
      <c r="D608" s="68" t="s">
        <v>327</v>
      </c>
      <c r="E608" s="89">
        <f>+IF(ISNUMBER(DATA!H4150),DATA!H4150,"n/a")</f>
        <v>4.5350770000000002</v>
      </c>
      <c r="F608" s="79">
        <f>+IF(ISNUMBER(DATA!I4150),DATA!I4150,"n/a")</f>
        <v>3.1757000000000001E-2</v>
      </c>
      <c r="G608" s="89">
        <f>+IF(ISNUMBER(DATA!J4150),DATA!J4150,"n/a")</f>
        <v>4.7104410000000003</v>
      </c>
      <c r="H608" s="79">
        <f>+IF(ISNUMBER(DATA!K4150),DATA!K4150,"n/a")</f>
        <v>4.8524999999999999E-2</v>
      </c>
      <c r="I608" s="89">
        <f>+IF(ISNUMBER(DATA!L4150),DATA!L4150,"n/a")</f>
        <v>4.7274700000000003</v>
      </c>
      <c r="J608" s="79">
        <f>+IF(ISNUMBER(DATA!M4150),DATA!M4150,"n/a")</f>
        <v>7.3788000000000006E-2</v>
      </c>
      <c r="K608" s="89">
        <f>+IF(ISNUMBER(DATA!N4150),DATA!N4150,"n/a")</f>
        <v>4.5849960000000003</v>
      </c>
      <c r="L608" s="79">
        <f>+IF(ISNUMBER(DATA!O4150),DATA!O4150,"n/a")</f>
        <v>6.1214999999999999E-2</v>
      </c>
      <c r="R608" s="68"/>
      <c r="S608" s="68"/>
      <c r="T608" s="68"/>
      <c r="U608" s="68"/>
      <c r="V608" s="68"/>
      <c r="W608" s="68"/>
      <c r="X608" s="68"/>
      <c r="Y608" s="68"/>
    </row>
    <row r="609" spans="1:25" x14ac:dyDescent="0.2">
      <c r="A609" s="68" t="s">
        <v>27</v>
      </c>
      <c r="B609" s="68" t="s">
        <v>23</v>
      </c>
      <c r="C609" s="68" t="s">
        <v>10</v>
      </c>
      <c r="D609" s="68" t="s">
        <v>328</v>
      </c>
      <c r="E609" s="89">
        <f>+IF(ISNUMBER(DATA!H4151),DATA!H4151,"n/a")</f>
        <v>4.5352610000000002</v>
      </c>
      <c r="F609" s="79">
        <f>+IF(ISNUMBER(DATA!I4151),DATA!I4151,"n/a")</f>
        <v>-2.1382999999999999E-2</v>
      </c>
      <c r="G609" s="89">
        <f>+IF(ISNUMBER(DATA!J4151),DATA!J4151,"n/a")</f>
        <v>4.671068</v>
      </c>
      <c r="H609" s="79">
        <f>+IF(ISNUMBER(DATA!K4151),DATA!K4151,"n/a")</f>
        <v>-1.4449E-2</v>
      </c>
      <c r="I609" s="89">
        <f>+IF(ISNUMBER(DATA!L4151),DATA!L4151,"n/a")</f>
        <v>4.7027590000000004</v>
      </c>
      <c r="J609" s="79">
        <f>+IF(ISNUMBER(DATA!M4151),DATA!M4151,"n/a")</f>
        <v>-3.5609999999999999E-3</v>
      </c>
      <c r="K609" s="89">
        <f>+IF(ISNUMBER(DATA!N4151),DATA!N4151,"n/a")</f>
        <v>4.7405169999999996</v>
      </c>
      <c r="L609" s="79">
        <f>+IF(ISNUMBER(DATA!O4151),DATA!O4151,"n/a")</f>
        <v>8.3370000000000007E-3</v>
      </c>
      <c r="R609" s="68"/>
      <c r="S609" s="68"/>
      <c r="T609" s="68"/>
      <c r="U609" s="68"/>
      <c r="V609" s="68"/>
      <c r="W609" s="68"/>
      <c r="X609" s="68"/>
      <c r="Y609" s="68"/>
    </row>
    <row r="610" spans="1:25" x14ac:dyDescent="0.2">
      <c r="A610" s="68" t="s">
        <v>27</v>
      </c>
      <c r="B610" s="68" t="s">
        <v>23</v>
      </c>
      <c r="C610" s="68" t="s">
        <v>10</v>
      </c>
      <c r="D610" s="68" t="s">
        <v>329</v>
      </c>
      <c r="E610" s="89">
        <f>+IF(ISNUMBER(DATA!H4152),DATA!H4152,"n/a")</f>
        <v>4.1190540000000002</v>
      </c>
      <c r="F610" s="79">
        <f>+IF(ISNUMBER(DATA!I4152),DATA!I4152,"n/a")</f>
        <v>-2.8639999999999998E-3</v>
      </c>
      <c r="G610" s="89">
        <f>+IF(ISNUMBER(DATA!J4152),DATA!J4152,"n/a")</f>
        <v>4.2225609999999998</v>
      </c>
      <c r="H610" s="79">
        <f>+IF(ISNUMBER(DATA!K4152),DATA!K4152,"n/a")</f>
        <v>9.9430000000000004E-3</v>
      </c>
      <c r="I610" s="89">
        <f>+IF(ISNUMBER(DATA!L4152),DATA!L4152,"n/a")</f>
        <v>4.1807920000000003</v>
      </c>
      <c r="J610" s="79">
        <f>+IF(ISNUMBER(DATA!M4152),DATA!M4152,"n/a")</f>
        <v>9.7509999999999993E-3</v>
      </c>
      <c r="K610" s="89">
        <f>+IF(ISNUMBER(DATA!N4152),DATA!N4152,"n/a")</f>
        <v>4.1777230000000003</v>
      </c>
      <c r="L610" s="79">
        <f>+IF(ISNUMBER(DATA!O4152),DATA!O4152,"n/a")</f>
        <v>1.9604E-2</v>
      </c>
      <c r="R610" s="68"/>
      <c r="S610" s="68"/>
      <c r="T610" s="68"/>
      <c r="U610" s="68"/>
      <c r="V610" s="68"/>
      <c r="W610" s="68"/>
      <c r="X610" s="68"/>
      <c r="Y610" s="68"/>
    </row>
    <row r="611" spans="1:25" x14ac:dyDescent="0.2">
      <c r="A611" s="68" t="s">
        <v>27</v>
      </c>
      <c r="B611" s="68" t="s">
        <v>23</v>
      </c>
      <c r="C611" s="68" t="s">
        <v>10</v>
      </c>
      <c r="D611" s="68" t="s">
        <v>330</v>
      </c>
      <c r="E611" s="89">
        <f>+IF(ISNUMBER(DATA!H4153),DATA!H4153,"n/a")</f>
        <v>5.2551290000000002</v>
      </c>
      <c r="F611" s="79">
        <f>+IF(ISNUMBER(DATA!I4153),DATA!I4153,"n/a")</f>
        <v>0.12044299999999999</v>
      </c>
      <c r="G611" s="89">
        <f>+IF(ISNUMBER(DATA!J4153),DATA!J4153,"n/a")</f>
        <v>5.1298409999999999</v>
      </c>
      <c r="H611" s="79">
        <f>+IF(ISNUMBER(DATA!K4153),DATA!K4153,"n/a")</f>
        <v>0.10291699999999999</v>
      </c>
      <c r="I611" s="89">
        <f>+IF(ISNUMBER(DATA!L4153),DATA!L4153,"n/a")</f>
        <v>4.9965809999999999</v>
      </c>
      <c r="J611" s="79">
        <f>+IF(ISNUMBER(DATA!M4153),DATA!M4153,"n/a")</f>
        <v>8.2799999999999999E-2</v>
      </c>
      <c r="K611" s="89">
        <f>+IF(ISNUMBER(DATA!N4153),DATA!N4153,"n/a")</f>
        <v>4.9345869999999996</v>
      </c>
      <c r="L611" s="79">
        <f>+IF(ISNUMBER(DATA!O4153),DATA!O4153,"n/a")</f>
        <v>4.3746E-2</v>
      </c>
      <c r="R611" s="68"/>
      <c r="S611" s="68"/>
      <c r="T611" s="68"/>
      <c r="U611" s="68"/>
      <c r="V611" s="68"/>
      <c r="W611" s="68"/>
      <c r="X611" s="68"/>
      <c r="Y611" s="68"/>
    </row>
    <row r="612" spans="1:25" x14ac:dyDescent="0.2">
      <c r="A612" s="68" t="s">
        <v>27</v>
      </c>
      <c r="B612" s="68" t="s">
        <v>23</v>
      </c>
      <c r="C612" s="68" t="s">
        <v>10</v>
      </c>
      <c r="D612" s="68" t="s">
        <v>331</v>
      </c>
      <c r="E612" s="89">
        <f>+IF(ISNUMBER(DATA!H4154),DATA!H4154,"n/a")</f>
        <v>4.9153450000000003</v>
      </c>
      <c r="F612" s="79">
        <f>+IF(ISNUMBER(DATA!I4154),DATA!I4154,"n/a")</f>
        <v>3.8587000000000003E-2</v>
      </c>
      <c r="G612" s="89">
        <f>+IF(ISNUMBER(DATA!J4154),DATA!J4154,"n/a")</f>
        <v>4.9184590000000004</v>
      </c>
      <c r="H612" s="79">
        <f>+IF(ISNUMBER(DATA!K4154),DATA!K4154,"n/a")</f>
        <v>2.2800000000000001E-2</v>
      </c>
      <c r="I612" s="89">
        <f>+IF(ISNUMBER(DATA!L4154),DATA!L4154,"n/a")</f>
        <v>4.8946500000000004</v>
      </c>
      <c r="J612" s="79">
        <f>+IF(ISNUMBER(DATA!M4154),DATA!M4154,"n/a")</f>
        <v>-3.2200000000000002E-3</v>
      </c>
      <c r="K612" s="89">
        <f>+IF(ISNUMBER(DATA!N4154),DATA!N4154,"n/a")</f>
        <v>4.8655439999999999</v>
      </c>
      <c r="L612" s="79">
        <f>+IF(ISNUMBER(DATA!O4154),DATA!O4154,"n/a")</f>
        <v>-4.8690000000000001E-3</v>
      </c>
      <c r="R612" s="68"/>
      <c r="S612" s="68"/>
      <c r="T612" s="68"/>
      <c r="U612" s="68"/>
      <c r="V612" s="68"/>
      <c r="W612" s="68"/>
      <c r="X612" s="68"/>
      <c r="Y612" s="68"/>
    </row>
    <row r="613" spans="1:25" x14ac:dyDescent="0.2">
      <c r="A613" s="68" t="s">
        <v>27</v>
      </c>
      <c r="B613" s="68" t="s">
        <v>23</v>
      </c>
      <c r="C613" s="68" t="s">
        <v>10</v>
      </c>
      <c r="D613" s="68" t="s">
        <v>332</v>
      </c>
      <c r="E613" s="89">
        <f>+IF(ISNUMBER(DATA!H4155),DATA!H4155,"n/a")</f>
        <v>4.4561960000000003</v>
      </c>
      <c r="F613" s="79">
        <f>+IF(ISNUMBER(DATA!I4155),DATA!I4155,"n/a")</f>
        <v>3.4464000000000002E-2</v>
      </c>
      <c r="G613" s="89">
        <f>+IF(ISNUMBER(DATA!J4155),DATA!J4155,"n/a")</f>
        <v>4.3094700000000001</v>
      </c>
      <c r="H613" s="79">
        <f>+IF(ISNUMBER(DATA!K4155),DATA!K4155,"n/a")</f>
        <v>4.8700000000000002E-3</v>
      </c>
      <c r="I613" s="89">
        <f>+IF(ISNUMBER(DATA!L4155),DATA!L4155,"n/a")</f>
        <v>4.3779500000000002</v>
      </c>
      <c r="J613" s="79">
        <f>+IF(ISNUMBER(DATA!M4155),DATA!M4155,"n/a")</f>
        <v>1.8121000000000002E-2</v>
      </c>
      <c r="K613" s="89">
        <f>+IF(ISNUMBER(DATA!N4155),DATA!N4155,"n/a")</f>
        <v>4.3363480000000001</v>
      </c>
      <c r="L613" s="79">
        <f>+IF(ISNUMBER(DATA!O4155),DATA!O4155,"n/a")</f>
        <v>5.7419999999999997E-3</v>
      </c>
      <c r="R613" s="68"/>
      <c r="S613" s="68"/>
      <c r="T613" s="68"/>
      <c r="U613" s="68"/>
      <c r="V613" s="68"/>
      <c r="W613" s="68"/>
      <c r="X613" s="68"/>
      <c r="Y613" s="68"/>
    </row>
    <row r="614" spans="1:25" x14ac:dyDescent="0.2">
      <c r="A614" s="68" t="s">
        <v>27</v>
      </c>
      <c r="B614" s="68" t="s">
        <v>23</v>
      </c>
      <c r="C614" s="68" t="s">
        <v>10</v>
      </c>
      <c r="D614" s="68" t="s">
        <v>333</v>
      </c>
      <c r="E614" s="89">
        <f>+IF(ISNUMBER(DATA!H4156),DATA!H4156,"n/a")</f>
        <v>5.1275709999999997</v>
      </c>
      <c r="F614" s="79">
        <f>+IF(ISNUMBER(DATA!I4156),DATA!I4156,"n/a")</f>
        <v>7.0531999999999997E-2</v>
      </c>
      <c r="G614" s="89">
        <f>+IF(ISNUMBER(DATA!J4156),DATA!J4156,"n/a")</f>
        <v>5.0149309999999998</v>
      </c>
      <c r="H614" s="79">
        <f>+IF(ISNUMBER(DATA!K4156),DATA!K4156,"n/a")</f>
        <v>4.8059999999999999E-2</v>
      </c>
      <c r="I614" s="89">
        <f>+IF(ISNUMBER(DATA!L4156),DATA!L4156,"n/a")</f>
        <v>5.0022149999999996</v>
      </c>
      <c r="J614" s="79">
        <f>+IF(ISNUMBER(DATA!M4156),DATA!M4156,"n/a")</f>
        <v>3.8412000000000002E-2</v>
      </c>
      <c r="K614" s="89">
        <f>+IF(ISNUMBER(DATA!N4156),DATA!N4156,"n/a")</f>
        <v>4.9222539999999997</v>
      </c>
      <c r="L614" s="79">
        <f>+IF(ISNUMBER(DATA!O4156),DATA!O4156,"n/a")</f>
        <v>2.4657999999999999E-2</v>
      </c>
      <c r="R614" s="68"/>
      <c r="S614" s="68"/>
      <c r="T614" s="68"/>
      <c r="U614" s="68"/>
      <c r="V614" s="68"/>
      <c r="W614" s="68"/>
      <c r="X614" s="68"/>
      <c r="Y614" s="68"/>
    </row>
    <row r="615" spans="1:25" x14ac:dyDescent="0.2">
      <c r="A615" s="68" t="s">
        <v>27</v>
      </c>
      <c r="B615" s="68" t="s">
        <v>23</v>
      </c>
      <c r="C615" s="68" t="s">
        <v>10</v>
      </c>
      <c r="D615" s="68" t="s">
        <v>334</v>
      </c>
      <c r="E615" s="89">
        <f>+IF(ISNUMBER(DATA!H4157),DATA!H4157,"n/a")</f>
        <v>4.5550300000000004</v>
      </c>
      <c r="F615" s="79">
        <f>+IF(ISNUMBER(DATA!I4157),DATA!I4157,"n/a")</f>
        <v>1.5538E-2</v>
      </c>
      <c r="G615" s="89">
        <f>+IF(ISNUMBER(DATA!J4157),DATA!J4157,"n/a")</f>
        <v>4.5721910000000001</v>
      </c>
      <c r="H615" s="79">
        <f>+IF(ISNUMBER(DATA!K4157),DATA!K4157,"n/a")</f>
        <v>1.1022000000000001E-2</v>
      </c>
      <c r="I615" s="89">
        <f>+IF(ISNUMBER(DATA!L4157),DATA!L4157,"n/a")</f>
        <v>4.5797739999999996</v>
      </c>
      <c r="J615" s="79">
        <f>+IF(ISNUMBER(DATA!M4157),DATA!M4157,"n/a")</f>
        <v>1.4805E-2</v>
      </c>
      <c r="K615" s="89">
        <f>+IF(ISNUMBER(DATA!N4157),DATA!N4157,"n/a")</f>
        <v>4.5642810000000003</v>
      </c>
      <c r="L615" s="79">
        <f>+IF(ISNUMBER(DATA!O4157),DATA!O4157,"n/a")</f>
        <v>1.6175999999999999E-2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27</v>
      </c>
      <c r="B617" s="68" t="s">
        <v>23</v>
      </c>
      <c r="C617" s="68" t="s">
        <v>26</v>
      </c>
      <c r="D617" s="68" t="s">
        <v>326</v>
      </c>
      <c r="E617" s="89">
        <f>+IF(ISNUMBER(DATA!H4208),DATA!H4208,"n/a")</f>
        <v>2.8050739999999998</v>
      </c>
      <c r="F617" s="79">
        <f>+IF(ISNUMBER(DATA!I4208),DATA!I4208,"n/a")</f>
        <v>1.3939E-2</v>
      </c>
      <c r="G617" s="89">
        <f>+IF(ISNUMBER(DATA!J4208),DATA!J4208,"n/a")</f>
        <v>2.829698</v>
      </c>
      <c r="H617" s="79">
        <f>+IF(ISNUMBER(DATA!K4208),DATA!K4208,"n/a")</f>
        <v>2.8986999999999999E-2</v>
      </c>
      <c r="I617" s="89">
        <f>+IF(ISNUMBER(DATA!L4208),DATA!L4208,"n/a")</f>
        <v>2.8363909999999999</v>
      </c>
      <c r="J617" s="79">
        <f>+IF(ISNUMBER(DATA!M4208),DATA!M4208,"n/a")</f>
        <v>1.4803999999999999E-2</v>
      </c>
      <c r="K617" s="89">
        <f>+IF(ISNUMBER(DATA!N4208),DATA!N4208,"n/a")</f>
        <v>2.8114330000000001</v>
      </c>
      <c r="L617" s="79">
        <f>+IF(ISNUMBER(DATA!O4208),DATA!O4208,"n/a")</f>
        <v>1.7680999999999999E-2</v>
      </c>
      <c r="R617" s="68"/>
      <c r="S617" s="68"/>
      <c r="T617" s="68"/>
      <c r="U617" s="68"/>
      <c r="V617" s="68"/>
      <c r="W617" s="68"/>
      <c r="X617" s="68"/>
      <c r="Y617" s="68"/>
    </row>
    <row r="618" spans="1:25" x14ac:dyDescent="0.2">
      <c r="A618" s="68" t="s">
        <v>27</v>
      </c>
      <c r="B618" s="68" t="s">
        <v>23</v>
      </c>
      <c r="C618" s="68" t="s">
        <v>26</v>
      </c>
      <c r="D618" s="68" t="s">
        <v>327</v>
      </c>
      <c r="E618" s="89">
        <f>+IF(ISNUMBER(DATA!H4209),DATA!H4209,"n/a")</f>
        <v>2.2808619999999999</v>
      </c>
      <c r="F618" s="79">
        <f>+IF(ISNUMBER(DATA!I4209),DATA!I4209,"n/a")</f>
        <v>3.3221000000000001E-2</v>
      </c>
      <c r="G618" s="89">
        <f>+IF(ISNUMBER(DATA!J4209),DATA!J4209,"n/a")</f>
        <v>2.3711669999999998</v>
      </c>
      <c r="H618" s="79">
        <f>+IF(ISNUMBER(DATA!K4209),DATA!K4209,"n/a")</f>
        <v>4.9563999999999997E-2</v>
      </c>
      <c r="I618" s="89">
        <f>+IF(ISNUMBER(DATA!L4209),DATA!L4209,"n/a")</f>
        <v>2.3829760000000002</v>
      </c>
      <c r="J618" s="79">
        <f>+IF(ISNUMBER(DATA!M4209),DATA!M4209,"n/a")</f>
        <v>7.6651999999999998E-2</v>
      </c>
      <c r="K618" s="89">
        <f>+IF(ISNUMBER(DATA!N4209),DATA!N4209,"n/a")</f>
        <v>2.3183150000000001</v>
      </c>
      <c r="L618" s="79">
        <f>+IF(ISNUMBER(DATA!O4209),DATA!O4209,"n/a")</f>
        <v>6.5296999999999994E-2</v>
      </c>
      <c r="R618" s="68"/>
      <c r="S618" s="68"/>
      <c r="T618" s="68"/>
      <c r="U618" s="68"/>
      <c r="V618" s="68"/>
      <c r="W618" s="68"/>
      <c r="X618" s="68"/>
      <c r="Y618" s="68"/>
    </row>
    <row r="619" spans="1:25" x14ac:dyDescent="0.2">
      <c r="A619" s="68" t="s">
        <v>27</v>
      </c>
      <c r="B619" s="68" t="s">
        <v>23</v>
      </c>
      <c r="C619" s="68" t="s">
        <v>26</v>
      </c>
      <c r="D619" s="68" t="s">
        <v>328</v>
      </c>
      <c r="E619" s="89">
        <f>+IF(ISNUMBER(DATA!H4210),DATA!H4210,"n/a")</f>
        <v>2.1926890000000001</v>
      </c>
      <c r="F619" s="79">
        <f>+IF(ISNUMBER(DATA!I4210),DATA!I4210,"n/a")</f>
        <v>-3.0422999999999999E-2</v>
      </c>
      <c r="G619" s="89">
        <f>+IF(ISNUMBER(DATA!J4210),DATA!J4210,"n/a")</f>
        <v>2.2562899999999999</v>
      </c>
      <c r="H619" s="79">
        <f>+IF(ISNUMBER(DATA!K4210),DATA!K4210,"n/a")</f>
        <v>-2.5103E-2</v>
      </c>
      <c r="I619" s="89">
        <f>+IF(ISNUMBER(DATA!L4210),DATA!L4210,"n/a")</f>
        <v>2.2709160000000002</v>
      </c>
      <c r="J619" s="79">
        <f>+IF(ISNUMBER(DATA!M4210),DATA!M4210,"n/a")</f>
        <v>-1.4017E-2</v>
      </c>
      <c r="K619" s="89">
        <f>+IF(ISNUMBER(DATA!N4210),DATA!N4210,"n/a")</f>
        <v>2.299696</v>
      </c>
      <c r="L619" s="79">
        <f>+IF(ISNUMBER(DATA!O4210),DATA!O4210,"n/a")</f>
        <v>1.47E-3</v>
      </c>
      <c r="R619" s="68"/>
      <c r="S619" s="68"/>
      <c r="T619" s="68"/>
      <c r="U619" s="68"/>
      <c r="V619" s="68"/>
      <c r="W619" s="68"/>
      <c r="X619" s="68"/>
      <c r="Y619" s="68"/>
    </row>
    <row r="620" spans="1:25" x14ac:dyDescent="0.2">
      <c r="A620" s="68" t="s">
        <v>27</v>
      </c>
      <c r="B620" s="68" t="s">
        <v>23</v>
      </c>
      <c r="C620" s="68" t="s">
        <v>26</v>
      </c>
      <c r="D620" s="68" t="s">
        <v>329</v>
      </c>
      <c r="E620" s="89">
        <f>+IF(ISNUMBER(DATA!H4211),DATA!H4211,"n/a")</f>
        <v>2.102722</v>
      </c>
      <c r="F620" s="79">
        <f>+IF(ISNUMBER(DATA!I4211),DATA!I4211,"n/a")</f>
        <v>-5.1657000000000002E-2</v>
      </c>
      <c r="G620" s="89">
        <f>+IF(ISNUMBER(DATA!J4211),DATA!J4211,"n/a")</f>
        <v>2.1553360000000001</v>
      </c>
      <c r="H620" s="79">
        <f>+IF(ISNUMBER(DATA!K4211),DATA!K4211,"n/a")</f>
        <v>-3.5380000000000002E-2</v>
      </c>
      <c r="I620" s="89">
        <f>+IF(ISNUMBER(DATA!L4211),DATA!L4211,"n/a")</f>
        <v>2.1677979999999999</v>
      </c>
      <c r="J620" s="79">
        <f>+IF(ISNUMBER(DATA!M4211),DATA!M4211,"n/a")</f>
        <v>-2.1783E-2</v>
      </c>
      <c r="K620" s="89">
        <f>+IF(ISNUMBER(DATA!N4211),DATA!N4211,"n/a")</f>
        <v>2.1929219999999998</v>
      </c>
      <c r="L620" s="79">
        <f>+IF(ISNUMBER(DATA!O4211),DATA!O4211,"n/a")</f>
        <v>3.4150000000000001E-3</v>
      </c>
      <c r="R620" s="68"/>
      <c r="S620" s="68"/>
      <c r="T620" s="68"/>
      <c r="U620" s="68"/>
      <c r="V620" s="68"/>
      <c r="W620" s="68"/>
      <c r="X620" s="68"/>
      <c r="Y620" s="68"/>
    </row>
    <row r="621" spans="1:25" x14ac:dyDescent="0.2">
      <c r="A621" s="68" t="s">
        <v>27</v>
      </c>
      <c r="B621" s="68" t="s">
        <v>23</v>
      </c>
      <c r="C621" s="68" t="s">
        <v>26</v>
      </c>
      <c r="D621" s="68" t="s">
        <v>330</v>
      </c>
      <c r="E621" s="89">
        <f>+IF(ISNUMBER(DATA!H4212),DATA!H4212,"n/a")</f>
        <v>2.7362310000000001</v>
      </c>
      <c r="F621" s="79">
        <f>+IF(ISNUMBER(DATA!I4212),DATA!I4212,"n/a")</f>
        <v>0.134434</v>
      </c>
      <c r="G621" s="89">
        <f>+IF(ISNUMBER(DATA!J4212),DATA!J4212,"n/a")</f>
        <v>2.6524540000000001</v>
      </c>
      <c r="H621" s="79">
        <f>+IF(ISNUMBER(DATA!K4212),DATA!K4212,"n/a")</f>
        <v>0.10904700000000001</v>
      </c>
      <c r="I621" s="89">
        <f>+IF(ISNUMBER(DATA!L4212),DATA!L4212,"n/a")</f>
        <v>2.597728</v>
      </c>
      <c r="J621" s="79">
        <f>+IF(ISNUMBER(DATA!M4212),DATA!M4212,"n/a")</f>
        <v>0.110356</v>
      </c>
      <c r="K621" s="89">
        <f>+IF(ISNUMBER(DATA!N4212),DATA!N4212,"n/a")</f>
        <v>2.5507970000000002</v>
      </c>
      <c r="L621" s="79">
        <f>+IF(ISNUMBER(DATA!O4212),DATA!O4212,"n/a")</f>
        <v>7.2483000000000006E-2</v>
      </c>
      <c r="R621" s="68"/>
      <c r="S621" s="68"/>
      <c r="T621" s="68"/>
      <c r="U621" s="68"/>
      <c r="V621" s="68"/>
      <c r="W621" s="68"/>
      <c r="X621" s="68"/>
      <c r="Y621" s="68"/>
    </row>
    <row r="622" spans="1:25" x14ac:dyDescent="0.2">
      <c r="A622" s="68" t="s">
        <v>27</v>
      </c>
      <c r="B622" s="68" t="s">
        <v>23</v>
      </c>
      <c r="C622" s="68" t="s">
        <v>26</v>
      </c>
      <c r="D622" s="68" t="s">
        <v>331</v>
      </c>
      <c r="E622" s="89">
        <f>+IF(ISNUMBER(DATA!H4213),DATA!H4213,"n/a")</f>
        <v>2.7792629999999998</v>
      </c>
      <c r="F622" s="79">
        <f>+IF(ISNUMBER(DATA!I4213),DATA!I4213,"n/a")</f>
        <v>5.4600000000000003E-2</v>
      </c>
      <c r="G622" s="89">
        <f>+IF(ISNUMBER(DATA!J4213),DATA!J4213,"n/a")</f>
        <v>2.798235</v>
      </c>
      <c r="H622" s="79">
        <f>+IF(ISNUMBER(DATA!K4213),DATA!K4213,"n/a")</f>
        <v>3.6131999999999997E-2</v>
      </c>
      <c r="I622" s="89">
        <f>+IF(ISNUMBER(DATA!L4213),DATA!L4213,"n/a")</f>
        <v>2.8000080000000001</v>
      </c>
      <c r="J622" s="79">
        <f>+IF(ISNUMBER(DATA!M4213),DATA!M4213,"n/a")</f>
        <v>3.4023999999999999E-2</v>
      </c>
      <c r="K622" s="89">
        <f>+IF(ISNUMBER(DATA!N4213),DATA!N4213,"n/a")</f>
        <v>2.7599109999999998</v>
      </c>
      <c r="L622" s="79">
        <f>+IF(ISNUMBER(DATA!O4213),DATA!O4213,"n/a")</f>
        <v>2.8967E-2</v>
      </c>
      <c r="R622" s="68"/>
      <c r="S622" s="68"/>
      <c r="T622" s="68"/>
      <c r="U622" s="68"/>
      <c r="V622" s="68"/>
      <c r="W622" s="68"/>
      <c r="X622" s="68"/>
      <c r="Y622" s="68"/>
    </row>
    <row r="623" spans="1:25" x14ac:dyDescent="0.2">
      <c r="A623" s="68" t="s">
        <v>27</v>
      </c>
      <c r="B623" s="68" t="s">
        <v>23</v>
      </c>
      <c r="C623" s="68" t="s">
        <v>26</v>
      </c>
      <c r="D623" s="68" t="s">
        <v>332</v>
      </c>
      <c r="E623" s="89">
        <f>+IF(ISNUMBER(DATA!H4214),DATA!H4214,"n/a")</f>
        <v>2.2214160000000001</v>
      </c>
      <c r="F623" s="79">
        <f>+IF(ISNUMBER(DATA!I4214),DATA!I4214,"n/a")</f>
        <v>3.4257999999999997E-2</v>
      </c>
      <c r="G623" s="89">
        <f>+IF(ISNUMBER(DATA!J4214),DATA!J4214,"n/a")</f>
        <v>2.1486329999999998</v>
      </c>
      <c r="H623" s="79">
        <f>+IF(ISNUMBER(DATA!K4214),DATA!K4214,"n/a")</f>
        <v>4.6319999999999998E-3</v>
      </c>
      <c r="I623" s="89">
        <f>+IF(ISNUMBER(DATA!L4214),DATA!L4214,"n/a")</f>
        <v>2.183093</v>
      </c>
      <c r="J623" s="79">
        <f>+IF(ISNUMBER(DATA!M4214),DATA!M4214,"n/a")</f>
        <v>1.8270999999999999E-2</v>
      </c>
      <c r="K623" s="89">
        <f>+IF(ISNUMBER(DATA!N4214),DATA!N4214,"n/a")</f>
        <v>2.1651910000000001</v>
      </c>
      <c r="L623" s="79">
        <f>+IF(ISNUMBER(DATA!O4214),DATA!O4214,"n/a")</f>
        <v>7.3330000000000001E-3</v>
      </c>
      <c r="R623" s="68"/>
      <c r="S623" s="68"/>
      <c r="T623" s="68"/>
      <c r="U623" s="68"/>
      <c r="V623" s="68"/>
      <c r="W623" s="68"/>
      <c r="X623" s="68"/>
      <c r="Y623" s="68"/>
    </row>
    <row r="624" spans="1:25" x14ac:dyDescent="0.2">
      <c r="A624" s="68" t="s">
        <v>27</v>
      </c>
      <c r="B624" s="68" t="s">
        <v>23</v>
      </c>
      <c r="C624" s="68" t="s">
        <v>26</v>
      </c>
      <c r="D624" s="68" t="s">
        <v>333</v>
      </c>
      <c r="E624" s="89">
        <f>+IF(ISNUMBER(DATA!H4215),DATA!H4215,"n/a")</f>
        <v>2.7347800000000002</v>
      </c>
      <c r="F624" s="79">
        <f>+IF(ISNUMBER(DATA!I4215),DATA!I4215,"n/a")</f>
        <v>9.5057000000000003E-2</v>
      </c>
      <c r="G624" s="89">
        <f>+IF(ISNUMBER(DATA!J4215),DATA!J4215,"n/a")</f>
        <v>2.6788080000000001</v>
      </c>
      <c r="H624" s="79">
        <f>+IF(ISNUMBER(DATA!K4215),DATA!K4215,"n/a")</f>
        <v>8.1572000000000006E-2</v>
      </c>
      <c r="I624" s="89">
        <f>+IF(ISNUMBER(DATA!L4215),DATA!L4215,"n/a")</f>
        <v>2.678871</v>
      </c>
      <c r="J624" s="79">
        <f>+IF(ISNUMBER(DATA!M4215),DATA!M4215,"n/a")</f>
        <v>8.7428000000000006E-2</v>
      </c>
      <c r="K624" s="89">
        <f>+IF(ISNUMBER(DATA!N4215),DATA!N4215,"n/a")</f>
        <v>2.6125039999999999</v>
      </c>
      <c r="L624" s="79">
        <f>+IF(ISNUMBER(DATA!O4215),DATA!O4215,"n/a")</f>
        <v>6.7867999999999998E-2</v>
      </c>
      <c r="R624" s="68"/>
      <c r="S624" s="68"/>
      <c r="T624" s="68"/>
      <c r="U624" s="68"/>
      <c r="V624" s="68"/>
      <c r="W624" s="68"/>
      <c r="X624" s="68"/>
      <c r="Y624" s="68"/>
    </row>
    <row r="625" spans="1:25" x14ac:dyDescent="0.2">
      <c r="A625" s="68" t="s">
        <v>27</v>
      </c>
      <c r="B625" s="68" t="s">
        <v>23</v>
      </c>
      <c r="C625" s="68" t="s">
        <v>26</v>
      </c>
      <c r="D625" s="68" t="s">
        <v>334</v>
      </c>
      <c r="E625" s="89">
        <f>+IF(ISNUMBER(DATA!H4216),DATA!H4216,"n/a")</f>
        <v>2.335791</v>
      </c>
      <c r="F625" s="79">
        <f>+IF(ISNUMBER(DATA!I4216),DATA!I4216,"n/a")</f>
        <v>5.4580000000000002E-3</v>
      </c>
      <c r="G625" s="89">
        <f>+IF(ISNUMBER(DATA!J4216),DATA!J4216,"n/a")</f>
        <v>2.34619</v>
      </c>
      <c r="H625" s="79">
        <f>+IF(ISNUMBER(DATA!K4216),DATA!K4216,"n/a")</f>
        <v>2.9420000000000002E-3</v>
      </c>
      <c r="I625" s="89">
        <f>+IF(ISNUMBER(DATA!L4216),DATA!L4216,"n/a")</f>
        <v>2.3609279999999999</v>
      </c>
      <c r="J625" s="79">
        <f>+IF(ISNUMBER(DATA!M4216),DATA!M4216,"n/a")</f>
        <v>1.4079E-2</v>
      </c>
      <c r="K625" s="89">
        <f>+IF(ISNUMBER(DATA!N4216),DATA!N4216,"n/a")</f>
        <v>2.3602470000000002</v>
      </c>
      <c r="L625" s="79">
        <f>+IF(ISNUMBER(DATA!O4216),DATA!O4216,"n/a")</f>
        <v>1.9774E-2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27</v>
      </c>
      <c r="B627" s="68" t="s">
        <v>24</v>
      </c>
      <c r="C627" s="68" t="s">
        <v>0</v>
      </c>
      <c r="D627" s="68" t="s">
        <v>326</v>
      </c>
      <c r="E627" s="78">
        <f>+IF(ISNUMBER(DATA!H4267),DATA!H4267,"n/a")</f>
        <v>935102.39</v>
      </c>
      <c r="F627" s="79">
        <f>+IF(ISNUMBER(DATA!I4267),DATA!I4267,"n/a")</f>
        <v>-7.3640999999999998E-2</v>
      </c>
      <c r="G627" s="78">
        <f>+IF(ISNUMBER(DATA!J4267),DATA!J4267,"n/a")</f>
        <v>3146872.5</v>
      </c>
      <c r="H627" s="79">
        <f>+IF(ISNUMBER(DATA!K4267),DATA!K4267,"n/a")</f>
        <v>-8.0750000000000002E-2</v>
      </c>
      <c r="I627" s="78">
        <f>+IF(ISNUMBER(DATA!L4267),DATA!L4267,"n/a")</f>
        <v>6693112.2300000004</v>
      </c>
      <c r="J627" s="79">
        <f>+IF(ISNUMBER(DATA!M4267),DATA!M4267,"n/a")</f>
        <v>-5.0428000000000001E-2</v>
      </c>
      <c r="K627" s="78">
        <f>+IF(ISNUMBER(DATA!N4267),DATA!N4267,"n/a")</f>
        <v>13914991.029999999</v>
      </c>
      <c r="L627" s="79">
        <f>+IF(ISNUMBER(DATA!O4267),DATA!O4267,"n/a")</f>
        <v>-1.8047000000000001E-2</v>
      </c>
      <c r="R627" s="68"/>
      <c r="S627" s="68"/>
      <c r="T627" s="68"/>
      <c r="U627" s="68"/>
      <c r="V627" s="68"/>
      <c r="W627" s="68"/>
      <c r="X627" s="68"/>
      <c r="Y627" s="68"/>
    </row>
    <row r="628" spans="1:25" x14ac:dyDescent="0.2">
      <c r="A628" s="68" t="s">
        <v>27</v>
      </c>
      <c r="B628" s="68" t="s">
        <v>24</v>
      </c>
      <c r="C628" s="68" t="s">
        <v>0</v>
      </c>
      <c r="D628" s="68" t="s">
        <v>327</v>
      </c>
      <c r="E628" s="78">
        <f>+IF(ISNUMBER(DATA!H4268),DATA!H4268,"n/a")</f>
        <v>1010778.93</v>
      </c>
      <c r="F628" s="79">
        <f>+IF(ISNUMBER(DATA!I4268),DATA!I4268,"n/a")</f>
        <v>0.23089000000000001</v>
      </c>
      <c r="G628" s="78">
        <f>+IF(ISNUMBER(DATA!J4268),DATA!J4268,"n/a")</f>
        <v>3505918.23</v>
      </c>
      <c r="H628" s="79">
        <f>+IF(ISNUMBER(DATA!K4268),DATA!K4268,"n/a")</f>
        <v>0.208341</v>
      </c>
      <c r="I628" s="78">
        <f>+IF(ISNUMBER(DATA!L4268),DATA!L4268,"n/a")</f>
        <v>7317313.2199999997</v>
      </c>
      <c r="J628" s="79">
        <f>+IF(ISNUMBER(DATA!M4268),DATA!M4268,"n/a")</f>
        <v>0.33896399999999999</v>
      </c>
      <c r="K628" s="78">
        <f>+IF(ISNUMBER(DATA!N4268),DATA!N4268,"n/a")</f>
        <v>14110404.4</v>
      </c>
      <c r="L628" s="79">
        <f>+IF(ISNUMBER(DATA!O4268),DATA!O4268,"n/a")</f>
        <v>0.422707</v>
      </c>
      <c r="R628" s="68"/>
      <c r="S628" s="68"/>
      <c r="T628" s="68"/>
      <c r="U628" s="68"/>
      <c r="V628" s="68"/>
      <c r="W628" s="68"/>
      <c r="X628" s="68"/>
      <c r="Y628" s="68"/>
    </row>
    <row r="629" spans="1:25" x14ac:dyDescent="0.2">
      <c r="A629" s="68" t="s">
        <v>27</v>
      </c>
      <c r="B629" s="68" t="s">
        <v>24</v>
      </c>
      <c r="C629" s="68" t="s">
        <v>0</v>
      </c>
      <c r="D629" s="68" t="s">
        <v>328</v>
      </c>
      <c r="E629" s="78">
        <f>+IF(ISNUMBER(DATA!H4269),DATA!H4269,"n/a")</f>
        <v>831342.74</v>
      </c>
      <c r="F629" s="79">
        <f>+IF(ISNUMBER(DATA!I4269),DATA!I4269,"n/a")</f>
        <v>4.1089000000000001E-2</v>
      </c>
      <c r="G629" s="78">
        <f>+IF(ISNUMBER(DATA!J4269),DATA!J4269,"n/a")</f>
        <v>2755345.26</v>
      </c>
      <c r="H629" s="79">
        <f>+IF(ISNUMBER(DATA!K4269),DATA!K4269,"n/a")</f>
        <v>-4.6299999999999996E-3</v>
      </c>
      <c r="I629" s="78">
        <f>+IF(ISNUMBER(DATA!L4269),DATA!L4269,"n/a")</f>
        <v>5728104.0899999999</v>
      </c>
      <c r="J629" s="79">
        <f>+IF(ISNUMBER(DATA!M4269),DATA!M4269,"n/a")</f>
        <v>5.0473999999999998E-2</v>
      </c>
      <c r="K629" s="78">
        <f>+IF(ISNUMBER(DATA!N4269),DATA!N4269,"n/a")</f>
        <v>11841714.119999999</v>
      </c>
      <c r="L629" s="79">
        <f>+IF(ISNUMBER(DATA!O4269),DATA!O4269,"n/a")</f>
        <v>0.16384699999999999</v>
      </c>
      <c r="R629" s="68"/>
      <c r="S629" s="68"/>
      <c r="T629" s="68"/>
      <c r="U629" s="68"/>
      <c r="V629" s="68"/>
      <c r="W629" s="68"/>
      <c r="X629" s="68"/>
      <c r="Y629" s="68"/>
    </row>
    <row r="630" spans="1:25" x14ac:dyDescent="0.2">
      <c r="A630" s="68" t="s">
        <v>27</v>
      </c>
      <c r="B630" s="68" t="s">
        <v>24</v>
      </c>
      <c r="C630" s="68" t="s">
        <v>0</v>
      </c>
      <c r="D630" s="68" t="s">
        <v>329</v>
      </c>
      <c r="E630" s="78">
        <f>+IF(ISNUMBER(DATA!H4270),DATA!H4270,"n/a")</f>
        <v>1714745.87</v>
      </c>
      <c r="F630" s="79">
        <f>+IF(ISNUMBER(DATA!I4270),DATA!I4270,"n/a")</f>
        <v>-7.4034000000000003E-2</v>
      </c>
      <c r="G630" s="78">
        <f>+IF(ISNUMBER(DATA!J4270),DATA!J4270,"n/a")</f>
        <v>5831933.4400000004</v>
      </c>
      <c r="H630" s="79">
        <f>+IF(ISNUMBER(DATA!K4270),DATA!K4270,"n/a")</f>
        <v>-9.8558000000000007E-2</v>
      </c>
      <c r="I630" s="78">
        <f>+IF(ISNUMBER(DATA!L4270),DATA!L4270,"n/a")</f>
        <v>11998088.34</v>
      </c>
      <c r="J630" s="79">
        <f>+IF(ISNUMBER(DATA!M4270),DATA!M4270,"n/a")</f>
        <v>-5.9033000000000002E-2</v>
      </c>
      <c r="K630" s="78">
        <f>+IF(ISNUMBER(DATA!N4270),DATA!N4270,"n/a")</f>
        <v>25884413.82</v>
      </c>
      <c r="L630" s="79">
        <f>+IF(ISNUMBER(DATA!O4270),DATA!O4270,"n/a")</f>
        <v>7.6400999999999997E-2</v>
      </c>
      <c r="R630" s="68"/>
      <c r="S630" s="68"/>
      <c r="T630" s="68"/>
      <c r="U630" s="68"/>
      <c r="V630" s="68"/>
      <c r="W630" s="68"/>
      <c r="X630" s="68"/>
      <c r="Y630" s="68"/>
    </row>
    <row r="631" spans="1:25" x14ac:dyDescent="0.2">
      <c r="A631" s="68" t="s">
        <v>27</v>
      </c>
      <c r="B631" s="68" t="s">
        <v>24</v>
      </c>
      <c r="C631" s="68" t="s">
        <v>0</v>
      </c>
      <c r="D631" s="68" t="s">
        <v>330</v>
      </c>
      <c r="E631" s="78">
        <f>+IF(ISNUMBER(DATA!H4271),DATA!H4271,"n/a")</f>
        <v>818370.98</v>
      </c>
      <c r="F631" s="79">
        <f>+IF(ISNUMBER(DATA!I4271),DATA!I4271,"n/a")</f>
        <v>0.39603100000000002</v>
      </c>
      <c r="G631" s="78">
        <f>+IF(ISNUMBER(DATA!J4271),DATA!J4271,"n/a")</f>
        <v>2714212.58</v>
      </c>
      <c r="H631" s="79">
        <f>+IF(ISNUMBER(DATA!K4271),DATA!K4271,"n/a")</f>
        <v>0.456872</v>
      </c>
      <c r="I631" s="78">
        <f>+IF(ISNUMBER(DATA!L4271),DATA!L4271,"n/a")</f>
        <v>5310164.5599999996</v>
      </c>
      <c r="J631" s="79">
        <f>+IF(ISNUMBER(DATA!M4271),DATA!M4271,"n/a")</f>
        <v>0.43769999999999998</v>
      </c>
      <c r="K631" s="78">
        <f>+IF(ISNUMBER(DATA!N4271),DATA!N4271,"n/a")</f>
        <v>9981451.2400000002</v>
      </c>
      <c r="L631" s="79">
        <f>+IF(ISNUMBER(DATA!O4271),DATA!O4271,"n/a")</f>
        <v>0.46436899999999998</v>
      </c>
      <c r="R631" s="68"/>
      <c r="S631" s="68"/>
      <c r="T631" s="68"/>
      <c r="U631" s="68"/>
      <c r="V631" s="68"/>
      <c r="W631" s="68"/>
      <c r="X631" s="68"/>
      <c r="Y631" s="68"/>
    </row>
    <row r="632" spans="1:25" x14ac:dyDescent="0.2">
      <c r="A632" s="68" t="s">
        <v>27</v>
      </c>
      <c r="B632" s="68" t="s">
        <v>24</v>
      </c>
      <c r="C632" s="68" t="s">
        <v>0</v>
      </c>
      <c r="D632" s="68" t="s">
        <v>331</v>
      </c>
      <c r="E632" s="78">
        <f>+IF(ISNUMBER(DATA!H4272),DATA!H4272,"n/a")</f>
        <v>728372.36</v>
      </c>
      <c r="F632" s="79">
        <f>+IF(ISNUMBER(DATA!I4272),DATA!I4272,"n/a")</f>
        <v>0.23227400000000001</v>
      </c>
      <c r="G632" s="78">
        <f>+IF(ISNUMBER(DATA!J4272),DATA!J4272,"n/a")</f>
        <v>2451321.7400000002</v>
      </c>
      <c r="H632" s="79">
        <f>+IF(ISNUMBER(DATA!K4272),DATA!K4272,"n/a")</f>
        <v>0.231873</v>
      </c>
      <c r="I632" s="78">
        <f>+IF(ISNUMBER(DATA!L4272),DATA!L4272,"n/a")</f>
        <v>5192096.3099999996</v>
      </c>
      <c r="J632" s="79">
        <f>+IF(ISNUMBER(DATA!M4272),DATA!M4272,"n/a")</f>
        <v>0.248528</v>
      </c>
      <c r="K632" s="78">
        <f>+IF(ISNUMBER(DATA!N4272),DATA!N4272,"n/a")</f>
        <v>9729241.1300000008</v>
      </c>
      <c r="L632" s="79">
        <f>+IF(ISNUMBER(DATA!O4272),DATA!O4272,"n/a")</f>
        <v>0.228992</v>
      </c>
      <c r="R632" s="68"/>
      <c r="S632" s="68"/>
      <c r="T632" s="68"/>
      <c r="U632" s="68"/>
      <c r="V632" s="68"/>
      <c r="W632" s="68"/>
      <c r="X632" s="68"/>
      <c r="Y632" s="68"/>
    </row>
    <row r="633" spans="1:25" x14ac:dyDescent="0.2">
      <c r="A633" s="68" t="s">
        <v>27</v>
      </c>
      <c r="B633" s="68" t="s">
        <v>24</v>
      </c>
      <c r="C633" s="68" t="s">
        <v>0</v>
      </c>
      <c r="D633" s="68" t="s">
        <v>332</v>
      </c>
      <c r="E633" s="78">
        <f>+IF(ISNUMBER(DATA!H4273),DATA!H4273,"n/a")</f>
        <v>1113191.6399999999</v>
      </c>
      <c r="F633" s="79">
        <f>+IF(ISNUMBER(DATA!I4273),DATA!I4273,"n/a")</f>
        <v>0.13356899999999999</v>
      </c>
      <c r="G633" s="78">
        <f>+IF(ISNUMBER(DATA!J4273),DATA!J4273,"n/a")</f>
        <v>3699436.85</v>
      </c>
      <c r="H633" s="79">
        <f>+IF(ISNUMBER(DATA!K4273),DATA!K4273,"n/a")</f>
        <v>0.15259600000000001</v>
      </c>
      <c r="I633" s="78">
        <f>+IF(ISNUMBER(DATA!L4273),DATA!L4273,"n/a")</f>
        <v>7775526.7000000002</v>
      </c>
      <c r="J633" s="79">
        <f>+IF(ISNUMBER(DATA!M4273),DATA!M4273,"n/a")</f>
        <v>0.24501100000000001</v>
      </c>
      <c r="K633" s="78">
        <f>+IF(ISNUMBER(DATA!N4273),DATA!N4273,"n/a")</f>
        <v>15329746.029999999</v>
      </c>
      <c r="L633" s="79">
        <f>+IF(ISNUMBER(DATA!O4273),DATA!O4273,"n/a")</f>
        <v>0.24610799999999999</v>
      </c>
      <c r="R633" s="68"/>
      <c r="S633" s="68"/>
      <c r="T633" s="68"/>
      <c r="U633" s="68"/>
      <c r="V633" s="68"/>
      <c r="W633" s="68"/>
      <c r="X633" s="68"/>
      <c r="Y633" s="68"/>
    </row>
    <row r="634" spans="1:25" x14ac:dyDescent="0.2">
      <c r="A634" s="68" t="s">
        <v>27</v>
      </c>
      <c r="B634" s="68" t="s">
        <v>24</v>
      </c>
      <c r="C634" s="68" t="s">
        <v>0</v>
      </c>
      <c r="D634" s="68" t="s">
        <v>333</v>
      </c>
      <c r="E634" s="78">
        <f>+IF(ISNUMBER(DATA!H4274),DATA!H4274,"n/a")</f>
        <v>1282873.52</v>
      </c>
      <c r="F634" s="79">
        <f>+IF(ISNUMBER(DATA!I4274),DATA!I4274,"n/a")</f>
        <v>0.161546</v>
      </c>
      <c r="G634" s="78">
        <f>+IF(ISNUMBER(DATA!J4274),DATA!J4274,"n/a")</f>
        <v>4244246.8899999997</v>
      </c>
      <c r="H634" s="79">
        <f>+IF(ISNUMBER(DATA!K4274),DATA!K4274,"n/a")</f>
        <v>0.13041</v>
      </c>
      <c r="I634" s="78">
        <f>+IF(ISNUMBER(DATA!L4274),DATA!L4274,"n/a")</f>
        <v>8762525.1799999997</v>
      </c>
      <c r="J634" s="79">
        <f>+IF(ISNUMBER(DATA!M4274),DATA!M4274,"n/a")</f>
        <v>0.14169200000000001</v>
      </c>
      <c r="K634" s="78">
        <f>+IF(ISNUMBER(DATA!N4274),DATA!N4274,"n/a")</f>
        <v>17201243.620000001</v>
      </c>
      <c r="L634" s="79">
        <f>+IF(ISNUMBER(DATA!O4274),DATA!O4274,"n/a")</f>
        <v>0.16615199999999999</v>
      </c>
      <c r="R634" s="68"/>
      <c r="S634" s="68"/>
      <c r="T634" s="68"/>
      <c r="U634" s="68"/>
      <c r="V634" s="68"/>
      <c r="W634" s="68"/>
      <c r="X634" s="68"/>
      <c r="Y634" s="68"/>
    </row>
    <row r="635" spans="1:25" x14ac:dyDescent="0.2">
      <c r="A635" s="68" t="s">
        <v>27</v>
      </c>
      <c r="B635" s="68" t="s">
        <v>24</v>
      </c>
      <c r="C635" s="68" t="s">
        <v>0</v>
      </c>
      <c r="D635" s="68" t="s">
        <v>334</v>
      </c>
      <c r="E635" s="78">
        <f>+IF(ISNUMBER(DATA!H4275),DATA!H4275,"n/a")</f>
        <v>8434778.5</v>
      </c>
      <c r="F635" s="79">
        <f>+IF(ISNUMBER(DATA!I4275),DATA!I4275,"n/a")</f>
        <v>8.9094000000000007E-2</v>
      </c>
      <c r="G635" s="78">
        <f>+IF(ISNUMBER(DATA!J4275),DATA!J4275,"n/a")</f>
        <v>28349287.43</v>
      </c>
      <c r="H635" s="79">
        <f>+IF(ISNUMBER(DATA!K4275),DATA!K4275,"n/a")</f>
        <v>7.4663999999999994E-2</v>
      </c>
      <c r="I635" s="78">
        <f>+IF(ISNUMBER(DATA!L4275),DATA!L4275,"n/a")</f>
        <v>58776930.770000003</v>
      </c>
      <c r="J635" s="79">
        <f>+IF(ISNUMBER(DATA!M4275),DATA!M4275,"n/a")</f>
        <v>0.119782</v>
      </c>
      <c r="K635" s="78">
        <f>+IF(ISNUMBER(DATA!N4275),DATA!N4275,"n/a")</f>
        <v>117993205.66</v>
      </c>
      <c r="L635" s="79">
        <f>+IF(ISNUMBER(DATA!O4275),DATA!O4275,"n/a")</f>
        <v>0.17880299999999999</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27</v>
      </c>
      <c r="B637" s="68" t="s">
        <v>24</v>
      </c>
      <c r="C637" s="68" t="s">
        <v>9</v>
      </c>
      <c r="D637" s="68" t="s">
        <v>326</v>
      </c>
      <c r="E637" s="88">
        <f>+IF(ISNUMBER(DATA!H4326),DATA!H4326,"n/a")</f>
        <v>188177.47</v>
      </c>
      <c r="F637" s="79">
        <f>+IF(ISNUMBER(DATA!I4326),DATA!I4326,"n/a")</f>
        <v>-9.1486999999999999E-2</v>
      </c>
      <c r="G637" s="88">
        <f>+IF(ISNUMBER(DATA!J4326),DATA!J4326,"n/a")</f>
        <v>618081.25</v>
      </c>
      <c r="H637" s="79">
        <f>+IF(ISNUMBER(DATA!K4326),DATA!K4326,"n/a")</f>
        <v>-0.107816</v>
      </c>
      <c r="I637" s="88">
        <f>+IF(ISNUMBER(DATA!L4326),DATA!L4326,"n/a")</f>
        <v>1324079.92</v>
      </c>
      <c r="J637" s="79">
        <f>+IF(ISNUMBER(DATA!M4326),DATA!M4326,"n/a")</f>
        <v>-6.8735000000000004E-2</v>
      </c>
      <c r="K637" s="88">
        <f>+IF(ISNUMBER(DATA!N4326),DATA!N4326,"n/a")</f>
        <v>2778339.21</v>
      </c>
      <c r="L637" s="79">
        <f>+IF(ISNUMBER(DATA!O4326),DATA!O4326,"n/a")</f>
        <v>-2.9937999999999999E-2</v>
      </c>
      <c r="R637" s="68"/>
      <c r="S637" s="68"/>
      <c r="T637" s="68"/>
      <c r="U637" s="68"/>
      <c r="V637" s="68"/>
      <c r="W637" s="68"/>
      <c r="X637" s="68"/>
      <c r="Y637" s="68"/>
    </row>
    <row r="638" spans="1:25" x14ac:dyDescent="0.2">
      <c r="A638" s="68" t="s">
        <v>27</v>
      </c>
      <c r="B638" s="68" t="s">
        <v>24</v>
      </c>
      <c r="C638" s="68" t="s">
        <v>9</v>
      </c>
      <c r="D638" s="68" t="s">
        <v>327</v>
      </c>
      <c r="E638" s="88">
        <f>+IF(ISNUMBER(DATA!H4327),DATA!H4327,"n/a")</f>
        <v>237371.11</v>
      </c>
      <c r="F638" s="79">
        <f>+IF(ISNUMBER(DATA!I4327),DATA!I4327,"n/a")</f>
        <v>0.24578900000000001</v>
      </c>
      <c r="G638" s="88">
        <f>+IF(ISNUMBER(DATA!J4327),DATA!J4327,"n/a")</f>
        <v>808127.46</v>
      </c>
      <c r="H638" s="79">
        <f>+IF(ISNUMBER(DATA!K4327),DATA!K4327,"n/a")</f>
        <v>0.17133799999999999</v>
      </c>
      <c r="I638" s="88">
        <f>+IF(ISNUMBER(DATA!L4327),DATA!L4327,"n/a")</f>
        <v>1733430.62</v>
      </c>
      <c r="J638" s="79">
        <f>+IF(ISNUMBER(DATA!M4327),DATA!M4327,"n/a")</f>
        <v>0.32752100000000001</v>
      </c>
      <c r="K638" s="88">
        <f>+IF(ISNUMBER(DATA!N4327),DATA!N4327,"n/a")</f>
        <v>3371428.57</v>
      </c>
      <c r="L638" s="79">
        <f>+IF(ISNUMBER(DATA!O4327),DATA!O4327,"n/a")</f>
        <v>0.43560599999999999</v>
      </c>
      <c r="R638" s="68"/>
      <c r="S638" s="68"/>
      <c r="T638" s="68"/>
      <c r="U638" s="68"/>
      <c r="V638" s="68"/>
      <c r="W638" s="68"/>
      <c r="X638" s="68"/>
      <c r="Y638" s="68"/>
    </row>
    <row r="639" spans="1:25" x14ac:dyDescent="0.2">
      <c r="A639" s="68" t="s">
        <v>27</v>
      </c>
      <c r="B639" s="68" t="s">
        <v>24</v>
      </c>
      <c r="C639" s="68" t="s">
        <v>9</v>
      </c>
      <c r="D639" s="68" t="s">
        <v>328</v>
      </c>
      <c r="E639" s="88">
        <f>+IF(ISNUMBER(DATA!H4328),DATA!H4328,"n/a")</f>
        <v>190657.52</v>
      </c>
      <c r="F639" s="79">
        <f>+IF(ISNUMBER(DATA!I4328),DATA!I4328,"n/a")</f>
        <v>1.9851000000000001E-2</v>
      </c>
      <c r="G639" s="88">
        <f>+IF(ISNUMBER(DATA!J4328),DATA!J4328,"n/a")</f>
        <v>628952.91</v>
      </c>
      <c r="H639" s="79">
        <f>+IF(ISNUMBER(DATA!K4328),DATA!K4328,"n/a")</f>
        <v>-3.1835000000000002E-2</v>
      </c>
      <c r="I639" s="88">
        <f>+IF(ISNUMBER(DATA!L4328),DATA!L4328,"n/a")</f>
        <v>1318440.8700000001</v>
      </c>
      <c r="J639" s="79">
        <f>+IF(ISNUMBER(DATA!M4328),DATA!M4328,"n/a")</f>
        <v>4.0752999999999998E-2</v>
      </c>
      <c r="K639" s="88">
        <f>+IF(ISNUMBER(DATA!N4328),DATA!N4328,"n/a")</f>
        <v>2757609.1</v>
      </c>
      <c r="L639" s="79">
        <f>+IF(ISNUMBER(DATA!O4328),DATA!O4328,"n/a")</f>
        <v>0.18321200000000001</v>
      </c>
      <c r="R639" s="68"/>
      <c r="S639" s="68"/>
      <c r="T639" s="68"/>
      <c r="U639" s="68"/>
      <c r="V639" s="68"/>
      <c r="W639" s="68"/>
      <c r="X639" s="68"/>
      <c r="Y639" s="68"/>
    </row>
    <row r="640" spans="1:25" x14ac:dyDescent="0.2">
      <c r="A640" s="68" t="s">
        <v>27</v>
      </c>
      <c r="B640" s="68" t="s">
        <v>24</v>
      </c>
      <c r="C640" s="68" t="s">
        <v>9</v>
      </c>
      <c r="D640" s="68" t="s">
        <v>329</v>
      </c>
      <c r="E640" s="88">
        <f>+IF(ISNUMBER(DATA!H4329),DATA!H4329,"n/a")</f>
        <v>440867.41</v>
      </c>
      <c r="F640" s="79">
        <f>+IF(ISNUMBER(DATA!I4329),DATA!I4329,"n/a")</f>
        <v>-5.0989E-2</v>
      </c>
      <c r="G640" s="88">
        <f>+IF(ISNUMBER(DATA!J4329),DATA!J4329,"n/a")</f>
        <v>1529632.96</v>
      </c>
      <c r="H640" s="79">
        <f>+IF(ISNUMBER(DATA!K4329),DATA!K4329,"n/a")</f>
        <v>-6.6406999999999994E-2</v>
      </c>
      <c r="I640" s="88">
        <f>+IF(ISNUMBER(DATA!L4329),DATA!L4329,"n/a")</f>
        <v>3147951.42</v>
      </c>
      <c r="J640" s="79">
        <f>+IF(ISNUMBER(DATA!M4329),DATA!M4329,"n/a")</f>
        <v>-1.5977000000000002E-2</v>
      </c>
      <c r="K640" s="88">
        <f>+IF(ISNUMBER(DATA!N4329),DATA!N4329,"n/a")</f>
        <v>6669691.4900000002</v>
      </c>
      <c r="L640" s="79">
        <f>+IF(ISNUMBER(DATA!O4329),DATA!O4329,"n/a")</f>
        <v>0.123173</v>
      </c>
      <c r="R640" s="68"/>
      <c r="S640" s="68"/>
      <c r="T640" s="68"/>
      <c r="U640" s="68"/>
      <c r="V640" s="68"/>
      <c r="W640" s="68"/>
      <c r="X640" s="68"/>
      <c r="Y640" s="68"/>
    </row>
    <row r="641" spans="1:25" x14ac:dyDescent="0.2">
      <c r="A641" s="68" t="s">
        <v>27</v>
      </c>
      <c r="B641" s="68" t="s">
        <v>24</v>
      </c>
      <c r="C641" s="68" t="s">
        <v>9</v>
      </c>
      <c r="D641" s="68" t="s">
        <v>330</v>
      </c>
      <c r="E641" s="88">
        <f>+IF(ISNUMBER(DATA!H4330),DATA!H4330,"n/a")</f>
        <v>183462.23</v>
      </c>
      <c r="F641" s="79">
        <f>+IF(ISNUMBER(DATA!I4330),DATA!I4330,"n/a")</f>
        <v>0.33008500000000002</v>
      </c>
      <c r="G641" s="88">
        <f>+IF(ISNUMBER(DATA!J4330),DATA!J4330,"n/a")</f>
        <v>604662.30000000005</v>
      </c>
      <c r="H641" s="79">
        <f>+IF(ISNUMBER(DATA!K4330),DATA!K4330,"n/a")</f>
        <v>0.398169</v>
      </c>
      <c r="I641" s="88">
        <f>+IF(ISNUMBER(DATA!L4330),DATA!L4330,"n/a")</f>
        <v>1219363.6299999999</v>
      </c>
      <c r="J641" s="79">
        <f>+IF(ISNUMBER(DATA!M4330),DATA!M4330,"n/a")</f>
        <v>0.42456100000000002</v>
      </c>
      <c r="K641" s="88">
        <f>+IF(ISNUMBER(DATA!N4330),DATA!N4330,"n/a")</f>
        <v>2349189.62</v>
      </c>
      <c r="L641" s="79">
        <f>+IF(ISNUMBER(DATA!O4330),DATA!O4330,"n/a")</f>
        <v>0.52785099999999996</v>
      </c>
      <c r="R641" s="68"/>
      <c r="S641" s="68"/>
      <c r="T641" s="68"/>
      <c r="U641" s="68"/>
      <c r="V641" s="68"/>
      <c r="W641" s="68"/>
      <c r="X641" s="68"/>
      <c r="Y641" s="68"/>
    </row>
    <row r="642" spans="1:25" x14ac:dyDescent="0.2">
      <c r="A642" s="68" t="s">
        <v>27</v>
      </c>
      <c r="B642" s="68" t="s">
        <v>24</v>
      </c>
      <c r="C642" s="68" t="s">
        <v>9</v>
      </c>
      <c r="D642" s="68" t="s">
        <v>331</v>
      </c>
      <c r="E642" s="88">
        <f>+IF(ISNUMBER(DATA!H4331),DATA!H4331,"n/a")</f>
        <v>168599.34</v>
      </c>
      <c r="F642" s="79">
        <f>+IF(ISNUMBER(DATA!I4331),DATA!I4331,"n/a")</f>
        <v>0.43529299999999999</v>
      </c>
      <c r="G642" s="88">
        <f>+IF(ISNUMBER(DATA!J4331),DATA!J4331,"n/a")</f>
        <v>558147.69999999995</v>
      </c>
      <c r="H642" s="79">
        <f>+IF(ISNUMBER(DATA!K4331),DATA!K4331,"n/a")</f>
        <v>0.39376299999999997</v>
      </c>
      <c r="I642" s="88">
        <f>+IF(ISNUMBER(DATA!L4331),DATA!L4331,"n/a")</f>
        <v>1190074.3400000001</v>
      </c>
      <c r="J642" s="79">
        <f>+IF(ISNUMBER(DATA!M4331),DATA!M4331,"n/a")</f>
        <v>0.38409900000000002</v>
      </c>
      <c r="K642" s="88">
        <f>+IF(ISNUMBER(DATA!N4331),DATA!N4331,"n/a")</f>
        <v>2192596.56</v>
      </c>
      <c r="L642" s="79">
        <f>+IF(ISNUMBER(DATA!O4331),DATA!O4331,"n/a")</f>
        <v>0.32468200000000003</v>
      </c>
      <c r="R642" s="68"/>
      <c r="S642" s="68"/>
      <c r="T642" s="68"/>
      <c r="U642" s="68"/>
      <c r="V642" s="68"/>
      <c r="W642" s="68"/>
      <c r="X642" s="68"/>
      <c r="Y642" s="68"/>
    </row>
    <row r="643" spans="1:25" x14ac:dyDescent="0.2">
      <c r="A643" s="68" t="s">
        <v>27</v>
      </c>
      <c r="B643" s="68" t="s">
        <v>24</v>
      </c>
      <c r="C643" s="68" t="s">
        <v>9</v>
      </c>
      <c r="D643" s="68" t="s">
        <v>332</v>
      </c>
      <c r="E643" s="88">
        <f>+IF(ISNUMBER(DATA!H4332),DATA!H4332,"n/a")</f>
        <v>260702.44</v>
      </c>
      <c r="F643" s="79">
        <f>+IF(ISNUMBER(DATA!I4332),DATA!I4332,"n/a")</f>
        <v>0.12878100000000001</v>
      </c>
      <c r="G643" s="88">
        <f>+IF(ISNUMBER(DATA!J4332),DATA!J4332,"n/a")</f>
        <v>890464.51</v>
      </c>
      <c r="H643" s="79">
        <f>+IF(ISNUMBER(DATA!K4332),DATA!K4332,"n/a")</f>
        <v>0.182337</v>
      </c>
      <c r="I643" s="88">
        <f>+IF(ISNUMBER(DATA!L4332),DATA!L4332,"n/a")</f>
        <v>1845161.17</v>
      </c>
      <c r="J643" s="79">
        <f>+IF(ISNUMBER(DATA!M4332),DATA!M4332,"n/a")</f>
        <v>0.27091100000000001</v>
      </c>
      <c r="K643" s="88">
        <f>+IF(ISNUMBER(DATA!N4332),DATA!N4332,"n/a")</f>
        <v>3634324.01</v>
      </c>
      <c r="L643" s="79">
        <f>+IF(ISNUMBER(DATA!O4332),DATA!O4332,"n/a")</f>
        <v>0.27568199999999998</v>
      </c>
      <c r="R643" s="68"/>
      <c r="S643" s="68"/>
      <c r="T643" s="68"/>
      <c r="U643" s="68"/>
      <c r="V643" s="68"/>
      <c r="W643" s="68"/>
      <c r="X643" s="68"/>
      <c r="Y643" s="68"/>
    </row>
    <row r="644" spans="1:25" x14ac:dyDescent="0.2">
      <c r="A644" s="68" t="s">
        <v>27</v>
      </c>
      <c r="B644" s="68" t="s">
        <v>24</v>
      </c>
      <c r="C644" s="68" t="s">
        <v>9</v>
      </c>
      <c r="D644" s="68" t="s">
        <v>333</v>
      </c>
      <c r="E644" s="88">
        <f>+IF(ISNUMBER(DATA!H4333),DATA!H4333,"n/a")</f>
        <v>328382.57</v>
      </c>
      <c r="F644" s="79">
        <f>+IF(ISNUMBER(DATA!I4333),DATA!I4333,"n/a")</f>
        <v>0.25929400000000002</v>
      </c>
      <c r="G644" s="88">
        <f>+IF(ISNUMBER(DATA!J4333),DATA!J4333,"n/a")</f>
        <v>1084012.03</v>
      </c>
      <c r="H644" s="79">
        <f>+IF(ISNUMBER(DATA!K4333),DATA!K4333,"n/a")</f>
        <v>0.26533899999999999</v>
      </c>
      <c r="I644" s="88">
        <f>+IF(ISNUMBER(DATA!L4333),DATA!L4333,"n/a")</f>
        <v>2240058.81</v>
      </c>
      <c r="J644" s="79">
        <f>+IF(ISNUMBER(DATA!M4333),DATA!M4333,"n/a")</f>
        <v>0.287329</v>
      </c>
      <c r="K644" s="88">
        <f>+IF(ISNUMBER(DATA!N4333),DATA!N4333,"n/a")</f>
        <v>4359794.93</v>
      </c>
      <c r="L644" s="79">
        <f>+IF(ISNUMBER(DATA!O4333),DATA!O4333,"n/a")</f>
        <v>0.315691</v>
      </c>
      <c r="R644" s="68"/>
      <c r="S644" s="68"/>
      <c r="T644" s="68"/>
      <c r="U644" s="68"/>
      <c r="V644" s="68"/>
      <c r="W644" s="68"/>
      <c r="X644" s="68"/>
      <c r="Y644" s="68"/>
    </row>
    <row r="645" spans="1:25" x14ac:dyDescent="0.2">
      <c r="A645" s="68" t="s">
        <v>27</v>
      </c>
      <c r="B645" s="68" t="s">
        <v>24</v>
      </c>
      <c r="C645" s="68" t="s">
        <v>9</v>
      </c>
      <c r="D645" s="68" t="s">
        <v>334</v>
      </c>
      <c r="E645" s="88">
        <f>+IF(ISNUMBER(DATA!H4334),DATA!H4334,"n/a")</f>
        <v>1998220.11</v>
      </c>
      <c r="F645" s="79">
        <f>+IF(ISNUMBER(DATA!I4334),DATA!I4334,"n/a")</f>
        <v>0.112413</v>
      </c>
      <c r="G645" s="88">
        <f>+IF(ISNUMBER(DATA!J4334),DATA!J4334,"n/a")</f>
        <v>6722081.1600000001</v>
      </c>
      <c r="H645" s="79">
        <f>+IF(ISNUMBER(DATA!K4334),DATA!K4334,"n/a")</f>
        <v>9.9542000000000005E-2</v>
      </c>
      <c r="I645" s="88">
        <f>+IF(ISNUMBER(DATA!L4334),DATA!L4334,"n/a")</f>
        <v>14018560.880000001</v>
      </c>
      <c r="J645" s="79">
        <f>+IF(ISNUMBER(DATA!M4334),DATA!M4334,"n/a")</f>
        <v>0.15844900000000001</v>
      </c>
      <c r="K645" s="88">
        <f>+IF(ISNUMBER(DATA!N4334),DATA!N4334,"n/a")</f>
        <v>28112973.329999998</v>
      </c>
      <c r="L645" s="79">
        <f>+IF(ISNUMBER(DATA!O4334),DATA!O4334,"n/a")</f>
        <v>0.23103899999999999</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27</v>
      </c>
      <c r="B647" s="68" t="s">
        <v>24</v>
      </c>
      <c r="C647" s="68" t="s">
        <v>25</v>
      </c>
      <c r="D647" s="68" t="s">
        <v>326</v>
      </c>
      <c r="E647" s="88">
        <f>+IF(ISNUMBER(DATA!H4385),DATA!H4385,"n/a")</f>
        <v>390286.47</v>
      </c>
      <c r="F647" s="79">
        <f>+IF(ISNUMBER(DATA!I4385),DATA!I4385,"n/a")</f>
        <v>-6.1216E-2</v>
      </c>
      <c r="G647" s="88">
        <f>+IF(ISNUMBER(DATA!J4385),DATA!J4385,"n/a")</f>
        <v>1292039.32</v>
      </c>
      <c r="H647" s="79">
        <f>+IF(ISNUMBER(DATA!K4385),DATA!K4385,"n/a")</f>
        <v>-7.2798000000000002E-2</v>
      </c>
      <c r="I647" s="88">
        <f>+IF(ISNUMBER(DATA!L4385),DATA!L4385,"n/a")</f>
        <v>2721014.77</v>
      </c>
      <c r="J647" s="79">
        <f>+IF(ISNUMBER(DATA!M4385),DATA!M4385,"n/a")</f>
        <v>-4.2950000000000002E-2</v>
      </c>
      <c r="K647" s="88">
        <f>+IF(ISNUMBER(DATA!N4385),DATA!N4385,"n/a")</f>
        <v>5620591.4100000001</v>
      </c>
      <c r="L647" s="79">
        <f>+IF(ISNUMBER(DATA!O4385),DATA!O4385,"n/a")</f>
        <v>-2.2703000000000001E-2</v>
      </c>
      <c r="R647" s="68"/>
      <c r="S647" s="68"/>
      <c r="T647" s="68"/>
      <c r="U647" s="68"/>
      <c r="V647" s="68"/>
      <c r="W647" s="68"/>
      <c r="X647" s="68"/>
      <c r="Y647" s="68"/>
    </row>
    <row r="648" spans="1:25" x14ac:dyDescent="0.2">
      <c r="A648" s="68" t="s">
        <v>27</v>
      </c>
      <c r="B648" s="68" t="s">
        <v>24</v>
      </c>
      <c r="C648" s="68" t="s">
        <v>25</v>
      </c>
      <c r="D648" s="68" t="s">
        <v>327</v>
      </c>
      <c r="E648" s="88">
        <f>+IF(ISNUMBER(DATA!H4386),DATA!H4386,"n/a")</f>
        <v>414114.27</v>
      </c>
      <c r="F648" s="79">
        <f>+IF(ISNUMBER(DATA!I4386),DATA!I4386,"n/a")</f>
        <v>0.23672599999999999</v>
      </c>
      <c r="G648" s="88">
        <f>+IF(ISNUMBER(DATA!J4386),DATA!J4386,"n/a")</f>
        <v>1388961.58</v>
      </c>
      <c r="H648" s="79">
        <f>+IF(ISNUMBER(DATA!K4386),DATA!K4386,"n/a")</f>
        <v>0.17721999999999999</v>
      </c>
      <c r="I648" s="88">
        <f>+IF(ISNUMBER(DATA!L4386),DATA!L4386,"n/a")</f>
        <v>2858425.3</v>
      </c>
      <c r="J648" s="79">
        <f>+IF(ISNUMBER(DATA!M4386),DATA!M4386,"n/a")</f>
        <v>0.29762499999999997</v>
      </c>
      <c r="K648" s="88">
        <f>+IF(ISNUMBER(DATA!N4386),DATA!N4386,"n/a")</f>
        <v>5546164.4500000002</v>
      </c>
      <c r="L648" s="79">
        <f>+IF(ISNUMBER(DATA!O4386),DATA!O4386,"n/a")</f>
        <v>0.36500500000000002</v>
      </c>
      <c r="R648" s="68"/>
      <c r="S648" s="68"/>
      <c r="T648" s="68"/>
      <c r="U648" s="68"/>
      <c r="V648" s="68"/>
      <c r="W648" s="68"/>
      <c r="X648" s="68"/>
      <c r="Y648" s="68"/>
    </row>
    <row r="649" spans="1:25" x14ac:dyDescent="0.2">
      <c r="A649" s="68" t="s">
        <v>27</v>
      </c>
      <c r="B649" s="68" t="s">
        <v>24</v>
      </c>
      <c r="C649" s="68" t="s">
        <v>25</v>
      </c>
      <c r="D649" s="68" t="s">
        <v>328</v>
      </c>
      <c r="E649" s="88">
        <f>+IF(ISNUMBER(DATA!H4387),DATA!H4387,"n/a")</f>
        <v>320189.84999999998</v>
      </c>
      <c r="F649" s="79">
        <f>+IF(ISNUMBER(DATA!I4387),DATA!I4387,"n/a")</f>
        <v>-1.1511E-2</v>
      </c>
      <c r="G649" s="88">
        <f>+IF(ISNUMBER(DATA!J4387),DATA!J4387,"n/a")</f>
        <v>1048682.76</v>
      </c>
      <c r="H649" s="79">
        <f>+IF(ISNUMBER(DATA!K4387),DATA!K4387,"n/a")</f>
        <v>-6.5087999999999993E-2</v>
      </c>
      <c r="I649" s="88">
        <f>+IF(ISNUMBER(DATA!L4387),DATA!L4387,"n/a")</f>
        <v>2150538.46</v>
      </c>
      <c r="J649" s="79">
        <f>+IF(ISNUMBER(DATA!M4387),DATA!M4387,"n/a")</f>
        <v>-3.5319000000000003E-2</v>
      </c>
      <c r="K649" s="88">
        <f>+IF(ISNUMBER(DATA!N4387),DATA!N4387,"n/a")</f>
        <v>4567122.6500000004</v>
      </c>
      <c r="L649" s="79">
        <f>+IF(ISNUMBER(DATA!O4387),DATA!O4387,"n/a")</f>
        <v>7.1618000000000001E-2</v>
      </c>
      <c r="R649" s="68"/>
      <c r="S649" s="68"/>
      <c r="T649" s="68"/>
      <c r="U649" s="68"/>
      <c r="V649" s="68"/>
      <c r="W649" s="68"/>
      <c r="X649" s="68"/>
      <c r="Y649" s="68"/>
    </row>
    <row r="650" spans="1:25" x14ac:dyDescent="0.2">
      <c r="A650" s="68" t="s">
        <v>27</v>
      </c>
      <c r="B650" s="68" t="s">
        <v>24</v>
      </c>
      <c r="C650" s="68" t="s">
        <v>25</v>
      </c>
      <c r="D650" s="68" t="s">
        <v>329</v>
      </c>
      <c r="E650" s="88">
        <f>+IF(ISNUMBER(DATA!H4388),DATA!H4388,"n/a")</f>
        <v>624713.68999999994</v>
      </c>
      <c r="F650" s="79">
        <f>+IF(ISNUMBER(DATA!I4388),DATA!I4388,"n/a")</f>
        <v>-0.16178600000000001</v>
      </c>
      <c r="G650" s="88">
        <f>+IF(ISNUMBER(DATA!J4388),DATA!J4388,"n/a")</f>
        <v>2155421.7999999998</v>
      </c>
      <c r="H650" s="79">
        <f>+IF(ISNUMBER(DATA!K4388),DATA!K4388,"n/a")</f>
        <v>-0.189606</v>
      </c>
      <c r="I650" s="88">
        <f>+IF(ISNUMBER(DATA!L4388),DATA!L4388,"n/a")</f>
        <v>4420132.84</v>
      </c>
      <c r="J650" s="79">
        <f>+IF(ISNUMBER(DATA!M4388),DATA!M4388,"n/a")</f>
        <v>-0.15763099999999999</v>
      </c>
      <c r="K650" s="88">
        <f>+IF(ISNUMBER(DATA!N4388),DATA!N4388,"n/a")</f>
        <v>10022399.91</v>
      </c>
      <c r="L650" s="79">
        <f>+IF(ISNUMBER(DATA!O4388),DATA!O4388,"n/a")</f>
        <v>2.7369999999999998E-3</v>
      </c>
      <c r="R650" s="68"/>
      <c r="S650" s="68"/>
      <c r="T650" s="68"/>
      <c r="U650" s="68"/>
      <c r="V650" s="68"/>
      <c r="W650" s="68"/>
      <c r="X650" s="68"/>
      <c r="Y650" s="68"/>
    </row>
    <row r="651" spans="1:25" x14ac:dyDescent="0.2">
      <c r="A651" s="68" t="s">
        <v>27</v>
      </c>
      <c r="B651" s="68" t="s">
        <v>24</v>
      </c>
      <c r="C651" s="68" t="s">
        <v>25</v>
      </c>
      <c r="D651" s="68" t="s">
        <v>330</v>
      </c>
      <c r="E651" s="88">
        <f>+IF(ISNUMBER(DATA!H4389),DATA!H4389,"n/a")</f>
        <v>344458.67</v>
      </c>
      <c r="F651" s="79">
        <f>+IF(ISNUMBER(DATA!I4389),DATA!I4389,"n/a")</f>
        <v>0.341611</v>
      </c>
      <c r="G651" s="88">
        <f>+IF(ISNUMBER(DATA!J4389),DATA!J4389,"n/a")</f>
        <v>1137949.3700000001</v>
      </c>
      <c r="H651" s="79">
        <f>+IF(ISNUMBER(DATA!K4389),DATA!K4389,"n/a")</f>
        <v>0.47463699999999998</v>
      </c>
      <c r="I651" s="88">
        <f>+IF(ISNUMBER(DATA!L4389),DATA!L4389,"n/a")</f>
        <v>2175628.4500000002</v>
      </c>
      <c r="J651" s="79">
        <f>+IF(ISNUMBER(DATA!M4389),DATA!M4389,"n/a")</f>
        <v>0.48622100000000001</v>
      </c>
      <c r="K651" s="88">
        <f>+IF(ISNUMBER(DATA!N4389),DATA!N4389,"n/a")</f>
        <v>4152847.82</v>
      </c>
      <c r="L651" s="79">
        <f>+IF(ISNUMBER(DATA!O4389),DATA!O4389,"n/a")</f>
        <v>0.56555200000000005</v>
      </c>
      <c r="R651" s="68"/>
      <c r="S651" s="68"/>
      <c r="T651" s="68"/>
      <c r="U651" s="68"/>
      <c r="V651" s="68"/>
      <c r="W651" s="68"/>
      <c r="X651" s="68"/>
      <c r="Y651" s="68"/>
    </row>
    <row r="652" spans="1:25" x14ac:dyDescent="0.2">
      <c r="A652" s="68" t="s">
        <v>27</v>
      </c>
      <c r="B652" s="68" t="s">
        <v>24</v>
      </c>
      <c r="C652" s="68" t="s">
        <v>25</v>
      </c>
      <c r="D652" s="68" t="s">
        <v>331</v>
      </c>
      <c r="E652" s="88">
        <f>+IF(ISNUMBER(DATA!H4390),DATA!H4390,"n/a")</f>
        <v>255258.33</v>
      </c>
      <c r="F652" s="79">
        <f>+IF(ISNUMBER(DATA!I4390),DATA!I4390,"n/a")</f>
        <v>0.141013</v>
      </c>
      <c r="G652" s="88">
        <f>+IF(ISNUMBER(DATA!J4390),DATA!J4390,"n/a")</f>
        <v>848930.02</v>
      </c>
      <c r="H652" s="79">
        <f>+IF(ISNUMBER(DATA!K4390),DATA!K4390,"n/a")</f>
        <v>0.162497</v>
      </c>
      <c r="I652" s="88">
        <f>+IF(ISNUMBER(DATA!L4390),DATA!L4390,"n/a")</f>
        <v>1784198.4</v>
      </c>
      <c r="J652" s="79">
        <f>+IF(ISNUMBER(DATA!M4390),DATA!M4390,"n/a")</f>
        <v>0.17522299999999999</v>
      </c>
      <c r="K652" s="88">
        <f>+IF(ISNUMBER(DATA!N4390),DATA!N4390,"n/a")</f>
        <v>3387544.09</v>
      </c>
      <c r="L652" s="79">
        <f>+IF(ISNUMBER(DATA!O4390),DATA!O4390,"n/a")</f>
        <v>0.15696499999999999</v>
      </c>
      <c r="R652" s="68"/>
      <c r="S652" s="68"/>
      <c r="T652" s="68"/>
      <c r="U652" s="68"/>
      <c r="V652" s="68"/>
      <c r="W652" s="68"/>
      <c r="X652" s="68"/>
      <c r="Y652" s="68"/>
    </row>
    <row r="653" spans="1:25" x14ac:dyDescent="0.2">
      <c r="A653" s="68" t="s">
        <v>27</v>
      </c>
      <c r="B653" s="68" t="s">
        <v>24</v>
      </c>
      <c r="C653" s="68" t="s">
        <v>25</v>
      </c>
      <c r="D653" s="68" t="s">
        <v>332</v>
      </c>
      <c r="E653" s="88">
        <f>+IF(ISNUMBER(DATA!H4391),DATA!H4391,"n/a")</f>
        <v>471174.18</v>
      </c>
      <c r="F653" s="79">
        <f>+IF(ISNUMBER(DATA!I4391),DATA!I4391,"n/a")</f>
        <v>9.7059999999999994E-2</v>
      </c>
      <c r="G653" s="88">
        <f>+IF(ISNUMBER(DATA!J4391),DATA!J4391,"n/a")</f>
        <v>1598338.63</v>
      </c>
      <c r="H653" s="79">
        <f>+IF(ISNUMBER(DATA!K4391),DATA!K4391,"n/a")</f>
        <v>0.141208</v>
      </c>
      <c r="I653" s="88">
        <f>+IF(ISNUMBER(DATA!L4391),DATA!L4391,"n/a")</f>
        <v>3258814.68</v>
      </c>
      <c r="J653" s="79">
        <f>+IF(ISNUMBER(DATA!M4391),DATA!M4391,"n/a")</f>
        <v>0.18176100000000001</v>
      </c>
      <c r="K653" s="88">
        <f>+IF(ISNUMBER(DATA!N4391),DATA!N4391,"n/a")</f>
        <v>6439620.46</v>
      </c>
      <c r="L653" s="79">
        <f>+IF(ISNUMBER(DATA!O4391),DATA!O4391,"n/a")</f>
        <v>0.17663499999999999</v>
      </c>
      <c r="R653" s="68"/>
      <c r="S653" s="68"/>
      <c r="T653" s="68"/>
      <c r="U653" s="68"/>
      <c r="V653" s="68"/>
      <c r="W653" s="68"/>
      <c r="X653" s="68"/>
      <c r="Y653" s="68"/>
    </row>
    <row r="654" spans="1:25" x14ac:dyDescent="0.2">
      <c r="A654" s="68" t="s">
        <v>27</v>
      </c>
      <c r="B654" s="68" t="s">
        <v>24</v>
      </c>
      <c r="C654" s="68" t="s">
        <v>25</v>
      </c>
      <c r="D654" s="68" t="s">
        <v>333</v>
      </c>
      <c r="E654" s="88">
        <f>+IF(ISNUMBER(DATA!H4392),DATA!H4392,"n/a")</f>
        <v>612490.88</v>
      </c>
      <c r="F654" s="79">
        <f>+IF(ISNUMBER(DATA!I4392),DATA!I4392,"n/a")</f>
        <v>0.17651900000000001</v>
      </c>
      <c r="G654" s="88">
        <f>+IF(ISNUMBER(DATA!J4392),DATA!J4392,"n/a")</f>
        <v>2032323.97</v>
      </c>
      <c r="H654" s="79">
        <f>+IF(ISNUMBER(DATA!K4392),DATA!K4392,"n/a")</f>
        <v>0.20832400000000001</v>
      </c>
      <c r="I654" s="88">
        <f>+IF(ISNUMBER(DATA!L4392),DATA!L4392,"n/a")</f>
        <v>4165629.47</v>
      </c>
      <c r="J654" s="79">
        <f>+IF(ISNUMBER(DATA!M4392),DATA!M4392,"n/a")</f>
        <v>0.22697600000000001</v>
      </c>
      <c r="K654" s="88">
        <f>+IF(ISNUMBER(DATA!N4392),DATA!N4392,"n/a")</f>
        <v>8164792.5700000003</v>
      </c>
      <c r="L654" s="79">
        <f>+IF(ISNUMBER(DATA!O4392),DATA!O4392,"n/a")</f>
        <v>0.24802099999999999</v>
      </c>
      <c r="R654" s="68"/>
      <c r="S654" s="68"/>
      <c r="T654" s="68"/>
      <c r="U654" s="68"/>
      <c r="V654" s="68"/>
      <c r="W654" s="68"/>
      <c r="X654" s="68"/>
      <c r="Y654" s="68"/>
    </row>
    <row r="655" spans="1:25" x14ac:dyDescent="0.2">
      <c r="A655" s="68" t="s">
        <v>27</v>
      </c>
      <c r="B655" s="68" t="s">
        <v>24</v>
      </c>
      <c r="C655" s="68" t="s">
        <v>25</v>
      </c>
      <c r="D655" s="68" t="s">
        <v>334</v>
      </c>
      <c r="E655" s="88">
        <f>+IF(ISNUMBER(DATA!H4393),DATA!H4393,"n/a")</f>
        <v>3432686.44</v>
      </c>
      <c r="F655" s="79">
        <f>+IF(ISNUMBER(DATA!I4393),DATA!I4393,"n/a")</f>
        <v>5.6100999999999998E-2</v>
      </c>
      <c r="G655" s="88">
        <f>+IF(ISNUMBER(DATA!J4393),DATA!J4393,"n/a")</f>
        <v>11502647.619999999</v>
      </c>
      <c r="H655" s="79">
        <f>+IF(ISNUMBER(DATA!K4393),DATA!K4393,"n/a")</f>
        <v>5.1506000000000003E-2</v>
      </c>
      <c r="I655" s="88">
        <f>+IF(ISNUMBER(DATA!L4393),DATA!L4393,"n/a")</f>
        <v>23534382.609999999</v>
      </c>
      <c r="J655" s="79">
        <f>+IF(ISNUMBER(DATA!M4393),DATA!M4393,"n/a")</f>
        <v>8.6679000000000006E-2</v>
      </c>
      <c r="K655" s="88">
        <f>+IF(ISNUMBER(DATA!N4393),DATA!N4393,"n/a")</f>
        <v>47901083.920000002</v>
      </c>
      <c r="L655" s="79">
        <f>+IF(ISNUMBER(DATA!O4393),DATA!O4393,"n/a")</f>
        <v>0.149619</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27</v>
      </c>
      <c r="B657" s="68" t="s">
        <v>24</v>
      </c>
      <c r="C657" s="68" t="s">
        <v>10</v>
      </c>
      <c r="D657" s="68" t="s">
        <v>326</v>
      </c>
      <c r="E657" s="89">
        <f>+IF(ISNUMBER(DATA!H4444),DATA!H4444,"n/a")</f>
        <v>4.969258</v>
      </c>
      <c r="F657" s="79">
        <f>+IF(ISNUMBER(DATA!I4444),DATA!I4444,"n/a")</f>
        <v>1.9643999999999998E-2</v>
      </c>
      <c r="G657" s="89">
        <f>+IF(ISNUMBER(DATA!J4444),DATA!J4444,"n/a")</f>
        <v>5.0913570000000004</v>
      </c>
      <c r="H657" s="79">
        <f>+IF(ISNUMBER(DATA!K4444),DATA!K4444,"n/a")</f>
        <v>3.0336999999999999E-2</v>
      </c>
      <c r="I657" s="89">
        <f>+IF(ISNUMBER(DATA!L4444),DATA!L4444,"n/a")</f>
        <v>5.0549160000000004</v>
      </c>
      <c r="J657" s="79">
        <f>+IF(ISNUMBER(DATA!M4444),DATA!M4444,"n/a")</f>
        <v>1.9657999999999998E-2</v>
      </c>
      <c r="K657" s="89">
        <f>+IF(ISNUMBER(DATA!N4444),DATA!N4444,"n/a")</f>
        <v>5.0083840000000004</v>
      </c>
      <c r="L657" s="79">
        <f>+IF(ISNUMBER(DATA!O4444),DATA!O4444,"n/a")</f>
        <v>1.2258E-2</v>
      </c>
      <c r="R657" s="68"/>
      <c r="S657" s="68"/>
      <c r="T657" s="68"/>
      <c r="U657" s="68"/>
      <c r="V657" s="68"/>
      <c r="W657" s="68"/>
      <c r="X657" s="68"/>
      <c r="Y657" s="68"/>
    </row>
    <row r="658" spans="1:25" x14ac:dyDescent="0.2">
      <c r="A658" s="68" t="s">
        <v>27</v>
      </c>
      <c r="B658" s="68" t="s">
        <v>24</v>
      </c>
      <c r="C658" s="68" t="s">
        <v>10</v>
      </c>
      <c r="D658" s="68" t="s">
        <v>327</v>
      </c>
      <c r="E658" s="89">
        <f>+IF(ISNUMBER(DATA!H4445),DATA!H4445,"n/a")</f>
        <v>4.258222</v>
      </c>
      <c r="F658" s="79">
        <f>+IF(ISNUMBER(DATA!I4445),DATA!I4445,"n/a")</f>
        <v>-1.1958999999999999E-2</v>
      </c>
      <c r="G658" s="89">
        <f>+IF(ISNUMBER(DATA!J4445),DATA!J4445,"n/a")</f>
        <v>4.3383229999999999</v>
      </c>
      <c r="H658" s="79">
        <f>+IF(ISNUMBER(DATA!K4445),DATA!K4445,"n/a")</f>
        <v>3.1591000000000001E-2</v>
      </c>
      <c r="I658" s="89">
        <f>+IF(ISNUMBER(DATA!L4445),DATA!L4445,"n/a")</f>
        <v>4.2212899999999998</v>
      </c>
      <c r="J658" s="79">
        <f>+IF(ISNUMBER(DATA!M4445),DATA!M4445,"n/a")</f>
        <v>8.6199999999999992E-3</v>
      </c>
      <c r="K658" s="89">
        <f>+IF(ISNUMBER(DATA!N4445),DATA!N4445,"n/a")</f>
        <v>4.185289</v>
      </c>
      <c r="L658" s="79">
        <f>+IF(ISNUMBER(DATA!O4445),DATA!O4445,"n/a")</f>
        <v>-8.9849999999999999E-3</v>
      </c>
      <c r="R658" s="68"/>
      <c r="S658" s="68"/>
      <c r="T658" s="68"/>
      <c r="U658" s="68"/>
      <c r="V658" s="68"/>
      <c r="W658" s="68"/>
      <c r="X658" s="68"/>
      <c r="Y658" s="68"/>
    </row>
    <row r="659" spans="1:25" x14ac:dyDescent="0.2">
      <c r="A659" s="68" t="s">
        <v>27</v>
      </c>
      <c r="B659" s="68" t="s">
        <v>24</v>
      </c>
      <c r="C659" s="68" t="s">
        <v>10</v>
      </c>
      <c r="D659" s="68" t="s">
        <v>328</v>
      </c>
      <c r="E659" s="89">
        <f>+IF(ISNUMBER(DATA!H4446),DATA!H4446,"n/a")</f>
        <v>4.360398</v>
      </c>
      <c r="F659" s="79">
        <f>+IF(ISNUMBER(DATA!I4446),DATA!I4446,"n/a")</f>
        <v>2.0823999999999999E-2</v>
      </c>
      <c r="G659" s="89">
        <f>+IF(ISNUMBER(DATA!J4446),DATA!J4446,"n/a")</f>
        <v>4.3808449999999999</v>
      </c>
      <c r="H659" s="79">
        <f>+IF(ISNUMBER(DATA!K4446),DATA!K4446,"n/a")</f>
        <v>2.81E-2</v>
      </c>
      <c r="I659" s="89">
        <f>+IF(ISNUMBER(DATA!L4446),DATA!L4446,"n/a")</f>
        <v>4.3446040000000004</v>
      </c>
      <c r="J659" s="79">
        <f>+IF(ISNUMBER(DATA!M4446),DATA!M4446,"n/a")</f>
        <v>9.3410000000000003E-3</v>
      </c>
      <c r="K659" s="89">
        <f>+IF(ISNUMBER(DATA!N4446),DATA!N4446,"n/a")</f>
        <v>4.2941960000000003</v>
      </c>
      <c r="L659" s="79">
        <f>+IF(ISNUMBER(DATA!O4446),DATA!O4446,"n/a")</f>
        <v>-1.6365999999999999E-2</v>
      </c>
      <c r="R659" s="68"/>
      <c r="S659" s="68"/>
      <c r="T659" s="68"/>
      <c r="U659" s="68"/>
      <c r="V659" s="68"/>
      <c r="W659" s="68"/>
      <c r="X659" s="68"/>
      <c r="Y659" s="68"/>
    </row>
    <row r="660" spans="1:25" x14ac:dyDescent="0.2">
      <c r="A660" s="68" t="s">
        <v>27</v>
      </c>
      <c r="B660" s="68" t="s">
        <v>24</v>
      </c>
      <c r="C660" s="68" t="s">
        <v>10</v>
      </c>
      <c r="D660" s="68" t="s">
        <v>329</v>
      </c>
      <c r="E660" s="89">
        <f>+IF(ISNUMBER(DATA!H4447),DATA!H4447,"n/a")</f>
        <v>3.8894820000000001</v>
      </c>
      <c r="F660" s="79">
        <f>+IF(ISNUMBER(DATA!I4447),DATA!I4447,"n/a")</f>
        <v>-2.4282000000000001E-2</v>
      </c>
      <c r="G660" s="89">
        <f>+IF(ISNUMBER(DATA!J4447),DATA!J4447,"n/a")</f>
        <v>3.8126359999999999</v>
      </c>
      <c r="H660" s="79">
        <f>+IF(ISNUMBER(DATA!K4447),DATA!K4447,"n/a")</f>
        <v>-3.4438000000000003E-2</v>
      </c>
      <c r="I660" s="89">
        <f>+IF(ISNUMBER(DATA!L4447),DATA!L4447,"n/a")</f>
        <v>3.8113959999999998</v>
      </c>
      <c r="J660" s="79">
        <f>+IF(ISNUMBER(DATA!M4447),DATA!M4447,"n/a")</f>
        <v>-4.3754000000000001E-2</v>
      </c>
      <c r="K660" s="89">
        <f>+IF(ISNUMBER(DATA!N4447),DATA!N4447,"n/a")</f>
        <v>3.8809010000000002</v>
      </c>
      <c r="L660" s="79">
        <f>+IF(ISNUMBER(DATA!O4447),DATA!O4447,"n/a")</f>
        <v>-4.1642999999999999E-2</v>
      </c>
      <c r="R660" s="68"/>
      <c r="S660" s="68"/>
      <c r="T660" s="68"/>
      <c r="U660" s="68"/>
      <c r="V660" s="68"/>
      <c r="W660" s="68"/>
      <c r="X660" s="68"/>
      <c r="Y660" s="68"/>
    </row>
    <row r="661" spans="1:25" x14ac:dyDescent="0.2">
      <c r="A661" s="68" t="s">
        <v>27</v>
      </c>
      <c r="B661" s="68" t="s">
        <v>24</v>
      </c>
      <c r="C661" s="68" t="s">
        <v>10</v>
      </c>
      <c r="D661" s="68" t="s">
        <v>330</v>
      </c>
      <c r="E661" s="89">
        <f>+IF(ISNUMBER(DATA!H4448),DATA!H4448,"n/a")</f>
        <v>4.4607060000000001</v>
      </c>
      <c r="F661" s="79">
        <f>+IF(ISNUMBER(DATA!I4448),DATA!I4448,"n/a")</f>
        <v>4.9579999999999999E-2</v>
      </c>
      <c r="G661" s="89">
        <f>+IF(ISNUMBER(DATA!J4448),DATA!J4448,"n/a")</f>
        <v>4.4888070000000004</v>
      </c>
      <c r="H661" s="79">
        <f>+IF(ISNUMBER(DATA!K4448),DATA!K4448,"n/a")</f>
        <v>4.1985000000000001E-2</v>
      </c>
      <c r="I661" s="89">
        <f>+IF(ISNUMBER(DATA!L4448),DATA!L4448,"n/a")</f>
        <v>4.3548650000000002</v>
      </c>
      <c r="J661" s="79">
        <f>+IF(ISNUMBER(DATA!M4448),DATA!M4448,"n/a")</f>
        <v>9.2230000000000003E-3</v>
      </c>
      <c r="K661" s="89">
        <f>+IF(ISNUMBER(DATA!N4448),DATA!N4448,"n/a")</f>
        <v>4.2488910000000004</v>
      </c>
      <c r="L661" s="79">
        <f>+IF(ISNUMBER(DATA!O4448),DATA!O4448,"n/a")</f>
        <v>-4.1549999999999997E-2</v>
      </c>
      <c r="R661" s="68"/>
      <c r="S661" s="68"/>
      <c r="T661" s="68"/>
      <c r="U661" s="68"/>
      <c r="V661" s="68"/>
      <c r="W661" s="68"/>
      <c r="X661" s="68"/>
      <c r="Y661" s="68"/>
    </row>
    <row r="662" spans="1:25" x14ac:dyDescent="0.2">
      <c r="A662" s="68" t="s">
        <v>27</v>
      </c>
      <c r="B662" s="68" t="s">
        <v>24</v>
      </c>
      <c r="C662" s="68" t="s">
        <v>10</v>
      </c>
      <c r="D662" s="68" t="s">
        <v>331</v>
      </c>
      <c r="E662" s="89">
        <f>+IF(ISNUMBER(DATA!H4449),DATA!H4449,"n/a")</f>
        <v>4.320138</v>
      </c>
      <c r="F662" s="79">
        <f>+IF(ISNUMBER(DATA!I4449),DATA!I4449,"n/a")</f>
        <v>-0.14144799999999999</v>
      </c>
      <c r="G662" s="89">
        <f>+IF(ISNUMBER(DATA!J4449),DATA!J4449,"n/a")</f>
        <v>4.3918869999999997</v>
      </c>
      <c r="H662" s="79">
        <f>+IF(ISNUMBER(DATA!K4449),DATA!K4449,"n/a")</f>
        <v>-0.11615300000000001</v>
      </c>
      <c r="I662" s="89">
        <f>+IF(ISNUMBER(DATA!L4449),DATA!L4449,"n/a")</f>
        <v>4.3628340000000003</v>
      </c>
      <c r="J662" s="79">
        <f>+IF(ISNUMBER(DATA!M4449),DATA!M4449,"n/a")</f>
        <v>-9.7948999999999994E-2</v>
      </c>
      <c r="K662" s="89">
        <f>+IF(ISNUMBER(DATA!N4449),DATA!N4449,"n/a")</f>
        <v>4.4373149999999999</v>
      </c>
      <c r="L662" s="79">
        <f>+IF(ISNUMBER(DATA!O4449),DATA!O4449,"n/a")</f>
        <v>-7.2235999999999995E-2</v>
      </c>
      <c r="R662" s="68"/>
      <c r="S662" s="68"/>
      <c r="T662" s="68"/>
      <c r="U662" s="68"/>
      <c r="V662" s="68"/>
      <c r="W662" s="68"/>
      <c r="X662" s="68"/>
      <c r="Y662" s="68"/>
    </row>
    <row r="663" spans="1:25" x14ac:dyDescent="0.2">
      <c r="A663" s="68" t="s">
        <v>27</v>
      </c>
      <c r="B663" s="68" t="s">
        <v>24</v>
      </c>
      <c r="C663" s="68" t="s">
        <v>10</v>
      </c>
      <c r="D663" s="68" t="s">
        <v>332</v>
      </c>
      <c r="E663" s="89">
        <f>+IF(ISNUMBER(DATA!H4450),DATA!H4450,"n/a")</f>
        <v>4.2699699999999998</v>
      </c>
      <c r="F663" s="79">
        <f>+IF(ISNUMBER(DATA!I4450),DATA!I4450,"n/a")</f>
        <v>4.2420000000000001E-3</v>
      </c>
      <c r="G663" s="89">
        <f>+IF(ISNUMBER(DATA!J4450),DATA!J4450,"n/a")</f>
        <v>4.1545019999999999</v>
      </c>
      <c r="H663" s="79">
        <f>+IF(ISNUMBER(DATA!K4450),DATA!K4450,"n/a")</f>
        <v>-2.5153999999999999E-2</v>
      </c>
      <c r="I663" s="89">
        <f>+IF(ISNUMBER(DATA!L4450),DATA!L4450,"n/a")</f>
        <v>4.21401</v>
      </c>
      <c r="J663" s="79">
        <f>+IF(ISNUMBER(DATA!M4450),DATA!M4450,"n/a")</f>
        <v>-2.0379000000000001E-2</v>
      </c>
      <c r="K663" s="89">
        <f>+IF(ISNUMBER(DATA!N4450),DATA!N4450,"n/a")</f>
        <v>4.2180460000000002</v>
      </c>
      <c r="L663" s="79">
        <f>+IF(ISNUMBER(DATA!O4450),DATA!O4450,"n/a")</f>
        <v>-2.3182999999999999E-2</v>
      </c>
      <c r="R663" s="68"/>
      <c r="S663" s="68"/>
      <c r="T663" s="68"/>
      <c r="U663" s="68"/>
      <c r="V663" s="68"/>
      <c r="W663" s="68"/>
      <c r="X663" s="68"/>
      <c r="Y663" s="68"/>
    </row>
    <row r="664" spans="1:25" x14ac:dyDescent="0.2">
      <c r="A664" s="68" t="s">
        <v>27</v>
      </c>
      <c r="B664" s="68" t="s">
        <v>24</v>
      </c>
      <c r="C664" s="68" t="s">
        <v>10</v>
      </c>
      <c r="D664" s="68" t="s">
        <v>333</v>
      </c>
      <c r="E664" s="89">
        <f>+IF(ISNUMBER(DATA!H4451),DATA!H4451,"n/a")</f>
        <v>3.9066429999999999</v>
      </c>
      <c r="F664" s="79">
        <f>+IF(ISNUMBER(DATA!I4451),DATA!I4451,"n/a")</f>
        <v>-7.7620999999999996E-2</v>
      </c>
      <c r="G664" s="89">
        <f>+IF(ISNUMBER(DATA!J4451),DATA!J4451,"n/a")</f>
        <v>3.9153129999999998</v>
      </c>
      <c r="H664" s="79">
        <f>+IF(ISNUMBER(DATA!K4451),DATA!K4451,"n/a")</f>
        <v>-0.10663499999999999</v>
      </c>
      <c r="I664" s="89">
        <f>+IF(ISNUMBER(DATA!L4451),DATA!L4451,"n/a")</f>
        <v>3.9117389999999999</v>
      </c>
      <c r="J664" s="79">
        <f>+IF(ISNUMBER(DATA!M4451),DATA!M4451,"n/a")</f>
        <v>-0.113131</v>
      </c>
      <c r="K664" s="89">
        <f>+IF(ISNUMBER(DATA!N4451),DATA!N4451,"n/a")</f>
        <v>3.9454250000000002</v>
      </c>
      <c r="L664" s="79">
        <f>+IF(ISNUMBER(DATA!O4451),DATA!O4451,"n/a")</f>
        <v>-0.113658</v>
      </c>
      <c r="R664" s="68"/>
      <c r="S664" s="68"/>
      <c r="T664" s="68"/>
      <c r="U664" s="68"/>
      <c r="V664" s="68"/>
      <c r="W664" s="68"/>
      <c r="X664" s="68"/>
      <c r="Y664" s="68"/>
    </row>
    <row r="665" spans="1:25" x14ac:dyDescent="0.2">
      <c r="A665" s="68" t="s">
        <v>27</v>
      </c>
      <c r="B665" s="68" t="s">
        <v>24</v>
      </c>
      <c r="C665" s="68" t="s">
        <v>10</v>
      </c>
      <c r="D665" s="68" t="s">
        <v>334</v>
      </c>
      <c r="E665" s="89">
        <f>+IF(ISNUMBER(DATA!H4452),DATA!H4452,"n/a")</f>
        <v>4.2211460000000001</v>
      </c>
      <c r="F665" s="79">
        <f>+IF(ISNUMBER(DATA!I4452),DATA!I4452,"n/a")</f>
        <v>-2.0962000000000001E-2</v>
      </c>
      <c r="G665" s="89">
        <f>+IF(ISNUMBER(DATA!J4452),DATA!J4452,"n/a")</f>
        <v>4.2173379999999998</v>
      </c>
      <c r="H665" s="79">
        <f>+IF(ISNUMBER(DATA!K4452),DATA!K4452,"n/a")</f>
        <v>-2.2626E-2</v>
      </c>
      <c r="I665" s="89">
        <f>+IF(ISNUMBER(DATA!L4452),DATA!L4452,"n/a")</f>
        <v>4.192793</v>
      </c>
      <c r="J665" s="79">
        <f>+IF(ISNUMBER(DATA!M4452),DATA!M4452,"n/a")</f>
        <v>-3.3377999999999998E-2</v>
      </c>
      <c r="K665" s="89">
        <f>+IF(ISNUMBER(DATA!N4452),DATA!N4452,"n/a")</f>
        <v>4.1971090000000002</v>
      </c>
      <c r="L665" s="79">
        <f>+IF(ISNUMBER(DATA!O4452),DATA!O4452,"n/a")</f>
        <v>-4.2431999999999997E-2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27</v>
      </c>
      <c r="B667" s="68" t="s">
        <v>24</v>
      </c>
      <c r="C667" s="68" t="s">
        <v>26</v>
      </c>
      <c r="D667" s="68" t="s">
        <v>326</v>
      </c>
      <c r="E667" s="89">
        <f>+IF(ISNUMBER(DATA!H4503),DATA!H4503,"n/a")</f>
        <v>2.3959389999999998</v>
      </c>
      <c r="F667" s="79">
        <f>+IF(ISNUMBER(DATA!I4503),DATA!I4503,"n/a")</f>
        <v>-1.3235E-2</v>
      </c>
      <c r="G667" s="89">
        <f>+IF(ISNUMBER(DATA!J4503),DATA!J4503,"n/a")</f>
        <v>2.4355859999999998</v>
      </c>
      <c r="H667" s="79">
        <f>+IF(ISNUMBER(DATA!K4503),DATA!K4503,"n/a")</f>
        <v>-8.5769999999999996E-3</v>
      </c>
      <c r="I667" s="89">
        <f>+IF(ISNUMBER(DATA!L4503),DATA!L4503,"n/a")</f>
        <v>2.4597850000000001</v>
      </c>
      <c r="J667" s="79">
        <f>+IF(ISNUMBER(DATA!M4503),DATA!M4503,"n/a")</f>
        <v>-7.8150000000000008E-3</v>
      </c>
      <c r="K667" s="89">
        <f>+IF(ISNUMBER(DATA!N4503),DATA!N4503,"n/a")</f>
        <v>2.4757169999999999</v>
      </c>
      <c r="L667" s="79">
        <f>+IF(ISNUMBER(DATA!O4503),DATA!O4503,"n/a")</f>
        <v>4.764E-3</v>
      </c>
      <c r="R667" s="68"/>
      <c r="S667" s="68"/>
      <c r="T667" s="68"/>
      <c r="U667" s="68"/>
      <c r="V667" s="68"/>
      <c r="W667" s="68"/>
      <c r="X667" s="68"/>
      <c r="Y667" s="68"/>
    </row>
    <row r="668" spans="1:25" x14ac:dyDescent="0.2">
      <c r="A668" s="68" t="s">
        <v>27</v>
      </c>
      <c r="B668" s="68" t="s">
        <v>24</v>
      </c>
      <c r="C668" s="68" t="s">
        <v>26</v>
      </c>
      <c r="D668" s="68" t="s">
        <v>327</v>
      </c>
      <c r="E668" s="89">
        <f>+IF(ISNUMBER(DATA!H4504),DATA!H4504,"n/a")</f>
        <v>2.4408210000000001</v>
      </c>
      <c r="F668" s="79">
        <f>+IF(ISNUMBER(DATA!I4504),DATA!I4504,"n/a")</f>
        <v>-4.7190000000000001E-3</v>
      </c>
      <c r="G668" s="89">
        <f>+IF(ISNUMBER(DATA!J4504),DATA!J4504,"n/a")</f>
        <v>2.5241289999999998</v>
      </c>
      <c r="H668" s="79">
        <f>+IF(ISNUMBER(DATA!K4504),DATA!K4504,"n/a")</f>
        <v>2.6436000000000001E-2</v>
      </c>
      <c r="I668" s="89">
        <f>+IF(ISNUMBER(DATA!L4504),DATA!L4504,"n/a")</f>
        <v>2.559911</v>
      </c>
      <c r="J668" s="79">
        <f>+IF(ISNUMBER(DATA!M4504),DATA!M4504,"n/a")</f>
        <v>3.1857999999999997E-2</v>
      </c>
      <c r="K668" s="89">
        <f>+IF(ISNUMBER(DATA!N4504),DATA!N4504,"n/a")</f>
        <v>2.5441729999999998</v>
      </c>
      <c r="L668" s="79">
        <f>+IF(ISNUMBER(DATA!O4504),DATA!O4504,"n/a")</f>
        <v>4.2271999999999997E-2</v>
      </c>
      <c r="R668" s="68"/>
      <c r="S668" s="68"/>
      <c r="T668" s="68"/>
      <c r="U668" s="68"/>
      <c r="V668" s="68"/>
      <c r="W668" s="68"/>
      <c r="X668" s="68"/>
      <c r="Y668" s="68"/>
    </row>
    <row r="669" spans="1:25" x14ac:dyDescent="0.2">
      <c r="A669" s="68" t="s">
        <v>27</v>
      </c>
      <c r="B669" s="68" t="s">
        <v>24</v>
      </c>
      <c r="C669" s="68" t="s">
        <v>26</v>
      </c>
      <c r="D669" s="68" t="s">
        <v>328</v>
      </c>
      <c r="E669" s="89">
        <f>+IF(ISNUMBER(DATA!H4505),DATA!H4505,"n/a")</f>
        <v>2.596406</v>
      </c>
      <c r="F669" s="79">
        <f>+IF(ISNUMBER(DATA!I4505),DATA!I4505,"n/a")</f>
        <v>5.3212000000000002E-2</v>
      </c>
      <c r="G669" s="89">
        <f>+IF(ISNUMBER(DATA!J4505),DATA!J4505,"n/a")</f>
        <v>2.627434</v>
      </c>
      <c r="H669" s="79">
        <f>+IF(ISNUMBER(DATA!K4505),DATA!K4505,"n/a")</f>
        <v>6.4667000000000002E-2</v>
      </c>
      <c r="I669" s="89">
        <f>+IF(ISNUMBER(DATA!L4505),DATA!L4505,"n/a")</f>
        <v>2.663567</v>
      </c>
      <c r="J669" s="79">
        <f>+IF(ISNUMBER(DATA!M4505),DATA!M4505,"n/a")</f>
        <v>8.8935E-2</v>
      </c>
      <c r="K669" s="89">
        <f>+IF(ISNUMBER(DATA!N4505),DATA!N4505,"n/a")</f>
        <v>2.5928170000000001</v>
      </c>
      <c r="L669" s="79">
        <f>+IF(ISNUMBER(DATA!O4505),DATA!O4505,"n/a")</f>
        <v>8.6065000000000003E-2</v>
      </c>
      <c r="R669" s="68"/>
      <c r="S669" s="68"/>
      <c r="T669" s="68"/>
      <c r="U669" s="68"/>
      <c r="V669" s="68"/>
      <c r="W669" s="68"/>
      <c r="X669" s="68"/>
      <c r="Y669" s="68"/>
    </row>
    <row r="670" spans="1:25" x14ac:dyDescent="0.2">
      <c r="A670" s="68" t="s">
        <v>27</v>
      </c>
      <c r="B670" s="68" t="s">
        <v>24</v>
      </c>
      <c r="C670" s="68" t="s">
        <v>26</v>
      </c>
      <c r="D670" s="68" t="s">
        <v>329</v>
      </c>
      <c r="E670" s="89">
        <f>+IF(ISNUMBER(DATA!H4506),DATA!H4506,"n/a")</f>
        <v>2.7448510000000002</v>
      </c>
      <c r="F670" s="79">
        <f>+IF(ISNUMBER(DATA!I4506),DATA!I4506,"n/a")</f>
        <v>0.104689</v>
      </c>
      <c r="G670" s="89">
        <f>+IF(ISNUMBER(DATA!J4506),DATA!J4506,"n/a")</f>
        <v>2.7057039999999999</v>
      </c>
      <c r="H670" s="79">
        <f>+IF(ISNUMBER(DATA!K4506),DATA!K4506,"n/a")</f>
        <v>0.11235100000000001</v>
      </c>
      <c r="I670" s="89">
        <f>+IF(ISNUMBER(DATA!L4506),DATA!L4506,"n/a")</f>
        <v>2.7144180000000002</v>
      </c>
      <c r="J670" s="79">
        <f>+IF(ISNUMBER(DATA!M4506),DATA!M4506,"n/a")</f>
        <v>0.117049</v>
      </c>
      <c r="K670" s="89">
        <f>+IF(ISNUMBER(DATA!N4506),DATA!N4506,"n/a")</f>
        <v>2.5826560000000001</v>
      </c>
      <c r="L670" s="79">
        <f>+IF(ISNUMBER(DATA!O4506),DATA!O4506,"n/a")</f>
        <v>7.3462E-2</v>
      </c>
      <c r="R670" s="68"/>
      <c r="S670" s="68"/>
      <c r="T670" s="68"/>
      <c r="U670" s="68"/>
      <c r="V670" s="68"/>
      <c r="W670" s="68"/>
      <c r="X670" s="68"/>
      <c r="Y670" s="68"/>
    </row>
    <row r="671" spans="1:25" x14ac:dyDescent="0.2">
      <c r="A671" s="68" t="s">
        <v>27</v>
      </c>
      <c r="B671" s="68" t="s">
        <v>24</v>
      </c>
      <c r="C671" s="68" t="s">
        <v>26</v>
      </c>
      <c r="D671" s="68" t="s">
        <v>330</v>
      </c>
      <c r="E671" s="89">
        <f>+IF(ISNUMBER(DATA!H4507),DATA!H4507,"n/a")</f>
        <v>2.3758180000000002</v>
      </c>
      <c r="F671" s="79">
        <f>+IF(ISNUMBER(DATA!I4507),DATA!I4507,"n/a")</f>
        <v>4.0563000000000002E-2</v>
      </c>
      <c r="G671" s="89">
        <f>+IF(ISNUMBER(DATA!J4507),DATA!J4507,"n/a")</f>
        <v>2.3851789999999999</v>
      </c>
      <c r="H671" s="79">
        <f>+IF(ISNUMBER(DATA!K4507),DATA!K4507,"n/a")</f>
        <v>-1.2047E-2</v>
      </c>
      <c r="I671" s="89">
        <f>+IF(ISNUMBER(DATA!L4507),DATA!L4507,"n/a")</f>
        <v>2.44075</v>
      </c>
      <c r="J671" s="79">
        <f>+IF(ISNUMBER(DATA!M4507),DATA!M4507,"n/a")</f>
        <v>-3.2647000000000002E-2</v>
      </c>
      <c r="K671" s="89">
        <f>+IF(ISNUMBER(DATA!N4507),DATA!N4507,"n/a")</f>
        <v>2.4035199999999999</v>
      </c>
      <c r="L671" s="79">
        <f>+IF(ISNUMBER(DATA!O4507),DATA!O4507,"n/a")</f>
        <v>-6.4630999999999994E-2</v>
      </c>
      <c r="R671" s="68"/>
      <c r="S671" s="68"/>
      <c r="T671" s="68"/>
      <c r="U671" s="68"/>
      <c r="V671" s="68"/>
      <c r="W671" s="68"/>
      <c r="X671" s="68"/>
      <c r="Y671" s="68"/>
    </row>
    <row r="672" spans="1:25" x14ac:dyDescent="0.2">
      <c r="A672" s="68" t="s">
        <v>27</v>
      </c>
      <c r="B672" s="68" t="s">
        <v>24</v>
      </c>
      <c r="C672" s="68" t="s">
        <v>26</v>
      </c>
      <c r="D672" s="68" t="s">
        <v>331</v>
      </c>
      <c r="E672" s="89">
        <f>+IF(ISNUMBER(DATA!H4508),DATA!H4508,"n/a")</f>
        <v>2.8534709999999999</v>
      </c>
      <c r="F672" s="79">
        <f>+IF(ISNUMBER(DATA!I4508),DATA!I4508,"n/a")</f>
        <v>7.9981999999999998E-2</v>
      </c>
      <c r="G672" s="89">
        <f>+IF(ISNUMBER(DATA!J4508),DATA!J4508,"n/a")</f>
        <v>2.887543</v>
      </c>
      <c r="H672" s="79">
        <f>+IF(ISNUMBER(DATA!K4508),DATA!K4508,"n/a")</f>
        <v>5.9678000000000002E-2</v>
      </c>
      <c r="I672" s="89">
        <f>+IF(ISNUMBER(DATA!L4508),DATA!L4508,"n/a")</f>
        <v>2.9100440000000001</v>
      </c>
      <c r="J672" s="79">
        <f>+IF(ISNUMBER(DATA!M4508),DATA!M4508,"n/a")</f>
        <v>6.2375E-2</v>
      </c>
      <c r="K672" s="89">
        <f>+IF(ISNUMBER(DATA!N4508),DATA!N4508,"n/a")</f>
        <v>2.8720629999999998</v>
      </c>
      <c r="L672" s="79">
        <f>+IF(ISNUMBER(DATA!O4508),DATA!O4508,"n/a")</f>
        <v>6.2254999999999998E-2</v>
      </c>
      <c r="R672" s="68"/>
      <c r="S672" s="68"/>
      <c r="T672" s="68"/>
      <c r="U672" s="68"/>
      <c r="V672" s="68"/>
      <c r="W672" s="68"/>
      <c r="X672" s="68"/>
      <c r="Y672" s="68"/>
    </row>
    <row r="673" spans="1:25" x14ac:dyDescent="0.2">
      <c r="A673" s="68" t="s">
        <v>27</v>
      </c>
      <c r="B673" s="68" t="s">
        <v>24</v>
      </c>
      <c r="C673" s="68" t="s">
        <v>26</v>
      </c>
      <c r="D673" s="68" t="s">
        <v>332</v>
      </c>
      <c r="E673" s="89">
        <f>+IF(ISNUMBER(DATA!H4509),DATA!H4509,"n/a")</f>
        <v>2.36259</v>
      </c>
      <c r="F673" s="79">
        <f>+IF(ISNUMBER(DATA!I4509),DATA!I4509,"n/a")</f>
        <v>3.3278000000000002E-2</v>
      </c>
      <c r="G673" s="89">
        <f>+IF(ISNUMBER(DATA!J4509),DATA!J4509,"n/a")</f>
        <v>2.3145509999999998</v>
      </c>
      <c r="H673" s="79">
        <f>+IF(ISNUMBER(DATA!K4509),DATA!K4509,"n/a")</f>
        <v>9.979E-3</v>
      </c>
      <c r="I673" s="89">
        <f>+IF(ISNUMBER(DATA!L4509),DATA!L4509,"n/a")</f>
        <v>2.3859979999999998</v>
      </c>
      <c r="J673" s="79">
        <f>+IF(ISNUMBER(DATA!M4509),DATA!M4509,"n/a")</f>
        <v>5.3522E-2</v>
      </c>
      <c r="K673" s="89">
        <f>+IF(ISNUMBER(DATA!N4509),DATA!N4509,"n/a")</f>
        <v>2.3805360000000002</v>
      </c>
      <c r="L673" s="79">
        <f>+IF(ISNUMBER(DATA!O4509),DATA!O4509,"n/a")</f>
        <v>5.9042999999999998E-2</v>
      </c>
      <c r="R673" s="68"/>
      <c r="S673" s="68"/>
      <c r="T673" s="68"/>
      <c r="U673" s="68"/>
      <c r="V673" s="68"/>
      <c r="W673" s="68"/>
      <c r="X673" s="68"/>
      <c r="Y673" s="68"/>
    </row>
    <row r="674" spans="1:25" x14ac:dyDescent="0.2">
      <c r="A674" s="68" t="s">
        <v>27</v>
      </c>
      <c r="B674" s="68" t="s">
        <v>24</v>
      </c>
      <c r="C674" s="68" t="s">
        <v>26</v>
      </c>
      <c r="D674" s="68" t="s">
        <v>333</v>
      </c>
      <c r="E674" s="89">
        <f>+IF(ISNUMBER(DATA!H4510),DATA!H4510,"n/a")</f>
        <v>2.094519</v>
      </c>
      <c r="F674" s="79">
        <f>+IF(ISNUMBER(DATA!I4510),DATA!I4510,"n/a")</f>
        <v>-1.2727E-2</v>
      </c>
      <c r="G674" s="89">
        <f>+IF(ISNUMBER(DATA!J4510),DATA!J4510,"n/a")</f>
        <v>2.088371</v>
      </c>
      <c r="H674" s="79">
        <f>+IF(ISNUMBER(DATA!K4510),DATA!K4510,"n/a")</f>
        <v>-6.4480999999999997E-2</v>
      </c>
      <c r="I674" s="89">
        <f>+IF(ISNUMBER(DATA!L4510),DATA!L4510,"n/a")</f>
        <v>2.1035300000000001</v>
      </c>
      <c r="J674" s="79">
        <f>+IF(ISNUMBER(DATA!M4510),DATA!M4510,"n/a")</f>
        <v>-6.9506999999999999E-2</v>
      </c>
      <c r="K674" s="89">
        <f>+IF(ISNUMBER(DATA!N4510),DATA!N4510,"n/a")</f>
        <v>2.1067580000000001</v>
      </c>
      <c r="L674" s="79">
        <f>+IF(ISNUMBER(DATA!O4510),DATA!O4510,"n/a")</f>
        <v>-6.5599000000000005E-2</v>
      </c>
      <c r="R674" s="68"/>
      <c r="S674" s="68"/>
      <c r="T674" s="68"/>
      <c r="U674" s="68"/>
      <c r="V674" s="68"/>
      <c r="W674" s="68"/>
      <c r="X674" s="68"/>
      <c r="Y674" s="68"/>
    </row>
    <row r="675" spans="1:25" x14ac:dyDescent="0.2">
      <c r="A675" s="68" t="s">
        <v>27</v>
      </c>
      <c r="B675" s="68" t="s">
        <v>24</v>
      </c>
      <c r="C675" s="68" t="s">
        <v>26</v>
      </c>
      <c r="D675" s="68" t="s">
        <v>334</v>
      </c>
      <c r="E675" s="89">
        <f>+IF(ISNUMBER(DATA!H4511),DATA!H4511,"n/a")</f>
        <v>2.457195</v>
      </c>
      <c r="F675" s="79">
        <f>+IF(ISNUMBER(DATA!I4511),DATA!I4511,"n/a")</f>
        <v>3.1241000000000001E-2</v>
      </c>
      <c r="G675" s="89">
        <f>+IF(ISNUMBER(DATA!J4511),DATA!J4511,"n/a")</f>
        <v>2.464588</v>
      </c>
      <c r="H675" s="79">
        <f>+IF(ISNUMBER(DATA!K4511),DATA!K4511,"n/a")</f>
        <v>2.2023000000000001E-2</v>
      </c>
      <c r="I675" s="89">
        <f>+IF(ISNUMBER(DATA!L4511),DATA!L4511,"n/a")</f>
        <v>2.4974919999999998</v>
      </c>
      <c r="J675" s="79">
        <f>+IF(ISNUMBER(DATA!M4511),DATA!M4511,"n/a")</f>
        <v>3.0463E-2</v>
      </c>
      <c r="K675" s="89">
        <f>+IF(ISNUMBER(DATA!N4511),DATA!N4511,"n/a")</f>
        <v>2.4632679999999998</v>
      </c>
      <c r="L675" s="79">
        <f>+IF(ISNUMBER(DATA!O4511),DATA!O4511,"n/a")</f>
        <v>2.5385999999999999E-2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28</v>
      </c>
      <c r="B677" s="68" t="s">
        <v>23</v>
      </c>
      <c r="C677" s="68" t="s">
        <v>0</v>
      </c>
      <c r="D677" s="68" t="s">
        <v>326</v>
      </c>
      <c r="E677" s="78">
        <f>+IF(ISNUMBER(DATA!H4562),DATA!H4562,"n/a")</f>
        <v>310434.40000000002</v>
      </c>
      <c r="F677" s="79">
        <f>+IF(ISNUMBER(DATA!I4562),DATA!I4562,"n/a")</f>
        <v>1.011134</v>
      </c>
      <c r="G677" s="78">
        <f>+IF(ISNUMBER(DATA!J4562),DATA!J4562,"n/a")</f>
        <v>974496.96</v>
      </c>
      <c r="H677" s="79">
        <f>+IF(ISNUMBER(DATA!K4562),DATA!K4562,"n/a")</f>
        <v>0.77516600000000002</v>
      </c>
      <c r="I677" s="78">
        <f>+IF(ISNUMBER(DATA!L4562),DATA!L4562,"n/a")</f>
        <v>1808824.62</v>
      </c>
      <c r="J677" s="79">
        <f>+IF(ISNUMBER(DATA!M4562),DATA!M4562,"n/a")</f>
        <v>0.75849200000000006</v>
      </c>
      <c r="K677" s="78">
        <f>+IF(ISNUMBER(DATA!N4562),DATA!N4562,"n/a")</f>
        <v>2745262.15</v>
      </c>
      <c r="L677" s="79">
        <f>+IF(ISNUMBER(DATA!O4562),DATA!O4562,"n/a")</f>
        <v>0.50154399999999999</v>
      </c>
      <c r="R677" s="68"/>
      <c r="S677" s="68"/>
      <c r="T677" s="68"/>
      <c r="U677" s="68"/>
      <c r="V677" s="68"/>
      <c r="W677" s="68"/>
      <c r="X677" s="68"/>
      <c r="Y677" s="68"/>
    </row>
    <row r="678" spans="1:25" x14ac:dyDescent="0.2">
      <c r="A678" s="68" t="s">
        <v>28</v>
      </c>
      <c r="B678" s="68" t="s">
        <v>23</v>
      </c>
      <c r="C678" s="68" t="s">
        <v>0</v>
      </c>
      <c r="D678" s="68" t="s">
        <v>327</v>
      </c>
      <c r="E678" s="78">
        <f>+IF(ISNUMBER(DATA!H4563),DATA!H4563,"n/a")</f>
        <v>467631.31</v>
      </c>
      <c r="F678" s="79">
        <f>+IF(ISNUMBER(DATA!I4563),DATA!I4563,"n/a")</f>
        <v>1.2885040000000001</v>
      </c>
      <c r="G678" s="78">
        <f>+IF(ISNUMBER(DATA!J4563),DATA!J4563,"n/a")</f>
        <v>1498293.6</v>
      </c>
      <c r="H678" s="79">
        <f>+IF(ISNUMBER(DATA!K4563),DATA!K4563,"n/a")</f>
        <v>0.75092499999999995</v>
      </c>
      <c r="I678" s="78">
        <f>+IF(ISNUMBER(DATA!L4563),DATA!L4563,"n/a")</f>
        <v>2753938.54</v>
      </c>
      <c r="J678" s="79">
        <f>+IF(ISNUMBER(DATA!M4563),DATA!M4563,"n/a")</f>
        <v>0.79070399999999996</v>
      </c>
      <c r="K678" s="78">
        <f>+IF(ISNUMBER(DATA!N4563),DATA!N4563,"n/a")</f>
        <v>4568984.95</v>
      </c>
      <c r="L678" s="79">
        <f>+IF(ISNUMBER(DATA!O4563),DATA!O4563,"n/a")</f>
        <v>0.74416099999999996</v>
      </c>
      <c r="R678" s="68"/>
      <c r="S678" s="68"/>
      <c r="T678" s="68"/>
      <c r="U678" s="68"/>
      <c r="V678" s="68"/>
      <c r="W678" s="68"/>
      <c r="X678" s="68"/>
      <c r="Y678" s="68"/>
    </row>
    <row r="679" spans="1:25" x14ac:dyDescent="0.2">
      <c r="A679" s="68" t="s">
        <v>28</v>
      </c>
      <c r="B679" s="68" t="s">
        <v>23</v>
      </c>
      <c r="C679" s="68" t="s">
        <v>0</v>
      </c>
      <c r="D679" s="68" t="s">
        <v>328</v>
      </c>
      <c r="E679" s="78">
        <f>+IF(ISNUMBER(DATA!H4564),DATA!H4564,"n/a")</f>
        <v>367374.52</v>
      </c>
      <c r="F679" s="79">
        <f>+IF(ISNUMBER(DATA!I4564),DATA!I4564,"n/a")</f>
        <v>0.62057600000000002</v>
      </c>
      <c r="G679" s="78">
        <f>+IF(ISNUMBER(DATA!J4564),DATA!J4564,"n/a")</f>
        <v>1242346.1399999999</v>
      </c>
      <c r="H679" s="79">
        <f>+IF(ISNUMBER(DATA!K4564),DATA!K4564,"n/a")</f>
        <v>0.46357399999999999</v>
      </c>
      <c r="I679" s="78">
        <f>+IF(ISNUMBER(DATA!L4564),DATA!L4564,"n/a")</f>
        <v>2465119.73</v>
      </c>
      <c r="J679" s="79">
        <f>+IF(ISNUMBER(DATA!M4564),DATA!M4564,"n/a")</f>
        <v>0.59655000000000002</v>
      </c>
      <c r="K679" s="78">
        <f>+IF(ISNUMBER(DATA!N4564),DATA!N4564,"n/a")</f>
        <v>4325272.9000000004</v>
      </c>
      <c r="L679" s="79">
        <f>+IF(ISNUMBER(DATA!O4564),DATA!O4564,"n/a")</f>
        <v>0.54013800000000001</v>
      </c>
      <c r="R679" s="68"/>
      <c r="S679" s="68"/>
      <c r="T679" s="68"/>
      <c r="U679" s="68"/>
      <c r="V679" s="68"/>
      <c r="W679" s="68"/>
      <c r="X679" s="68"/>
      <c r="Y679" s="68"/>
    </row>
    <row r="680" spans="1:25" x14ac:dyDescent="0.2">
      <c r="A680" s="68" t="s">
        <v>28</v>
      </c>
      <c r="B680" s="68" t="s">
        <v>23</v>
      </c>
      <c r="C680" s="68" t="s">
        <v>0</v>
      </c>
      <c r="D680" s="68" t="s">
        <v>329</v>
      </c>
      <c r="E680" s="78">
        <f>+IF(ISNUMBER(DATA!H4565),DATA!H4565,"n/a")</f>
        <v>578140.29</v>
      </c>
      <c r="F680" s="79">
        <f>+IF(ISNUMBER(DATA!I4565),DATA!I4565,"n/a")</f>
        <v>2.6431E-2</v>
      </c>
      <c r="G680" s="78">
        <f>+IF(ISNUMBER(DATA!J4565),DATA!J4565,"n/a")</f>
        <v>2108096.3199999998</v>
      </c>
      <c r="H680" s="79">
        <f>+IF(ISNUMBER(DATA!K4565),DATA!K4565,"n/a")</f>
        <v>-4.8077000000000002E-2</v>
      </c>
      <c r="I680" s="78">
        <f>+IF(ISNUMBER(DATA!L4565),DATA!L4565,"n/a")</f>
        <v>3689863.07</v>
      </c>
      <c r="J680" s="79">
        <f>+IF(ISNUMBER(DATA!M4565),DATA!M4565,"n/a")</f>
        <v>-7.9968999999999998E-2</v>
      </c>
      <c r="K680" s="78">
        <f>+IF(ISNUMBER(DATA!N4565),DATA!N4565,"n/a")</f>
        <v>6552463.8099999996</v>
      </c>
      <c r="L680" s="79">
        <f>+IF(ISNUMBER(DATA!O4565),DATA!O4565,"n/a")</f>
        <v>-9.0782000000000002E-2</v>
      </c>
      <c r="R680" s="68"/>
      <c r="S680" s="68"/>
      <c r="T680" s="68"/>
      <c r="U680" s="68"/>
      <c r="V680" s="68"/>
      <c r="W680" s="68"/>
      <c r="X680" s="68"/>
      <c r="Y680" s="68"/>
    </row>
    <row r="681" spans="1:25" x14ac:dyDescent="0.2">
      <c r="A681" s="68" t="s">
        <v>28</v>
      </c>
      <c r="B681" s="68" t="s">
        <v>23</v>
      </c>
      <c r="C681" s="68" t="s">
        <v>0</v>
      </c>
      <c r="D681" s="68" t="s">
        <v>330</v>
      </c>
      <c r="E681" s="78">
        <f>+IF(ISNUMBER(DATA!H4566),DATA!H4566,"n/a")</f>
        <v>234607.76</v>
      </c>
      <c r="F681" s="79">
        <f>+IF(ISNUMBER(DATA!I4566),DATA!I4566,"n/a")</f>
        <v>1.326821</v>
      </c>
      <c r="G681" s="78">
        <f>+IF(ISNUMBER(DATA!J4566),DATA!J4566,"n/a")</f>
        <v>765011.78</v>
      </c>
      <c r="H681" s="79">
        <f>+IF(ISNUMBER(DATA!K4566),DATA!K4566,"n/a")</f>
        <v>0.84748500000000004</v>
      </c>
      <c r="I681" s="78">
        <f>+IF(ISNUMBER(DATA!L4566),DATA!L4566,"n/a")</f>
        <v>1500810.3</v>
      </c>
      <c r="J681" s="79">
        <f>+IF(ISNUMBER(DATA!M4566),DATA!M4566,"n/a")</f>
        <v>1.0556509999999999</v>
      </c>
      <c r="K681" s="78">
        <f>+IF(ISNUMBER(DATA!N4566),DATA!N4566,"n/a")</f>
        <v>2539582.7999999998</v>
      </c>
      <c r="L681" s="79">
        <f>+IF(ISNUMBER(DATA!O4566),DATA!O4566,"n/a")</f>
        <v>1.0929439999999999</v>
      </c>
      <c r="R681" s="68"/>
      <c r="S681" s="68"/>
      <c r="T681" s="68"/>
      <c r="U681" s="68"/>
      <c r="V681" s="68"/>
      <c r="W681" s="68"/>
      <c r="X681" s="68"/>
      <c r="Y681" s="68"/>
    </row>
    <row r="682" spans="1:25" x14ac:dyDescent="0.2">
      <c r="A682" s="68" t="s">
        <v>28</v>
      </c>
      <c r="B682" s="68" t="s">
        <v>23</v>
      </c>
      <c r="C682" s="68" t="s">
        <v>0</v>
      </c>
      <c r="D682" s="68" t="s">
        <v>331</v>
      </c>
      <c r="E682" s="78">
        <f>+IF(ISNUMBER(DATA!H4567),DATA!H4567,"n/a")</f>
        <v>296992.65999999997</v>
      </c>
      <c r="F682" s="79">
        <f>+IF(ISNUMBER(DATA!I4567),DATA!I4567,"n/a")</f>
        <v>0.641042</v>
      </c>
      <c r="G682" s="78">
        <f>+IF(ISNUMBER(DATA!J4567),DATA!J4567,"n/a")</f>
        <v>989184.11</v>
      </c>
      <c r="H682" s="79">
        <f>+IF(ISNUMBER(DATA!K4567),DATA!K4567,"n/a")</f>
        <v>0.51196299999999995</v>
      </c>
      <c r="I682" s="78">
        <f>+IF(ISNUMBER(DATA!L4567),DATA!L4567,"n/a")</f>
        <v>2152563.25</v>
      </c>
      <c r="J682" s="79">
        <f>+IF(ISNUMBER(DATA!M4567),DATA!M4567,"n/a")</f>
        <v>0.90795199999999998</v>
      </c>
      <c r="K682" s="78">
        <f>+IF(ISNUMBER(DATA!N4567),DATA!N4567,"n/a")</f>
        <v>3899262.93</v>
      </c>
      <c r="L682" s="79">
        <f>+IF(ISNUMBER(DATA!O4567),DATA!O4567,"n/a")</f>
        <v>0.94883399999999996</v>
      </c>
      <c r="R682" s="68"/>
      <c r="S682" s="68"/>
      <c r="T682" s="68"/>
      <c r="U682" s="68"/>
      <c r="V682" s="68"/>
      <c r="W682" s="68"/>
      <c r="X682" s="68"/>
      <c r="Y682" s="68"/>
    </row>
    <row r="683" spans="1:25" x14ac:dyDescent="0.2">
      <c r="A683" s="68" t="s">
        <v>28</v>
      </c>
      <c r="B683" s="68" t="s">
        <v>23</v>
      </c>
      <c r="C683" s="68" t="s">
        <v>0</v>
      </c>
      <c r="D683" s="68" t="s">
        <v>332</v>
      </c>
      <c r="E683" s="78">
        <f>+IF(ISNUMBER(DATA!H4568),DATA!H4568,"n/a")</f>
        <v>483208.1</v>
      </c>
      <c r="F683" s="79">
        <f>+IF(ISNUMBER(DATA!I4568),DATA!I4568,"n/a")</f>
        <v>0.191917</v>
      </c>
      <c r="G683" s="78">
        <f>+IF(ISNUMBER(DATA!J4568),DATA!J4568,"n/a")</f>
        <v>1578537.05</v>
      </c>
      <c r="H683" s="79">
        <f>+IF(ISNUMBER(DATA!K4568),DATA!K4568,"n/a")</f>
        <v>0.209645</v>
      </c>
      <c r="I683" s="78">
        <f>+IF(ISNUMBER(DATA!L4568),DATA!L4568,"n/a")</f>
        <v>3339647.52</v>
      </c>
      <c r="J683" s="79">
        <f>+IF(ISNUMBER(DATA!M4568),DATA!M4568,"n/a")</f>
        <v>0.53250900000000001</v>
      </c>
      <c r="K683" s="78">
        <f>+IF(ISNUMBER(DATA!N4568),DATA!N4568,"n/a")</f>
        <v>6294256.0099999998</v>
      </c>
      <c r="L683" s="79">
        <f>+IF(ISNUMBER(DATA!O4568),DATA!O4568,"n/a")</f>
        <v>0.61741400000000002</v>
      </c>
      <c r="R683" s="68"/>
      <c r="S683" s="68"/>
      <c r="T683" s="68"/>
      <c r="U683" s="68"/>
      <c r="V683" s="68"/>
      <c r="W683" s="68"/>
      <c r="X683" s="68"/>
      <c r="Y683" s="68"/>
    </row>
    <row r="684" spans="1:25" x14ac:dyDescent="0.2">
      <c r="A684" s="68" t="s">
        <v>28</v>
      </c>
      <c r="B684" s="68" t="s">
        <v>23</v>
      </c>
      <c r="C684" s="68" t="s">
        <v>0</v>
      </c>
      <c r="D684" s="68" t="s">
        <v>333</v>
      </c>
      <c r="E684" s="78">
        <f>+IF(ISNUMBER(DATA!H4569),DATA!H4569,"n/a")</f>
        <v>414480.1</v>
      </c>
      <c r="F684" s="79">
        <f>+IF(ISNUMBER(DATA!I4569),DATA!I4569,"n/a")</f>
        <v>1.1971099999999999</v>
      </c>
      <c r="G684" s="78">
        <f>+IF(ISNUMBER(DATA!J4569),DATA!J4569,"n/a")</f>
        <v>1364538.56</v>
      </c>
      <c r="H684" s="79">
        <f>+IF(ISNUMBER(DATA!K4569),DATA!K4569,"n/a")</f>
        <v>1.054511</v>
      </c>
      <c r="I684" s="78">
        <f>+IF(ISNUMBER(DATA!L4569),DATA!L4569,"n/a")</f>
        <v>2813147.55</v>
      </c>
      <c r="J684" s="79">
        <f>+IF(ISNUMBER(DATA!M4569),DATA!M4569,"n/a")</f>
        <v>1.408668</v>
      </c>
      <c r="K684" s="78">
        <f>+IF(ISNUMBER(DATA!N4569),DATA!N4569,"n/a")</f>
        <v>4458629.6399999997</v>
      </c>
      <c r="L684" s="79">
        <f>+IF(ISNUMBER(DATA!O4569),DATA!O4569,"n/a")</f>
        <v>0.99964600000000003</v>
      </c>
      <c r="R684" s="68"/>
      <c r="S684" s="68"/>
      <c r="T684" s="68"/>
      <c r="U684" s="68"/>
      <c r="V684" s="68"/>
      <c r="W684" s="68"/>
      <c r="X684" s="68"/>
      <c r="Y684" s="68"/>
    </row>
    <row r="685" spans="1:25" x14ac:dyDescent="0.2">
      <c r="A685" s="68" t="s">
        <v>28</v>
      </c>
      <c r="B685" s="68" t="s">
        <v>23</v>
      </c>
      <c r="C685" s="68" t="s">
        <v>0</v>
      </c>
      <c r="D685" s="68" t="s">
        <v>334</v>
      </c>
      <c r="E685" s="78">
        <f>+IF(ISNUMBER(DATA!H4570),DATA!H4570,"n/a")</f>
        <v>3152869.07</v>
      </c>
      <c r="F685" s="79">
        <f>+IF(ISNUMBER(DATA!I4570),DATA!I4570,"n/a")</f>
        <v>0.55735599999999996</v>
      </c>
      <c r="G685" s="78">
        <f>+IF(ISNUMBER(DATA!J4570),DATA!J4570,"n/a")</f>
        <v>10520504.57</v>
      </c>
      <c r="H685" s="79">
        <f>+IF(ISNUMBER(DATA!K4570),DATA!K4570,"n/a")</f>
        <v>0.4017</v>
      </c>
      <c r="I685" s="78">
        <f>+IF(ISNUMBER(DATA!L4570),DATA!L4570,"n/a")</f>
        <v>20523914.789999999</v>
      </c>
      <c r="J685" s="79">
        <f>+IF(ISNUMBER(DATA!M4570),DATA!M4570,"n/a")</f>
        <v>0.54007499999999997</v>
      </c>
      <c r="K685" s="78">
        <f>+IF(ISNUMBER(DATA!N4570),DATA!N4570,"n/a")</f>
        <v>35383715.240000002</v>
      </c>
      <c r="L685" s="79">
        <f>+IF(ISNUMBER(DATA!O4570),DATA!O4570,"n/a")</f>
        <v>0.48680800000000002</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28</v>
      </c>
      <c r="B687" s="68" t="s">
        <v>23</v>
      </c>
      <c r="C687" s="68" t="s">
        <v>9</v>
      </c>
      <c r="D687" s="68" t="s">
        <v>326</v>
      </c>
      <c r="E687" s="88">
        <f>+IF(ISNUMBER(DATA!H4621),DATA!H4621,"n/a")</f>
        <v>50023.91</v>
      </c>
      <c r="F687" s="79">
        <f>+IF(ISNUMBER(DATA!I4621),DATA!I4621,"n/a")</f>
        <v>1.58985</v>
      </c>
      <c r="G687" s="88">
        <f>+IF(ISNUMBER(DATA!J4621),DATA!J4621,"n/a")</f>
        <v>154954.82999999999</v>
      </c>
      <c r="H687" s="79">
        <f>+IF(ISNUMBER(DATA!K4621),DATA!K4621,"n/a")</f>
        <v>1.215606</v>
      </c>
      <c r="I687" s="88">
        <f>+IF(ISNUMBER(DATA!L4621),DATA!L4621,"n/a")</f>
        <v>286409.26</v>
      </c>
      <c r="J687" s="79">
        <f>+IF(ISNUMBER(DATA!M4621),DATA!M4621,"n/a")</f>
        <v>1.1739489999999999</v>
      </c>
      <c r="K687" s="88">
        <f>+IF(ISNUMBER(DATA!N4621),DATA!N4621,"n/a")</f>
        <v>400692.82</v>
      </c>
      <c r="L687" s="79">
        <f>+IF(ISNUMBER(DATA!O4621),DATA!O4621,"n/a")</f>
        <v>0.73023899999999997</v>
      </c>
      <c r="R687" s="68"/>
      <c r="S687" s="68"/>
      <c r="T687" s="68"/>
      <c r="U687" s="68"/>
      <c r="V687" s="68"/>
      <c r="W687" s="68"/>
      <c r="X687" s="68"/>
      <c r="Y687" s="68"/>
    </row>
    <row r="688" spans="1:25" x14ac:dyDescent="0.2">
      <c r="A688" s="68" t="s">
        <v>28</v>
      </c>
      <c r="B688" s="68" t="s">
        <v>23</v>
      </c>
      <c r="C688" s="68" t="s">
        <v>9</v>
      </c>
      <c r="D688" s="68" t="s">
        <v>327</v>
      </c>
      <c r="E688" s="88">
        <f>+IF(ISNUMBER(DATA!H4622),DATA!H4622,"n/a")</f>
        <v>83646.34</v>
      </c>
      <c r="F688" s="79">
        <f>+IF(ISNUMBER(DATA!I4622),DATA!I4622,"n/a")</f>
        <v>1.883751</v>
      </c>
      <c r="G688" s="88">
        <f>+IF(ISNUMBER(DATA!J4622),DATA!J4622,"n/a")</f>
        <v>263066.8</v>
      </c>
      <c r="H688" s="79">
        <f>+IF(ISNUMBER(DATA!K4622),DATA!K4622,"n/a")</f>
        <v>1.1535839999999999</v>
      </c>
      <c r="I688" s="88">
        <f>+IF(ISNUMBER(DATA!L4622),DATA!L4622,"n/a")</f>
        <v>495849.84</v>
      </c>
      <c r="J688" s="79">
        <f>+IF(ISNUMBER(DATA!M4622),DATA!M4622,"n/a")</f>
        <v>1.408352</v>
      </c>
      <c r="K688" s="88">
        <f>+IF(ISNUMBER(DATA!N4622),DATA!N4622,"n/a")</f>
        <v>803743.66</v>
      </c>
      <c r="L688" s="79">
        <f>+IF(ISNUMBER(DATA!O4622),DATA!O4622,"n/a")</f>
        <v>1.384579</v>
      </c>
      <c r="R688" s="68"/>
      <c r="S688" s="68"/>
      <c r="T688" s="68"/>
      <c r="U688" s="68"/>
      <c r="V688" s="68"/>
      <c r="W688" s="68"/>
      <c r="X688" s="68"/>
      <c r="Y688" s="68"/>
    </row>
    <row r="689" spans="1:25" x14ac:dyDescent="0.2">
      <c r="A689" s="68" t="s">
        <v>28</v>
      </c>
      <c r="B689" s="68" t="s">
        <v>23</v>
      </c>
      <c r="C689" s="68" t="s">
        <v>9</v>
      </c>
      <c r="D689" s="68" t="s">
        <v>328</v>
      </c>
      <c r="E689" s="88">
        <f>+IF(ISNUMBER(DATA!H4623),DATA!H4623,"n/a")</f>
        <v>63519.89</v>
      </c>
      <c r="F689" s="79">
        <f>+IF(ISNUMBER(DATA!I4623),DATA!I4623,"n/a")</f>
        <v>0.89464100000000002</v>
      </c>
      <c r="G689" s="88">
        <f>+IF(ISNUMBER(DATA!J4623),DATA!J4623,"n/a")</f>
        <v>205697.37</v>
      </c>
      <c r="H689" s="79">
        <f>+IF(ISNUMBER(DATA!K4623),DATA!K4623,"n/a")</f>
        <v>0.70189000000000001</v>
      </c>
      <c r="I689" s="88">
        <f>+IF(ISNUMBER(DATA!L4623),DATA!L4623,"n/a")</f>
        <v>400015.83</v>
      </c>
      <c r="J689" s="79">
        <f>+IF(ISNUMBER(DATA!M4623),DATA!M4623,"n/a")</f>
        <v>0.96044099999999999</v>
      </c>
      <c r="K689" s="88">
        <f>+IF(ISNUMBER(DATA!N4623),DATA!N4623,"n/a")</f>
        <v>676476.01</v>
      </c>
      <c r="L689" s="79">
        <f>+IF(ISNUMBER(DATA!O4623),DATA!O4623,"n/a")</f>
        <v>0.90880099999999997</v>
      </c>
      <c r="R689" s="68"/>
      <c r="S689" s="68"/>
      <c r="T689" s="68"/>
      <c r="U689" s="68"/>
      <c r="V689" s="68"/>
      <c r="W689" s="68"/>
      <c r="X689" s="68"/>
      <c r="Y689" s="68"/>
    </row>
    <row r="690" spans="1:25" x14ac:dyDescent="0.2">
      <c r="A690" s="68" t="s">
        <v>28</v>
      </c>
      <c r="B690" s="68" t="s">
        <v>23</v>
      </c>
      <c r="C690" s="68" t="s">
        <v>9</v>
      </c>
      <c r="D690" s="68" t="s">
        <v>329</v>
      </c>
      <c r="E690" s="88">
        <f>+IF(ISNUMBER(DATA!H4624),DATA!H4624,"n/a")</f>
        <v>109774.06</v>
      </c>
      <c r="F690" s="79">
        <f>+IF(ISNUMBER(DATA!I4624),DATA!I4624,"n/a")</f>
        <v>0.39219599999999999</v>
      </c>
      <c r="G690" s="88">
        <f>+IF(ISNUMBER(DATA!J4624),DATA!J4624,"n/a")</f>
        <v>399829.78</v>
      </c>
      <c r="H690" s="79">
        <f>+IF(ISNUMBER(DATA!K4624),DATA!K4624,"n/a")</f>
        <v>0.22494</v>
      </c>
      <c r="I690" s="88">
        <f>+IF(ISNUMBER(DATA!L4624),DATA!L4624,"n/a")</f>
        <v>671646.43</v>
      </c>
      <c r="J690" s="79">
        <f>+IF(ISNUMBER(DATA!M4624),DATA!M4624,"n/a")</f>
        <v>0.11476600000000001</v>
      </c>
      <c r="K690" s="88">
        <f>+IF(ISNUMBER(DATA!N4624),DATA!N4624,"n/a")</f>
        <v>1075039.75</v>
      </c>
      <c r="L690" s="79">
        <f>+IF(ISNUMBER(DATA!O4624),DATA!O4624,"n/a")</f>
        <v>-1.6244999999999999E-2</v>
      </c>
      <c r="R690" s="68"/>
      <c r="S690" s="68"/>
      <c r="T690" s="68"/>
      <c r="U690" s="68"/>
      <c r="V690" s="68"/>
      <c r="W690" s="68"/>
      <c r="X690" s="68"/>
      <c r="Y690" s="68"/>
    </row>
    <row r="691" spans="1:25" x14ac:dyDescent="0.2">
      <c r="A691" s="68" t="s">
        <v>28</v>
      </c>
      <c r="B691" s="68" t="s">
        <v>23</v>
      </c>
      <c r="C691" s="68" t="s">
        <v>9</v>
      </c>
      <c r="D691" s="68" t="s">
        <v>330</v>
      </c>
      <c r="E691" s="88">
        <f>+IF(ISNUMBER(DATA!H4625),DATA!H4625,"n/a")</f>
        <v>41822.31</v>
      </c>
      <c r="F691" s="79">
        <f>+IF(ISNUMBER(DATA!I4625),DATA!I4625,"n/a")</f>
        <v>1.6851100000000001</v>
      </c>
      <c r="G691" s="88">
        <f>+IF(ISNUMBER(DATA!J4625),DATA!J4625,"n/a")</f>
        <v>132295.1</v>
      </c>
      <c r="H691" s="79">
        <f>+IF(ISNUMBER(DATA!K4625),DATA!K4625,"n/a")</f>
        <v>1.030724</v>
      </c>
      <c r="I691" s="88">
        <f>+IF(ISNUMBER(DATA!L4625),DATA!L4625,"n/a")</f>
        <v>266512.32</v>
      </c>
      <c r="J691" s="79">
        <f>+IF(ISNUMBER(DATA!M4625),DATA!M4625,"n/a")</f>
        <v>1.5380510000000001</v>
      </c>
      <c r="K691" s="88">
        <f>+IF(ISNUMBER(DATA!N4625),DATA!N4625,"n/a")</f>
        <v>449800.6</v>
      </c>
      <c r="L691" s="79">
        <f>+IF(ISNUMBER(DATA!O4625),DATA!O4625,"n/a")</f>
        <v>1.739603</v>
      </c>
      <c r="R691" s="68"/>
      <c r="S691" s="68"/>
      <c r="T691" s="68"/>
      <c r="U691" s="68"/>
      <c r="V691" s="68"/>
      <c r="W691" s="68"/>
      <c r="X691" s="68"/>
      <c r="Y691" s="68"/>
    </row>
    <row r="692" spans="1:25" x14ac:dyDescent="0.2">
      <c r="A692" s="68" t="s">
        <v>28</v>
      </c>
      <c r="B692" s="68" t="s">
        <v>23</v>
      </c>
      <c r="C692" s="68" t="s">
        <v>9</v>
      </c>
      <c r="D692" s="68" t="s">
        <v>331</v>
      </c>
      <c r="E692" s="88">
        <f>+IF(ISNUMBER(DATA!H4626),DATA!H4626,"n/a")</f>
        <v>52367.34</v>
      </c>
      <c r="F692" s="79">
        <f>+IF(ISNUMBER(DATA!I4626),DATA!I4626,"n/a")</f>
        <v>0.86699700000000002</v>
      </c>
      <c r="G692" s="88">
        <f>+IF(ISNUMBER(DATA!J4626),DATA!J4626,"n/a")</f>
        <v>174394.64</v>
      </c>
      <c r="H692" s="79">
        <f>+IF(ISNUMBER(DATA!K4626),DATA!K4626,"n/a")</f>
        <v>0.726159</v>
      </c>
      <c r="I692" s="88">
        <f>+IF(ISNUMBER(DATA!L4626),DATA!L4626,"n/a")</f>
        <v>394171.95</v>
      </c>
      <c r="J692" s="79">
        <f>+IF(ISNUMBER(DATA!M4626),DATA!M4626,"n/a")</f>
        <v>1.5047969999999999</v>
      </c>
      <c r="K692" s="88">
        <f>+IF(ISNUMBER(DATA!N4626),DATA!N4626,"n/a")</f>
        <v>702738.46</v>
      </c>
      <c r="L692" s="79">
        <f>+IF(ISNUMBER(DATA!O4626),DATA!O4626,"n/a")</f>
        <v>1.711767</v>
      </c>
      <c r="R692" s="68"/>
      <c r="S692" s="68"/>
      <c r="T692" s="68"/>
      <c r="U692" s="68"/>
      <c r="V692" s="68"/>
      <c r="W692" s="68"/>
      <c r="X692" s="68"/>
      <c r="Y692" s="68"/>
    </row>
    <row r="693" spans="1:25" x14ac:dyDescent="0.2">
      <c r="A693" s="68" t="s">
        <v>28</v>
      </c>
      <c r="B693" s="68" t="s">
        <v>23</v>
      </c>
      <c r="C693" s="68" t="s">
        <v>9</v>
      </c>
      <c r="D693" s="68" t="s">
        <v>332</v>
      </c>
      <c r="E693" s="88">
        <f>+IF(ISNUMBER(DATA!H4627),DATA!H4627,"n/a")</f>
        <v>88584.68</v>
      </c>
      <c r="F693" s="79">
        <f>+IF(ISNUMBER(DATA!I4627),DATA!I4627,"n/a")</f>
        <v>0.37121700000000002</v>
      </c>
      <c r="G693" s="88">
        <f>+IF(ISNUMBER(DATA!J4627),DATA!J4627,"n/a")</f>
        <v>281956.89</v>
      </c>
      <c r="H693" s="79">
        <f>+IF(ISNUMBER(DATA!K4627),DATA!K4627,"n/a")</f>
        <v>0.36378199999999999</v>
      </c>
      <c r="I693" s="88">
        <f>+IF(ISNUMBER(DATA!L4627),DATA!L4627,"n/a")</f>
        <v>606790.97</v>
      </c>
      <c r="J693" s="79">
        <f>+IF(ISNUMBER(DATA!M4627),DATA!M4627,"n/a")</f>
        <v>0.95359400000000005</v>
      </c>
      <c r="K693" s="88">
        <f>+IF(ISNUMBER(DATA!N4627),DATA!N4627,"n/a")</f>
        <v>1134927.57</v>
      </c>
      <c r="L693" s="79">
        <f>+IF(ISNUMBER(DATA!O4627),DATA!O4627,"n/a")</f>
        <v>1.180525</v>
      </c>
      <c r="R693" s="68"/>
      <c r="S693" s="68"/>
      <c r="T693" s="68"/>
      <c r="U693" s="68"/>
      <c r="V693" s="68"/>
      <c r="W693" s="68"/>
      <c r="X693" s="68"/>
      <c r="Y693" s="68"/>
    </row>
    <row r="694" spans="1:25" x14ac:dyDescent="0.2">
      <c r="A694" s="68" t="s">
        <v>28</v>
      </c>
      <c r="B694" s="68" t="s">
        <v>23</v>
      </c>
      <c r="C694" s="68" t="s">
        <v>9</v>
      </c>
      <c r="D694" s="68" t="s">
        <v>333</v>
      </c>
      <c r="E694" s="88">
        <f>+IF(ISNUMBER(DATA!H4628),DATA!H4628,"n/a")</f>
        <v>85076.69</v>
      </c>
      <c r="F694" s="79">
        <f>+IF(ISNUMBER(DATA!I4628),DATA!I4628,"n/a")</f>
        <v>2.0355539999999999</v>
      </c>
      <c r="G694" s="88">
        <f>+IF(ISNUMBER(DATA!J4628),DATA!J4628,"n/a")</f>
        <v>274345.76</v>
      </c>
      <c r="H694" s="79">
        <f>+IF(ISNUMBER(DATA!K4628),DATA!K4628,"n/a")</f>
        <v>1.7809079999999999</v>
      </c>
      <c r="I694" s="88">
        <f>+IF(ISNUMBER(DATA!L4628),DATA!L4628,"n/a")</f>
        <v>569346.81000000006</v>
      </c>
      <c r="J694" s="79">
        <f>+IF(ISNUMBER(DATA!M4628),DATA!M4628,"n/a")</f>
        <v>2.6474289999999998</v>
      </c>
      <c r="K694" s="88">
        <f>+IF(ISNUMBER(DATA!N4628),DATA!N4628,"n/a")</f>
        <v>858856.98</v>
      </c>
      <c r="L694" s="79">
        <f>+IF(ISNUMBER(DATA!O4628),DATA!O4628,"n/a")</f>
        <v>2.050684</v>
      </c>
      <c r="R694" s="68"/>
      <c r="S694" s="68"/>
      <c r="T694" s="68"/>
      <c r="U694" s="68"/>
      <c r="V694" s="68"/>
      <c r="W694" s="68"/>
      <c r="X694" s="68"/>
      <c r="Y694" s="68"/>
    </row>
    <row r="695" spans="1:25" x14ac:dyDescent="0.2">
      <c r="A695" s="68" t="s">
        <v>28</v>
      </c>
      <c r="B695" s="68" t="s">
        <v>23</v>
      </c>
      <c r="C695" s="68" t="s">
        <v>9</v>
      </c>
      <c r="D695" s="68" t="s">
        <v>334</v>
      </c>
      <c r="E695" s="88">
        <f>+IF(ISNUMBER(DATA!H4629),DATA!H4629,"n/a")</f>
        <v>574815.16</v>
      </c>
      <c r="F695" s="79">
        <f>+IF(ISNUMBER(DATA!I4629),DATA!I4629,"n/a")</f>
        <v>0.93572100000000002</v>
      </c>
      <c r="G695" s="88">
        <f>+IF(ISNUMBER(DATA!J4629),DATA!J4629,"n/a")</f>
        <v>1886540.91</v>
      </c>
      <c r="H695" s="79">
        <f>+IF(ISNUMBER(DATA!K4629),DATA!K4629,"n/a")</f>
        <v>0.69814900000000002</v>
      </c>
      <c r="I695" s="88">
        <f>+IF(ISNUMBER(DATA!L4629),DATA!L4629,"n/a")</f>
        <v>3690743.03</v>
      </c>
      <c r="J695" s="79">
        <f>+IF(ISNUMBER(DATA!M4629),DATA!M4629,"n/a")</f>
        <v>0.97023700000000002</v>
      </c>
      <c r="K695" s="88">
        <f>+IF(ISNUMBER(DATA!N4629),DATA!N4629,"n/a")</f>
        <v>6102275.1200000001</v>
      </c>
      <c r="L695" s="79">
        <f>+IF(ISNUMBER(DATA!O4629),DATA!O4629,"n/a")</f>
        <v>0.88273699999999999</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28</v>
      </c>
      <c r="B697" s="68" t="s">
        <v>23</v>
      </c>
      <c r="C697" s="68" t="s">
        <v>25</v>
      </c>
      <c r="D697" s="68" t="s">
        <v>326</v>
      </c>
      <c r="E697" s="88">
        <f>+IF(ISNUMBER(DATA!H4680),DATA!H4680,"n/a")</f>
        <v>99185.97</v>
      </c>
      <c r="F697" s="79">
        <f>+IF(ISNUMBER(DATA!I4680),DATA!I4680,"n/a")</f>
        <v>1.5137940000000001</v>
      </c>
      <c r="G697" s="88">
        <f>+IF(ISNUMBER(DATA!J4680),DATA!J4680,"n/a")</f>
        <v>313667.75</v>
      </c>
      <c r="H697" s="79">
        <f>+IF(ISNUMBER(DATA!K4680),DATA!K4680,"n/a")</f>
        <v>1.1770719999999999</v>
      </c>
      <c r="I697" s="88">
        <f>+IF(ISNUMBER(DATA!L4680),DATA!L4680,"n/a")</f>
        <v>584037.98</v>
      </c>
      <c r="J697" s="79">
        <f>+IF(ISNUMBER(DATA!M4680),DATA!M4680,"n/a")</f>
        <v>1.1108769999999999</v>
      </c>
      <c r="K697" s="88">
        <f>+IF(ISNUMBER(DATA!N4680),DATA!N4680,"n/a")</f>
        <v>826820.37</v>
      </c>
      <c r="L697" s="79">
        <f>+IF(ISNUMBER(DATA!O4680),DATA!O4680,"n/a")</f>
        <v>0.68023299999999998</v>
      </c>
      <c r="R697" s="68"/>
      <c r="S697" s="68"/>
      <c r="T697" s="68"/>
      <c r="U697" s="68"/>
      <c r="V697" s="68"/>
      <c r="W697" s="68"/>
      <c r="X697" s="68"/>
      <c r="Y697" s="68"/>
    </row>
    <row r="698" spans="1:25" x14ac:dyDescent="0.2">
      <c r="A698" s="68" t="s">
        <v>28</v>
      </c>
      <c r="B698" s="68" t="s">
        <v>23</v>
      </c>
      <c r="C698" s="68" t="s">
        <v>25</v>
      </c>
      <c r="D698" s="68" t="s">
        <v>327</v>
      </c>
      <c r="E698" s="88">
        <f>+IF(ISNUMBER(DATA!H4681),DATA!H4681,"n/a")</f>
        <v>161636.21</v>
      </c>
      <c r="F698" s="79">
        <f>+IF(ISNUMBER(DATA!I4681),DATA!I4681,"n/a")</f>
        <v>1.462707</v>
      </c>
      <c r="G698" s="88">
        <f>+IF(ISNUMBER(DATA!J4681),DATA!J4681,"n/a")</f>
        <v>515048.24</v>
      </c>
      <c r="H698" s="79">
        <f>+IF(ISNUMBER(DATA!K4681),DATA!K4681,"n/a")</f>
        <v>0.88382400000000005</v>
      </c>
      <c r="I698" s="88">
        <f>+IF(ISNUMBER(DATA!L4681),DATA!L4681,"n/a")</f>
        <v>969964.8</v>
      </c>
      <c r="J698" s="79">
        <f>+IF(ISNUMBER(DATA!M4681),DATA!M4681,"n/a")</f>
        <v>0.97125399999999995</v>
      </c>
      <c r="K698" s="88">
        <f>+IF(ISNUMBER(DATA!N4681),DATA!N4681,"n/a")</f>
        <v>1582119.67</v>
      </c>
      <c r="L698" s="79">
        <f>+IF(ISNUMBER(DATA!O4681),DATA!O4681,"n/a")</f>
        <v>0.89682600000000001</v>
      </c>
      <c r="R698" s="68"/>
      <c r="S698" s="68"/>
      <c r="T698" s="68"/>
      <c r="U698" s="68"/>
      <c r="V698" s="68"/>
      <c r="W698" s="68"/>
      <c r="X698" s="68"/>
      <c r="Y698" s="68"/>
    </row>
    <row r="699" spans="1:25" x14ac:dyDescent="0.2">
      <c r="A699" s="68" t="s">
        <v>28</v>
      </c>
      <c r="B699" s="68" t="s">
        <v>23</v>
      </c>
      <c r="C699" s="68" t="s">
        <v>25</v>
      </c>
      <c r="D699" s="68" t="s">
        <v>328</v>
      </c>
      <c r="E699" s="88">
        <f>+IF(ISNUMBER(DATA!H4682),DATA!H4682,"n/a")</f>
        <v>123147.51</v>
      </c>
      <c r="F699" s="79">
        <f>+IF(ISNUMBER(DATA!I4682),DATA!I4682,"n/a")</f>
        <v>0.74386699999999994</v>
      </c>
      <c r="G699" s="88">
        <f>+IF(ISNUMBER(DATA!J4682),DATA!J4682,"n/a")</f>
        <v>406984.82</v>
      </c>
      <c r="H699" s="79">
        <f>+IF(ISNUMBER(DATA!K4682),DATA!K4682,"n/a")</f>
        <v>0.53559000000000001</v>
      </c>
      <c r="I699" s="88">
        <f>+IF(ISNUMBER(DATA!L4682),DATA!L4682,"n/a")</f>
        <v>791672.21</v>
      </c>
      <c r="J699" s="79">
        <f>+IF(ISNUMBER(DATA!M4682),DATA!M4682,"n/a")</f>
        <v>0.63497000000000003</v>
      </c>
      <c r="K699" s="88">
        <f>+IF(ISNUMBER(DATA!N4682),DATA!N4682,"n/a")</f>
        <v>1355983.71</v>
      </c>
      <c r="L699" s="79">
        <f>+IF(ISNUMBER(DATA!O4682),DATA!O4682,"n/a")</f>
        <v>0.54270300000000005</v>
      </c>
      <c r="R699" s="68"/>
      <c r="S699" s="68"/>
      <c r="T699" s="68"/>
      <c r="U699" s="68"/>
      <c r="V699" s="68"/>
      <c r="W699" s="68"/>
      <c r="X699" s="68"/>
      <c r="Y699" s="68"/>
    </row>
    <row r="700" spans="1:25" x14ac:dyDescent="0.2">
      <c r="A700" s="68" t="s">
        <v>28</v>
      </c>
      <c r="B700" s="68" t="s">
        <v>23</v>
      </c>
      <c r="C700" s="68" t="s">
        <v>25</v>
      </c>
      <c r="D700" s="68" t="s">
        <v>329</v>
      </c>
      <c r="E700" s="88">
        <f>+IF(ISNUMBER(DATA!H4683),DATA!H4683,"n/a")</f>
        <v>176307.45</v>
      </c>
      <c r="F700" s="79">
        <f>+IF(ISNUMBER(DATA!I4683),DATA!I4683,"n/a")</f>
        <v>3.8661000000000001E-2</v>
      </c>
      <c r="G700" s="88">
        <f>+IF(ISNUMBER(DATA!J4683),DATA!J4683,"n/a")</f>
        <v>656583.29</v>
      </c>
      <c r="H700" s="79">
        <f>+IF(ISNUMBER(DATA!K4683),DATA!K4683,"n/a")</f>
        <v>-3.9782999999999999E-2</v>
      </c>
      <c r="I700" s="88">
        <f>+IF(ISNUMBER(DATA!L4683),DATA!L4683,"n/a")</f>
        <v>1163210.54</v>
      </c>
      <c r="J700" s="79">
        <f>+IF(ISNUMBER(DATA!M4683),DATA!M4683,"n/a")</f>
        <v>-6.8101999999999996E-2</v>
      </c>
      <c r="K700" s="88">
        <f>+IF(ISNUMBER(DATA!N4683),DATA!N4683,"n/a")</f>
        <v>2061244.05</v>
      </c>
      <c r="L700" s="79">
        <f>+IF(ISNUMBER(DATA!O4683),DATA!O4683,"n/a")</f>
        <v>-8.7566000000000005E-2</v>
      </c>
      <c r="R700" s="68"/>
      <c r="S700" s="68"/>
      <c r="T700" s="68"/>
      <c r="U700" s="68"/>
      <c r="V700" s="68"/>
      <c r="W700" s="68"/>
      <c r="X700" s="68"/>
      <c r="Y700" s="68"/>
    </row>
    <row r="701" spans="1:25" x14ac:dyDescent="0.2">
      <c r="A701" s="68" t="s">
        <v>28</v>
      </c>
      <c r="B701" s="68" t="s">
        <v>23</v>
      </c>
      <c r="C701" s="68" t="s">
        <v>25</v>
      </c>
      <c r="D701" s="68" t="s">
        <v>330</v>
      </c>
      <c r="E701" s="88">
        <f>+IF(ISNUMBER(DATA!H4684),DATA!H4684,"n/a")</f>
        <v>72456.5</v>
      </c>
      <c r="F701" s="79">
        <f>+IF(ISNUMBER(DATA!I4684),DATA!I4684,"n/a")</f>
        <v>1.487366</v>
      </c>
      <c r="G701" s="88">
        <f>+IF(ISNUMBER(DATA!J4684),DATA!J4684,"n/a")</f>
        <v>237172.5</v>
      </c>
      <c r="H701" s="79">
        <f>+IF(ISNUMBER(DATA!K4684),DATA!K4684,"n/a")</f>
        <v>0.98009800000000002</v>
      </c>
      <c r="I701" s="88">
        <f>+IF(ISNUMBER(DATA!L4684),DATA!L4684,"n/a")</f>
        <v>466313.82</v>
      </c>
      <c r="J701" s="79">
        <f>+IF(ISNUMBER(DATA!M4684),DATA!M4684,"n/a")</f>
        <v>1.142436</v>
      </c>
      <c r="K701" s="88">
        <f>+IF(ISNUMBER(DATA!N4684),DATA!N4684,"n/a")</f>
        <v>779837.06</v>
      </c>
      <c r="L701" s="79">
        <f>+IF(ISNUMBER(DATA!O4684),DATA!O4684,"n/a")</f>
        <v>1.1440090000000001</v>
      </c>
      <c r="R701" s="68"/>
      <c r="S701" s="68"/>
      <c r="T701" s="68"/>
      <c r="U701" s="68"/>
      <c r="V701" s="68"/>
      <c r="W701" s="68"/>
      <c r="X701" s="68"/>
      <c r="Y701" s="68"/>
    </row>
    <row r="702" spans="1:25" x14ac:dyDescent="0.2">
      <c r="A702" s="68" t="s">
        <v>28</v>
      </c>
      <c r="B702" s="68" t="s">
        <v>23</v>
      </c>
      <c r="C702" s="68" t="s">
        <v>25</v>
      </c>
      <c r="D702" s="68" t="s">
        <v>331</v>
      </c>
      <c r="E702" s="88">
        <f>+IF(ISNUMBER(DATA!H4685),DATA!H4685,"n/a")</f>
        <v>104941.88</v>
      </c>
      <c r="F702" s="79">
        <f>+IF(ISNUMBER(DATA!I4685),DATA!I4685,"n/a")</f>
        <v>1.0091760000000001</v>
      </c>
      <c r="G702" s="88">
        <f>+IF(ISNUMBER(DATA!J4685),DATA!J4685,"n/a")</f>
        <v>340876.84</v>
      </c>
      <c r="H702" s="79">
        <f>+IF(ISNUMBER(DATA!K4685),DATA!K4685,"n/a")</f>
        <v>0.77569399999999999</v>
      </c>
      <c r="I702" s="88">
        <f>+IF(ISNUMBER(DATA!L4685),DATA!L4685,"n/a")</f>
        <v>750603.73</v>
      </c>
      <c r="J702" s="79">
        <f>+IF(ISNUMBER(DATA!M4685),DATA!M4685,"n/a")</f>
        <v>1.276502</v>
      </c>
      <c r="K702" s="88">
        <f>+IF(ISNUMBER(DATA!N4685),DATA!N4685,"n/a")</f>
        <v>1322262.25</v>
      </c>
      <c r="L702" s="79">
        <f>+IF(ISNUMBER(DATA!O4685),DATA!O4685,"n/a")</f>
        <v>1.2652870000000001</v>
      </c>
      <c r="R702" s="68"/>
      <c r="S702" s="68"/>
      <c r="T702" s="68"/>
      <c r="U702" s="68"/>
      <c r="V702" s="68"/>
      <c r="W702" s="68"/>
      <c r="X702" s="68"/>
      <c r="Y702" s="68"/>
    </row>
    <row r="703" spans="1:25" x14ac:dyDescent="0.2">
      <c r="A703" s="68" t="s">
        <v>28</v>
      </c>
      <c r="B703" s="68" t="s">
        <v>23</v>
      </c>
      <c r="C703" s="68" t="s">
        <v>25</v>
      </c>
      <c r="D703" s="68" t="s">
        <v>332</v>
      </c>
      <c r="E703" s="88">
        <f>+IF(ISNUMBER(DATA!H4686),DATA!H4686,"n/a")</f>
        <v>157664.15</v>
      </c>
      <c r="F703" s="79">
        <f>+IF(ISNUMBER(DATA!I4686),DATA!I4686,"n/a")</f>
        <v>0.323291</v>
      </c>
      <c r="G703" s="88">
        <f>+IF(ISNUMBER(DATA!J4686),DATA!J4686,"n/a")</f>
        <v>507687.97</v>
      </c>
      <c r="H703" s="79">
        <f>+IF(ISNUMBER(DATA!K4686),DATA!K4686,"n/a")</f>
        <v>0.30593700000000001</v>
      </c>
      <c r="I703" s="88">
        <f>+IF(ISNUMBER(DATA!L4686),DATA!L4686,"n/a")</f>
        <v>1074442.6299999999</v>
      </c>
      <c r="J703" s="79">
        <f>+IF(ISNUMBER(DATA!M4686),DATA!M4686,"n/a")</f>
        <v>0.63776299999999997</v>
      </c>
      <c r="K703" s="88">
        <f>+IF(ISNUMBER(DATA!N4686),DATA!N4686,"n/a")</f>
        <v>2012260.69</v>
      </c>
      <c r="L703" s="79">
        <f>+IF(ISNUMBER(DATA!O4686),DATA!O4686,"n/a")</f>
        <v>0.68178399999999995</v>
      </c>
      <c r="R703" s="68"/>
      <c r="S703" s="68"/>
      <c r="T703" s="68"/>
      <c r="U703" s="68"/>
      <c r="V703" s="68"/>
      <c r="W703" s="68"/>
      <c r="X703" s="68"/>
      <c r="Y703" s="68"/>
    </row>
    <row r="704" spans="1:25" x14ac:dyDescent="0.2">
      <c r="A704" s="68" t="s">
        <v>28</v>
      </c>
      <c r="B704" s="68" t="s">
        <v>23</v>
      </c>
      <c r="C704" s="68" t="s">
        <v>25</v>
      </c>
      <c r="D704" s="68" t="s">
        <v>333</v>
      </c>
      <c r="E704" s="88">
        <f>+IF(ISNUMBER(DATA!H4687),DATA!H4687,"n/a")</f>
        <v>160974.07</v>
      </c>
      <c r="F704" s="79">
        <f>+IF(ISNUMBER(DATA!I4687),DATA!I4687,"n/a")</f>
        <v>1.985023</v>
      </c>
      <c r="G704" s="88">
        <f>+IF(ISNUMBER(DATA!J4687),DATA!J4687,"n/a")</f>
        <v>522596.99</v>
      </c>
      <c r="H704" s="79">
        <f>+IF(ISNUMBER(DATA!K4687),DATA!K4687,"n/a")</f>
        <v>1.7473669999999999</v>
      </c>
      <c r="I704" s="88">
        <f>+IF(ISNUMBER(DATA!L4687),DATA!L4687,"n/a")</f>
        <v>1071058.6599999999</v>
      </c>
      <c r="J704" s="79">
        <f>+IF(ISNUMBER(DATA!M4687),DATA!M4687,"n/a")</f>
        <v>2.1414240000000002</v>
      </c>
      <c r="K704" s="88">
        <f>+IF(ISNUMBER(DATA!N4687),DATA!N4687,"n/a")</f>
        <v>1593581.28</v>
      </c>
      <c r="L704" s="79">
        <f>+IF(ISNUMBER(DATA!O4687),DATA!O4687,"n/a")</f>
        <v>1.3946909999999999</v>
      </c>
      <c r="R704" s="68"/>
      <c r="S704" s="68"/>
      <c r="T704" s="68"/>
      <c r="U704" s="68"/>
      <c r="V704" s="68"/>
      <c r="W704" s="68"/>
      <c r="X704" s="68"/>
      <c r="Y704" s="68"/>
    </row>
    <row r="705" spans="1:25" x14ac:dyDescent="0.2">
      <c r="A705" s="68" t="s">
        <v>28</v>
      </c>
      <c r="B705" s="68" t="s">
        <v>23</v>
      </c>
      <c r="C705" s="68" t="s">
        <v>25</v>
      </c>
      <c r="D705" s="68" t="s">
        <v>334</v>
      </c>
      <c r="E705" s="88">
        <f>+IF(ISNUMBER(DATA!H4688),DATA!H4688,"n/a")</f>
        <v>1056313.79</v>
      </c>
      <c r="F705" s="79">
        <f>+IF(ISNUMBER(DATA!I4688),DATA!I4688,"n/a")</f>
        <v>0.76085599999999998</v>
      </c>
      <c r="G705" s="88">
        <f>+IF(ISNUMBER(DATA!J4688),DATA!J4688,"n/a")</f>
        <v>3500618.42</v>
      </c>
      <c r="H705" s="79">
        <f>+IF(ISNUMBER(DATA!K4688),DATA!K4688,"n/a")</f>
        <v>0.55098999999999998</v>
      </c>
      <c r="I705" s="88">
        <f>+IF(ISNUMBER(DATA!L4688),DATA!L4688,"n/a")</f>
        <v>6871304.3300000001</v>
      </c>
      <c r="J705" s="79">
        <f>+IF(ISNUMBER(DATA!M4688),DATA!M4688,"n/a")</f>
        <v>0.69849399999999995</v>
      </c>
      <c r="K705" s="88">
        <f>+IF(ISNUMBER(DATA!N4688),DATA!N4688,"n/a")</f>
        <v>11534108.960000001</v>
      </c>
      <c r="L705" s="79">
        <f>+IF(ISNUMBER(DATA!O4688),DATA!O4688,"n/a")</f>
        <v>0.58574899999999996</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28</v>
      </c>
      <c r="B707" s="68" t="s">
        <v>23</v>
      </c>
      <c r="C707" s="68" t="s">
        <v>10</v>
      </c>
      <c r="D707" s="68" t="s">
        <v>326</v>
      </c>
      <c r="E707" s="89">
        <f>+IF(ISNUMBER(DATA!H4739),DATA!H4739,"n/a")</f>
        <v>6.2057200000000003</v>
      </c>
      <c r="F707" s="79">
        <f>+IF(ISNUMBER(DATA!I4739),DATA!I4739,"n/a")</f>
        <v>-0.22345499999999999</v>
      </c>
      <c r="G707" s="89">
        <f>+IF(ISNUMBER(DATA!J4739),DATA!J4739,"n/a")</f>
        <v>6.2889099999999996</v>
      </c>
      <c r="H707" s="79">
        <f>+IF(ISNUMBER(DATA!K4739),DATA!K4739,"n/a")</f>
        <v>-0.19878999999999999</v>
      </c>
      <c r="I707" s="89">
        <f>+IF(ISNUMBER(DATA!L4739),DATA!L4739,"n/a")</f>
        <v>6.3155239999999999</v>
      </c>
      <c r="J707" s="79">
        <f>+IF(ISNUMBER(DATA!M4739),DATA!M4739,"n/a")</f>
        <v>-0.191107</v>
      </c>
      <c r="K707" s="89">
        <f>+IF(ISNUMBER(DATA!N4739),DATA!N4739,"n/a")</f>
        <v>6.8512890000000004</v>
      </c>
      <c r="L707" s="79">
        <f>+IF(ISNUMBER(DATA!O4739),DATA!O4739,"n/a")</f>
        <v>-0.13217599999999999</v>
      </c>
      <c r="R707" s="68"/>
      <c r="S707" s="68"/>
      <c r="T707" s="68"/>
      <c r="U707" s="68"/>
      <c r="V707" s="68"/>
      <c r="W707" s="68"/>
      <c r="X707" s="68"/>
      <c r="Y707" s="68"/>
    </row>
    <row r="708" spans="1:25" x14ac:dyDescent="0.2">
      <c r="A708" s="68" t="s">
        <v>28</v>
      </c>
      <c r="B708" s="68" t="s">
        <v>23</v>
      </c>
      <c r="C708" s="68" t="s">
        <v>10</v>
      </c>
      <c r="D708" s="68" t="s">
        <v>327</v>
      </c>
      <c r="E708" s="89">
        <f>+IF(ISNUMBER(DATA!H4740),DATA!H4740,"n/a")</f>
        <v>5.5905769999999997</v>
      </c>
      <c r="F708" s="79">
        <f>+IF(ISNUMBER(DATA!I4740),DATA!I4740,"n/a")</f>
        <v>-0.20641399999999999</v>
      </c>
      <c r="G708" s="89">
        <f>+IF(ISNUMBER(DATA!J4740),DATA!J4740,"n/a")</f>
        <v>5.695487</v>
      </c>
      <c r="H708" s="79">
        <f>+IF(ISNUMBER(DATA!K4740),DATA!K4740,"n/a")</f>
        <v>-0.186972</v>
      </c>
      <c r="I708" s="89">
        <f>+IF(ISNUMBER(DATA!L4740),DATA!L4740,"n/a")</f>
        <v>5.5539769999999997</v>
      </c>
      <c r="J708" s="79">
        <f>+IF(ISNUMBER(DATA!M4740),DATA!M4740,"n/a")</f>
        <v>-0.25646099999999999</v>
      </c>
      <c r="K708" s="89">
        <f>+IF(ISNUMBER(DATA!N4740),DATA!N4740,"n/a")</f>
        <v>5.6846300000000003</v>
      </c>
      <c r="L708" s="79">
        <f>+IF(ISNUMBER(DATA!O4740),DATA!O4740,"n/a")</f>
        <v>-0.26856600000000003</v>
      </c>
      <c r="R708" s="68"/>
      <c r="S708" s="68"/>
      <c r="T708" s="68"/>
      <c r="U708" s="68"/>
      <c r="V708" s="68"/>
      <c r="W708" s="68"/>
      <c r="X708" s="68"/>
      <c r="Y708" s="68"/>
    </row>
    <row r="709" spans="1:25" x14ac:dyDescent="0.2">
      <c r="A709" s="68" t="s">
        <v>28</v>
      </c>
      <c r="B709" s="68" t="s">
        <v>23</v>
      </c>
      <c r="C709" s="68" t="s">
        <v>10</v>
      </c>
      <c r="D709" s="68" t="s">
        <v>328</v>
      </c>
      <c r="E709" s="89">
        <f>+IF(ISNUMBER(DATA!H4741),DATA!H4741,"n/a")</f>
        <v>5.783614</v>
      </c>
      <c r="F709" s="79">
        <f>+IF(ISNUMBER(DATA!I4741),DATA!I4741,"n/a")</f>
        <v>-0.144653</v>
      </c>
      <c r="G709" s="89">
        <f>+IF(ISNUMBER(DATA!J4741),DATA!J4741,"n/a")</f>
        <v>6.0396789999999996</v>
      </c>
      <c r="H709" s="79">
        <f>+IF(ISNUMBER(DATA!K4741),DATA!K4741,"n/a")</f>
        <v>-0.14002999999999999</v>
      </c>
      <c r="I709" s="89">
        <f>+IF(ISNUMBER(DATA!L4741),DATA!L4741,"n/a")</f>
        <v>6.1625550000000002</v>
      </c>
      <c r="J709" s="79">
        <f>+IF(ISNUMBER(DATA!M4741),DATA!M4741,"n/a")</f>
        <v>-0.185617</v>
      </c>
      <c r="K709" s="89">
        <f>+IF(ISNUMBER(DATA!N4741),DATA!N4741,"n/a")</f>
        <v>6.3938300000000003</v>
      </c>
      <c r="L709" s="79">
        <f>+IF(ISNUMBER(DATA!O4741),DATA!O4741,"n/a")</f>
        <v>-0.193138</v>
      </c>
      <c r="R709" s="68"/>
      <c r="S709" s="68"/>
      <c r="T709" s="68"/>
      <c r="U709" s="68"/>
      <c r="V709" s="68"/>
      <c r="W709" s="68"/>
      <c r="X709" s="68"/>
      <c r="Y709" s="68"/>
    </row>
    <row r="710" spans="1:25" x14ac:dyDescent="0.2">
      <c r="A710" s="68" t="s">
        <v>28</v>
      </c>
      <c r="B710" s="68" t="s">
        <v>23</v>
      </c>
      <c r="C710" s="68" t="s">
        <v>10</v>
      </c>
      <c r="D710" s="68" t="s">
        <v>329</v>
      </c>
      <c r="E710" s="89">
        <f>+IF(ISNUMBER(DATA!H4742),DATA!H4742,"n/a")</f>
        <v>5.2666380000000004</v>
      </c>
      <c r="F710" s="79">
        <f>+IF(ISNUMBER(DATA!I4742),DATA!I4742,"n/a")</f>
        <v>-0.26272499999999999</v>
      </c>
      <c r="G710" s="89">
        <f>+IF(ISNUMBER(DATA!J4742),DATA!J4742,"n/a")</f>
        <v>5.2724849999999996</v>
      </c>
      <c r="H710" s="79">
        <f>+IF(ISNUMBER(DATA!K4742),DATA!K4742,"n/a")</f>
        <v>-0.222882</v>
      </c>
      <c r="I710" s="89">
        <f>+IF(ISNUMBER(DATA!L4742),DATA!L4742,"n/a")</f>
        <v>5.4937579999999997</v>
      </c>
      <c r="J710" s="79">
        <f>+IF(ISNUMBER(DATA!M4742),DATA!M4742,"n/a")</f>
        <v>-0.17468600000000001</v>
      </c>
      <c r="K710" s="89">
        <f>+IF(ISNUMBER(DATA!N4742),DATA!N4742,"n/a")</f>
        <v>6.0950899999999999</v>
      </c>
      <c r="L710" s="79">
        <f>+IF(ISNUMBER(DATA!O4742),DATA!O4742,"n/a")</f>
        <v>-7.5768000000000002E-2</v>
      </c>
      <c r="R710" s="68"/>
      <c r="S710" s="68"/>
      <c r="T710" s="68"/>
      <c r="U710" s="68"/>
      <c r="V710" s="68"/>
      <c r="W710" s="68"/>
      <c r="X710" s="68"/>
      <c r="Y710" s="68"/>
    </row>
    <row r="711" spans="1:25" x14ac:dyDescent="0.2">
      <c r="A711" s="68" t="s">
        <v>28</v>
      </c>
      <c r="B711" s="68" t="s">
        <v>23</v>
      </c>
      <c r="C711" s="68" t="s">
        <v>10</v>
      </c>
      <c r="D711" s="68" t="s">
        <v>330</v>
      </c>
      <c r="E711" s="89">
        <f>+IF(ISNUMBER(DATA!H4743),DATA!H4743,"n/a")</f>
        <v>5.6096320000000004</v>
      </c>
      <c r="F711" s="79">
        <f>+IF(ISNUMBER(DATA!I4743),DATA!I4743,"n/a")</f>
        <v>-0.133436</v>
      </c>
      <c r="G711" s="89">
        <f>+IF(ISNUMBER(DATA!J4743),DATA!J4743,"n/a")</f>
        <v>5.782616</v>
      </c>
      <c r="H711" s="79">
        <f>+IF(ISNUMBER(DATA!K4743),DATA!K4743,"n/a")</f>
        <v>-9.0232999999999994E-2</v>
      </c>
      <c r="I711" s="89">
        <f>+IF(ISNUMBER(DATA!L4743),DATA!L4743,"n/a")</f>
        <v>5.6312980000000001</v>
      </c>
      <c r="J711" s="79">
        <f>+IF(ISNUMBER(DATA!M4743),DATA!M4743,"n/a")</f>
        <v>-0.19006700000000001</v>
      </c>
      <c r="K711" s="89">
        <f>+IF(ISNUMBER(DATA!N4743),DATA!N4743,"n/a")</f>
        <v>5.6460189999999999</v>
      </c>
      <c r="L711" s="79">
        <f>+IF(ISNUMBER(DATA!O4743),DATA!O4743,"n/a")</f>
        <v>-0.236041</v>
      </c>
      <c r="R711" s="68"/>
      <c r="S711" s="68"/>
      <c r="T711" s="68"/>
      <c r="U711" s="68"/>
      <c r="V711" s="68"/>
      <c r="W711" s="68"/>
      <c r="X711" s="68"/>
      <c r="Y711" s="68"/>
    </row>
    <row r="712" spans="1:25" x14ac:dyDescent="0.2">
      <c r="A712" s="68" t="s">
        <v>28</v>
      </c>
      <c r="B712" s="68" t="s">
        <v>23</v>
      </c>
      <c r="C712" s="68" t="s">
        <v>10</v>
      </c>
      <c r="D712" s="68" t="s">
        <v>331</v>
      </c>
      <c r="E712" s="89">
        <f>+IF(ISNUMBER(DATA!H4744),DATA!H4744,"n/a")</f>
        <v>5.6713339999999999</v>
      </c>
      <c r="F712" s="79">
        <f>+IF(ISNUMBER(DATA!I4744),DATA!I4744,"n/a")</f>
        <v>-0.12102599999999999</v>
      </c>
      <c r="G712" s="89">
        <f>+IF(ISNUMBER(DATA!J4744),DATA!J4744,"n/a")</f>
        <v>5.6721019999999998</v>
      </c>
      <c r="H712" s="79">
        <f>+IF(ISNUMBER(DATA!K4744),DATA!K4744,"n/a")</f>
        <v>-0.124088</v>
      </c>
      <c r="I712" s="89">
        <f>+IF(ISNUMBER(DATA!L4744),DATA!L4744,"n/a")</f>
        <v>5.4609750000000004</v>
      </c>
      <c r="J712" s="79">
        <f>+IF(ISNUMBER(DATA!M4744),DATA!M4744,"n/a")</f>
        <v>-0.23828099999999999</v>
      </c>
      <c r="K712" s="89">
        <f>+IF(ISNUMBER(DATA!N4744),DATA!N4744,"n/a")</f>
        <v>5.5486690000000003</v>
      </c>
      <c r="L712" s="79">
        <f>+IF(ISNUMBER(DATA!O4744),DATA!O4744,"n/a")</f>
        <v>-0.28134199999999998</v>
      </c>
      <c r="R712" s="68"/>
      <c r="S712" s="68"/>
      <c r="T712" s="68"/>
      <c r="U712" s="68"/>
      <c r="V712" s="68"/>
      <c r="W712" s="68"/>
      <c r="X712" s="68"/>
      <c r="Y712" s="68"/>
    </row>
    <row r="713" spans="1:25" x14ac:dyDescent="0.2">
      <c r="A713" s="68" t="s">
        <v>28</v>
      </c>
      <c r="B713" s="68" t="s">
        <v>23</v>
      </c>
      <c r="C713" s="68" t="s">
        <v>10</v>
      </c>
      <c r="D713" s="68" t="s">
        <v>332</v>
      </c>
      <c r="E713" s="89">
        <f>+IF(ISNUMBER(DATA!H4745),DATA!H4745,"n/a")</f>
        <v>5.4547590000000001</v>
      </c>
      <c r="F713" s="79">
        <f>+IF(ISNUMBER(DATA!I4745),DATA!I4745,"n/a")</f>
        <v>-0.13075999999999999</v>
      </c>
      <c r="G713" s="89">
        <f>+IF(ISNUMBER(DATA!J4745),DATA!J4745,"n/a")</f>
        <v>5.5985050000000003</v>
      </c>
      <c r="H713" s="79">
        <f>+IF(ISNUMBER(DATA!K4745),DATA!K4745,"n/a")</f>
        <v>-0.113022</v>
      </c>
      <c r="I713" s="89">
        <f>+IF(ISNUMBER(DATA!L4745),DATA!L4745,"n/a")</f>
        <v>5.5037859999999998</v>
      </c>
      <c r="J713" s="79">
        <f>+IF(ISNUMBER(DATA!M4745),DATA!M4745,"n/a")</f>
        <v>-0.21554400000000001</v>
      </c>
      <c r="K713" s="89">
        <f>+IF(ISNUMBER(DATA!N4745),DATA!N4745,"n/a")</f>
        <v>5.5459540000000001</v>
      </c>
      <c r="L713" s="79">
        <f>+IF(ISNUMBER(DATA!O4745),DATA!O4745,"n/a")</f>
        <v>-0.258245</v>
      </c>
      <c r="R713" s="68"/>
      <c r="S713" s="68"/>
      <c r="T713" s="68"/>
      <c r="U713" s="68"/>
      <c r="V713" s="68"/>
      <c r="W713" s="68"/>
      <c r="X713" s="68"/>
      <c r="Y713" s="68"/>
    </row>
    <row r="714" spans="1:25" x14ac:dyDescent="0.2">
      <c r="A714" s="68" t="s">
        <v>28</v>
      </c>
      <c r="B714" s="68" t="s">
        <v>23</v>
      </c>
      <c r="C714" s="68" t="s">
        <v>10</v>
      </c>
      <c r="D714" s="68" t="s">
        <v>333</v>
      </c>
      <c r="E714" s="89">
        <f>+IF(ISNUMBER(DATA!H4746),DATA!H4746,"n/a")</f>
        <v>4.8718409999999999</v>
      </c>
      <c r="F714" s="79">
        <f>+IF(ISNUMBER(DATA!I4746),DATA!I4746,"n/a")</f>
        <v>-0.27620800000000001</v>
      </c>
      <c r="G714" s="89">
        <f>+IF(ISNUMBER(DATA!J4746),DATA!J4746,"n/a")</f>
        <v>4.9737910000000003</v>
      </c>
      <c r="H714" s="79">
        <f>+IF(ISNUMBER(DATA!K4746),DATA!K4746,"n/a")</f>
        <v>-0.26120900000000002</v>
      </c>
      <c r="I714" s="89">
        <f>+IF(ISNUMBER(DATA!L4746),DATA!L4746,"n/a")</f>
        <v>4.9410090000000002</v>
      </c>
      <c r="J714" s="79">
        <f>+IF(ISNUMBER(DATA!M4746),DATA!M4746,"n/a")</f>
        <v>-0.33962599999999998</v>
      </c>
      <c r="K714" s="89">
        <f>+IF(ISNUMBER(DATA!N4746),DATA!N4746,"n/a")</f>
        <v>5.1913530000000003</v>
      </c>
      <c r="L714" s="79">
        <f>+IF(ISNUMBER(DATA!O4746),DATA!O4746,"n/a")</f>
        <v>-0.34452500000000003</v>
      </c>
      <c r="R714" s="68"/>
      <c r="S714" s="68"/>
      <c r="T714" s="68"/>
      <c r="U714" s="68"/>
      <c r="V714" s="68"/>
      <c r="W714" s="68"/>
      <c r="X714" s="68"/>
      <c r="Y714" s="68"/>
    </row>
    <row r="715" spans="1:25" x14ac:dyDescent="0.2">
      <c r="A715" s="68" t="s">
        <v>28</v>
      </c>
      <c r="B715" s="68" t="s">
        <v>23</v>
      </c>
      <c r="C715" s="68" t="s">
        <v>10</v>
      </c>
      <c r="D715" s="68" t="s">
        <v>334</v>
      </c>
      <c r="E715" s="89">
        <f>+IF(ISNUMBER(DATA!H4747),DATA!H4747,"n/a")</f>
        <v>5.4850139999999996</v>
      </c>
      <c r="F715" s="79">
        <f>+IF(ISNUMBER(DATA!I4747),DATA!I4747,"n/a")</f>
        <v>-0.195465</v>
      </c>
      <c r="G715" s="89">
        <f>+IF(ISNUMBER(DATA!J4747),DATA!J4747,"n/a")</f>
        <v>5.5766109999999998</v>
      </c>
      <c r="H715" s="79">
        <f>+IF(ISNUMBER(DATA!K4747),DATA!K4747,"n/a")</f>
        <v>-0.174572</v>
      </c>
      <c r="I715" s="89">
        <f>+IF(ISNUMBER(DATA!L4747),DATA!L4747,"n/a")</f>
        <v>5.5609169999999999</v>
      </c>
      <c r="J715" s="79">
        <f>+IF(ISNUMBER(DATA!M4747),DATA!M4747,"n/a")</f>
        <v>-0.21833</v>
      </c>
      <c r="K715" s="89">
        <f>+IF(ISNUMBER(DATA!N4747),DATA!N4747,"n/a")</f>
        <v>5.7984460000000002</v>
      </c>
      <c r="L715" s="79">
        <f>+IF(ISNUMBER(DATA!O4747),DATA!O4747,"n/a")</f>
        <v>-0.21029400000000001</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28</v>
      </c>
      <c r="B717" s="68" t="s">
        <v>23</v>
      </c>
      <c r="C717" s="68" t="s">
        <v>26</v>
      </c>
      <c r="D717" s="68" t="s">
        <v>326</v>
      </c>
      <c r="E717" s="89">
        <f>+IF(ISNUMBER(DATA!H4798),DATA!H4798,"n/a")</f>
        <v>3.1298219999999999</v>
      </c>
      <c r="F717" s="79">
        <f>+IF(ISNUMBER(DATA!I4798),DATA!I4798,"n/a")</f>
        <v>-0.199961</v>
      </c>
      <c r="G717" s="89">
        <f>+IF(ISNUMBER(DATA!J4798),DATA!J4798,"n/a")</f>
        <v>3.1067809999999998</v>
      </c>
      <c r="H717" s="79">
        <f>+IF(ISNUMBER(DATA!K4798),DATA!K4798,"n/a")</f>
        <v>-0.18460799999999999</v>
      </c>
      <c r="I717" s="89">
        <f>+IF(ISNUMBER(DATA!L4798),DATA!L4798,"n/a")</f>
        <v>3.0971009999999999</v>
      </c>
      <c r="J717" s="79">
        <f>+IF(ISNUMBER(DATA!M4798),DATA!M4798,"n/a")</f>
        <v>-0.166938</v>
      </c>
      <c r="K717" s="89">
        <f>+IF(ISNUMBER(DATA!N4798),DATA!N4798,"n/a")</f>
        <v>3.3202639999999999</v>
      </c>
      <c r="L717" s="79">
        <f>+IF(ISNUMBER(DATA!O4798),DATA!O4798,"n/a")</f>
        <v>-0.106348</v>
      </c>
      <c r="R717" s="68"/>
      <c r="S717" s="68"/>
      <c r="T717" s="68"/>
      <c r="U717" s="68"/>
      <c r="V717" s="68"/>
      <c r="W717" s="68"/>
      <c r="X717" s="68"/>
      <c r="Y717" s="68"/>
    </row>
    <row r="718" spans="1:25" x14ac:dyDescent="0.2">
      <c r="A718" s="68" t="s">
        <v>28</v>
      </c>
      <c r="B718" s="68" t="s">
        <v>23</v>
      </c>
      <c r="C718" s="68" t="s">
        <v>26</v>
      </c>
      <c r="D718" s="68" t="s">
        <v>327</v>
      </c>
      <c r="E718" s="89">
        <f>+IF(ISNUMBER(DATA!H4799),DATA!H4799,"n/a")</f>
        <v>2.8931100000000001</v>
      </c>
      <c r="F718" s="79">
        <f>+IF(ISNUMBER(DATA!I4799),DATA!I4799,"n/a")</f>
        <v>-7.0736999999999994E-2</v>
      </c>
      <c r="G718" s="89">
        <f>+IF(ISNUMBER(DATA!J4799),DATA!J4799,"n/a")</f>
        <v>2.9090349999999998</v>
      </c>
      <c r="H718" s="79">
        <f>+IF(ISNUMBER(DATA!K4799),DATA!K4799,"n/a")</f>
        <v>-7.0546999999999999E-2</v>
      </c>
      <c r="I718" s="89">
        <f>+IF(ISNUMBER(DATA!L4799),DATA!L4799,"n/a")</f>
        <v>2.8392149999999998</v>
      </c>
      <c r="J718" s="79">
        <f>+IF(ISNUMBER(DATA!M4799),DATA!M4799,"n/a")</f>
        <v>-9.1591000000000006E-2</v>
      </c>
      <c r="K718" s="89">
        <f>+IF(ISNUMBER(DATA!N4799),DATA!N4799,"n/a")</f>
        <v>2.8878879999999998</v>
      </c>
      <c r="L718" s="79">
        <f>+IF(ISNUMBER(DATA!O4799),DATA!O4799,"n/a")</f>
        <v>-8.0484E-2</v>
      </c>
      <c r="R718" s="68"/>
      <c r="S718" s="68"/>
      <c r="T718" s="68"/>
      <c r="U718" s="68"/>
      <c r="V718" s="68"/>
      <c r="W718" s="68"/>
      <c r="X718" s="68"/>
      <c r="Y718" s="68"/>
    </row>
    <row r="719" spans="1:25" x14ac:dyDescent="0.2">
      <c r="A719" s="68" t="s">
        <v>28</v>
      </c>
      <c r="B719" s="68" t="s">
        <v>23</v>
      </c>
      <c r="C719" s="68" t="s">
        <v>26</v>
      </c>
      <c r="D719" s="68" t="s">
        <v>328</v>
      </c>
      <c r="E719" s="89">
        <f>+IF(ISNUMBER(DATA!H4800),DATA!H4800,"n/a")</f>
        <v>2.9832070000000002</v>
      </c>
      <c r="F719" s="79">
        <f>+IF(ISNUMBER(DATA!I4800),DATA!I4800,"n/a")</f>
        <v>-7.0699999999999999E-2</v>
      </c>
      <c r="G719" s="89">
        <f>+IF(ISNUMBER(DATA!J4800),DATA!J4800,"n/a")</f>
        <v>3.0525609999999999</v>
      </c>
      <c r="H719" s="79">
        <f>+IF(ISNUMBER(DATA!K4800),DATA!K4800,"n/a")</f>
        <v>-4.6898000000000002E-2</v>
      </c>
      <c r="I719" s="89">
        <f>+IF(ISNUMBER(DATA!L4800),DATA!L4800,"n/a")</f>
        <v>3.1138140000000001</v>
      </c>
      <c r="J719" s="79">
        <f>+IF(ISNUMBER(DATA!M4800),DATA!M4800,"n/a")</f>
        <v>-2.3498999999999999E-2</v>
      </c>
      <c r="K719" s="89">
        <f>+IF(ISNUMBER(DATA!N4800),DATA!N4800,"n/a")</f>
        <v>3.1897679999999999</v>
      </c>
      <c r="L719" s="79">
        <f>+IF(ISNUMBER(DATA!O4800),DATA!O4800,"n/a")</f>
        <v>-1.663E-3</v>
      </c>
      <c r="R719" s="68"/>
      <c r="S719" s="68"/>
      <c r="T719" s="68"/>
      <c r="U719" s="68"/>
      <c r="V719" s="68"/>
      <c r="W719" s="68"/>
      <c r="X719" s="68"/>
      <c r="Y719" s="68"/>
    </row>
    <row r="720" spans="1:25" x14ac:dyDescent="0.2">
      <c r="A720" s="68" t="s">
        <v>28</v>
      </c>
      <c r="B720" s="68" t="s">
        <v>23</v>
      </c>
      <c r="C720" s="68" t="s">
        <v>26</v>
      </c>
      <c r="D720" s="68" t="s">
        <v>329</v>
      </c>
      <c r="E720" s="89">
        <f>+IF(ISNUMBER(DATA!H4801),DATA!H4801,"n/a")</f>
        <v>3.2791600000000001</v>
      </c>
      <c r="F720" s="79">
        <f>+IF(ISNUMBER(DATA!I4801),DATA!I4801,"n/a")</f>
        <v>-1.1775000000000001E-2</v>
      </c>
      <c r="G720" s="89">
        <f>+IF(ISNUMBER(DATA!J4801),DATA!J4801,"n/a")</f>
        <v>3.2107070000000002</v>
      </c>
      <c r="H720" s="79">
        <f>+IF(ISNUMBER(DATA!K4801),DATA!K4801,"n/a")</f>
        <v>-8.6379999999999998E-3</v>
      </c>
      <c r="I720" s="89">
        <f>+IF(ISNUMBER(DATA!L4801),DATA!L4801,"n/a")</f>
        <v>3.1721370000000002</v>
      </c>
      <c r="J720" s="79">
        <f>+IF(ISNUMBER(DATA!M4801),DATA!M4801,"n/a")</f>
        <v>-1.2734000000000001E-2</v>
      </c>
      <c r="K720" s="89">
        <f>+IF(ISNUMBER(DATA!N4801),DATA!N4801,"n/a")</f>
        <v>3.1788880000000002</v>
      </c>
      <c r="L720" s="79">
        <f>+IF(ISNUMBER(DATA!O4801),DATA!O4801,"n/a")</f>
        <v>-3.5249999999999999E-3</v>
      </c>
      <c r="R720" s="68"/>
      <c r="S720" s="68"/>
      <c r="T720" s="68"/>
      <c r="U720" s="68"/>
      <c r="V720" s="68"/>
      <c r="W720" s="68"/>
      <c r="X720" s="68"/>
      <c r="Y720" s="68"/>
    </row>
    <row r="721" spans="1:25" x14ac:dyDescent="0.2">
      <c r="A721" s="68" t="s">
        <v>28</v>
      </c>
      <c r="B721" s="68" t="s">
        <v>23</v>
      </c>
      <c r="C721" s="68" t="s">
        <v>26</v>
      </c>
      <c r="D721" s="68" t="s">
        <v>330</v>
      </c>
      <c r="E721" s="89">
        <f>+IF(ISNUMBER(DATA!H4802),DATA!H4802,"n/a")</f>
        <v>3.2379120000000001</v>
      </c>
      <c r="F721" s="79">
        <f>+IF(ISNUMBER(DATA!I4802),DATA!I4802,"n/a")</f>
        <v>-6.4544000000000004E-2</v>
      </c>
      <c r="G721" s="89">
        <f>+IF(ISNUMBER(DATA!J4802),DATA!J4802,"n/a")</f>
        <v>3.2255500000000001</v>
      </c>
      <c r="H721" s="79">
        <f>+IF(ISNUMBER(DATA!K4802),DATA!K4802,"n/a")</f>
        <v>-6.6973000000000005E-2</v>
      </c>
      <c r="I721" s="89">
        <f>+IF(ISNUMBER(DATA!L4802),DATA!L4802,"n/a")</f>
        <v>3.2184560000000002</v>
      </c>
      <c r="J721" s="79">
        <f>+IF(ISNUMBER(DATA!M4802),DATA!M4802,"n/a")</f>
        <v>-4.0507000000000001E-2</v>
      </c>
      <c r="K721" s="89">
        <f>+IF(ISNUMBER(DATA!N4802),DATA!N4802,"n/a")</f>
        <v>3.2565559999999998</v>
      </c>
      <c r="L721" s="79">
        <f>+IF(ISNUMBER(DATA!O4802),DATA!O4802,"n/a")</f>
        <v>-2.3817999999999999E-2</v>
      </c>
      <c r="R721" s="68"/>
      <c r="S721" s="68"/>
      <c r="T721" s="68"/>
      <c r="U721" s="68"/>
      <c r="V721" s="68"/>
      <c r="W721" s="68"/>
      <c r="X721" s="68"/>
      <c r="Y721" s="68"/>
    </row>
    <row r="722" spans="1:25" x14ac:dyDescent="0.2">
      <c r="A722" s="68" t="s">
        <v>28</v>
      </c>
      <c r="B722" s="68" t="s">
        <v>23</v>
      </c>
      <c r="C722" s="68" t="s">
        <v>26</v>
      </c>
      <c r="D722" s="68" t="s">
        <v>331</v>
      </c>
      <c r="E722" s="89">
        <f>+IF(ISNUMBER(DATA!H4803),DATA!H4803,"n/a")</f>
        <v>2.8300679999999998</v>
      </c>
      <c r="F722" s="79">
        <f>+IF(ISNUMBER(DATA!I4803),DATA!I4803,"n/a")</f>
        <v>-0.183226</v>
      </c>
      <c r="G722" s="89">
        <f>+IF(ISNUMBER(DATA!J4803),DATA!J4803,"n/a")</f>
        <v>2.9018809999999999</v>
      </c>
      <c r="H722" s="79">
        <f>+IF(ISNUMBER(DATA!K4803),DATA!K4803,"n/a")</f>
        <v>-0.14852299999999999</v>
      </c>
      <c r="I722" s="89">
        <f>+IF(ISNUMBER(DATA!L4803),DATA!L4803,"n/a")</f>
        <v>2.8677760000000001</v>
      </c>
      <c r="J722" s="79">
        <f>+IF(ISNUMBER(DATA!M4803),DATA!M4803,"n/a")</f>
        <v>-0.16189300000000001</v>
      </c>
      <c r="K722" s="89">
        <f>+IF(ISNUMBER(DATA!N4803),DATA!N4803,"n/a")</f>
        <v>2.9489329999999998</v>
      </c>
      <c r="L722" s="79">
        <f>+IF(ISNUMBER(DATA!O4803),DATA!O4803,"n/a")</f>
        <v>-0.13969699999999999</v>
      </c>
      <c r="R722" s="68"/>
      <c r="S722" s="68"/>
      <c r="T722" s="68"/>
      <c r="U722" s="68"/>
      <c r="V722" s="68"/>
      <c r="W722" s="68"/>
      <c r="X722" s="68"/>
      <c r="Y722" s="68"/>
    </row>
    <row r="723" spans="1:25" x14ac:dyDescent="0.2">
      <c r="A723" s="68" t="s">
        <v>28</v>
      </c>
      <c r="B723" s="68" t="s">
        <v>23</v>
      </c>
      <c r="C723" s="68" t="s">
        <v>26</v>
      </c>
      <c r="D723" s="68" t="s">
        <v>332</v>
      </c>
      <c r="E723" s="89">
        <f>+IF(ISNUMBER(DATA!H4804),DATA!H4804,"n/a")</f>
        <v>3.064794</v>
      </c>
      <c r="F723" s="79">
        <f>+IF(ISNUMBER(DATA!I4804),DATA!I4804,"n/a")</f>
        <v>-9.9278000000000005E-2</v>
      </c>
      <c r="G723" s="89">
        <f>+IF(ISNUMBER(DATA!J4804),DATA!J4804,"n/a")</f>
        <v>3.1092659999999999</v>
      </c>
      <c r="H723" s="79">
        <f>+IF(ISNUMBER(DATA!K4804),DATA!K4804,"n/a")</f>
        <v>-7.3733999999999994E-2</v>
      </c>
      <c r="I723" s="89">
        <f>+IF(ISNUMBER(DATA!L4804),DATA!L4804,"n/a")</f>
        <v>3.10826</v>
      </c>
      <c r="J723" s="79">
        <f>+IF(ISNUMBER(DATA!M4804),DATA!M4804,"n/a")</f>
        <v>-6.4267000000000005E-2</v>
      </c>
      <c r="K723" s="89">
        <f>+IF(ISNUMBER(DATA!N4804),DATA!N4804,"n/a")</f>
        <v>3.1279530000000002</v>
      </c>
      <c r="L723" s="79">
        <f>+IF(ISNUMBER(DATA!O4804),DATA!O4804,"n/a")</f>
        <v>-3.8274000000000002E-2</v>
      </c>
      <c r="R723" s="68"/>
      <c r="S723" s="68"/>
      <c r="T723" s="68"/>
      <c r="U723" s="68"/>
      <c r="V723" s="68"/>
      <c r="W723" s="68"/>
      <c r="X723" s="68"/>
      <c r="Y723" s="68"/>
    </row>
    <row r="724" spans="1:25" x14ac:dyDescent="0.2">
      <c r="A724" s="68" t="s">
        <v>28</v>
      </c>
      <c r="B724" s="68" t="s">
        <v>23</v>
      </c>
      <c r="C724" s="68" t="s">
        <v>26</v>
      </c>
      <c r="D724" s="68" t="s">
        <v>333</v>
      </c>
      <c r="E724" s="89">
        <f>+IF(ISNUMBER(DATA!H4805),DATA!H4805,"n/a")</f>
        <v>2.5748250000000001</v>
      </c>
      <c r="F724" s="79">
        <f>+IF(ISNUMBER(DATA!I4805),DATA!I4805,"n/a")</f>
        <v>-0.263955</v>
      </c>
      <c r="G724" s="89">
        <f>+IF(ISNUMBER(DATA!J4805),DATA!J4805,"n/a")</f>
        <v>2.6110720000000001</v>
      </c>
      <c r="H724" s="79">
        <f>+IF(ISNUMBER(DATA!K4805),DATA!K4805,"n/a")</f>
        <v>-0.252189</v>
      </c>
      <c r="I724" s="89">
        <f>+IF(ISNUMBER(DATA!L4805),DATA!L4805,"n/a")</f>
        <v>2.6265109999999998</v>
      </c>
      <c r="J724" s="79">
        <f>+IF(ISNUMBER(DATA!M4805),DATA!M4805,"n/a")</f>
        <v>-0.23325599999999999</v>
      </c>
      <c r="K724" s="89">
        <f>+IF(ISNUMBER(DATA!N4805),DATA!N4805,"n/a")</f>
        <v>2.7978679999999998</v>
      </c>
      <c r="L724" s="79">
        <f>+IF(ISNUMBER(DATA!O4805),DATA!O4805,"n/a")</f>
        <v>-0.164967</v>
      </c>
      <c r="R724" s="68"/>
      <c r="S724" s="68"/>
      <c r="T724" s="68"/>
      <c r="U724" s="68"/>
      <c r="V724" s="68"/>
      <c r="W724" s="68"/>
      <c r="X724" s="68"/>
      <c r="Y724" s="68"/>
    </row>
    <row r="725" spans="1:25" x14ac:dyDescent="0.2">
      <c r="A725" s="68" t="s">
        <v>28</v>
      </c>
      <c r="B725" s="68" t="s">
        <v>23</v>
      </c>
      <c r="C725" s="68" t="s">
        <v>26</v>
      </c>
      <c r="D725" s="68" t="s">
        <v>334</v>
      </c>
      <c r="E725" s="89">
        <f>+IF(ISNUMBER(DATA!H4806),DATA!H4806,"n/a")</f>
        <v>2.984785</v>
      </c>
      <c r="F725" s="79">
        <f>+IF(ISNUMBER(DATA!I4806),DATA!I4806,"n/a")</f>
        <v>-0.11556900000000001</v>
      </c>
      <c r="G725" s="89">
        <f>+IF(ISNUMBER(DATA!J4806),DATA!J4806,"n/a")</f>
        <v>3.0053269999999999</v>
      </c>
      <c r="H725" s="79">
        <f>+IF(ISNUMBER(DATA!K4806),DATA!K4806,"n/a")</f>
        <v>-9.6254999999999993E-2</v>
      </c>
      <c r="I725" s="89">
        <f>+IF(ISNUMBER(DATA!L4806),DATA!L4806,"n/a")</f>
        <v>2.9869020000000002</v>
      </c>
      <c r="J725" s="79">
        <f>+IF(ISNUMBER(DATA!M4806),DATA!M4806,"n/a")</f>
        <v>-9.3270000000000006E-2</v>
      </c>
      <c r="K725" s="89">
        <f>+IF(ISNUMBER(DATA!N4806),DATA!N4806,"n/a")</f>
        <v>3.0677460000000001</v>
      </c>
      <c r="L725" s="79">
        <f>+IF(ISNUMBER(DATA!O4806),DATA!O4806,"n/a")</f>
        <v>-6.2393999999999998E-2</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28</v>
      </c>
      <c r="B727" s="68" t="s">
        <v>24</v>
      </c>
      <c r="C727" s="68" t="s">
        <v>0</v>
      </c>
      <c r="D727" s="68" t="s">
        <v>326</v>
      </c>
      <c r="E727" s="78">
        <f>+IF(ISNUMBER(DATA!H4857),DATA!H4857,"n/a")</f>
        <v>419454.63</v>
      </c>
      <c r="F727" s="79">
        <f>+IF(ISNUMBER(DATA!I4857),DATA!I4857,"n/a")</f>
        <v>-2.2301000000000001E-2</v>
      </c>
      <c r="G727" s="78">
        <f>+IF(ISNUMBER(DATA!J4857),DATA!J4857,"n/a")</f>
        <v>1477570.05</v>
      </c>
      <c r="H727" s="79">
        <f>+IF(ISNUMBER(DATA!K4857),DATA!K4857,"n/a")</f>
        <v>-4.7337999999999998E-2</v>
      </c>
      <c r="I727" s="78">
        <f>+IF(ISNUMBER(DATA!L4857),DATA!L4857,"n/a")</f>
        <v>2905130.04</v>
      </c>
      <c r="J727" s="79">
        <f>+IF(ISNUMBER(DATA!M4857),DATA!M4857,"n/a")</f>
        <v>-1.16E-4</v>
      </c>
      <c r="K727" s="78">
        <f>+IF(ISNUMBER(DATA!N4857),DATA!N4857,"n/a")</f>
        <v>5576248.79</v>
      </c>
      <c r="L727" s="79">
        <f>+IF(ISNUMBER(DATA!O4857),DATA!O4857,"n/a")</f>
        <v>4.1542999999999997E-2</v>
      </c>
      <c r="R727" s="68"/>
      <c r="S727" s="68"/>
      <c r="T727" s="68"/>
      <c r="U727" s="68"/>
      <c r="V727" s="68"/>
      <c r="W727" s="68"/>
      <c r="X727" s="68"/>
      <c r="Y727" s="68"/>
    </row>
    <row r="728" spans="1:25" x14ac:dyDescent="0.2">
      <c r="A728" s="68" t="s">
        <v>28</v>
      </c>
      <c r="B728" s="68" t="s">
        <v>24</v>
      </c>
      <c r="C728" s="68" t="s">
        <v>0</v>
      </c>
      <c r="D728" s="68" t="s">
        <v>327</v>
      </c>
      <c r="E728" s="78">
        <f>+IF(ISNUMBER(DATA!H4858),DATA!H4858,"n/a")</f>
        <v>886234.62</v>
      </c>
      <c r="F728" s="79">
        <f>+IF(ISNUMBER(DATA!I4858),DATA!I4858,"n/a")</f>
        <v>0.369257</v>
      </c>
      <c r="G728" s="78">
        <f>+IF(ISNUMBER(DATA!J4858),DATA!J4858,"n/a")</f>
        <v>3190952.18</v>
      </c>
      <c r="H728" s="79">
        <f>+IF(ISNUMBER(DATA!K4858),DATA!K4858,"n/a")</f>
        <v>0.44666299999999998</v>
      </c>
      <c r="I728" s="78">
        <f>+IF(ISNUMBER(DATA!L4858),DATA!L4858,"n/a")</f>
        <v>5997550.6699999999</v>
      </c>
      <c r="J728" s="79">
        <f>+IF(ISNUMBER(DATA!M4858),DATA!M4858,"n/a")</f>
        <v>0.39519799999999999</v>
      </c>
      <c r="K728" s="78">
        <f>+IF(ISNUMBER(DATA!N4858),DATA!N4858,"n/a")</f>
        <v>10193233.68</v>
      </c>
      <c r="L728" s="79">
        <f>+IF(ISNUMBER(DATA!O4858),DATA!O4858,"n/a")</f>
        <v>0.262687</v>
      </c>
      <c r="R728" s="68"/>
      <c r="S728" s="68"/>
      <c r="T728" s="68"/>
      <c r="U728" s="68"/>
      <c r="V728" s="68"/>
      <c r="W728" s="68"/>
      <c r="X728" s="68"/>
      <c r="Y728" s="68"/>
    </row>
    <row r="729" spans="1:25" x14ac:dyDescent="0.2">
      <c r="A729" s="68" t="s">
        <v>28</v>
      </c>
      <c r="B729" s="68" t="s">
        <v>24</v>
      </c>
      <c r="C729" s="68" t="s">
        <v>0</v>
      </c>
      <c r="D729" s="68" t="s">
        <v>328</v>
      </c>
      <c r="E729" s="78">
        <f>+IF(ISNUMBER(DATA!H4859),DATA!H4859,"n/a")</f>
        <v>494390.55</v>
      </c>
      <c r="F729" s="79">
        <f>+IF(ISNUMBER(DATA!I4859),DATA!I4859,"n/a")</f>
        <v>0.29470200000000002</v>
      </c>
      <c r="G729" s="78">
        <f>+IF(ISNUMBER(DATA!J4859),DATA!J4859,"n/a")</f>
        <v>1772930.53</v>
      </c>
      <c r="H729" s="79">
        <f>+IF(ISNUMBER(DATA!K4859),DATA!K4859,"n/a")</f>
        <v>0.28864400000000001</v>
      </c>
      <c r="I729" s="78">
        <f>+IF(ISNUMBER(DATA!L4859),DATA!L4859,"n/a")</f>
        <v>3307900.2</v>
      </c>
      <c r="J729" s="79">
        <f>+IF(ISNUMBER(DATA!M4859),DATA!M4859,"n/a")</f>
        <v>0.305392</v>
      </c>
      <c r="K729" s="78">
        <f>+IF(ISNUMBER(DATA!N4859),DATA!N4859,"n/a")</f>
        <v>5588472.5800000001</v>
      </c>
      <c r="L729" s="79">
        <f>+IF(ISNUMBER(DATA!O4859),DATA!O4859,"n/a")</f>
        <v>0.17343800000000001</v>
      </c>
      <c r="R729" s="68"/>
      <c r="S729" s="68"/>
      <c r="T729" s="68"/>
      <c r="U729" s="68"/>
      <c r="V729" s="68"/>
      <c r="W729" s="68"/>
      <c r="X729" s="68"/>
      <c r="Y729" s="68"/>
    </row>
    <row r="730" spans="1:25" x14ac:dyDescent="0.2">
      <c r="A730" s="68" t="s">
        <v>28</v>
      </c>
      <c r="B730" s="68" t="s">
        <v>24</v>
      </c>
      <c r="C730" s="68" t="s">
        <v>0</v>
      </c>
      <c r="D730" s="68" t="s">
        <v>329</v>
      </c>
      <c r="E730" s="78">
        <f>+IF(ISNUMBER(DATA!H4860),DATA!H4860,"n/a")</f>
        <v>1159883</v>
      </c>
      <c r="F730" s="79">
        <f>+IF(ISNUMBER(DATA!I4860),DATA!I4860,"n/a")</f>
        <v>8.1449999999999995E-3</v>
      </c>
      <c r="G730" s="78">
        <f>+IF(ISNUMBER(DATA!J4860),DATA!J4860,"n/a")</f>
        <v>4069998.7</v>
      </c>
      <c r="H730" s="79">
        <f>+IF(ISNUMBER(DATA!K4860),DATA!K4860,"n/a")</f>
        <v>-1.111E-2</v>
      </c>
      <c r="I730" s="78">
        <f>+IF(ISNUMBER(DATA!L4860),DATA!L4860,"n/a")</f>
        <v>6868312.6500000004</v>
      </c>
      <c r="J730" s="79">
        <f>+IF(ISNUMBER(DATA!M4860),DATA!M4860,"n/a")</f>
        <v>3.0293E-2</v>
      </c>
      <c r="K730" s="78">
        <f>+IF(ISNUMBER(DATA!N4860),DATA!N4860,"n/a")</f>
        <v>12147088.99</v>
      </c>
      <c r="L730" s="79">
        <f>+IF(ISNUMBER(DATA!O4860),DATA!O4860,"n/a")</f>
        <v>9.0081999999999995E-2</v>
      </c>
      <c r="R730" s="68"/>
      <c r="S730" s="68"/>
      <c r="T730" s="68"/>
      <c r="U730" s="68"/>
      <c r="V730" s="68"/>
      <c r="W730" s="68"/>
      <c r="X730" s="68"/>
      <c r="Y730" s="68"/>
    </row>
    <row r="731" spans="1:25" x14ac:dyDescent="0.2">
      <c r="A731" s="68" t="s">
        <v>28</v>
      </c>
      <c r="B731" s="68" t="s">
        <v>24</v>
      </c>
      <c r="C731" s="68" t="s">
        <v>0</v>
      </c>
      <c r="D731" s="68" t="s">
        <v>330</v>
      </c>
      <c r="E731" s="78">
        <f>+IF(ISNUMBER(DATA!H4861),DATA!H4861,"n/a")</f>
        <v>257050.34</v>
      </c>
      <c r="F731" s="79">
        <f>+IF(ISNUMBER(DATA!I4861),DATA!I4861,"n/a")</f>
        <v>0.27600999999999998</v>
      </c>
      <c r="G731" s="78">
        <f>+IF(ISNUMBER(DATA!J4861),DATA!J4861,"n/a")</f>
        <v>941868.12</v>
      </c>
      <c r="H731" s="79">
        <f>+IF(ISNUMBER(DATA!K4861),DATA!K4861,"n/a")</f>
        <v>0.24096899999999999</v>
      </c>
      <c r="I731" s="78">
        <f>+IF(ISNUMBER(DATA!L4861),DATA!L4861,"n/a")</f>
        <v>1700994.53</v>
      </c>
      <c r="J731" s="79">
        <f>+IF(ISNUMBER(DATA!M4861),DATA!M4861,"n/a")</f>
        <v>0.18015900000000001</v>
      </c>
      <c r="K731" s="78">
        <f>+IF(ISNUMBER(DATA!N4861),DATA!N4861,"n/a")</f>
        <v>2904493.49</v>
      </c>
      <c r="L731" s="79">
        <f>+IF(ISNUMBER(DATA!O4861),DATA!O4861,"n/a")</f>
        <v>0.15209300000000001</v>
      </c>
      <c r="R731" s="68"/>
      <c r="S731" s="68"/>
      <c r="T731" s="68"/>
      <c r="U731" s="68"/>
      <c r="V731" s="68"/>
      <c r="W731" s="68"/>
      <c r="X731" s="68"/>
      <c r="Y731" s="68"/>
    </row>
    <row r="732" spans="1:25" x14ac:dyDescent="0.2">
      <c r="A732" s="68" t="s">
        <v>28</v>
      </c>
      <c r="B732" s="68" t="s">
        <v>24</v>
      </c>
      <c r="C732" s="68" t="s">
        <v>0</v>
      </c>
      <c r="D732" s="68" t="s">
        <v>331</v>
      </c>
      <c r="E732" s="78">
        <f>+IF(ISNUMBER(DATA!H4862),DATA!H4862,"n/a")</f>
        <v>356067.37</v>
      </c>
      <c r="F732" s="79">
        <f>+IF(ISNUMBER(DATA!I4862),DATA!I4862,"n/a")</f>
        <v>0.60930799999999996</v>
      </c>
      <c r="G732" s="78">
        <f>+IF(ISNUMBER(DATA!J4862),DATA!J4862,"n/a")</f>
        <v>1254239.1100000001</v>
      </c>
      <c r="H732" s="79">
        <f>+IF(ISNUMBER(DATA!K4862),DATA!K4862,"n/a")</f>
        <v>0.551319</v>
      </c>
      <c r="I732" s="78">
        <f>+IF(ISNUMBER(DATA!L4862),DATA!L4862,"n/a")</f>
        <v>2534624.66</v>
      </c>
      <c r="J732" s="79">
        <f>+IF(ISNUMBER(DATA!M4862),DATA!M4862,"n/a")</f>
        <v>0.57228100000000004</v>
      </c>
      <c r="K732" s="78">
        <f>+IF(ISNUMBER(DATA!N4862),DATA!N4862,"n/a")</f>
        <v>4222169.4000000004</v>
      </c>
      <c r="L732" s="79">
        <f>+IF(ISNUMBER(DATA!O4862),DATA!O4862,"n/a")</f>
        <v>0.41937999999999998</v>
      </c>
      <c r="R732" s="68"/>
      <c r="S732" s="68"/>
      <c r="T732" s="68"/>
      <c r="U732" s="68"/>
      <c r="V732" s="68"/>
      <c r="W732" s="68"/>
      <c r="X732" s="68"/>
      <c r="Y732" s="68"/>
    </row>
    <row r="733" spans="1:25" x14ac:dyDescent="0.2">
      <c r="A733" s="68" t="s">
        <v>28</v>
      </c>
      <c r="B733" s="68" t="s">
        <v>24</v>
      </c>
      <c r="C733" s="68" t="s">
        <v>0</v>
      </c>
      <c r="D733" s="68" t="s">
        <v>332</v>
      </c>
      <c r="E733" s="78">
        <f>+IF(ISNUMBER(DATA!H4863),DATA!H4863,"n/a")</f>
        <v>556394.63</v>
      </c>
      <c r="F733" s="79">
        <f>+IF(ISNUMBER(DATA!I4863),DATA!I4863,"n/a")</f>
        <v>0.13512199999999999</v>
      </c>
      <c r="G733" s="78">
        <f>+IF(ISNUMBER(DATA!J4863),DATA!J4863,"n/a")</f>
        <v>1894650.84</v>
      </c>
      <c r="H733" s="79">
        <f>+IF(ISNUMBER(DATA!K4863),DATA!K4863,"n/a")</f>
        <v>0.105905</v>
      </c>
      <c r="I733" s="78">
        <f>+IF(ISNUMBER(DATA!L4863),DATA!L4863,"n/a")</f>
        <v>3637958.19</v>
      </c>
      <c r="J733" s="79">
        <f>+IF(ISNUMBER(DATA!M4863),DATA!M4863,"n/a")</f>
        <v>7.8890000000000002E-2</v>
      </c>
      <c r="K733" s="78">
        <f>+IF(ISNUMBER(DATA!N4863),DATA!N4863,"n/a")</f>
        <v>6548790.9400000004</v>
      </c>
      <c r="L733" s="79">
        <f>+IF(ISNUMBER(DATA!O4863),DATA!O4863,"n/a")</f>
        <v>2.6096000000000001E-2</v>
      </c>
      <c r="R733" s="68"/>
      <c r="S733" s="68"/>
      <c r="T733" s="68"/>
      <c r="U733" s="68"/>
      <c r="V733" s="68"/>
      <c r="W733" s="68"/>
      <c r="X733" s="68"/>
      <c r="Y733" s="68"/>
    </row>
    <row r="734" spans="1:25" x14ac:dyDescent="0.2">
      <c r="A734" s="68" t="s">
        <v>28</v>
      </c>
      <c r="B734" s="68" t="s">
        <v>24</v>
      </c>
      <c r="C734" s="68" t="s">
        <v>0</v>
      </c>
      <c r="D734" s="68" t="s">
        <v>333</v>
      </c>
      <c r="E734" s="78">
        <f>+IF(ISNUMBER(DATA!H4864),DATA!H4864,"n/a")</f>
        <v>548028.87</v>
      </c>
      <c r="F734" s="79">
        <f>+IF(ISNUMBER(DATA!I4864),DATA!I4864,"n/a")</f>
        <v>0.278501</v>
      </c>
      <c r="G734" s="78">
        <f>+IF(ISNUMBER(DATA!J4864),DATA!J4864,"n/a")</f>
        <v>1884923.59</v>
      </c>
      <c r="H734" s="79">
        <f>+IF(ISNUMBER(DATA!K4864),DATA!K4864,"n/a")</f>
        <v>0.32429999999999998</v>
      </c>
      <c r="I734" s="78">
        <f>+IF(ISNUMBER(DATA!L4864),DATA!L4864,"n/a")</f>
        <v>3601609.28</v>
      </c>
      <c r="J734" s="79">
        <f>+IF(ISNUMBER(DATA!M4864),DATA!M4864,"n/a")</f>
        <v>0.33376099999999997</v>
      </c>
      <c r="K734" s="78">
        <f>+IF(ISNUMBER(DATA!N4864),DATA!N4864,"n/a")</f>
        <v>6205871.8799999999</v>
      </c>
      <c r="L734" s="79">
        <f>+IF(ISNUMBER(DATA!O4864),DATA!O4864,"n/a")</f>
        <v>0.29451899999999998</v>
      </c>
      <c r="R734" s="68"/>
      <c r="S734" s="68"/>
      <c r="T734" s="68"/>
      <c r="U734" s="68"/>
      <c r="V734" s="68"/>
      <c r="W734" s="68"/>
      <c r="X734" s="68"/>
      <c r="Y734" s="68"/>
    </row>
    <row r="735" spans="1:25" x14ac:dyDescent="0.2">
      <c r="A735" s="68" t="s">
        <v>28</v>
      </c>
      <c r="B735" s="68" t="s">
        <v>24</v>
      </c>
      <c r="C735" s="68" t="s">
        <v>0</v>
      </c>
      <c r="D735" s="68" t="s">
        <v>334</v>
      </c>
      <c r="E735" s="78">
        <f>+IF(ISNUMBER(DATA!H4865),DATA!H4865,"n/a")</f>
        <v>4677504.12</v>
      </c>
      <c r="F735" s="79">
        <f>+IF(ISNUMBER(DATA!I4865),DATA!I4865,"n/a")</f>
        <v>0.18413499999999999</v>
      </c>
      <c r="G735" s="78">
        <f>+IF(ISNUMBER(DATA!J4865),DATA!J4865,"n/a")</f>
        <v>16487133.43</v>
      </c>
      <c r="H735" s="79">
        <f>+IF(ISNUMBER(DATA!K4865),DATA!K4865,"n/a")</f>
        <v>0.18168000000000001</v>
      </c>
      <c r="I735" s="78">
        <f>+IF(ISNUMBER(DATA!L4865),DATA!L4865,"n/a")</f>
        <v>30554080.600000001</v>
      </c>
      <c r="J735" s="79">
        <f>+IF(ISNUMBER(DATA!M4865),DATA!M4865,"n/a")</f>
        <v>0.19677900000000001</v>
      </c>
      <c r="K735" s="78">
        <f>+IF(ISNUMBER(DATA!N4865),DATA!N4865,"n/a")</f>
        <v>53386369.890000001</v>
      </c>
      <c r="L735" s="79">
        <f>+IF(ISNUMBER(DATA!O4865),DATA!O4865,"n/a")</f>
        <v>0.160468</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28</v>
      </c>
      <c r="B737" s="68" t="s">
        <v>24</v>
      </c>
      <c r="C737" s="68" t="s">
        <v>9</v>
      </c>
      <c r="D737" s="68" t="s">
        <v>326</v>
      </c>
      <c r="E737" s="88">
        <f>+IF(ISNUMBER(DATA!H4916),DATA!H4916,"n/a")</f>
        <v>69011.78</v>
      </c>
      <c r="F737" s="79">
        <f>+IF(ISNUMBER(DATA!I4916),DATA!I4916,"n/a")</f>
        <v>-0.16606699999999999</v>
      </c>
      <c r="G737" s="88">
        <f>+IF(ISNUMBER(DATA!J4916),DATA!J4916,"n/a")</f>
        <v>242115.81</v>
      </c>
      <c r="H737" s="79">
        <f>+IF(ISNUMBER(DATA!K4916),DATA!K4916,"n/a")</f>
        <v>-0.199852</v>
      </c>
      <c r="I737" s="88">
        <f>+IF(ISNUMBER(DATA!L4916),DATA!L4916,"n/a")</f>
        <v>472955.52</v>
      </c>
      <c r="J737" s="79">
        <f>+IF(ISNUMBER(DATA!M4916),DATA!M4916,"n/a")</f>
        <v>-0.17590800000000001</v>
      </c>
      <c r="K737" s="88">
        <f>+IF(ISNUMBER(DATA!N4916),DATA!N4916,"n/a")</f>
        <v>955376.78</v>
      </c>
      <c r="L737" s="79">
        <f>+IF(ISNUMBER(DATA!O4916),DATA!O4916,"n/a")</f>
        <v>-9.5061999999999994E-2</v>
      </c>
      <c r="R737" s="68"/>
      <c r="S737" s="68"/>
      <c r="T737" s="68"/>
      <c r="U737" s="68"/>
      <c r="V737" s="68"/>
      <c r="W737" s="68"/>
      <c r="X737" s="68"/>
      <c r="Y737" s="68"/>
    </row>
    <row r="738" spans="1:25" x14ac:dyDescent="0.2">
      <c r="A738" s="68" t="s">
        <v>28</v>
      </c>
      <c r="B738" s="68" t="s">
        <v>24</v>
      </c>
      <c r="C738" s="68" t="s">
        <v>9</v>
      </c>
      <c r="D738" s="68" t="s">
        <v>327</v>
      </c>
      <c r="E738" s="88">
        <f>+IF(ISNUMBER(DATA!H4917),DATA!H4917,"n/a")</f>
        <v>208703.8</v>
      </c>
      <c r="F738" s="79">
        <f>+IF(ISNUMBER(DATA!I4917),DATA!I4917,"n/a")</f>
        <v>-8.6262000000000005E-2</v>
      </c>
      <c r="G738" s="88">
        <f>+IF(ISNUMBER(DATA!J4917),DATA!J4917,"n/a")</f>
        <v>752992.57</v>
      </c>
      <c r="H738" s="79">
        <f>+IF(ISNUMBER(DATA!K4917),DATA!K4917,"n/a")</f>
        <v>0.121657</v>
      </c>
      <c r="I738" s="88">
        <f>+IF(ISNUMBER(DATA!L4917),DATA!L4917,"n/a")</f>
        <v>1610828.74</v>
      </c>
      <c r="J738" s="79">
        <f>+IF(ISNUMBER(DATA!M4917),DATA!M4917,"n/a")</f>
        <v>0.180807</v>
      </c>
      <c r="K738" s="88">
        <f>+IF(ISNUMBER(DATA!N4917),DATA!N4917,"n/a")</f>
        <v>2879518.56</v>
      </c>
      <c r="L738" s="79">
        <f>+IF(ISNUMBER(DATA!O4917),DATA!O4917,"n/a")</f>
        <v>0.100935</v>
      </c>
      <c r="R738" s="68"/>
      <c r="S738" s="68"/>
      <c r="T738" s="68"/>
      <c r="U738" s="68"/>
      <c r="V738" s="68"/>
      <c r="W738" s="68"/>
      <c r="X738" s="68"/>
      <c r="Y738" s="68"/>
    </row>
    <row r="739" spans="1:25" x14ac:dyDescent="0.2">
      <c r="A739" s="68" t="s">
        <v>28</v>
      </c>
      <c r="B739" s="68" t="s">
        <v>24</v>
      </c>
      <c r="C739" s="68" t="s">
        <v>9</v>
      </c>
      <c r="D739" s="68" t="s">
        <v>328</v>
      </c>
      <c r="E739" s="88">
        <f>+IF(ISNUMBER(DATA!H4918),DATA!H4918,"n/a")</f>
        <v>79820.850000000006</v>
      </c>
      <c r="F739" s="79">
        <f>+IF(ISNUMBER(DATA!I4918),DATA!I4918,"n/a")</f>
        <v>0.25893100000000002</v>
      </c>
      <c r="G739" s="88">
        <f>+IF(ISNUMBER(DATA!J4918),DATA!J4918,"n/a")</f>
        <v>289061.73</v>
      </c>
      <c r="H739" s="79">
        <f>+IF(ISNUMBER(DATA!K4918),DATA!K4918,"n/a")</f>
        <v>0.29513099999999998</v>
      </c>
      <c r="I739" s="88">
        <f>+IF(ISNUMBER(DATA!L4918),DATA!L4918,"n/a")</f>
        <v>553845.78</v>
      </c>
      <c r="J739" s="79">
        <f>+IF(ISNUMBER(DATA!M4918),DATA!M4918,"n/a")</f>
        <v>0.330096</v>
      </c>
      <c r="K739" s="88">
        <f>+IF(ISNUMBER(DATA!N4918),DATA!N4918,"n/a")</f>
        <v>951424.7</v>
      </c>
      <c r="L739" s="79">
        <f>+IF(ISNUMBER(DATA!O4918),DATA!O4918,"n/a")</f>
        <v>0.205619</v>
      </c>
      <c r="R739" s="68"/>
      <c r="S739" s="68"/>
      <c r="T739" s="68"/>
      <c r="U739" s="68"/>
      <c r="V739" s="68"/>
      <c r="W739" s="68"/>
      <c r="X739" s="68"/>
      <c r="Y739" s="68"/>
    </row>
    <row r="740" spans="1:25" x14ac:dyDescent="0.2">
      <c r="A740" s="68" t="s">
        <v>28</v>
      </c>
      <c r="B740" s="68" t="s">
        <v>24</v>
      </c>
      <c r="C740" s="68" t="s">
        <v>9</v>
      </c>
      <c r="D740" s="68" t="s">
        <v>329</v>
      </c>
      <c r="E740" s="88">
        <f>+IF(ISNUMBER(DATA!H4919),DATA!H4919,"n/a")</f>
        <v>287141.03999999998</v>
      </c>
      <c r="F740" s="79">
        <f>+IF(ISNUMBER(DATA!I4919),DATA!I4919,"n/a")</f>
        <v>7.3967000000000005E-2</v>
      </c>
      <c r="G740" s="88">
        <f>+IF(ISNUMBER(DATA!J4919),DATA!J4919,"n/a")</f>
        <v>1028898.62</v>
      </c>
      <c r="H740" s="79">
        <f>+IF(ISNUMBER(DATA!K4919),DATA!K4919,"n/a")</f>
        <v>4.6509000000000002E-2</v>
      </c>
      <c r="I740" s="88">
        <f>+IF(ISNUMBER(DATA!L4919),DATA!L4919,"n/a")</f>
        <v>1740280.05</v>
      </c>
      <c r="J740" s="79">
        <f>+IF(ISNUMBER(DATA!M4919),DATA!M4919,"n/a")</f>
        <v>5.4086000000000002E-2</v>
      </c>
      <c r="K740" s="88">
        <f>+IF(ISNUMBER(DATA!N4919),DATA!N4919,"n/a")</f>
        <v>3011677.49</v>
      </c>
      <c r="L740" s="79">
        <f>+IF(ISNUMBER(DATA!O4919),DATA!O4919,"n/a")</f>
        <v>6.9040000000000004E-2</v>
      </c>
      <c r="R740" s="68"/>
      <c r="S740" s="68"/>
      <c r="T740" s="68"/>
      <c r="U740" s="68"/>
      <c r="V740" s="68"/>
      <c r="W740" s="68"/>
      <c r="X740" s="68"/>
      <c r="Y740" s="68"/>
    </row>
    <row r="741" spans="1:25" x14ac:dyDescent="0.2">
      <c r="A741" s="68" t="s">
        <v>28</v>
      </c>
      <c r="B741" s="68" t="s">
        <v>24</v>
      </c>
      <c r="C741" s="68" t="s">
        <v>9</v>
      </c>
      <c r="D741" s="68" t="s">
        <v>330</v>
      </c>
      <c r="E741" s="88">
        <f>+IF(ISNUMBER(DATA!H4920),DATA!H4920,"n/a")</f>
        <v>40097.47</v>
      </c>
      <c r="F741" s="79">
        <f>+IF(ISNUMBER(DATA!I4920),DATA!I4920,"n/a")</f>
        <v>0.274727</v>
      </c>
      <c r="G741" s="88">
        <f>+IF(ISNUMBER(DATA!J4920),DATA!J4920,"n/a")</f>
        <v>140639.54999999999</v>
      </c>
      <c r="H741" s="79">
        <f>+IF(ISNUMBER(DATA!K4920),DATA!K4920,"n/a")</f>
        <v>0.191833</v>
      </c>
      <c r="I741" s="88">
        <f>+IF(ISNUMBER(DATA!L4920),DATA!L4920,"n/a")</f>
        <v>257219.7</v>
      </c>
      <c r="J741" s="79">
        <f>+IF(ISNUMBER(DATA!M4920),DATA!M4920,"n/a")</f>
        <v>0.11612500000000001</v>
      </c>
      <c r="K741" s="88">
        <f>+IF(ISNUMBER(DATA!N4920),DATA!N4920,"n/a")</f>
        <v>443499.56</v>
      </c>
      <c r="L741" s="79">
        <f>+IF(ISNUMBER(DATA!O4920),DATA!O4920,"n/a")</f>
        <v>2.8468E-2</v>
      </c>
      <c r="R741" s="68"/>
      <c r="S741" s="68"/>
      <c r="T741" s="68"/>
      <c r="U741" s="68"/>
      <c r="V741" s="68"/>
      <c r="W741" s="68"/>
      <c r="X741" s="68"/>
      <c r="Y741" s="68"/>
    </row>
    <row r="742" spans="1:25" x14ac:dyDescent="0.2">
      <c r="A742" s="68" t="s">
        <v>28</v>
      </c>
      <c r="B742" s="68" t="s">
        <v>24</v>
      </c>
      <c r="C742" s="68" t="s">
        <v>9</v>
      </c>
      <c r="D742" s="68" t="s">
        <v>331</v>
      </c>
      <c r="E742" s="88">
        <f>+IF(ISNUMBER(DATA!H4921),DATA!H4921,"n/a")</f>
        <v>67872.800000000003</v>
      </c>
      <c r="F742" s="79">
        <f>+IF(ISNUMBER(DATA!I4921),DATA!I4921,"n/a")</f>
        <v>0.416549</v>
      </c>
      <c r="G742" s="88">
        <f>+IF(ISNUMBER(DATA!J4921),DATA!J4921,"n/a")</f>
        <v>245371.86</v>
      </c>
      <c r="H742" s="79">
        <f>+IF(ISNUMBER(DATA!K4921),DATA!K4921,"n/a")</f>
        <v>0.46899200000000002</v>
      </c>
      <c r="I742" s="88">
        <f>+IF(ISNUMBER(DATA!L4921),DATA!L4921,"n/a")</f>
        <v>497242.15</v>
      </c>
      <c r="J742" s="79">
        <f>+IF(ISNUMBER(DATA!M4921),DATA!M4921,"n/a")</f>
        <v>0.50221400000000005</v>
      </c>
      <c r="K742" s="88">
        <f>+IF(ISNUMBER(DATA!N4921),DATA!N4921,"n/a")</f>
        <v>857569.19</v>
      </c>
      <c r="L742" s="79">
        <f>+IF(ISNUMBER(DATA!O4921),DATA!O4921,"n/a")</f>
        <v>0.59538800000000003</v>
      </c>
      <c r="R742" s="68"/>
      <c r="S742" s="68"/>
      <c r="T742" s="68"/>
      <c r="U742" s="68"/>
      <c r="V742" s="68"/>
      <c r="W742" s="68"/>
      <c r="X742" s="68"/>
      <c r="Y742" s="68"/>
    </row>
    <row r="743" spans="1:25" x14ac:dyDescent="0.2">
      <c r="A743" s="68" t="s">
        <v>28</v>
      </c>
      <c r="B743" s="68" t="s">
        <v>24</v>
      </c>
      <c r="C743" s="68" t="s">
        <v>9</v>
      </c>
      <c r="D743" s="68" t="s">
        <v>332</v>
      </c>
      <c r="E743" s="88">
        <f>+IF(ISNUMBER(DATA!H4922),DATA!H4922,"n/a")</f>
        <v>78706.81</v>
      </c>
      <c r="F743" s="79">
        <f>+IF(ISNUMBER(DATA!I4922),DATA!I4922,"n/a")</f>
        <v>0.361765</v>
      </c>
      <c r="G743" s="88">
        <f>+IF(ISNUMBER(DATA!J4922),DATA!J4922,"n/a")</f>
        <v>265434.68</v>
      </c>
      <c r="H743" s="79">
        <f>+IF(ISNUMBER(DATA!K4922),DATA!K4922,"n/a")</f>
        <v>0.29905900000000002</v>
      </c>
      <c r="I743" s="88">
        <f>+IF(ISNUMBER(DATA!L4922),DATA!L4922,"n/a")</f>
        <v>507605.75</v>
      </c>
      <c r="J743" s="79">
        <f>+IF(ISNUMBER(DATA!M4922),DATA!M4922,"n/a")</f>
        <v>0.25427100000000002</v>
      </c>
      <c r="K743" s="88">
        <f>+IF(ISNUMBER(DATA!N4922),DATA!N4922,"n/a")</f>
        <v>869005.85</v>
      </c>
      <c r="L743" s="79">
        <f>+IF(ISNUMBER(DATA!O4922),DATA!O4922,"n/a")</f>
        <v>0.117205</v>
      </c>
      <c r="R743" s="68"/>
      <c r="S743" s="68"/>
      <c r="T743" s="68"/>
      <c r="U743" s="68"/>
      <c r="V743" s="68"/>
      <c r="W743" s="68"/>
      <c r="X743" s="68"/>
      <c r="Y743" s="68"/>
    </row>
    <row r="744" spans="1:25" x14ac:dyDescent="0.2">
      <c r="A744" s="68" t="s">
        <v>28</v>
      </c>
      <c r="B744" s="68" t="s">
        <v>24</v>
      </c>
      <c r="C744" s="68" t="s">
        <v>9</v>
      </c>
      <c r="D744" s="68" t="s">
        <v>333</v>
      </c>
      <c r="E744" s="88">
        <f>+IF(ISNUMBER(DATA!H4923),DATA!H4923,"n/a")</f>
        <v>118850.21</v>
      </c>
      <c r="F744" s="79">
        <f>+IF(ISNUMBER(DATA!I4923),DATA!I4923,"n/a")</f>
        <v>-1.8794000000000002E-2</v>
      </c>
      <c r="G744" s="88">
        <f>+IF(ISNUMBER(DATA!J4923),DATA!J4923,"n/a")</f>
        <v>432710.83</v>
      </c>
      <c r="H744" s="79">
        <f>+IF(ISNUMBER(DATA!K4923),DATA!K4923,"n/a")</f>
        <v>8.7567000000000006E-2</v>
      </c>
      <c r="I744" s="88">
        <f>+IF(ISNUMBER(DATA!L4923),DATA!L4923,"n/a")</f>
        <v>845724.59</v>
      </c>
      <c r="J744" s="79">
        <f>+IF(ISNUMBER(DATA!M4923),DATA!M4923,"n/a")</f>
        <v>0.135906</v>
      </c>
      <c r="K744" s="88">
        <f>+IF(ISNUMBER(DATA!N4923),DATA!N4923,"n/a")</f>
        <v>1549719.18</v>
      </c>
      <c r="L744" s="79">
        <f>+IF(ISNUMBER(DATA!O4923),DATA!O4923,"n/a")</f>
        <v>0.42292099999999999</v>
      </c>
      <c r="R744" s="68"/>
      <c r="S744" s="68"/>
      <c r="T744" s="68"/>
      <c r="U744" s="68"/>
      <c r="V744" s="68"/>
      <c r="W744" s="68"/>
      <c r="X744" s="68"/>
      <c r="Y744" s="68"/>
    </row>
    <row r="745" spans="1:25" x14ac:dyDescent="0.2">
      <c r="A745" s="68" t="s">
        <v>28</v>
      </c>
      <c r="B745" s="68" t="s">
        <v>24</v>
      </c>
      <c r="C745" s="68" t="s">
        <v>9</v>
      </c>
      <c r="D745" s="68" t="s">
        <v>334</v>
      </c>
      <c r="E745" s="88">
        <f>+IF(ISNUMBER(DATA!H4924),DATA!H4924,"n/a")</f>
        <v>950204.58</v>
      </c>
      <c r="F745" s="79">
        <f>+IF(ISNUMBER(DATA!I4924),DATA!I4924,"n/a")</f>
        <v>5.552E-2</v>
      </c>
      <c r="G745" s="88">
        <f>+IF(ISNUMBER(DATA!J4924),DATA!J4924,"n/a")</f>
        <v>3397225.23</v>
      </c>
      <c r="H745" s="79">
        <f>+IF(ISNUMBER(DATA!K4924),DATA!K4924,"n/a")</f>
        <v>0.107487</v>
      </c>
      <c r="I745" s="88">
        <f>+IF(ISNUMBER(DATA!L4924),DATA!L4924,"n/a")</f>
        <v>6485701.7199999997</v>
      </c>
      <c r="J745" s="79">
        <f>+IF(ISNUMBER(DATA!M4924),DATA!M4924,"n/a")</f>
        <v>0.13462399999999999</v>
      </c>
      <c r="K745" s="88">
        <f>+IF(ISNUMBER(DATA!N4924),DATA!N4924,"n/a")</f>
        <v>11517789.880000001</v>
      </c>
      <c r="L745" s="79">
        <f>+IF(ISNUMBER(DATA!O4924),DATA!O4924,"n/a")</f>
        <v>0.138876</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28</v>
      </c>
      <c r="B747" s="68" t="s">
        <v>24</v>
      </c>
      <c r="C747" s="68" t="s">
        <v>25</v>
      </c>
      <c r="D747" s="68" t="s">
        <v>326</v>
      </c>
      <c r="E747" s="88">
        <f>+IF(ISNUMBER(DATA!H4975),DATA!H4975,"n/a")</f>
        <v>137304.93</v>
      </c>
      <c r="F747" s="79">
        <f>+IF(ISNUMBER(DATA!I4975),DATA!I4975,"n/a")</f>
        <v>-0.144623</v>
      </c>
      <c r="G747" s="88">
        <f>+IF(ISNUMBER(DATA!J4975),DATA!J4975,"n/a")</f>
        <v>481440.18</v>
      </c>
      <c r="H747" s="79">
        <f>+IF(ISNUMBER(DATA!K4975),DATA!K4975,"n/a")</f>
        <v>-0.18034600000000001</v>
      </c>
      <c r="I747" s="88">
        <f>+IF(ISNUMBER(DATA!L4975),DATA!L4975,"n/a")</f>
        <v>940318.26</v>
      </c>
      <c r="J747" s="79">
        <f>+IF(ISNUMBER(DATA!M4975),DATA!M4975,"n/a")</f>
        <v>-0.15509200000000001</v>
      </c>
      <c r="K747" s="88">
        <f>+IF(ISNUMBER(DATA!N4975),DATA!N4975,"n/a")</f>
        <v>1883707.71</v>
      </c>
      <c r="L747" s="79">
        <f>+IF(ISNUMBER(DATA!O4975),DATA!O4975,"n/a")</f>
        <v>-8.0298999999999995E-2</v>
      </c>
      <c r="R747" s="68"/>
      <c r="S747" s="68"/>
      <c r="T747" s="68"/>
      <c r="U747" s="68"/>
      <c r="V747" s="68"/>
      <c r="W747" s="68"/>
      <c r="X747" s="68"/>
      <c r="Y747" s="68"/>
    </row>
    <row r="748" spans="1:25" x14ac:dyDescent="0.2">
      <c r="A748" s="68" t="s">
        <v>28</v>
      </c>
      <c r="B748" s="68" t="s">
        <v>24</v>
      </c>
      <c r="C748" s="68" t="s">
        <v>25</v>
      </c>
      <c r="D748" s="68" t="s">
        <v>327</v>
      </c>
      <c r="E748" s="88">
        <f>+IF(ISNUMBER(DATA!H4976),DATA!H4976,"n/a")</f>
        <v>363820.61</v>
      </c>
      <c r="F748" s="79">
        <f>+IF(ISNUMBER(DATA!I4976),DATA!I4976,"n/a")</f>
        <v>-7.3530999999999999E-2</v>
      </c>
      <c r="G748" s="88">
        <f>+IF(ISNUMBER(DATA!J4976),DATA!J4976,"n/a")</f>
        <v>1317689.57</v>
      </c>
      <c r="H748" s="79">
        <f>+IF(ISNUMBER(DATA!K4976),DATA!K4976,"n/a")</f>
        <v>0.117914</v>
      </c>
      <c r="I748" s="88">
        <f>+IF(ISNUMBER(DATA!L4976),DATA!L4976,"n/a")</f>
        <v>2779507.46</v>
      </c>
      <c r="J748" s="79">
        <f>+IF(ISNUMBER(DATA!M4976),DATA!M4976,"n/a")</f>
        <v>0.16989199999999999</v>
      </c>
      <c r="K748" s="88">
        <f>+IF(ISNUMBER(DATA!N4976),DATA!N4976,"n/a")</f>
        <v>4934764.16</v>
      </c>
      <c r="L748" s="79">
        <f>+IF(ISNUMBER(DATA!O4976),DATA!O4976,"n/a")</f>
        <v>9.2553999999999997E-2</v>
      </c>
      <c r="R748" s="68"/>
      <c r="S748" s="68"/>
      <c r="T748" s="68"/>
      <c r="U748" s="68"/>
      <c r="V748" s="68"/>
      <c r="W748" s="68"/>
      <c r="X748" s="68"/>
      <c r="Y748" s="68"/>
    </row>
    <row r="749" spans="1:25" x14ac:dyDescent="0.2">
      <c r="A749" s="68" t="s">
        <v>28</v>
      </c>
      <c r="B749" s="68" t="s">
        <v>24</v>
      </c>
      <c r="C749" s="68" t="s">
        <v>25</v>
      </c>
      <c r="D749" s="68" t="s">
        <v>328</v>
      </c>
      <c r="E749" s="88">
        <f>+IF(ISNUMBER(DATA!H4977),DATA!H4977,"n/a")</f>
        <v>148286.04999999999</v>
      </c>
      <c r="F749" s="79">
        <f>+IF(ISNUMBER(DATA!I4977),DATA!I4977,"n/a")</f>
        <v>0.21295</v>
      </c>
      <c r="G749" s="88">
        <f>+IF(ISNUMBER(DATA!J4977),DATA!J4977,"n/a")</f>
        <v>540608</v>
      </c>
      <c r="H749" s="79">
        <f>+IF(ISNUMBER(DATA!K4977),DATA!K4977,"n/a")</f>
        <v>0.23879700000000001</v>
      </c>
      <c r="I749" s="88">
        <f>+IF(ISNUMBER(DATA!L4977),DATA!L4977,"n/a")</f>
        <v>1027870.84</v>
      </c>
      <c r="J749" s="79">
        <f>+IF(ISNUMBER(DATA!M4977),DATA!M4977,"n/a")</f>
        <v>0.246167</v>
      </c>
      <c r="K749" s="88">
        <f>+IF(ISNUMBER(DATA!N4977),DATA!N4977,"n/a")</f>
        <v>1764117.08</v>
      </c>
      <c r="L749" s="79">
        <f>+IF(ISNUMBER(DATA!O4977),DATA!O4977,"n/a")</f>
        <v>0.12765399999999999</v>
      </c>
      <c r="R749" s="68"/>
      <c r="S749" s="68"/>
      <c r="T749" s="68"/>
      <c r="U749" s="68"/>
      <c r="V749" s="68"/>
      <c r="W749" s="68"/>
      <c r="X749" s="68"/>
      <c r="Y749" s="68"/>
    </row>
    <row r="750" spans="1:25" x14ac:dyDescent="0.2">
      <c r="A750" s="68" t="s">
        <v>28</v>
      </c>
      <c r="B750" s="68" t="s">
        <v>24</v>
      </c>
      <c r="C750" s="68" t="s">
        <v>25</v>
      </c>
      <c r="D750" s="68" t="s">
        <v>329</v>
      </c>
      <c r="E750" s="88">
        <f>+IF(ISNUMBER(DATA!H4978),DATA!H4978,"n/a")</f>
        <v>340575.52</v>
      </c>
      <c r="F750" s="79">
        <f>+IF(ISNUMBER(DATA!I4978),DATA!I4978,"n/a")</f>
        <v>1.1919999999999999E-3</v>
      </c>
      <c r="G750" s="88">
        <f>+IF(ISNUMBER(DATA!J4978),DATA!J4978,"n/a")</f>
        <v>1212534.05</v>
      </c>
      <c r="H750" s="79">
        <f>+IF(ISNUMBER(DATA!K4978),DATA!K4978,"n/a")</f>
        <v>-2.6048000000000002E-2</v>
      </c>
      <c r="I750" s="88">
        <f>+IF(ISNUMBER(DATA!L4978),DATA!L4978,"n/a")</f>
        <v>2055490.98</v>
      </c>
      <c r="J750" s="79">
        <f>+IF(ISNUMBER(DATA!M4978),DATA!M4978,"n/a")</f>
        <v>-2.1299999999999999E-3</v>
      </c>
      <c r="K750" s="88">
        <f>+IF(ISNUMBER(DATA!N4978),DATA!N4978,"n/a")</f>
        <v>3648911.75</v>
      </c>
      <c r="L750" s="79">
        <f>+IF(ISNUMBER(DATA!O4978),DATA!O4978,"n/a")</f>
        <v>5.6390999999999997E-2</v>
      </c>
      <c r="R750" s="68"/>
      <c r="S750" s="68"/>
      <c r="T750" s="68"/>
      <c r="U750" s="68"/>
      <c r="V750" s="68"/>
      <c r="W750" s="68"/>
      <c r="X750" s="68"/>
      <c r="Y750" s="68"/>
    </row>
    <row r="751" spans="1:25" x14ac:dyDescent="0.2">
      <c r="A751" s="68" t="s">
        <v>28</v>
      </c>
      <c r="B751" s="68" t="s">
        <v>24</v>
      </c>
      <c r="C751" s="68" t="s">
        <v>25</v>
      </c>
      <c r="D751" s="68" t="s">
        <v>330</v>
      </c>
      <c r="E751" s="88">
        <f>+IF(ISNUMBER(DATA!H4979),DATA!H4979,"n/a")</f>
        <v>82040.5</v>
      </c>
      <c r="F751" s="79">
        <f>+IF(ISNUMBER(DATA!I4979),DATA!I4979,"n/a")</f>
        <v>0.23722499999999999</v>
      </c>
      <c r="G751" s="88">
        <f>+IF(ISNUMBER(DATA!J4979),DATA!J4979,"n/a")</f>
        <v>291894.02</v>
      </c>
      <c r="H751" s="79">
        <f>+IF(ISNUMBER(DATA!K4979),DATA!K4979,"n/a")</f>
        <v>0.17278099999999999</v>
      </c>
      <c r="I751" s="88">
        <f>+IF(ISNUMBER(DATA!L4979),DATA!L4979,"n/a")</f>
        <v>535174.34</v>
      </c>
      <c r="J751" s="79">
        <f>+IF(ISNUMBER(DATA!M4979),DATA!M4979,"n/a")</f>
        <v>9.9588999999999997E-2</v>
      </c>
      <c r="K751" s="88">
        <f>+IF(ISNUMBER(DATA!N4979),DATA!N4979,"n/a")</f>
        <v>924699.57</v>
      </c>
      <c r="L751" s="79">
        <f>+IF(ISNUMBER(DATA!O4979),DATA!O4979,"n/a")</f>
        <v>2.5475000000000001E-2</v>
      </c>
      <c r="R751" s="68"/>
      <c r="S751" s="68"/>
      <c r="T751" s="68"/>
      <c r="U751" s="68"/>
      <c r="V751" s="68"/>
      <c r="W751" s="68"/>
      <c r="X751" s="68"/>
      <c r="Y751" s="68"/>
    </row>
    <row r="752" spans="1:25" x14ac:dyDescent="0.2">
      <c r="A752" s="68" t="s">
        <v>28</v>
      </c>
      <c r="B752" s="68" t="s">
        <v>24</v>
      </c>
      <c r="C752" s="68" t="s">
        <v>25</v>
      </c>
      <c r="D752" s="68" t="s">
        <v>331</v>
      </c>
      <c r="E752" s="88">
        <f>+IF(ISNUMBER(DATA!H4980),DATA!H4980,"n/a")</f>
        <v>105160.05</v>
      </c>
      <c r="F752" s="79">
        <f>+IF(ISNUMBER(DATA!I4980),DATA!I4980,"n/a")</f>
        <v>0.48419400000000001</v>
      </c>
      <c r="G752" s="88">
        <f>+IF(ISNUMBER(DATA!J4980),DATA!J4980,"n/a")</f>
        <v>370704.17</v>
      </c>
      <c r="H752" s="79">
        <f>+IF(ISNUMBER(DATA!K4980),DATA!K4980,"n/a")</f>
        <v>0.438809</v>
      </c>
      <c r="I752" s="88">
        <f>+IF(ISNUMBER(DATA!L4980),DATA!L4980,"n/a")</f>
        <v>751872.8</v>
      </c>
      <c r="J752" s="79">
        <f>+IF(ISNUMBER(DATA!M4980),DATA!M4980,"n/a")</f>
        <v>0.44175500000000001</v>
      </c>
      <c r="K752" s="88">
        <f>+IF(ISNUMBER(DATA!N4980),DATA!N4980,"n/a")</f>
        <v>1274845.8700000001</v>
      </c>
      <c r="L752" s="79">
        <f>+IF(ISNUMBER(DATA!O4980),DATA!O4980,"n/a")</f>
        <v>0.30910799999999999</v>
      </c>
      <c r="R752" s="68"/>
      <c r="S752" s="68"/>
      <c r="T752" s="68"/>
      <c r="U752" s="68"/>
      <c r="V752" s="68"/>
      <c r="W752" s="68"/>
      <c r="X752" s="68"/>
      <c r="Y752" s="68"/>
    </row>
    <row r="753" spans="1:25" x14ac:dyDescent="0.2">
      <c r="A753" s="68" t="s">
        <v>28</v>
      </c>
      <c r="B753" s="68" t="s">
        <v>24</v>
      </c>
      <c r="C753" s="68" t="s">
        <v>25</v>
      </c>
      <c r="D753" s="68" t="s">
        <v>332</v>
      </c>
      <c r="E753" s="88">
        <f>+IF(ISNUMBER(DATA!H4981),DATA!H4981,"n/a")</f>
        <v>154806.32</v>
      </c>
      <c r="F753" s="79">
        <f>+IF(ISNUMBER(DATA!I4981),DATA!I4981,"n/a")</f>
        <v>9.5504000000000006E-2</v>
      </c>
      <c r="G753" s="88">
        <f>+IF(ISNUMBER(DATA!J4981),DATA!J4981,"n/a")</f>
        <v>538639.80000000005</v>
      </c>
      <c r="H753" s="79">
        <f>+IF(ISNUMBER(DATA!K4981),DATA!K4981,"n/a")</f>
        <v>8.3784999999999998E-2</v>
      </c>
      <c r="I753" s="88">
        <f>+IF(ISNUMBER(DATA!L4981),DATA!L4981,"n/a")</f>
        <v>1047421.11</v>
      </c>
      <c r="J753" s="79">
        <f>+IF(ISNUMBER(DATA!M4981),DATA!M4981,"n/a")</f>
        <v>6.6448999999999994E-2</v>
      </c>
      <c r="K753" s="88">
        <f>+IF(ISNUMBER(DATA!N4981),DATA!N4981,"n/a")</f>
        <v>1922467.61</v>
      </c>
      <c r="L753" s="79">
        <f>+IF(ISNUMBER(DATA!O4981),DATA!O4981,"n/a")</f>
        <v>1.7985999999999999E-2</v>
      </c>
      <c r="R753" s="68"/>
      <c r="S753" s="68"/>
      <c r="T753" s="68"/>
      <c r="U753" s="68"/>
      <c r="V753" s="68"/>
      <c r="W753" s="68"/>
      <c r="X753" s="68"/>
      <c r="Y753" s="68"/>
    </row>
    <row r="754" spans="1:25" x14ac:dyDescent="0.2">
      <c r="A754" s="68" t="s">
        <v>28</v>
      </c>
      <c r="B754" s="68" t="s">
        <v>24</v>
      </c>
      <c r="C754" s="68" t="s">
        <v>25</v>
      </c>
      <c r="D754" s="68" t="s">
        <v>333</v>
      </c>
      <c r="E754" s="88">
        <f>+IF(ISNUMBER(DATA!H4982),DATA!H4982,"n/a")</f>
        <v>162133.32999999999</v>
      </c>
      <c r="F754" s="79">
        <f>+IF(ISNUMBER(DATA!I4982),DATA!I4982,"n/a")</f>
        <v>0.196741</v>
      </c>
      <c r="G754" s="88">
        <f>+IF(ISNUMBER(DATA!J4982),DATA!J4982,"n/a")</f>
        <v>569973.22</v>
      </c>
      <c r="H754" s="79">
        <f>+IF(ISNUMBER(DATA!K4982),DATA!K4982,"n/a")</f>
        <v>0.26589299999999999</v>
      </c>
      <c r="I754" s="88">
        <f>+IF(ISNUMBER(DATA!L4982),DATA!L4982,"n/a")</f>
        <v>1088591.08</v>
      </c>
      <c r="J754" s="79">
        <f>+IF(ISNUMBER(DATA!M4982),DATA!M4982,"n/a")</f>
        <v>0.25536700000000001</v>
      </c>
      <c r="K754" s="88">
        <f>+IF(ISNUMBER(DATA!N4982),DATA!N4982,"n/a")</f>
        <v>1910118.61</v>
      </c>
      <c r="L754" s="79">
        <f>+IF(ISNUMBER(DATA!O4982),DATA!O4982,"n/a")</f>
        <v>0.22287499999999999</v>
      </c>
      <c r="R754" s="68"/>
      <c r="S754" s="68"/>
      <c r="T754" s="68"/>
      <c r="U754" s="68"/>
      <c r="V754" s="68"/>
      <c r="W754" s="68"/>
      <c r="X754" s="68"/>
      <c r="Y754" s="68"/>
    </row>
    <row r="755" spans="1:25" x14ac:dyDescent="0.2">
      <c r="A755" s="68" t="s">
        <v>28</v>
      </c>
      <c r="B755" s="68" t="s">
        <v>24</v>
      </c>
      <c r="C755" s="68" t="s">
        <v>25</v>
      </c>
      <c r="D755" s="68" t="s">
        <v>334</v>
      </c>
      <c r="E755" s="88">
        <f>+IF(ISNUMBER(DATA!H4983),DATA!H4983,"n/a")</f>
        <v>1494127.32</v>
      </c>
      <c r="F755" s="79">
        <f>+IF(ISNUMBER(DATA!I4983),DATA!I4983,"n/a")</f>
        <v>4.5143000000000003E-2</v>
      </c>
      <c r="G755" s="88">
        <f>+IF(ISNUMBER(DATA!J4983),DATA!J4983,"n/a")</f>
        <v>5323482.97</v>
      </c>
      <c r="H755" s="79">
        <f>+IF(ISNUMBER(DATA!K4983),DATA!K4983,"n/a")</f>
        <v>8.6153999999999994E-2</v>
      </c>
      <c r="I755" s="88">
        <f>+IF(ISNUMBER(DATA!L4983),DATA!L4983,"n/a")</f>
        <v>10226246.74</v>
      </c>
      <c r="J755" s="79">
        <f>+IF(ISNUMBER(DATA!M4983),DATA!M4983,"n/a")</f>
        <v>0.10781499999999999</v>
      </c>
      <c r="K755" s="88">
        <f>+IF(ISNUMBER(DATA!N4983),DATA!N4983,"n/a")</f>
        <v>18263632.100000001</v>
      </c>
      <c r="L755" s="79">
        <f>+IF(ISNUMBER(DATA!O4983),DATA!O4983,"n/a")</f>
        <v>8.0082E-2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28</v>
      </c>
      <c r="B757" s="68" t="s">
        <v>24</v>
      </c>
      <c r="C757" s="68" t="s">
        <v>10</v>
      </c>
      <c r="D757" s="68" t="s">
        <v>326</v>
      </c>
      <c r="E757" s="89">
        <f>+IF(ISNUMBER(DATA!H5034),DATA!H5034,"n/a")</f>
        <v>6.0780149999999997</v>
      </c>
      <c r="F757" s="79">
        <f>+IF(ISNUMBER(DATA!I5034),DATA!I5034,"n/a")</f>
        <v>0.17239599999999999</v>
      </c>
      <c r="G757" s="89">
        <f>+IF(ISNUMBER(DATA!J5034),DATA!J5034,"n/a")</f>
        <v>6.102741</v>
      </c>
      <c r="H757" s="79">
        <f>+IF(ISNUMBER(DATA!K5034),DATA!K5034,"n/a")</f>
        <v>0.190607</v>
      </c>
      <c r="I757" s="89">
        <f>+IF(ISNUMBER(DATA!L5034),DATA!L5034,"n/a")</f>
        <v>6.1425020000000004</v>
      </c>
      <c r="J757" s="79">
        <f>+IF(ISNUMBER(DATA!M5034),DATA!M5034,"n/a")</f>
        <v>0.21331600000000001</v>
      </c>
      <c r="K757" s="89">
        <f>+IF(ISNUMBER(DATA!N5034),DATA!N5034,"n/a")</f>
        <v>5.8367009999999997</v>
      </c>
      <c r="L757" s="79">
        <f>+IF(ISNUMBER(DATA!O5034),DATA!O5034,"n/a")</f>
        <v>0.15095600000000001</v>
      </c>
      <c r="R757" s="68"/>
      <c r="S757" s="68"/>
      <c r="T757" s="68"/>
      <c r="U757" s="68"/>
      <c r="V757" s="68"/>
      <c r="W757" s="68"/>
      <c r="X757" s="68"/>
      <c r="Y757" s="68"/>
    </row>
    <row r="758" spans="1:25" x14ac:dyDescent="0.2">
      <c r="A758" s="68" t="s">
        <v>28</v>
      </c>
      <c r="B758" s="68" t="s">
        <v>24</v>
      </c>
      <c r="C758" s="68" t="s">
        <v>10</v>
      </c>
      <c r="D758" s="68" t="s">
        <v>327</v>
      </c>
      <c r="E758" s="89">
        <f>+IF(ISNUMBER(DATA!H5035),DATA!H5035,"n/a")</f>
        <v>4.2463749999999996</v>
      </c>
      <c r="F758" s="79">
        <f>+IF(ISNUMBER(DATA!I5035),DATA!I5035,"n/a")</f>
        <v>0.49852200000000002</v>
      </c>
      <c r="G758" s="89">
        <f>+IF(ISNUMBER(DATA!J5035),DATA!J5035,"n/a")</f>
        <v>4.2376940000000003</v>
      </c>
      <c r="H758" s="79">
        <f>+IF(ISNUMBER(DATA!K5035),DATA!K5035,"n/a")</f>
        <v>0.28975499999999998</v>
      </c>
      <c r="I758" s="89">
        <f>+IF(ISNUMBER(DATA!L5035),DATA!L5035,"n/a")</f>
        <v>3.7232699999999999</v>
      </c>
      <c r="J758" s="79">
        <f>+IF(ISNUMBER(DATA!M5035),DATA!M5035,"n/a")</f>
        <v>0.181563</v>
      </c>
      <c r="K758" s="89">
        <f>+IF(ISNUMBER(DATA!N5035),DATA!N5035,"n/a")</f>
        <v>3.5399090000000002</v>
      </c>
      <c r="L758" s="79">
        <f>+IF(ISNUMBER(DATA!O5035),DATA!O5035,"n/a")</f>
        <v>0.146922</v>
      </c>
      <c r="R758" s="68"/>
      <c r="S758" s="68"/>
      <c r="T758" s="68"/>
      <c r="U758" s="68"/>
      <c r="V758" s="68"/>
      <c r="W758" s="68"/>
      <c r="X758" s="68"/>
      <c r="Y758" s="68"/>
    </row>
    <row r="759" spans="1:25" x14ac:dyDescent="0.2">
      <c r="A759" s="68" t="s">
        <v>28</v>
      </c>
      <c r="B759" s="68" t="s">
        <v>24</v>
      </c>
      <c r="C759" s="68" t="s">
        <v>10</v>
      </c>
      <c r="D759" s="68" t="s">
        <v>328</v>
      </c>
      <c r="E759" s="89">
        <f>+IF(ISNUMBER(DATA!H5036),DATA!H5036,"n/a")</f>
        <v>6.1937519999999999</v>
      </c>
      <c r="F759" s="79">
        <f>+IF(ISNUMBER(DATA!I5036),DATA!I5036,"n/a")</f>
        <v>2.8413999999999998E-2</v>
      </c>
      <c r="G759" s="89">
        <f>+IF(ISNUMBER(DATA!J5036),DATA!J5036,"n/a")</f>
        <v>6.1333979999999997</v>
      </c>
      <c r="H759" s="79">
        <f>+IF(ISNUMBER(DATA!K5036),DATA!K5036,"n/a")</f>
        <v>-5.0090000000000004E-3</v>
      </c>
      <c r="I759" s="89">
        <f>+IF(ISNUMBER(DATA!L5036),DATA!L5036,"n/a")</f>
        <v>5.9726020000000002</v>
      </c>
      <c r="J759" s="79">
        <f>+IF(ISNUMBER(DATA!M5036),DATA!M5036,"n/a")</f>
        <v>-1.8574E-2</v>
      </c>
      <c r="K759" s="89">
        <f>+IF(ISNUMBER(DATA!N5036),DATA!N5036,"n/a")</f>
        <v>5.8737940000000002</v>
      </c>
      <c r="L759" s="79">
        <f>+IF(ISNUMBER(DATA!O5036),DATA!O5036,"n/a")</f>
        <v>-2.6693000000000001E-2</v>
      </c>
      <c r="R759" s="68"/>
      <c r="S759" s="68"/>
      <c r="T759" s="68"/>
      <c r="U759" s="68"/>
      <c r="V759" s="68"/>
      <c r="W759" s="68"/>
      <c r="X759" s="68"/>
      <c r="Y759" s="68"/>
    </row>
    <row r="760" spans="1:25" x14ac:dyDescent="0.2">
      <c r="A760" s="68" t="s">
        <v>28</v>
      </c>
      <c r="B760" s="68" t="s">
        <v>24</v>
      </c>
      <c r="C760" s="68" t="s">
        <v>10</v>
      </c>
      <c r="D760" s="68" t="s">
        <v>329</v>
      </c>
      <c r="E760" s="89">
        <f>+IF(ISNUMBER(DATA!H5037),DATA!H5037,"n/a")</f>
        <v>4.0394189999999996</v>
      </c>
      <c r="F760" s="79">
        <f>+IF(ISNUMBER(DATA!I5037),DATA!I5037,"n/a")</f>
        <v>-6.1288000000000002E-2</v>
      </c>
      <c r="G760" s="89">
        <f>+IF(ISNUMBER(DATA!J5037),DATA!J5037,"n/a")</f>
        <v>3.9556849999999999</v>
      </c>
      <c r="H760" s="79">
        <f>+IF(ISNUMBER(DATA!K5037),DATA!K5037,"n/a")</f>
        <v>-5.5058000000000003E-2</v>
      </c>
      <c r="I760" s="89">
        <f>+IF(ISNUMBER(DATA!L5037),DATA!L5037,"n/a")</f>
        <v>3.9466709999999998</v>
      </c>
      <c r="J760" s="79">
        <f>+IF(ISNUMBER(DATA!M5037),DATA!M5037,"n/a")</f>
        <v>-2.2571999999999998E-2</v>
      </c>
      <c r="K760" s="89">
        <f>+IF(ISNUMBER(DATA!N5037),DATA!N5037,"n/a")</f>
        <v>4.0333300000000003</v>
      </c>
      <c r="L760" s="79">
        <f>+IF(ISNUMBER(DATA!O5037),DATA!O5037,"n/a")</f>
        <v>1.9682999999999999E-2</v>
      </c>
      <c r="R760" s="68"/>
      <c r="S760" s="68"/>
      <c r="T760" s="68"/>
      <c r="U760" s="68"/>
      <c r="V760" s="68"/>
      <c r="W760" s="68"/>
      <c r="X760" s="68"/>
      <c r="Y760" s="68"/>
    </row>
    <row r="761" spans="1:25" x14ac:dyDescent="0.2">
      <c r="A761" s="68" t="s">
        <v>28</v>
      </c>
      <c r="B761" s="68" t="s">
        <v>24</v>
      </c>
      <c r="C761" s="68" t="s">
        <v>10</v>
      </c>
      <c r="D761" s="68" t="s">
        <v>330</v>
      </c>
      <c r="E761" s="89">
        <f>+IF(ISNUMBER(DATA!H5038),DATA!H5038,"n/a")</f>
        <v>6.4106370000000004</v>
      </c>
      <c r="F761" s="79">
        <f>+IF(ISNUMBER(DATA!I5038),DATA!I5038,"n/a")</f>
        <v>1.0059999999999999E-3</v>
      </c>
      <c r="G761" s="89">
        <f>+IF(ISNUMBER(DATA!J5038),DATA!J5038,"n/a")</f>
        <v>6.6970359999999998</v>
      </c>
      <c r="H761" s="79">
        <f>+IF(ISNUMBER(DATA!K5038),DATA!K5038,"n/a")</f>
        <v>4.1227E-2</v>
      </c>
      <c r="I761" s="89">
        <f>+IF(ISNUMBER(DATA!L5038),DATA!L5038,"n/a")</f>
        <v>6.613003</v>
      </c>
      <c r="J761" s="79">
        <f>+IF(ISNUMBER(DATA!M5038),DATA!M5038,"n/a")</f>
        <v>5.7370999999999998E-2</v>
      </c>
      <c r="K761" s="89">
        <f>+IF(ISNUMBER(DATA!N5038),DATA!N5038,"n/a")</f>
        <v>6.5490339999999998</v>
      </c>
      <c r="L761" s="79">
        <f>+IF(ISNUMBER(DATA!O5038),DATA!O5038,"n/a")</f>
        <v>0.120203</v>
      </c>
      <c r="R761" s="68"/>
      <c r="S761" s="68"/>
      <c r="T761" s="68"/>
      <c r="U761" s="68"/>
      <c r="V761" s="68"/>
      <c r="W761" s="68"/>
      <c r="X761" s="68"/>
      <c r="Y761" s="68"/>
    </row>
    <row r="762" spans="1:25" x14ac:dyDescent="0.2">
      <c r="A762" s="68" t="s">
        <v>28</v>
      </c>
      <c r="B762" s="68" t="s">
        <v>24</v>
      </c>
      <c r="C762" s="68" t="s">
        <v>10</v>
      </c>
      <c r="D762" s="68" t="s">
        <v>331</v>
      </c>
      <c r="E762" s="89">
        <f>+IF(ISNUMBER(DATA!H5039),DATA!H5039,"n/a")</f>
        <v>5.2460979999999999</v>
      </c>
      <c r="F762" s="79">
        <f>+IF(ISNUMBER(DATA!I5039),DATA!I5039,"n/a")</f>
        <v>0.136076</v>
      </c>
      <c r="G762" s="89">
        <f>+IF(ISNUMBER(DATA!J5039),DATA!J5039,"n/a")</f>
        <v>5.1115849999999998</v>
      </c>
      <c r="H762" s="79">
        <f>+IF(ISNUMBER(DATA!K5039),DATA!K5039,"n/a")</f>
        <v>5.6043000000000003E-2</v>
      </c>
      <c r="I762" s="89">
        <f>+IF(ISNUMBER(DATA!L5039),DATA!L5039,"n/a")</f>
        <v>5.0973649999999999</v>
      </c>
      <c r="J762" s="79">
        <f>+IF(ISNUMBER(DATA!M5039),DATA!M5039,"n/a")</f>
        <v>4.6642999999999997E-2</v>
      </c>
      <c r="K762" s="89">
        <f>+IF(ISNUMBER(DATA!N5039),DATA!N5039,"n/a")</f>
        <v>4.9234150000000003</v>
      </c>
      <c r="L762" s="79">
        <f>+IF(ISNUMBER(DATA!O5039),DATA!O5039,"n/a")</f>
        <v>-0.110323</v>
      </c>
      <c r="R762" s="68"/>
      <c r="S762" s="68"/>
      <c r="T762" s="68"/>
      <c r="U762" s="68"/>
      <c r="V762" s="68"/>
      <c r="W762" s="68"/>
      <c r="X762" s="68"/>
      <c r="Y762" s="68"/>
    </row>
    <row r="763" spans="1:25" x14ac:dyDescent="0.2">
      <c r="A763" s="68" t="s">
        <v>28</v>
      </c>
      <c r="B763" s="68" t="s">
        <v>24</v>
      </c>
      <c r="C763" s="68" t="s">
        <v>10</v>
      </c>
      <c r="D763" s="68" t="s">
        <v>332</v>
      </c>
      <c r="E763" s="89">
        <f>+IF(ISNUMBER(DATA!H5040),DATA!H5040,"n/a")</f>
        <v>7.0692060000000003</v>
      </c>
      <c r="F763" s="79">
        <f>+IF(ISNUMBER(DATA!I5040),DATA!I5040,"n/a")</f>
        <v>-0.166433</v>
      </c>
      <c r="G763" s="89">
        <f>+IF(ISNUMBER(DATA!J5040),DATA!J5040,"n/a")</f>
        <v>7.1379169999999998</v>
      </c>
      <c r="H763" s="79">
        <f>+IF(ISNUMBER(DATA!K5040),DATA!K5040,"n/a")</f>
        <v>-0.14868799999999999</v>
      </c>
      <c r="I763" s="89">
        <f>+IF(ISNUMBER(DATA!L5040),DATA!L5040,"n/a")</f>
        <v>7.1668969999999996</v>
      </c>
      <c r="J763" s="79">
        <f>+IF(ISNUMBER(DATA!M5040),DATA!M5040,"n/a")</f>
        <v>-0.13982700000000001</v>
      </c>
      <c r="K763" s="89">
        <f>+IF(ISNUMBER(DATA!N5040),DATA!N5040,"n/a")</f>
        <v>7.5359569999999998</v>
      </c>
      <c r="L763" s="79">
        <f>+IF(ISNUMBER(DATA!O5040),DATA!O5040,"n/a")</f>
        <v>-8.1550999999999998E-2</v>
      </c>
      <c r="R763" s="68"/>
      <c r="S763" s="68"/>
      <c r="T763" s="68"/>
      <c r="U763" s="68"/>
      <c r="V763" s="68"/>
      <c r="W763" s="68"/>
      <c r="X763" s="68"/>
      <c r="Y763" s="68"/>
    </row>
    <row r="764" spans="1:25" x14ac:dyDescent="0.2">
      <c r="A764" s="68" t="s">
        <v>28</v>
      </c>
      <c r="B764" s="68" t="s">
        <v>24</v>
      </c>
      <c r="C764" s="68" t="s">
        <v>10</v>
      </c>
      <c r="D764" s="68" t="s">
        <v>333</v>
      </c>
      <c r="E764" s="89">
        <f>+IF(ISNUMBER(DATA!H5041),DATA!H5041,"n/a")</f>
        <v>4.6110889999999998</v>
      </c>
      <c r="F764" s="79">
        <f>+IF(ISNUMBER(DATA!I5041),DATA!I5041,"n/a")</f>
        <v>0.30298799999999998</v>
      </c>
      <c r="G764" s="89">
        <f>+IF(ISNUMBER(DATA!J5041),DATA!J5041,"n/a")</f>
        <v>4.3560809999999996</v>
      </c>
      <c r="H764" s="79">
        <f>+IF(ISNUMBER(DATA!K5041),DATA!K5041,"n/a")</f>
        <v>0.217671</v>
      </c>
      <c r="I764" s="89">
        <f>+IF(ISNUMBER(DATA!L5041),DATA!L5041,"n/a")</f>
        <v>4.2586079999999997</v>
      </c>
      <c r="J764" s="79">
        <f>+IF(ISNUMBER(DATA!M5041),DATA!M5041,"n/a")</f>
        <v>0.174182</v>
      </c>
      <c r="K764" s="89">
        <f>+IF(ISNUMBER(DATA!N5041),DATA!N5041,"n/a")</f>
        <v>4.0045140000000004</v>
      </c>
      <c r="L764" s="79">
        <f>+IF(ISNUMBER(DATA!O5041),DATA!O5041,"n/a")</f>
        <v>-9.0237999999999999E-2</v>
      </c>
      <c r="R764" s="68"/>
      <c r="S764" s="68"/>
      <c r="T764" s="68"/>
      <c r="U764" s="68"/>
      <c r="V764" s="68"/>
      <c r="W764" s="68"/>
      <c r="X764" s="68"/>
      <c r="Y764" s="68"/>
    </row>
    <row r="765" spans="1:25" x14ac:dyDescent="0.2">
      <c r="A765" s="68" t="s">
        <v>28</v>
      </c>
      <c r="B765" s="68" t="s">
        <v>24</v>
      </c>
      <c r="C765" s="68" t="s">
        <v>10</v>
      </c>
      <c r="D765" s="68" t="s">
        <v>334</v>
      </c>
      <c r="E765" s="89">
        <f>+IF(ISNUMBER(DATA!H5042),DATA!H5042,"n/a")</f>
        <v>4.9226279999999996</v>
      </c>
      <c r="F765" s="79">
        <f>+IF(ISNUMBER(DATA!I5042),DATA!I5042,"n/a")</f>
        <v>0.121849</v>
      </c>
      <c r="G765" s="89">
        <f>+IF(ISNUMBER(DATA!J5042),DATA!J5042,"n/a")</f>
        <v>4.8531180000000003</v>
      </c>
      <c r="H765" s="79">
        <f>+IF(ISNUMBER(DATA!K5042),DATA!K5042,"n/a")</f>
        <v>6.6991999999999996E-2</v>
      </c>
      <c r="I765" s="89">
        <f>+IF(ISNUMBER(DATA!L5042),DATA!L5042,"n/a")</f>
        <v>4.7109909999999999</v>
      </c>
      <c r="J765" s="79">
        <f>+IF(ISNUMBER(DATA!M5042),DATA!M5042,"n/a")</f>
        <v>5.4781000000000003E-2</v>
      </c>
      <c r="K765" s="89">
        <f>+IF(ISNUMBER(DATA!N5042),DATA!N5042,"n/a")</f>
        <v>4.6351230000000001</v>
      </c>
      <c r="L765" s="79">
        <f>+IF(ISNUMBER(DATA!O5042),DATA!O5042,"n/a")</f>
        <v>1.8960000000000001E-2</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28</v>
      </c>
      <c r="B767" s="68" t="s">
        <v>24</v>
      </c>
      <c r="C767" s="68" t="s">
        <v>26</v>
      </c>
      <c r="D767" s="68" t="s">
        <v>326</v>
      </c>
      <c r="E767" s="89">
        <f>+IF(ISNUMBER(DATA!H5093),DATA!H5093,"n/a")</f>
        <v>3.054913</v>
      </c>
      <c r="F767" s="79">
        <f>+IF(ISNUMBER(DATA!I5093),DATA!I5093,"n/a")</f>
        <v>0.14300399999999999</v>
      </c>
      <c r="G767" s="89">
        <f>+IF(ISNUMBER(DATA!J5093),DATA!J5093,"n/a")</f>
        <v>3.0690629999999999</v>
      </c>
      <c r="H767" s="79">
        <f>+IF(ISNUMBER(DATA!K5093),DATA!K5093,"n/a")</f>
        <v>0.162273</v>
      </c>
      <c r="I767" s="89">
        <f>+IF(ISNUMBER(DATA!L5093),DATA!L5093,"n/a")</f>
        <v>3.089518</v>
      </c>
      <c r="J767" s="79">
        <f>+IF(ISNUMBER(DATA!M5093),DATA!M5093,"n/a")</f>
        <v>0.183424</v>
      </c>
      <c r="K767" s="89">
        <f>+IF(ISNUMBER(DATA!N5093),DATA!N5093,"n/a")</f>
        <v>2.9602520000000001</v>
      </c>
      <c r="L767" s="79">
        <f>+IF(ISNUMBER(DATA!O5093),DATA!O5093,"n/a")</f>
        <v>0.13247999999999999</v>
      </c>
      <c r="R767" s="68"/>
      <c r="S767" s="68"/>
      <c r="T767" s="68"/>
      <c r="U767" s="68"/>
      <c r="V767" s="68"/>
      <c r="W767" s="68"/>
      <c r="X767" s="68"/>
      <c r="Y767" s="68"/>
    </row>
    <row r="768" spans="1:25" x14ac:dyDescent="0.2">
      <c r="A768" s="68" t="s">
        <v>28</v>
      </c>
      <c r="B768" s="68" t="s">
        <v>24</v>
      </c>
      <c r="C768" s="68" t="s">
        <v>26</v>
      </c>
      <c r="D768" s="68" t="s">
        <v>327</v>
      </c>
      <c r="E768" s="89">
        <f>+IF(ISNUMBER(DATA!H5094),DATA!H5094,"n/a")</f>
        <v>2.4359109999999999</v>
      </c>
      <c r="F768" s="79">
        <f>+IF(ISNUMBER(DATA!I5094),DATA!I5094,"n/a")</f>
        <v>0.47793000000000002</v>
      </c>
      <c r="G768" s="89">
        <f>+IF(ISNUMBER(DATA!J5094),DATA!J5094,"n/a")</f>
        <v>2.421627</v>
      </c>
      <c r="H768" s="79">
        <f>+IF(ISNUMBER(DATA!K5094),DATA!K5094,"n/a")</f>
        <v>0.294074</v>
      </c>
      <c r="I768" s="89">
        <f>+IF(ISNUMBER(DATA!L5094),DATA!L5094,"n/a")</f>
        <v>2.157775</v>
      </c>
      <c r="J768" s="79">
        <f>+IF(ISNUMBER(DATA!M5094),DATA!M5094,"n/a")</f>
        <v>0.19258700000000001</v>
      </c>
      <c r="K768" s="89">
        <f>+IF(ISNUMBER(DATA!N5094),DATA!N5094,"n/a")</f>
        <v>2.0655969999999999</v>
      </c>
      <c r="L768" s="79">
        <f>+IF(ISNUMBER(DATA!O5094),DATA!O5094,"n/a")</f>
        <v>0.15572</v>
      </c>
      <c r="R768" s="68"/>
      <c r="S768" s="68"/>
      <c r="T768" s="68"/>
      <c r="U768" s="68"/>
      <c r="V768" s="68"/>
      <c r="W768" s="68"/>
      <c r="X768" s="68"/>
      <c r="Y768" s="68"/>
    </row>
    <row r="769" spans="1:25" x14ac:dyDescent="0.2">
      <c r="A769" s="68" t="s">
        <v>28</v>
      </c>
      <c r="B769" s="68" t="s">
        <v>24</v>
      </c>
      <c r="C769" s="68" t="s">
        <v>26</v>
      </c>
      <c r="D769" s="68" t="s">
        <v>328</v>
      </c>
      <c r="E769" s="89">
        <f>+IF(ISNUMBER(DATA!H5095),DATA!H5095,"n/a")</f>
        <v>3.3340329999999998</v>
      </c>
      <c r="F769" s="79">
        <f>+IF(ISNUMBER(DATA!I5095),DATA!I5095,"n/a")</f>
        <v>6.7399000000000001E-2</v>
      </c>
      <c r="G769" s="89">
        <f>+IF(ISNUMBER(DATA!J5095),DATA!J5095,"n/a")</f>
        <v>3.279512</v>
      </c>
      <c r="H769" s="79">
        <f>+IF(ISNUMBER(DATA!K5095),DATA!K5095,"n/a")</f>
        <v>4.0238999999999997E-2</v>
      </c>
      <c r="I769" s="89">
        <f>+IF(ISNUMBER(DATA!L5095),DATA!L5095,"n/a")</f>
        <v>3.2182059999999999</v>
      </c>
      <c r="J769" s="79">
        <f>+IF(ISNUMBER(DATA!M5095),DATA!M5095,"n/a")</f>
        <v>4.7525999999999999E-2</v>
      </c>
      <c r="K769" s="89">
        <f>+IF(ISNUMBER(DATA!N5095),DATA!N5095,"n/a")</f>
        <v>3.1678579999999998</v>
      </c>
      <c r="L769" s="79">
        <f>+IF(ISNUMBER(DATA!O5095),DATA!O5095,"n/a")</f>
        <v>4.0600999999999998E-2</v>
      </c>
      <c r="R769" s="68"/>
      <c r="S769" s="68"/>
      <c r="T769" s="68"/>
      <c r="U769" s="68"/>
      <c r="V769" s="68"/>
      <c r="W769" s="68"/>
      <c r="X769" s="68"/>
      <c r="Y769" s="68"/>
    </row>
    <row r="770" spans="1:25" x14ac:dyDescent="0.2">
      <c r="A770" s="68" t="s">
        <v>28</v>
      </c>
      <c r="B770" s="68" t="s">
        <v>24</v>
      </c>
      <c r="C770" s="68" t="s">
        <v>26</v>
      </c>
      <c r="D770" s="68" t="s">
        <v>329</v>
      </c>
      <c r="E770" s="89">
        <f>+IF(ISNUMBER(DATA!H5096),DATA!H5096,"n/a")</f>
        <v>3.405656</v>
      </c>
      <c r="F770" s="79">
        <f>+IF(ISNUMBER(DATA!I5096),DATA!I5096,"n/a")</f>
        <v>6.9449999999999998E-3</v>
      </c>
      <c r="G770" s="89">
        <f>+IF(ISNUMBER(DATA!J5096),DATA!J5096,"n/a")</f>
        <v>3.3566060000000002</v>
      </c>
      <c r="H770" s="79">
        <f>+IF(ISNUMBER(DATA!K5096),DATA!K5096,"n/a")</f>
        <v>1.5337999999999999E-2</v>
      </c>
      <c r="I770" s="89">
        <f>+IF(ISNUMBER(DATA!L5096),DATA!L5096,"n/a")</f>
        <v>3.3414459999999999</v>
      </c>
      <c r="J770" s="79">
        <f>+IF(ISNUMBER(DATA!M5096),DATA!M5096,"n/a")</f>
        <v>3.2492E-2</v>
      </c>
      <c r="K770" s="89">
        <f>+IF(ISNUMBER(DATA!N5096),DATA!N5096,"n/a")</f>
        <v>3.3289620000000002</v>
      </c>
      <c r="L770" s="79">
        <f>+IF(ISNUMBER(DATA!O5096),DATA!O5096,"n/a")</f>
        <v>3.1892999999999998E-2</v>
      </c>
      <c r="R770" s="68"/>
      <c r="S770" s="68"/>
      <c r="T770" s="68"/>
      <c r="U770" s="68"/>
      <c r="V770" s="68"/>
      <c r="W770" s="68"/>
      <c r="X770" s="68"/>
      <c r="Y770" s="68"/>
    </row>
    <row r="771" spans="1:25" x14ac:dyDescent="0.2">
      <c r="A771" s="68" t="s">
        <v>28</v>
      </c>
      <c r="B771" s="68" t="s">
        <v>24</v>
      </c>
      <c r="C771" s="68" t="s">
        <v>26</v>
      </c>
      <c r="D771" s="68" t="s">
        <v>330</v>
      </c>
      <c r="E771" s="89">
        <f>+IF(ISNUMBER(DATA!H5097),DATA!H5097,"n/a")</f>
        <v>3.133213</v>
      </c>
      <c r="F771" s="79">
        <f>+IF(ISNUMBER(DATA!I5097),DATA!I5097,"n/a")</f>
        <v>3.1348000000000001E-2</v>
      </c>
      <c r="G771" s="89">
        <f>+IF(ISNUMBER(DATA!J5097),DATA!J5097,"n/a")</f>
        <v>3.226747</v>
      </c>
      <c r="H771" s="79">
        <f>+IF(ISNUMBER(DATA!K5097),DATA!K5097,"n/a")</f>
        <v>5.8141999999999999E-2</v>
      </c>
      <c r="I771" s="89">
        <f>+IF(ISNUMBER(DATA!L5097),DATA!L5097,"n/a")</f>
        <v>3.1783929999999998</v>
      </c>
      <c r="J771" s="79">
        <f>+IF(ISNUMBER(DATA!M5097),DATA!M5097,"n/a")</f>
        <v>7.3273000000000005E-2</v>
      </c>
      <c r="K771" s="89">
        <f>+IF(ISNUMBER(DATA!N5097),DATA!N5097,"n/a")</f>
        <v>3.1410130000000001</v>
      </c>
      <c r="L771" s="79">
        <f>+IF(ISNUMBER(DATA!O5097),DATA!O5097,"n/a")</f>
        <v>0.123473</v>
      </c>
      <c r="R771" s="68"/>
      <c r="S771" s="68"/>
      <c r="T771" s="68"/>
      <c r="U771" s="68"/>
      <c r="V771" s="68"/>
      <c r="W771" s="68"/>
      <c r="X771" s="68"/>
      <c r="Y771" s="68"/>
    </row>
    <row r="772" spans="1:25" x14ac:dyDescent="0.2">
      <c r="A772" s="68" t="s">
        <v>28</v>
      </c>
      <c r="B772" s="68" t="s">
        <v>24</v>
      </c>
      <c r="C772" s="68" t="s">
        <v>26</v>
      </c>
      <c r="D772" s="68" t="s">
        <v>331</v>
      </c>
      <c r="E772" s="89">
        <f>+IF(ISNUMBER(DATA!H5098),DATA!H5098,"n/a")</f>
        <v>3.3859569999999999</v>
      </c>
      <c r="F772" s="79">
        <f>+IF(ISNUMBER(DATA!I5098),DATA!I5098,"n/a")</f>
        <v>8.4296999999999997E-2</v>
      </c>
      <c r="G772" s="89">
        <f>+IF(ISNUMBER(DATA!J5098),DATA!J5098,"n/a")</f>
        <v>3.3833959999999998</v>
      </c>
      <c r="H772" s="79">
        <f>+IF(ISNUMBER(DATA!K5098),DATA!K5098,"n/a")</f>
        <v>7.8196000000000002E-2</v>
      </c>
      <c r="I772" s="89">
        <f>+IF(ISNUMBER(DATA!L5098),DATA!L5098,"n/a")</f>
        <v>3.3710819999999999</v>
      </c>
      <c r="J772" s="79">
        <f>+IF(ISNUMBER(DATA!M5098),DATA!M5098,"n/a")</f>
        <v>9.0533000000000002E-2</v>
      </c>
      <c r="K772" s="89">
        <f>+IF(ISNUMBER(DATA!N5098),DATA!N5098,"n/a")</f>
        <v>3.311906</v>
      </c>
      <c r="L772" s="79">
        <f>+IF(ISNUMBER(DATA!O5098),DATA!O5098,"n/a")</f>
        <v>8.4235000000000004E-2</v>
      </c>
      <c r="R772" s="68"/>
      <c r="S772" s="68"/>
      <c r="T772" s="68"/>
      <c r="U772" s="68"/>
      <c r="V772" s="68"/>
      <c r="W772" s="68"/>
      <c r="X772" s="68"/>
      <c r="Y772" s="68"/>
    </row>
    <row r="773" spans="1:25" x14ac:dyDescent="0.2">
      <c r="A773" s="68" t="s">
        <v>28</v>
      </c>
      <c r="B773" s="68" t="s">
        <v>24</v>
      </c>
      <c r="C773" s="68" t="s">
        <v>26</v>
      </c>
      <c r="D773" s="68" t="s">
        <v>332</v>
      </c>
      <c r="E773" s="89">
        <f>+IF(ISNUMBER(DATA!H5099),DATA!H5099,"n/a")</f>
        <v>3.5941339999999999</v>
      </c>
      <c r="F773" s="79">
        <f>+IF(ISNUMBER(DATA!I5099),DATA!I5099,"n/a")</f>
        <v>3.6165000000000003E-2</v>
      </c>
      <c r="G773" s="89">
        <f>+IF(ISNUMBER(DATA!J5099),DATA!J5099,"n/a")</f>
        <v>3.5174729999999998</v>
      </c>
      <c r="H773" s="79">
        <f>+IF(ISNUMBER(DATA!K5099),DATA!K5099,"n/a")</f>
        <v>2.0410000000000001E-2</v>
      </c>
      <c r="I773" s="89">
        <f>+IF(ISNUMBER(DATA!L5099),DATA!L5099,"n/a")</f>
        <v>3.4732530000000001</v>
      </c>
      <c r="J773" s="79">
        <f>+IF(ISNUMBER(DATA!M5099),DATA!M5099,"n/a")</f>
        <v>1.1665999999999999E-2</v>
      </c>
      <c r="K773" s="89">
        <f>+IF(ISNUMBER(DATA!N5099),DATA!N5099,"n/a")</f>
        <v>3.4064510000000001</v>
      </c>
      <c r="L773" s="79">
        <f>+IF(ISNUMBER(DATA!O5099),DATA!O5099,"n/a")</f>
        <v>7.9660000000000009E-3</v>
      </c>
      <c r="R773" s="68"/>
      <c r="S773" s="68"/>
      <c r="T773" s="68"/>
      <c r="U773" s="68"/>
      <c r="V773" s="68"/>
      <c r="W773" s="68"/>
      <c r="X773" s="68"/>
      <c r="Y773" s="68"/>
    </row>
    <row r="774" spans="1:25" x14ac:dyDescent="0.2">
      <c r="A774" s="68" t="s">
        <v>28</v>
      </c>
      <c r="B774" s="68" t="s">
        <v>24</v>
      </c>
      <c r="C774" s="68" t="s">
        <v>26</v>
      </c>
      <c r="D774" s="68" t="s">
        <v>333</v>
      </c>
      <c r="E774" s="89">
        <f>+IF(ISNUMBER(DATA!H5100),DATA!H5100,"n/a")</f>
        <v>3.380112</v>
      </c>
      <c r="F774" s="79">
        <f>+IF(ISNUMBER(DATA!I5100),DATA!I5100,"n/a")</f>
        <v>6.8319000000000005E-2</v>
      </c>
      <c r="G774" s="89">
        <f>+IF(ISNUMBER(DATA!J5100),DATA!J5100,"n/a")</f>
        <v>3.3070390000000001</v>
      </c>
      <c r="H774" s="79">
        <f>+IF(ISNUMBER(DATA!K5100),DATA!K5100,"n/a")</f>
        <v>4.6138999999999999E-2</v>
      </c>
      <c r="I774" s="89">
        <f>+IF(ISNUMBER(DATA!L5100),DATA!L5100,"n/a")</f>
        <v>3.3085049999999998</v>
      </c>
      <c r="J774" s="79">
        <f>+IF(ISNUMBER(DATA!M5100),DATA!M5100,"n/a")</f>
        <v>6.2447000000000003E-2</v>
      </c>
      <c r="K774" s="89">
        <f>+IF(ISNUMBER(DATA!N5100),DATA!N5100,"n/a")</f>
        <v>3.2489460000000001</v>
      </c>
      <c r="L774" s="79">
        <f>+IF(ISNUMBER(DATA!O5100),DATA!O5100,"n/a")</f>
        <v>5.8587E-2</v>
      </c>
      <c r="R774" s="68"/>
      <c r="S774" s="68"/>
      <c r="T774" s="68"/>
      <c r="U774" s="68"/>
      <c r="V774" s="68"/>
      <c r="W774" s="68"/>
      <c r="X774" s="68"/>
      <c r="Y774" s="68"/>
    </row>
    <row r="775" spans="1:25" x14ac:dyDescent="0.2">
      <c r="A775" s="68" t="s">
        <v>28</v>
      </c>
      <c r="B775" s="68" t="s">
        <v>24</v>
      </c>
      <c r="C775" s="68" t="s">
        <v>26</v>
      </c>
      <c r="D775" s="68" t="s">
        <v>334</v>
      </c>
      <c r="E775" s="89">
        <f>+IF(ISNUMBER(DATA!H5101),DATA!H5101,"n/a")</f>
        <v>3.1305930000000002</v>
      </c>
      <c r="F775" s="79">
        <f>+IF(ISNUMBER(DATA!I5101),DATA!I5101,"n/a")</f>
        <v>0.132988</v>
      </c>
      <c r="G775" s="89">
        <f>+IF(ISNUMBER(DATA!J5101),DATA!J5101,"n/a")</f>
        <v>3.0970580000000001</v>
      </c>
      <c r="H775" s="79">
        <f>+IF(ISNUMBER(DATA!K5101),DATA!K5101,"n/a")</f>
        <v>8.7948999999999999E-2</v>
      </c>
      <c r="I775" s="89">
        <f>+IF(ISNUMBER(DATA!L5101),DATA!L5101,"n/a")</f>
        <v>2.9878100000000001</v>
      </c>
      <c r="J775" s="79">
        <f>+IF(ISNUMBER(DATA!M5101),DATA!M5101,"n/a")</f>
        <v>8.0306000000000002E-2</v>
      </c>
      <c r="K775" s="89">
        <f>+IF(ISNUMBER(DATA!N5101),DATA!N5101,"n/a")</f>
        <v>2.9230969999999998</v>
      </c>
      <c r="L775" s="79">
        <f>+IF(ISNUMBER(DATA!O5101),DATA!O5101,"n/a")</f>
        <v>7.4426000000000006E-2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20</v>
      </c>
      <c r="B777" s="68" t="s">
        <v>23</v>
      </c>
      <c r="C777" s="68" t="s">
        <v>0</v>
      </c>
      <c r="D777" s="68" t="s">
        <v>326</v>
      </c>
      <c r="E777" s="78">
        <f>+IF(ISNUMBER(DATA!H2193),DATA!H2193,"n/a")</f>
        <v>59675.22</v>
      </c>
      <c r="F777" s="79">
        <f>+IF(ISNUMBER(DATA!I2193),DATA!I2193,"n/a")</f>
        <v>0.62659900000000002</v>
      </c>
      <c r="G777" s="78">
        <f>+IF(ISNUMBER(DATA!J2193),DATA!J2193,"n/a")</f>
        <v>178725.67</v>
      </c>
      <c r="H777" s="79">
        <f>+IF(ISNUMBER(DATA!K2193),DATA!K2193,"n/a")</f>
        <v>0.43787799999999999</v>
      </c>
      <c r="I777" s="78">
        <f>+IF(ISNUMBER(DATA!L2193),DATA!L2193,"n/a")</f>
        <v>382626.41</v>
      </c>
      <c r="J777" s="79">
        <f>+IF(ISNUMBER(DATA!M2193),DATA!M2193,"n/a")</f>
        <v>0.26504299999999997</v>
      </c>
      <c r="K777" s="78">
        <f>+IF(ISNUMBER(DATA!N2193),DATA!N2193,"n/a")</f>
        <v>807930.24</v>
      </c>
      <c r="L777" s="79">
        <f>+IF(ISNUMBER(DATA!O2193),DATA!O2193,"n/a")</f>
        <v>0.34499299999999999</v>
      </c>
      <c r="R777" s="68"/>
      <c r="S777" s="68"/>
      <c r="T777" s="68"/>
      <c r="U777" s="68"/>
      <c r="V777" s="68"/>
      <c r="W777" s="68"/>
      <c r="X777" s="68"/>
      <c r="Y777" s="68"/>
    </row>
    <row r="778" spans="1:25" x14ac:dyDescent="0.2">
      <c r="A778" s="68" t="s">
        <v>20</v>
      </c>
      <c r="B778" s="68" t="s">
        <v>23</v>
      </c>
      <c r="C778" s="68" t="s">
        <v>0</v>
      </c>
      <c r="D778" s="68" t="s">
        <v>327</v>
      </c>
      <c r="E778" s="78">
        <f>+IF(ISNUMBER(DATA!H2194),DATA!H2194,"n/a")</f>
        <v>152254.94</v>
      </c>
      <c r="F778" s="79">
        <f>+IF(ISNUMBER(DATA!I2194),DATA!I2194,"n/a")</f>
        <v>0.54555500000000001</v>
      </c>
      <c r="G778" s="78">
        <f>+IF(ISNUMBER(DATA!J2194),DATA!J2194,"n/a")</f>
        <v>516698.13</v>
      </c>
      <c r="H778" s="79">
        <f>+IF(ISNUMBER(DATA!K2194),DATA!K2194,"n/a")</f>
        <v>0.660937</v>
      </c>
      <c r="I778" s="78">
        <f>+IF(ISNUMBER(DATA!L2194),DATA!L2194,"n/a")</f>
        <v>1181407.58</v>
      </c>
      <c r="J778" s="79">
        <f>+IF(ISNUMBER(DATA!M2194),DATA!M2194,"n/a")</f>
        <v>0.71021699999999999</v>
      </c>
      <c r="K778" s="78">
        <f>+IF(ISNUMBER(DATA!N2194),DATA!N2194,"n/a")</f>
        <v>2366083.7400000002</v>
      </c>
      <c r="L778" s="79">
        <f>+IF(ISNUMBER(DATA!O2194),DATA!O2194,"n/a")</f>
        <v>0.64760200000000001</v>
      </c>
      <c r="R778" s="68"/>
      <c r="S778" s="68"/>
      <c r="T778" s="68"/>
      <c r="U778" s="68"/>
      <c r="V778" s="68"/>
      <c r="W778" s="68"/>
      <c r="X778" s="68"/>
      <c r="Y778" s="68"/>
    </row>
    <row r="779" spans="1:25" x14ac:dyDescent="0.2">
      <c r="A779" s="68" t="s">
        <v>20</v>
      </c>
      <c r="B779" s="68" t="s">
        <v>23</v>
      </c>
      <c r="C779" s="68" t="s">
        <v>0</v>
      </c>
      <c r="D779" s="68" t="s">
        <v>328</v>
      </c>
      <c r="E779" s="78">
        <f>+IF(ISNUMBER(DATA!H2195),DATA!H2195,"n/a")</f>
        <v>96400.33</v>
      </c>
      <c r="F779" s="79">
        <f>+IF(ISNUMBER(DATA!I2195),DATA!I2195,"n/a")</f>
        <v>0.22476099999999999</v>
      </c>
      <c r="G779" s="78">
        <f>+IF(ISNUMBER(DATA!J2195),DATA!J2195,"n/a")</f>
        <v>355461.35</v>
      </c>
      <c r="H779" s="79">
        <f>+IF(ISNUMBER(DATA!K2195),DATA!K2195,"n/a")</f>
        <v>0.40804699999999999</v>
      </c>
      <c r="I779" s="78">
        <f>+IF(ISNUMBER(DATA!L2195),DATA!L2195,"n/a")</f>
        <v>861409.28000000003</v>
      </c>
      <c r="J779" s="79">
        <f>+IF(ISNUMBER(DATA!M2195),DATA!M2195,"n/a")</f>
        <v>0.52679799999999999</v>
      </c>
      <c r="K779" s="78">
        <f>+IF(ISNUMBER(DATA!N2195),DATA!N2195,"n/a")</f>
        <v>1672800.63</v>
      </c>
      <c r="L779" s="79">
        <f>+IF(ISNUMBER(DATA!O2195),DATA!O2195,"n/a")</f>
        <v>0.475466</v>
      </c>
      <c r="R779" s="68"/>
      <c r="S779" s="68"/>
      <c r="T779" s="68"/>
      <c r="U779" s="68"/>
      <c r="V779" s="68"/>
      <c r="W779" s="68"/>
      <c r="X779" s="68"/>
      <c r="Y779" s="68"/>
    </row>
    <row r="780" spans="1:25" x14ac:dyDescent="0.2">
      <c r="A780" s="68" t="s">
        <v>20</v>
      </c>
      <c r="B780" s="68" t="s">
        <v>23</v>
      </c>
      <c r="C780" s="68" t="s">
        <v>0</v>
      </c>
      <c r="D780" s="68" t="s">
        <v>329</v>
      </c>
      <c r="E780" s="78">
        <f>+IF(ISNUMBER(DATA!H2196),DATA!H2196,"n/a")</f>
        <v>100815.97</v>
      </c>
      <c r="F780" s="79">
        <f>+IF(ISNUMBER(DATA!I2196),DATA!I2196,"n/a")</f>
        <v>-0.40673399999999998</v>
      </c>
      <c r="G780" s="78">
        <f>+IF(ISNUMBER(DATA!J2196),DATA!J2196,"n/a")</f>
        <v>440396.95</v>
      </c>
      <c r="H780" s="79">
        <f>+IF(ISNUMBER(DATA!K2196),DATA!K2196,"n/a")</f>
        <v>-0.25192900000000001</v>
      </c>
      <c r="I780" s="78">
        <f>+IF(ISNUMBER(DATA!L2196),DATA!L2196,"n/a")</f>
        <v>1092373.27</v>
      </c>
      <c r="J780" s="79">
        <f>+IF(ISNUMBER(DATA!M2196),DATA!M2196,"n/a")</f>
        <v>-0.21351800000000001</v>
      </c>
      <c r="K780" s="78">
        <f>+IF(ISNUMBER(DATA!N2196),DATA!N2196,"n/a")</f>
        <v>2714561.31</v>
      </c>
      <c r="L780" s="79">
        <f>+IF(ISNUMBER(DATA!O2196),DATA!O2196,"n/a")</f>
        <v>-6.3548999999999994E-2</v>
      </c>
      <c r="R780" s="68"/>
      <c r="S780" s="68"/>
      <c r="T780" s="68"/>
      <c r="U780" s="68"/>
      <c r="V780" s="68"/>
      <c r="W780" s="68"/>
      <c r="X780" s="68"/>
      <c r="Y780" s="68"/>
    </row>
    <row r="781" spans="1:25" x14ac:dyDescent="0.2">
      <c r="A781" s="68" t="s">
        <v>20</v>
      </c>
      <c r="B781" s="68" t="s">
        <v>23</v>
      </c>
      <c r="C781" s="68" t="s">
        <v>0</v>
      </c>
      <c r="D781" s="68" t="s">
        <v>330</v>
      </c>
      <c r="E781" s="78">
        <f>+IF(ISNUMBER(DATA!H2197),DATA!H2197,"n/a")</f>
        <v>83097.929999999993</v>
      </c>
      <c r="F781" s="79">
        <f>+IF(ISNUMBER(DATA!I2197),DATA!I2197,"n/a")</f>
        <v>1.165921</v>
      </c>
      <c r="G781" s="78">
        <f>+IF(ISNUMBER(DATA!J2197),DATA!J2197,"n/a")</f>
        <v>278760.36</v>
      </c>
      <c r="H781" s="79">
        <f>+IF(ISNUMBER(DATA!K2197),DATA!K2197,"n/a")</f>
        <v>1.3758900000000001</v>
      </c>
      <c r="I781" s="78">
        <f>+IF(ISNUMBER(DATA!L2197),DATA!L2197,"n/a")</f>
        <v>593597.01</v>
      </c>
      <c r="J781" s="79">
        <f>+IF(ISNUMBER(DATA!M2197),DATA!M2197,"n/a")</f>
        <v>1.3514360000000001</v>
      </c>
      <c r="K781" s="78">
        <f>+IF(ISNUMBER(DATA!N2197),DATA!N2197,"n/a")</f>
        <v>1040158.15</v>
      </c>
      <c r="L781" s="79">
        <f>+IF(ISNUMBER(DATA!O2197),DATA!O2197,"n/a")</f>
        <v>0.97626100000000005</v>
      </c>
      <c r="R781" s="68"/>
      <c r="S781" s="68"/>
      <c r="T781" s="68"/>
      <c r="U781" s="68"/>
      <c r="V781" s="68"/>
      <c r="W781" s="68"/>
      <c r="X781" s="68"/>
      <c r="Y781" s="68"/>
    </row>
    <row r="782" spans="1:25" x14ac:dyDescent="0.2">
      <c r="A782" s="68" t="s">
        <v>20</v>
      </c>
      <c r="B782" s="68" t="s">
        <v>23</v>
      </c>
      <c r="C782" s="68" t="s">
        <v>0</v>
      </c>
      <c r="D782" s="68" t="s">
        <v>331</v>
      </c>
      <c r="E782" s="78">
        <f>+IF(ISNUMBER(DATA!H2198),DATA!H2198,"n/a")</f>
        <v>66255.97</v>
      </c>
      <c r="F782" s="79">
        <f>+IF(ISNUMBER(DATA!I2198),DATA!I2198,"n/a")</f>
        <v>5.1742000000000003E-2</v>
      </c>
      <c r="G782" s="78">
        <f>+IF(ISNUMBER(DATA!J2198),DATA!J2198,"n/a")</f>
        <v>206511.37</v>
      </c>
      <c r="H782" s="79">
        <f>+IF(ISNUMBER(DATA!K2198),DATA!K2198,"n/a")</f>
        <v>3.8032999999999997E-2</v>
      </c>
      <c r="I782" s="78">
        <f>+IF(ISNUMBER(DATA!L2198),DATA!L2198,"n/a")</f>
        <v>492178.46</v>
      </c>
      <c r="J782" s="79">
        <f>+IF(ISNUMBER(DATA!M2198),DATA!M2198,"n/a")</f>
        <v>0.24293500000000001</v>
      </c>
      <c r="K782" s="78">
        <f>+IF(ISNUMBER(DATA!N2198),DATA!N2198,"n/a")</f>
        <v>936288.74</v>
      </c>
      <c r="L782" s="79">
        <f>+IF(ISNUMBER(DATA!O2198),DATA!O2198,"n/a")</f>
        <v>0.246641</v>
      </c>
      <c r="R782" s="68"/>
      <c r="S782" s="68"/>
      <c r="T782" s="68"/>
      <c r="U782" s="68"/>
      <c r="V782" s="68"/>
      <c r="W782" s="68"/>
      <c r="X782" s="68"/>
      <c r="Y782" s="68"/>
    </row>
    <row r="783" spans="1:25" x14ac:dyDescent="0.2">
      <c r="A783" s="68" t="s">
        <v>20</v>
      </c>
      <c r="B783" s="68" t="s">
        <v>23</v>
      </c>
      <c r="C783" s="68" t="s">
        <v>0</v>
      </c>
      <c r="D783" s="68" t="s">
        <v>332</v>
      </c>
      <c r="E783" s="78">
        <f>+IF(ISNUMBER(DATA!H2199),DATA!H2199,"n/a")</f>
        <v>38601.07</v>
      </c>
      <c r="F783" s="79">
        <f>+IF(ISNUMBER(DATA!I2199),DATA!I2199,"n/a")</f>
        <v>0.212066</v>
      </c>
      <c r="G783" s="78">
        <f>+IF(ISNUMBER(DATA!J2199),DATA!J2199,"n/a")</f>
        <v>105360.95</v>
      </c>
      <c r="H783" s="79">
        <f>+IF(ISNUMBER(DATA!K2199),DATA!K2199,"n/a")</f>
        <v>0.186477</v>
      </c>
      <c r="I783" s="78">
        <f>+IF(ISNUMBER(DATA!L2199),DATA!L2199,"n/a")</f>
        <v>210356.96</v>
      </c>
      <c r="J783" s="79">
        <f>+IF(ISNUMBER(DATA!M2199),DATA!M2199,"n/a")</f>
        <v>0.15234500000000001</v>
      </c>
      <c r="K783" s="78">
        <f>+IF(ISNUMBER(DATA!N2199),DATA!N2199,"n/a")</f>
        <v>372652.87</v>
      </c>
      <c r="L783" s="79">
        <f>+IF(ISNUMBER(DATA!O2199),DATA!O2199,"n/a")</f>
        <v>0.24216499999999999</v>
      </c>
      <c r="R783" s="68"/>
      <c r="S783" s="68"/>
      <c r="T783" s="68"/>
      <c r="U783" s="68"/>
      <c r="V783" s="68"/>
      <c r="W783" s="68"/>
      <c r="X783" s="68"/>
      <c r="Y783" s="68"/>
    </row>
    <row r="784" spans="1:25" x14ac:dyDescent="0.2">
      <c r="A784" s="68" t="s">
        <v>20</v>
      </c>
      <c r="B784" s="68" t="s">
        <v>23</v>
      </c>
      <c r="C784" s="68" t="s">
        <v>0</v>
      </c>
      <c r="D784" s="68" t="s">
        <v>333</v>
      </c>
      <c r="E784" s="78">
        <f>+IF(ISNUMBER(DATA!H2200),DATA!H2200,"n/a")</f>
        <v>76309.52</v>
      </c>
      <c r="F784" s="79">
        <f>+IF(ISNUMBER(DATA!I2200),DATA!I2200,"n/a")</f>
        <v>4.1282620000000003</v>
      </c>
      <c r="G784" s="78">
        <f>+IF(ISNUMBER(DATA!J2200),DATA!J2200,"n/a")</f>
        <v>244979.18</v>
      </c>
      <c r="H784" s="79">
        <f>+IF(ISNUMBER(DATA!K2200),DATA!K2200,"n/a")</f>
        <v>3.9938790000000002</v>
      </c>
      <c r="I784" s="78">
        <f>+IF(ISNUMBER(DATA!L2200),DATA!L2200,"n/a")</f>
        <v>537187.02</v>
      </c>
      <c r="J784" s="79">
        <f>+IF(ISNUMBER(DATA!M2200),DATA!M2200,"n/a")</f>
        <v>3.6513209999999998</v>
      </c>
      <c r="K784" s="78">
        <f>+IF(ISNUMBER(DATA!N2200),DATA!N2200,"n/a")</f>
        <v>781938.53</v>
      </c>
      <c r="L784" s="79">
        <f>+IF(ISNUMBER(DATA!O2200),DATA!O2200,"n/a")</f>
        <v>2.3208530000000001</v>
      </c>
      <c r="R784" s="68"/>
      <c r="S784" s="68"/>
      <c r="T784" s="68"/>
      <c r="U784" s="68"/>
      <c r="V784" s="68"/>
      <c r="W784" s="68"/>
      <c r="X784" s="68"/>
      <c r="Y784" s="68"/>
    </row>
    <row r="785" spans="1:25" x14ac:dyDescent="0.2">
      <c r="A785" s="68" t="s">
        <v>20</v>
      </c>
      <c r="B785" s="68" t="s">
        <v>23</v>
      </c>
      <c r="C785" s="68" t="s">
        <v>0</v>
      </c>
      <c r="D785" s="68" t="s">
        <v>334</v>
      </c>
      <c r="E785" s="78">
        <f>+IF(ISNUMBER(DATA!H2201),DATA!H2201,"n/a")</f>
        <v>673410.96</v>
      </c>
      <c r="F785" s="79">
        <f>+IF(ISNUMBER(DATA!I2201),DATA!I2201,"n/a")</f>
        <v>0.26597199999999999</v>
      </c>
      <c r="G785" s="78">
        <f>+IF(ISNUMBER(DATA!J2201),DATA!J2201,"n/a")</f>
        <v>2326893.92</v>
      </c>
      <c r="H785" s="79">
        <f>+IF(ISNUMBER(DATA!K2201),DATA!K2201,"n/a")</f>
        <v>0.344499</v>
      </c>
      <c r="I785" s="78">
        <f>+IF(ISNUMBER(DATA!L2201),DATA!L2201,"n/a")</f>
        <v>5351135.84</v>
      </c>
      <c r="J785" s="79">
        <f>+IF(ISNUMBER(DATA!M2201),DATA!M2201,"n/a")</f>
        <v>0.374608</v>
      </c>
      <c r="K785" s="78">
        <f>+IF(ISNUMBER(DATA!N2201),DATA!N2201,"n/a")</f>
        <v>10692414.130000001</v>
      </c>
      <c r="L785" s="79">
        <f>+IF(ISNUMBER(DATA!O2201),DATA!O2201,"n/a")</f>
        <v>0.35653800000000002</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20</v>
      </c>
      <c r="B787" s="68" t="s">
        <v>23</v>
      </c>
      <c r="C787" s="68" t="s">
        <v>9</v>
      </c>
      <c r="D787" s="68" t="s">
        <v>326</v>
      </c>
      <c r="E787" s="88">
        <f>+IF(ISNUMBER(DATA!H2252),DATA!H2252,"n/a")</f>
        <v>4452.21</v>
      </c>
      <c r="F787" s="79">
        <f>+IF(ISNUMBER(DATA!I2252),DATA!I2252,"n/a")</f>
        <v>0.58701400000000004</v>
      </c>
      <c r="G787" s="88">
        <f>+IF(ISNUMBER(DATA!J2252),DATA!J2252,"n/a")</f>
        <v>13405.38</v>
      </c>
      <c r="H787" s="79">
        <f>+IF(ISNUMBER(DATA!K2252),DATA!K2252,"n/a")</f>
        <v>0.410833</v>
      </c>
      <c r="I787" s="88">
        <f>+IF(ISNUMBER(DATA!L2252),DATA!L2252,"n/a")</f>
        <v>28626.31</v>
      </c>
      <c r="J787" s="79">
        <f>+IF(ISNUMBER(DATA!M2252),DATA!M2252,"n/a")</f>
        <v>0.22464200000000001</v>
      </c>
      <c r="K787" s="88">
        <f>+IF(ISNUMBER(DATA!N2252),DATA!N2252,"n/a")</f>
        <v>61390.66</v>
      </c>
      <c r="L787" s="79">
        <f>+IF(ISNUMBER(DATA!O2252),DATA!O2252,"n/a")</f>
        <v>0.31429000000000001</v>
      </c>
      <c r="R787" s="68"/>
      <c r="S787" s="68"/>
      <c r="T787" s="68"/>
      <c r="U787" s="68"/>
      <c r="V787" s="68"/>
      <c r="W787" s="68"/>
      <c r="X787" s="68"/>
      <c r="Y787" s="68"/>
    </row>
    <row r="788" spans="1:25" x14ac:dyDescent="0.2">
      <c r="A788" s="68" t="s">
        <v>20</v>
      </c>
      <c r="B788" s="68" t="s">
        <v>23</v>
      </c>
      <c r="C788" s="68" t="s">
        <v>9</v>
      </c>
      <c r="D788" s="68" t="s">
        <v>327</v>
      </c>
      <c r="E788" s="88">
        <f>+IF(ISNUMBER(DATA!H2253),DATA!H2253,"n/a")</f>
        <v>11113.32</v>
      </c>
      <c r="F788" s="79">
        <f>+IF(ISNUMBER(DATA!I2253),DATA!I2253,"n/a")</f>
        <v>0.38017800000000002</v>
      </c>
      <c r="G788" s="88">
        <f>+IF(ISNUMBER(DATA!J2253),DATA!J2253,"n/a")</f>
        <v>37667.360000000001</v>
      </c>
      <c r="H788" s="79">
        <f>+IF(ISNUMBER(DATA!K2253),DATA!K2253,"n/a")</f>
        <v>0.57134300000000005</v>
      </c>
      <c r="I788" s="88">
        <f>+IF(ISNUMBER(DATA!L2253),DATA!L2253,"n/a")</f>
        <v>87690.52</v>
      </c>
      <c r="J788" s="79">
        <f>+IF(ISNUMBER(DATA!M2253),DATA!M2253,"n/a")</f>
        <v>0.67509799999999998</v>
      </c>
      <c r="K788" s="88">
        <f>+IF(ISNUMBER(DATA!N2253),DATA!N2253,"n/a")</f>
        <v>178571.98</v>
      </c>
      <c r="L788" s="79">
        <f>+IF(ISNUMBER(DATA!O2253),DATA!O2253,"n/a")</f>
        <v>0.65931499999999998</v>
      </c>
      <c r="R788" s="68"/>
      <c r="S788" s="68"/>
      <c r="T788" s="68"/>
      <c r="U788" s="68"/>
      <c r="V788" s="68"/>
      <c r="W788" s="68"/>
      <c r="X788" s="68"/>
      <c r="Y788" s="68"/>
    </row>
    <row r="789" spans="1:25" x14ac:dyDescent="0.2">
      <c r="A789" s="68" t="s">
        <v>20</v>
      </c>
      <c r="B789" s="68" t="s">
        <v>23</v>
      </c>
      <c r="C789" s="68" t="s">
        <v>9</v>
      </c>
      <c r="D789" s="68" t="s">
        <v>328</v>
      </c>
      <c r="E789" s="88">
        <f>+IF(ISNUMBER(DATA!H2254),DATA!H2254,"n/a")</f>
        <v>7502.57</v>
      </c>
      <c r="F789" s="79">
        <f>+IF(ISNUMBER(DATA!I2254),DATA!I2254,"n/a")</f>
        <v>0.147226</v>
      </c>
      <c r="G789" s="88">
        <f>+IF(ISNUMBER(DATA!J2254),DATA!J2254,"n/a")</f>
        <v>27747.65</v>
      </c>
      <c r="H789" s="79">
        <f>+IF(ISNUMBER(DATA!K2254),DATA!K2254,"n/a")</f>
        <v>0.375971</v>
      </c>
      <c r="I789" s="88">
        <f>+IF(ISNUMBER(DATA!L2254),DATA!L2254,"n/a")</f>
        <v>67558.23</v>
      </c>
      <c r="J789" s="79">
        <f>+IF(ISNUMBER(DATA!M2254),DATA!M2254,"n/a")</f>
        <v>0.51667700000000005</v>
      </c>
      <c r="K789" s="88">
        <f>+IF(ISNUMBER(DATA!N2254),DATA!N2254,"n/a")</f>
        <v>135221.19</v>
      </c>
      <c r="L789" s="79">
        <f>+IF(ISNUMBER(DATA!O2254),DATA!O2254,"n/a")</f>
        <v>0.51084499999999999</v>
      </c>
      <c r="R789" s="68"/>
      <c r="S789" s="68"/>
      <c r="T789" s="68"/>
      <c r="U789" s="68"/>
      <c r="V789" s="68"/>
      <c r="W789" s="68"/>
      <c r="X789" s="68"/>
      <c r="Y789" s="68"/>
    </row>
    <row r="790" spans="1:25" x14ac:dyDescent="0.2">
      <c r="A790" s="68" t="s">
        <v>20</v>
      </c>
      <c r="B790" s="68" t="s">
        <v>23</v>
      </c>
      <c r="C790" s="68" t="s">
        <v>9</v>
      </c>
      <c r="D790" s="68" t="s">
        <v>329</v>
      </c>
      <c r="E790" s="88">
        <f>+IF(ISNUMBER(DATA!H2255),DATA!H2255,"n/a")</f>
        <v>7356.99</v>
      </c>
      <c r="F790" s="79">
        <f>+IF(ISNUMBER(DATA!I2255),DATA!I2255,"n/a")</f>
        <v>-0.40798600000000002</v>
      </c>
      <c r="G790" s="88">
        <f>+IF(ISNUMBER(DATA!J2255),DATA!J2255,"n/a")</f>
        <v>33266.26</v>
      </c>
      <c r="H790" s="79">
        <f>+IF(ISNUMBER(DATA!K2255),DATA!K2255,"n/a")</f>
        <v>-0.22790099999999999</v>
      </c>
      <c r="I790" s="88">
        <f>+IF(ISNUMBER(DATA!L2255),DATA!L2255,"n/a")</f>
        <v>82992.59</v>
      </c>
      <c r="J790" s="79">
        <f>+IF(ISNUMBER(DATA!M2255),DATA!M2255,"n/a")</f>
        <v>-0.18207499999999999</v>
      </c>
      <c r="K790" s="88">
        <f>+IF(ISNUMBER(DATA!N2255),DATA!N2255,"n/a")</f>
        <v>201110.99</v>
      </c>
      <c r="L790" s="79">
        <f>+IF(ISNUMBER(DATA!O2255),DATA!O2255,"n/a")</f>
        <v>-4.0511999999999999E-2</v>
      </c>
      <c r="R790" s="68"/>
      <c r="S790" s="68"/>
      <c r="T790" s="68"/>
      <c r="U790" s="68"/>
      <c r="V790" s="68"/>
      <c r="W790" s="68"/>
      <c r="X790" s="68"/>
      <c r="Y790" s="68"/>
    </row>
    <row r="791" spans="1:25" x14ac:dyDescent="0.2">
      <c r="A791" s="68" t="s">
        <v>20</v>
      </c>
      <c r="B791" s="68" t="s">
        <v>23</v>
      </c>
      <c r="C791" s="68" t="s">
        <v>9</v>
      </c>
      <c r="D791" s="68" t="s">
        <v>330</v>
      </c>
      <c r="E791" s="88">
        <f>+IF(ISNUMBER(DATA!H2256),DATA!H2256,"n/a")</f>
        <v>5611.57</v>
      </c>
      <c r="F791" s="79">
        <f>+IF(ISNUMBER(DATA!I2256),DATA!I2256,"n/a")</f>
        <v>1.1065879999999999</v>
      </c>
      <c r="G791" s="88">
        <f>+IF(ISNUMBER(DATA!J2256),DATA!J2256,"n/a")</f>
        <v>18901.419999999998</v>
      </c>
      <c r="H791" s="79">
        <f>+IF(ISNUMBER(DATA!K2256),DATA!K2256,"n/a")</f>
        <v>1.346965</v>
      </c>
      <c r="I791" s="88">
        <f>+IF(ISNUMBER(DATA!L2256),DATA!L2256,"n/a")</f>
        <v>41452.870000000003</v>
      </c>
      <c r="J791" s="79">
        <f>+IF(ISNUMBER(DATA!M2256),DATA!M2256,"n/a")</f>
        <v>1.403456</v>
      </c>
      <c r="K791" s="88">
        <f>+IF(ISNUMBER(DATA!N2256),DATA!N2256,"n/a")</f>
        <v>75847.61</v>
      </c>
      <c r="L791" s="79">
        <f>+IF(ISNUMBER(DATA!O2256),DATA!O2256,"n/a")</f>
        <v>1.1172690000000001</v>
      </c>
      <c r="R791" s="68"/>
      <c r="S791" s="68"/>
      <c r="T791" s="68"/>
      <c r="U791" s="68"/>
      <c r="V791" s="68"/>
      <c r="W791" s="68"/>
      <c r="X791" s="68"/>
      <c r="Y791" s="68"/>
    </row>
    <row r="792" spans="1:25" x14ac:dyDescent="0.2">
      <c r="A792" s="68" t="s">
        <v>20</v>
      </c>
      <c r="B792" s="68" t="s">
        <v>23</v>
      </c>
      <c r="C792" s="68" t="s">
        <v>9</v>
      </c>
      <c r="D792" s="68" t="s">
        <v>331</v>
      </c>
      <c r="E792" s="88">
        <f>+IF(ISNUMBER(DATA!H2257),DATA!H2257,"n/a")</f>
        <v>5327.69</v>
      </c>
      <c r="F792" s="79">
        <f>+IF(ISNUMBER(DATA!I2257),DATA!I2257,"n/a")</f>
        <v>0.24621100000000001</v>
      </c>
      <c r="G792" s="88">
        <f>+IF(ISNUMBER(DATA!J2257),DATA!J2257,"n/a")</f>
        <v>16709.57</v>
      </c>
      <c r="H792" s="79">
        <f>+IF(ISNUMBER(DATA!K2257),DATA!K2257,"n/a")</f>
        <v>0.23181599999999999</v>
      </c>
      <c r="I792" s="88">
        <f>+IF(ISNUMBER(DATA!L2257),DATA!L2257,"n/a")</f>
        <v>41669.26</v>
      </c>
      <c r="J792" s="79">
        <f>+IF(ISNUMBER(DATA!M2257),DATA!M2257,"n/a")</f>
        <v>0.57454799999999995</v>
      </c>
      <c r="K792" s="88">
        <f>+IF(ISNUMBER(DATA!N2257),DATA!N2257,"n/a")</f>
        <v>86192.95</v>
      </c>
      <c r="L792" s="79">
        <f>+IF(ISNUMBER(DATA!O2257),DATA!O2257,"n/a")</f>
        <v>0.75052300000000005</v>
      </c>
      <c r="R792" s="68"/>
      <c r="S792" s="68"/>
      <c r="T792" s="68"/>
      <c r="U792" s="68"/>
      <c r="V792" s="68"/>
      <c r="W792" s="68"/>
      <c r="X792" s="68"/>
      <c r="Y792" s="68"/>
    </row>
    <row r="793" spans="1:25" x14ac:dyDescent="0.2">
      <c r="A793" s="68" t="s">
        <v>20</v>
      </c>
      <c r="B793" s="68" t="s">
        <v>23</v>
      </c>
      <c r="C793" s="68" t="s">
        <v>9</v>
      </c>
      <c r="D793" s="68" t="s">
        <v>332</v>
      </c>
      <c r="E793" s="88">
        <f>+IF(ISNUMBER(DATA!H2258),DATA!H2258,"n/a")</f>
        <v>3010.71</v>
      </c>
      <c r="F793" s="79">
        <f>+IF(ISNUMBER(DATA!I2258),DATA!I2258,"n/a")</f>
        <v>0.31670999999999999</v>
      </c>
      <c r="G793" s="88">
        <f>+IF(ISNUMBER(DATA!J2258),DATA!J2258,"n/a")</f>
        <v>8230.4</v>
      </c>
      <c r="H793" s="79">
        <f>+IF(ISNUMBER(DATA!K2258),DATA!K2258,"n/a")</f>
        <v>0.27401599999999998</v>
      </c>
      <c r="I793" s="88">
        <f>+IF(ISNUMBER(DATA!L2258),DATA!L2258,"n/a")</f>
        <v>16312.82</v>
      </c>
      <c r="J793" s="79">
        <f>+IF(ISNUMBER(DATA!M2258),DATA!M2258,"n/a")</f>
        <v>0.22583500000000001</v>
      </c>
      <c r="K793" s="88">
        <f>+IF(ISNUMBER(DATA!N2258),DATA!N2258,"n/a")</f>
        <v>29344.75</v>
      </c>
      <c r="L793" s="79">
        <f>+IF(ISNUMBER(DATA!O2258),DATA!O2258,"n/a")</f>
        <v>0.30507499999999999</v>
      </c>
      <c r="R793" s="68"/>
      <c r="S793" s="68"/>
      <c r="T793" s="68"/>
      <c r="U793" s="68"/>
      <c r="V793" s="68"/>
      <c r="W793" s="68"/>
      <c r="X793" s="68"/>
      <c r="Y793" s="68"/>
    </row>
    <row r="794" spans="1:25" x14ac:dyDescent="0.2">
      <c r="A794" s="68" t="s">
        <v>20</v>
      </c>
      <c r="B794" s="68" t="s">
        <v>23</v>
      </c>
      <c r="C794" s="68" t="s">
        <v>9</v>
      </c>
      <c r="D794" s="68" t="s">
        <v>333</v>
      </c>
      <c r="E794" s="88">
        <f>+IF(ISNUMBER(DATA!H2259),DATA!H2259,"n/a")</f>
        <v>4903.8</v>
      </c>
      <c r="F794" s="79">
        <f>+IF(ISNUMBER(DATA!I2259),DATA!I2259,"n/a")</f>
        <v>3.9659239999999998</v>
      </c>
      <c r="G794" s="88">
        <f>+IF(ISNUMBER(DATA!J2259),DATA!J2259,"n/a")</f>
        <v>15759.49</v>
      </c>
      <c r="H794" s="79">
        <f>+IF(ISNUMBER(DATA!K2259),DATA!K2259,"n/a")</f>
        <v>3.8390089999999999</v>
      </c>
      <c r="I794" s="88">
        <f>+IF(ISNUMBER(DATA!L2259),DATA!L2259,"n/a")</f>
        <v>34989.85</v>
      </c>
      <c r="J794" s="79">
        <f>+IF(ISNUMBER(DATA!M2259),DATA!M2259,"n/a")</f>
        <v>3.5778819999999998</v>
      </c>
      <c r="K794" s="88">
        <f>+IF(ISNUMBER(DATA!N2259),DATA!N2259,"n/a")</f>
        <v>52403.51</v>
      </c>
      <c r="L794" s="79">
        <f>+IF(ISNUMBER(DATA!O2259),DATA!O2259,"n/a")</f>
        <v>2.3679540000000001</v>
      </c>
      <c r="R794" s="68"/>
      <c r="S794" s="68"/>
      <c r="T794" s="68"/>
      <c r="U794" s="68"/>
      <c r="V794" s="68"/>
      <c r="W794" s="68"/>
      <c r="X794" s="68"/>
      <c r="Y794" s="68"/>
    </row>
    <row r="795" spans="1:25" x14ac:dyDescent="0.2">
      <c r="A795" s="68" t="s">
        <v>20</v>
      </c>
      <c r="B795" s="68" t="s">
        <v>23</v>
      </c>
      <c r="C795" s="68" t="s">
        <v>9</v>
      </c>
      <c r="D795" s="68" t="s">
        <v>334</v>
      </c>
      <c r="E795" s="88">
        <f>+IF(ISNUMBER(DATA!H2260),DATA!H2260,"n/a")</f>
        <v>49278.82</v>
      </c>
      <c r="F795" s="79">
        <f>+IF(ISNUMBER(DATA!I2260),DATA!I2260,"n/a")</f>
        <v>0.230824</v>
      </c>
      <c r="G795" s="88">
        <f>+IF(ISNUMBER(DATA!J2260),DATA!J2260,"n/a")</f>
        <v>171687.47</v>
      </c>
      <c r="H795" s="79">
        <f>+IF(ISNUMBER(DATA!K2260),DATA!K2260,"n/a")</f>
        <v>0.34067999999999998</v>
      </c>
      <c r="I795" s="88">
        <f>+IF(ISNUMBER(DATA!L2260),DATA!L2260,"n/a")</f>
        <v>401292.26</v>
      </c>
      <c r="J795" s="79">
        <f>+IF(ISNUMBER(DATA!M2260),DATA!M2260,"n/a")</f>
        <v>0.401171</v>
      </c>
      <c r="K795" s="88">
        <f>+IF(ISNUMBER(DATA!N2260),DATA!N2260,"n/a")</f>
        <v>820083.09</v>
      </c>
      <c r="L795" s="79">
        <f>+IF(ISNUMBER(DATA!O2260),DATA!O2260,"n/a")</f>
        <v>0.422429</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20</v>
      </c>
      <c r="B797" s="68" t="s">
        <v>23</v>
      </c>
      <c r="C797" s="68" t="s">
        <v>25</v>
      </c>
      <c r="D797" s="68" t="s">
        <v>326</v>
      </c>
      <c r="E797" s="88">
        <f>+IF(ISNUMBER(DATA!H2311),DATA!H2311,"n/a")</f>
        <v>14914.15</v>
      </c>
      <c r="F797" s="79">
        <f>+IF(ISNUMBER(DATA!I2311),DATA!I2311,"n/a")</f>
        <v>0.66132500000000005</v>
      </c>
      <c r="G797" s="88">
        <f>+IF(ISNUMBER(DATA!J2311),DATA!J2311,"n/a")</f>
        <v>44918.23</v>
      </c>
      <c r="H797" s="79">
        <f>+IF(ISNUMBER(DATA!K2311),DATA!K2311,"n/a")</f>
        <v>0.47730400000000001</v>
      </c>
      <c r="I797" s="88">
        <f>+IF(ISNUMBER(DATA!L2311),DATA!L2311,"n/a")</f>
        <v>96353.46</v>
      </c>
      <c r="J797" s="79">
        <f>+IF(ISNUMBER(DATA!M2311),DATA!M2311,"n/a")</f>
        <v>0.28813499999999997</v>
      </c>
      <c r="K797" s="88">
        <f>+IF(ISNUMBER(DATA!N2311),DATA!N2311,"n/a")</f>
        <v>206206.6</v>
      </c>
      <c r="L797" s="79">
        <f>+IF(ISNUMBER(DATA!O2311),DATA!O2311,"n/a")</f>
        <v>0.37956299999999998</v>
      </c>
      <c r="R797" s="68"/>
      <c r="S797" s="68"/>
      <c r="T797" s="68"/>
      <c r="U797" s="68"/>
      <c r="V797" s="68"/>
      <c r="W797" s="68"/>
      <c r="X797" s="68"/>
      <c r="Y797" s="68"/>
    </row>
    <row r="798" spans="1:25" x14ac:dyDescent="0.2">
      <c r="A798" s="68" t="s">
        <v>20</v>
      </c>
      <c r="B798" s="68" t="s">
        <v>23</v>
      </c>
      <c r="C798" s="68" t="s">
        <v>25</v>
      </c>
      <c r="D798" s="68" t="s">
        <v>327</v>
      </c>
      <c r="E798" s="88">
        <f>+IF(ISNUMBER(DATA!H2312),DATA!H2312,"n/a")</f>
        <v>38487.19</v>
      </c>
      <c r="F798" s="79">
        <f>+IF(ISNUMBER(DATA!I2312),DATA!I2312,"n/a")</f>
        <v>0.43481199999999998</v>
      </c>
      <c r="G798" s="88">
        <f>+IF(ISNUMBER(DATA!J2312),DATA!J2312,"n/a")</f>
        <v>130295.53</v>
      </c>
      <c r="H798" s="79">
        <f>+IF(ISNUMBER(DATA!K2312),DATA!K2312,"n/a")</f>
        <v>0.61881699999999995</v>
      </c>
      <c r="I798" s="88">
        <f>+IF(ISNUMBER(DATA!L2312),DATA!L2312,"n/a")</f>
        <v>303546.71999999997</v>
      </c>
      <c r="J798" s="79">
        <f>+IF(ISNUMBER(DATA!M2312),DATA!M2312,"n/a")</f>
        <v>0.71549499999999999</v>
      </c>
      <c r="K798" s="88">
        <f>+IF(ISNUMBER(DATA!N2312),DATA!N2312,"n/a")</f>
        <v>620352.24</v>
      </c>
      <c r="L798" s="79">
        <f>+IF(ISNUMBER(DATA!O2312),DATA!O2312,"n/a")</f>
        <v>0.68439899999999998</v>
      </c>
      <c r="R798" s="68"/>
      <c r="S798" s="68"/>
      <c r="T798" s="68"/>
      <c r="U798" s="68"/>
      <c r="V798" s="68"/>
      <c r="W798" s="68"/>
      <c r="X798" s="68"/>
      <c r="Y798" s="68"/>
    </row>
    <row r="799" spans="1:25" x14ac:dyDescent="0.2">
      <c r="A799" s="68" t="s">
        <v>20</v>
      </c>
      <c r="B799" s="68" t="s">
        <v>23</v>
      </c>
      <c r="C799" s="68" t="s">
        <v>25</v>
      </c>
      <c r="D799" s="68" t="s">
        <v>328</v>
      </c>
      <c r="E799" s="88">
        <f>+IF(ISNUMBER(DATA!H2313),DATA!H2313,"n/a")</f>
        <v>25961.41</v>
      </c>
      <c r="F799" s="79">
        <f>+IF(ISNUMBER(DATA!I2313),DATA!I2313,"n/a")</f>
        <v>0.18865899999999999</v>
      </c>
      <c r="G799" s="88">
        <f>+IF(ISNUMBER(DATA!J2313),DATA!J2313,"n/a")</f>
        <v>95505.08</v>
      </c>
      <c r="H799" s="79">
        <f>+IF(ISNUMBER(DATA!K2313),DATA!K2313,"n/a")</f>
        <v>0.41279500000000002</v>
      </c>
      <c r="I799" s="88">
        <f>+IF(ISNUMBER(DATA!L2313),DATA!L2313,"n/a")</f>
        <v>232666.6</v>
      </c>
      <c r="J799" s="79">
        <f>+IF(ISNUMBER(DATA!M2313),DATA!M2313,"n/a")</f>
        <v>0.55686400000000003</v>
      </c>
      <c r="K799" s="88">
        <f>+IF(ISNUMBER(DATA!N2313),DATA!N2313,"n/a")</f>
        <v>465816.11</v>
      </c>
      <c r="L799" s="79">
        <f>+IF(ISNUMBER(DATA!O2313),DATA!O2313,"n/a")</f>
        <v>0.55546600000000002</v>
      </c>
      <c r="R799" s="68"/>
      <c r="S799" s="68"/>
      <c r="T799" s="68"/>
      <c r="U799" s="68"/>
      <c r="V799" s="68"/>
      <c r="W799" s="68"/>
      <c r="X799" s="68"/>
      <c r="Y799" s="68"/>
    </row>
    <row r="800" spans="1:25" x14ac:dyDescent="0.2">
      <c r="A800" s="68" t="s">
        <v>20</v>
      </c>
      <c r="B800" s="68" t="s">
        <v>23</v>
      </c>
      <c r="C800" s="68" t="s">
        <v>25</v>
      </c>
      <c r="D800" s="68" t="s">
        <v>329</v>
      </c>
      <c r="E800" s="88">
        <f>+IF(ISNUMBER(DATA!H2314),DATA!H2314,"n/a")</f>
        <v>25105.19</v>
      </c>
      <c r="F800" s="79">
        <f>+IF(ISNUMBER(DATA!I2314),DATA!I2314,"n/a")</f>
        <v>-0.437309</v>
      </c>
      <c r="G800" s="88">
        <f>+IF(ISNUMBER(DATA!J2314),DATA!J2314,"n/a")</f>
        <v>111593.31</v>
      </c>
      <c r="H800" s="79">
        <f>+IF(ISNUMBER(DATA!K2314),DATA!K2314,"n/a")</f>
        <v>-0.27990900000000002</v>
      </c>
      <c r="I800" s="88">
        <f>+IF(ISNUMBER(DATA!L2314),DATA!L2314,"n/a")</f>
        <v>277120.49</v>
      </c>
      <c r="J800" s="79">
        <f>+IF(ISNUMBER(DATA!M2314),DATA!M2314,"n/a")</f>
        <v>-0.239372</v>
      </c>
      <c r="K800" s="88">
        <f>+IF(ISNUMBER(DATA!N2314),DATA!N2314,"n/a")</f>
        <v>701663</v>
      </c>
      <c r="L800" s="79">
        <f>+IF(ISNUMBER(DATA!O2314),DATA!O2314,"n/a")</f>
        <v>-6.9869000000000001E-2</v>
      </c>
      <c r="R800" s="68"/>
      <c r="S800" s="68"/>
      <c r="T800" s="68"/>
      <c r="U800" s="68"/>
      <c r="V800" s="68"/>
      <c r="W800" s="68"/>
      <c r="X800" s="68"/>
      <c r="Y800" s="68"/>
    </row>
    <row r="801" spans="1:25" x14ac:dyDescent="0.2">
      <c r="A801" s="68" t="s">
        <v>20</v>
      </c>
      <c r="B801" s="68" t="s">
        <v>23</v>
      </c>
      <c r="C801" s="68" t="s">
        <v>25</v>
      </c>
      <c r="D801" s="68" t="s">
        <v>330</v>
      </c>
      <c r="E801" s="88">
        <f>+IF(ISNUMBER(DATA!H2315),DATA!H2315,"n/a")</f>
        <v>18385.46</v>
      </c>
      <c r="F801" s="79">
        <f>+IF(ISNUMBER(DATA!I2315),DATA!I2315,"n/a")</f>
        <v>1.1269130000000001</v>
      </c>
      <c r="G801" s="88">
        <f>+IF(ISNUMBER(DATA!J2315),DATA!J2315,"n/a")</f>
        <v>61993.84</v>
      </c>
      <c r="H801" s="79">
        <f>+IF(ISNUMBER(DATA!K2315),DATA!K2315,"n/a")</f>
        <v>1.3630329999999999</v>
      </c>
      <c r="I801" s="88">
        <f>+IF(ISNUMBER(DATA!L2315),DATA!L2315,"n/a")</f>
        <v>135618.01999999999</v>
      </c>
      <c r="J801" s="79">
        <f>+IF(ISNUMBER(DATA!M2315),DATA!M2315,"n/a")</f>
        <v>1.40709</v>
      </c>
      <c r="K801" s="88">
        <f>+IF(ISNUMBER(DATA!N2315),DATA!N2315,"n/a")</f>
        <v>246920.3</v>
      </c>
      <c r="L801" s="79">
        <f>+IF(ISNUMBER(DATA!O2315),DATA!O2315,"n/a")</f>
        <v>1.109121</v>
      </c>
      <c r="R801" s="68"/>
      <c r="S801" s="68"/>
      <c r="T801" s="68"/>
      <c r="U801" s="68"/>
      <c r="V801" s="68"/>
      <c r="W801" s="68"/>
      <c r="X801" s="68"/>
      <c r="Y801" s="68"/>
    </row>
    <row r="802" spans="1:25" x14ac:dyDescent="0.2">
      <c r="A802" s="68" t="s">
        <v>20</v>
      </c>
      <c r="B802" s="68" t="s">
        <v>23</v>
      </c>
      <c r="C802" s="68" t="s">
        <v>25</v>
      </c>
      <c r="D802" s="68" t="s">
        <v>331</v>
      </c>
      <c r="E802" s="88">
        <f>+IF(ISNUMBER(DATA!H2316),DATA!H2316,"n/a")</f>
        <v>17450.400000000001</v>
      </c>
      <c r="F802" s="79">
        <f>+IF(ISNUMBER(DATA!I2316),DATA!I2316,"n/a")</f>
        <v>0.314442</v>
      </c>
      <c r="G802" s="88">
        <f>+IF(ISNUMBER(DATA!J2316),DATA!J2316,"n/a")</f>
        <v>54417.32</v>
      </c>
      <c r="H802" s="79">
        <f>+IF(ISNUMBER(DATA!K2316),DATA!K2316,"n/a")</f>
        <v>0.28600500000000001</v>
      </c>
      <c r="I802" s="88">
        <f>+IF(ISNUMBER(DATA!L2316),DATA!L2316,"n/a")</f>
        <v>131479.63</v>
      </c>
      <c r="J802" s="79">
        <f>+IF(ISNUMBER(DATA!M2316),DATA!M2316,"n/a")</f>
        <v>0.57932399999999995</v>
      </c>
      <c r="K802" s="88">
        <f>+IF(ISNUMBER(DATA!N2316),DATA!N2316,"n/a")</f>
        <v>266286.46999999997</v>
      </c>
      <c r="L802" s="79">
        <f>+IF(ISNUMBER(DATA!O2316),DATA!O2316,"n/a")</f>
        <v>0.70603000000000005</v>
      </c>
      <c r="R802" s="68"/>
      <c r="S802" s="68"/>
      <c r="T802" s="68"/>
      <c r="U802" s="68"/>
      <c r="V802" s="68"/>
      <c r="W802" s="68"/>
      <c r="X802" s="68"/>
      <c r="Y802" s="68"/>
    </row>
    <row r="803" spans="1:25" x14ac:dyDescent="0.2">
      <c r="A803" s="68" t="s">
        <v>20</v>
      </c>
      <c r="B803" s="68" t="s">
        <v>23</v>
      </c>
      <c r="C803" s="68" t="s">
        <v>25</v>
      </c>
      <c r="D803" s="68" t="s">
        <v>332</v>
      </c>
      <c r="E803" s="88">
        <f>+IF(ISNUMBER(DATA!H2317),DATA!H2317,"n/a")</f>
        <v>10203.11</v>
      </c>
      <c r="F803" s="79">
        <f>+IF(ISNUMBER(DATA!I2317),DATA!I2317,"n/a")</f>
        <v>0.39445599999999997</v>
      </c>
      <c r="G803" s="88">
        <f>+IF(ISNUMBER(DATA!J2317),DATA!J2317,"n/a")</f>
        <v>27723.52</v>
      </c>
      <c r="H803" s="79">
        <f>+IF(ISNUMBER(DATA!K2317),DATA!K2317,"n/a")</f>
        <v>0.34054699999999999</v>
      </c>
      <c r="I803" s="88">
        <f>+IF(ISNUMBER(DATA!L2317),DATA!L2317,"n/a")</f>
        <v>54963.4</v>
      </c>
      <c r="J803" s="79">
        <f>+IF(ISNUMBER(DATA!M2317),DATA!M2317,"n/a")</f>
        <v>0.28812199999999999</v>
      </c>
      <c r="K803" s="88">
        <f>+IF(ISNUMBER(DATA!N2317),DATA!N2317,"n/a")</f>
        <v>98321.71</v>
      </c>
      <c r="L803" s="79">
        <f>+IF(ISNUMBER(DATA!O2317),DATA!O2317,"n/a")</f>
        <v>0.360815</v>
      </c>
      <c r="R803" s="68"/>
      <c r="S803" s="68"/>
      <c r="T803" s="68"/>
      <c r="U803" s="68"/>
      <c r="V803" s="68"/>
      <c r="W803" s="68"/>
      <c r="X803" s="68"/>
      <c r="Y803" s="68"/>
    </row>
    <row r="804" spans="1:25" x14ac:dyDescent="0.2">
      <c r="A804" s="68" t="s">
        <v>20</v>
      </c>
      <c r="B804" s="68" t="s">
        <v>23</v>
      </c>
      <c r="C804" s="68" t="s">
        <v>25</v>
      </c>
      <c r="D804" s="68" t="s">
        <v>333</v>
      </c>
      <c r="E804" s="88">
        <f>+IF(ISNUMBER(DATA!H2318),DATA!H2318,"n/a")</f>
        <v>16944.419999999998</v>
      </c>
      <c r="F804" s="79">
        <f>+IF(ISNUMBER(DATA!I2318),DATA!I2318,"n/a")</f>
        <v>4.3622430000000003</v>
      </c>
      <c r="G804" s="88">
        <f>+IF(ISNUMBER(DATA!J2318),DATA!J2318,"n/a")</f>
        <v>54171.67</v>
      </c>
      <c r="H804" s="79">
        <f>+IF(ISNUMBER(DATA!K2318),DATA!K2318,"n/a")</f>
        <v>4.1975100000000003</v>
      </c>
      <c r="I804" s="88">
        <f>+IF(ISNUMBER(DATA!L2318),DATA!L2318,"n/a")</f>
        <v>119962.71</v>
      </c>
      <c r="J804" s="79">
        <f>+IF(ISNUMBER(DATA!M2318),DATA!M2318,"n/a")</f>
        <v>3.9041640000000002</v>
      </c>
      <c r="K804" s="88">
        <f>+IF(ISNUMBER(DATA!N2318),DATA!N2318,"n/a")</f>
        <v>177565.41</v>
      </c>
      <c r="L804" s="79">
        <f>+IF(ISNUMBER(DATA!O2318),DATA!O2318,"n/a")</f>
        <v>2.564988</v>
      </c>
      <c r="R804" s="68"/>
      <c r="S804" s="68"/>
      <c r="T804" s="68"/>
      <c r="U804" s="68"/>
      <c r="V804" s="68"/>
      <c r="W804" s="68"/>
      <c r="X804" s="68"/>
      <c r="Y804" s="68"/>
    </row>
    <row r="805" spans="1:25" x14ac:dyDescent="0.2">
      <c r="A805" s="68" t="s">
        <v>20</v>
      </c>
      <c r="B805" s="68" t="s">
        <v>23</v>
      </c>
      <c r="C805" s="68" t="s">
        <v>25</v>
      </c>
      <c r="D805" s="68" t="s">
        <v>334</v>
      </c>
      <c r="E805" s="88">
        <f>+IF(ISNUMBER(DATA!H2319),DATA!H2319,"n/a")</f>
        <v>167451.28</v>
      </c>
      <c r="F805" s="79">
        <f>+IF(ISNUMBER(DATA!I2319),DATA!I2319,"n/a")</f>
        <v>0.24355499999999999</v>
      </c>
      <c r="G805" s="88">
        <f>+IF(ISNUMBER(DATA!J2319),DATA!J2319,"n/a")</f>
        <v>580618.41</v>
      </c>
      <c r="H805" s="79">
        <f>+IF(ISNUMBER(DATA!K2319),DATA!K2319,"n/a")</f>
        <v>0.340555</v>
      </c>
      <c r="I805" s="88">
        <f>+IF(ISNUMBER(DATA!L2319),DATA!L2319,"n/a")</f>
        <v>1351710.91</v>
      </c>
      <c r="J805" s="79">
        <f>+IF(ISNUMBER(DATA!M2319),DATA!M2319,"n/a")</f>
        <v>0.39029999999999998</v>
      </c>
      <c r="K805" s="88">
        <f>+IF(ISNUMBER(DATA!N2319),DATA!N2319,"n/a")</f>
        <v>2783131.66</v>
      </c>
      <c r="L805" s="79">
        <f>+IF(ISNUMBER(DATA!O2319),DATA!O2319,"n/a")</f>
        <v>0.41503899999999999</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20</v>
      </c>
      <c r="B807" s="68" t="s">
        <v>23</v>
      </c>
      <c r="C807" s="68" t="s">
        <v>10</v>
      </c>
      <c r="D807" s="68" t="s">
        <v>326</v>
      </c>
      <c r="E807" s="89">
        <f>+IF(ISNUMBER(DATA!H2370),DATA!H2370,"n/a")</f>
        <v>13.403504999999999</v>
      </c>
      <c r="F807" s="79">
        <f>+IF(ISNUMBER(DATA!I2370),DATA!I2370,"n/a")</f>
        <v>2.4943E-2</v>
      </c>
      <c r="G807" s="89">
        <f>+IF(ISNUMBER(DATA!J2370),DATA!J2370,"n/a")</f>
        <v>13.332383999999999</v>
      </c>
      <c r="H807" s="79">
        <f>+IF(ISNUMBER(DATA!K2370),DATA!K2370,"n/a")</f>
        <v>1.917E-2</v>
      </c>
      <c r="I807" s="89">
        <f>+IF(ISNUMBER(DATA!L2370),DATA!L2370,"n/a")</f>
        <v>13.366250000000001</v>
      </c>
      <c r="J807" s="79">
        <f>+IF(ISNUMBER(DATA!M2370),DATA!M2370,"n/a")</f>
        <v>3.2990999999999999E-2</v>
      </c>
      <c r="K807" s="89">
        <f>+IF(ISNUMBER(DATA!N2370),DATA!N2370,"n/a")</f>
        <v>13.160475</v>
      </c>
      <c r="L807" s="79">
        <f>+IF(ISNUMBER(DATA!O2370),DATA!O2370,"n/a")</f>
        <v>2.3362000000000001E-2</v>
      </c>
      <c r="R807" s="68"/>
      <c r="S807" s="68"/>
      <c r="T807" s="68"/>
      <c r="U807" s="68"/>
      <c r="V807" s="68"/>
      <c r="W807" s="68"/>
      <c r="X807" s="68"/>
      <c r="Y807" s="68"/>
    </row>
    <row r="808" spans="1:25" x14ac:dyDescent="0.2">
      <c r="A808" s="68" t="s">
        <v>20</v>
      </c>
      <c r="B808" s="68" t="s">
        <v>23</v>
      </c>
      <c r="C808" s="68" t="s">
        <v>10</v>
      </c>
      <c r="D808" s="68" t="s">
        <v>327</v>
      </c>
      <c r="E808" s="89">
        <f>+IF(ISNUMBER(DATA!H2371),DATA!H2371,"n/a")</f>
        <v>13.700221000000001</v>
      </c>
      <c r="F808" s="79">
        <f>+IF(ISNUMBER(DATA!I2371),DATA!I2371,"n/a")</f>
        <v>0.119823</v>
      </c>
      <c r="G808" s="89">
        <f>+IF(ISNUMBER(DATA!J2371),DATA!J2371,"n/a")</f>
        <v>13.717397</v>
      </c>
      <c r="H808" s="79">
        <f>+IF(ISNUMBER(DATA!K2371),DATA!K2371,"n/a")</f>
        <v>5.7016999999999998E-2</v>
      </c>
      <c r="I808" s="89">
        <f>+IF(ISNUMBER(DATA!L2371),DATA!L2371,"n/a")</f>
        <v>13.472466000000001</v>
      </c>
      <c r="J808" s="79">
        <f>+IF(ISNUMBER(DATA!M2371),DATA!M2371,"n/a")</f>
        <v>2.0965999999999999E-2</v>
      </c>
      <c r="K808" s="89">
        <f>+IF(ISNUMBER(DATA!N2371),DATA!N2371,"n/a")</f>
        <v>13.250028</v>
      </c>
      <c r="L808" s="79">
        <f>+IF(ISNUMBER(DATA!O2371),DATA!O2371,"n/a")</f>
        <v>-7.0590000000000002E-3</v>
      </c>
      <c r="R808" s="68"/>
      <c r="S808" s="68"/>
      <c r="T808" s="68"/>
      <c r="U808" s="68"/>
      <c r="V808" s="68"/>
      <c r="W808" s="68"/>
      <c r="X808" s="68"/>
      <c r="Y808" s="68"/>
    </row>
    <row r="809" spans="1:25" x14ac:dyDescent="0.2">
      <c r="A809" s="68" t="s">
        <v>20</v>
      </c>
      <c r="B809" s="68" t="s">
        <v>23</v>
      </c>
      <c r="C809" s="68" t="s">
        <v>10</v>
      </c>
      <c r="D809" s="68" t="s">
        <v>328</v>
      </c>
      <c r="E809" s="89">
        <f>+IF(ISNUMBER(DATA!H2372),DATA!H2372,"n/a")</f>
        <v>12.848974</v>
      </c>
      <c r="F809" s="79">
        <f>+IF(ISNUMBER(DATA!I2372),DATA!I2372,"n/a")</f>
        <v>6.7585000000000006E-2</v>
      </c>
      <c r="G809" s="89">
        <f>+IF(ISNUMBER(DATA!J2372),DATA!J2372,"n/a")</f>
        <v>12.810503000000001</v>
      </c>
      <c r="H809" s="79">
        <f>+IF(ISNUMBER(DATA!K2372),DATA!K2372,"n/a")</f>
        <v>2.3311999999999999E-2</v>
      </c>
      <c r="I809" s="89">
        <f>+IF(ISNUMBER(DATA!L2372),DATA!L2372,"n/a")</f>
        <v>12.750619</v>
      </c>
      <c r="J809" s="79">
        <f>+IF(ISNUMBER(DATA!M2372),DATA!M2372,"n/a")</f>
        <v>6.6730000000000001E-3</v>
      </c>
      <c r="K809" s="89">
        <f>+IF(ISNUMBER(DATA!N2372),DATA!N2372,"n/a")</f>
        <v>12.370846999999999</v>
      </c>
      <c r="L809" s="79">
        <f>+IF(ISNUMBER(DATA!O2372),DATA!O2372,"n/a")</f>
        <v>-2.3415999999999999E-2</v>
      </c>
      <c r="R809" s="68"/>
      <c r="S809" s="68"/>
      <c r="T809" s="68"/>
      <c r="U809" s="68"/>
      <c r="V809" s="68"/>
      <c r="W809" s="68"/>
      <c r="X809" s="68"/>
      <c r="Y809" s="68"/>
    </row>
    <row r="810" spans="1:25" x14ac:dyDescent="0.2">
      <c r="A810" s="68" t="s">
        <v>20</v>
      </c>
      <c r="B810" s="68" t="s">
        <v>23</v>
      </c>
      <c r="C810" s="68" t="s">
        <v>10</v>
      </c>
      <c r="D810" s="68" t="s">
        <v>329</v>
      </c>
      <c r="E810" s="89">
        <f>+IF(ISNUMBER(DATA!H2373),DATA!H2373,"n/a")</f>
        <v>13.703426</v>
      </c>
      <c r="F810" s="79">
        <f>+IF(ISNUMBER(DATA!I2373),DATA!I2373,"n/a")</f>
        <v>2.1159999999999998E-3</v>
      </c>
      <c r="G810" s="89">
        <f>+IF(ISNUMBER(DATA!J2373),DATA!J2373,"n/a")</f>
        <v>13.238547000000001</v>
      </c>
      <c r="H810" s="79">
        <f>+IF(ISNUMBER(DATA!K2373),DATA!K2373,"n/a")</f>
        <v>-3.1119000000000001E-2</v>
      </c>
      <c r="I810" s="89">
        <f>+IF(ISNUMBER(DATA!L2373),DATA!L2373,"n/a")</f>
        <v>13.162299000000001</v>
      </c>
      <c r="J810" s="79">
        <f>+IF(ISNUMBER(DATA!M2373),DATA!M2373,"n/a")</f>
        <v>-3.8441999999999997E-2</v>
      </c>
      <c r="K810" s="89">
        <f>+IF(ISNUMBER(DATA!N2373),DATA!N2373,"n/a")</f>
        <v>13.497826999999999</v>
      </c>
      <c r="L810" s="79">
        <f>+IF(ISNUMBER(DATA!O2373),DATA!O2373,"n/a")</f>
        <v>-2.401E-2</v>
      </c>
      <c r="R810" s="68"/>
      <c r="S810" s="68"/>
      <c r="T810" s="68"/>
      <c r="U810" s="68"/>
      <c r="V810" s="68"/>
      <c r="W810" s="68"/>
      <c r="X810" s="68"/>
      <c r="Y810" s="68"/>
    </row>
    <row r="811" spans="1:25" x14ac:dyDescent="0.2">
      <c r="A811" s="68" t="s">
        <v>20</v>
      </c>
      <c r="B811" s="68" t="s">
        <v>23</v>
      </c>
      <c r="C811" s="68" t="s">
        <v>10</v>
      </c>
      <c r="D811" s="68" t="s">
        <v>330</v>
      </c>
      <c r="E811" s="89">
        <f>+IF(ISNUMBER(DATA!H2374),DATA!H2374,"n/a")</f>
        <v>14.808320999999999</v>
      </c>
      <c r="F811" s="79">
        <f>+IF(ISNUMBER(DATA!I2374),DATA!I2374,"n/a")</f>
        <v>2.8166E-2</v>
      </c>
      <c r="G811" s="89">
        <f>+IF(ISNUMBER(DATA!J2374),DATA!J2374,"n/a")</f>
        <v>14.748117000000001</v>
      </c>
      <c r="H811" s="79">
        <f>+IF(ISNUMBER(DATA!K2374),DATA!K2374,"n/a")</f>
        <v>1.2324E-2</v>
      </c>
      <c r="I811" s="89">
        <f>+IF(ISNUMBER(DATA!L2374),DATA!L2374,"n/a")</f>
        <v>14.319805000000001</v>
      </c>
      <c r="J811" s="79">
        <f>+IF(ISNUMBER(DATA!M2374),DATA!M2374,"n/a")</f>
        <v>-2.1644E-2</v>
      </c>
      <c r="K811" s="89">
        <f>+IF(ISNUMBER(DATA!N2374),DATA!N2374,"n/a")</f>
        <v>13.713789</v>
      </c>
      <c r="L811" s="79">
        <f>+IF(ISNUMBER(DATA!O2374),DATA!O2374,"n/a")</f>
        <v>-6.6599000000000005E-2</v>
      </c>
      <c r="R811" s="68"/>
      <c r="S811" s="68"/>
      <c r="T811" s="68"/>
      <c r="U811" s="68"/>
      <c r="V811" s="68"/>
      <c r="W811" s="68"/>
      <c r="X811" s="68"/>
      <c r="Y811" s="68"/>
    </row>
    <row r="812" spans="1:25" x14ac:dyDescent="0.2">
      <c r="A812" s="68" t="s">
        <v>20</v>
      </c>
      <c r="B812" s="68" t="s">
        <v>23</v>
      </c>
      <c r="C812" s="68" t="s">
        <v>10</v>
      </c>
      <c r="D812" s="68" t="s">
        <v>331</v>
      </c>
      <c r="E812" s="89">
        <f>+IF(ISNUMBER(DATA!H2375),DATA!H2375,"n/a")</f>
        <v>12.436152999999999</v>
      </c>
      <c r="F812" s="79">
        <f>+IF(ISNUMBER(DATA!I2375),DATA!I2375,"n/a")</f>
        <v>-0.15604799999999999</v>
      </c>
      <c r="G812" s="89">
        <f>+IF(ISNUMBER(DATA!J2375),DATA!J2375,"n/a")</f>
        <v>12.358867999999999</v>
      </c>
      <c r="H812" s="79">
        <f>+IF(ISNUMBER(DATA!K2375),DATA!K2375,"n/a")</f>
        <v>-0.15731500000000001</v>
      </c>
      <c r="I812" s="89">
        <f>+IF(ISNUMBER(DATA!L2375),DATA!L2375,"n/a")</f>
        <v>11.811548</v>
      </c>
      <c r="J812" s="79">
        <f>+IF(ISNUMBER(DATA!M2375),DATA!M2375,"n/a")</f>
        <v>-0.21060799999999999</v>
      </c>
      <c r="K812" s="89">
        <f>+IF(ISNUMBER(DATA!N2375),DATA!N2375,"n/a")</f>
        <v>10.862707</v>
      </c>
      <c r="L812" s="79">
        <f>+IF(ISNUMBER(DATA!O2375),DATA!O2375,"n/a")</f>
        <v>-0.28784700000000002</v>
      </c>
      <c r="R812" s="68"/>
      <c r="S812" s="68"/>
      <c r="T812" s="68"/>
      <c r="U812" s="68"/>
      <c r="V812" s="68"/>
      <c r="W812" s="68"/>
      <c r="X812" s="68"/>
      <c r="Y812" s="68"/>
    </row>
    <row r="813" spans="1:25" x14ac:dyDescent="0.2">
      <c r="A813" s="68" t="s">
        <v>20</v>
      </c>
      <c r="B813" s="68" t="s">
        <v>23</v>
      </c>
      <c r="C813" s="68" t="s">
        <v>10</v>
      </c>
      <c r="D813" s="68" t="s">
        <v>332</v>
      </c>
      <c r="E813" s="89">
        <f>+IF(ISNUMBER(DATA!H2376),DATA!H2376,"n/a")</f>
        <v>12.821251</v>
      </c>
      <c r="F813" s="79">
        <f>+IF(ISNUMBER(DATA!I2376),DATA!I2376,"n/a")</f>
        <v>-7.9474000000000003E-2</v>
      </c>
      <c r="G813" s="89">
        <f>+IF(ISNUMBER(DATA!J2376),DATA!J2376,"n/a")</f>
        <v>12.801437</v>
      </c>
      <c r="H813" s="79">
        <f>+IF(ISNUMBER(DATA!K2376),DATA!K2376,"n/a")</f>
        <v>-6.8710999999999994E-2</v>
      </c>
      <c r="I813" s="89">
        <f>+IF(ISNUMBER(DATA!L2376),DATA!L2376,"n/a")</f>
        <v>12.895193000000001</v>
      </c>
      <c r="J813" s="79">
        <f>+IF(ISNUMBER(DATA!M2376),DATA!M2376,"n/a")</f>
        <v>-5.9950999999999997E-2</v>
      </c>
      <c r="K813" s="89">
        <f>+IF(ISNUMBER(DATA!N2376),DATA!N2376,"n/a")</f>
        <v>12.699133</v>
      </c>
      <c r="L813" s="79">
        <f>+IF(ISNUMBER(DATA!O2376),DATA!O2376,"n/a")</f>
        <v>-4.8203999999999997E-2</v>
      </c>
      <c r="R813" s="68"/>
      <c r="S813" s="68"/>
      <c r="T813" s="68"/>
      <c r="U813" s="68"/>
      <c r="V813" s="68"/>
      <c r="W813" s="68"/>
      <c r="X813" s="68"/>
      <c r="Y813" s="68"/>
    </row>
    <row r="814" spans="1:25" x14ac:dyDescent="0.2">
      <c r="A814" s="68" t="s">
        <v>20</v>
      </c>
      <c r="B814" s="68" t="s">
        <v>23</v>
      </c>
      <c r="C814" s="68" t="s">
        <v>10</v>
      </c>
      <c r="D814" s="68" t="s">
        <v>333</v>
      </c>
      <c r="E814" s="89">
        <f>+IF(ISNUMBER(DATA!H2377),DATA!H2377,"n/a")</f>
        <v>15.561303000000001</v>
      </c>
      <c r="F814" s="79">
        <f>+IF(ISNUMBER(DATA!I2377),DATA!I2377,"n/a")</f>
        <v>3.2690999999999998E-2</v>
      </c>
      <c r="G814" s="89">
        <f>+IF(ISNUMBER(DATA!J2377),DATA!J2377,"n/a")</f>
        <v>15.544867</v>
      </c>
      <c r="H814" s="79">
        <f>+IF(ISNUMBER(DATA!K2377),DATA!K2377,"n/a")</f>
        <v>3.2004999999999999E-2</v>
      </c>
      <c r="I814" s="89">
        <f>+IF(ISNUMBER(DATA!L2377),DATA!L2377,"n/a")</f>
        <v>15.352653</v>
      </c>
      <c r="J814" s="79">
        <f>+IF(ISNUMBER(DATA!M2377),DATA!M2377,"n/a")</f>
        <v>1.6042000000000001E-2</v>
      </c>
      <c r="K814" s="89">
        <f>+IF(ISNUMBER(DATA!N2377),DATA!N2377,"n/a")</f>
        <v>14.921492000000001</v>
      </c>
      <c r="L814" s="79">
        <f>+IF(ISNUMBER(DATA!O2377),DATA!O2377,"n/a")</f>
        <v>-1.3984999999999999E-2</v>
      </c>
      <c r="R814" s="68"/>
      <c r="S814" s="68"/>
      <c r="T814" s="68"/>
      <c r="U814" s="68"/>
      <c r="V814" s="68"/>
      <c r="W814" s="68"/>
      <c r="X814" s="68"/>
      <c r="Y814" s="68"/>
    </row>
    <row r="815" spans="1:25" x14ac:dyDescent="0.2">
      <c r="A815" s="68" t="s">
        <v>20</v>
      </c>
      <c r="B815" s="68" t="s">
        <v>23</v>
      </c>
      <c r="C815" s="68" t="s">
        <v>10</v>
      </c>
      <c r="D815" s="68" t="s">
        <v>334</v>
      </c>
      <c r="E815" s="89">
        <f>+IF(ISNUMBER(DATA!H2378),DATA!H2378,"n/a")</f>
        <v>13.665322</v>
      </c>
      <c r="F815" s="79">
        <f>+IF(ISNUMBER(DATA!I2378),DATA!I2378,"n/a")</f>
        <v>2.8556000000000002E-2</v>
      </c>
      <c r="G815" s="89">
        <f>+IF(ISNUMBER(DATA!J2378),DATA!J2378,"n/a")</f>
        <v>13.553079</v>
      </c>
      <c r="H815" s="79">
        <f>+IF(ISNUMBER(DATA!K2378),DATA!K2378,"n/a")</f>
        <v>2.849E-3</v>
      </c>
      <c r="I815" s="89">
        <f>+IF(ISNUMBER(DATA!L2378),DATA!L2378,"n/a")</f>
        <v>13.334759999999999</v>
      </c>
      <c r="J815" s="79">
        <f>+IF(ISNUMBER(DATA!M2378),DATA!M2378,"n/a")</f>
        <v>-1.8957000000000002E-2</v>
      </c>
      <c r="K815" s="89">
        <f>+IF(ISNUMBER(DATA!N2378),DATA!N2378,"n/a")</f>
        <v>13.038207999999999</v>
      </c>
      <c r="L815" s="79">
        <f>+IF(ISNUMBER(DATA!O2378),DATA!O2378,"n/a")</f>
        <v>-4.6323000000000003E-2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20</v>
      </c>
      <c r="B817" s="68" t="s">
        <v>23</v>
      </c>
      <c r="C817" s="68" t="s">
        <v>26</v>
      </c>
      <c r="D817" s="68" t="s">
        <v>326</v>
      </c>
      <c r="E817" s="89">
        <f>+IF(ISNUMBER(DATA!H2429),DATA!H2429,"n/a")</f>
        <v>4.0012480000000004</v>
      </c>
      <c r="F817" s="79">
        <f>+IF(ISNUMBER(DATA!I2429),DATA!I2429,"n/a")</f>
        <v>-2.0903000000000001E-2</v>
      </c>
      <c r="G817" s="89">
        <f>+IF(ISNUMBER(DATA!J2429),DATA!J2429,"n/a")</f>
        <v>3.9789119999999998</v>
      </c>
      <c r="H817" s="79">
        <f>+IF(ISNUMBER(DATA!K2429),DATA!K2429,"n/a")</f>
        <v>-2.6688E-2</v>
      </c>
      <c r="I817" s="89">
        <f>+IF(ISNUMBER(DATA!L2429),DATA!L2429,"n/a")</f>
        <v>3.9710709999999998</v>
      </c>
      <c r="J817" s="79">
        <f>+IF(ISNUMBER(DATA!M2429),DATA!M2429,"n/a")</f>
        <v>-1.7926000000000001E-2</v>
      </c>
      <c r="K817" s="89">
        <f>+IF(ISNUMBER(DATA!N2429),DATA!N2429,"n/a")</f>
        <v>3.9180619999999999</v>
      </c>
      <c r="L817" s="79">
        <f>+IF(ISNUMBER(DATA!O2429),DATA!O2429,"n/a")</f>
        <v>-2.5058E-2</v>
      </c>
      <c r="R817" s="68"/>
      <c r="S817" s="68"/>
      <c r="T817" s="68"/>
      <c r="U817" s="68"/>
      <c r="V817" s="68"/>
      <c r="W817" s="68"/>
      <c r="X817" s="68"/>
      <c r="Y817" s="68"/>
    </row>
    <row r="818" spans="1:25" x14ac:dyDescent="0.2">
      <c r="A818" s="68" t="s">
        <v>20</v>
      </c>
      <c r="B818" s="68" t="s">
        <v>23</v>
      </c>
      <c r="C818" s="68" t="s">
        <v>26</v>
      </c>
      <c r="D818" s="68" t="s">
        <v>327</v>
      </c>
      <c r="E818" s="89">
        <f>+IF(ISNUMBER(DATA!H2430),DATA!H2430,"n/a")</f>
        <v>3.9559899999999999</v>
      </c>
      <c r="F818" s="79">
        <f>+IF(ISNUMBER(DATA!I2430),DATA!I2430,"n/a")</f>
        <v>7.7183000000000002E-2</v>
      </c>
      <c r="G818" s="89">
        <f>+IF(ISNUMBER(DATA!J2430),DATA!J2430,"n/a")</f>
        <v>3.9655860000000001</v>
      </c>
      <c r="H818" s="79">
        <f>+IF(ISNUMBER(DATA!K2430),DATA!K2430,"n/a")</f>
        <v>2.6019E-2</v>
      </c>
      <c r="I818" s="89">
        <f>+IF(ISNUMBER(DATA!L2430),DATA!L2430,"n/a")</f>
        <v>3.8920119999999998</v>
      </c>
      <c r="J818" s="79">
        <f>+IF(ISNUMBER(DATA!M2430),DATA!M2430,"n/a")</f>
        <v>-3.0760000000000002E-3</v>
      </c>
      <c r="K818" s="89">
        <f>+IF(ISNUMBER(DATA!N2430),DATA!N2430,"n/a")</f>
        <v>3.8140969999999998</v>
      </c>
      <c r="L818" s="79">
        <f>+IF(ISNUMBER(DATA!O2430),DATA!O2430,"n/a")</f>
        <v>-2.1846000000000001E-2</v>
      </c>
      <c r="R818" s="68"/>
      <c r="S818" s="68"/>
      <c r="T818" s="68"/>
      <c r="U818" s="68"/>
      <c r="V818" s="68"/>
      <c r="W818" s="68"/>
      <c r="X818" s="68"/>
      <c r="Y818" s="68"/>
    </row>
    <row r="819" spans="1:25" x14ac:dyDescent="0.2">
      <c r="A819" s="68" t="s">
        <v>20</v>
      </c>
      <c r="B819" s="68" t="s">
        <v>23</v>
      </c>
      <c r="C819" s="68" t="s">
        <v>26</v>
      </c>
      <c r="D819" s="68" t="s">
        <v>328</v>
      </c>
      <c r="E819" s="89">
        <f>+IF(ISNUMBER(DATA!H2431),DATA!H2431,"n/a")</f>
        <v>3.7132160000000001</v>
      </c>
      <c r="F819" s="79">
        <f>+IF(ISNUMBER(DATA!I2431),DATA!I2431,"n/a")</f>
        <v>3.0372E-2</v>
      </c>
      <c r="G819" s="89">
        <f>+IF(ISNUMBER(DATA!J2431),DATA!J2431,"n/a")</f>
        <v>3.7219099999999998</v>
      </c>
      <c r="H819" s="79">
        <f>+IF(ISNUMBER(DATA!K2431),DATA!K2431,"n/a")</f>
        <v>-3.3609999999999998E-3</v>
      </c>
      <c r="I819" s="89">
        <f>+IF(ISNUMBER(DATA!L2431),DATA!L2431,"n/a")</f>
        <v>3.7023329999999999</v>
      </c>
      <c r="J819" s="79">
        <f>+IF(ISNUMBER(DATA!M2431),DATA!M2431,"n/a")</f>
        <v>-1.9311999999999999E-2</v>
      </c>
      <c r="K819" s="89">
        <f>+IF(ISNUMBER(DATA!N2431),DATA!N2431,"n/a")</f>
        <v>3.5911179999999998</v>
      </c>
      <c r="L819" s="79">
        <f>+IF(ISNUMBER(DATA!O2431),DATA!O2431,"n/a")</f>
        <v>-5.1431999999999999E-2</v>
      </c>
      <c r="R819" s="68"/>
      <c r="S819" s="68"/>
      <c r="T819" s="68"/>
      <c r="U819" s="68"/>
      <c r="V819" s="68"/>
      <c r="W819" s="68"/>
      <c r="X819" s="68"/>
      <c r="Y819" s="68"/>
    </row>
    <row r="820" spans="1:25" x14ac:dyDescent="0.2">
      <c r="A820" s="68" t="s">
        <v>20</v>
      </c>
      <c r="B820" s="68" t="s">
        <v>23</v>
      </c>
      <c r="C820" s="68" t="s">
        <v>26</v>
      </c>
      <c r="D820" s="68" t="s">
        <v>329</v>
      </c>
      <c r="E820" s="89">
        <f>+IF(ISNUMBER(DATA!H2432),DATA!H2432,"n/a")</f>
        <v>4.0157420000000004</v>
      </c>
      <c r="F820" s="79">
        <f>+IF(ISNUMBER(DATA!I2432),DATA!I2432,"n/a")</f>
        <v>5.4336000000000002E-2</v>
      </c>
      <c r="G820" s="89">
        <f>+IF(ISNUMBER(DATA!J2432),DATA!J2432,"n/a")</f>
        <v>3.9464459999999999</v>
      </c>
      <c r="H820" s="79">
        <f>+IF(ISNUMBER(DATA!K2432),DATA!K2432,"n/a")</f>
        <v>3.8856000000000002E-2</v>
      </c>
      <c r="I820" s="89">
        <f>+IF(ISNUMBER(DATA!L2432),DATA!L2432,"n/a")</f>
        <v>3.9418709999999999</v>
      </c>
      <c r="J820" s="79">
        <f>+IF(ISNUMBER(DATA!M2432),DATA!M2432,"n/a")</f>
        <v>3.3991E-2</v>
      </c>
      <c r="K820" s="89">
        <f>+IF(ISNUMBER(DATA!N2432),DATA!N2432,"n/a")</f>
        <v>3.868754</v>
      </c>
      <c r="L820" s="79">
        <f>+IF(ISNUMBER(DATA!O2432),DATA!O2432,"n/a")</f>
        <v>6.7939999999999997E-3</v>
      </c>
      <c r="R820" s="68"/>
      <c r="S820" s="68"/>
      <c r="T820" s="68"/>
      <c r="U820" s="68"/>
      <c r="V820" s="68"/>
      <c r="W820" s="68"/>
      <c r="X820" s="68"/>
      <c r="Y820" s="68"/>
    </row>
    <row r="821" spans="1:25" x14ac:dyDescent="0.2">
      <c r="A821" s="68" t="s">
        <v>20</v>
      </c>
      <c r="B821" s="68" t="s">
        <v>23</v>
      </c>
      <c r="C821" s="68" t="s">
        <v>26</v>
      </c>
      <c r="D821" s="68" t="s">
        <v>330</v>
      </c>
      <c r="E821" s="89">
        <f>+IF(ISNUMBER(DATA!H2433),DATA!H2433,"n/a")</f>
        <v>4.5197630000000002</v>
      </c>
      <c r="F821" s="79">
        <f>+IF(ISNUMBER(DATA!I2433),DATA!I2433,"n/a")</f>
        <v>1.8339999999999999E-2</v>
      </c>
      <c r="G821" s="89">
        <f>+IF(ISNUMBER(DATA!J2433),DATA!J2433,"n/a")</f>
        <v>4.4965820000000001</v>
      </c>
      <c r="H821" s="79">
        <f>+IF(ISNUMBER(DATA!K2433),DATA!K2433,"n/a")</f>
        <v>5.4409999999999997E-3</v>
      </c>
      <c r="I821" s="89">
        <f>+IF(ISNUMBER(DATA!L2433),DATA!L2433,"n/a")</f>
        <v>4.3769770000000001</v>
      </c>
      <c r="J821" s="79">
        <f>+IF(ISNUMBER(DATA!M2433),DATA!M2433,"n/a")</f>
        <v>-2.3120999999999999E-2</v>
      </c>
      <c r="K821" s="89">
        <f>+IF(ISNUMBER(DATA!N2433),DATA!N2433,"n/a")</f>
        <v>4.2125260000000004</v>
      </c>
      <c r="L821" s="79">
        <f>+IF(ISNUMBER(DATA!O2433),DATA!O2433,"n/a")</f>
        <v>-6.2992999999999993E-2</v>
      </c>
      <c r="R821" s="68"/>
      <c r="S821" s="68"/>
      <c r="T821" s="68"/>
      <c r="U821" s="68"/>
      <c r="V821" s="68"/>
      <c r="W821" s="68"/>
      <c r="X821" s="68"/>
      <c r="Y821" s="68"/>
    </row>
    <row r="822" spans="1:25" x14ac:dyDescent="0.2">
      <c r="A822" s="68" t="s">
        <v>20</v>
      </c>
      <c r="B822" s="68" t="s">
        <v>23</v>
      </c>
      <c r="C822" s="68" t="s">
        <v>26</v>
      </c>
      <c r="D822" s="68" t="s">
        <v>331</v>
      </c>
      <c r="E822" s="89">
        <f>+IF(ISNUMBER(DATA!H2434),DATA!H2434,"n/a")</f>
        <v>3.7968169999999999</v>
      </c>
      <c r="F822" s="79">
        <f>+IF(ISNUMBER(DATA!I2434),DATA!I2434,"n/a")</f>
        <v>-0.19985700000000001</v>
      </c>
      <c r="G822" s="89">
        <f>+IF(ISNUMBER(DATA!J2434),DATA!J2434,"n/a")</f>
        <v>3.7949570000000001</v>
      </c>
      <c r="H822" s="79">
        <f>+IF(ISNUMBER(DATA!K2434),DATA!K2434,"n/a")</f>
        <v>-0.19282299999999999</v>
      </c>
      <c r="I822" s="89">
        <f>+IF(ISNUMBER(DATA!L2434),DATA!L2434,"n/a")</f>
        <v>3.743382</v>
      </c>
      <c r="J822" s="79">
        <f>+IF(ISNUMBER(DATA!M2434),DATA!M2434,"n/a")</f>
        <v>-0.21299499999999999</v>
      </c>
      <c r="K822" s="89">
        <f>+IF(ISNUMBER(DATA!N2434),DATA!N2434,"n/a")</f>
        <v>3.5160960000000001</v>
      </c>
      <c r="L822" s="79">
        <f>+IF(ISNUMBER(DATA!O2434),DATA!O2434,"n/a")</f>
        <v>-0.26927400000000001</v>
      </c>
      <c r="R822" s="68"/>
      <c r="S822" s="68"/>
      <c r="T822" s="68"/>
      <c r="U822" s="68"/>
      <c r="V822" s="68"/>
      <c r="W822" s="68"/>
      <c r="X822" s="68"/>
      <c r="Y822" s="68"/>
    </row>
    <row r="823" spans="1:25" x14ac:dyDescent="0.2">
      <c r="A823" s="68" t="s">
        <v>20</v>
      </c>
      <c r="B823" s="68" t="s">
        <v>23</v>
      </c>
      <c r="C823" s="68" t="s">
        <v>26</v>
      </c>
      <c r="D823" s="68" t="s">
        <v>332</v>
      </c>
      <c r="E823" s="89">
        <f>+IF(ISNUMBER(DATA!H2435),DATA!H2435,"n/a")</f>
        <v>3.7832650000000001</v>
      </c>
      <c r="F823" s="79">
        <f>+IF(ISNUMBER(DATA!I2435),DATA!I2435,"n/a")</f>
        <v>-0.130797</v>
      </c>
      <c r="G823" s="89">
        <f>+IF(ISNUMBER(DATA!J2435),DATA!J2435,"n/a")</f>
        <v>3.8004169999999999</v>
      </c>
      <c r="H823" s="79">
        <f>+IF(ISNUMBER(DATA!K2435),DATA!K2435,"n/a")</f>
        <v>-0.11493100000000001</v>
      </c>
      <c r="I823" s="89">
        <f>+IF(ISNUMBER(DATA!L2435),DATA!L2435,"n/a")</f>
        <v>3.8272189999999999</v>
      </c>
      <c r="J823" s="79">
        <f>+IF(ISNUMBER(DATA!M2435),DATA!M2435,"n/a")</f>
        <v>-0.105407</v>
      </c>
      <c r="K823" s="89">
        <f>+IF(ISNUMBER(DATA!N2435),DATA!N2435,"n/a")</f>
        <v>3.7901379999999998</v>
      </c>
      <c r="L823" s="79">
        <f>+IF(ISNUMBER(DATA!O2435),DATA!O2435,"n/a")</f>
        <v>-8.7190000000000004E-2</v>
      </c>
      <c r="R823" s="68"/>
      <c r="S823" s="68"/>
      <c r="T823" s="68"/>
      <c r="U823" s="68"/>
      <c r="V823" s="68"/>
      <c r="W823" s="68"/>
      <c r="X823" s="68"/>
      <c r="Y823" s="68"/>
    </row>
    <row r="824" spans="1:25" x14ac:dyDescent="0.2">
      <c r="A824" s="68" t="s">
        <v>20</v>
      </c>
      <c r="B824" s="68" t="s">
        <v>23</v>
      </c>
      <c r="C824" s="68" t="s">
        <v>26</v>
      </c>
      <c r="D824" s="68" t="s">
        <v>333</v>
      </c>
      <c r="E824" s="89">
        <f>+IF(ISNUMBER(DATA!H2436),DATA!H2436,"n/a")</f>
        <v>4.5035189999999998</v>
      </c>
      <c r="F824" s="79">
        <f>+IF(ISNUMBER(DATA!I2436),DATA!I2436,"n/a")</f>
        <v>-4.3635E-2</v>
      </c>
      <c r="G824" s="89">
        <f>+IF(ISNUMBER(DATA!J2436),DATA!J2436,"n/a")</f>
        <v>4.5222749999999996</v>
      </c>
      <c r="H824" s="79">
        <f>+IF(ISNUMBER(DATA!K2436),DATA!K2436,"n/a")</f>
        <v>-3.9178999999999999E-2</v>
      </c>
      <c r="I824" s="89">
        <f>+IF(ISNUMBER(DATA!L2436),DATA!L2436,"n/a")</f>
        <v>4.4779499999999999</v>
      </c>
      <c r="J824" s="79">
        <f>+IF(ISNUMBER(DATA!M2436),DATA!M2436,"n/a")</f>
        <v>-5.1556999999999999E-2</v>
      </c>
      <c r="K824" s="89">
        <f>+IF(ISNUMBER(DATA!N2436),DATA!N2436,"n/a")</f>
        <v>4.4036650000000002</v>
      </c>
      <c r="L824" s="79">
        <f>+IF(ISNUMBER(DATA!O2436),DATA!O2436,"n/a")</f>
        <v>-6.8481E-2</v>
      </c>
      <c r="R824" s="68"/>
      <c r="S824" s="68"/>
      <c r="T824" s="68"/>
      <c r="U824" s="68"/>
      <c r="V824" s="68"/>
      <c r="W824" s="68"/>
      <c r="X824" s="68"/>
      <c r="Y824" s="68"/>
    </row>
    <row r="825" spans="1:25" x14ac:dyDescent="0.2">
      <c r="A825" s="68" t="s">
        <v>20</v>
      </c>
      <c r="B825" s="68" t="s">
        <v>23</v>
      </c>
      <c r="C825" s="68" t="s">
        <v>26</v>
      </c>
      <c r="D825" s="68" t="s">
        <v>334</v>
      </c>
      <c r="E825" s="89">
        <f>+IF(ISNUMBER(DATA!H2437),DATA!H2437,"n/a")</f>
        <v>4.0215339999999999</v>
      </c>
      <c r="F825" s="79">
        <f>+IF(ISNUMBER(DATA!I2437),DATA!I2437,"n/a")</f>
        <v>1.8027000000000001E-2</v>
      </c>
      <c r="G825" s="89">
        <f>+IF(ISNUMBER(DATA!J2437),DATA!J2437,"n/a")</f>
        <v>4.0076130000000001</v>
      </c>
      <c r="H825" s="79">
        <f>+IF(ISNUMBER(DATA!K2437),DATA!K2437,"n/a")</f>
        <v>2.9420000000000002E-3</v>
      </c>
      <c r="I825" s="89">
        <f>+IF(ISNUMBER(DATA!L2437),DATA!L2437,"n/a")</f>
        <v>3.9587870000000001</v>
      </c>
      <c r="J825" s="79">
        <f>+IF(ISNUMBER(DATA!M2437),DATA!M2437,"n/a")</f>
        <v>-1.1285999999999999E-2</v>
      </c>
      <c r="K825" s="89">
        <f>+IF(ISNUMBER(DATA!N2437),DATA!N2437,"n/a")</f>
        <v>3.8418640000000002</v>
      </c>
      <c r="L825" s="79">
        <f>+IF(ISNUMBER(DATA!O2437),DATA!O2437,"n/a")</f>
        <v>-4.1341999999999997E-2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20</v>
      </c>
      <c r="B827" s="68" t="s">
        <v>24</v>
      </c>
      <c r="C827" s="68" t="s">
        <v>0</v>
      </c>
      <c r="D827" s="68" t="s">
        <v>326</v>
      </c>
      <c r="E827" s="78">
        <f>+IF(ISNUMBER(DATA!H2488),DATA!H2488,"n/a")</f>
        <v>140109.53</v>
      </c>
      <c r="F827" s="79">
        <f>+IF(ISNUMBER(DATA!I2488),DATA!I2488,"n/a")</f>
        <v>0.247506</v>
      </c>
      <c r="G827" s="78">
        <f>+IF(ISNUMBER(DATA!J2488),DATA!J2488,"n/a")</f>
        <v>446988</v>
      </c>
      <c r="H827" s="79">
        <f>+IF(ISNUMBER(DATA!K2488),DATA!K2488,"n/a")</f>
        <v>0.16567399999999999</v>
      </c>
      <c r="I827" s="78">
        <f>+IF(ISNUMBER(DATA!L2488),DATA!L2488,"n/a")</f>
        <v>975563</v>
      </c>
      <c r="J827" s="79">
        <f>+IF(ISNUMBER(DATA!M2488),DATA!M2488,"n/a")</f>
        <v>0.133386</v>
      </c>
      <c r="K827" s="78">
        <f>+IF(ISNUMBER(DATA!N2488),DATA!N2488,"n/a")</f>
        <v>1930689.33</v>
      </c>
      <c r="L827" s="79">
        <f>+IF(ISNUMBER(DATA!O2488),DATA!O2488,"n/a")</f>
        <v>5.5216000000000001E-2</v>
      </c>
      <c r="R827" s="68"/>
      <c r="S827" s="68"/>
      <c r="T827" s="68"/>
      <c r="U827" s="68"/>
      <c r="V827" s="68"/>
      <c r="W827" s="68"/>
      <c r="X827" s="68"/>
      <c r="Y827" s="68"/>
    </row>
    <row r="828" spans="1:25" x14ac:dyDescent="0.2">
      <c r="A828" s="68" t="s">
        <v>20</v>
      </c>
      <c r="B828" s="68" t="s">
        <v>24</v>
      </c>
      <c r="C828" s="68" t="s">
        <v>0</v>
      </c>
      <c r="D828" s="68" t="s">
        <v>327</v>
      </c>
      <c r="E828" s="78">
        <f>+IF(ISNUMBER(DATA!H2489),DATA!H2489,"n/a")</f>
        <v>152369.01</v>
      </c>
      <c r="F828" s="79">
        <f>+IF(ISNUMBER(DATA!I2489),DATA!I2489,"n/a")</f>
        <v>2.0518999999999999E-2</v>
      </c>
      <c r="G828" s="78">
        <f>+IF(ISNUMBER(DATA!J2489),DATA!J2489,"n/a")</f>
        <v>590395.93000000005</v>
      </c>
      <c r="H828" s="79">
        <f>+IF(ISNUMBER(DATA!K2489),DATA!K2489,"n/a")</f>
        <v>7.9899999999999999E-2</v>
      </c>
      <c r="I828" s="78">
        <f>+IF(ISNUMBER(DATA!L2489),DATA!L2489,"n/a")</f>
        <v>1280509.4399999999</v>
      </c>
      <c r="J828" s="79">
        <f>+IF(ISNUMBER(DATA!M2489),DATA!M2489,"n/a")</f>
        <v>9.4640000000000002E-3</v>
      </c>
      <c r="K828" s="78">
        <f>+IF(ISNUMBER(DATA!N2489),DATA!N2489,"n/a")</f>
        <v>2662023.89</v>
      </c>
      <c r="L828" s="79">
        <f>+IF(ISNUMBER(DATA!O2489),DATA!O2489,"n/a")</f>
        <v>1.1027E-2</v>
      </c>
      <c r="R828" s="68"/>
      <c r="S828" s="68"/>
      <c r="T828" s="68"/>
      <c r="U828" s="68"/>
      <c r="V828" s="68"/>
      <c r="W828" s="68"/>
      <c r="X828" s="68"/>
      <c r="Y828" s="68"/>
    </row>
    <row r="829" spans="1:25" x14ac:dyDescent="0.2">
      <c r="A829" s="68" t="s">
        <v>20</v>
      </c>
      <c r="B829" s="68" t="s">
        <v>24</v>
      </c>
      <c r="C829" s="68" t="s">
        <v>0</v>
      </c>
      <c r="D829" s="68" t="s">
        <v>328</v>
      </c>
      <c r="E829" s="78">
        <f>+IF(ISNUMBER(DATA!H2490),DATA!H2490,"n/a")</f>
        <v>218835.7</v>
      </c>
      <c r="F829" s="79">
        <f>+IF(ISNUMBER(DATA!I2490),DATA!I2490,"n/a")</f>
        <v>0.193553</v>
      </c>
      <c r="G829" s="78">
        <f>+IF(ISNUMBER(DATA!J2490),DATA!J2490,"n/a")</f>
        <v>704003.44</v>
      </c>
      <c r="H829" s="79">
        <f>+IF(ISNUMBER(DATA!K2490),DATA!K2490,"n/a")</f>
        <v>0.140958</v>
      </c>
      <c r="I829" s="78">
        <f>+IF(ISNUMBER(DATA!L2490),DATA!L2490,"n/a")</f>
        <v>1554182.23</v>
      </c>
      <c r="J829" s="79">
        <f>+IF(ISNUMBER(DATA!M2490),DATA!M2490,"n/a")</f>
        <v>0.12743099999999999</v>
      </c>
      <c r="K829" s="78">
        <f>+IF(ISNUMBER(DATA!N2490),DATA!N2490,"n/a")</f>
        <v>3255303.2</v>
      </c>
      <c r="L829" s="79">
        <f>+IF(ISNUMBER(DATA!O2490),DATA!O2490,"n/a")</f>
        <v>0.14071500000000001</v>
      </c>
      <c r="R829" s="68"/>
      <c r="S829" s="68"/>
      <c r="T829" s="68"/>
      <c r="U829" s="68"/>
      <c r="V829" s="68"/>
      <c r="W829" s="68"/>
      <c r="X829" s="68"/>
      <c r="Y829" s="68"/>
    </row>
    <row r="830" spans="1:25" x14ac:dyDescent="0.2">
      <c r="A830" s="68" t="s">
        <v>20</v>
      </c>
      <c r="B830" s="68" t="s">
        <v>24</v>
      </c>
      <c r="C830" s="68" t="s">
        <v>0</v>
      </c>
      <c r="D830" s="68" t="s">
        <v>329</v>
      </c>
      <c r="E830" s="78">
        <f>+IF(ISNUMBER(DATA!H2491),DATA!H2491,"n/a")</f>
        <v>539069.11</v>
      </c>
      <c r="F830" s="79">
        <f>+IF(ISNUMBER(DATA!I2491),DATA!I2491,"n/a")</f>
        <v>0.44837700000000003</v>
      </c>
      <c r="G830" s="78">
        <f>+IF(ISNUMBER(DATA!J2491),DATA!J2491,"n/a")</f>
        <v>1786277.29</v>
      </c>
      <c r="H830" s="79">
        <f>+IF(ISNUMBER(DATA!K2491),DATA!K2491,"n/a")</f>
        <v>0.366867</v>
      </c>
      <c r="I830" s="78">
        <f>+IF(ISNUMBER(DATA!L2491),DATA!L2491,"n/a")</f>
        <v>4025089.83</v>
      </c>
      <c r="J830" s="79">
        <f>+IF(ISNUMBER(DATA!M2491),DATA!M2491,"n/a")</f>
        <v>0.35009600000000002</v>
      </c>
      <c r="K830" s="78">
        <f>+IF(ISNUMBER(DATA!N2491),DATA!N2491,"n/a")</f>
        <v>7816935.1799999997</v>
      </c>
      <c r="L830" s="79">
        <f>+IF(ISNUMBER(DATA!O2491),DATA!O2491,"n/a")</f>
        <v>0.26257900000000001</v>
      </c>
      <c r="R830" s="68"/>
      <c r="S830" s="68"/>
      <c r="T830" s="68"/>
      <c r="U830" s="68"/>
      <c r="V830" s="68"/>
      <c r="W830" s="68"/>
      <c r="X830" s="68"/>
      <c r="Y830" s="68"/>
    </row>
    <row r="831" spans="1:25" x14ac:dyDescent="0.2">
      <c r="A831" s="68" t="s">
        <v>20</v>
      </c>
      <c r="B831" s="68" t="s">
        <v>24</v>
      </c>
      <c r="C831" s="68" t="s">
        <v>0</v>
      </c>
      <c r="D831" s="68" t="s">
        <v>330</v>
      </c>
      <c r="E831" s="78">
        <f>+IF(ISNUMBER(DATA!H2492),DATA!H2492,"n/a")</f>
        <v>81549.100000000006</v>
      </c>
      <c r="F831" s="79">
        <f>+IF(ISNUMBER(DATA!I2492),DATA!I2492,"n/a")</f>
        <v>7.7768000000000004E-2</v>
      </c>
      <c r="G831" s="78">
        <f>+IF(ISNUMBER(DATA!J2492),DATA!J2492,"n/a")</f>
        <v>281070.32</v>
      </c>
      <c r="H831" s="79">
        <f>+IF(ISNUMBER(DATA!K2492),DATA!K2492,"n/a")</f>
        <v>0.166597</v>
      </c>
      <c r="I831" s="78">
        <f>+IF(ISNUMBER(DATA!L2492),DATA!L2492,"n/a")</f>
        <v>622859.37</v>
      </c>
      <c r="J831" s="79">
        <f>+IF(ISNUMBER(DATA!M2492),DATA!M2492,"n/a")</f>
        <v>0.153867</v>
      </c>
      <c r="K831" s="78">
        <f>+IF(ISNUMBER(DATA!N2492),DATA!N2492,"n/a")</f>
        <v>1348437.1</v>
      </c>
      <c r="L831" s="79">
        <f>+IF(ISNUMBER(DATA!O2492),DATA!O2492,"n/a")</f>
        <v>0.14032900000000001</v>
      </c>
      <c r="R831" s="68"/>
      <c r="S831" s="68"/>
      <c r="T831" s="68"/>
      <c r="U831" s="68"/>
      <c r="V831" s="68"/>
      <c r="W831" s="68"/>
      <c r="X831" s="68"/>
      <c r="Y831" s="68"/>
    </row>
    <row r="832" spans="1:25" x14ac:dyDescent="0.2">
      <c r="A832" s="68" t="s">
        <v>20</v>
      </c>
      <c r="B832" s="68" t="s">
        <v>24</v>
      </c>
      <c r="C832" s="68" t="s">
        <v>0</v>
      </c>
      <c r="D832" s="68" t="s">
        <v>331</v>
      </c>
      <c r="E832" s="78">
        <f>+IF(ISNUMBER(DATA!H2493),DATA!H2493,"n/a")</f>
        <v>93338.31</v>
      </c>
      <c r="F832" s="79">
        <f>+IF(ISNUMBER(DATA!I2493),DATA!I2493,"n/a")</f>
        <v>0.14408199999999999</v>
      </c>
      <c r="G832" s="78">
        <f>+IF(ISNUMBER(DATA!J2493),DATA!J2493,"n/a")</f>
        <v>307568.71000000002</v>
      </c>
      <c r="H832" s="79">
        <f>+IF(ISNUMBER(DATA!K2493),DATA!K2493,"n/a")</f>
        <v>0.238623</v>
      </c>
      <c r="I832" s="78">
        <f>+IF(ISNUMBER(DATA!L2493),DATA!L2493,"n/a")</f>
        <v>663963.94999999995</v>
      </c>
      <c r="J832" s="79">
        <f>+IF(ISNUMBER(DATA!M2493),DATA!M2493,"n/a")</f>
        <v>0.29500399999999999</v>
      </c>
      <c r="K832" s="78">
        <f>+IF(ISNUMBER(DATA!N2493),DATA!N2493,"n/a")</f>
        <v>1338232.6399999999</v>
      </c>
      <c r="L832" s="79">
        <f>+IF(ISNUMBER(DATA!O2493),DATA!O2493,"n/a")</f>
        <v>0.30183700000000002</v>
      </c>
      <c r="R832" s="68"/>
      <c r="S832" s="68"/>
      <c r="T832" s="68"/>
      <c r="U832" s="68"/>
      <c r="V832" s="68"/>
      <c r="W832" s="68"/>
      <c r="X832" s="68"/>
      <c r="Y832" s="68"/>
    </row>
    <row r="833" spans="1:25" x14ac:dyDescent="0.2">
      <c r="A833" s="68" t="s">
        <v>20</v>
      </c>
      <c r="B833" s="68" t="s">
        <v>24</v>
      </c>
      <c r="C833" s="68" t="s">
        <v>0</v>
      </c>
      <c r="D833" s="68" t="s">
        <v>332</v>
      </c>
      <c r="E833" s="78">
        <f>+IF(ISNUMBER(DATA!H2494),DATA!H2494,"n/a")</f>
        <v>270286.74</v>
      </c>
      <c r="F833" s="79">
        <f>+IF(ISNUMBER(DATA!I2494),DATA!I2494,"n/a")</f>
        <v>8.8201000000000002E-2</v>
      </c>
      <c r="G833" s="78">
        <f>+IF(ISNUMBER(DATA!J2494),DATA!J2494,"n/a")</f>
        <v>807620.42</v>
      </c>
      <c r="H833" s="79">
        <f>+IF(ISNUMBER(DATA!K2494),DATA!K2494,"n/a")</f>
        <v>5.9332000000000003E-2</v>
      </c>
      <c r="I833" s="78">
        <f>+IF(ISNUMBER(DATA!L2494),DATA!L2494,"n/a")</f>
        <v>1822586.41</v>
      </c>
      <c r="J833" s="79">
        <f>+IF(ISNUMBER(DATA!M2494),DATA!M2494,"n/a")</f>
        <v>9.5777000000000001E-2</v>
      </c>
      <c r="K833" s="78">
        <f>+IF(ISNUMBER(DATA!N2494),DATA!N2494,"n/a")</f>
        <v>4001082.29</v>
      </c>
      <c r="L833" s="79">
        <f>+IF(ISNUMBER(DATA!O2494),DATA!O2494,"n/a")</f>
        <v>8.0044000000000004E-2</v>
      </c>
      <c r="R833" s="68"/>
      <c r="S833" s="68"/>
      <c r="T833" s="68"/>
      <c r="U833" s="68"/>
      <c r="V833" s="68"/>
      <c r="W833" s="68"/>
      <c r="X833" s="68"/>
      <c r="Y833" s="68"/>
    </row>
    <row r="834" spans="1:25" x14ac:dyDescent="0.2">
      <c r="A834" s="68" t="s">
        <v>20</v>
      </c>
      <c r="B834" s="68" t="s">
        <v>24</v>
      </c>
      <c r="C834" s="68" t="s">
        <v>0</v>
      </c>
      <c r="D834" s="68" t="s">
        <v>333</v>
      </c>
      <c r="E834" s="78">
        <f>+IF(ISNUMBER(DATA!H2495),DATA!H2495,"n/a")</f>
        <v>161388.6</v>
      </c>
      <c r="F834" s="79">
        <f>+IF(ISNUMBER(DATA!I2495),DATA!I2495,"n/a")</f>
        <v>0.15657099999999999</v>
      </c>
      <c r="G834" s="78">
        <f>+IF(ISNUMBER(DATA!J2495),DATA!J2495,"n/a")</f>
        <v>507048.91</v>
      </c>
      <c r="H834" s="79">
        <f>+IF(ISNUMBER(DATA!K2495),DATA!K2495,"n/a")</f>
        <v>7.3643E-2</v>
      </c>
      <c r="I834" s="78">
        <f>+IF(ISNUMBER(DATA!L2495),DATA!L2495,"n/a")</f>
        <v>1087296.69</v>
      </c>
      <c r="J834" s="79">
        <f>+IF(ISNUMBER(DATA!M2495),DATA!M2495,"n/a")</f>
        <v>3.4138000000000002E-2</v>
      </c>
      <c r="K834" s="78">
        <f>+IF(ISNUMBER(DATA!N2495),DATA!N2495,"n/a")</f>
        <v>2229617.5299999998</v>
      </c>
      <c r="L834" s="79">
        <f>+IF(ISNUMBER(DATA!O2495),DATA!O2495,"n/a")</f>
        <v>-1.5363E-2</v>
      </c>
      <c r="R834" s="68"/>
      <c r="S834" s="68"/>
      <c r="T834" s="68"/>
      <c r="U834" s="68"/>
      <c r="V834" s="68"/>
      <c r="W834" s="68"/>
      <c r="X834" s="68"/>
      <c r="Y834" s="68"/>
    </row>
    <row r="835" spans="1:25" x14ac:dyDescent="0.2">
      <c r="A835" s="68" t="s">
        <v>20</v>
      </c>
      <c r="B835" s="68" t="s">
        <v>24</v>
      </c>
      <c r="C835" s="68" t="s">
        <v>0</v>
      </c>
      <c r="D835" s="68" t="s">
        <v>334</v>
      </c>
      <c r="E835" s="78">
        <f>+IF(ISNUMBER(DATA!H2496),DATA!H2496,"n/a")</f>
        <v>1656946.02</v>
      </c>
      <c r="F835" s="79">
        <f>+IF(ISNUMBER(DATA!I2496),DATA!I2496,"n/a")</f>
        <v>0.21626600000000001</v>
      </c>
      <c r="G835" s="78">
        <f>+IF(ISNUMBER(DATA!J2496),DATA!J2496,"n/a")</f>
        <v>5430973.0099999998</v>
      </c>
      <c r="H835" s="79">
        <f>+IF(ISNUMBER(DATA!K2496),DATA!K2496,"n/a")</f>
        <v>0.186334</v>
      </c>
      <c r="I835" s="78">
        <f>+IF(ISNUMBER(DATA!L2496),DATA!L2496,"n/a")</f>
        <v>12032050.810000001</v>
      </c>
      <c r="J835" s="79">
        <f>+IF(ISNUMBER(DATA!M2496),DATA!M2496,"n/a")</f>
        <v>0.17313700000000001</v>
      </c>
      <c r="K835" s="78">
        <f>+IF(ISNUMBER(DATA!N2496),DATA!N2496,"n/a")</f>
        <v>24582320.829999998</v>
      </c>
      <c r="L835" s="79">
        <f>+IF(ISNUMBER(DATA!O2496),DATA!O2496,"n/a")</f>
        <v>0.13350200000000001</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20</v>
      </c>
      <c r="B837" s="68" t="s">
        <v>24</v>
      </c>
      <c r="C837" s="68" t="s">
        <v>9</v>
      </c>
      <c r="D837" s="68" t="s">
        <v>326</v>
      </c>
      <c r="E837" s="88">
        <f>+IF(ISNUMBER(DATA!H2547),DATA!H2547,"n/a")</f>
        <v>8760.69</v>
      </c>
      <c r="F837" s="79">
        <f>+IF(ISNUMBER(DATA!I2547),DATA!I2547,"n/a")</f>
        <v>0.18160499999999999</v>
      </c>
      <c r="G837" s="88">
        <f>+IF(ISNUMBER(DATA!J2547),DATA!J2547,"n/a")</f>
        <v>29301.01</v>
      </c>
      <c r="H837" s="79">
        <f>+IF(ISNUMBER(DATA!K2547),DATA!K2547,"n/a")</f>
        <v>0.17389099999999999</v>
      </c>
      <c r="I837" s="88">
        <f>+IF(ISNUMBER(DATA!L2547),DATA!L2547,"n/a")</f>
        <v>64538.7</v>
      </c>
      <c r="J837" s="79">
        <f>+IF(ISNUMBER(DATA!M2547),DATA!M2547,"n/a")</f>
        <v>0.14063100000000001</v>
      </c>
      <c r="K837" s="88">
        <f>+IF(ISNUMBER(DATA!N2547),DATA!N2547,"n/a")</f>
        <v>125806.09</v>
      </c>
      <c r="L837" s="79">
        <f>+IF(ISNUMBER(DATA!O2547),DATA!O2547,"n/a")</f>
        <v>1.9099999999999999E-2</v>
      </c>
      <c r="R837" s="68"/>
      <c r="S837" s="68"/>
      <c r="T837" s="68"/>
      <c r="U837" s="68"/>
      <c r="V837" s="68"/>
      <c r="W837" s="68"/>
      <c r="X837" s="68"/>
      <c r="Y837" s="68"/>
    </row>
    <row r="838" spans="1:25" x14ac:dyDescent="0.2">
      <c r="A838" s="68" t="s">
        <v>20</v>
      </c>
      <c r="B838" s="68" t="s">
        <v>24</v>
      </c>
      <c r="C838" s="68" t="s">
        <v>9</v>
      </c>
      <c r="D838" s="68" t="s">
        <v>327</v>
      </c>
      <c r="E838" s="88">
        <f>+IF(ISNUMBER(DATA!H2548),DATA!H2548,"n/a")</f>
        <v>13029.89</v>
      </c>
      <c r="F838" s="79">
        <f>+IF(ISNUMBER(DATA!I2548),DATA!I2548,"n/a")</f>
        <v>-4.7760999999999998E-2</v>
      </c>
      <c r="G838" s="88">
        <f>+IF(ISNUMBER(DATA!J2548),DATA!J2548,"n/a")</f>
        <v>47817.48</v>
      </c>
      <c r="H838" s="79">
        <f>+IF(ISNUMBER(DATA!K2548),DATA!K2548,"n/a")</f>
        <v>-2.3761000000000001E-2</v>
      </c>
      <c r="I838" s="88">
        <f>+IF(ISNUMBER(DATA!L2548),DATA!L2548,"n/a")</f>
        <v>108883.97</v>
      </c>
      <c r="J838" s="79">
        <f>+IF(ISNUMBER(DATA!M2548),DATA!M2548,"n/a")</f>
        <v>-4.4662E-2</v>
      </c>
      <c r="K838" s="88">
        <f>+IF(ISNUMBER(DATA!N2548),DATA!N2548,"n/a")</f>
        <v>230807.67</v>
      </c>
      <c r="L838" s="79">
        <f>+IF(ISNUMBER(DATA!O2548),DATA!O2548,"n/a")</f>
        <v>-2.4056000000000001E-2</v>
      </c>
      <c r="R838" s="68"/>
      <c r="S838" s="68"/>
      <c r="T838" s="68"/>
      <c r="U838" s="68"/>
      <c r="V838" s="68"/>
      <c r="W838" s="68"/>
      <c r="X838" s="68"/>
      <c r="Y838" s="68"/>
    </row>
    <row r="839" spans="1:25" x14ac:dyDescent="0.2">
      <c r="A839" s="68" t="s">
        <v>20</v>
      </c>
      <c r="B839" s="68" t="s">
        <v>24</v>
      </c>
      <c r="C839" s="68" t="s">
        <v>9</v>
      </c>
      <c r="D839" s="68" t="s">
        <v>328</v>
      </c>
      <c r="E839" s="88">
        <f>+IF(ISNUMBER(DATA!H2549),DATA!H2549,"n/a")</f>
        <v>21772.720000000001</v>
      </c>
      <c r="F839" s="79">
        <f>+IF(ISNUMBER(DATA!I2549),DATA!I2549,"n/a")</f>
        <v>0.156224</v>
      </c>
      <c r="G839" s="88">
        <f>+IF(ISNUMBER(DATA!J2549),DATA!J2549,"n/a")</f>
        <v>71485.279999999999</v>
      </c>
      <c r="H839" s="79">
        <f>+IF(ISNUMBER(DATA!K2549),DATA!K2549,"n/a")</f>
        <v>0.130518</v>
      </c>
      <c r="I839" s="88">
        <f>+IF(ISNUMBER(DATA!L2549),DATA!L2549,"n/a")</f>
        <v>162013.81</v>
      </c>
      <c r="J839" s="79">
        <f>+IF(ISNUMBER(DATA!M2549),DATA!M2549,"n/a")</f>
        <v>0.167847</v>
      </c>
      <c r="K839" s="88">
        <f>+IF(ISNUMBER(DATA!N2549),DATA!N2549,"n/a")</f>
        <v>344424.18</v>
      </c>
      <c r="L839" s="79">
        <f>+IF(ISNUMBER(DATA!O2549),DATA!O2549,"n/a")</f>
        <v>0.31598999999999999</v>
      </c>
      <c r="R839" s="68"/>
      <c r="S839" s="68"/>
      <c r="T839" s="68"/>
      <c r="U839" s="68"/>
      <c r="V839" s="68"/>
      <c r="W839" s="68"/>
      <c r="X839" s="68"/>
      <c r="Y839" s="68"/>
    </row>
    <row r="840" spans="1:25" x14ac:dyDescent="0.2">
      <c r="A840" s="68" t="s">
        <v>20</v>
      </c>
      <c r="B840" s="68" t="s">
        <v>24</v>
      </c>
      <c r="C840" s="68" t="s">
        <v>9</v>
      </c>
      <c r="D840" s="68" t="s">
        <v>329</v>
      </c>
      <c r="E840" s="88">
        <f>+IF(ISNUMBER(DATA!H2550),DATA!H2550,"n/a")</f>
        <v>71321.47</v>
      </c>
      <c r="F840" s="79">
        <f>+IF(ISNUMBER(DATA!I2550),DATA!I2550,"n/a")</f>
        <v>0.71736200000000006</v>
      </c>
      <c r="G840" s="88">
        <f>+IF(ISNUMBER(DATA!J2550),DATA!J2550,"n/a")</f>
        <v>239814.15</v>
      </c>
      <c r="H840" s="79">
        <f>+IF(ISNUMBER(DATA!K2550),DATA!K2550,"n/a")</f>
        <v>0.65887600000000002</v>
      </c>
      <c r="I840" s="88">
        <f>+IF(ISNUMBER(DATA!L2550),DATA!L2550,"n/a")</f>
        <v>536151.64</v>
      </c>
      <c r="J840" s="79">
        <f>+IF(ISNUMBER(DATA!M2550),DATA!M2550,"n/a")</f>
        <v>0.617788</v>
      </c>
      <c r="K840" s="88">
        <f>+IF(ISNUMBER(DATA!N2550),DATA!N2550,"n/a")</f>
        <v>984617.36</v>
      </c>
      <c r="L840" s="79">
        <f>+IF(ISNUMBER(DATA!O2550),DATA!O2550,"n/a")</f>
        <v>0.44993499999999997</v>
      </c>
      <c r="R840" s="68"/>
      <c r="S840" s="68"/>
      <c r="T840" s="68"/>
      <c r="U840" s="68"/>
      <c r="V840" s="68"/>
      <c r="W840" s="68"/>
      <c r="X840" s="68"/>
      <c r="Y840" s="68"/>
    </row>
    <row r="841" spans="1:25" x14ac:dyDescent="0.2">
      <c r="A841" s="68" t="s">
        <v>20</v>
      </c>
      <c r="B841" s="68" t="s">
        <v>24</v>
      </c>
      <c r="C841" s="68" t="s">
        <v>9</v>
      </c>
      <c r="D841" s="68" t="s">
        <v>330</v>
      </c>
      <c r="E841" s="88">
        <f>+IF(ISNUMBER(DATA!H2551),DATA!H2551,"n/a")</f>
        <v>6484.64</v>
      </c>
      <c r="F841" s="79">
        <f>+IF(ISNUMBER(DATA!I2551),DATA!I2551,"n/a")</f>
        <v>6.5255999999999995E-2</v>
      </c>
      <c r="G841" s="88">
        <f>+IF(ISNUMBER(DATA!J2551),DATA!J2551,"n/a")</f>
        <v>21647.54</v>
      </c>
      <c r="H841" s="79">
        <f>+IF(ISNUMBER(DATA!K2551),DATA!K2551,"n/a")</f>
        <v>8.9181999999999997E-2</v>
      </c>
      <c r="I841" s="88">
        <f>+IF(ISNUMBER(DATA!L2551),DATA!L2551,"n/a")</f>
        <v>48784.58</v>
      </c>
      <c r="J841" s="79">
        <f>+IF(ISNUMBER(DATA!M2551),DATA!M2551,"n/a")</f>
        <v>8.5481000000000001E-2</v>
      </c>
      <c r="K841" s="88">
        <f>+IF(ISNUMBER(DATA!N2551),DATA!N2551,"n/a")</f>
        <v>106602.73</v>
      </c>
      <c r="L841" s="79">
        <f>+IF(ISNUMBER(DATA!O2551),DATA!O2551,"n/a")</f>
        <v>7.041E-2</v>
      </c>
      <c r="R841" s="68"/>
      <c r="S841" s="68"/>
      <c r="T841" s="68"/>
      <c r="U841" s="68"/>
      <c r="V841" s="68"/>
      <c r="W841" s="68"/>
      <c r="X841" s="68"/>
      <c r="Y841" s="68"/>
    </row>
    <row r="842" spans="1:25" x14ac:dyDescent="0.2">
      <c r="A842" s="68" t="s">
        <v>20</v>
      </c>
      <c r="B842" s="68" t="s">
        <v>24</v>
      </c>
      <c r="C842" s="68" t="s">
        <v>9</v>
      </c>
      <c r="D842" s="68" t="s">
        <v>331</v>
      </c>
      <c r="E842" s="88">
        <f>+IF(ISNUMBER(DATA!H2552),DATA!H2552,"n/a")</f>
        <v>11203.33</v>
      </c>
      <c r="F842" s="79">
        <f>+IF(ISNUMBER(DATA!I2552),DATA!I2552,"n/a")</f>
        <v>0.26582699999999998</v>
      </c>
      <c r="G842" s="88">
        <f>+IF(ISNUMBER(DATA!J2552),DATA!J2552,"n/a")</f>
        <v>35770.120000000003</v>
      </c>
      <c r="H842" s="79">
        <f>+IF(ISNUMBER(DATA!K2552),DATA!K2552,"n/a")</f>
        <v>0.37570100000000001</v>
      </c>
      <c r="I842" s="88">
        <f>+IF(ISNUMBER(DATA!L2552),DATA!L2552,"n/a")</f>
        <v>72982.17</v>
      </c>
      <c r="J842" s="79">
        <f>+IF(ISNUMBER(DATA!M2552),DATA!M2552,"n/a")</f>
        <v>0.49339699999999997</v>
      </c>
      <c r="K842" s="88">
        <f>+IF(ISNUMBER(DATA!N2552),DATA!N2552,"n/a")</f>
        <v>148405.68</v>
      </c>
      <c r="L842" s="79">
        <f>+IF(ISNUMBER(DATA!O2552),DATA!O2552,"n/a")</f>
        <v>0.69695600000000002</v>
      </c>
      <c r="R842" s="68"/>
      <c r="S842" s="68"/>
      <c r="T842" s="68"/>
      <c r="U842" s="68"/>
      <c r="V842" s="68"/>
      <c r="W842" s="68"/>
      <c r="X842" s="68"/>
      <c r="Y842" s="68"/>
    </row>
    <row r="843" spans="1:25" x14ac:dyDescent="0.2">
      <c r="A843" s="68" t="s">
        <v>20</v>
      </c>
      <c r="B843" s="68" t="s">
        <v>24</v>
      </c>
      <c r="C843" s="68" t="s">
        <v>9</v>
      </c>
      <c r="D843" s="68" t="s">
        <v>332</v>
      </c>
      <c r="E843" s="88">
        <f>+IF(ISNUMBER(DATA!H2553),DATA!H2553,"n/a")</f>
        <v>16615.580000000002</v>
      </c>
      <c r="F843" s="79">
        <f>+IF(ISNUMBER(DATA!I2553),DATA!I2553,"n/a")</f>
        <v>-1.15E-3</v>
      </c>
      <c r="G843" s="88">
        <f>+IF(ISNUMBER(DATA!J2553),DATA!J2553,"n/a")</f>
        <v>49685.93</v>
      </c>
      <c r="H843" s="79">
        <f>+IF(ISNUMBER(DATA!K2553),DATA!K2553,"n/a")</f>
        <v>-3.2577000000000002E-2</v>
      </c>
      <c r="I843" s="88">
        <f>+IF(ISNUMBER(DATA!L2553),DATA!L2553,"n/a")</f>
        <v>111774.05</v>
      </c>
      <c r="J843" s="79">
        <f>+IF(ISNUMBER(DATA!M2553),DATA!M2553,"n/a")</f>
        <v>7.6210000000000002E-3</v>
      </c>
      <c r="K843" s="88">
        <f>+IF(ISNUMBER(DATA!N2553),DATA!N2553,"n/a")</f>
        <v>258857.72</v>
      </c>
      <c r="L843" s="79">
        <f>+IF(ISNUMBER(DATA!O2553),DATA!O2553,"n/a")</f>
        <v>2.8371E-2</v>
      </c>
      <c r="R843" s="68"/>
      <c r="S843" s="68"/>
      <c r="T843" s="68"/>
      <c r="U843" s="68"/>
      <c r="V843" s="68"/>
      <c r="W843" s="68"/>
      <c r="X843" s="68"/>
      <c r="Y843" s="68"/>
    </row>
    <row r="844" spans="1:25" x14ac:dyDescent="0.2">
      <c r="A844" s="68" t="s">
        <v>20</v>
      </c>
      <c r="B844" s="68" t="s">
        <v>24</v>
      </c>
      <c r="C844" s="68" t="s">
        <v>9</v>
      </c>
      <c r="D844" s="68" t="s">
        <v>333</v>
      </c>
      <c r="E844" s="88">
        <f>+IF(ISNUMBER(DATA!H2554),DATA!H2554,"n/a")</f>
        <v>12462.07</v>
      </c>
      <c r="F844" s="79">
        <f>+IF(ISNUMBER(DATA!I2554),DATA!I2554,"n/a")</f>
        <v>0.138127</v>
      </c>
      <c r="G844" s="88">
        <f>+IF(ISNUMBER(DATA!J2554),DATA!J2554,"n/a")</f>
        <v>39994.730000000003</v>
      </c>
      <c r="H844" s="79">
        <f>+IF(ISNUMBER(DATA!K2554),DATA!K2554,"n/a")</f>
        <v>7.8340000000000007E-2</v>
      </c>
      <c r="I844" s="88">
        <f>+IF(ISNUMBER(DATA!L2554),DATA!L2554,"n/a")</f>
        <v>85901.64</v>
      </c>
      <c r="J844" s="79">
        <f>+IF(ISNUMBER(DATA!M2554),DATA!M2554,"n/a")</f>
        <v>3.6853999999999998E-2</v>
      </c>
      <c r="K844" s="88">
        <f>+IF(ISNUMBER(DATA!N2554),DATA!N2554,"n/a")</f>
        <v>175469.64</v>
      </c>
      <c r="L844" s="79">
        <f>+IF(ISNUMBER(DATA!O2554),DATA!O2554,"n/a")</f>
        <v>-1.9196999999999999E-2</v>
      </c>
      <c r="R844" s="68"/>
      <c r="S844" s="68"/>
      <c r="T844" s="68"/>
      <c r="U844" s="68"/>
      <c r="V844" s="68"/>
      <c r="W844" s="68"/>
      <c r="X844" s="68"/>
      <c r="Y844" s="68"/>
    </row>
    <row r="845" spans="1:25" x14ac:dyDescent="0.2">
      <c r="A845" s="68" t="s">
        <v>20</v>
      </c>
      <c r="B845" s="68" t="s">
        <v>24</v>
      </c>
      <c r="C845" s="68" t="s">
        <v>9</v>
      </c>
      <c r="D845" s="68" t="s">
        <v>334</v>
      </c>
      <c r="E845" s="88">
        <f>+IF(ISNUMBER(DATA!H2555),DATA!H2555,"n/a")</f>
        <v>161650.49</v>
      </c>
      <c r="F845" s="79">
        <f>+IF(ISNUMBER(DATA!I2555),DATA!I2555,"n/a")</f>
        <v>0.30383599999999999</v>
      </c>
      <c r="G845" s="88">
        <f>+IF(ISNUMBER(DATA!J2555),DATA!J2555,"n/a")</f>
        <v>535516.19999999995</v>
      </c>
      <c r="H845" s="79">
        <f>+IF(ISNUMBER(DATA!K2555),DATA!K2555,"n/a")</f>
        <v>0.287103</v>
      </c>
      <c r="I845" s="88">
        <f>+IF(ISNUMBER(DATA!L2555),DATA!L2555,"n/a")</f>
        <v>1191030.67</v>
      </c>
      <c r="J845" s="79">
        <f>+IF(ISNUMBER(DATA!M2555),DATA!M2555,"n/a")</f>
        <v>0.28304400000000002</v>
      </c>
      <c r="K845" s="88">
        <f>+IF(ISNUMBER(DATA!N2555),DATA!N2555,"n/a")</f>
        <v>2374991.17</v>
      </c>
      <c r="L845" s="79">
        <f>+IF(ISNUMBER(DATA!O2555),DATA!O2555,"n/a")</f>
        <v>0.23799999999999999</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20</v>
      </c>
      <c r="B847" s="68" t="s">
        <v>24</v>
      </c>
      <c r="C847" s="68" t="s">
        <v>25</v>
      </c>
      <c r="D847" s="68" t="s">
        <v>326</v>
      </c>
      <c r="E847" s="88">
        <f>+IF(ISNUMBER(DATA!H2606),DATA!H2606,"n/a")</f>
        <v>33522.1</v>
      </c>
      <c r="F847" s="79">
        <f>+IF(ISNUMBER(DATA!I2606),DATA!I2606,"n/a")</f>
        <v>0.13720099999999999</v>
      </c>
      <c r="G847" s="88">
        <f>+IF(ISNUMBER(DATA!J2606),DATA!J2606,"n/a")</f>
        <v>109635.34</v>
      </c>
      <c r="H847" s="79">
        <f>+IF(ISNUMBER(DATA!K2606),DATA!K2606,"n/a")</f>
        <v>0.105661</v>
      </c>
      <c r="I847" s="88">
        <f>+IF(ISNUMBER(DATA!L2606),DATA!L2606,"n/a")</f>
        <v>240853.31</v>
      </c>
      <c r="J847" s="79">
        <f>+IF(ISNUMBER(DATA!M2606),DATA!M2606,"n/a")</f>
        <v>6.1843000000000002E-2</v>
      </c>
      <c r="K847" s="88">
        <f>+IF(ISNUMBER(DATA!N2606),DATA!N2606,"n/a")</f>
        <v>481028.41</v>
      </c>
      <c r="L847" s="79">
        <f>+IF(ISNUMBER(DATA!O2606),DATA!O2606,"n/a")</f>
        <v>-2.5350999999999999E-2</v>
      </c>
      <c r="R847" s="68"/>
      <c r="S847" s="68"/>
      <c r="T847" s="68"/>
      <c r="U847" s="68"/>
      <c r="V847" s="68"/>
      <c r="W847" s="68"/>
      <c r="X847" s="68"/>
      <c r="Y847" s="68"/>
    </row>
    <row r="848" spans="1:25" x14ac:dyDescent="0.2">
      <c r="A848" s="68" t="s">
        <v>20</v>
      </c>
      <c r="B848" s="68" t="s">
        <v>24</v>
      </c>
      <c r="C848" s="68" t="s">
        <v>25</v>
      </c>
      <c r="D848" s="68" t="s">
        <v>327</v>
      </c>
      <c r="E848" s="88">
        <f>+IF(ISNUMBER(DATA!H2607),DATA!H2607,"n/a")</f>
        <v>48997.13</v>
      </c>
      <c r="F848" s="79">
        <f>+IF(ISNUMBER(DATA!I2607),DATA!I2607,"n/a")</f>
        <v>-9.1783000000000003E-2</v>
      </c>
      <c r="G848" s="88">
        <f>+IF(ISNUMBER(DATA!J2607),DATA!J2607,"n/a")</f>
        <v>173710.8</v>
      </c>
      <c r="H848" s="79">
        <f>+IF(ISNUMBER(DATA!K2607),DATA!K2607,"n/a")</f>
        <v>-8.4433999999999995E-2</v>
      </c>
      <c r="I848" s="88">
        <f>+IF(ISNUMBER(DATA!L2607),DATA!L2607,"n/a")</f>
        <v>404502.81</v>
      </c>
      <c r="J848" s="79">
        <f>+IF(ISNUMBER(DATA!M2607),DATA!M2607,"n/a")</f>
        <v>-7.8595999999999999E-2</v>
      </c>
      <c r="K848" s="88">
        <f>+IF(ISNUMBER(DATA!N2607),DATA!N2607,"n/a")</f>
        <v>875204.89</v>
      </c>
      <c r="L848" s="79">
        <f>+IF(ISNUMBER(DATA!O2607),DATA!O2607,"n/a")</f>
        <v>-4.3746E-2</v>
      </c>
      <c r="R848" s="68"/>
      <c r="S848" s="68"/>
      <c r="T848" s="68"/>
      <c r="U848" s="68"/>
      <c r="V848" s="68"/>
      <c r="W848" s="68"/>
      <c r="X848" s="68"/>
      <c r="Y848" s="68"/>
    </row>
    <row r="849" spans="1:25" x14ac:dyDescent="0.2">
      <c r="A849" s="68" t="s">
        <v>20</v>
      </c>
      <c r="B849" s="68" t="s">
        <v>24</v>
      </c>
      <c r="C849" s="68" t="s">
        <v>25</v>
      </c>
      <c r="D849" s="68" t="s">
        <v>328</v>
      </c>
      <c r="E849" s="88">
        <f>+IF(ISNUMBER(DATA!H2608),DATA!H2608,"n/a")</f>
        <v>61765.86</v>
      </c>
      <c r="F849" s="79">
        <f>+IF(ISNUMBER(DATA!I2608),DATA!I2608,"n/a")</f>
        <v>2.8922E-2</v>
      </c>
      <c r="G849" s="88">
        <f>+IF(ISNUMBER(DATA!J2608),DATA!J2608,"n/a")</f>
        <v>198685.95</v>
      </c>
      <c r="H849" s="79">
        <f>+IF(ISNUMBER(DATA!K2608),DATA!K2608,"n/a")</f>
        <v>-1.0121E-2</v>
      </c>
      <c r="I849" s="88">
        <f>+IF(ISNUMBER(DATA!L2608),DATA!L2608,"n/a")</f>
        <v>451869.9</v>
      </c>
      <c r="J849" s="79">
        <f>+IF(ISNUMBER(DATA!M2608),DATA!M2608,"n/a")</f>
        <v>9.3849999999999992E-3</v>
      </c>
      <c r="K849" s="88">
        <f>+IF(ISNUMBER(DATA!N2608),DATA!N2608,"n/a")</f>
        <v>1003676.7</v>
      </c>
      <c r="L849" s="79">
        <f>+IF(ISNUMBER(DATA!O2608),DATA!O2608,"n/a")</f>
        <v>0.12837899999999999</v>
      </c>
      <c r="R849" s="68"/>
      <c r="S849" s="68"/>
      <c r="T849" s="68"/>
      <c r="U849" s="68"/>
      <c r="V849" s="68"/>
      <c r="W849" s="68"/>
      <c r="X849" s="68"/>
      <c r="Y849" s="68"/>
    </row>
    <row r="850" spans="1:25" x14ac:dyDescent="0.2">
      <c r="A850" s="68" t="s">
        <v>20</v>
      </c>
      <c r="B850" s="68" t="s">
        <v>24</v>
      </c>
      <c r="C850" s="68" t="s">
        <v>25</v>
      </c>
      <c r="D850" s="68" t="s">
        <v>329</v>
      </c>
      <c r="E850" s="88">
        <f>+IF(ISNUMBER(DATA!H2609),DATA!H2609,"n/a")</f>
        <v>154892.32</v>
      </c>
      <c r="F850" s="79">
        <f>+IF(ISNUMBER(DATA!I2609),DATA!I2609,"n/a")</f>
        <v>0.313583</v>
      </c>
      <c r="G850" s="88">
        <f>+IF(ISNUMBER(DATA!J2609),DATA!J2609,"n/a")</f>
        <v>519771.5</v>
      </c>
      <c r="H850" s="79">
        <f>+IF(ISNUMBER(DATA!K2609),DATA!K2609,"n/a")</f>
        <v>0.27768799999999999</v>
      </c>
      <c r="I850" s="88">
        <f>+IF(ISNUMBER(DATA!L2609),DATA!L2609,"n/a")</f>
        <v>1185629.7</v>
      </c>
      <c r="J850" s="79">
        <f>+IF(ISNUMBER(DATA!M2609),DATA!M2609,"n/a")</f>
        <v>0.264042</v>
      </c>
      <c r="K850" s="88">
        <f>+IF(ISNUMBER(DATA!N2609),DATA!N2609,"n/a")</f>
        <v>2351845.37</v>
      </c>
      <c r="L850" s="79">
        <f>+IF(ISNUMBER(DATA!O2609),DATA!O2609,"n/a")</f>
        <v>0.221417</v>
      </c>
      <c r="R850" s="68"/>
      <c r="S850" s="68"/>
      <c r="T850" s="68"/>
      <c r="U850" s="68"/>
      <c r="V850" s="68"/>
      <c r="W850" s="68"/>
      <c r="X850" s="68"/>
      <c r="Y850" s="68"/>
    </row>
    <row r="851" spans="1:25" x14ac:dyDescent="0.2">
      <c r="A851" s="68" t="s">
        <v>20</v>
      </c>
      <c r="B851" s="68" t="s">
        <v>24</v>
      </c>
      <c r="C851" s="68" t="s">
        <v>25</v>
      </c>
      <c r="D851" s="68" t="s">
        <v>330</v>
      </c>
      <c r="E851" s="88">
        <f>+IF(ISNUMBER(DATA!H2610),DATA!H2610,"n/a")</f>
        <v>21591.26</v>
      </c>
      <c r="F851" s="79">
        <f>+IF(ISNUMBER(DATA!I2610),DATA!I2610,"n/a")</f>
        <v>5.1882999999999999E-2</v>
      </c>
      <c r="G851" s="88">
        <f>+IF(ISNUMBER(DATA!J2610),DATA!J2610,"n/a")</f>
        <v>71594.070000000007</v>
      </c>
      <c r="H851" s="79">
        <f>+IF(ISNUMBER(DATA!K2610),DATA!K2610,"n/a")</f>
        <v>6.8140000000000006E-2</v>
      </c>
      <c r="I851" s="88">
        <f>+IF(ISNUMBER(DATA!L2610),DATA!L2610,"n/a")</f>
        <v>164362.39000000001</v>
      </c>
      <c r="J851" s="79">
        <f>+IF(ISNUMBER(DATA!M2610),DATA!M2610,"n/a")</f>
        <v>7.6599E-2</v>
      </c>
      <c r="K851" s="88">
        <f>+IF(ISNUMBER(DATA!N2610),DATA!N2610,"n/a")</f>
        <v>359855.03</v>
      </c>
      <c r="L851" s="79">
        <f>+IF(ISNUMBER(DATA!O2610),DATA!O2610,"n/a")</f>
        <v>6.8087999999999996E-2</v>
      </c>
      <c r="R851" s="68"/>
      <c r="S851" s="68"/>
      <c r="T851" s="68"/>
      <c r="U851" s="68"/>
      <c r="V851" s="68"/>
      <c r="W851" s="68"/>
      <c r="X851" s="68"/>
      <c r="Y851" s="68"/>
    </row>
    <row r="852" spans="1:25" x14ac:dyDescent="0.2">
      <c r="A852" s="68" t="s">
        <v>20</v>
      </c>
      <c r="B852" s="68" t="s">
        <v>24</v>
      </c>
      <c r="C852" s="68" t="s">
        <v>25</v>
      </c>
      <c r="D852" s="68" t="s">
        <v>331</v>
      </c>
      <c r="E852" s="88">
        <f>+IF(ISNUMBER(DATA!H2611),DATA!H2611,"n/a")</f>
        <v>31223.7</v>
      </c>
      <c r="F852" s="79">
        <f>+IF(ISNUMBER(DATA!I2611),DATA!I2611,"n/a")</f>
        <v>0.225913</v>
      </c>
      <c r="G852" s="88">
        <f>+IF(ISNUMBER(DATA!J2611),DATA!J2611,"n/a")</f>
        <v>100294.41</v>
      </c>
      <c r="H852" s="79">
        <f>+IF(ISNUMBER(DATA!K2611),DATA!K2611,"n/a")</f>
        <v>0.32381700000000002</v>
      </c>
      <c r="I852" s="88">
        <f>+IF(ISNUMBER(DATA!L2611),DATA!L2611,"n/a")</f>
        <v>211891.4</v>
      </c>
      <c r="J852" s="79">
        <f>+IF(ISNUMBER(DATA!M2611),DATA!M2611,"n/a")</f>
        <v>0.42746699999999999</v>
      </c>
      <c r="K852" s="88">
        <f>+IF(ISNUMBER(DATA!N2611),DATA!N2611,"n/a")</f>
        <v>431186.43</v>
      </c>
      <c r="L852" s="79">
        <f>+IF(ISNUMBER(DATA!O2611),DATA!O2611,"n/a")</f>
        <v>0.53174100000000002</v>
      </c>
      <c r="R852" s="68"/>
      <c r="S852" s="68"/>
      <c r="T852" s="68"/>
      <c r="U852" s="68"/>
      <c r="V852" s="68"/>
      <c r="W852" s="68"/>
      <c r="X852" s="68"/>
      <c r="Y852" s="68"/>
    </row>
    <row r="853" spans="1:25" x14ac:dyDescent="0.2">
      <c r="A853" s="68" t="s">
        <v>20</v>
      </c>
      <c r="B853" s="68" t="s">
        <v>24</v>
      </c>
      <c r="C853" s="68" t="s">
        <v>25</v>
      </c>
      <c r="D853" s="68" t="s">
        <v>332</v>
      </c>
      <c r="E853" s="88">
        <f>+IF(ISNUMBER(DATA!H2612),DATA!H2612,"n/a")</f>
        <v>73340.13</v>
      </c>
      <c r="F853" s="79">
        <f>+IF(ISNUMBER(DATA!I2612),DATA!I2612,"n/a")</f>
        <v>3.2919999999999998E-2</v>
      </c>
      <c r="G853" s="88">
        <f>+IF(ISNUMBER(DATA!J2612),DATA!J2612,"n/a")</f>
        <v>221470.49</v>
      </c>
      <c r="H853" s="79">
        <f>+IF(ISNUMBER(DATA!K2612),DATA!K2612,"n/a")</f>
        <v>2.0846E-2</v>
      </c>
      <c r="I853" s="88">
        <f>+IF(ISNUMBER(DATA!L2612),DATA!L2612,"n/a")</f>
        <v>501315.02</v>
      </c>
      <c r="J853" s="79">
        <f>+IF(ISNUMBER(DATA!M2612),DATA!M2612,"n/a")</f>
        <v>6.0849E-2</v>
      </c>
      <c r="K853" s="88">
        <f>+IF(ISNUMBER(DATA!N2612),DATA!N2612,"n/a")</f>
        <v>1124787.4099999999</v>
      </c>
      <c r="L853" s="79">
        <f>+IF(ISNUMBER(DATA!O2612),DATA!O2612,"n/a")</f>
        <v>1.6965000000000001E-2</v>
      </c>
      <c r="R853" s="68"/>
      <c r="S853" s="68"/>
      <c r="T853" s="68"/>
      <c r="U853" s="68"/>
      <c r="V853" s="68"/>
      <c r="W853" s="68"/>
      <c r="X853" s="68"/>
      <c r="Y853" s="68"/>
    </row>
    <row r="854" spans="1:25" x14ac:dyDescent="0.2">
      <c r="A854" s="68" t="s">
        <v>20</v>
      </c>
      <c r="B854" s="68" t="s">
        <v>24</v>
      </c>
      <c r="C854" s="68" t="s">
        <v>25</v>
      </c>
      <c r="D854" s="68" t="s">
        <v>333</v>
      </c>
      <c r="E854" s="88">
        <f>+IF(ISNUMBER(DATA!H2613),DATA!H2613,"n/a")</f>
        <v>42867.59</v>
      </c>
      <c r="F854" s="79">
        <f>+IF(ISNUMBER(DATA!I2613),DATA!I2613,"n/a")</f>
        <v>0.22998499999999999</v>
      </c>
      <c r="G854" s="88">
        <f>+IF(ISNUMBER(DATA!J2613),DATA!J2613,"n/a")</f>
        <v>137015.46</v>
      </c>
      <c r="H854" s="79">
        <f>+IF(ISNUMBER(DATA!K2613),DATA!K2613,"n/a")</f>
        <v>0.163577</v>
      </c>
      <c r="I854" s="88">
        <f>+IF(ISNUMBER(DATA!L2613),DATA!L2613,"n/a")</f>
        <v>294161.43</v>
      </c>
      <c r="J854" s="79">
        <f>+IF(ISNUMBER(DATA!M2613),DATA!M2613,"n/a")</f>
        <v>0.11967</v>
      </c>
      <c r="K854" s="88">
        <f>+IF(ISNUMBER(DATA!N2613),DATA!N2613,"n/a")</f>
        <v>587195.03</v>
      </c>
      <c r="L854" s="79">
        <f>+IF(ISNUMBER(DATA!O2613),DATA!O2613,"n/a")</f>
        <v>3.8947000000000002E-2</v>
      </c>
      <c r="R854" s="68"/>
      <c r="S854" s="68"/>
      <c r="T854" s="68"/>
      <c r="U854" s="68"/>
      <c r="V854" s="68"/>
      <c r="W854" s="68"/>
      <c r="X854" s="68"/>
      <c r="Y854" s="68"/>
    </row>
    <row r="855" spans="1:25" x14ac:dyDescent="0.2">
      <c r="A855" s="68" t="s">
        <v>20</v>
      </c>
      <c r="B855" s="68" t="s">
        <v>24</v>
      </c>
      <c r="C855" s="68" t="s">
        <v>25</v>
      </c>
      <c r="D855" s="68" t="s">
        <v>334</v>
      </c>
      <c r="E855" s="88">
        <f>+IF(ISNUMBER(DATA!H2614),DATA!H2614,"n/a")</f>
        <v>468200.16</v>
      </c>
      <c r="F855" s="79">
        <f>+IF(ISNUMBER(DATA!I2614),DATA!I2614,"n/a")</f>
        <v>0.133044</v>
      </c>
      <c r="G855" s="88">
        <f>+IF(ISNUMBER(DATA!J2614),DATA!J2614,"n/a")</f>
        <v>1532178.39</v>
      </c>
      <c r="H855" s="79">
        <f>+IF(ISNUMBER(DATA!K2614),DATA!K2614,"n/a")</f>
        <v>0.115202</v>
      </c>
      <c r="I855" s="88">
        <f>+IF(ISNUMBER(DATA!L2614),DATA!L2614,"n/a")</f>
        <v>3454586.58</v>
      </c>
      <c r="J855" s="79">
        <f>+IF(ISNUMBER(DATA!M2614),DATA!M2614,"n/a")</f>
        <v>0.118765</v>
      </c>
      <c r="K855" s="88">
        <f>+IF(ISNUMBER(DATA!N2614),DATA!N2614,"n/a")</f>
        <v>7214779.4199999999</v>
      </c>
      <c r="L855" s="79">
        <f>+IF(ISNUMBER(DATA!O2614),DATA!O2614,"n/a")</f>
        <v>0.107683</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20</v>
      </c>
      <c r="B857" s="68" t="s">
        <v>24</v>
      </c>
      <c r="C857" s="68" t="s">
        <v>10</v>
      </c>
      <c r="D857" s="68" t="s">
        <v>326</v>
      </c>
      <c r="E857" s="89">
        <f>+IF(ISNUMBER(DATA!H2665),DATA!H2665,"n/a")</f>
        <v>15.992979</v>
      </c>
      <c r="F857" s="79">
        <f>+IF(ISNUMBER(DATA!I2665),DATA!I2665,"n/a")</f>
        <v>5.5773000000000003E-2</v>
      </c>
      <c r="G857" s="89">
        <f>+IF(ISNUMBER(DATA!J2665),DATA!J2665,"n/a")</f>
        <v>15.255037</v>
      </c>
      <c r="H857" s="79">
        <f>+IF(ISNUMBER(DATA!K2665),DATA!K2665,"n/a")</f>
        <v>-7.0000000000000001E-3</v>
      </c>
      <c r="I857" s="89">
        <f>+IF(ISNUMBER(DATA!L2665),DATA!L2665,"n/a")</f>
        <v>15.115938</v>
      </c>
      <c r="J857" s="79">
        <f>+IF(ISNUMBER(DATA!M2665),DATA!M2665,"n/a")</f>
        <v>-6.352E-3</v>
      </c>
      <c r="K857" s="89">
        <f>+IF(ISNUMBER(DATA!N2665),DATA!N2665,"n/a")</f>
        <v>15.346549</v>
      </c>
      <c r="L857" s="79">
        <f>+IF(ISNUMBER(DATA!O2665),DATA!O2665,"n/a")</f>
        <v>3.5437999999999997E-2</v>
      </c>
      <c r="R857" s="68"/>
      <c r="S857" s="68"/>
      <c r="T857" s="68"/>
      <c r="U857" s="68"/>
      <c r="V857" s="68"/>
      <c r="W857" s="68"/>
      <c r="X857" s="68"/>
      <c r="Y857" s="68"/>
    </row>
    <row r="858" spans="1:25" x14ac:dyDescent="0.2">
      <c r="A858" s="68" t="s">
        <v>20</v>
      </c>
      <c r="B858" s="68" t="s">
        <v>24</v>
      </c>
      <c r="C858" s="68" t="s">
        <v>10</v>
      </c>
      <c r="D858" s="68" t="s">
        <v>327</v>
      </c>
      <c r="E858" s="89">
        <f>+IF(ISNUMBER(DATA!H2666),DATA!H2666,"n/a")</f>
        <v>11.693806</v>
      </c>
      <c r="F858" s="79">
        <f>+IF(ISNUMBER(DATA!I2666),DATA!I2666,"n/a")</f>
        <v>7.1705000000000005E-2</v>
      </c>
      <c r="G858" s="89">
        <f>+IF(ISNUMBER(DATA!J2666),DATA!J2666,"n/a")</f>
        <v>12.346864</v>
      </c>
      <c r="H858" s="79">
        <f>+IF(ISNUMBER(DATA!K2666),DATA!K2666,"n/a")</f>
        <v>0.106184</v>
      </c>
      <c r="I858" s="89">
        <f>+IF(ISNUMBER(DATA!L2666),DATA!L2666,"n/a")</f>
        <v>11.760312000000001</v>
      </c>
      <c r="J858" s="79">
        <f>+IF(ISNUMBER(DATA!M2666),DATA!M2666,"n/a")</f>
        <v>5.6656999999999999E-2</v>
      </c>
      <c r="K858" s="89">
        <f>+IF(ISNUMBER(DATA!N2666),DATA!N2666,"n/a")</f>
        <v>11.533516000000001</v>
      </c>
      <c r="L858" s="79">
        <f>+IF(ISNUMBER(DATA!O2666),DATA!O2666,"n/a")</f>
        <v>3.5947E-2</v>
      </c>
      <c r="R858" s="68"/>
      <c r="S858" s="68"/>
      <c r="T858" s="68"/>
      <c r="U858" s="68"/>
      <c r="V858" s="68"/>
      <c r="W858" s="68"/>
      <c r="X858" s="68"/>
      <c r="Y858" s="68"/>
    </row>
    <row r="859" spans="1:25" x14ac:dyDescent="0.2">
      <c r="A859" s="68" t="s">
        <v>20</v>
      </c>
      <c r="B859" s="68" t="s">
        <v>24</v>
      </c>
      <c r="C859" s="68" t="s">
        <v>10</v>
      </c>
      <c r="D859" s="68" t="s">
        <v>328</v>
      </c>
      <c r="E859" s="89">
        <f>+IF(ISNUMBER(DATA!H2667),DATA!H2667,"n/a")</f>
        <v>10.050912</v>
      </c>
      <c r="F859" s="79">
        <f>+IF(ISNUMBER(DATA!I2667),DATA!I2667,"n/a")</f>
        <v>3.2286000000000002E-2</v>
      </c>
      <c r="G859" s="89">
        <f>+IF(ISNUMBER(DATA!J2667),DATA!J2667,"n/a")</f>
        <v>9.8482289999999999</v>
      </c>
      <c r="H859" s="79">
        <f>+IF(ISNUMBER(DATA!K2667),DATA!K2667,"n/a")</f>
        <v>9.2350000000000002E-3</v>
      </c>
      <c r="I859" s="89">
        <f>+IF(ISNUMBER(DATA!L2667),DATA!L2667,"n/a")</f>
        <v>9.5929000000000002</v>
      </c>
      <c r="J859" s="79">
        <f>+IF(ISNUMBER(DATA!M2667),DATA!M2667,"n/a")</f>
        <v>-3.4606999999999999E-2</v>
      </c>
      <c r="K859" s="89">
        <f>+IF(ISNUMBER(DATA!N2667),DATA!N2667,"n/a")</f>
        <v>9.4514359999999993</v>
      </c>
      <c r="L859" s="79">
        <f>+IF(ISNUMBER(DATA!O2667),DATA!O2667,"n/a")</f>
        <v>-0.133189</v>
      </c>
      <c r="R859" s="68"/>
      <c r="S859" s="68"/>
      <c r="T859" s="68"/>
      <c r="U859" s="68"/>
      <c r="V859" s="68"/>
      <c r="W859" s="68"/>
      <c r="X859" s="68"/>
      <c r="Y859" s="68"/>
    </row>
    <row r="860" spans="1:25" x14ac:dyDescent="0.2">
      <c r="A860" s="68" t="s">
        <v>20</v>
      </c>
      <c r="B860" s="68" t="s">
        <v>24</v>
      </c>
      <c r="C860" s="68" t="s">
        <v>10</v>
      </c>
      <c r="D860" s="68" t="s">
        <v>329</v>
      </c>
      <c r="E860" s="89">
        <f>+IF(ISNUMBER(DATA!H2668),DATA!H2668,"n/a")</f>
        <v>7.5583010000000002</v>
      </c>
      <c r="F860" s="79">
        <f>+IF(ISNUMBER(DATA!I2668),DATA!I2668,"n/a")</f>
        <v>-0.15662699999999999</v>
      </c>
      <c r="G860" s="89">
        <f>+IF(ISNUMBER(DATA!J2668),DATA!J2668,"n/a")</f>
        <v>7.4485900000000003</v>
      </c>
      <c r="H860" s="79">
        <f>+IF(ISNUMBER(DATA!K2668),DATA!K2668,"n/a")</f>
        <v>-0.17602799999999999</v>
      </c>
      <c r="I860" s="89">
        <f>+IF(ISNUMBER(DATA!L2668),DATA!L2668,"n/a")</f>
        <v>7.5073720000000002</v>
      </c>
      <c r="J860" s="79">
        <f>+IF(ISNUMBER(DATA!M2668),DATA!M2668,"n/a")</f>
        <v>-0.165468</v>
      </c>
      <c r="K860" s="89">
        <f>+IF(ISNUMBER(DATA!N2668),DATA!N2668,"n/a")</f>
        <v>7.9390590000000003</v>
      </c>
      <c r="L860" s="79">
        <f>+IF(ISNUMBER(DATA!O2668),DATA!O2668,"n/a")</f>
        <v>-0.129217</v>
      </c>
      <c r="R860" s="68"/>
      <c r="S860" s="68"/>
      <c r="T860" s="68"/>
      <c r="U860" s="68"/>
      <c r="V860" s="68"/>
      <c r="W860" s="68"/>
      <c r="X860" s="68"/>
      <c r="Y860" s="68"/>
    </row>
    <row r="861" spans="1:25" x14ac:dyDescent="0.2">
      <c r="A861" s="68" t="s">
        <v>20</v>
      </c>
      <c r="B861" s="68" t="s">
        <v>24</v>
      </c>
      <c r="C861" s="68" t="s">
        <v>10</v>
      </c>
      <c r="D861" s="68" t="s">
        <v>330</v>
      </c>
      <c r="E861" s="89">
        <f>+IF(ISNUMBER(DATA!H2669),DATA!H2669,"n/a")</f>
        <v>12.575733</v>
      </c>
      <c r="F861" s="79">
        <f>+IF(ISNUMBER(DATA!I2669),DATA!I2669,"n/a")</f>
        <v>1.1745E-2</v>
      </c>
      <c r="G861" s="89">
        <f>+IF(ISNUMBER(DATA!J2669),DATA!J2669,"n/a")</f>
        <v>12.983938</v>
      </c>
      <c r="H861" s="79">
        <f>+IF(ISNUMBER(DATA!K2669),DATA!K2669,"n/a")</f>
        <v>7.1076E-2</v>
      </c>
      <c r="I861" s="89">
        <f>+IF(ISNUMBER(DATA!L2669),DATA!L2669,"n/a")</f>
        <v>12.767545999999999</v>
      </c>
      <c r="J861" s="79">
        <f>+IF(ISNUMBER(DATA!M2669),DATA!M2669,"n/a")</f>
        <v>6.3E-2</v>
      </c>
      <c r="K861" s="89">
        <f>+IF(ISNUMBER(DATA!N2669),DATA!N2669,"n/a")</f>
        <v>12.649179999999999</v>
      </c>
      <c r="L861" s="79">
        <f>+IF(ISNUMBER(DATA!O2669),DATA!O2669,"n/a")</f>
        <v>6.5320000000000003E-2</v>
      </c>
      <c r="R861" s="68"/>
      <c r="S861" s="68"/>
      <c r="T861" s="68"/>
      <c r="U861" s="68"/>
      <c r="V861" s="68"/>
      <c r="W861" s="68"/>
      <c r="X861" s="68"/>
      <c r="Y861" s="68"/>
    </row>
    <row r="862" spans="1:25" x14ac:dyDescent="0.2">
      <c r="A862" s="68" t="s">
        <v>20</v>
      </c>
      <c r="B862" s="68" t="s">
        <v>24</v>
      </c>
      <c r="C862" s="68" t="s">
        <v>10</v>
      </c>
      <c r="D862" s="68" t="s">
        <v>331</v>
      </c>
      <c r="E862" s="89">
        <f>+IF(ISNUMBER(DATA!H2670),DATA!H2670,"n/a")</f>
        <v>8.3313009999999998</v>
      </c>
      <c r="F862" s="79">
        <f>+IF(ISNUMBER(DATA!I2670),DATA!I2670,"n/a")</f>
        <v>-9.6179000000000001E-2</v>
      </c>
      <c r="G862" s="89">
        <f>+IF(ISNUMBER(DATA!J2670),DATA!J2670,"n/a")</f>
        <v>8.5984809999999996</v>
      </c>
      <c r="H862" s="79">
        <f>+IF(ISNUMBER(DATA!K2670),DATA!K2670,"n/a")</f>
        <v>-9.9641999999999994E-2</v>
      </c>
      <c r="I862" s="89">
        <f>+IF(ISNUMBER(DATA!L2670),DATA!L2670,"n/a")</f>
        <v>9.0976189999999999</v>
      </c>
      <c r="J862" s="79">
        <f>+IF(ISNUMBER(DATA!M2670),DATA!M2670,"n/a")</f>
        <v>-0.13284699999999999</v>
      </c>
      <c r="K862" s="89">
        <f>+IF(ISNUMBER(DATA!N2670),DATA!N2670,"n/a")</f>
        <v>9.0173950000000005</v>
      </c>
      <c r="L862" s="79">
        <f>+IF(ISNUMBER(DATA!O2670),DATA!O2670,"n/a")</f>
        <v>-0.23283999999999999</v>
      </c>
      <c r="R862" s="68"/>
      <c r="S862" s="68"/>
      <c r="T862" s="68"/>
      <c r="U862" s="68"/>
      <c r="V862" s="68"/>
      <c r="W862" s="68"/>
      <c r="X862" s="68"/>
      <c r="Y862" s="68"/>
    </row>
    <row r="863" spans="1:25" x14ac:dyDescent="0.2">
      <c r="A863" s="68" t="s">
        <v>20</v>
      </c>
      <c r="B863" s="68" t="s">
        <v>24</v>
      </c>
      <c r="C863" s="68" t="s">
        <v>10</v>
      </c>
      <c r="D863" s="68" t="s">
        <v>332</v>
      </c>
      <c r="E863" s="89">
        <f>+IF(ISNUMBER(DATA!H2671),DATA!H2671,"n/a")</f>
        <v>16.267066</v>
      </c>
      <c r="F863" s="79">
        <f>+IF(ISNUMBER(DATA!I2671),DATA!I2671,"n/a")</f>
        <v>8.9454000000000006E-2</v>
      </c>
      <c r="G863" s="89">
        <f>+IF(ISNUMBER(DATA!J2671),DATA!J2671,"n/a")</f>
        <v>16.254508999999999</v>
      </c>
      <c r="H863" s="79">
        <f>+IF(ISNUMBER(DATA!K2671),DATA!K2671,"n/a")</f>
        <v>9.5004000000000005E-2</v>
      </c>
      <c r="I863" s="89">
        <f>+IF(ISNUMBER(DATA!L2671),DATA!L2671,"n/a")</f>
        <v>16.305989</v>
      </c>
      <c r="J863" s="79">
        <f>+IF(ISNUMBER(DATA!M2671),DATA!M2671,"n/a")</f>
        <v>8.7489999999999998E-2</v>
      </c>
      <c r="K863" s="89">
        <f>+IF(ISNUMBER(DATA!N2671),DATA!N2671,"n/a")</f>
        <v>15.456685</v>
      </c>
      <c r="L863" s="79">
        <f>+IF(ISNUMBER(DATA!O2671),DATA!O2671,"n/a")</f>
        <v>5.0248000000000001E-2</v>
      </c>
      <c r="R863" s="68"/>
      <c r="S863" s="68"/>
      <c r="T863" s="68"/>
      <c r="U863" s="68"/>
      <c r="V863" s="68"/>
      <c r="W863" s="68"/>
      <c r="X863" s="68"/>
      <c r="Y863" s="68"/>
    </row>
    <row r="864" spans="1:25" x14ac:dyDescent="0.2">
      <c r="A864" s="68" t="s">
        <v>20</v>
      </c>
      <c r="B864" s="68" t="s">
        <v>24</v>
      </c>
      <c r="C864" s="68" t="s">
        <v>10</v>
      </c>
      <c r="D864" s="68" t="s">
        <v>333</v>
      </c>
      <c r="E864" s="89">
        <f>+IF(ISNUMBER(DATA!H2672),DATA!H2672,"n/a")</f>
        <v>12.950385000000001</v>
      </c>
      <c r="F864" s="79">
        <f>+IF(ISNUMBER(DATA!I2672),DATA!I2672,"n/a")</f>
        <v>1.6205000000000001E-2</v>
      </c>
      <c r="G864" s="89">
        <f>+IF(ISNUMBER(DATA!J2672),DATA!J2672,"n/a")</f>
        <v>12.677892999999999</v>
      </c>
      <c r="H864" s="79">
        <f>+IF(ISNUMBER(DATA!K2672),DATA!K2672,"n/a")</f>
        <v>-4.3550000000000004E-3</v>
      </c>
      <c r="I864" s="89">
        <f>+IF(ISNUMBER(DATA!L2672),DATA!L2672,"n/a")</f>
        <v>12.657461</v>
      </c>
      <c r="J864" s="79">
        <f>+IF(ISNUMBER(DATA!M2672),DATA!M2672,"n/a")</f>
        <v>-2.6189999999999998E-3</v>
      </c>
      <c r="K864" s="89">
        <f>+IF(ISNUMBER(DATA!N2672),DATA!N2672,"n/a")</f>
        <v>12.706572</v>
      </c>
      <c r="L864" s="79">
        <f>+IF(ISNUMBER(DATA!O2672),DATA!O2672,"n/a")</f>
        <v>3.9090000000000001E-3</v>
      </c>
      <c r="R864" s="68"/>
      <c r="S864" s="68"/>
      <c r="T864" s="68"/>
      <c r="U864" s="68"/>
      <c r="V864" s="68"/>
      <c r="W864" s="68"/>
      <c r="X864" s="68"/>
      <c r="Y864" s="68"/>
    </row>
    <row r="865" spans="1:25" x14ac:dyDescent="0.2">
      <c r="A865" s="68" t="s">
        <v>20</v>
      </c>
      <c r="B865" s="68" t="s">
        <v>24</v>
      </c>
      <c r="C865" s="68" t="s">
        <v>10</v>
      </c>
      <c r="D865" s="68" t="s">
        <v>334</v>
      </c>
      <c r="E865" s="89">
        <f>+IF(ISNUMBER(DATA!H2673),DATA!H2673,"n/a")</f>
        <v>10.250176</v>
      </c>
      <c r="F865" s="79">
        <f>+IF(ISNUMBER(DATA!I2673),DATA!I2673,"n/a")</f>
        <v>-6.7164000000000001E-2</v>
      </c>
      <c r="G865" s="89">
        <f>+IF(ISNUMBER(DATA!J2673),DATA!J2673,"n/a")</f>
        <v>10.141565999999999</v>
      </c>
      <c r="H865" s="79">
        <f>+IF(ISNUMBER(DATA!K2673),DATA!K2673,"n/a")</f>
        <v>-7.8290999999999999E-2</v>
      </c>
      <c r="I865" s="89">
        <f>+IF(ISNUMBER(DATA!L2673),DATA!L2673,"n/a")</f>
        <v>10.102217</v>
      </c>
      <c r="J865" s="79">
        <f>+IF(ISNUMBER(DATA!M2673),DATA!M2673,"n/a")</f>
        <v>-8.5662000000000002E-2</v>
      </c>
      <c r="K865" s="89">
        <f>+IF(ISNUMBER(DATA!N2673),DATA!N2673,"n/a")</f>
        <v>10.350489</v>
      </c>
      <c r="L865" s="79">
        <f>+IF(ISNUMBER(DATA!O2673),DATA!O2673,"n/a")</f>
        <v>-8.4408999999999998E-2</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20</v>
      </c>
      <c r="B867" s="68" t="s">
        <v>24</v>
      </c>
      <c r="C867" s="68" t="s">
        <v>26</v>
      </c>
      <c r="D867" s="68" t="s">
        <v>326</v>
      </c>
      <c r="E867" s="89">
        <f>+IF(ISNUMBER(DATA!H2724),DATA!H2724,"n/a")</f>
        <v>4.1796170000000004</v>
      </c>
      <c r="F867" s="79">
        <f>+IF(ISNUMBER(DATA!I2724),DATA!I2724,"n/a")</f>
        <v>9.6997E-2</v>
      </c>
      <c r="G867" s="89">
        <f>+IF(ISNUMBER(DATA!J2724),DATA!J2724,"n/a")</f>
        <v>4.0770429999999998</v>
      </c>
      <c r="H867" s="79">
        <f>+IF(ISNUMBER(DATA!K2724),DATA!K2724,"n/a")</f>
        <v>5.4278E-2</v>
      </c>
      <c r="I867" s="89">
        <f>+IF(ISNUMBER(DATA!L2724),DATA!L2724,"n/a")</f>
        <v>4.0504449999999999</v>
      </c>
      <c r="J867" s="79">
        <f>+IF(ISNUMBER(DATA!M2724),DATA!M2724,"n/a")</f>
        <v>6.7376000000000005E-2</v>
      </c>
      <c r="K867" s="89">
        <f>+IF(ISNUMBER(DATA!N2724),DATA!N2724,"n/a")</f>
        <v>4.0136700000000003</v>
      </c>
      <c r="L867" s="79">
        <f>+IF(ISNUMBER(DATA!O2724),DATA!O2724,"n/a")</f>
        <v>8.2663E-2</v>
      </c>
      <c r="R867" s="68"/>
      <c r="S867" s="68"/>
      <c r="T867" s="68"/>
      <c r="U867" s="68"/>
      <c r="V867" s="68"/>
      <c r="W867" s="68"/>
      <c r="X867" s="68"/>
      <c r="Y867" s="68"/>
    </row>
    <row r="868" spans="1:25" x14ac:dyDescent="0.2">
      <c r="A868" s="68" t="s">
        <v>20</v>
      </c>
      <c r="B868" s="68" t="s">
        <v>24</v>
      </c>
      <c r="C868" s="68" t="s">
        <v>26</v>
      </c>
      <c r="D868" s="68" t="s">
        <v>327</v>
      </c>
      <c r="E868" s="89">
        <f>+IF(ISNUMBER(DATA!H2725),DATA!H2725,"n/a")</f>
        <v>3.1097540000000001</v>
      </c>
      <c r="F868" s="79">
        <f>+IF(ISNUMBER(DATA!I2725),DATA!I2725,"n/a")</f>
        <v>0.123652</v>
      </c>
      <c r="G868" s="89">
        <f>+IF(ISNUMBER(DATA!J2725),DATA!J2725,"n/a")</f>
        <v>3.3987289999999999</v>
      </c>
      <c r="H868" s="79">
        <f>+IF(ISNUMBER(DATA!K2725),DATA!K2725,"n/a")</f>
        <v>0.17948900000000001</v>
      </c>
      <c r="I868" s="89">
        <f>+IF(ISNUMBER(DATA!L2725),DATA!L2725,"n/a")</f>
        <v>3.165638</v>
      </c>
      <c r="J868" s="79">
        <f>+IF(ISNUMBER(DATA!M2725),DATA!M2725,"n/a")</f>
        <v>9.5572000000000004E-2</v>
      </c>
      <c r="K868" s="89">
        <f>+IF(ISNUMBER(DATA!N2725),DATA!N2725,"n/a")</f>
        <v>3.041601</v>
      </c>
      <c r="L868" s="79">
        <f>+IF(ISNUMBER(DATA!O2725),DATA!O2725,"n/a")</f>
        <v>5.7278999999999997E-2</v>
      </c>
      <c r="R868" s="68"/>
      <c r="S868" s="68"/>
      <c r="T868" s="68"/>
      <c r="U868" s="68"/>
      <c r="V868" s="68"/>
      <c r="W868" s="68"/>
      <c r="X868" s="68"/>
      <c r="Y868" s="68"/>
    </row>
    <row r="869" spans="1:25" x14ac:dyDescent="0.2">
      <c r="A869" s="68" t="s">
        <v>20</v>
      </c>
      <c r="B869" s="68" t="s">
        <v>24</v>
      </c>
      <c r="C869" s="68" t="s">
        <v>26</v>
      </c>
      <c r="D869" s="68" t="s">
        <v>328</v>
      </c>
      <c r="E869" s="89">
        <f>+IF(ISNUMBER(DATA!H2726),DATA!H2726,"n/a")</f>
        <v>3.5429879999999998</v>
      </c>
      <c r="F869" s="79">
        <f>+IF(ISNUMBER(DATA!I2726),DATA!I2726,"n/a")</f>
        <v>0.16000300000000001</v>
      </c>
      <c r="G869" s="89">
        <f>+IF(ISNUMBER(DATA!J2726),DATA!J2726,"n/a")</f>
        <v>3.5432980000000001</v>
      </c>
      <c r="H869" s="79">
        <f>+IF(ISNUMBER(DATA!K2726),DATA!K2726,"n/a")</f>
        <v>0.15262400000000001</v>
      </c>
      <c r="I869" s="89">
        <f>+IF(ISNUMBER(DATA!L2726),DATA!L2726,"n/a")</f>
        <v>3.4394459999999998</v>
      </c>
      <c r="J869" s="79">
        <f>+IF(ISNUMBER(DATA!M2726),DATA!M2726,"n/a")</f>
        <v>0.116948</v>
      </c>
      <c r="K869" s="89">
        <f>+IF(ISNUMBER(DATA!N2726),DATA!N2726,"n/a")</f>
        <v>3.2433779999999999</v>
      </c>
      <c r="L869" s="79">
        <f>+IF(ISNUMBER(DATA!O2726),DATA!O2726,"n/a")</f>
        <v>1.0932000000000001E-2</v>
      </c>
      <c r="R869" s="68"/>
      <c r="S869" s="68"/>
      <c r="T869" s="68"/>
      <c r="U869" s="68"/>
      <c r="V869" s="68"/>
      <c r="W869" s="68"/>
      <c r="X869" s="68"/>
      <c r="Y869" s="68"/>
    </row>
    <row r="870" spans="1:25" x14ac:dyDescent="0.2">
      <c r="A870" s="68" t="s">
        <v>20</v>
      </c>
      <c r="B870" s="68" t="s">
        <v>24</v>
      </c>
      <c r="C870" s="68" t="s">
        <v>26</v>
      </c>
      <c r="D870" s="68" t="s">
        <v>329</v>
      </c>
      <c r="E870" s="89">
        <f>+IF(ISNUMBER(DATA!H2727),DATA!H2727,"n/a")</f>
        <v>3.480283</v>
      </c>
      <c r="F870" s="79">
        <f>+IF(ISNUMBER(DATA!I2727),DATA!I2727,"n/a")</f>
        <v>0.102616</v>
      </c>
      <c r="G870" s="89">
        <f>+IF(ISNUMBER(DATA!J2727),DATA!J2727,"n/a")</f>
        <v>3.4366590000000001</v>
      </c>
      <c r="H870" s="79">
        <f>+IF(ISNUMBER(DATA!K2727),DATA!K2727,"n/a")</f>
        <v>6.9796999999999998E-2</v>
      </c>
      <c r="I870" s="89">
        <f>+IF(ISNUMBER(DATA!L2727),DATA!L2727,"n/a")</f>
        <v>3.3948960000000001</v>
      </c>
      <c r="J870" s="79">
        <f>+IF(ISNUMBER(DATA!M2727),DATA!M2727,"n/a")</f>
        <v>6.8078E-2</v>
      </c>
      <c r="K870" s="89">
        <f>+IF(ISNUMBER(DATA!N2727),DATA!N2727,"n/a")</f>
        <v>3.3237450000000002</v>
      </c>
      <c r="L870" s="79">
        <f>+IF(ISNUMBER(DATA!O2727),DATA!O2727,"n/a")</f>
        <v>3.3700000000000001E-2</v>
      </c>
      <c r="R870" s="68"/>
      <c r="S870" s="68"/>
      <c r="T870" s="68"/>
      <c r="U870" s="68"/>
      <c r="V870" s="68"/>
      <c r="W870" s="68"/>
      <c r="X870" s="68"/>
      <c r="Y870" s="68"/>
    </row>
    <row r="871" spans="1:25" x14ac:dyDescent="0.2">
      <c r="A871" s="68" t="s">
        <v>20</v>
      </c>
      <c r="B871" s="68" t="s">
        <v>24</v>
      </c>
      <c r="C871" s="68" t="s">
        <v>26</v>
      </c>
      <c r="D871" s="68" t="s">
        <v>330</v>
      </c>
      <c r="E871" s="89">
        <f>+IF(ISNUMBER(DATA!H2728),DATA!H2728,"n/a")</f>
        <v>3.7769499999999998</v>
      </c>
      <c r="F871" s="79">
        <f>+IF(ISNUMBER(DATA!I2728),DATA!I2728,"n/a")</f>
        <v>2.4608000000000001E-2</v>
      </c>
      <c r="G871" s="89">
        <f>+IF(ISNUMBER(DATA!J2728),DATA!J2728,"n/a")</f>
        <v>3.925888</v>
      </c>
      <c r="H871" s="79">
        <f>+IF(ISNUMBER(DATA!K2728),DATA!K2728,"n/a")</f>
        <v>9.2175999999999994E-2</v>
      </c>
      <c r="I871" s="89">
        <f>+IF(ISNUMBER(DATA!L2728),DATA!L2728,"n/a")</f>
        <v>3.7895490000000001</v>
      </c>
      <c r="J871" s="79">
        <f>+IF(ISNUMBER(DATA!M2728),DATA!M2728,"n/a")</f>
        <v>7.177E-2</v>
      </c>
      <c r="K871" s="89">
        <f>+IF(ISNUMBER(DATA!N2728),DATA!N2728,"n/a")</f>
        <v>3.7471679999999998</v>
      </c>
      <c r="L871" s="79">
        <f>+IF(ISNUMBER(DATA!O2728),DATA!O2728,"n/a")</f>
        <v>6.7636000000000002E-2</v>
      </c>
      <c r="R871" s="68"/>
      <c r="S871" s="68"/>
      <c r="T871" s="68"/>
      <c r="U871" s="68"/>
      <c r="V871" s="68"/>
      <c r="W871" s="68"/>
      <c r="X871" s="68"/>
      <c r="Y871" s="68"/>
    </row>
    <row r="872" spans="1:25" x14ac:dyDescent="0.2">
      <c r="A872" s="68" t="s">
        <v>20</v>
      </c>
      <c r="B872" s="68" t="s">
        <v>24</v>
      </c>
      <c r="C872" s="68" t="s">
        <v>26</v>
      </c>
      <c r="D872" s="68" t="s">
        <v>331</v>
      </c>
      <c r="E872" s="89">
        <f>+IF(ISNUMBER(DATA!H2729),DATA!H2729,"n/a")</f>
        <v>2.9893420000000002</v>
      </c>
      <c r="F872" s="79">
        <f>+IF(ISNUMBER(DATA!I2729),DATA!I2729,"n/a")</f>
        <v>-6.6751000000000005E-2</v>
      </c>
      <c r="G872" s="89">
        <f>+IF(ISNUMBER(DATA!J2729),DATA!J2729,"n/a")</f>
        <v>3.066659</v>
      </c>
      <c r="H872" s="79">
        <f>+IF(ISNUMBER(DATA!K2729),DATA!K2729,"n/a")</f>
        <v>-6.4354999999999996E-2</v>
      </c>
      <c r="I872" s="89">
        <f>+IF(ISNUMBER(DATA!L2729),DATA!L2729,"n/a")</f>
        <v>3.1335109999999999</v>
      </c>
      <c r="J872" s="79">
        <f>+IF(ISNUMBER(DATA!M2729),DATA!M2729,"n/a")</f>
        <v>-9.2796000000000003E-2</v>
      </c>
      <c r="K872" s="89">
        <f>+IF(ISNUMBER(DATA!N2729),DATA!N2729,"n/a")</f>
        <v>3.1036060000000001</v>
      </c>
      <c r="L872" s="79">
        <f>+IF(ISNUMBER(DATA!O2729),DATA!O2729,"n/a")</f>
        <v>-0.150093</v>
      </c>
      <c r="R872" s="68"/>
      <c r="S872" s="68"/>
      <c r="T872" s="68"/>
      <c r="U872" s="68"/>
      <c r="V872" s="68"/>
      <c r="W872" s="68"/>
      <c r="X872" s="68"/>
      <c r="Y872" s="68"/>
    </row>
    <row r="873" spans="1:25" x14ac:dyDescent="0.2">
      <c r="A873" s="68" t="s">
        <v>20</v>
      </c>
      <c r="B873" s="68" t="s">
        <v>24</v>
      </c>
      <c r="C873" s="68" t="s">
        <v>26</v>
      </c>
      <c r="D873" s="68" t="s">
        <v>332</v>
      </c>
      <c r="E873" s="89">
        <f>+IF(ISNUMBER(DATA!H2730),DATA!H2730,"n/a")</f>
        <v>3.685387</v>
      </c>
      <c r="F873" s="79">
        <f>+IF(ISNUMBER(DATA!I2730),DATA!I2730,"n/a")</f>
        <v>5.3518999999999997E-2</v>
      </c>
      <c r="G873" s="89">
        <f>+IF(ISNUMBER(DATA!J2730),DATA!J2730,"n/a")</f>
        <v>3.6466280000000002</v>
      </c>
      <c r="H873" s="79">
        <f>+IF(ISNUMBER(DATA!K2730),DATA!K2730,"n/a")</f>
        <v>3.7699999999999997E-2</v>
      </c>
      <c r="I873" s="89">
        <f>+IF(ISNUMBER(DATA!L2730),DATA!L2730,"n/a")</f>
        <v>3.6356109999999999</v>
      </c>
      <c r="J873" s="79">
        <f>+IF(ISNUMBER(DATA!M2730),DATA!M2730,"n/a")</f>
        <v>3.2925000000000003E-2</v>
      </c>
      <c r="K873" s="89">
        <f>+IF(ISNUMBER(DATA!N2730),DATA!N2730,"n/a")</f>
        <v>3.5571899999999999</v>
      </c>
      <c r="L873" s="79">
        <f>+IF(ISNUMBER(DATA!O2730),DATA!O2730,"n/a")</f>
        <v>6.2025999999999998E-2</v>
      </c>
      <c r="R873" s="68"/>
      <c r="S873" s="68"/>
      <c r="T873" s="68"/>
      <c r="U873" s="68"/>
      <c r="V873" s="68"/>
      <c r="W873" s="68"/>
      <c r="X873" s="68"/>
      <c r="Y873" s="68"/>
    </row>
    <row r="874" spans="1:25" x14ac:dyDescent="0.2">
      <c r="A874" s="68" t="s">
        <v>20</v>
      </c>
      <c r="B874" s="68" t="s">
        <v>24</v>
      </c>
      <c r="C874" s="68" t="s">
        <v>26</v>
      </c>
      <c r="D874" s="68" t="s">
        <v>333</v>
      </c>
      <c r="E874" s="89">
        <f>+IF(ISNUMBER(DATA!H2731),DATA!H2731,"n/a")</f>
        <v>3.7648160000000002</v>
      </c>
      <c r="F874" s="79">
        <f>+IF(ISNUMBER(DATA!I2731),DATA!I2731,"n/a")</f>
        <v>-5.9686999999999997E-2</v>
      </c>
      <c r="G874" s="89">
        <f>+IF(ISNUMBER(DATA!J2731),DATA!J2731,"n/a")</f>
        <v>3.700669</v>
      </c>
      <c r="H874" s="79">
        <f>+IF(ISNUMBER(DATA!K2731),DATA!K2731,"n/a")</f>
        <v>-7.7290999999999999E-2</v>
      </c>
      <c r="I874" s="89">
        <f>+IF(ISNUMBER(DATA!L2731),DATA!L2731,"n/a")</f>
        <v>3.696259</v>
      </c>
      <c r="J874" s="79">
        <f>+IF(ISNUMBER(DATA!M2731),DATA!M2731,"n/a")</f>
        <v>-7.639E-2</v>
      </c>
      <c r="K874" s="89">
        <f>+IF(ISNUMBER(DATA!N2731),DATA!N2731,"n/a")</f>
        <v>3.7970649999999999</v>
      </c>
      <c r="L874" s="79">
        <f>+IF(ISNUMBER(DATA!O2731),DATA!O2731,"n/a")</f>
        <v>-5.2273E-2</v>
      </c>
      <c r="R874" s="68"/>
      <c r="S874" s="68"/>
      <c r="T874" s="68"/>
      <c r="U874" s="68"/>
      <c r="V874" s="68"/>
      <c r="W874" s="68"/>
      <c r="X874" s="68"/>
      <c r="Y874" s="68"/>
    </row>
    <row r="875" spans="1:25" x14ac:dyDescent="0.2">
      <c r="A875" s="68" t="s">
        <v>20</v>
      </c>
      <c r="B875" s="68" t="s">
        <v>24</v>
      </c>
      <c r="C875" s="68" t="s">
        <v>26</v>
      </c>
      <c r="D875" s="68" t="s">
        <v>334</v>
      </c>
      <c r="E875" s="89">
        <f>+IF(ISNUMBER(DATA!H2732),DATA!H2732,"n/a")</f>
        <v>3.5389689999999998</v>
      </c>
      <c r="F875" s="79">
        <f>+IF(ISNUMBER(DATA!I2732),DATA!I2732,"n/a")</f>
        <v>7.3449E-2</v>
      </c>
      <c r="G875" s="89">
        <f>+IF(ISNUMBER(DATA!J2732),DATA!J2732,"n/a")</f>
        <v>3.5446089999999999</v>
      </c>
      <c r="H875" s="79">
        <f>+IF(ISNUMBER(DATA!K2732),DATA!K2732,"n/a")</f>
        <v>6.3784999999999994E-2</v>
      </c>
      <c r="I875" s="89">
        <f>+IF(ISNUMBER(DATA!L2732),DATA!L2732,"n/a")</f>
        <v>3.4829210000000002</v>
      </c>
      <c r="J875" s="79">
        <f>+IF(ISNUMBER(DATA!M2732),DATA!M2732,"n/a")</f>
        <v>4.8599999999999997E-2</v>
      </c>
      <c r="K875" s="89">
        <f>+IF(ISNUMBER(DATA!N2732),DATA!N2732,"n/a")</f>
        <v>3.4072170000000002</v>
      </c>
      <c r="L875" s="79">
        <f>+IF(ISNUMBER(DATA!O2732),DATA!O2732,"n/a")</f>
        <v>2.3309E-2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23" priority="1712" stopIfTrue="1" operator="lessThan">
      <formula>0</formula>
    </cfRule>
  </conditionalFormatting>
  <conditionalFormatting sqref="L16 H16 J16">
    <cfRule type="cellIs" dxfId="1322" priority="1711" stopIfTrue="1" operator="lessThan">
      <formula>0</formula>
    </cfRule>
  </conditionalFormatting>
  <conditionalFormatting sqref="F6 H6 J6 L6">
    <cfRule type="cellIs" dxfId="1321" priority="1710" stopIfTrue="1" operator="lessThan">
      <formula>0</formula>
    </cfRule>
  </conditionalFormatting>
  <conditionalFormatting sqref="F27:F35">
    <cfRule type="cellIs" dxfId="1320" priority="1702" stopIfTrue="1" operator="lessThan">
      <formula>0</formula>
    </cfRule>
  </conditionalFormatting>
  <conditionalFormatting sqref="F27:F35">
    <cfRule type="cellIs" dxfId="1319" priority="1701" stopIfTrue="1" operator="lessThan">
      <formula>0</formula>
    </cfRule>
  </conditionalFormatting>
  <conditionalFormatting sqref="H27:H35">
    <cfRule type="cellIs" dxfId="1318" priority="1700" stopIfTrue="1" operator="lessThan">
      <formula>0</formula>
    </cfRule>
  </conditionalFormatting>
  <conditionalFormatting sqref="H27:H35">
    <cfRule type="cellIs" dxfId="1317" priority="1699" stopIfTrue="1" operator="lessThan">
      <formula>0</formula>
    </cfRule>
  </conditionalFormatting>
  <conditionalFormatting sqref="J27:J35">
    <cfRule type="cellIs" dxfId="1316" priority="1698" stopIfTrue="1" operator="lessThan">
      <formula>0</formula>
    </cfRule>
  </conditionalFormatting>
  <conditionalFormatting sqref="J27:J35">
    <cfRule type="cellIs" dxfId="1315" priority="1697" stopIfTrue="1" operator="lessThan">
      <formula>0</formula>
    </cfRule>
  </conditionalFormatting>
  <conditionalFormatting sqref="L27:L35">
    <cfRule type="cellIs" dxfId="1314" priority="1696" stopIfTrue="1" operator="lessThan">
      <formula>0</formula>
    </cfRule>
  </conditionalFormatting>
  <conditionalFormatting sqref="L27:L35">
    <cfRule type="cellIs" dxfId="1313" priority="1695" stopIfTrue="1" operator="lessThan">
      <formula>0</formula>
    </cfRule>
  </conditionalFormatting>
  <conditionalFormatting sqref="F37:F45">
    <cfRule type="cellIs" dxfId="1312" priority="1694" stopIfTrue="1" operator="lessThan">
      <formula>0</formula>
    </cfRule>
  </conditionalFormatting>
  <conditionalFormatting sqref="F37:F45">
    <cfRule type="cellIs" dxfId="1311" priority="1693" stopIfTrue="1" operator="lessThan">
      <formula>0</formula>
    </cfRule>
  </conditionalFormatting>
  <conditionalFormatting sqref="H37:H45">
    <cfRule type="cellIs" dxfId="1310" priority="1692" stopIfTrue="1" operator="lessThan">
      <formula>0</formula>
    </cfRule>
  </conditionalFormatting>
  <conditionalFormatting sqref="H37:H45">
    <cfRule type="cellIs" dxfId="1309" priority="1691" stopIfTrue="1" operator="lessThan">
      <formula>0</formula>
    </cfRule>
  </conditionalFormatting>
  <conditionalFormatting sqref="J37:J45">
    <cfRule type="cellIs" dxfId="1308" priority="1690" stopIfTrue="1" operator="lessThan">
      <formula>0</formula>
    </cfRule>
  </conditionalFormatting>
  <conditionalFormatting sqref="J37:J45">
    <cfRule type="cellIs" dxfId="1307" priority="1689" stopIfTrue="1" operator="lessThan">
      <formula>0</formula>
    </cfRule>
  </conditionalFormatting>
  <conditionalFormatting sqref="L37:L45">
    <cfRule type="cellIs" dxfId="1306" priority="1688" stopIfTrue="1" operator="lessThan">
      <formula>0</formula>
    </cfRule>
  </conditionalFormatting>
  <conditionalFormatting sqref="L37:L45">
    <cfRule type="cellIs" dxfId="1305" priority="1687" stopIfTrue="1" operator="lessThan">
      <formula>0</formula>
    </cfRule>
  </conditionalFormatting>
  <conditionalFormatting sqref="F47:F55">
    <cfRule type="cellIs" dxfId="1304" priority="1686" stopIfTrue="1" operator="lessThan">
      <formula>0</formula>
    </cfRule>
  </conditionalFormatting>
  <conditionalFormatting sqref="F47:F55">
    <cfRule type="cellIs" dxfId="1303" priority="1685" stopIfTrue="1" operator="lessThan">
      <formula>0</formula>
    </cfRule>
  </conditionalFormatting>
  <conditionalFormatting sqref="H47:H55">
    <cfRule type="cellIs" dxfId="1302" priority="1684" stopIfTrue="1" operator="lessThan">
      <formula>0</formula>
    </cfRule>
  </conditionalFormatting>
  <conditionalFormatting sqref="H47:H55">
    <cfRule type="cellIs" dxfId="1301" priority="1683" stopIfTrue="1" operator="lessThan">
      <formula>0</formula>
    </cfRule>
  </conditionalFormatting>
  <conditionalFormatting sqref="J47:J55">
    <cfRule type="cellIs" dxfId="1300" priority="1682" stopIfTrue="1" operator="lessThan">
      <formula>0</formula>
    </cfRule>
  </conditionalFormatting>
  <conditionalFormatting sqref="J47:J55">
    <cfRule type="cellIs" dxfId="1299" priority="1681" stopIfTrue="1" operator="lessThan">
      <formula>0</formula>
    </cfRule>
  </conditionalFormatting>
  <conditionalFormatting sqref="L47:L55">
    <cfRule type="cellIs" dxfId="1298" priority="1680" stopIfTrue="1" operator="lessThan">
      <formula>0</formula>
    </cfRule>
  </conditionalFormatting>
  <conditionalFormatting sqref="L47:L55">
    <cfRule type="cellIs" dxfId="1297" priority="1679" stopIfTrue="1" operator="lessThan">
      <formula>0</formula>
    </cfRule>
  </conditionalFormatting>
  <conditionalFormatting sqref="F57:F65">
    <cfRule type="cellIs" dxfId="1296" priority="1678" stopIfTrue="1" operator="lessThan">
      <formula>0</formula>
    </cfRule>
  </conditionalFormatting>
  <conditionalFormatting sqref="F57:F65">
    <cfRule type="cellIs" dxfId="1295" priority="1677" stopIfTrue="1" operator="lessThan">
      <formula>0</formula>
    </cfRule>
  </conditionalFormatting>
  <conditionalFormatting sqref="F77:F85">
    <cfRule type="cellIs" dxfId="1294" priority="1662" stopIfTrue="1" operator="lessThan">
      <formula>0</formula>
    </cfRule>
  </conditionalFormatting>
  <conditionalFormatting sqref="F77:F85">
    <cfRule type="cellIs" dxfId="1293" priority="1661" stopIfTrue="1" operator="lessThan">
      <formula>0</formula>
    </cfRule>
  </conditionalFormatting>
  <conditionalFormatting sqref="F87:F95">
    <cfRule type="cellIs" dxfId="1292" priority="1654" stopIfTrue="1" operator="lessThan">
      <formula>0</formula>
    </cfRule>
  </conditionalFormatting>
  <conditionalFormatting sqref="F87:F95">
    <cfRule type="cellIs" dxfId="1291" priority="1653" stopIfTrue="1" operator="lessThan">
      <formula>0</formula>
    </cfRule>
  </conditionalFormatting>
  <conditionalFormatting sqref="F107:F115">
    <cfRule type="cellIs" dxfId="1290" priority="1638" stopIfTrue="1" operator="lessThan">
      <formula>0</formula>
    </cfRule>
  </conditionalFormatting>
  <conditionalFormatting sqref="F97:F105">
    <cfRule type="cellIs" dxfId="1289" priority="1646" stopIfTrue="1" operator="lessThan">
      <formula>0</formula>
    </cfRule>
  </conditionalFormatting>
  <conditionalFormatting sqref="F97:F105">
    <cfRule type="cellIs" dxfId="1288" priority="1645" stopIfTrue="1" operator="lessThan">
      <formula>0</formula>
    </cfRule>
  </conditionalFormatting>
  <conditionalFormatting sqref="F107:F115">
    <cfRule type="cellIs" dxfId="1287" priority="1637" stopIfTrue="1" operator="lessThan">
      <formula>0</formula>
    </cfRule>
  </conditionalFormatting>
  <conditionalFormatting sqref="F127:F135">
    <cfRule type="cellIs" dxfId="1286" priority="1622" stopIfTrue="1" operator="lessThan">
      <formula>0</formula>
    </cfRule>
  </conditionalFormatting>
  <conditionalFormatting sqref="F117:F125">
    <cfRule type="cellIs" dxfId="1285" priority="1630" stopIfTrue="1" operator="lessThan">
      <formula>0</formula>
    </cfRule>
  </conditionalFormatting>
  <conditionalFormatting sqref="F117:F125">
    <cfRule type="cellIs" dxfId="1284" priority="1629" stopIfTrue="1" operator="lessThan">
      <formula>0</formula>
    </cfRule>
  </conditionalFormatting>
  <conditionalFormatting sqref="F127:F135">
    <cfRule type="cellIs" dxfId="1283" priority="1621" stopIfTrue="1" operator="lessThan">
      <formula>0</formula>
    </cfRule>
  </conditionalFormatting>
  <conditionalFormatting sqref="F137:F145">
    <cfRule type="cellIs" dxfId="1282" priority="1614" stopIfTrue="1" operator="lessThan">
      <formula>0</formula>
    </cfRule>
  </conditionalFormatting>
  <conditionalFormatting sqref="F137:F145">
    <cfRule type="cellIs" dxfId="1281" priority="1613" stopIfTrue="1" operator="lessThan">
      <formula>0</formula>
    </cfRule>
  </conditionalFormatting>
  <conditionalFormatting sqref="F147:F155">
    <cfRule type="cellIs" dxfId="1280" priority="1606" stopIfTrue="1" operator="lessThan">
      <formula>0</formula>
    </cfRule>
  </conditionalFormatting>
  <conditionalFormatting sqref="F147:F155">
    <cfRule type="cellIs" dxfId="1279" priority="1605" stopIfTrue="1" operator="lessThan">
      <formula>0</formula>
    </cfRule>
  </conditionalFormatting>
  <conditionalFormatting sqref="F157:F165">
    <cfRule type="cellIs" dxfId="1278" priority="1598" stopIfTrue="1" operator="lessThan">
      <formula>0</formula>
    </cfRule>
  </conditionalFormatting>
  <conditionalFormatting sqref="F157:F165">
    <cfRule type="cellIs" dxfId="1277" priority="1597" stopIfTrue="1" operator="lessThan">
      <formula>0</formula>
    </cfRule>
  </conditionalFormatting>
  <conditionalFormatting sqref="F167:F175">
    <cfRule type="cellIs" dxfId="1276" priority="1590" stopIfTrue="1" operator="lessThan">
      <formula>0</formula>
    </cfRule>
  </conditionalFormatting>
  <conditionalFormatting sqref="F167:F175">
    <cfRule type="cellIs" dxfId="1275" priority="1589" stopIfTrue="1" operator="lessThan">
      <formula>0</formula>
    </cfRule>
  </conditionalFormatting>
  <conditionalFormatting sqref="F177:F185">
    <cfRule type="cellIs" dxfId="1274" priority="1582" stopIfTrue="1" operator="lessThan">
      <formula>0</formula>
    </cfRule>
  </conditionalFormatting>
  <conditionalFormatting sqref="F177:F185">
    <cfRule type="cellIs" dxfId="1273" priority="1581" stopIfTrue="1" operator="lessThan">
      <formula>0</formula>
    </cfRule>
  </conditionalFormatting>
  <conditionalFormatting sqref="F187:F195">
    <cfRule type="cellIs" dxfId="1272" priority="1574" stopIfTrue="1" operator="lessThan">
      <formula>0</formula>
    </cfRule>
  </conditionalFormatting>
  <conditionalFormatting sqref="F187:F195">
    <cfRule type="cellIs" dxfId="1271" priority="1573" stopIfTrue="1" operator="lessThan">
      <formula>0</formula>
    </cfRule>
  </conditionalFormatting>
  <conditionalFormatting sqref="F197:F205">
    <cfRule type="cellIs" dxfId="1270" priority="1566" stopIfTrue="1" operator="lessThan">
      <formula>0</formula>
    </cfRule>
  </conditionalFormatting>
  <conditionalFormatting sqref="F197:F205">
    <cfRule type="cellIs" dxfId="1269" priority="1565" stopIfTrue="1" operator="lessThan">
      <formula>0</formula>
    </cfRule>
  </conditionalFormatting>
  <conditionalFormatting sqref="F207:F215">
    <cfRule type="cellIs" dxfId="1268" priority="1558" stopIfTrue="1" operator="lessThan">
      <formula>0</formula>
    </cfRule>
  </conditionalFormatting>
  <conditionalFormatting sqref="F207:F215">
    <cfRule type="cellIs" dxfId="1267" priority="1557" stopIfTrue="1" operator="lessThan">
      <formula>0</formula>
    </cfRule>
  </conditionalFormatting>
  <conditionalFormatting sqref="F217:F225">
    <cfRule type="cellIs" dxfId="1266" priority="1550" stopIfTrue="1" operator="lessThan">
      <formula>0</formula>
    </cfRule>
  </conditionalFormatting>
  <conditionalFormatting sqref="F217:F225">
    <cfRule type="cellIs" dxfId="1265" priority="1549" stopIfTrue="1" operator="lessThan">
      <formula>0</formula>
    </cfRule>
  </conditionalFormatting>
  <conditionalFormatting sqref="F227:F235">
    <cfRule type="cellIs" dxfId="1264" priority="1542" stopIfTrue="1" operator="lessThan">
      <formula>0</formula>
    </cfRule>
  </conditionalFormatting>
  <conditionalFormatting sqref="F227:F235">
    <cfRule type="cellIs" dxfId="1263" priority="1541" stopIfTrue="1" operator="lessThan">
      <formula>0</formula>
    </cfRule>
  </conditionalFormatting>
  <conditionalFormatting sqref="F237:F245">
    <cfRule type="cellIs" dxfId="1262" priority="1534" stopIfTrue="1" operator="lessThan">
      <formula>0</formula>
    </cfRule>
  </conditionalFormatting>
  <conditionalFormatting sqref="F237:F245">
    <cfRule type="cellIs" dxfId="1261" priority="1533" stopIfTrue="1" operator="lessThan">
      <formula>0</formula>
    </cfRule>
  </conditionalFormatting>
  <conditionalFormatting sqref="F247:F255">
    <cfRule type="cellIs" dxfId="1260" priority="1526" stopIfTrue="1" operator="lessThan">
      <formula>0</formula>
    </cfRule>
  </conditionalFormatting>
  <conditionalFormatting sqref="F247:F255">
    <cfRule type="cellIs" dxfId="1259" priority="1525" stopIfTrue="1" operator="lessThan">
      <formula>0</formula>
    </cfRule>
  </conditionalFormatting>
  <conditionalFormatting sqref="F257:F265">
    <cfRule type="cellIs" dxfId="1258" priority="1518" stopIfTrue="1" operator="lessThan">
      <formula>0</formula>
    </cfRule>
  </conditionalFormatting>
  <conditionalFormatting sqref="F257:F265">
    <cfRule type="cellIs" dxfId="1257" priority="1517" stopIfTrue="1" operator="lessThan">
      <formula>0</formula>
    </cfRule>
  </conditionalFormatting>
  <conditionalFormatting sqref="F267:F275">
    <cfRule type="cellIs" dxfId="1256" priority="1510" stopIfTrue="1" operator="lessThan">
      <formula>0</formula>
    </cfRule>
  </conditionalFormatting>
  <conditionalFormatting sqref="F267:F275">
    <cfRule type="cellIs" dxfId="1255" priority="1509" stopIfTrue="1" operator="lessThan">
      <formula>0</formula>
    </cfRule>
  </conditionalFormatting>
  <conditionalFormatting sqref="F277:F285">
    <cfRule type="cellIs" dxfId="1254" priority="1502" stopIfTrue="1" operator="lessThan">
      <formula>0</formula>
    </cfRule>
  </conditionalFormatting>
  <conditionalFormatting sqref="F277:F285">
    <cfRule type="cellIs" dxfId="1253" priority="1501" stopIfTrue="1" operator="lessThan">
      <formula>0</formula>
    </cfRule>
  </conditionalFormatting>
  <conditionalFormatting sqref="F287:F295">
    <cfRule type="cellIs" dxfId="1252" priority="1494" stopIfTrue="1" operator="lessThan">
      <formula>0</formula>
    </cfRule>
  </conditionalFormatting>
  <conditionalFormatting sqref="F287:F295">
    <cfRule type="cellIs" dxfId="1251" priority="1493" stopIfTrue="1" operator="lessThan">
      <formula>0</formula>
    </cfRule>
  </conditionalFormatting>
  <conditionalFormatting sqref="F297:F305">
    <cfRule type="cellIs" dxfId="1250" priority="1486" stopIfTrue="1" operator="lessThan">
      <formula>0</formula>
    </cfRule>
  </conditionalFormatting>
  <conditionalFormatting sqref="F297:F305">
    <cfRule type="cellIs" dxfId="1249" priority="1485" stopIfTrue="1" operator="lessThan">
      <formula>0</formula>
    </cfRule>
  </conditionalFormatting>
  <conditionalFormatting sqref="F307:F315">
    <cfRule type="cellIs" dxfId="1248" priority="1478" stopIfTrue="1" operator="lessThan">
      <formula>0</formula>
    </cfRule>
  </conditionalFormatting>
  <conditionalFormatting sqref="F307:F315">
    <cfRule type="cellIs" dxfId="1247" priority="1477" stopIfTrue="1" operator="lessThan">
      <formula>0</formula>
    </cfRule>
  </conditionalFormatting>
  <conditionalFormatting sqref="F317:F325">
    <cfRule type="cellIs" dxfId="1246" priority="1470" stopIfTrue="1" operator="lessThan">
      <formula>0</formula>
    </cfRule>
  </conditionalFormatting>
  <conditionalFormatting sqref="F317:F325">
    <cfRule type="cellIs" dxfId="1245" priority="1469" stopIfTrue="1" operator="lessThan">
      <formula>0</formula>
    </cfRule>
  </conditionalFormatting>
  <conditionalFormatting sqref="F327:F335">
    <cfRule type="cellIs" dxfId="1244" priority="1462" stopIfTrue="1" operator="lessThan">
      <formula>0</formula>
    </cfRule>
  </conditionalFormatting>
  <conditionalFormatting sqref="F327:F335">
    <cfRule type="cellIs" dxfId="1243" priority="1461" stopIfTrue="1" operator="lessThan">
      <formula>0</formula>
    </cfRule>
  </conditionalFormatting>
  <conditionalFormatting sqref="F337:F345">
    <cfRule type="cellIs" dxfId="1242" priority="1454" stopIfTrue="1" operator="lessThan">
      <formula>0</formula>
    </cfRule>
  </conditionalFormatting>
  <conditionalFormatting sqref="F337:F345">
    <cfRule type="cellIs" dxfId="1241" priority="1453" stopIfTrue="1" operator="lessThan">
      <formula>0</formula>
    </cfRule>
  </conditionalFormatting>
  <conditionalFormatting sqref="F357:F365">
    <cfRule type="cellIs" dxfId="1240" priority="1438" stopIfTrue="1" operator="lessThan">
      <formula>0</formula>
    </cfRule>
  </conditionalFormatting>
  <conditionalFormatting sqref="F347:F355">
    <cfRule type="cellIs" dxfId="1239" priority="1446" stopIfTrue="1" operator="lessThan">
      <formula>0</formula>
    </cfRule>
  </conditionalFormatting>
  <conditionalFormatting sqref="F347:F355">
    <cfRule type="cellIs" dxfId="1238" priority="1445" stopIfTrue="1" operator="lessThan">
      <formula>0</formula>
    </cfRule>
  </conditionalFormatting>
  <conditionalFormatting sqref="F357:F365">
    <cfRule type="cellIs" dxfId="1237" priority="1437" stopIfTrue="1" operator="lessThan">
      <formula>0</formula>
    </cfRule>
  </conditionalFormatting>
  <conditionalFormatting sqref="F367:F375">
    <cfRule type="cellIs" dxfId="1236" priority="1430" stopIfTrue="1" operator="lessThan">
      <formula>0</formula>
    </cfRule>
  </conditionalFormatting>
  <conditionalFormatting sqref="F367:F375">
    <cfRule type="cellIs" dxfId="1235" priority="1429" stopIfTrue="1" operator="lessThan">
      <formula>0</formula>
    </cfRule>
  </conditionalFormatting>
  <conditionalFormatting sqref="F377:F385">
    <cfRule type="cellIs" dxfId="1234" priority="1422" stopIfTrue="1" operator="lessThan">
      <formula>0</formula>
    </cfRule>
  </conditionalFormatting>
  <conditionalFormatting sqref="F377:F385">
    <cfRule type="cellIs" dxfId="1233" priority="1421" stopIfTrue="1" operator="lessThan">
      <formula>0</formula>
    </cfRule>
  </conditionalFormatting>
  <conditionalFormatting sqref="F387:F395">
    <cfRule type="cellIs" dxfId="1232" priority="1414" stopIfTrue="1" operator="lessThan">
      <formula>0</formula>
    </cfRule>
  </conditionalFormatting>
  <conditionalFormatting sqref="F387:F395">
    <cfRule type="cellIs" dxfId="1231" priority="1413" stopIfTrue="1" operator="lessThan">
      <formula>0</formula>
    </cfRule>
  </conditionalFormatting>
  <conditionalFormatting sqref="F397:F405">
    <cfRule type="cellIs" dxfId="1230" priority="1406" stopIfTrue="1" operator="lessThan">
      <formula>0</formula>
    </cfRule>
  </conditionalFormatting>
  <conditionalFormatting sqref="F397:F405">
    <cfRule type="cellIs" dxfId="1229" priority="1405" stopIfTrue="1" operator="lessThan">
      <formula>0</formula>
    </cfRule>
  </conditionalFormatting>
  <conditionalFormatting sqref="F407:F415">
    <cfRule type="cellIs" dxfId="1228" priority="1398" stopIfTrue="1" operator="lessThan">
      <formula>0</formula>
    </cfRule>
  </conditionalFormatting>
  <conditionalFormatting sqref="F407:F415">
    <cfRule type="cellIs" dxfId="1227" priority="1397" stopIfTrue="1" operator="lessThan">
      <formula>0</formula>
    </cfRule>
  </conditionalFormatting>
  <conditionalFormatting sqref="F417:F425">
    <cfRule type="cellIs" dxfId="1226" priority="1390" stopIfTrue="1" operator="lessThan">
      <formula>0</formula>
    </cfRule>
  </conditionalFormatting>
  <conditionalFormatting sqref="F417:F425">
    <cfRule type="cellIs" dxfId="1225" priority="1389" stopIfTrue="1" operator="lessThan">
      <formula>0</formula>
    </cfRule>
  </conditionalFormatting>
  <conditionalFormatting sqref="F427:F435">
    <cfRule type="cellIs" dxfId="1224" priority="1382" stopIfTrue="1" operator="lessThan">
      <formula>0</formula>
    </cfRule>
  </conditionalFormatting>
  <conditionalFormatting sqref="F427:F435">
    <cfRule type="cellIs" dxfId="1223" priority="1381" stopIfTrue="1" operator="lessThan">
      <formula>0</formula>
    </cfRule>
  </conditionalFormatting>
  <conditionalFormatting sqref="F437:F445">
    <cfRule type="cellIs" dxfId="1222" priority="1374" stopIfTrue="1" operator="lessThan">
      <formula>0</formula>
    </cfRule>
  </conditionalFormatting>
  <conditionalFormatting sqref="F437:F445">
    <cfRule type="cellIs" dxfId="1221" priority="1373" stopIfTrue="1" operator="lessThan">
      <formula>0</formula>
    </cfRule>
  </conditionalFormatting>
  <conditionalFormatting sqref="F447:F455">
    <cfRule type="cellIs" dxfId="1220" priority="1366" stopIfTrue="1" operator="lessThan">
      <formula>0</formula>
    </cfRule>
  </conditionalFormatting>
  <conditionalFormatting sqref="F447:F455">
    <cfRule type="cellIs" dxfId="1219" priority="1365" stopIfTrue="1" operator="lessThan">
      <formula>0</formula>
    </cfRule>
  </conditionalFormatting>
  <conditionalFormatting sqref="F457:F465">
    <cfRule type="cellIs" dxfId="1218" priority="1358" stopIfTrue="1" operator="lessThan">
      <formula>0</formula>
    </cfRule>
  </conditionalFormatting>
  <conditionalFormatting sqref="F457:F465">
    <cfRule type="cellIs" dxfId="1217" priority="1357" stopIfTrue="1" operator="lessThan">
      <formula>0</formula>
    </cfRule>
  </conditionalFormatting>
  <conditionalFormatting sqref="F467:F475">
    <cfRule type="cellIs" dxfId="1216" priority="1350" stopIfTrue="1" operator="lessThan">
      <formula>0</formula>
    </cfRule>
  </conditionalFormatting>
  <conditionalFormatting sqref="F467:F475">
    <cfRule type="cellIs" dxfId="1215" priority="1349" stopIfTrue="1" operator="lessThan">
      <formula>0</formula>
    </cfRule>
  </conditionalFormatting>
  <conditionalFormatting sqref="F487:F495">
    <cfRule type="cellIs" dxfId="1214" priority="1330" stopIfTrue="1" operator="lessThan">
      <formula>0</formula>
    </cfRule>
  </conditionalFormatting>
  <conditionalFormatting sqref="F487:F495">
    <cfRule type="cellIs" dxfId="1213" priority="1329" stopIfTrue="1" operator="lessThan">
      <formula>0</formula>
    </cfRule>
  </conditionalFormatting>
  <conditionalFormatting sqref="F487:F495">
    <cfRule type="cellIs" dxfId="1212" priority="1328" stopIfTrue="1" operator="lessThan">
      <formula>0</formula>
    </cfRule>
  </conditionalFormatting>
  <conditionalFormatting sqref="F497:F505">
    <cfRule type="cellIs" dxfId="1211" priority="1318" stopIfTrue="1" operator="lessThan">
      <formula>0</formula>
    </cfRule>
  </conditionalFormatting>
  <conditionalFormatting sqref="F497:F505">
    <cfRule type="cellIs" dxfId="1210" priority="1317" stopIfTrue="1" operator="lessThan">
      <formula>0</formula>
    </cfRule>
  </conditionalFormatting>
  <conditionalFormatting sqref="F497:F505">
    <cfRule type="cellIs" dxfId="1209" priority="1316" stopIfTrue="1" operator="lessThan">
      <formula>0</formula>
    </cfRule>
  </conditionalFormatting>
  <conditionalFormatting sqref="F477:F485">
    <cfRule type="cellIs" dxfId="1208" priority="1342" stopIfTrue="1" operator="lessThan">
      <formula>0</formula>
    </cfRule>
  </conditionalFormatting>
  <conditionalFormatting sqref="F477:F485">
    <cfRule type="cellIs" dxfId="1207" priority="1341" stopIfTrue="1" operator="lessThan">
      <formula>0</formula>
    </cfRule>
  </conditionalFormatting>
  <conditionalFormatting sqref="F477:F485">
    <cfRule type="cellIs" dxfId="1206" priority="1340" stopIfTrue="1" operator="lessThan">
      <formula>0</formula>
    </cfRule>
  </conditionalFormatting>
  <conditionalFormatting sqref="F517:F525">
    <cfRule type="cellIs" dxfId="1205" priority="1294" stopIfTrue="1" operator="lessThan">
      <formula>0</formula>
    </cfRule>
  </conditionalFormatting>
  <conditionalFormatting sqref="F517:F525">
    <cfRule type="cellIs" dxfId="1204" priority="1293" stopIfTrue="1" operator="lessThan">
      <formula>0</formula>
    </cfRule>
  </conditionalFormatting>
  <conditionalFormatting sqref="F517:F525">
    <cfRule type="cellIs" dxfId="1203" priority="1292" stopIfTrue="1" operator="lessThan">
      <formula>0</formula>
    </cfRule>
  </conditionalFormatting>
  <conditionalFormatting sqref="F577:F585">
    <cfRule type="cellIs" dxfId="1202" priority="1282" stopIfTrue="1" operator="lessThan">
      <formula>0</formula>
    </cfRule>
  </conditionalFormatting>
  <conditionalFormatting sqref="F577:F585">
    <cfRule type="cellIs" dxfId="1201" priority="1281" stopIfTrue="1" operator="lessThan">
      <formula>0</formula>
    </cfRule>
  </conditionalFormatting>
  <conditionalFormatting sqref="F577:F585">
    <cfRule type="cellIs" dxfId="1200" priority="1280" stopIfTrue="1" operator="lessThan">
      <formula>0</formula>
    </cfRule>
  </conditionalFormatting>
  <conditionalFormatting sqref="F507:F515">
    <cfRule type="cellIs" dxfId="1199" priority="1306" stopIfTrue="1" operator="lessThan">
      <formula>0</formula>
    </cfRule>
  </conditionalFormatting>
  <conditionalFormatting sqref="F507:F515">
    <cfRule type="cellIs" dxfId="1198" priority="1305" stopIfTrue="1" operator="lessThan">
      <formula>0</formula>
    </cfRule>
  </conditionalFormatting>
  <conditionalFormatting sqref="F507:F515">
    <cfRule type="cellIs" dxfId="1197" priority="1304" stopIfTrue="1" operator="lessThan">
      <formula>0</formula>
    </cfRule>
  </conditionalFormatting>
  <conditionalFormatting sqref="F597:F605">
    <cfRule type="cellIs" dxfId="1196" priority="1258" stopIfTrue="1" operator="lessThan">
      <formula>0</formula>
    </cfRule>
  </conditionalFormatting>
  <conditionalFormatting sqref="F597:F605">
    <cfRule type="cellIs" dxfId="1195" priority="1257" stopIfTrue="1" operator="lessThan">
      <formula>0</formula>
    </cfRule>
  </conditionalFormatting>
  <conditionalFormatting sqref="F597:F605">
    <cfRule type="cellIs" dxfId="1194" priority="1256" stopIfTrue="1" operator="lessThan">
      <formula>0</formula>
    </cfRule>
  </conditionalFormatting>
  <conditionalFormatting sqref="F607:F615">
    <cfRule type="cellIs" dxfId="1193" priority="1246" stopIfTrue="1" operator="lessThan">
      <formula>0</formula>
    </cfRule>
  </conditionalFormatting>
  <conditionalFormatting sqref="F607:F615">
    <cfRule type="cellIs" dxfId="1192" priority="1245" stopIfTrue="1" operator="lessThan">
      <formula>0</formula>
    </cfRule>
  </conditionalFormatting>
  <conditionalFormatting sqref="F607:F615">
    <cfRule type="cellIs" dxfId="1191" priority="1244" stopIfTrue="1" operator="lessThan">
      <formula>0</formula>
    </cfRule>
  </conditionalFormatting>
  <conditionalFormatting sqref="F587:F595">
    <cfRule type="cellIs" dxfId="1190" priority="1270" stopIfTrue="1" operator="lessThan">
      <formula>0</formula>
    </cfRule>
  </conditionalFormatting>
  <conditionalFormatting sqref="F587:F595">
    <cfRule type="cellIs" dxfId="1189" priority="1269" stopIfTrue="1" operator="lessThan">
      <formula>0</formula>
    </cfRule>
  </conditionalFormatting>
  <conditionalFormatting sqref="F587:F595">
    <cfRule type="cellIs" dxfId="1188" priority="1268" stopIfTrue="1" operator="lessThan">
      <formula>0</formula>
    </cfRule>
  </conditionalFormatting>
  <conditionalFormatting sqref="F677:F685">
    <cfRule type="cellIs" dxfId="1187" priority="1222" stopIfTrue="1" operator="lessThan">
      <formula>0</formula>
    </cfRule>
  </conditionalFormatting>
  <conditionalFormatting sqref="F677:F685">
    <cfRule type="cellIs" dxfId="1186" priority="1221" stopIfTrue="1" operator="lessThan">
      <formula>0</formula>
    </cfRule>
  </conditionalFormatting>
  <conditionalFormatting sqref="F677:F685">
    <cfRule type="cellIs" dxfId="1185" priority="1220" stopIfTrue="1" operator="lessThan">
      <formula>0</formula>
    </cfRule>
  </conditionalFormatting>
  <conditionalFormatting sqref="F617:F625">
    <cfRule type="cellIs" dxfId="1184" priority="1234" stopIfTrue="1" operator="lessThan">
      <formula>0</formula>
    </cfRule>
  </conditionalFormatting>
  <conditionalFormatting sqref="F617:F625">
    <cfRule type="cellIs" dxfId="1183" priority="1233" stopIfTrue="1" operator="lessThan">
      <formula>0</formula>
    </cfRule>
  </conditionalFormatting>
  <conditionalFormatting sqref="F617:F625">
    <cfRule type="cellIs" dxfId="1182" priority="1232" stopIfTrue="1" operator="lessThan">
      <formula>0</formula>
    </cfRule>
  </conditionalFormatting>
  <conditionalFormatting sqref="F687:F695">
    <cfRule type="cellIs" dxfId="1181" priority="1210" stopIfTrue="1" operator="lessThan">
      <formula>0</formula>
    </cfRule>
  </conditionalFormatting>
  <conditionalFormatting sqref="F687:F695">
    <cfRule type="cellIs" dxfId="1180" priority="1209" stopIfTrue="1" operator="lessThan">
      <formula>0</formula>
    </cfRule>
  </conditionalFormatting>
  <conditionalFormatting sqref="F687:F695">
    <cfRule type="cellIs" dxfId="1179" priority="1208" stopIfTrue="1" operator="lessThan">
      <formula>0</formula>
    </cfRule>
  </conditionalFormatting>
  <conditionalFormatting sqref="F697:F705">
    <cfRule type="cellIs" dxfId="1178" priority="1198" stopIfTrue="1" operator="lessThan">
      <formula>0</formula>
    </cfRule>
  </conditionalFormatting>
  <conditionalFormatting sqref="F697:F705">
    <cfRule type="cellIs" dxfId="1177" priority="1197" stopIfTrue="1" operator="lessThan">
      <formula>0</formula>
    </cfRule>
  </conditionalFormatting>
  <conditionalFormatting sqref="F697:F705">
    <cfRule type="cellIs" dxfId="1176" priority="1196" stopIfTrue="1" operator="lessThan">
      <formula>0</formula>
    </cfRule>
  </conditionalFormatting>
  <conditionalFormatting sqref="F707:F715">
    <cfRule type="cellIs" dxfId="1175" priority="1186" stopIfTrue="1" operator="lessThan">
      <formula>0</formula>
    </cfRule>
  </conditionalFormatting>
  <conditionalFormatting sqref="F707:F715">
    <cfRule type="cellIs" dxfId="1174" priority="1185" stopIfTrue="1" operator="lessThan">
      <formula>0</formula>
    </cfRule>
  </conditionalFormatting>
  <conditionalFormatting sqref="F707:F715">
    <cfRule type="cellIs" dxfId="1173" priority="1184" stopIfTrue="1" operator="lessThan">
      <formula>0</formula>
    </cfRule>
  </conditionalFormatting>
  <conditionalFormatting sqref="F717:F725">
    <cfRule type="cellIs" dxfId="1172" priority="1174" stopIfTrue="1" operator="lessThan">
      <formula>0</formula>
    </cfRule>
  </conditionalFormatting>
  <conditionalFormatting sqref="F717:F725">
    <cfRule type="cellIs" dxfId="1171" priority="1173" stopIfTrue="1" operator="lessThan">
      <formula>0</formula>
    </cfRule>
  </conditionalFormatting>
  <conditionalFormatting sqref="F717:F725">
    <cfRule type="cellIs" dxfId="1170" priority="1172" stopIfTrue="1" operator="lessThan">
      <formula>0</formula>
    </cfRule>
  </conditionalFormatting>
  <conditionalFormatting sqref="F727:F735">
    <cfRule type="cellIs" dxfId="1169" priority="1162" stopIfTrue="1" operator="lessThan">
      <formula>0</formula>
    </cfRule>
  </conditionalFormatting>
  <conditionalFormatting sqref="F727:F735">
    <cfRule type="cellIs" dxfId="1168" priority="1161" stopIfTrue="1" operator="lessThan">
      <formula>0</formula>
    </cfRule>
  </conditionalFormatting>
  <conditionalFormatting sqref="F727:F735">
    <cfRule type="cellIs" dxfId="1167" priority="1160" stopIfTrue="1" operator="lessThan">
      <formula>0</formula>
    </cfRule>
  </conditionalFormatting>
  <conditionalFormatting sqref="F737:F745">
    <cfRule type="cellIs" dxfId="1166" priority="1150" stopIfTrue="1" operator="lessThan">
      <formula>0</formula>
    </cfRule>
  </conditionalFormatting>
  <conditionalFormatting sqref="F737:F745">
    <cfRule type="cellIs" dxfId="1165" priority="1149" stopIfTrue="1" operator="lessThan">
      <formula>0</formula>
    </cfRule>
  </conditionalFormatting>
  <conditionalFormatting sqref="F737:F745">
    <cfRule type="cellIs" dxfId="1164" priority="1148" stopIfTrue="1" operator="lessThan">
      <formula>0</formula>
    </cfRule>
  </conditionalFormatting>
  <conditionalFormatting sqref="F747:F755">
    <cfRule type="cellIs" dxfId="1163" priority="1138" stopIfTrue="1" operator="lessThan">
      <formula>0</formula>
    </cfRule>
  </conditionalFormatting>
  <conditionalFormatting sqref="F747:F755">
    <cfRule type="cellIs" dxfId="1162" priority="1137" stopIfTrue="1" operator="lessThan">
      <formula>0</formula>
    </cfRule>
  </conditionalFormatting>
  <conditionalFormatting sqref="F747:F755">
    <cfRule type="cellIs" dxfId="1161" priority="1136" stopIfTrue="1" operator="lessThan">
      <formula>0</formula>
    </cfRule>
  </conditionalFormatting>
  <conditionalFormatting sqref="F757:F765">
    <cfRule type="cellIs" dxfId="1160" priority="1126" stopIfTrue="1" operator="lessThan">
      <formula>0</formula>
    </cfRule>
  </conditionalFormatting>
  <conditionalFormatting sqref="F757:F765">
    <cfRule type="cellIs" dxfId="1159" priority="1125" stopIfTrue="1" operator="lessThan">
      <formula>0</formula>
    </cfRule>
  </conditionalFormatting>
  <conditionalFormatting sqref="F757:F765">
    <cfRule type="cellIs" dxfId="1158" priority="1124" stopIfTrue="1" operator="lessThan">
      <formula>0</formula>
    </cfRule>
  </conditionalFormatting>
  <conditionalFormatting sqref="F767:F775">
    <cfRule type="cellIs" dxfId="1157" priority="1114" stopIfTrue="1" operator="lessThan">
      <formula>0</formula>
    </cfRule>
  </conditionalFormatting>
  <conditionalFormatting sqref="F767:F775">
    <cfRule type="cellIs" dxfId="1156" priority="1113" stopIfTrue="1" operator="lessThan">
      <formula>0</formula>
    </cfRule>
  </conditionalFormatting>
  <conditionalFormatting sqref="F767:F775">
    <cfRule type="cellIs" dxfId="1155" priority="1112" stopIfTrue="1" operator="lessThan">
      <formula>0</formula>
    </cfRule>
  </conditionalFormatting>
  <conditionalFormatting sqref="F777:F785">
    <cfRule type="cellIs" dxfId="1154" priority="1102" stopIfTrue="1" operator="lessThan">
      <formula>0</formula>
    </cfRule>
  </conditionalFormatting>
  <conditionalFormatting sqref="F777:F785">
    <cfRule type="cellIs" dxfId="1153" priority="1101" stopIfTrue="1" operator="lessThan">
      <formula>0</formula>
    </cfRule>
  </conditionalFormatting>
  <conditionalFormatting sqref="F777:F785">
    <cfRule type="cellIs" dxfId="1152" priority="1100" stopIfTrue="1" operator="lessThan">
      <formula>0</formula>
    </cfRule>
  </conditionalFormatting>
  <conditionalFormatting sqref="F787:F795">
    <cfRule type="cellIs" dxfId="1151" priority="1090" stopIfTrue="1" operator="lessThan">
      <formula>0</formula>
    </cfRule>
  </conditionalFormatting>
  <conditionalFormatting sqref="F787:F795">
    <cfRule type="cellIs" dxfId="1150" priority="1089" stopIfTrue="1" operator="lessThan">
      <formula>0</formula>
    </cfRule>
  </conditionalFormatting>
  <conditionalFormatting sqref="F787:F795">
    <cfRule type="cellIs" dxfId="1149" priority="1088" stopIfTrue="1" operator="lessThan">
      <formula>0</formula>
    </cfRule>
  </conditionalFormatting>
  <conditionalFormatting sqref="F797:F805">
    <cfRule type="cellIs" dxfId="1148" priority="1078" stopIfTrue="1" operator="lessThan">
      <formula>0</formula>
    </cfRule>
  </conditionalFormatting>
  <conditionalFormatting sqref="F797:F805">
    <cfRule type="cellIs" dxfId="1147" priority="1077" stopIfTrue="1" operator="lessThan">
      <formula>0</formula>
    </cfRule>
  </conditionalFormatting>
  <conditionalFormatting sqref="F797:F805">
    <cfRule type="cellIs" dxfId="1146" priority="1076" stopIfTrue="1" operator="lessThan">
      <formula>0</formula>
    </cfRule>
  </conditionalFormatting>
  <conditionalFormatting sqref="F807:F815">
    <cfRule type="cellIs" dxfId="1145" priority="1066" stopIfTrue="1" operator="lessThan">
      <formula>0</formula>
    </cfRule>
  </conditionalFormatting>
  <conditionalFormatting sqref="F807:F815">
    <cfRule type="cellIs" dxfId="1144" priority="1065" stopIfTrue="1" operator="lessThan">
      <formula>0</formula>
    </cfRule>
  </conditionalFormatting>
  <conditionalFormatting sqref="F807:F815">
    <cfRule type="cellIs" dxfId="1143" priority="1064" stopIfTrue="1" operator="lessThan">
      <formula>0</formula>
    </cfRule>
  </conditionalFormatting>
  <conditionalFormatting sqref="F817:F825">
    <cfRule type="cellIs" dxfId="1142" priority="1054" stopIfTrue="1" operator="lessThan">
      <formula>0</formula>
    </cfRule>
  </conditionalFormatting>
  <conditionalFormatting sqref="F817:F825">
    <cfRule type="cellIs" dxfId="1141" priority="1053" stopIfTrue="1" operator="lessThan">
      <formula>0</formula>
    </cfRule>
  </conditionalFormatting>
  <conditionalFormatting sqref="F817:F825">
    <cfRule type="cellIs" dxfId="1140" priority="1052" stopIfTrue="1" operator="lessThan">
      <formula>0</formula>
    </cfRule>
  </conditionalFormatting>
  <conditionalFormatting sqref="F827:F835">
    <cfRule type="cellIs" dxfId="1139" priority="1042" stopIfTrue="1" operator="lessThan">
      <formula>0</formula>
    </cfRule>
  </conditionalFormatting>
  <conditionalFormatting sqref="F827:F835">
    <cfRule type="cellIs" dxfId="1138" priority="1041" stopIfTrue="1" operator="lessThan">
      <formula>0</formula>
    </cfRule>
  </conditionalFormatting>
  <conditionalFormatting sqref="F827:F835">
    <cfRule type="cellIs" dxfId="1137" priority="1040" stopIfTrue="1" operator="lessThan">
      <formula>0</formula>
    </cfRule>
  </conditionalFormatting>
  <conditionalFormatting sqref="F837:F845">
    <cfRule type="cellIs" dxfId="1136" priority="1030" stopIfTrue="1" operator="lessThan">
      <formula>0</formula>
    </cfRule>
  </conditionalFormatting>
  <conditionalFormatting sqref="F837:F845">
    <cfRule type="cellIs" dxfId="1135" priority="1029" stopIfTrue="1" operator="lessThan">
      <formula>0</formula>
    </cfRule>
  </conditionalFormatting>
  <conditionalFormatting sqref="F837:F845">
    <cfRule type="cellIs" dxfId="1134" priority="1028" stopIfTrue="1" operator="lessThan">
      <formula>0</formula>
    </cfRule>
  </conditionalFormatting>
  <conditionalFormatting sqref="F847:F855">
    <cfRule type="cellIs" dxfId="1133" priority="1018" stopIfTrue="1" operator="lessThan">
      <formula>0</formula>
    </cfRule>
  </conditionalFormatting>
  <conditionalFormatting sqref="F847:F855">
    <cfRule type="cellIs" dxfId="1132" priority="1017" stopIfTrue="1" operator="lessThan">
      <formula>0</formula>
    </cfRule>
  </conditionalFormatting>
  <conditionalFormatting sqref="F847:F855">
    <cfRule type="cellIs" dxfId="1131" priority="1016" stopIfTrue="1" operator="lessThan">
      <formula>0</formula>
    </cfRule>
  </conditionalFormatting>
  <conditionalFormatting sqref="F857:F865">
    <cfRule type="cellIs" dxfId="1130" priority="1006" stopIfTrue="1" operator="lessThan">
      <formula>0</formula>
    </cfRule>
  </conditionalFormatting>
  <conditionalFormatting sqref="F857:F865">
    <cfRule type="cellIs" dxfId="1129" priority="1005" stopIfTrue="1" operator="lessThan">
      <formula>0</formula>
    </cfRule>
  </conditionalFormatting>
  <conditionalFormatting sqref="F857:F865">
    <cfRule type="cellIs" dxfId="1128" priority="1004" stopIfTrue="1" operator="lessThan">
      <formula>0</formula>
    </cfRule>
  </conditionalFormatting>
  <conditionalFormatting sqref="F867:F875">
    <cfRule type="cellIs" dxfId="1127" priority="994" stopIfTrue="1" operator="lessThan">
      <formula>0</formula>
    </cfRule>
  </conditionalFormatting>
  <conditionalFormatting sqref="F867:F875">
    <cfRule type="cellIs" dxfId="1126" priority="993" stopIfTrue="1" operator="lessThan">
      <formula>0</formula>
    </cfRule>
  </conditionalFormatting>
  <conditionalFormatting sqref="F867:F875">
    <cfRule type="cellIs" dxfId="1125" priority="992" stopIfTrue="1" operator="lessThan">
      <formula>0</formula>
    </cfRule>
  </conditionalFormatting>
  <conditionalFormatting sqref="F636 H636 J636 L636 F646 H646 J646 L646 F656 H656 J656 L656 F666 H666 J666 L666">
    <cfRule type="cellIs" dxfId="1124" priority="982" stopIfTrue="1" operator="lessThan">
      <formula>0</formula>
    </cfRule>
  </conditionalFormatting>
  <conditionalFormatting sqref="F627:F635">
    <cfRule type="cellIs" dxfId="1123" priority="921" stopIfTrue="1" operator="lessThan">
      <formula>0</formula>
    </cfRule>
  </conditionalFormatting>
  <conditionalFormatting sqref="F627:F635">
    <cfRule type="cellIs" dxfId="1122" priority="920" stopIfTrue="1" operator="lessThan">
      <formula>0</formula>
    </cfRule>
  </conditionalFormatting>
  <conditionalFormatting sqref="F627:F635">
    <cfRule type="cellIs" dxfId="1121" priority="919" stopIfTrue="1" operator="lessThan">
      <formula>0</formula>
    </cfRule>
  </conditionalFormatting>
  <conditionalFormatting sqref="F637:F645">
    <cfRule type="cellIs" dxfId="1120" priority="909" stopIfTrue="1" operator="lessThan">
      <formula>0</formula>
    </cfRule>
  </conditionalFormatting>
  <conditionalFormatting sqref="F637:F645">
    <cfRule type="cellIs" dxfId="1119" priority="908" stopIfTrue="1" operator="lessThan">
      <formula>0</formula>
    </cfRule>
  </conditionalFormatting>
  <conditionalFormatting sqref="F637:F645">
    <cfRule type="cellIs" dxfId="1118" priority="907" stopIfTrue="1" operator="lessThan">
      <formula>0</formula>
    </cfRule>
  </conditionalFormatting>
  <conditionalFormatting sqref="F647:F655">
    <cfRule type="cellIs" dxfId="1117" priority="897" stopIfTrue="1" operator="lessThan">
      <formula>0</formula>
    </cfRule>
  </conditionalFormatting>
  <conditionalFormatting sqref="F647:F655">
    <cfRule type="cellIs" dxfId="1116" priority="896" stopIfTrue="1" operator="lessThan">
      <formula>0</formula>
    </cfRule>
  </conditionalFormatting>
  <conditionalFormatting sqref="F647:F655">
    <cfRule type="cellIs" dxfId="1115" priority="895" stopIfTrue="1" operator="lessThan">
      <formula>0</formula>
    </cfRule>
  </conditionalFormatting>
  <conditionalFormatting sqref="F657:F665">
    <cfRule type="cellIs" dxfId="1114" priority="885" stopIfTrue="1" operator="lessThan">
      <formula>0</formula>
    </cfRule>
  </conditionalFormatting>
  <conditionalFormatting sqref="F657:F665">
    <cfRule type="cellIs" dxfId="1113" priority="884" stopIfTrue="1" operator="lessThan">
      <formula>0</formula>
    </cfRule>
  </conditionalFormatting>
  <conditionalFormatting sqref="F657:F665">
    <cfRule type="cellIs" dxfId="1112" priority="883" stopIfTrue="1" operator="lessThan">
      <formula>0</formula>
    </cfRule>
  </conditionalFormatting>
  <conditionalFormatting sqref="F667:F675">
    <cfRule type="cellIs" dxfId="1111" priority="873" stopIfTrue="1" operator="lessThan">
      <formula>0</formula>
    </cfRule>
  </conditionalFormatting>
  <conditionalFormatting sqref="F667:F675">
    <cfRule type="cellIs" dxfId="1110" priority="872" stopIfTrue="1" operator="lessThan">
      <formula>0</formula>
    </cfRule>
  </conditionalFormatting>
  <conditionalFormatting sqref="F667:F675">
    <cfRule type="cellIs" dxfId="1109" priority="871" stopIfTrue="1" operator="lessThan">
      <formula>0</formula>
    </cfRule>
  </conditionalFormatting>
  <conditionalFormatting sqref="F536 H536 J536 L536 F546 H546 J546 L546 F556 H556 J556 L556 F566 H566 J566 L566">
    <cfRule type="cellIs" dxfId="1108" priority="861" stopIfTrue="1" operator="lessThan">
      <formula>0</formula>
    </cfRule>
  </conditionalFormatting>
  <conditionalFormatting sqref="F527:F535">
    <cfRule type="cellIs" dxfId="1107" priority="800" stopIfTrue="1" operator="lessThan">
      <formula>0</formula>
    </cfRule>
  </conditionalFormatting>
  <conditionalFormatting sqref="F527:F535">
    <cfRule type="cellIs" dxfId="1106" priority="799" stopIfTrue="1" operator="lessThan">
      <formula>0</formula>
    </cfRule>
  </conditionalFormatting>
  <conditionalFormatting sqref="F527:F535">
    <cfRule type="cellIs" dxfId="1105" priority="798" stopIfTrue="1" operator="lessThan">
      <formula>0</formula>
    </cfRule>
  </conditionalFormatting>
  <conditionalFormatting sqref="F537:F545">
    <cfRule type="cellIs" dxfId="1104" priority="788" stopIfTrue="1" operator="lessThan">
      <formula>0</formula>
    </cfRule>
  </conditionalFormatting>
  <conditionalFormatting sqref="F537:F545">
    <cfRule type="cellIs" dxfId="1103" priority="787" stopIfTrue="1" operator="lessThan">
      <formula>0</formula>
    </cfRule>
  </conditionalFormatting>
  <conditionalFormatting sqref="F537:F545">
    <cfRule type="cellIs" dxfId="1102" priority="786" stopIfTrue="1" operator="lessThan">
      <formula>0</formula>
    </cfRule>
  </conditionalFormatting>
  <conditionalFormatting sqref="F547:F555">
    <cfRule type="cellIs" dxfId="1101" priority="776" stopIfTrue="1" operator="lessThan">
      <formula>0</formula>
    </cfRule>
  </conditionalFormatting>
  <conditionalFormatting sqref="F547:F555">
    <cfRule type="cellIs" dxfId="1100" priority="775" stopIfTrue="1" operator="lessThan">
      <formula>0</formula>
    </cfRule>
  </conditionalFormatting>
  <conditionalFormatting sqref="F547:F555">
    <cfRule type="cellIs" dxfId="1099" priority="774" stopIfTrue="1" operator="lessThan">
      <formula>0</formula>
    </cfRule>
  </conditionalFormatting>
  <conditionalFormatting sqref="F557:F565">
    <cfRule type="cellIs" dxfId="1098" priority="764" stopIfTrue="1" operator="lessThan">
      <formula>0</formula>
    </cfRule>
  </conditionalFormatting>
  <conditionalFormatting sqref="F557:F565">
    <cfRule type="cellIs" dxfId="1097" priority="763" stopIfTrue="1" operator="lessThan">
      <formula>0</formula>
    </cfRule>
  </conditionalFormatting>
  <conditionalFormatting sqref="F557:F565">
    <cfRule type="cellIs" dxfId="1096" priority="762" stopIfTrue="1" operator="lessThan">
      <formula>0</formula>
    </cfRule>
  </conditionalFormatting>
  <conditionalFormatting sqref="F567:F575">
    <cfRule type="cellIs" dxfId="1095" priority="752" stopIfTrue="1" operator="lessThan">
      <formula>0</formula>
    </cfRule>
  </conditionalFormatting>
  <conditionalFormatting sqref="F567:F575">
    <cfRule type="cellIs" dxfId="1094" priority="751" stopIfTrue="1" operator="lessThan">
      <formula>0</formula>
    </cfRule>
  </conditionalFormatting>
  <conditionalFormatting sqref="F567:F575">
    <cfRule type="cellIs" dxfId="1093" priority="750" stopIfTrue="1" operator="lessThan">
      <formula>0</formula>
    </cfRule>
  </conditionalFormatting>
  <conditionalFormatting sqref="H57:H65">
    <cfRule type="cellIs" dxfId="1092" priority="740" stopIfTrue="1" operator="lessThan">
      <formula>0</formula>
    </cfRule>
  </conditionalFormatting>
  <conditionalFormatting sqref="H57:H65">
    <cfRule type="cellIs" dxfId="1091" priority="739" stopIfTrue="1" operator="lessThan">
      <formula>0</formula>
    </cfRule>
  </conditionalFormatting>
  <conditionalFormatting sqref="H57:H65">
    <cfRule type="cellIs" dxfId="1090" priority="738" stopIfTrue="1" operator="lessThan">
      <formula>0</formula>
    </cfRule>
  </conditionalFormatting>
  <conditionalFormatting sqref="J57:J65">
    <cfRule type="cellIs" dxfId="1089" priority="737" stopIfTrue="1" operator="lessThan">
      <formula>0</formula>
    </cfRule>
  </conditionalFormatting>
  <conditionalFormatting sqref="J57:J65">
    <cfRule type="cellIs" dxfId="1088" priority="736" stopIfTrue="1" operator="lessThan">
      <formula>0</formula>
    </cfRule>
  </conditionalFormatting>
  <conditionalFormatting sqref="J57:J65">
    <cfRule type="cellIs" dxfId="1087" priority="735" stopIfTrue="1" operator="lessThan">
      <formula>0</formula>
    </cfRule>
  </conditionalFormatting>
  <conditionalFormatting sqref="L57:L65">
    <cfRule type="cellIs" dxfId="1086" priority="734" stopIfTrue="1" operator="lessThan">
      <formula>0</formula>
    </cfRule>
  </conditionalFormatting>
  <conditionalFormatting sqref="L57:L65">
    <cfRule type="cellIs" dxfId="1085" priority="733" stopIfTrue="1" operator="lessThan">
      <formula>0</formula>
    </cfRule>
  </conditionalFormatting>
  <conditionalFormatting sqref="L57:L65">
    <cfRule type="cellIs" dxfId="1084" priority="732" stopIfTrue="1" operator="lessThan">
      <formula>0</formula>
    </cfRule>
  </conditionalFormatting>
  <conditionalFormatting sqref="F67:F75">
    <cfRule type="cellIs" dxfId="1083" priority="731" stopIfTrue="1" operator="lessThan">
      <formula>0</formula>
    </cfRule>
  </conditionalFormatting>
  <conditionalFormatting sqref="F67:F75">
    <cfRule type="cellIs" dxfId="1082" priority="730" stopIfTrue="1" operator="lessThan">
      <formula>0</formula>
    </cfRule>
  </conditionalFormatting>
  <conditionalFormatting sqref="H67:H75">
    <cfRule type="cellIs" dxfId="1081" priority="729" stopIfTrue="1" operator="lessThan">
      <formula>0</formula>
    </cfRule>
  </conditionalFormatting>
  <conditionalFormatting sqref="H67:H75">
    <cfRule type="cellIs" dxfId="1080" priority="728" stopIfTrue="1" operator="lessThan">
      <formula>0</formula>
    </cfRule>
  </conditionalFormatting>
  <conditionalFormatting sqref="H67:H75">
    <cfRule type="cellIs" dxfId="1079" priority="727" stopIfTrue="1" operator="lessThan">
      <formula>0</formula>
    </cfRule>
  </conditionalFormatting>
  <conditionalFormatting sqref="J67:J75">
    <cfRule type="cellIs" dxfId="1078" priority="726" stopIfTrue="1" operator="lessThan">
      <formula>0</formula>
    </cfRule>
  </conditionalFormatting>
  <conditionalFormatting sqref="J67:J75">
    <cfRule type="cellIs" dxfId="1077" priority="725" stopIfTrue="1" operator="lessThan">
      <formula>0</formula>
    </cfRule>
  </conditionalFormatting>
  <conditionalFormatting sqref="J67:J75">
    <cfRule type="cellIs" dxfId="1076" priority="724" stopIfTrue="1" operator="lessThan">
      <formula>0</formula>
    </cfRule>
  </conditionalFormatting>
  <conditionalFormatting sqref="L67:L75">
    <cfRule type="cellIs" dxfId="1075" priority="723" stopIfTrue="1" operator="lessThan">
      <formula>0</formula>
    </cfRule>
  </conditionalFormatting>
  <conditionalFormatting sqref="L67:L75">
    <cfRule type="cellIs" dxfId="1074" priority="722" stopIfTrue="1" operator="lessThan">
      <formula>0</formula>
    </cfRule>
  </conditionalFormatting>
  <conditionalFormatting sqref="L67:L75">
    <cfRule type="cellIs" dxfId="1073" priority="721" stopIfTrue="1" operator="lessThan">
      <formula>0</formula>
    </cfRule>
  </conditionalFormatting>
  <conditionalFormatting sqref="H77:H85">
    <cfRule type="cellIs" dxfId="1072" priority="720" stopIfTrue="1" operator="lessThan">
      <formula>0</formula>
    </cfRule>
  </conditionalFormatting>
  <conditionalFormatting sqref="H77:H85">
    <cfRule type="cellIs" dxfId="1071" priority="719" stopIfTrue="1" operator="lessThan">
      <formula>0</formula>
    </cfRule>
  </conditionalFormatting>
  <conditionalFormatting sqref="H77:H85">
    <cfRule type="cellIs" dxfId="1070" priority="718" stopIfTrue="1" operator="lessThan">
      <formula>0</formula>
    </cfRule>
  </conditionalFormatting>
  <conditionalFormatting sqref="J77:J85">
    <cfRule type="cellIs" dxfId="1069" priority="717" stopIfTrue="1" operator="lessThan">
      <formula>0</formula>
    </cfRule>
  </conditionalFormatting>
  <conditionalFormatting sqref="J77:J85">
    <cfRule type="cellIs" dxfId="1068" priority="716" stopIfTrue="1" operator="lessThan">
      <formula>0</formula>
    </cfRule>
  </conditionalFormatting>
  <conditionalFormatting sqref="J77:J85">
    <cfRule type="cellIs" dxfId="1067" priority="715" stopIfTrue="1" operator="lessThan">
      <formula>0</formula>
    </cfRule>
  </conditionalFormatting>
  <conditionalFormatting sqref="L77:L85">
    <cfRule type="cellIs" dxfId="1066" priority="714" stopIfTrue="1" operator="lessThan">
      <formula>0</formula>
    </cfRule>
  </conditionalFormatting>
  <conditionalFormatting sqref="L77:L85">
    <cfRule type="cellIs" dxfId="1065" priority="713" stopIfTrue="1" operator="lessThan">
      <formula>0</formula>
    </cfRule>
  </conditionalFormatting>
  <conditionalFormatting sqref="L77:L85">
    <cfRule type="cellIs" dxfId="1064" priority="712" stopIfTrue="1" operator="lessThan">
      <formula>0</formula>
    </cfRule>
  </conditionalFormatting>
  <conditionalFormatting sqref="H87:H95">
    <cfRule type="cellIs" dxfId="1063" priority="711" stopIfTrue="1" operator="lessThan">
      <formula>0</formula>
    </cfRule>
  </conditionalFormatting>
  <conditionalFormatting sqref="H87:H95">
    <cfRule type="cellIs" dxfId="1062" priority="710" stopIfTrue="1" operator="lessThan">
      <formula>0</formula>
    </cfRule>
  </conditionalFormatting>
  <conditionalFormatting sqref="H87:H95">
    <cfRule type="cellIs" dxfId="1061" priority="709" stopIfTrue="1" operator="lessThan">
      <formula>0</formula>
    </cfRule>
  </conditionalFormatting>
  <conditionalFormatting sqref="J87:J95">
    <cfRule type="cellIs" dxfId="1060" priority="708" stopIfTrue="1" operator="lessThan">
      <formula>0</formula>
    </cfRule>
  </conditionalFormatting>
  <conditionalFormatting sqref="J87:J95">
    <cfRule type="cellIs" dxfId="1059" priority="707" stopIfTrue="1" operator="lessThan">
      <formula>0</formula>
    </cfRule>
  </conditionalFormatting>
  <conditionalFormatting sqref="J87:J95">
    <cfRule type="cellIs" dxfId="1058" priority="706" stopIfTrue="1" operator="lessThan">
      <formula>0</formula>
    </cfRule>
  </conditionalFormatting>
  <conditionalFormatting sqref="L87:L95">
    <cfRule type="cellIs" dxfId="1057" priority="705" stopIfTrue="1" operator="lessThan">
      <formula>0</formula>
    </cfRule>
  </conditionalFormatting>
  <conditionalFormatting sqref="L87:L95">
    <cfRule type="cellIs" dxfId="1056" priority="704" stopIfTrue="1" operator="lessThan">
      <formula>0</formula>
    </cfRule>
  </conditionalFormatting>
  <conditionalFormatting sqref="L87:L95">
    <cfRule type="cellIs" dxfId="1055" priority="703" stopIfTrue="1" operator="lessThan">
      <formula>0</formula>
    </cfRule>
  </conditionalFormatting>
  <conditionalFormatting sqref="H97:H105">
    <cfRule type="cellIs" dxfId="1054" priority="702" stopIfTrue="1" operator="lessThan">
      <formula>0</formula>
    </cfRule>
  </conditionalFormatting>
  <conditionalFormatting sqref="H97:H105">
    <cfRule type="cellIs" dxfId="1053" priority="701" stopIfTrue="1" operator="lessThan">
      <formula>0</formula>
    </cfRule>
  </conditionalFormatting>
  <conditionalFormatting sqref="H97:H105">
    <cfRule type="cellIs" dxfId="1052" priority="700" stopIfTrue="1" operator="lessThan">
      <formula>0</formula>
    </cfRule>
  </conditionalFormatting>
  <conditionalFormatting sqref="J97:J105">
    <cfRule type="cellIs" dxfId="1051" priority="699" stopIfTrue="1" operator="lessThan">
      <formula>0</formula>
    </cfRule>
  </conditionalFormatting>
  <conditionalFormatting sqref="J97:J105">
    <cfRule type="cellIs" dxfId="1050" priority="698" stopIfTrue="1" operator="lessThan">
      <formula>0</formula>
    </cfRule>
  </conditionalFormatting>
  <conditionalFormatting sqref="J97:J105">
    <cfRule type="cellIs" dxfId="1049" priority="697" stopIfTrue="1" operator="lessThan">
      <formula>0</formula>
    </cfRule>
  </conditionalFormatting>
  <conditionalFormatting sqref="L97:L105">
    <cfRule type="cellIs" dxfId="1048" priority="696" stopIfTrue="1" operator="lessThan">
      <formula>0</formula>
    </cfRule>
  </conditionalFormatting>
  <conditionalFormatting sqref="L97:L105">
    <cfRule type="cellIs" dxfId="1047" priority="695" stopIfTrue="1" operator="lessThan">
      <formula>0</formula>
    </cfRule>
  </conditionalFormatting>
  <conditionalFormatting sqref="L97:L105">
    <cfRule type="cellIs" dxfId="1046" priority="694" stopIfTrue="1" operator="lessThan">
      <formula>0</formula>
    </cfRule>
  </conditionalFormatting>
  <conditionalFormatting sqref="H107:H115">
    <cfRule type="cellIs" dxfId="1045" priority="693" stopIfTrue="1" operator="lessThan">
      <formula>0</formula>
    </cfRule>
  </conditionalFormatting>
  <conditionalFormatting sqref="H107:H115">
    <cfRule type="cellIs" dxfId="1044" priority="692" stopIfTrue="1" operator="lessThan">
      <formula>0</formula>
    </cfRule>
  </conditionalFormatting>
  <conditionalFormatting sqref="H107:H115">
    <cfRule type="cellIs" dxfId="1043" priority="691" stopIfTrue="1" operator="lessThan">
      <formula>0</formula>
    </cfRule>
  </conditionalFormatting>
  <conditionalFormatting sqref="J107:J115">
    <cfRule type="cellIs" dxfId="1042" priority="690" stopIfTrue="1" operator="lessThan">
      <formula>0</formula>
    </cfRule>
  </conditionalFormatting>
  <conditionalFormatting sqref="J107:J115">
    <cfRule type="cellIs" dxfId="1041" priority="689" stopIfTrue="1" operator="lessThan">
      <formula>0</formula>
    </cfRule>
  </conditionalFormatting>
  <conditionalFormatting sqref="J107:J115">
    <cfRule type="cellIs" dxfId="1040" priority="688" stopIfTrue="1" operator="lessThan">
      <formula>0</formula>
    </cfRule>
  </conditionalFormatting>
  <conditionalFormatting sqref="L107:L115">
    <cfRule type="cellIs" dxfId="1039" priority="687" stopIfTrue="1" operator="lessThan">
      <formula>0</formula>
    </cfRule>
  </conditionalFormatting>
  <conditionalFormatting sqref="L107:L115">
    <cfRule type="cellIs" dxfId="1038" priority="686" stopIfTrue="1" operator="lessThan">
      <formula>0</formula>
    </cfRule>
  </conditionalFormatting>
  <conditionalFormatting sqref="L107:L115">
    <cfRule type="cellIs" dxfId="1037" priority="685" stopIfTrue="1" operator="lessThan">
      <formula>0</formula>
    </cfRule>
  </conditionalFormatting>
  <conditionalFormatting sqref="H117:H125">
    <cfRule type="cellIs" dxfId="1036" priority="684" stopIfTrue="1" operator="lessThan">
      <formula>0</formula>
    </cfRule>
  </conditionalFormatting>
  <conditionalFormatting sqref="H117:H125">
    <cfRule type="cellIs" dxfId="1035" priority="683" stopIfTrue="1" operator="lessThan">
      <formula>0</formula>
    </cfRule>
  </conditionalFormatting>
  <conditionalFormatting sqref="H117:H125">
    <cfRule type="cellIs" dxfId="1034" priority="682" stopIfTrue="1" operator="lessThan">
      <formula>0</formula>
    </cfRule>
  </conditionalFormatting>
  <conditionalFormatting sqref="J117:J125">
    <cfRule type="cellIs" dxfId="1033" priority="681" stopIfTrue="1" operator="lessThan">
      <formula>0</formula>
    </cfRule>
  </conditionalFormatting>
  <conditionalFormatting sqref="J117:J125">
    <cfRule type="cellIs" dxfId="1032" priority="680" stopIfTrue="1" operator="lessThan">
      <formula>0</formula>
    </cfRule>
  </conditionalFormatting>
  <conditionalFormatting sqref="J117:J125">
    <cfRule type="cellIs" dxfId="1031" priority="679" stopIfTrue="1" operator="lessThan">
      <formula>0</formula>
    </cfRule>
  </conditionalFormatting>
  <conditionalFormatting sqref="L117:L125">
    <cfRule type="cellIs" dxfId="1030" priority="678" stopIfTrue="1" operator="lessThan">
      <formula>0</formula>
    </cfRule>
  </conditionalFormatting>
  <conditionalFormatting sqref="L117:L125">
    <cfRule type="cellIs" dxfId="1029" priority="677" stopIfTrue="1" operator="lessThan">
      <formula>0</formula>
    </cfRule>
  </conditionalFormatting>
  <conditionalFormatting sqref="L117:L125">
    <cfRule type="cellIs" dxfId="1028" priority="676" stopIfTrue="1" operator="lessThan">
      <formula>0</formula>
    </cfRule>
  </conditionalFormatting>
  <conditionalFormatting sqref="H127:H135">
    <cfRule type="cellIs" dxfId="1027" priority="675" stopIfTrue="1" operator="lessThan">
      <formula>0</formula>
    </cfRule>
  </conditionalFormatting>
  <conditionalFormatting sqref="H127:H135">
    <cfRule type="cellIs" dxfId="1026" priority="674" stopIfTrue="1" operator="lessThan">
      <formula>0</formula>
    </cfRule>
  </conditionalFormatting>
  <conditionalFormatting sqref="H127:H135">
    <cfRule type="cellIs" dxfId="1025" priority="673" stopIfTrue="1" operator="lessThan">
      <formula>0</formula>
    </cfRule>
  </conditionalFormatting>
  <conditionalFormatting sqref="J127:J135">
    <cfRule type="cellIs" dxfId="1024" priority="672" stopIfTrue="1" operator="lessThan">
      <formula>0</formula>
    </cfRule>
  </conditionalFormatting>
  <conditionalFormatting sqref="J127:J135">
    <cfRule type="cellIs" dxfId="1023" priority="671" stopIfTrue="1" operator="lessThan">
      <formula>0</formula>
    </cfRule>
  </conditionalFormatting>
  <conditionalFormatting sqref="J127:J135">
    <cfRule type="cellIs" dxfId="1022" priority="670" stopIfTrue="1" operator="lessThan">
      <formula>0</formula>
    </cfRule>
  </conditionalFormatting>
  <conditionalFormatting sqref="L127:L135">
    <cfRule type="cellIs" dxfId="1021" priority="669" stopIfTrue="1" operator="lessThan">
      <formula>0</formula>
    </cfRule>
  </conditionalFormatting>
  <conditionalFormatting sqref="L127:L135">
    <cfRule type="cellIs" dxfId="1020" priority="668" stopIfTrue="1" operator="lessThan">
      <formula>0</formula>
    </cfRule>
  </conditionalFormatting>
  <conditionalFormatting sqref="L127:L135">
    <cfRule type="cellIs" dxfId="1019" priority="667" stopIfTrue="1" operator="lessThan">
      <formula>0</formula>
    </cfRule>
  </conditionalFormatting>
  <conditionalFormatting sqref="H137:H145">
    <cfRule type="cellIs" dxfId="1018" priority="666" stopIfTrue="1" operator="lessThan">
      <formula>0</formula>
    </cfRule>
  </conditionalFormatting>
  <conditionalFormatting sqref="H137:H145">
    <cfRule type="cellIs" dxfId="1017" priority="665" stopIfTrue="1" operator="lessThan">
      <formula>0</formula>
    </cfRule>
  </conditionalFormatting>
  <conditionalFormatting sqref="H137:H145">
    <cfRule type="cellIs" dxfId="1016" priority="664" stopIfTrue="1" operator="lessThan">
      <formula>0</formula>
    </cfRule>
  </conditionalFormatting>
  <conditionalFormatting sqref="J137:J145">
    <cfRule type="cellIs" dxfId="1015" priority="663" stopIfTrue="1" operator="lessThan">
      <formula>0</formula>
    </cfRule>
  </conditionalFormatting>
  <conditionalFormatting sqref="J137:J145">
    <cfRule type="cellIs" dxfId="1014" priority="662" stopIfTrue="1" operator="lessThan">
      <formula>0</formula>
    </cfRule>
  </conditionalFormatting>
  <conditionalFormatting sqref="J137:J145">
    <cfRule type="cellIs" dxfId="1013" priority="661" stopIfTrue="1" operator="lessThan">
      <formula>0</formula>
    </cfRule>
  </conditionalFormatting>
  <conditionalFormatting sqref="L137:L145">
    <cfRule type="cellIs" dxfId="1012" priority="660" stopIfTrue="1" operator="lessThan">
      <formula>0</formula>
    </cfRule>
  </conditionalFormatting>
  <conditionalFormatting sqref="L137:L145">
    <cfRule type="cellIs" dxfId="1011" priority="659" stopIfTrue="1" operator="lessThan">
      <formula>0</formula>
    </cfRule>
  </conditionalFormatting>
  <conditionalFormatting sqref="L137:L145">
    <cfRule type="cellIs" dxfId="1010" priority="658" stopIfTrue="1" operator="lessThan">
      <formula>0</formula>
    </cfRule>
  </conditionalFormatting>
  <conditionalFormatting sqref="H147:H155">
    <cfRule type="cellIs" dxfId="1009" priority="657" stopIfTrue="1" operator="lessThan">
      <formula>0</formula>
    </cfRule>
  </conditionalFormatting>
  <conditionalFormatting sqref="H147:H155">
    <cfRule type="cellIs" dxfId="1008" priority="656" stopIfTrue="1" operator="lessThan">
      <formula>0</formula>
    </cfRule>
  </conditionalFormatting>
  <conditionalFormatting sqref="H147:H155">
    <cfRule type="cellIs" dxfId="1007" priority="655" stopIfTrue="1" operator="lessThan">
      <formula>0</formula>
    </cfRule>
  </conditionalFormatting>
  <conditionalFormatting sqref="J147:J155">
    <cfRule type="cellIs" dxfId="1006" priority="654" stopIfTrue="1" operator="lessThan">
      <formula>0</formula>
    </cfRule>
  </conditionalFormatting>
  <conditionalFormatting sqref="J147:J155">
    <cfRule type="cellIs" dxfId="1005" priority="653" stopIfTrue="1" operator="lessThan">
      <formula>0</formula>
    </cfRule>
  </conditionalFormatting>
  <conditionalFormatting sqref="J147:J155">
    <cfRule type="cellIs" dxfId="1004" priority="652" stopIfTrue="1" operator="lessThan">
      <formula>0</formula>
    </cfRule>
  </conditionalFormatting>
  <conditionalFormatting sqref="L147:L155">
    <cfRule type="cellIs" dxfId="1003" priority="651" stopIfTrue="1" operator="lessThan">
      <formula>0</formula>
    </cfRule>
  </conditionalFormatting>
  <conditionalFormatting sqref="L147:L155">
    <cfRule type="cellIs" dxfId="1002" priority="650" stopIfTrue="1" operator="lessThan">
      <formula>0</formula>
    </cfRule>
  </conditionalFormatting>
  <conditionalFormatting sqref="L147:L155">
    <cfRule type="cellIs" dxfId="1001" priority="649" stopIfTrue="1" operator="lessThan">
      <formula>0</formula>
    </cfRule>
  </conditionalFormatting>
  <conditionalFormatting sqref="H157:H165">
    <cfRule type="cellIs" dxfId="1000" priority="648" stopIfTrue="1" operator="lessThan">
      <formula>0</formula>
    </cfRule>
  </conditionalFormatting>
  <conditionalFormatting sqref="H157:H165">
    <cfRule type="cellIs" dxfId="999" priority="647" stopIfTrue="1" operator="lessThan">
      <formula>0</formula>
    </cfRule>
  </conditionalFormatting>
  <conditionalFormatting sqref="H157:H165">
    <cfRule type="cellIs" dxfId="998" priority="646" stopIfTrue="1" operator="lessThan">
      <formula>0</formula>
    </cfRule>
  </conditionalFormatting>
  <conditionalFormatting sqref="J157:J165">
    <cfRule type="cellIs" dxfId="997" priority="645" stopIfTrue="1" operator="lessThan">
      <formula>0</formula>
    </cfRule>
  </conditionalFormatting>
  <conditionalFormatting sqref="J157:J165">
    <cfRule type="cellIs" dxfId="996" priority="644" stopIfTrue="1" operator="lessThan">
      <formula>0</formula>
    </cfRule>
  </conditionalFormatting>
  <conditionalFormatting sqref="J157:J165">
    <cfRule type="cellIs" dxfId="995" priority="643" stopIfTrue="1" operator="lessThan">
      <formula>0</formula>
    </cfRule>
  </conditionalFormatting>
  <conditionalFormatting sqref="L157:L165">
    <cfRule type="cellIs" dxfId="994" priority="642" stopIfTrue="1" operator="lessThan">
      <formula>0</formula>
    </cfRule>
  </conditionalFormatting>
  <conditionalFormatting sqref="L157:L165">
    <cfRule type="cellIs" dxfId="993" priority="641" stopIfTrue="1" operator="lessThan">
      <formula>0</formula>
    </cfRule>
  </conditionalFormatting>
  <conditionalFormatting sqref="L157:L165">
    <cfRule type="cellIs" dxfId="992" priority="640" stopIfTrue="1" operator="lessThan">
      <formula>0</formula>
    </cfRule>
  </conditionalFormatting>
  <conditionalFormatting sqref="H167:H175">
    <cfRule type="cellIs" dxfId="991" priority="639" stopIfTrue="1" operator="lessThan">
      <formula>0</formula>
    </cfRule>
  </conditionalFormatting>
  <conditionalFormatting sqref="H167:H175">
    <cfRule type="cellIs" dxfId="990" priority="638" stopIfTrue="1" operator="lessThan">
      <formula>0</formula>
    </cfRule>
  </conditionalFormatting>
  <conditionalFormatting sqref="H167:H175">
    <cfRule type="cellIs" dxfId="989" priority="637" stopIfTrue="1" operator="lessThan">
      <formula>0</formula>
    </cfRule>
  </conditionalFormatting>
  <conditionalFormatting sqref="J167:J175">
    <cfRule type="cellIs" dxfId="988" priority="636" stopIfTrue="1" operator="lessThan">
      <formula>0</formula>
    </cfRule>
  </conditionalFormatting>
  <conditionalFormatting sqref="J167:J175">
    <cfRule type="cellIs" dxfId="987" priority="635" stopIfTrue="1" operator="lessThan">
      <formula>0</formula>
    </cfRule>
  </conditionalFormatting>
  <conditionalFormatting sqref="J167:J175">
    <cfRule type="cellIs" dxfId="986" priority="634" stopIfTrue="1" operator="lessThan">
      <formula>0</formula>
    </cfRule>
  </conditionalFormatting>
  <conditionalFormatting sqref="L167:L175">
    <cfRule type="cellIs" dxfId="985" priority="633" stopIfTrue="1" operator="lessThan">
      <formula>0</formula>
    </cfRule>
  </conditionalFormatting>
  <conditionalFormatting sqref="L167:L175">
    <cfRule type="cellIs" dxfId="984" priority="632" stopIfTrue="1" operator="lessThan">
      <formula>0</formula>
    </cfRule>
  </conditionalFormatting>
  <conditionalFormatting sqref="L167:L175">
    <cfRule type="cellIs" dxfId="983" priority="631" stopIfTrue="1" operator="lessThan">
      <formula>0</formula>
    </cfRule>
  </conditionalFormatting>
  <conditionalFormatting sqref="H177:H185">
    <cfRule type="cellIs" dxfId="982" priority="630" stopIfTrue="1" operator="lessThan">
      <formula>0</formula>
    </cfRule>
  </conditionalFormatting>
  <conditionalFormatting sqref="H177:H185">
    <cfRule type="cellIs" dxfId="981" priority="629" stopIfTrue="1" operator="lessThan">
      <formula>0</formula>
    </cfRule>
  </conditionalFormatting>
  <conditionalFormatting sqref="H177:H185">
    <cfRule type="cellIs" dxfId="980" priority="628" stopIfTrue="1" operator="lessThan">
      <formula>0</formula>
    </cfRule>
  </conditionalFormatting>
  <conditionalFormatting sqref="J177:J185">
    <cfRule type="cellIs" dxfId="979" priority="627" stopIfTrue="1" operator="lessThan">
      <formula>0</formula>
    </cfRule>
  </conditionalFormatting>
  <conditionalFormatting sqref="J177:J185">
    <cfRule type="cellIs" dxfId="978" priority="626" stopIfTrue="1" operator="lessThan">
      <formula>0</formula>
    </cfRule>
  </conditionalFormatting>
  <conditionalFormatting sqref="J177:J185">
    <cfRule type="cellIs" dxfId="977" priority="625" stopIfTrue="1" operator="lessThan">
      <formula>0</formula>
    </cfRule>
  </conditionalFormatting>
  <conditionalFormatting sqref="L177:L185">
    <cfRule type="cellIs" dxfId="976" priority="624" stopIfTrue="1" operator="lessThan">
      <formula>0</formula>
    </cfRule>
  </conditionalFormatting>
  <conditionalFormatting sqref="L177:L185">
    <cfRule type="cellIs" dxfId="975" priority="623" stopIfTrue="1" operator="lessThan">
      <formula>0</formula>
    </cfRule>
  </conditionalFormatting>
  <conditionalFormatting sqref="L177:L185">
    <cfRule type="cellIs" dxfId="974" priority="622" stopIfTrue="1" operator="lessThan">
      <formula>0</formula>
    </cfRule>
  </conditionalFormatting>
  <conditionalFormatting sqref="H187:H195">
    <cfRule type="cellIs" dxfId="973" priority="621" stopIfTrue="1" operator="lessThan">
      <formula>0</formula>
    </cfRule>
  </conditionalFormatting>
  <conditionalFormatting sqref="H187:H195">
    <cfRule type="cellIs" dxfId="972" priority="620" stopIfTrue="1" operator="lessThan">
      <formula>0</formula>
    </cfRule>
  </conditionalFormatting>
  <conditionalFormatting sqref="H187:H195">
    <cfRule type="cellIs" dxfId="971" priority="619" stopIfTrue="1" operator="lessThan">
      <formula>0</formula>
    </cfRule>
  </conditionalFormatting>
  <conditionalFormatting sqref="J187:J195">
    <cfRule type="cellIs" dxfId="970" priority="618" stopIfTrue="1" operator="lessThan">
      <formula>0</formula>
    </cfRule>
  </conditionalFormatting>
  <conditionalFormatting sqref="J187:J195">
    <cfRule type="cellIs" dxfId="969" priority="617" stopIfTrue="1" operator="lessThan">
      <formula>0</formula>
    </cfRule>
  </conditionalFormatting>
  <conditionalFormatting sqref="J187:J195">
    <cfRule type="cellIs" dxfId="968" priority="616" stopIfTrue="1" operator="lessThan">
      <formula>0</formula>
    </cfRule>
  </conditionalFormatting>
  <conditionalFormatting sqref="L187:L195">
    <cfRule type="cellIs" dxfId="967" priority="615" stopIfTrue="1" operator="lessThan">
      <formula>0</formula>
    </cfRule>
  </conditionalFormatting>
  <conditionalFormatting sqref="L187:L195">
    <cfRule type="cellIs" dxfId="966" priority="614" stopIfTrue="1" operator="lessThan">
      <formula>0</formula>
    </cfRule>
  </conditionalFormatting>
  <conditionalFormatting sqref="L187:L195">
    <cfRule type="cellIs" dxfId="965" priority="613" stopIfTrue="1" operator="lessThan">
      <formula>0</formula>
    </cfRule>
  </conditionalFormatting>
  <conditionalFormatting sqref="H197:H205">
    <cfRule type="cellIs" dxfId="964" priority="612" stopIfTrue="1" operator="lessThan">
      <formula>0</formula>
    </cfRule>
  </conditionalFormatting>
  <conditionalFormatting sqref="H197:H205">
    <cfRule type="cellIs" dxfId="963" priority="611" stopIfTrue="1" operator="lessThan">
      <formula>0</formula>
    </cfRule>
  </conditionalFormatting>
  <conditionalFormatting sqref="H197:H205">
    <cfRule type="cellIs" dxfId="962" priority="610" stopIfTrue="1" operator="lessThan">
      <formula>0</formula>
    </cfRule>
  </conditionalFormatting>
  <conditionalFormatting sqref="J197:J205">
    <cfRule type="cellIs" dxfId="961" priority="609" stopIfTrue="1" operator="lessThan">
      <formula>0</formula>
    </cfRule>
  </conditionalFormatting>
  <conditionalFormatting sqref="J197:J205">
    <cfRule type="cellIs" dxfId="960" priority="608" stopIfTrue="1" operator="lessThan">
      <formula>0</formula>
    </cfRule>
  </conditionalFormatting>
  <conditionalFormatting sqref="J197:J205">
    <cfRule type="cellIs" dxfId="959" priority="607" stopIfTrue="1" operator="lessThan">
      <formula>0</formula>
    </cfRule>
  </conditionalFormatting>
  <conditionalFormatting sqref="L197:L205">
    <cfRule type="cellIs" dxfId="958" priority="606" stopIfTrue="1" operator="lessThan">
      <formula>0</formula>
    </cfRule>
  </conditionalFormatting>
  <conditionalFormatting sqref="L197:L205">
    <cfRule type="cellIs" dxfId="957" priority="605" stopIfTrue="1" operator="lessThan">
      <formula>0</formula>
    </cfRule>
  </conditionalFormatting>
  <conditionalFormatting sqref="L197:L205">
    <cfRule type="cellIs" dxfId="956" priority="604" stopIfTrue="1" operator="lessThan">
      <formula>0</formula>
    </cfRule>
  </conditionalFormatting>
  <conditionalFormatting sqref="H207:H215">
    <cfRule type="cellIs" dxfId="955" priority="603" stopIfTrue="1" operator="lessThan">
      <formula>0</formula>
    </cfRule>
  </conditionalFormatting>
  <conditionalFormatting sqref="H207:H215">
    <cfRule type="cellIs" dxfId="954" priority="602" stopIfTrue="1" operator="lessThan">
      <formula>0</formula>
    </cfRule>
  </conditionalFormatting>
  <conditionalFormatting sqref="H207:H215">
    <cfRule type="cellIs" dxfId="953" priority="601" stopIfTrue="1" operator="lessThan">
      <formula>0</formula>
    </cfRule>
  </conditionalFormatting>
  <conditionalFormatting sqref="J207:J215">
    <cfRule type="cellIs" dxfId="952" priority="600" stopIfTrue="1" operator="lessThan">
      <formula>0</formula>
    </cfRule>
  </conditionalFormatting>
  <conditionalFormatting sqref="J207:J215">
    <cfRule type="cellIs" dxfId="951" priority="599" stopIfTrue="1" operator="lessThan">
      <formula>0</formula>
    </cfRule>
  </conditionalFormatting>
  <conditionalFormatting sqref="J207:J215">
    <cfRule type="cellIs" dxfId="950" priority="598" stopIfTrue="1" operator="lessThan">
      <formula>0</formula>
    </cfRule>
  </conditionalFormatting>
  <conditionalFormatting sqref="L207:L215">
    <cfRule type="cellIs" dxfId="949" priority="597" stopIfTrue="1" operator="lessThan">
      <formula>0</formula>
    </cfRule>
  </conditionalFormatting>
  <conditionalFormatting sqref="L207:L215">
    <cfRule type="cellIs" dxfId="948" priority="596" stopIfTrue="1" operator="lessThan">
      <formula>0</formula>
    </cfRule>
  </conditionalFormatting>
  <conditionalFormatting sqref="L207:L215">
    <cfRule type="cellIs" dxfId="947" priority="595" stopIfTrue="1" operator="lessThan">
      <formula>0</formula>
    </cfRule>
  </conditionalFormatting>
  <conditionalFormatting sqref="H217:H225">
    <cfRule type="cellIs" dxfId="946" priority="594" stopIfTrue="1" operator="lessThan">
      <formula>0</formula>
    </cfRule>
  </conditionalFormatting>
  <conditionalFormatting sqref="H217:H225">
    <cfRule type="cellIs" dxfId="945" priority="593" stopIfTrue="1" operator="lessThan">
      <formula>0</formula>
    </cfRule>
  </conditionalFormatting>
  <conditionalFormatting sqref="H217:H225">
    <cfRule type="cellIs" dxfId="944" priority="592" stopIfTrue="1" operator="lessThan">
      <formula>0</formula>
    </cfRule>
  </conditionalFormatting>
  <conditionalFormatting sqref="J217:J225">
    <cfRule type="cellIs" dxfId="943" priority="591" stopIfTrue="1" operator="lessThan">
      <formula>0</formula>
    </cfRule>
  </conditionalFormatting>
  <conditionalFormatting sqref="J217:J225">
    <cfRule type="cellIs" dxfId="942" priority="590" stopIfTrue="1" operator="lessThan">
      <formula>0</formula>
    </cfRule>
  </conditionalFormatting>
  <conditionalFormatting sqref="J217:J225">
    <cfRule type="cellIs" dxfId="941" priority="589" stopIfTrue="1" operator="lessThan">
      <formula>0</formula>
    </cfRule>
  </conditionalFormatting>
  <conditionalFormatting sqref="L217:L225">
    <cfRule type="cellIs" dxfId="940" priority="588" stopIfTrue="1" operator="lessThan">
      <formula>0</formula>
    </cfRule>
  </conditionalFormatting>
  <conditionalFormatting sqref="L217:L225">
    <cfRule type="cellIs" dxfId="939" priority="587" stopIfTrue="1" operator="lessThan">
      <formula>0</formula>
    </cfRule>
  </conditionalFormatting>
  <conditionalFormatting sqref="L217:L225">
    <cfRule type="cellIs" dxfId="938" priority="586" stopIfTrue="1" operator="lessThan">
      <formula>0</formula>
    </cfRule>
  </conditionalFormatting>
  <conditionalFormatting sqref="H227:H235">
    <cfRule type="cellIs" dxfId="937" priority="585" stopIfTrue="1" operator="lessThan">
      <formula>0</formula>
    </cfRule>
  </conditionalFormatting>
  <conditionalFormatting sqref="H227:H235">
    <cfRule type="cellIs" dxfId="936" priority="584" stopIfTrue="1" operator="lessThan">
      <formula>0</formula>
    </cfRule>
  </conditionalFormatting>
  <conditionalFormatting sqref="H227:H235">
    <cfRule type="cellIs" dxfId="935" priority="583" stopIfTrue="1" operator="lessThan">
      <formula>0</formula>
    </cfRule>
  </conditionalFormatting>
  <conditionalFormatting sqref="J227:J235">
    <cfRule type="cellIs" dxfId="934" priority="582" stopIfTrue="1" operator="lessThan">
      <formula>0</formula>
    </cfRule>
  </conditionalFormatting>
  <conditionalFormatting sqref="J227:J235">
    <cfRule type="cellIs" dxfId="933" priority="581" stopIfTrue="1" operator="lessThan">
      <formula>0</formula>
    </cfRule>
  </conditionalFormatting>
  <conditionalFormatting sqref="J227:J235">
    <cfRule type="cellIs" dxfId="932" priority="580" stopIfTrue="1" operator="lessThan">
      <formula>0</formula>
    </cfRule>
  </conditionalFormatting>
  <conditionalFormatting sqref="L227:L235">
    <cfRule type="cellIs" dxfId="931" priority="579" stopIfTrue="1" operator="lessThan">
      <formula>0</formula>
    </cfRule>
  </conditionalFormatting>
  <conditionalFormatting sqref="L227:L235">
    <cfRule type="cellIs" dxfId="930" priority="578" stopIfTrue="1" operator="lessThan">
      <formula>0</formula>
    </cfRule>
  </conditionalFormatting>
  <conditionalFormatting sqref="L227:L235">
    <cfRule type="cellIs" dxfId="929" priority="577" stopIfTrue="1" operator="lessThan">
      <formula>0</formula>
    </cfRule>
  </conditionalFormatting>
  <conditionalFormatting sqref="H237:H245">
    <cfRule type="cellIs" dxfId="928" priority="576" stopIfTrue="1" operator="lessThan">
      <formula>0</formula>
    </cfRule>
  </conditionalFormatting>
  <conditionalFormatting sqref="H237:H245">
    <cfRule type="cellIs" dxfId="927" priority="575" stopIfTrue="1" operator="lessThan">
      <formula>0</formula>
    </cfRule>
  </conditionalFormatting>
  <conditionalFormatting sqref="H237:H245">
    <cfRule type="cellIs" dxfId="926" priority="574" stopIfTrue="1" operator="lessThan">
      <formula>0</formula>
    </cfRule>
  </conditionalFormatting>
  <conditionalFormatting sqref="J237:J245">
    <cfRule type="cellIs" dxfId="925" priority="573" stopIfTrue="1" operator="lessThan">
      <formula>0</formula>
    </cfRule>
  </conditionalFormatting>
  <conditionalFormatting sqref="J237:J245">
    <cfRule type="cellIs" dxfId="924" priority="572" stopIfTrue="1" operator="lessThan">
      <formula>0</formula>
    </cfRule>
  </conditionalFormatting>
  <conditionalFormatting sqref="J237:J245">
    <cfRule type="cellIs" dxfId="923" priority="571" stopIfTrue="1" operator="lessThan">
      <formula>0</formula>
    </cfRule>
  </conditionalFormatting>
  <conditionalFormatting sqref="L237:L245">
    <cfRule type="cellIs" dxfId="922" priority="570" stopIfTrue="1" operator="lessThan">
      <formula>0</formula>
    </cfRule>
  </conditionalFormatting>
  <conditionalFormatting sqref="L237:L245">
    <cfRule type="cellIs" dxfId="921" priority="569" stopIfTrue="1" operator="lessThan">
      <formula>0</formula>
    </cfRule>
  </conditionalFormatting>
  <conditionalFormatting sqref="L237:L245">
    <cfRule type="cellIs" dxfId="920" priority="568" stopIfTrue="1" operator="lessThan">
      <formula>0</formula>
    </cfRule>
  </conditionalFormatting>
  <conditionalFormatting sqref="H247:H255">
    <cfRule type="cellIs" dxfId="919" priority="567" stopIfTrue="1" operator="lessThan">
      <formula>0</formula>
    </cfRule>
  </conditionalFormatting>
  <conditionalFormatting sqref="H247:H255">
    <cfRule type="cellIs" dxfId="918" priority="566" stopIfTrue="1" operator="lessThan">
      <formula>0</formula>
    </cfRule>
  </conditionalFormatting>
  <conditionalFormatting sqref="H247:H255">
    <cfRule type="cellIs" dxfId="917" priority="565" stopIfTrue="1" operator="lessThan">
      <formula>0</formula>
    </cfRule>
  </conditionalFormatting>
  <conditionalFormatting sqref="J247:J255">
    <cfRule type="cellIs" dxfId="916" priority="564" stopIfTrue="1" operator="lessThan">
      <formula>0</formula>
    </cfRule>
  </conditionalFormatting>
  <conditionalFormatting sqref="J247:J255">
    <cfRule type="cellIs" dxfId="915" priority="563" stopIfTrue="1" operator="lessThan">
      <formula>0</formula>
    </cfRule>
  </conditionalFormatting>
  <conditionalFormatting sqref="J247:J255">
    <cfRule type="cellIs" dxfId="914" priority="562" stopIfTrue="1" operator="lessThan">
      <formula>0</formula>
    </cfRule>
  </conditionalFormatting>
  <conditionalFormatting sqref="L247:L255">
    <cfRule type="cellIs" dxfId="913" priority="561" stopIfTrue="1" operator="lessThan">
      <formula>0</formula>
    </cfRule>
  </conditionalFormatting>
  <conditionalFormatting sqref="L247:L255">
    <cfRule type="cellIs" dxfId="912" priority="560" stopIfTrue="1" operator="lessThan">
      <formula>0</formula>
    </cfRule>
  </conditionalFormatting>
  <conditionalFormatting sqref="L247:L255">
    <cfRule type="cellIs" dxfId="911" priority="559" stopIfTrue="1" operator="lessThan">
      <formula>0</formula>
    </cfRule>
  </conditionalFormatting>
  <conditionalFormatting sqref="H257:H265">
    <cfRule type="cellIs" dxfId="910" priority="558" stopIfTrue="1" operator="lessThan">
      <formula>0</formula>
    </cfRule>
  </conditionalFormatting>
  <conditionalFormatting sqref="H257:H265">
    <cfRule type="cellIs" dxfId="909" priority="557" stopIfTrue="1" operator="lessThan">
      <formula>0</formula>
    </cfRule>
  </conditionalFormatting>
  <conditionalFormatting sqref="H257:H265">
    <cfRule type="cellIs" dxfId="908" priority="556" stopIfTrue="1" operator="lessThan">
      <formula>0</formula>
    </cfRule>
  </conditionalFormatting>
  <conditionalFormatting sqref="J257:J265">
    <cfRule type="cellIs" dxfId="907" priority="555" stopIfTrue="1" operator="lessThan">
      <formula>0</formula>
    </cfRule>
  </conditionalFormatting>
  <conditionalFormatting sqref="J257:J265">
    <cfRule type="cellIs" dxfId="906" priority="554" stopIfTrue="1" operator="lessThan">
      <formula>0</formula>
    </cfRule>
  </conditionalFormatting>
  <conditionalFormatting sqref="J257:J265">
    <cfRule type="cellIs" dxfId="905" priority="553" stopIfTrue="1" operator="lessThan">
      <formula>0</formula>
    </cfRule>
  </conditionalFormatting>
  <conditionalFormatting sqref="L257:L265">
    <cfRule type="cellIs" dxfId="904" priority="552" stopIfTrue="1" operator="lessThan">
      <formula>0</formula>
    </cfRule>
  </conditionalFormatting>
  <conditionalFormatting sqref="L257:L265">
    <cfRule type="cellIs" dxfId="903" priority="551" stopIfTrue="1" operator="lessThan">
      <formula>0</formula>
    </cfRule>
  </conditionalFormatting>
  <conditionalFormatting sqref="L257:L265">
    <cfRule type="cellIs" dxfId="902" priority="550" stopIfTrue="1" operator="lessThan">
      <formula>0</formula>
    </cfRule>
  </conditionalFormatting>
  <conditionalFormatting sqref="H267:H276">
    <cfRule type="cellIs" dxfId="901" priority="549" stopIfTrue="1" operator="lessThan">
      <formula>0</formula>
    </cfRule>
  </conditionalFormatting>
  <conditionalFormatting sqref="H267:H276">
    <cfRule type="cellIs" dxfId="900" priority="548" stopIfTrue="1" operator="lessThan">
      <formula>0</formula>
    </cfRule>
  </conditionalFormatting>
  <conditionalFormatting sqref="H267:H276">
    <cfRule type="cellIs" dxfId="899" priority="547" stopIfTrue="1" operator="lessThan">
      <formula>0</formula>
    </cfRule>
  </conditionalFormatting>
  <conditionalFormatting sqref="J267:J276">
    <cfRule type="cellIs" dxfId="898" priority="546" stopIfTrue="1" operator="lessThan">
      <formula>0</formula>
    </cfRule>
  </conditionalFormatting>
  <conditionalFormatting sqref="J267:J276">
    <cfRule type="cellIs" dxfId="897" priority="545" stopIfTrue="1" operator="lessThan">
      <formula>0</formula>
    </cfRule>
  </conditionalFormatting>
  <conditionalFormatting sqref="J267:J276">
    <cfRule type="cellIs" dxfId="896" priority="544" stopIfTrue="1" operator="lessThan">
      <formula>0</formula>
    </cfRule>
  </conditionalFormatting>
  <conditionalFormatting sqref="L267:L276">
    <cfRule type="cellIs" dxfId="895" priority="543" stopIfTrue="1" operator="lessThan">
      <formula>0</formula>
    </cfRule>
  </conditionalFormatting>
  <conditionalFormatting sqref="L267:L276">
    <cfRule type="cellIs" dxfId="894" priority="542" stopIfTrue="1" operator="lessThan">
      <formula>0</formula>
    </cfRule>
  </conditionalFormatting>
  <conditionalFormatting sqref="L267:L276">
    <cfRule type="cellIs" dxfId="893" priority="541" stopIfTrue="1" operator="lessThan">
      <formula>0</formula>
    </cfRule>
  </conditionalFormatting>
  <conditionalFormatting sqref="H277:H285">
    <cfRule type="cellIs" dxfId="892" priority="540" stopIfTrue="1" operator="lessThan">
      <formula>0</formula>
    </cfRule>
  </conditionalFormatting>
  <conditionalFormatting sqref="H277:H285">
    <cfRule type="cellIs" dxfId="891" priority="539" stopIfTrue="1" operator="lessThan">
      <formula>0</formula>
    </cfRule>
  </conditionalFormatting>
  <conditionalFormatting sqref="H277:H285">
    <cfRule type="cellIs" dxfId="890" priority="538" stopIfTrue="1" operator="lessThan">
      <formula>0</formula>
    </cfRule>
  </conditionalFormatting>
  <conditionalFormatting sqref="J277:J285">
    <cfRule type="cellIs" dxfId="889" priority="537" stopIfTrue="1" operator="lessThan">
      <formula>0</formula>
    </cfRule>
  </conditionalFormatting>
  <conditionalFormatting sqref="J277:J285">
    <cfRule type="cellIs" dxfId="888" priority="536" stopIfTrue="1" operator="lessThan">
      <formula>0</formula>
    </cfRule>
  </conditionalFormatting>
  <conditionalFormatting sqref="J277:J285">
    <cfRule type="cellIs" dxfId="887" priority="535" stopIfTrue="1" operator="lessThan">
      <formula>0</formula>
    </cfRule>
  </conditionalFormatting>
  <conditionalFormatting sqref="L277:L285">
    <cfRule type="cellIs" dxfId="886" priority="534" stopIfTrue="1" operator="lessThan">
      <formula>0</formula>
    </cfRule>
  </conditionalFormatting>
  <conditionalFormatting sqref="L277:L285">
    <cfRule type="cellIs" dxfId="885" priority="533" stopIfTrue="1" operator="lessThan">
      <formula>0</formula>
    </cfRule>
  </conditionalFormatting>
  <conditionalFormatting sqref="L277:L285">
    <cfRule type="cellIs" dxfId="884" priority="532" stopIfTrue="1" operator="lessThan">
      <formula>0</formula>
    </cfRule>
  </conditionalFormatting>
  <conditionalFormatting sqref="H287:H295">
    <cfRule type="cellIs" dxfId="883" priority="531" stopIfTrue="1" operator="lessThan">
      <formula>0</formula>
    </cfRule>
  </conditionalFormatting>
  <conditionalFormatting sqref="H287:H295">
    <cfRule type="cellIs" dxfId="882" priority="530" stopIfTrue="1" operator="lessThan">
      <formula>0</formula>
    </cfRule>
  </conditionalFormatting>
  <conditionalFormatting sqref="H287:H295">
    <cfRule type="cellIs" dxfId="881" priority="529" stopIfTrue="1" operator="lessThan">
      <formula>0</formula>
    </cfRule>
  </conditionalFormatting>
  <conditionalFormatting sqref="J287:J295">
    <cfRule type="cellIs" dxfId="880" priority="528" stopIfTrue="1" operator="lessThan">
      <formula>0</formula>
    </cfRule>
  </conditionalFormatting>
  <conditionalFormatting sqref="J287:J295">
    <cfRule type="cellIs" dxfId="879" priority="527" stopIfTrue="1" operator="lessThan">
      <formula>0</formula>
    </cfRule>
  </conditionalFormatting>
  <conditionalFormatting sqref="J287:J295">
    <cfRule type="cellIs" dxfId="878" priority="526" stopIfTrue="1" operator="lessThan">
      <formula>0</formula>
    </cfRule>
  </conditionalFormatting>
  <conditionalFormatting sqref="L287:L295">
    <cfRule type="cellIs" dxfId="877" priority="525" stopIfTrue="1" operator="lessThan">
      <formula>0</formula>
    </cfRule>
  </conditionalFormatting>
  <conditionalFormatting sqref="L287:L295">
    <cfRule type="cellIs" dxfId="876" priority="524" stopIfTrue="1" operator="lessThan">
      <formula>0</formula>
    </cfRule>
  </conditionalFormatting>
  <conditionalFormatting sqref="L287:L295">
    <cfRule type="cellIs" dxfId="875" priority="523" stopIfTrue="1" operator="lessThan">
      <formula>0</formula>
    </cfRule>
  </conditionalFormatting>
  <conditionalFormatting sqref="H297:H305">
    <cfRule type="cellIs" dxfId="874" priority="522" stopIfTrue="1" operator="lessThan">
      <formula>0</formula>
    </cfRule>
  </conditionalFormatting>
  <conditionalFormatting sqref="H297:H305">
    <cfRule type="cellIs" dxfId="873" priority="521" stopIfTrue="1" operator="lessThan">
      <formula>0</formula>
    </cfRule>
  </conditionalFormatting>
  <conditionalFormatting sqref="H297:H305">
    <cfRule type="cellIs" dxfId="872" priority="520" stopIfTrue="1" operator="lessThan">
      <formula>0</formula>
    </cfRule>
  </conditionalFormatting>
  <conditionalFormatting sqref="J297:J305">
    <cfRule type="cellIs" dxfId="871" priority="519" stopIfTrue="1" operator="lessThan">
      <formula>0</formula>
    </cfRule>
  </conditionalFormatting>
  <conditionalFormatting sqref="J297:J305">
    <cfRule type="cellIs" dxfId="870" priority="518" stopIfTrue="1" operator="lessThan">
      <formula>0</formula>
    </cfRule>
  </conditionalFormatting>
  <conditionalFormatting sqref="J297:J305">
    <cfRule type="cellIs" dxfId="869" priority="517" stopIfTrue="1" operator="lessThan">
      <formula>0</formula>
    </cfRule>
  </conditionalFormatting>
  <conditionalFormatting sqref="L297:L305">
    <cfRule type="cellIs" dxfId="868" priority="516" stopIfTrue="1" operator="lessThan">
      <formula>0</formula>
    </cfRule>
  </conditionalFormatting>
  <conditionalFormatting sqref="L297:L305">
    <cfRule type="cellIs" dxfId="867" priority="515" stopIfTrue="1" operator="lessThan">
      <formula>0</formula>
    </cfRule>
  </conditionalFormatting>
  <conditionalFormatting sqref="L297:L305">
    <cfRule type="cellIs" dxfId="866" priority="514" stopIfTrue="1" operator="lessThan">
      <formula>0</formula>
    </cfRule>
  </conditionalFormatting>
  <conditionalFormatting sqref="H307:H315">
    <cfRule type="cellIs" dxfId="865" priority="513" stopIfTrue="1" operator="lessThan">
      <formula>0</formula>
    </cfRule>
  </conditionalFormatting>
  <conditionalFormatting sqref="H307:H315">
    <cfRule type="cellIs" dxfId="864" priority="512" stopIfTrue="1" operator="lessThan">
      <formula>0</formula>
    </cfRule>
  </conditionalFormatting>
  <conditionalFormatting sqref="H307:H315">
    <cfRule type="cellIs" dxfId="863" priority="511" stopIfTrue="1" operator="lessThan">
      <formula>0</formula>
    </cfRule>
  </conditionalFormatting>
  <conditionalFormatting sqref="J307:J315">
    <cfRule type="cellIs" dxfId="862" priority="510" stopIfTrue="1" operator="lessThan">
      <formula>0</formula>
    </cfRule>
  </conditionalFormatting>
  <conditionalFormatting sqref="J307:J315">
    <cfRule type="cellIs" dxfId="861" priority="509" stopIfTrue="1" operator="lessThan">
      <formula>0</formula>
    </cfRule>
  </conditionalFormatting>
  <conditionalFormatting sqref="J307:J315">
    <cfRule type="cellIs" dxfId="860" priority="508" stopIfTrue="1" operator="lessThan">
      <formula>0</formula>
    </cfRule>
  </conditionalFormatting>
  <conditionalFormatting sqref="L307:L315">
    <cfRule type="cellIs" dxfId="859" priority="507" stopIfTrue="1" operator="lessThan">
      <formula>0</formula>
    </cfRule>
  </conditionalFormatting>
  <conditionalFormatting sqref="L307:L315">
    <cfRule type="cellIs" dxfId="858" priority="506" stopIfTrue="1" operator="lessThan">
      <formula>0</formula>
    </cfRule>
  </conditionalFormatting>
  <conditionalFormatting sqref="L307:L315">
    <cfRule type="cellIs" dxfId="857" priority="505" stopIfTrue="1" operator="lessThan">
      <formula>0</formula>
    </cfRule>
  </conditionalFormatting>
  <conditionalFormatting sqref="H317:H325">
    <cfRule type="cellIs" dxfId="856" priority="504" stopIfTrue="1" operator="lessThan">
      <formula>0</formula>
    </cfRule>
  </conditionalFormatting>
  <conditionalFormatting sqref="H317:H325">
    <cfRule type="cellIs" dxfId="855" priority="503" stopIfTrue="1" operator="lessThan">
      <formula>0</formula>
    </cfRule>
  </conditionalFormatting>
  <conditionalFormatting sqref="H317:H325">
    <cfRule type="cellIs" dxfId="854" priority="502" stopIfTrue="1" operator="lessThan">
      <formula>0</formula>
    </cfRule>
  </conditionalFormatting>
  <conditionalFormatting sqref="J317:J325">
    <cfRule type="cellIs" dxfId="853" priority="501" stopIfTrue="1" operator="lessThan">
      <formula>0</formula>
    </cfRule>
  </conditionalFormatting>
  <conditionalFormatting sqref="J317:J325">
    <cfRule type="cellIs" dxfId="852" priority="500" stopIfTrue="1" operator="lessThan">
      <formula>0</formula>
    </cfRule>
  </conditionalFormatting>
  <conditionalFormatting sqref="J317:J325">
    <cfRule type="cellIs" dxfId="851" priority="499" stopIfTrue="1" operator="lessThan">
      <formula>0</formula>
    </cfRule>
  </conditionalFormatting>
  <conditionalFormatting sqref="L317:L325">
    <cfRule type="cellIs" dxfId="850" priority="498" stopIfTrue="1" operator="lessThan">
      <formula>0</formula>
    </cfRule>
  </conditionalFormatting>
  <conditionalFormatting sqref="L317:L325">
    <cfRule type="cellIs" dxfId="849" priority="497" stopIfTrue="1" operator="lessThan">
      <formula>0</formula>
    </cfRule>
  </conditionalFormatting>
  <conditionalFormatting sqref="L317:L325">
    <cfRule type="cellIs" dxfId="848" priority="496" stopIfTrue="1" operator="lessThan">
      <formula>0</formula>
    </cfRule>
  </conditionalFormatting>
  <conditionalFormatting sqref="H327:H335">
    <cfRule type="cellIs" dxfId="847" priority="495" stopIfTrue="1" operator="lessThan">
      <formula>0</formula>
    </cfRule>
  </conditionalFormatting>
  <conditionalFormatting sqref="H327:H335">
    <cfRule type="cellIs" dxfId="846" priority="494" stopIfTrue="1" operator="lessThan">
      <formula>0</formula>
    </cfRule>
  </conditionalFormatting>
  <conditionalFormatting sqref="H327:H335">
    <cfRule type="cellIs" dxfId="845" priority="493" stopIfTrue="1" operator="lessThan">
      <formula>0</formula>
    </cfRule>
  </conditionalFormatting>
  <conditionalFormatting sqref="J327:J335">
    <cfRule type="cellIs" dxfId="844" priority="492" stopIfTrue="1" operator="lessThan">
      <formula>0</formula>
    </cfRule>
  </conditionalFormatting>
  <conditionalFormatting sqref="J327:J335">
    <cfRule type="cellIs" dxfId="843" priority="491" stopIfTrue="1" operator="lessThan">
      <formula>0</formula>
    </cfRule>
  </conditionalFormatting>
  <conditionalFormatting sqref="J327:J335">
    <cfRule type="cellIs" dxfId="842" priority="490" stopIfTrue="1" operator="lessThan">
      <formula>0</formula>
    </cfRule>
  </conditionalFormatting>
  <conditionalFormatting sqref="L327:L335">
    <cfRule type="cellIs" dxfId="841" priority="489" stopIfTrue="1" operator="lessThan">
      <formula>0</formula>
    </cfRule>
  </conditionalFormatting>
  <conditionalFormatting sqref="L327:L335">
    <cfRule type="cellIs" dxfId="840" priority="488" stopIfTrue="1" operator="lessThan">
      <formula>0</formula>
    </cfRule>
  </conditionalFormatting>
  <conditionalFormatting sqref="L327:L335">
    <cfRule type="cellIs" dxfId="839" priority="487" stopIfTrue="1" operator="lessThan">
      <formula>0</formula>
    </cfRule>
  </conditionalFormatting>
  <conditionalFormatting sqref="H337:H345">
    <cfRule type="cellIs" dxfId="838" priority="486" stopIfTrue="1" operator="lessThan">
      <formula>0</formula>
    </cfRule>
  </conditionalFormatting>
  <conditionalFormatting sqref="H337:H345">
    <cfRule type="cellIs" dxfId="837" priority="485" stopIfTrue="1" operator="lessThan">
      <formula>0</formula>
    </cfRule>
  </conditionalFormatting>
  <conditionalFormatting sqref="H337:H345">
    <cfRule type="cellIs" dxfId="836" priority="484" stopIfTrue="1" operator="lessThan">
      <formula>0</formula>
    </cfRule>
  </conditionalFormatting>
  <conditionalFormatting sqref="J337:J345">
    <cfRule type="cellIs" dxfId="835" priority="483" stopIfTrue="1" operator="lessThan">
      <formula>0</formula>
    </cfRule>
  </conditionalFormatting>
  <conditionalFormatting sqref="J337:J345">
    <cfRule type="cellIs" dxfId="834" priority="482" stopIfTrue="1" operator="lessThan">
      <formula>0</formula>
    </cfRule>
  </conditionalFormatting>
  <conditionalFormatting sqref="J337:J345">
    <cfRule type="cellIs" dxfId="833" priority="481" stopIfTrue="1" operator="lessThan">
      <formula>0</formula>
    </cfRule>
  </conditionalFormatting>
  <conditionalFormatting sqref="L337:L345">
    <cfRule type="cellIs" dxfId="832" priority="480" stopIfTrue="1" operator="lessThan">
      <formula>0</formula>
    </cfRule>
  </conditionalFormatting>
  <conditionalFormatting sqref="L337:L345">
    <cfRule type="cellIs" dxfId="831" priority="479" stopIfTrue="1" operator="lessThan">
      <formula>0</formula>
    </cfRule>
  </conditionalFormatting>
  <conditionalFormatting sqref="L337:L345">
    <cfRule type="cellIs" dxfId="830" priority="478" stopIfTrue="1" operator="lessThan">
      <formula>0</formula>
    </cfRule>
  </conditionalFormatting>
  <conditionalFormatting sqref="H347:H355">
    <cfRule type="cellIs" dxfId="829" priority="477" stopIfTrue="1" operator="lessThan">
      <formula>0</formula>
    </cfRule>
  </conditionalFormatting>
  <conditionalFormatting sqref="H347:H355">
    <cfRule type="cellIs" dxfId="828" priority="476" stopIfTrue="1" operator="lessThan">
      <formula>0</formula>
    </cfRule>
  </conditionalFormatting>
  <conditionalFormatting sqref="H347:H355">
    <cfRule type="cellIs" dxfId="827" priority="475" stopIfTrue="1" operator="lessThan">
      <formula>0</formula>
    </cfRule>
  </conditionalFormatting>
  <conditionalFormatting sqref="J347:J355">
    <cfRule type="cellIs" dxfId="826" priority="474" stopIfTrue="1" operator="lessThan">
      <formula>0</formula>
    </cfRule>
  </conditionalFormatting>
  <conditionalFormatting sqref="J347:J355">
    <cfRule type="cellIs" dxfId="825" priority="473" stopIfTrue="1" operator="lessThan">
      <formula>0</formula>
    </cfRule>
  </conditionalFormatting>
  <conditionalFormatting sqref="J347:J355">
    <cfRule type="cellIs" dxfId="824" priority="472" stopIfTrue="1" operator="lessThan">
      <formula>0</formula>
    </cfRule>
  </conditionalFormatting>
  <conditionalFormatting sqref="L347:L355">
    <cfRule type="cellIs" dxfId="823" priority="471" stopIfTrue="1" operator="lessThan">
      <formula>0</formula>
    </cfRule>
  </conditionalFormatting>
  <conditionalFormatting sqref="L347:L355">
    <cfRule type="cellIs" dxfId="822" priority="470" stopIfTrue="1" operator="lessThan">
      <formula>0</formula>
    </cfRule>
  </conditionalFormatting>
  <conditionalFormatting sqref="L347:L355">
    <cfRule type="cellIs" dxfId="821" priority="469" stopIfTrue="1" operator="lessThan">
      <formula>0</formula>
    </cfRule>
  </conditionalFormatting>
  <conditionalFormatting sqref="H357:H365">
    <cfRule type="cellIs" dxfId="820" priority="468" stopIfTrue="1" operator="lessThan">
      <formula>0</formula>
    </cfRule>
  </conditionalFormatting>
  <conditionalFormatting sqref="H357:H365">
    <cfRule type="cellIs" dxfId="819" priority="467" stopIfTrue="1" operator="lessThan">
      <formula>0</formula>
    </cfRule>
  </conditionalFormatting>
  <conditionalFormatting sqref="H357:H365">
    <cfRule type="cellIs" dxfId="818" priority="466" stopIfTrue="1" operator="lessThan">
      <formula>0</formula>
    </cfRule>
  </conditionalFormatting>
  <conditionalFormatting sqref="J357:J365">
    <cfRule type="cellIs" dxfId="817" priority="465" stopIfTrue="1" operator="lessThan">
      <formula>0</formula>
    </cfRule>
  </conditionalFormatting>
  <conditionalFormatting sqref="J357:J365">
    <cfRule type="cellIs" dxfId="816" priority="464" stopIfTrue="1" operator="lessThan">
      <formula>0</formula>
    </cfRule>
  </conditionalFormatting>
  <conditionalFormatting sqref="J357:J365">
    <cfRule type="cellIs" dxfId="815" priority="463" stopIfTrue="1" operator="lessThan">
      <formula>0</formula>
    </cfRule>
  </conditionalFormatting>
  <conditionalFormatting sqref="L357:L365">
    <cfRule type="cellIs" dxfId="814" priority="462" stopIfTrue="1" operator="lessThan">
      <formula>0</formula>
    </cfRule>
  </conditionalFormatting>
  <conditionalFormatting sqref="L357:L365">
    <cfRule type="cellIs" dxfId="813" priority="461" stopIfTrue="1" operator="lessThan">
      <formula>0</formula>
    </cfRule>
  </conditionalFormatting>
  <conditionalFormatting sqref="L357:L365">
    <cfRule type="cellIs" dxfId="812" priority="460" stopIfTrue="1" operator="lessThan">
      <formula>0</formula>
    </cfRule>
  </conditionalFormatting>
  <conditionalFormatting sqref="H367:H375">
    <cfRule type="cellIs" dxfId="811" priority="459" stopIfTrue="1" operator="lessThan">
      <formula>0</formula>
    </cfRule>
  </conditionalFormatting>
  <conditionalFormatting sqref="H367:H375">
    <cfRule type="cellIs" dxfId="810" priority="458" stopIfTrue="1" operator="lessThan">
      <formula>0</formula>
    </cfRule>
  </conditionalFormatting>
  <conditionalFormatting sqref="H367:H375">
    <cfRule type="cellIs" dxfId="809" priority="457" stopIfTrue="1" operator="lessThan">
      <formula>0</formula>
    </cfRule>
  </conditionalFormatting>
  <conditionalFormatting sqref="J367:J375">
    <cfRule type="cellIs" dxfId="808" priority="456" stopIfTrue="1" operator="lessThan">
      <formula>0</formula>
    </cfRule>
  </conditionalFormatting>
  <conditionalFormatting sqref="J367:J375">
    <cfRule type="cellIs" dxfId="807" priority="455" stopIfTrue="1" operator="lessThan">
      <formula>0</formula>
    </cfRule>
  </conditionalFormatting>
  <conditionalFormatting sqref="J367:J375">
    <cfRule type="cellIs" dxfId="806" priority="454" stopIfTrue="1" operator="lessThan">
      <formula>0</formula>
    </cfRule>
  </conditionalFormatting>
  <conditionalFormatting sqref="L367:L375">
    <cfRule type="cellIs" dxfId="805" priority="453" stopIfTrue="1" operator="lessThan">
      <formula>0</formula>
    </cfRule>
  </conditionalFormatting>
  <conditionalFormatting sqref="L367:L375">
    <cfRule type="cellIs" dxfId="804" priority="452" stopIfTrue="1" operator="lessThan">
      <formula>0</formula>
    </cfRule>
  </conditionalFormatting>
  <conditionalFormatting sqref="L367:L375">
    <cfRule type="cellIs" dxfId="803" priority="451" stopIfTrue="1" operator="lessThan">
      <formula>0</formula>
    </cfRule>
  </conditionalFormatting>
  <conditionalFormatting sqref="H377:H385">
    <cfRule type="cellIs" dxfId="802" priority="450" stopIfTrue="1" operator="lessThan">
      <formula>0</formula>
    </cfRule>
  </conditionalFormatting>
  <conditionalFormatting sqref="H377:H385">
    <cfRule type="cellIs" dxfId="801" priority="449" stopIfTrue="1" operator="lessThan">
      <formula>0</formula>
    </cfRule>
  </conditionalFormatting>
  <conditionalFormatting sqref="H377:H385">
    <cfRule type="cellIs" dxfId="800" priority="448" stopIfTrue="1" operator="lessThan">
      <formula>0</formula>
    </cfRule>
  </conditionalFormatting>
  <conditionalFormatting sqref="J377:J385">
    <cfRule type="cellIs" dxfId="799" priority="447" stopIfTrue="1" operator="lessThan">
      <formula>0</formula>
    </cfRule>
  </conditionalFormatting>
  <conditionalFormatting sqref="J377:J385">
    <cfRule type="cellIs" dxfId="798" priority="446" stopIfTrue="1" operator="lessThan">
      <formula>0</formula>
    </cfRule>
  </conditionalFormatting>
  <conditionalFormatting sqref="J377:J385">
    <cfRule type="cellIs" dxfId="797" priority="445" stopIfTrue="1" operator="lessThan">
      <formula>0</formula>
    </cfRule>
  </conditionalFormatting>
  <conditionalFormatting sqref="L377:L385">
    <cfRule type="cellIs" dxfId="796" priority="444" stopIfTrue="1" operator="lessThan">
      <formula>0</formula>
    </cfRule>
  </conditionalFormatting>
  <conditionalFormatting sqref="L377:L385">
    <cfRule type="cellIs" dxfId="795" priority="443" stopIfTrue="1" operator="lessThan">
      <formula>0</formula>
    </cfRule>
  </conditionalFormatting>
  <conditionalFormatting sqref="L377:L385">
    <cfRule type="cellIs" dxfId="794" priority="442" stopIfTrue="1" operator="lessThan">
      <formula>0</formula>
    </cfRule>
  </conditionalFormatting>
  <conditionalFormatting sqref="H387:H395">
    <cfRule type="cellIs" dxfId="793" priority="441" stopIfTrue="1" operator="lessThan">
      <formula>0</formula>
    </cfRule>
  </conditionalFormatting>
  <conditionalFormatting sqref="H387:H395">
    <cfRule type="cellIs" dxfId="792" priority="440" stopIfTrue="1" operator="lessThan">
      <formula>0</formula>
    </cfRule>
  </conditionalFormatting>
  <conditionalFormatting sqref="H387:H395">
    <cfRule type="cellIs" dxfId="791" priority="439" stopIfTrue="1" operator="lessThan">
      <formula>0</formula>
    </cfRule>
  </conditionalFormatting>
  <conditionalFormatting sqref="J387:J395">
    <cfRule type="cellIs" dxfId="790" priority="438" stopIfTrue="1" operator="lessThan">
      <formula>0</formula>
    </cfRule>
  </conditionalFormatting>
  <conditionalFormatting sqref="J387:J395">
    <cfRule type="cellIs" dxfId="789" priority="437" stopIfTrue="1" operator="lessThan">
      <formula>0</formula>
    </cfRule>
  </conditionalFormatting>
  <conditionalFormatting sqref="J387:J395">
    <cfRule type="cellIs" dxfId="788" priority="436" stopIfTrue="1" operator="lessThan">
      <formula>0</formula>
    </cfRule>
  </conditionalFormatting>
  <conditionalFormatting sqref="L387:L395">
    <cfRule type="cellIs" dxfId="787" priority="435" stopIfTrue="1" operator="lessThan">
      <formula>0</formula>
    </cfRule>
  </conditionalFormatting>
  <conditionalFormatting sqref="L387:L395">
    <cfRule type="cellIs" dxfId="786" priority="434" stopIfTrue="1" operator="lessThan">
      <formula>0</formula>
    </cfRule>
  </conditionalFormatting>
  <conditionalFormatting sqref="L387:L395">
    <cfRule type="cellIs" dxfId="785" priority="433" stopIfTrue="1" operator="lessThan">
      <formula>0</formula>
    </cfRule>
  </conditionalFormatting>
  <conditionalFormatting sqref="H397:H405">
    <cfRule type="cellIs" dxfId="784" priority="432" stopIfTrue="1" operator="lessThan">
      <formula>0</formula>
    </cfRule>
  </conditionalFormatting>
  <conditionalFormatting sqref="H397:H405">
    <cfRule type="cellIs" dxfId="783" priority="431" stopIfTrue="1" operator="lessThan">
      <formula>0</formula>
    </cfRule>
  </conditionalFormatting>
  <conditionalFormatting sqref="H397:H405">
    <cfRule type="cellIs" dxfId="782" priority="430" stopIfTrue="1" operator="lessThan">
      <formula>0</formula>
    </cfRule>
  </conditionalFormatting>
  <conditionalFormatting sqref="J397:J405">
    <cfRule type="cellIs" dxfId="781" priority="429" stopIfTrue="1" operator="lessThan">
      <formula>0</formula>
    </cfRule>
  </conditionalFormatting>
  <conditionalFormatting sqref="J397:J405">
    <cfRule type="cellIs" dxfId="780" priority="428" stopIfTrue="1" operator="lessThan">
      <formula>0</formula>
    </cfRule>
  </conditionalFormatting>
  <conditionalFormatting sqref="J397:J405">
    <cfRule type="cellIs" dxfId="779" priority="427" stopIfTrue="1" operator="lessThan">
      <formula>0</formula>
    </cfRule>
  </conditionalFormatting>
  <conditionalFormatting sqref="L397:L405">
    <cfRule type="cellIs" dxfId="778" priority="426" stopIfTrue="1" operator="lessThan">
      <formula>0</formula>
    </cfRule>
  </conditionalFormatting>
  <conditionalFormatting sqref="L397:L405">
    <cfRule type="cellIs" dxfId="777" priority="425" stopIfTrue="1" operator="lessThan">
      <formula>0</formula>
    </cfRule>
  </conditionalFormatting>
  <conditionalFormatting sqref="L397:L405">
    <cfRule type="cellIs" dxfId="776" priority="424" stopIfTrue="1" operator="lessThan">
      <formula>0</formula>
    </cfRule>
  </conditionalFormatting>
  <conditionalFormatting sqref="H407:H415">
    <cfRule type="cellIs" dxfId="775" priority="423" stopIfTrue="1" operator="lessThan">
      <formula>0</formula>
    </cfRule>
  </conditionalFormatting>
  <conditionalFormatting sqref="H407:H415">
    <cfRule type="cellIs" dxfId="774" priority="422" stopIfTrue="1" operator="lessThan">
      <formula>0</formula>
    </cfRule>
  </conditionalFormatting>
  <conditionalFormatting sqref="H407:H415">
    <cfRule type="cellIs" dxfId="773" priority="421" stopIfTrue="1" operator="lessThan">
      <formula>0</formula>
    </cfRule>
  </conditionalFormatting>
  <conditionalFormatting sqref="J407:J415">
    <cfRule type="cellIs" dxfId="772" priority="420" stopIfTrue="1" operator="lessThan">
      <formula>0</formula>
    </cfRule>
  </conditionalFormatting>
  <conditionalFormatting sqref="J407:J415">
    <cfRule type="cellIs" dxfId="771" priority="419" stopIfTrue="1" operator="lessThan">
      <formula>0</formula>
    </cfRule>
  </conditionalFormatting>
  <conditionalFormatting sqref="J407:J415">
    <cfRule type="cellIs" dxfId="770" priority="418" stopIfTrue="1" operator="lessThan">
      <formula>0</formula>
    </cfRule>
  </conditionalFormatting>
  <conditionalFormatting sqref="L407:L415">
    <cfRule type="cellIs" dxfId="769" priority="417" stopIfTrue="1" operator="lessThan">
      <formula>0</formula>
    </cfRule>
  </conditionalFormatting>
  <conditionalFormatting sqref="L407:L415">
    <cfRule type="cellIs" dxfId="768" priority="416" stopIfTrue="1" operator="lessThan">
      <formula>0</formula>
    </cfRule>
  </conditionalFormatting>
  <conditionalFormatting sqref="L407:L415">
    <cfRule type="cellIs" dxfId="767" priority="415" stopIfTrue="1" operator="lessThan">
      <formula>0</formula>
    </cfRule>
  </conditionalFormatting>
  <conditionalFormatting sqref="H417:H425">
    <cfRule type="cellIs" dxfId="766" priority="414" stopIfTrue="1" operator="lessThan">
      <formula>0</formula>
    </cfRule>
  </conditionalFormatting>
  <conditionalFormatting sqref="H417:H425">
    <cfRule type="cellIs" dxfId="765" priority="413" stopIfTrue="1" operator="lessThan">
      <formula>0</formula>
    </cfRule>
  </conditionalFormatting>
  <conditionalFormatting sqref="H417:H425">
    <cfRule type="cellIs" dxfId="764" priority="412" stopIfTrue="1" operator="lessThan">
      <formula>0</formula>
    </cfRule>
  </conditionalFormatting>
  <conditionalFormatting sqref="J417:J425">
    <cfRule type="cellIs" dxfId="763" priority="411" stopIfTrue="1" operator="lessThan">
      <formula>0</formula>
    </cfRule>
  </conditionalFormatting>
  <conditionalFormatting sqref="J417:J425">
    <cfRule type="cellIs" dxfId="762" priority="410" stopIfTrue="1" operator="lessThan">
      <formula>0</formula>
    </cfRule>
  </conditionalFormatting>
  <conditionalFormatting sqref="J417:J425">
    <cfRule type="cellIs" dxfId="761" priority="409" stopIfTrue="1" operator="lessThan">
      <formula>0</formula>
    </cfRule>
  </conditionalFormatting>
  <conditionalFormatting sqref="L417:L425">
    <cfRule type="cellIs" dxfId="760" priority="408" stopIfTrue="1" operator="lessThan">
      <formula>0</formula>
    </cfRule>
  </conditionalFormatting>
  <conditionalFormatting sqref="L417:L425">
    <cfRule type="cellIs" dxfId="759" priority="407" stopIfTrue="1" operator="lessThan">
      <formula>0</formula>
    </cfRule>
  </conditionalFormatting>
  <conditionalFormatting sqref="L417:L425">
    <cfRule type="cellIs" dxfId="758" priority="406" stopIfTrue="1" operator="lessThan">
      <formula>0</formula>
    </cfRule>
  </conditionalFormatting>
  <conditionalFormatting sqref="H427:H435">
    <cfRule type="cellIs" dxfId="757" priority="405" stopIfTrue="1" operator="lessThan">
      <formula>0</formula>
    </cfRule>
  </conditionalFormatting>
  <conditionalFormatting sqref="H427:H435">
    <cfRule type="cellIs" dxfId="756" priority="404" stopIfTrue="1" operator="lessThan">
      <formula>0</formula>
    </cfRule>
  </conditionalFormatting>
  <conditionalFormatting sqref="H427:H435">
    <cfRule type="cellIs" dxfId="755" priority="403" stopIfTrue="1" operator="lessThan">
      <formula>0</formula>
    </cfRule>
  </conditionalFormatting>
  <conditionalFormatting sqref="J427:J435">
    <cfRule type="cellIs" dxfId="754" priority="402" stopIfTrue="1" operator="lessThan">
      <formula>0</formula>
    </cfRule>
  </conditionalFormatting>
  <conditionalFormatting sqref="J427:J435">
    <cfRule type="cellIs" dxfId="753" priority="401" stopIfTrue="1" operator="lessThan">
      <formula>0</formula>
    </cfRule>
  </conditionalFormatting>
  <conditionalFormatting sqref="J427:J435">
    <cfRule type="cellIs" dxfId="752" priority="400" stopIfTrue="1" operator="lessThan">
      <formula>0</formula>
    </cfRule>
  </conditionalFormatting>
  <conditionalFormatting sqref="L427:L435">
    <cfRule type="cellIs" dxfId="751" priority="399" stopIfTrue="1" operator="lessThan">
      <formula>0</formula>
    </cfRule>
  </conditionalFormatting>
  <conditionalFormatting sqref="L427:L435">
    <cfRule type="cellIs" dxfId="750" priority="398" stopIfTrue="1" operator="lessThan">
      <formula>0</formula>
    </cfRule>
  </conditionalFormatting>
  <conditionalFormatting sqref="L427:L435">
    <cfRule type="cellIs" dxfId="749" priority="397" stopIfTrue="1" operator="lessThan">
      <formula>0</formula>
    </cfRule>
  </conditionalFormatting>
  <conditionalFormatting sqref="H437:H445">
    <cfRule type="cellIs" dxfId="748" priority="396" stopIfTrue="1" operator="lessThan">
      <formula>0</formula>
    </cfRule>
  </conditionalFormatting>
  <conditionalFormatting sqref="H437:H445">
    <cfRule type="cellIs" dxfId="747" priority="395" stopIfTrue="1" operator="lessThan">
      <formula>0</formula>
    </cfRule>
  </conditionalFormatting>
  <conditionalFormatting sqref="H437:H445">
    <cfRule type="cellIs" dxfId="746" priority="394" stopIfTrue="1" operator="lessThan">
      <formula>0</formula>
    </cfRule>
  </conditionalFormatting>
  <conditionalFormatting sqref="J437:J445">
    <cfRule type="cellIs" dxfId="745" priority="393" stopIfTrue="1" operator="lessThan">
      <formula>0</formula>
    </cfRule>
  </conditionalFormatting>
  <conditionalFormatting sqref="J437:J445">
    <cfRule type="cellIs" dxfId="744" priority="392" stopIfTrue="1" operator="lessThan">
      <formula>0</formula>
    </cfRule>
  </conditionalFormatting>
  <conditionalFormatting sqref="J437:J445">
    <cfRule type="cellIs" dxfId="743" priority="391" stopIfTrue="1" operator="lessThan">
      <formula>0</formula>
    </cfRule>
  </conditionalFormatting>
  <conditionalFormatting sqref="L437:L445">
    <cfRule type="cellIs" dxfId="742" priority="390" stopIfTrue="1" operator="lessThan">
      <formula>0</formula>
    </cfRule>
  </conditionalFormatting>
  <conditionalFormatting sqref="L437:L445">
    <cfRule type="cellIs" dxfId="741" priority="389" stopIfTrue="1" operator="lessThan">
      <formula>0</formula>
    </cfRule>
  </conditionalFormatting>
  <conditionalFormatting sqref="L437:L445">
    <cfRule type="cellIs" dxfId="740" priority="388" stopIfTrue="1" operator="lessThan">
      <formula>0</formula>
    </cfRule>
  </conditionalFormatting>
  <conditionalFormatting sqref="H447:H455">
    <cfRule type="cellIs" dxfId="739" priority="387" stopIfTrue="1" operator="lessThan">
      <formula>0</formula>
    </cfRule>
  </conditionalFormatting>
  <conditionalFormatting sqref="H447:H455">
    <cfRule type="cellIs" dxfId="738" priority="386" stopIfTrue="1" operator="lessThan">
      <formula>0</formula>
    </cfRule>
  </conditionalFormatting>
  <conditionalFormatting sqref="H447:H455">
    <cfRule type="cellIs" dxfId="737" priority="385" stopIfTrue="1" operator="lessThan">
      <formula>0</formula>
    </cfRule>
  </conditionalFormatting>
  <conditionalFormatting sqref="J447:J455">
    <cfRule type="cellIs" dxfId="736" priority="384" stopIfTrue="1" operator="lessThan">
      <formula>0</formula>
    </cfRule>
  </conditionalFormatting>
  <conditionalFormatting sqref="J447:J455">
    <cfRule type="cellIs" dxfId="735" priority="383" stopIfTrue="1" operator="lessThan">
      <formula>0</formula>
    </cfRule>
  </conditionalFormatting>
  <conditionalFormatting sqref="J447:J455">
    <cfRule type="cellIs" dxfId="734" priority="382" stopIfTrue="1" operator="lessThan">
      <formula>0</formula>
    </cfRule>
  </conditionalFormatting>
  <conditionalFormatting sqref="L447:L455">
    <cfRule type="cellIs" dxfId="733" priority="381" stopIfTrue="1" operator="lessThan">
      <formula>0</formula>
    </cfRule>
  </conditionalFormatting>
  <conditionalFormatting sqref="L447:L455">
    <cfRule type="cellIs" dxfId="732" priority="380" stopIfTrue="1" operator="lessThan">
      <formula>0</formula>
    </cfRule>
  </conditionalFormatting>
  <conditionalFormatting sqref="L447:L455">
    <cfRule type="cellIs" dxfId="731" priority="379" stopIfTrue="1" operator="lessThan">
      <formula>0</formula>
    </cfRule>
  </conditionalFormatting>
  <conditionalFormatting sqref="H457:H465">
    <cfRule type="cellIs" dxfId="730" priority="378" stopIfTrue="1" operator="lessThan">
      <formula>0</formula>
    </cfRule>
  </conditionalFormatting>
  <conditionalFormatting sqref="H457:H465">
    <cfRule type="cellIs" dxfId="729" priority="377" stopIfTrue="1" operator="lessThan">
      <formula>0</formula>
    </cfRule>
  </conditionalFormatting>
  <conditionalFormatting sqref="H457:H465">
    <cfRule type="cellIs" dxfId="728" priority="376" stopIfTrue="1" operator="lessThan">
      <formula>0</formula>
    </cfRule>
  </conditionalFormatting>
  <conditionalFormatting sqref="J457:J465">
    <cfRule type="cellIs" dxfId="727" priority="375" stopIfTrue="1" operator="lessThan">
      <formula>0</formula>
    </cfRule>
  </conditionalFormatting>
  <conditionalFormatting sqref="J457:J465">
    <cfRule type="cellIs" dxfId="726" priority="374" stopIfTrue="1" operator="lessThan">
      <formula>0</formula>
    </cfRule>
  </conditionalFormatting>
  <conditionalFormatting sqref="J457:J465">
    <cfRule type="cellIs" dxfId="725" priority="373" stopIfTrue="1" operator="lessThan">
      <formula>0</formula>
    </cfRule>
  </conditionalFormatting>
  <conditionalFormatting sqref="L457:L465">
    <cfRule type="cellIs" dxfId="724" priority="372" stopIfTrue="1" operator="lessThan">
      <formula>0</formula>
    </cfRule>
  </conditionalFormatting>
  <conditionalFormatting sqref="L457:L465">
    <cfRule type="cellIs" dxfId="723" priority="371" stopIfTrue="1" operator="lessThan">
      <formula>0</formula>
    </cfRule>
  </conditionalFormatting>
  <conditionalFormatting sqref="L457:L465">
    <cfRule type="cellIs" dxfId="722" priority="370" stopIfTrue="1" operator="lessThan">
      <formula>0</formula>
    </cfRule>
  </conditionalFormatting>
  <conditionalFormatting sqref="H467:H475">
    <cfRule type="cellIs" dxfId="721" priority="369" stopIfTrue="1" operator="lessThan">
      <formula>0</formula>
    </cfRule>
  </conditionalFormatting>
  <conditionalFormatting sqref="H467:H475">
    <cfRule type="cellIs" dxfId="720" priority="368" stopIfTrue="1" operator="lessThan">
      <formula>0</formula>
    </cfRule>
  </conditionalFormatting>
  <conditionalFormatting sqref="H467:H475">
    <cfRule type="cellIs" dxfId="719" priority="367" stopIfTrue="1" operator="lessThan">
      <formula>0</formula>
    </cfRule>
  </conditionalFormatting>
  <conditionalFormatting sqref="J467:J475">
    <cfRule type="cellIs" dxfId="718" priority="366" stopIfTrue="1" operator="lessThan">
      <formula>0</formula>
    </cfRule>
  </conditionalFormatting>
  <conditionalFormatting sqref="J467:J475">
    <cfRule type="cellIs" dxfId="717" priority="365" stopIfTrue="1" operator="lessThan">
      <formula>0</formula>
    </cfRule>
  </conditionalFormatting>
  <conditionalFormatting sqref="J467:J475">
    <cfRule type="cellIs" dxfId="716" priority="364" stopIfTrue="1" operator="lessThan">
      <formula>0</formula>
    </cfRule>
  </conditionalFormatting>
  <conditionalFormatting sqref="L467:L475">
    <cfRule type="cellIs" dxfId="715" priority="363" stopIfTrue="1" operator="lessThan">
      <formula>0</formula>
    </cfRule>
  </conditionalFormatting>
  <conditionalFormatting sqref="L467:L475">
    <cfRule type="cellIs" dxfId="714" priority="362" stopIfTrue="1" operator="lessThan">
      <formula>0</formula>
    </cfRule>
  </conditionalFormatting>
  <conditionalFormatting sqref="L467:L475">
    <cfRule type="cellIs" dxfId="713" priority="361" stopIfTrue="1" operator="lessThan">
      <formula>0</formula>
    </cfRule>
  </conditionalFormatting>
  <conditionalFormatting sqref="H477:H485">
    <cfRule type="cellIs" dxfId="712" priority="360" stopIfTrue="1" operator="lessThan">
      <formula>0</formula>
    </cfRule>
  </conditionalFormatting>
  <conditionalFormatting sqref="H477:H485">
    <cfRule type="cellIs" dxfId="711" priority="359" stopIfTrue="1" operator="lessThan">
      <formula>0</formula>
    </cfRule>
  </conditionalFormatting>
  <conditionalFormatting sqref="H477:H485">
    <cfRule type="cellIs" dxfId="710" priority="358" stopIfTrue="1" operator="lessThan">
      <formula>0</formula>
    </cfRule>
  </conditionalFormatting>
  <conditionalFormatting sqref="J477:J485">
    <cfRule type="cellIs" dxfId="709" priority="357" stopIfTrue="1" operator="lessThan">
      <formula>0</formula>
    </cfRule>
  </conditionalFormatting>
  <conditionalFormatting sqref="J477:J485">
    <cfRule type="cellIs" dxfId="708" priority="356" stopIfTrue="1" operator="lessThan">
      <formula>0</formula>
    </cfRule>
  </conditionalFormatting>
  <conditionalFormatting sqref="J477:J485">
    <cfRule type="cellIs" dxfId="707" priority="355" stopIfTrue="1" operator="lessThan">
      <formula>0</formula>
    </cfRule>
  </conditionalFormatting>
  <conditionalFormatting sqref="L477:L485">
    <cfRule type="cellIs" dxfId="706" priority="354" stopIfTrue="1" operator="lessThan">
      <formula>0</formula>
    </cfRule>
  </conditionalFormatting>
  <conditionalFormatting sqref="L477:L485">
    <cfRule type="cellIs" dxfId="705" priority="353" stopIfTrue="1" operator="lessThan">
      <formula>0</formula>
    </cfRule>
  </conditionalFormatting>
  <conditionalFormatting sqref="L477:L485">
    <cfRule type="cellIs" dxfId="704" priority="352" stopIfTrue="1" operator="lessThan">
      <formula>0</formula>
    </cfRule>
  </conditionalFormatting>
  <conditionalFormatting sqref="H487:H495">
    <cfRule type="cellIs" dxfId="703" priority="351" stopIfTrue="1" operator="lessThan">
      <formula>0</formula>
    </cfRule>
  </conditionalFormatting>
  <conditionalFormatting sqref="H487:H495">
    <cfRule type="cellIs" dxfId="702" priority="350" stopIfTrue="1" operator="lessThan">
      <formula>0</formula>
    </cfRule>
  </conditionalFormatting>
  <conditionalFormatting sqref="H487:H495">
    <cfRule type="cellIs" dxfId="701" priority="349" stopIfTrue="1" operator="lessThan">
      <formula>0</formula>
    </cfRule>
  </conditionalFormatting>
  <conditionalFormatting sqref="J487:J495">
    <cfRule type="cellIs" dxfId="700" priority="348" stopIfTrue="1" operator="lessThan">
      <formula>0</formula>
    </cfRule>
  </conditionalFormatting>
  <conditionalFormatting sqref="J487:J495">
    <cfRule type="cellIs" dxfId="699" priority="347" stopIfTrue="1" operator="lessThan">
      <formula>0</formula>
    </cfRule>
  </conditionalFormatting>
  <conditionalFormatting sqref="J487:J495">
    <cfRule type="cellIs" dxfId="698" priority="346" stopIfTrue="1" operator="lessThan">
      <formula>0</formula>
    </cfRule>
  </conditionalFormatting>
  <conditionalFormatting sqref="L487:L495">
    <cfRule type="cellIs" dxfId="697" priority="345" stopIfTrue="1" operator="lessThan">
      <formula>0</formula>
    </cfRule>
  </conditionalFormatting>
  <conditionalFormatting sqref="L487:L495">
    <cfRule type="cellIs" dxfId="696" priority="344" stopIfTrue="1" operator="lessThan">
      <formula>0</formula>
    </cfRule>
  </conditionalFormatting>
  <conditionalFormatting sqref="L487:L495">
    <cfRule type="cellIs" dxfId="695" priority="343" stopIfTrue="1" operator="lessThan">
      <formula>0</formula>
    </cfRule>
  </conditionalFormatting>
  <conditionalFormatting sqref="H497:H505">
    <cfRule type="cellIs" dxfId="694" priority="342" stopIfTrue="1" operator="lessThan">
      <formula>0</formula>
    </cfRule>
  </conditionalFormatting>
  <conditionalFormatting sqref="H497:H505">
    <cfRule type="cellIs" dxfId="693" priority="341" stopIfTrue="1" operator="lessThan">
      <formula>0</formula>
    </cfRule>
  </conditionalFormatting>
  <conditionalFormatting sqref="H497:H505">
    <cfRule type="cellIs" dxfId="692" priority="340" stopIfTrue="1" operator="lessThan">
      <formula>0</formula>
    </cfRule>
  </conditionalFormatting>
  <conditionalFormatting sqref="J497:J505">
    <cfRule type="cellIs" dxfId="691" priority="339" stopIfTrue="1" operator="lessThan">
      <formula>0</formula>
    </cfRule>
  </conditionalFormatting>
  <conditionalFormatting sqref="J497:J505">
    <cfRule type="cellIs" dxfId="690" priority="338" stopIfTrue="1" operator="lessThan">
      <formula>0</formula>
    </cfRule>
  </conditionalFormatting>
  <conditionalFormatting sqref="J497:J505">
    <cfRule type="cellIs" dxfId="689" priority="337" stopIfTrue="1" operator="lessThan">
      <formula>0</formula>
    </cfRule>
  </conditionalFormatting>
  <conditionalFormatting sqref="L497:L505">
    <cfRule type="cellIs" dxfId="688" priority="336" stopIfTrue="1" operator="lessThan">
      <formula>0</formula>
    </cfRule>
  </conditionalFormatting>
  <conditionalFormatting sqref="L497:L505">
    <cfRule type="cellIs" dxfId="687" priority="335" stopIfTrue="1" operator="lessThan">
      <formula>0</formula>
    </cfRule>
  </conditionalFormatting>
  <conditionalFormatting sqref="L497:L505">
    <cfRule type="cellIs" dxfId="686" priority="334" stopIfTrue="1" operator="lessThan">
      <formula>0</formula>
    </cfRule>
  </conditionalFormatting>
  <conditionalFormatting sqref="H507:H515">
    <cfRule type="cellIs" dxfId="685" priority="333" stopIfTrue="1" operator="lessThan">
      <formula>0</formula>
    </cfRule>
  </conditionalFormatting>
  <conditionalFormatting sqref="H507:H515">
    <cfRule type="cellIs" dxfId="684" priority="332" stopIfTrue="1" operator="lessThan">
      <formula>0</formula>
    </cfRule>
  </conditionalFormatting>
  <conditionalFormatting sqref="H507:H515">
    <cfRule type="cellIs" dxfId="683" priority="331" stopIfTrue="1" operator="lessThan">
      <formula>0</formula>
    </cfRule>
  </conditionalFormatting>
  <conditionalFormatting sqref="J507:J515">
    <cfRule type="cellIs" dxfId="682" priority="330" stopIfTrue="1" operator="lessThan">
      <formula>0</formula>
    </cfRule>
  </conditionalFormatting>
  <conditionalFormatting sqref="J507:J515">
    <cfRule type="cellIs" dxfId="681" priority="329" stopIfTrue="1" operator="lessThan">
      <formula>0</formula>
    </cfRule>
  </conditionalFormatting>
  <conditionalFormatting sqref="J507:J515">
    <cfRule type="cellIs" dxfId="680" priority="328" stopIfTrue="1" operator="lessThan">
      <formula>0</formula>
    </cfRule>
  </conditionalFormatting>
  <conditionalFormatting sqref="L507:L515">
    <cfRule type="cellIs" dxfId="679" priority="327" stopIfTrue="1" operator="lessThan">
      <formula>0</formula>
    </cfRule>
  </conditionalFormatting>
  <conditionalFormatting sqref="L507:L515">
    <cfRule type="cellIs" dxfId="678" priority="326" stopIfTrue="1" operator="lessThan">
      <formula>0</formula>
    </cfRule>
  </conditionalFormatting>
  <conditionalFormatting sqref="L507:L515">
    <cfRule type="cellIs" dxfId="677" priority="325" stopIfTrue="1" operator="lessThan">
      <formula>0</formula>
    </cfRule>
  </conditionalFormatting>
  <conditionalFormatting sqref="H517:H525">
    <cfRule type="cellIs" dxfId="676" priority="324" stopIfTrue="1" operator="lessThan">
      <formula>0</formula>
    </cfRule>
  </conditionalFormatting>
  <conditionalFormatting sqref="H517:H525">
    <cfRule type="cellIs" dxfId="675" priority="323" stopIfTrue="1" operator="lessThan">
      <formula>0</formula>
    </cfRule>
  </conditionalFormatting>
  <conditionalFormatting sqref="H517:H525">
    <cfRule type="cellIs" dxfId="674" priority="322" stopIfTrue="1" operator="lessThan">
      <formula>0</formula>
    </cfRule>
  </conditionalFormatting>
  <conditionalFormatting sqref="J517:J525">
    <cfRule type="cellIs" dxfId="673" priority="321" stopIfTrue="1" operator="lessThan">
      <formula>0</formula>
    </cfRule>
  </conditionalFormatting>
  <conditionalFormatting sqref="J517:J525">
    <cfRule type="cellIs" dxfId="672" priority="320" stopIfTrue="1" operator="lessThan">
      <formula>0</formula>
    </cfRule>
  </conditionalFormatting>
  <conditionalFormatting sqref="J517:J525">
    <cfRule type="cellIs" dxfId="671" priority="319" stopIfTrue="1" operator="lessThan">
      <formula>0</formula>
    </cfRule>
  </conditionalFormatting>
  <conditionalFormatting sqref="L517:L525">
    <cfRule type="cellIs" dxfId="670" priority="318" stopIfTrue="1" operator="lessThan">
      <formula>0</formula>
    </cfRule>
  </conditionalFormatting>
  <conditionalFormatting sqref="L517:L525">
    <cfRule type="cellIs" dxfId="669" priority="317" stopIfTrue="1" operator="lessThan">
      <formula>0</formula>
    </cfRule>
  </conditionalFormatting>
  <conditionalFormatting sqref="L517:L525">
    <cfRule type="cellIs" dxfId="668" priority="316" stopIfTrue="1" operator="lessThan">
      <formula>0</formula>
    </cfRule>
  </conditionalFormatting>
  <conditionalFormatting sqref="H527:H535">
    <cfRule type="cellIs" dxfId="667" priority="315" stopIfTrue="1" operator="lessThan">
      <formula>0</formula>
    </cfRule>
  </conditionalFormatting>
  <conditionalFormatting sqref="H527:H535">
    <cfRule type="cellIs" dxfId="666" priority="314" stopIfTrue="1" operator="lessThan">
      <formula>0</formula>
    </cfRule>
  </conditionalFormatting>
  <conditionalFormatting sqref="H527:H535">
    <cfRule type="cellIs" dxfId="665" priority="313" stopIfTrue="1" operator="lessThan">
      <formula>0</formula>
    </cfRule>
  </conditionalFormatting>
  <conditionalFormatting sqref="J527:J535">
    <cfRule type="cellIs" dxfId="664" priority="312" stopIfTrue="1" operator="lessThan">
      <formula>0</formula>
    </cfRule>
  </conditionalFormatting>
  <conditionalFormatting sqref="J527:J535">
    <cfRule type="cellIs" dxfId="663" priority="311" stopIfTrue="1" operator="lessThan">
      <formula>0</formula>
    </cfRule>
  </conditionalFormatting>
  <conditionalFormatting sqref="J527:J535">
    <cfRule type="cellIs" dxfId="662" priority="310" stopIfTrue="1" operator="lessThan">
      <formula>0</formula>
    </cfRule>
  </conditionalFormatting>
  <conditionalFormatting sqref="L527:L535">
    <cfRule type="cellIs" dxfId="661" priority="309" stopIfTrue="1" operator="lessThan">
      <formula>0</formula>
    </cfRule>
  </conditionalFormatting>
  <conditionalFormatting sqref="L527:L535">
    <cfRule type="cellIs" dxfId="660" priority="308" stopIfTrue="1" operator="lessThan">
      <formula>0</formula>
    </cfRule>
  </conditionalFormatting>
  <conditionalFormatting sqref="L527:L535">
    <cfRule type="cellIs" dxfId="659" priority="307" stopIfTrue="1" operator="lessThan">
      <formula>0</formula>
    </cfRule>
  </conditionalFormatting>
  <conditionalFormatting sqref="H537:H545">
    <cfRule type="cellIs" dxfId="658" priority="306" stopIfTrue="1" operator="lessThan">
      <formula>0</formula>
    </cfRule>
  </conditionalFormatting>
  <conditionalFormatting sqref="H537:H545">
    <cfRule type="cellIs" dxfId="657" priority="305" stopIfTrue="1" operator="lessThan">
      <formula>0</formula>
    </cfRule>
  </conditionalFormatting>
  <conditionalFormatting sqref="H537:H545">
    <cfRule type="cellIs" dxfId="656" priority="304" stopIfTrue="1" operator="lessThan">
      <formula>0</formula>
    </cfRule>
  </conditionalFormatting>
  <conditionalFormatting sqref="J537:J545">
    <cfRule type="cellIs" dxfId="655" priority="303" stopIfTrue="1" operator="lessThan">
      <formula>0</formula>
    </cfRule>
  </conditionalFormatting>
  <conditionalFormatting sqref="J537:J545">
    <cfRule type="cellIs" dxfId="654" priority="302" stopIfTrue="1" operator="lessThan">
      <formula>0</formula>
    </cfRule>
  </conditionalFormatting>
  <conditionalFormatting sqref="J537:J545">
    <cfRule type="cellIs" dxfId="653" priority="301" stopIfTrue="1" operator="lessThan">
      <formula>0</formula>
    </cfRule>
  </conditionalFormatting>
  <conditionalFormatting sqref="L537:L545">
    <cfRule type="cellIs" dxfId="652" priority="300" stopIfTrue="1" operator="lessThan">
      <formula>0</formula>
    </cfRule>
  </conditionalFormatting>
  <conditionalFormatting sqref="L537:L545">
    <cfRule type="cellIs" dxfId="651" priority="299" stopIfTrue="1" operator="lessThan">
      <formula>0</formula>
    </cfRule>
  </conditionalFormatting>
  <conditionalFormatting sqref="L537:L545">
    <cfRule type="cellIs" dxfId="650" priority="298" stopIfTrue="1" operator="lessThan">
      <formula>0</formula>
    </cfRule>
  </conditionalFormatting>
  <conditionalFormatting sqref="H547:H555">
    <cfRule type="cellIs" dxfId="649" priority="297" stopIfTrue="1" operator="lessThan">
      <formula>0</formula>
    </cfRule>
  </conditionalFormatting>
  <conditionalFormatting sqref="H547:H555">
    <cfRule type="cellIs" dxfId="648" priority="296" stopIfTrue="1" operator="lessThan">
      <formula>0</formula>
    </cfRule>
  </conditionalFormatting>
  <conditionalFormatting sqref="H547:H555">
    <cfRule type="cellIs" dxfId="647" priority="295" stopIfTrue="1" operator="lessThan">
      <formula>0</formula>
    </cfRule>
  </conditionalFormatting>
  <conditionalFormatting sqref="J547:J555">
    <cfRule type="cellIs" dxfId="646" priority="294" stopIfTrue="1" operator="lessThan">
      <formula>0</formula>
    </cfRule>
  </conditionalFormatting>
  <conditionalFormatting sqref="J547:J555">
    <cfRule type="cellIs" dxfId="645" priority="293" stopIfTrue="1" operator="lessThan">
      <formula>0</formula>
    </cfRule>
  </conditionalFormatting>
  <conditionalFormatting sqref="J547:J555">
    <cfRule type="cellIs" dxfId="644" priority="292" stopIfTrue="1" operator="lessThan">
      <formula>0</formula>
    </cfRule>
  </conditionalFormatting>
  <conditionalFormatting sqref="L547:L555">
    <cfRule type="cellIs" dxfId="643" priority="291" stopIfTrue="1" operator="lessThan">
      <formula>0</formula>
    </cfRule>
  </conditionalFormatting>
  <conditionalFormatting sqref="L547:L555">
    <cfRule type="cellIs" dxfId="642" priority="290" stopIfTrue="1" operator="lessThan">
      <formula>0</formula>
    </cfRule>
  </conditionalFormatting>
  <conditionalFormatting sqref="L547:L555">
    <cfRule type="cellIs" dxfId="641" priority="289" stopIfTrue="1" operator="lessThan">
      <formula>0</formula>
    </cfRule>
  </conditionalFormatting>
  <conditionalFormatting sqref="H557:H565">
    <cfRule type="cellIs" dxfId="640" priority="288" stopIfTrue="1" operator="lessThan">
      <formula>0</formula>
    </cfRule>
  </conditionalFormatting>
  <conditionalFormatting sqref="H557:H565">
    <cfRule type="cellIs" dxfId="639" priority="287" stopIfTrue="1" operator="lessThan">
      <formula>0</formula>
    </cfRule>
  </conditionalFormatting>
  <conditionalFormatting sqref="H557:H565">
    <cfRule type="cellIs" dxfId="638" priority="286" stopIfTrue="1" operator="lessThan">
      <formula>0</formula>
    </cfRule>
  </conditionalFormatting>
  <conditionalFormatting sqref="J557:J565">
    <cfRule type="cellIs" dxfId="637" priority="285" stopIfTrue="1" operator="lessThan">
      <formula>0</formula>
    </cfRule>
  </conditionalFormatting>
  <conditionalFormatting sqref="J557:J565">
    <cfRule type="cellIs" dxfId="636" priority="284" stopIfTrue="1" operator="lessThan">
      <formula>0</formula>
    </cfRule>
  </conditionalFormatting>
  <conditionalFormatting sqref="J557:J565">
    <cfRule type="cellIs" dxfId="635" priority="283" stopIfTrue="1" operator="lessThan">
      <formula>0</formula>
    </cfRule>
  </conditionalFormatting>
  <conditionalFormatting sqref="L557:L565">
    <cfRule type="cellIs" dxfId="634" priority="282" stopIfTrue="1" operator="lessThan">
      <formula>0</formula>
    </cfRule>
  </conditionalFormatting>
  <conditionalFormatting sqref="L557:L565">
    <cfRule type="cellIs" dxfId="633" priority="281" stopIfTrue="1" operator="lessThan">
      <formula>0</formula>
    </cfRule>
  </conditionalFormatting>
  <conditionalFormatting sqref="L557:L565">
    <cfRule type="cellIs" dxfId="632" priority="280" stopIfTrue="1" operator="lessThan">
      <formula>0</formula>
    </cfRule>
  </conditionalFormatting>
  <conditionalFormatting sqref="H567:H575">
    <cfRule type="cellIs" dxfId="631" priority="279" stopIfTrue="1" operator="lessThan">
      <formula>0</formula>
    </cfRule>
  </conditionalFormatting>
  <conditionalFormatting sqref="H567:H575">
    <cfRule type="cellIs" dxfId="630" priority="278" stopIfTrue="1" operator="lessThan">
      <formula>0</formula>
    </cfRule>
  </conditionalFormatting>
  <conditionalFormatting sqref="H567:H575">
    <cfRule type="cellIs" dxfId="629" priority="277" stopIfTrue="1" operator="lessThan">
      <formula>0</formula>
    </cfRule>
  </conditionalFormatting>
  <conditionalFormatting sqref="J567:J575">
    <cfRule type="cellIs" dxfId="628" priority="276" stopIfTrue="1" operator="lessThan">
      <formula>0</formula>
    </cfRule>
  </conditionalFormatting>
  <conditionalFormatting sqref="J567:J575">
    <cfRule type="cellIs" dxfId="627" priority="275" stopIfTrue="1" operator="lessThan">
      <formula>0</formula>
    </cfRule>
  </conditionalFormatting>
  <conditionalFormatting sqref="J567:J575">
    <cfRule type="cellIs" dxfId="626" priority="274" stopIfTrue="1" operator="lessThan">
      <formula>0</formula>
    </cfRule>
  </conditionalFormatting>
  <conditionalFormatting sqref="L567:L575">
    <cfRule type="cellIs" dxfId="625" priority="273" stopIfTrue="1" operator="lessThan">
      <formula>0</formula>
    </cfRule>
  </conditionalFormatting>
  <conditionalFormatting sqref="L567:L575">
    <cfRule type="cellIs" dxfId="624" priority="272" stopIfTrue="1" operator="lessThan">
      <formula>0</formula>
    </cfRule>
  </conditionalFormatting>
  <conditionalFormatting sqref="L567:L575">
    <cfRule type="cellIs" dxfId="623" priority="271" stopIfTrue="1" operator="lessThan">
      <formula>0</formula>
    </cfRule>
  </conditionalFormatting>
  <conditionalFormatting sqref="H577:H585">
    <cfRule type="cellIs" dxfId="622" priority="270" stopIfTrue="1" operator="lessThan">
      <formula>0</formula>
    </cfRule>
  </conditionalFormatting>
  <conditionalFormatting sqref="H577:H585">
    <cfRule type="cellIs" dxfId="621" priority="269" stopIfTrue="1" operator="lessThan">
      <formula>0</formula>
    </cfRule>
  </conditionalFormatting>
  <conditionalFormatting sqref="H577:H585">
    <cfRule type="cellIs" dxfId="620" priority="268" stopIfTrue="1" operator="lessThan">
      <formula>0</formula>
    </cfRule>
  </conditionalFormatting>
  <conditionalFormatting sqref="J577:J585">
    <cfRule type="cellIs" dxfId="619" priority="267" stopIfTrue="1" operator="lessThan">
      <formula>0</formula>
    </cfRule>
  </conditionalFormatting>
  <conditionalFormatting sqref="J577:J585">
    <cfRule type="cellIs" dxfId="618" priority="266" stopIfTrue="1" operator="lessThan">
      <formula>0</formula>
    </cfRule>
  </conditionalFormatting>
  <conditionalFormatting sqref="J577:J585">
    <cfRule type="cellIs" dxfId="617" priority="265" stopIfTrue="1" operator="lessThan">
      <formula>0</formula>
    </cfRule>
  </conditionalFormatting>
  <conditionalFormatting sqref="L577:L585">
    <cfRule type="cellIs" dxfId="616" priority="264" stopIfTrue="1" operator="lessThan">
      <formula>0</formula>
    </cfRule>
  </conditionalFormatting>
  <conditionalFormatting sqref="L577:L585">
    <cfRule type="cellIs" dxfId="615" priority="263" stopIfTrue="1" operator="lessThan">
      <formula>0</formula>
    </cfRule>
  </conditionalFormatting>
  <conditionalFormatting sqref="L577:L585">
    <cfRule type="cellIs" dxfId="614" priority="262" stopIfTrue="1" operator="lessThan">
      <formula>0</formula>
    </cfRule>
  </conditionalFormatting>
  <conditionalFormatting sqref="H587:H595">
    <cfRule type="cellIs" dxfId="613" priority="261" stopIfTrue="1" operator="lessThan">
      <formula>0</formula>
    </cfRule>
  </conditionalFormatting>
  <conditionalFormatting sqref="H587:H595">
    <cfRule type="cellIs" dxfId="612" priority="260" stopIfTrue="1" operator="lessThan">
      <formula>0</formula>
    </cfRule>
  </conditionalFormatting>
  <conditionalFormatting sqref="H587:H595">
    <cfRule type="cellIs" dxfId="611" priority="259" stopIfTrue="1" operator="lessThan">
      <formula>0</formula>
    </cfRule>
  </conditionalFormatting>
  <conditionalFormatting sqref="J587:J595">
    <cfRule type="cellIs" dxfId="610" priority="258" stopIfTrue="1" operator="lessThan">
      <formula>0</formula>
    </cfRule>
  </conditionalFormatting>
  <conditionalFormatting sqref="J587:J595">
    <cfRule type="cellIs" dxfId="609" priority="257" stopIfTrue="1" operator="lessThan">
      <formula>0</formula>
    </cfRule>
  </conditionalFormatting>
  <conditionalFormatting sqref="J587:J595">
    <cfRule type="cellIs" dxfId="608" priority="256" stopIfTrue="1" operator="lessThan">
      <formula>0</formula>
    </cfRule>
  </conditionalFormatting>
  <conditionalFormatting sqref="L587:L595">
    <cfRule type="cellIs" dxfId="607" priority="255" stopIfTrue="1" operator="lessThan">
      <formula>0</formula>
    </cfRule>
  </conditionalFormatting>
  <conditionalFormatting sqref="L587:L595">
    <cfRule type="cellIs" dxfId="606" priority="254" stopIfTrue="1" operator="lessThan">
      <formula>0</formula>
    </cfRule>
  </conditionalFormatting>
  <conditionalFormatting sqref="L587:L595">
    <cfRule type="cellIs" dxfId="605" priority="253" stopIfTrue="1" operator="lessThan">
      <formula>0</formula>
    </cfRule>
  </conditionalFormatting>
  <conditionalFormatting sqref="H597:H605">
    <cfRule type="cellIs" dxfId="604" priority="252" stopIfTrue="1" operator="lessThan">
      <formula>0</formula>
    </cfRule>
  </conditionalFormatting>
  <conditionalFormatting sqref="H597:H605">
    <cfRule type="cellIs" dxfId="603" priority="251" stopIfTrue="1" operator="lessThan">
      <formula>0</formula>
    </cfRule>
  </conditionalFormatting>
  <conditionalFormatting sqref="H597:H605">
    <cfRule type="cellIs" dxfId="602" priority="250" stopIfTrue="1" operator="lessThan">
      <formula>0</formula>
    </cfRule>
  </conditionalFormatting>
  <conditionalFormatting sqref="J597:J605">
    <cfRule type="cellIs" dxfId="601" priority="249" stopIfTrue="1" operator="lessThan">
      <formula>0</formula>
    </cfRule>
  </conditionalFormatting>
  <conditionalFormatting sqref="J597:J605">
    <cfRule type="cellIs" dxfId="600" priority="248" stopIfTrue="1" operator="lessThan">
      <formula>0</formula>
    </cfRule>
  </conditionalFormatting>
  <conditionalFormatting sqref="J597:J605">
    <cfRule type="cellIs" dxfId="599" priority="247" stopIfTrue="1" operator="lessThan">
      <formula>0</formula>
    </cfRule>
  </conditionalFormatting>
  <conditionalFormatting sqref="L597:L605">
    <cfRule type="cellIs" dxfId="598" priority="246" stopIfTrue="1" operator="lessThan">
      <formula>0</formula>
    </cfRule>
  </conditionalFormatting>
  <conditionalFormatting sqref="L597:L605">
    <cfRule type="cellIs" dxfId="597" priority="245" stopIfTrue="1" operator="lessThan">
      <formula>0</formula>
    </cfRule>
  </conditionalFormatting>
  <conditionalFormatting sqref="L597:L605">
    <cfRule type="cellIs" dxfId="596" priority="244" stopIfTrue="1" operator="lessThan">
      <formula>0</formula>
    </cfRule>
  </conditionalFormatting>
  <conditionalFormatting sqref="H607:H615">
    <cfRule type="cellIs" dxfId="595" priority="243" stopIfTrue="1" operator="lessThan">
      <formula>0</formula>
    </cfRule>
  </conditionalFormatting>
  <conditionalFormatting sqref="H607:H615">
    <cfRule type="cellIs" dxfId="594" priority="242" stopIfTrue="1" operator="lessThan">
      <formula>0</formula>
    </cfRule>
  </conditionalFormatting>
  <conditionalFormatting sqref="H607:H615">
    <cfRule type="cellIs" dxfId="593" priority="241" stopIfTrue="1" operator="lessThan">
      <formula>0</formula>
    </cfRule>
  </conditionalFormatting>
  <conditionalFormatting sqref="J607:J615">
    <cfRule type="cellIs" dxfId="592" priority="240" stopIfTrue="1" operator="lessThan">
      <formula>0</formula>
    </cfRule>
  </conditionalFormatting>
  <conditionalFormatting sqref="J607:J615">
    <cfRule type="cellIs" dxfId="591" priority="239" stopIfTrue="1" operator="lessThan">
      <formula>0</formula>
    </cfRule>
  </conditionalFormatting>
  <conditionalFormatting sqref="J607:J615">
    <cfRule type="cellIs" dxfId="590" priority="238" stopIfTrue="1" operator="lessThan">
      <formula>0</formula>
    </cfRule>
  </conditionalFormatting>
  <conditionalFormatting sqref="L607:L615">
    <cfRule type="cellIs" dxfId="589" priority="237" stopIfTrue="1" operator="lessThan">
      <formula>0</formula>
    </cfRule>
  </conditionalFormatting>
  <conditionalFormatting sqref="L607:L615">
    <cfRule type="cellIs" dxfId="588" priority="236" stopIfTrue="1" operator="lessThan">
      <formula>0</formula>
    </cfRule>
  </conditionalFormatting>
  <conditionalFormatting sqref="L607:L615">
    <cfRule type="cellIs" dxfId="587" priority="235" stopIfTrue="1" operator="lessThan">
      <formula>0</formula>
    </cfRule>
  </conditionalFormatting>
  <conditionalFormatting sqref="H617:H625">
    <cfRule type="cellIs" dxfId="586" priority="234" stopIfTrue="1" operator="lessThan">
      <formula>0</formula>
    </cfRule>
  </conditionalFormatting>
  <conditionalFormatting sqref="H617:H625">
    <cfRule type="cellIs" dxfId="585" priority="233" stopIfTrue="1" operator="lessThan">
      <formula>0</formula>
    </cfRule>
  </conditionalFormatting>
  <conditionalFormatting sqref="H617:H625">
    <cfRule type="cellIs" dxfId="584" priority="232" stopIfTrue="1" operator="lessThan">
      <formula>0</formula>
    </cfRule>
  </conditionalFormatting>
  <conditionalFormatting sqref="J617:J625">
    <cfRule type="cellIs" dxfId="583" priority="231" stopIfTrue="1" operator="lessThan">
      <formula>0</formula>
    </cfRule>
  </conditionalFormatting>
  <conditionalFormatting sqref="J617:J625">
    <cfRule type="cellIs" dxfId="582" priority="230" stopIfTrue="1" operator="lessThan">
      <formula>0</formula>
    </cfRule>
  </conditionalFormatting>
  <conditionalFormatting sqref="J617:J625">
    <cfRule type="cellIs" dxfId="581" priority="229" stopIfTrue="1" operator="lessThan">
      <formula>0</formula>
    </cfRule>
  </conditionalFormatting>
  <conditionalFormatting sqref="L617:L625">
    <cfRule type="cellIs" dxfId="580" priority="228" stopIfTrue="1" operator="lessThan">
      <formula>0</formula>
    </cfRule>
  </conditionalFormatting>
  <conditionalFormatting sqref="L617:L625">
    <cfRule type="cellIs" dxfId="579" priority="227" stopIfTrue="1" operator="lessThan">
      <formula>0</formula>
    </cfRule>
  </conditionalFormatting>
  <conditionalFormatting sqref="L617:L625">
    <cfRule type="cellIs" dxfId="578" priority="226" stopIfTrue="1" operator="lessThan">
      <formula>0</formula>
    </cfRule>
  </conditionalFormatting>
  <conditionalFormatting sqref="H627:H635">
    <cfRule type="cellIs" dxfId="577" priority="225" stopIfTrue="1" operator="lessThan">
      <formula>0</formula>
    </cfRule>
  </conditionalFormatting>
  <conditionalFormatting sqref="H627:H635">
    <cfRule type="cellIs" dxfId="576" priority="224" stopIfTrue="1" operator="lessThan">
      <formula>0</formula>
    </cfRule>
  </conditionalFormatting>
  <conditionalFormatting sqref="H627:H635">
    <cfRule type="cellIs" dxfId="575" priority="223" stopIfTrue="1" operator="lessThan">
      <formula>0</formula>
    </cfRule>
  </conditionalFormatting>
  <conditionalFormatting sqref="J627:J635">
    <cfRule type="cellIs" dxfId="574" priority="222" stopIfTrue="1" operator="lessThan">
      <formula>0</formula>
    </cfRule>
  </conditionalFormatting>
  <conditionalFormatting sqref="J627:J635">
    <cfRule type="cellIs" dxfId="573" priority="221" stopIfTrue="1" operator="lessThan">
      <formula>0</formula>
    </cfRule>
  </conditionalFormatting>
  <conditionalFormatting sqref="J627:J635">
    <cfRule type="cellIs" dxfId="572" priority="220" stopIfTrue="1" operator="lessThan">
      <formula>0</formula>
    </cfRule>
  </conditionalFormatting>
  <conditionalFormatting sqref="L627:L635">
    <cfRule type="cellIs" dxfId="571" priority="219" stopIfTrue="1" operator="lessThan">
      <formula>0</formula>
    </cfRule>
  </conditionalFormatting>
  <conditionalFormatting sqref="L627:L635">
    <cfRule type="cellIs" dxfId="570" priority="218" stopIfTrue="1" operator="lessThan">
      <formula>0</formula>
    </cfRule>
  </conditionalFormatting>
  <conditionalFormatting sqref="L627:L635">
    <cfRule type="cellIs" dxfId="569" priority="217" stopIfTrue="1" operator="lessThan">
      <formula>0</formula>
    </cfRule>
  </conditionalFormatting>
  <conditionalFormatting sqref="H637:H645">
    <cfRule type="cellIs" dxfId="568" priority="216" stopIfTrue="1" operator="lessThan">
      <formula>0</formula>
    </cfRule>
  </conditionalFormatting>
  <conditionalFormatting sqref="H637:H645">
    <cfRule type="cellIs" dxfId="567" priority="215" stopIfTrue="1" operator="lessThan">
      <formula>0</formula>
    </cfRule>
  </conditionalFormatting>
  <conditionalFormatting sqref="H637:H645">
    <cfRule type="cellIs" dxfId="566" priority="214" stopIfTrue="1" operator="lessThan">
      <formula>0</formula>
    </cfRule>
  </conditionalFormatting>
  <conditionalFormatting sqref="J637:J645">
    <cfRule type="cellIs" dxfId="565" priority="213" stopIfTrue="1" operator="lessThan">
      <formula>0</formula>
    </cfRule>
  </conditionalFormatting>
  <conditionalFormatting sqref="J637:J645">
    <cfRule type="cellIs" dxfId="564" priority="212" stopIfTrue="1" operator="lessThan">
      <formula>0</formula>
    </cfRule>
  </conditionalFormatting>
  <conditionalFormatting sqref="J637:J645">
    <cfRule type="cellIs" dxfId="563" priority="211" stopIfTrue="1" operator="lessThan">
      <formula>0</formula>
    </cfRule>
  </conditionalFormatting>
  <conditionalFormatting sqref="L637:L645">
    <cfRule type="cellIs" dxfId="562" priority="210" stopIfTrue="1" operator="lessThan">
      <formula>0</formula>
    </cfRule>
  </conditionalFormatting>
  <conditionalFormatting sqref="L637:L645">
    <cfRule type="cellIs" dxfId="561" priority="209" stopIfTrue="1" operator="lessThan">
      <formula>0</formula>
    </cfRule>
  </conditionalFormatting>
  <conditionalFormatting sqref="L637:L645">
    <cfRule type="cellIs" dxfId="560" priority="208" stopIfTrue="1" operator="lessThan">
      <formula>0</formula>
    </cfRule>
  </conditionalFormatting>
  <conditionalFormatting sqref="H647:H655">
    <cfRule type="cellIs" dxfId="559" priority="207" stopIfTrue="1" operator="lessThan">
      <formula>0</formula>
    </cfRule>
  </conditionalFormatting>
  <conditionalFormatting sqref="H647:H655">
    <cfRule type="cellIs" dxfId="558" priority="206" stopIfTrue="1" operator="lessThan">
      <formula>0</formula>
    </cfRule>
  </conditionalFormatting>
  <conditionalFormatting sqref="H647:H655">
    <cfRule type="cellIs" dxfId="557" priority="205" stopIfTrue="1" operator="lessThan">
      <formula>0</formula>
    </cfRule>
  </conditionalFormatting>
  <conditionalFormatting sqref="J647:J655">
    <cfRule type="cellIs" dxfId="556" priority="204" stopIfTrue="1" operator="lessThan">
      <formula>0</formula>
    </cfRule>
  </conditionalFormatting>
  <conditionalFormatting sqref="J647:J655">
    <cfRule type="cellIs" dxfId="555" priority="203" stopIfTrue="1" operator="lessThan">
      <formula>0</formula>
    </cfRule>
  </conditionalFormatting>
  <conditionalFormatting sqref="J647:J655">
    <cfRule type="cellIs" dxfId="554" priority="202" stopIfTrue="1" operator="lessThan">
      <formula>0</formula>
    </cfRule>
  </conditionalFormatting>
  <conditionalFormatting sqref="L647:L655">
    <cfRule type="cellIs" dxfId="553" priority="201" stopIfTrue="1" operator="lessThan">
      <formula>0</formula>
    </cfRule>
  </conditionalFormatting>
  <conditionalFormatting sqref="L647:L655">
    <cfRule type="cellIs" dxfId="552" priority="200" stopIfTrue="1" operator="lessThan">
      <formula>0</formula>
    </cfRule>
  </conditionalFormatting>
  <conditionalFormatting sqref="L647:L655">
    <cfRule type="cellIs" dxfId="551" priority="199" stopIfTrue="1" operator="lessThan">
      <formula>0</formula>
    </cfRule>
  </conditionalFormatting>
  <conditionalFormatting sqref="H657:H665">
    <cfRule type="cellIs" dxfId="550" priority="198" stopIfTrue="1" operator="lessThan">
      <formula>0</formula>
    </cfRule>
  </conditionalFormatting>
  <conditionalFormatting sqref="H657:H665">
    <cfRule type="cellIs" dxfId="549" priority="197" stopIfTrue="1" operator="lessThan">
      <formula>0</formula>
    </cfRule>
  </conditionalFormatting>
  <conditionalFormatting sqref="H657:H665">
    <cfRule type="cellIs" dxfId="548" priority="196" stopIfTrue="1" operator="lessThan">
      <formula>0</formula>
    </cfRule>
  </conditionalFormatting>
  <conditionalFormatting sqref="J657:J665">
    <cfRule type="cellIs" dxfId="547" priority="195" stopIfTrue="1" operator="lessThan">
      <formula>0</formula>
    </cfRule>
  </conditionalFormatting>
  <conditionalFormatting sqref="J657:J665">
    <cfRule type="cellIs" dxfId="546" priority="194" stopIfTrue="1" operator="lessThan">
      <formula>0</formula>
    </cfRule>
  </conditionalFormatting>
  <conditionalFormatting sqref="J657:J665">
    <cfRule type="cellIs" dxfId="545" priority="193" stopIfTrue="1" operator="lessThan">
      <formula>0</formula>
    </cfRule>
  </conditionalFormatting>
  <conditionalFormatting sqref="L657:L665">
    <cfRule type="cellIs" dxfId="544" priority="192" stopIfTrue="1" operator="lessThan">
      <formula>0</formula>
    </cfRule>
  </conditionalFormatting>
  <conditionalFormatting sqref="L657:L665">
    <cfRule type="cellIs" dxfId="543" priority="191" stopIfTrue="1" operator="lessThan">
      <formula>0</formula>
    </cfRule>
  </conditionalFormatting>
  <conditionalFormatting sqref="L657:L665">
    <cfRule type="cellIs" dxfId="542" priority="190" stopIfTrue="1" operator="lessThan">
      <formula>0</formula>
    </cfRule>
  </conditionalFormatting>
  <conditionalFormatting sqref="H667:H675">
    <cfRule type="cellIs" dxfId="541" priority="189" stopIfTrue="1" operator="lessThan">
      <formula>0</formula>
    </cfRule>
  </conditionalFormatting>
  <conditionalFormatting sqref="H667:H675">
    <cfRule type="cellIs" dxfId="540" priority="188" stopIfTrue="1" operator="lessThan">
      <formula>0</formula>
    </cfRule>
  </conditionalFormatting>
  <conditionalFormatting sqref="H667:H675">
    <cfRule type="cellIs" dxfId="539" priority="187" stopIfTrue="1" operator="lessThan">
      <formula>0</formula>
    </cfRule>
  </conditionalFormatting>
  <conditionalFormatting sqref="J667:J675">
    <cfRule type="cellIs" dxfId="538" priority="186" stopIfTrue="1" operator="lessThan">
      <formula>0</formula>
    </cfRule>
  </conditionalFormatting>
  <conditionalFormatting sqref="J667:J675">
    <cfRule type="cellIs" dxfId="537" priority="185" stopIfTrue="1" operator="lessThan">
      <formula>0</formula>
    </cfRule>
  </conditionalFormatting>
  <conditionalFormatting sqref="J667:J675">
    <cfRule type="cellIs" dxfId="536" priority="184" stopIfTrue="1" operator="lessThan">
      <formula>0</formula>
    </cfRule>
  </conditionalFormatting>
  <conditionalFormatting sqref="L667:L675">
    <cfRule type="cellIs" dxfId="535" priority="183" stopIfTrue="1" operator="lessThan">
      <formula>0</formula>
    </cfRule>
  </conditionalFormatting>
  <conditionalFormatting sqref="L667:L675">
    <cfRule type="cellIs" dxfId="534" priority="182" stopIfTrue="1" operator="lessThan">
      <formula>0</formula>
    </cfRule>
  </conditionalFormatting>
  <conditionalFormatting sqref="L667:L675">
    <cfRule type="cellIs" dxfId="533" priority="181" stopIfTrue="1" operator="lessThan">
      <formula>0</formula>
    </cfRule>
  </conditionalFormatting>
  <conditionalFormatting sqref="H677:H685">
    <cfRule type="cellIs" dxfId="532" priority="180" stopIfTrue="1" operator="lessThan">
      <formula>0</formula>
    </cfRule>
  </conditionalFormatting>
  <conditionalFormatting sqref="H677:H685">
    <cfRule type="cellIs" dxfId="531" priority="179" stopIfTrue="1" operator="lessThan">
      <formula>0</formula>
    </cfRule>
  </conditionalFormatting>
  <conditionalFormatting sqref="H677:H685">
    <cfRule type="cellIs" dxfId="530" priority="178" stopIfTrue="1" operator="lessThan">
      <formula>0</formula>
    </cfRule>
  </conditionalFormatting>
  <conditionalFormatting sqref="J677:J685">
    <cfRule type="cellIs" dxfId="529" priority="177" stopIfTrue="1" operator="lessThan">
      <formula>0</formula>
    </cfRule>
  </conditionalFormatting>
  <conditionalFormatting sqref="J677:J685">
    <cfRule type="cellIs" dxfId="528" priority="176" stopIfTrue="1" operator="lessThan">
      <formula>0</formula>
    </cfRule>
  </conditionalFormatting>
  <conditionalFormatting sqref="J677:J685">
    <cfRule type="cellIs" dxfId="527" priority="175" stopIfTrue="1" operator="lessThan">
      <formula>0</formula>
    </cfRule>
  </conditionalFormatting>
  <conditionalFormatting sqref="L677:L685">
    <cfRule type="cellIs" dxfId="526" priority="174" stopIfTrue="1" operator="lessThan">
      <formula>0</formula>
    </cfRule>
  </conditionalFormatting>
  <conditionalFormatting sqref="L677:L685">
    <cfRule type="cellIs" dxfId="525" priority="173" stopIfTrue="1" operator="lessThan">
      <formula>0</formula>
    </cfRule>
  </conditionalFormatting>
  <conditionalFormatting sqref="L677:L685">
    <cfRule type="cellIs" dxfId="524" priority="172" stopIfTrue="1" operator="lessThan">
      <formula>0</formula>
    </cfRule>
  </conditionalFormatting>
  <conditionalFormatting sqref="H687:H695">
    <cfRule type="cellIs" dxfId="523" priority="171" stopIfTrue="1" operator="lessThan">
      <formula>0</formula>
    </cfRule>
  </conditionalFormatting>
  <conditionalFormatting sqref="H687:H695">
    <cfRule type="cellIs" dxfId="522" priority="170" stopIfTrue="1" operator="lessThan">
      <formula>0</formula>
    </cfRule>
  </conditionalFormatting>
  <conditionalFormatting sqref="H687:H695">
    <cfRule type="cellIs" dxfId="521" priority="169" stopIfTrue="1" operator="lessThan">
      <formula>0</formula>
    </cfRule>
  </conditionalFormatting>
  <conditionalFormatting sqref="J687:J695">
    <cfRule type="cellIs" dxfId="520" priority="168" stopIfTrue="1" operator="lessThan">
      <formula>0</formula>
    </cfRule>
  </conditionalFormatting>
  <conditionalFormatting sqref="J687:J695">
    <cfRule type="cellIs" dxfId="519" priority="167" stopIfTrue="1" operator="lessThan">
      <formula>0</formula>
    </cfRule>
  </conditionalFormatting>
  <conditionalFormatting sqref="J687:J695">
    <cfRule type="cellIs" dxfId="518" priority="166" stopIfTrue="1" operator="lessThan">
      <formula>0</formula>
    </cfRule>
  </conditionalFormatting>
  <conditionalFormatting sqref="L687:L695">
    <cfRule type="cellIs" dxfId="517" priority="165" stopIfTrue="1" operator="lessThan">
      <formula>0</formula>
    </cfRule>
  </conditionalFormatting>
  <conditionalFormatting sqref="L687:L695">
    <cfRule type="cellIs" dxfId="516" priority="164" stopIfTrue="1" operator="lessThan">
      <formula>0</formula>
    </cfRule>
  </conditionalFormatting>
  <conditionalFormatting sqref="L687:L695">
    <cfRule type="cellIs" dxfId="515" priority="163" stopIfTrue="1" operator="lessThan">
      <formula>0</formula>
    </cfRule>
  </conditionalFormatting>
  <conditionalFormatting sqref="H697:H705">
    <cfRule type="cellIs" dxfId="514" priority="162" stopIfTrue="1" operator="lessThan">
      <formula>0</formula>
    </cfRule>
  </conditionalFormatting>
  <conditionalFormatting sqref="H697:H705">
    <cfRule type="cellIs" dxfId="513" priority="161" stopIfTrue="1" operator="lessThan">
      <formula>0</formula>
    </cfRule>
  </conditionalFormatting>
  <conditionalFormatting sqref="H697:H705">
    <cfRule type="cellIs" dxfId="512" priority="160" stopIfTrue="1" operator="lessThan">
      <formula>0</formula>
    </cfRule>
  </conditionalFormatting>
  <conditionalFormatting sqref="J697:J705">
    <cfRule type="cellIs" dxfId="511" priority="159" stopIfTrue="1" operator="lessThan">
      <formula>0</formula>
    </cfRule>
  </conditionalFormatting>
  <conditionalFormatting sqref="J697:J705">
    <cfRule type="cellIs" dxfId="510" priority="158" stopIfTrue="1" operator="lessThan">
      <formula>0</formula>
    </cfRule>
  </conditionalFormatting>
  <conditionalFormatting sqref="J697:J705">
    <cfRule type="cellIs" dxfId="509" priority="157" stopIfTrue="1" operator="lessThan">
      <formula>0</formula>
    </cfRule>
  </conditionalFormatting>
  <conditionalFormatting sqref="L697:L705">
    <cfRule type="cellIs" dxfId="508" priority="156" stopIfTrue="1" operator="lessThan">
      <formula>0</formula>
    </cfRule>
  </conditionalFormatting>
  <conditionalFormatting sqref="L697:L705">
    <cfRule type="cellIs" dxfId="507" priority="155" stopIfTrue="1" operator="lessThan">
      <formula>0</formula>
    </cfRule>
  </conditionalFormatting>
  <conditionalFormatting sqref="L697:L705">
    <cfRule type="cellIs" dxfId="506" priority="154" stopIfTrue="1" operator="lessThan">
      <formula>0</formula>
    </cfRule>
  </conditionalFormatting>
  <conditionalFormatting sqref="H707:H715">
    <cfRule type="cellIs" dxfId="505" priority="153" stopIfTrue="1" operator="lessThan">
      <formula>0</formula>
    </cfRule>
  </conditionalFormatting>
  <conditionalFormatting sqref="H707:H715">
    <cfRule type="cellIs" dxfId="504" priority="152" stopIfTrue="1" operator="lessThan">
      <formula>0</formula>
    </cfRule>
  </conditionalFormatting>
  <conditionalFormatting sqref="H707:H715">
    <cfRule type="cellIs" dxfId="503" priority="151" stopIfTrue="1" operator="lessThan">
      <formula>0</formula>
    </cfRule>
  </conditionalFormatting>
  <conditionalFormatting sqref="J707:J715">
    <cfRule type="cellIs" dxfId="502" priority="150" stopIfTrue="1" operator="lessThan">
      <formula>0</formula>
    </cfRule>
  </conditionalFormatting>
  <conditionalFormatting sqref="J707:J715">
    <cfRule type="cellIs" dxfId="501" priority="149" stopIfTrue="1" operator="lessThan">
      <formula>0</formula>
    </cfRule>
  </conditionalFormatting>
  <conditionalFormatting sqref="J707:J715">
    <cfRule type="cellIs" dxfId="500" priority="148" stopIfTrue="1" operator="lessThan">
      <formula>0</formula>
    </cfRule>
  </conditionalFormatting>
  <conditionalFormatting sqref="L707:L715">
    <cfRule type="cellIs" dxfId="499" priority="147" stopIfTrue="1" operator="lessThan">
      <formula>0</formula>
    </cfRule>
  </conditionalFormatting>
  <conditionalFormatting sqref="L707:L715">
    <cfRule type="cellIs" dxfId="498" priority="146" stopIfTrue="1" operator="lessThan">
      <formula>0</formula>
    </cfRule>
  </conditionalFormatting>
  <conditionalFormatting sqref="L707:L715">
    <cfRule type="cellIs" dxfId="497" priority="145" stopIfTrue="1" operator="lessThan">
      <formula>0</formula>
    </cfRule>
  </conditionalFormatting>
  <conditionalFormatting sqref="H717:H725">
    <cfRule type="cellIs" dxfId="496" priority="144" stopIfTrue="1" operator="lessThan">
      <formula>0</formula>
    </cfRule>
  </conditionalFormatting>
  <conditionalFormatting sqref="H717:H725">
    <cfRule type="cellIs" dxfId="495" priority="143" stopIfTrue="1" operator="lessThan">
      <formula>0</formula>
    </cfRule>
  </conditionalFormatting>
  <conditionalFormatting sqref="H717:H725">
    <cfRule type="cellIs" dxfId="494" priority="142" stopIfTrue="1" operator="lessThan">
      <formula>0</formula>
    </cfRule>
  </conditionalFormatting>
  <conditionalFormatting sqref="J717:J725">
    <cfRule type="cellIs" dxfId="493" priority="141" stopIfTrue="1" operator="lessThan">
      <formula>0</formula>
    </cfRule>
  </conditionalFormatting>
  <conditionalFormatting sqref="J717:J725">
    <cfRule type="cellIs" dxfId="492" priority="140" stopIfTrue="1" operator="lessThan">
      <formula>0</formula>
    </cfRule>
  </conditionalFormatting>
  <conditionalFormatting sqref="J717:J725">
    <cfRule type="cellIs" dxfId="491" priority="139" stopIfTrue="1" operator="lessThan">
      <formula>0</formula>
    </cfRule>
  </conditionalFormatting>
  <conditionalFormatting sqref="L717:L725">
    <cfRule type="cellIs" dxfId="490" priority="138" stopIfTrue="1" operator="lessThan">
      <formula>0</formula>
    </cfRule>
  </conditionalFormatting>
  <conditionalFormatting sqref="L717:L725">
    <cfRule type="cellIs" dxfId="489" priority="137" stopIfTrue="1" operator="lessThan">
      <formula>0</formula>
    </cfRule>
  </conditionalFormatting>
  <conditionalFormatting sqref="L717:L725">
    <cfRule type="cellIs" dxfId="488" priority="136" stopIfTrue="1" operator="lessThan">
      <formula>0</formula>
    </cfRule>
  </conditionalFormatting>
  <conditionalFormatting sqref="H727:H735">
    <cfRule type="cellIs" dxfId="487" priority="135" stopIfTrue="1" operator="lessThan">
      <formula>0</formula>
    </cfRule>
  </conditionalFormatting>
  <conditionalFormatting sqref="H727:H735">
    <cfRule type="cellIs" dxfId="486" priority="134" stopIfTrue="1" operator="lessThan">
      <formula>0</formula>
    </cfRule>
  </conditionalFormatting>
  <conditionalFormatting sqref="H727:H735">
    <cfRule type="cellIs" dxfId="485" priority="133" stopIfTrue="1" operator="lessThan">
      <formula>0</formula>
    </cfRule>
  </conditionalFormatting>
  <conditionalFormatting sqref="J727:J735">
    <cfRule type="cellIs" dxfId="484" priority="132" stopIfTrue="1" operator="lessThan">
      <formula>0</formula>
    </cfRule>
  </conditionalFormatting>
  <conditionalFormatting sqref="J727:J735">
    <cfRule type="cellIs" dxfId="483" priority="131" stopIfTrue="1" operator="lessThan">
      <formula>0</formula>
    </cfRule>
  </conditionalFormatting>
  <conditionalFormatting sqref="J727:J735">
    <cfRule type="cellIs" dxfId="482" priority="130" stopIfTrue="1" operator="lessThan">
      <formula>0</formula>
    </cfRule>
  </conditionalFormatting>
  <conditionalFormatting sqref="L727:L735">
    <cfRule type="cellIs" dxfId="481" priority="129" stopIfTrue="1" operator="lessThan">
      <formula>0</formula>
    </cfRule>
  </conditionalFormatting>
  <conditionalFormatting sqref="L727:L735">
    <cfRule type="cellIs" dxfId="480" priority="128" stopIfTrue="1" operator="lessThan">
      <formula>0</formula>
    </cfRule>
  </conditionalFormatting>
  <conditionalFormatting sqref="L727:L735">
    <cfRule type="cellIs" dxfId="479" priority="127" stopIfTrue="1" operator="lessThan">
      <formula>0</formula>
    </cfRule>
  </conditionalFormatting>
  <conditionalFormatting sqref="H737:H745">
    <cfRule type="cellIs" dxfId="478" priority="126" stopIfTrue="1" operator="lessThan">
      <formula>0</formula>
    </cfRule>
  </conditionalFormatting>
  <conditionalFormatting sqref="H737:H745">
    <cfRule type="cellIs" dxfId="477" priority="125" stopIfTrue="1" operator="lessThan">
      <formula>0</formula>
    </cfRule>
  </conditionalFormatting>
  <conditionalFormatting sqref="H737:H745">
    <cfRule type="cellIs" dxfId="476" priority="124" stopIfTrue="1" operator="lessThan">
      <formula>0</formula>
    </cfRule>
  </conditionalFormatting>
  <conditionalFormatting sqref="J737:J745">
    <cfRule type="cellIs" dxfId="475" priority="123" stopIfTrue="1" operator="lessThan">
      <formula>0</formula>
    </cfRule>
  </conditionalFormatting>
  <conditionalFormatting sqref="J737:J745">
    <cfRule type="cellIs" dxfId="474" priority="122" stopIfTrue="1" operator="lessThan">
      <formula>0</formula>
    </cfRule>
  </conditionalFormatting>
  <conditionalFormatting sqref="J737:J745">
    <cfRule type="cellIs" dxfId="473" priority="121" stopIfTrue="1" operator="lessThan">
      <formula>0</formula>
    </cfRule>
  </conditionalFormatting>
  <conditionalFormatting sqref="L737:L745">
    <cfRule type="cellIs" dxfId="472" priority="120" stopIfTrue="1" operator="lessThan">
      <formula>0</formula>
    </cfRule>
  </conditionalFormatting>
  <conditionalFormatting sqref="L737:L745">
    <cfRule type="cellIs" dxfId="471" priority="119" stopIfTrue="1" operator="lessThan">
      <formula>0</formula>
    </cfRule>
  </conditionalFormatting>
  <conditionalFormatting sqref="L737:L745">
    <cfRule type="cellIs" dxfId="470" priority="118" stopIfTrue="1" operator="lessThan">
      <formula>0</formula>
    </cfRule>
  </conditionalFormatting>
  <conditionalFormatting sqref="H747:H755">
    <cfRule type="cellIs" dxfId="469" priority="117" stopIfTrue="1" operator="lessThan">
      <formula>0</formula>
    </cfRule>
  </conditionalFormatting>
  <conditionalFormatting sqref="H747:H755">
    <cfRule type="cellIs" dxfId="468" priority="116" stopIfTrue="1" operator="lessThan">
      <formula>0</formula>
    </cfRule>
  </conditionalFormatting>
  <conditionalFormatting sqref="H747:H755">
    <cfRule type="cellIs" dxfId="467" priority="115" stopIfTrue="1" operator="lessThan">
      <formula>0</formula>
    </cfRule>
  </conditionalFormatting>
  <conditionalFormatting sqref="J747:J755">
    <cfRule type="cellIs" dxfId="466" priority="114" stopIfTrue="1" operator="lessThan">
      <formula>0</formula>
    </cfRule>
  </conditionalFormatting>
  <conditionalFormatting sqref="J747:J755">
    <cfRule type="cellIs" dxfId="465" priority="113" stopIfTrue="1" operator="lessThan">
      <formula>0</formula>
    </cfRule>
  </conditionalFormatting>
  <conditionalFormatting sqref="J747:J755">
    <cfRule type="cellIs" dxfId="464" priority="112" stopIfTrue="1" operator="lessThan">
      <formula>0</formula>
    </cfRule>
  </conditionalFormatting>
  <conditionalFormatting sqref="L747:L755">
    <cfRule type="cellIs" dxfId="463" priority="111" stopIfTrue="1" operator="lessThan">
      <formula>0</formula>
    </cfRule>
  </conditionalFormatting>
  <conditionalFormatting sqref="L747:L755">
    <cfRule type="cellIs" dxfId="462" priority="110" stopIfTrue="1" operator="lessThan">
      <formula>0</formula>
    </cfRule>
  </conditionalFormatting>
  <conditionalFormatting sqref="L747:L755">
    <cfRule type="cellIs" dxfId="461" priority="109" stopIfTrue="1" operator="lessThan">
      <formula>0</formula>
    </cfRule>
  </conditionalFormatting>
  <conditionalFormatting sqref="H757:H765">
    <cfRule type="cellIs" dxfId="460" priority="108" stopIfTrue="1" operator="lessThan">
      <formula>0</formula>
    </cfRule>
  </conditionalFormatting>
  <conditionalFormatting sqref="H757:H765">
    <cfRule type="cellIs" dxfId="459" priority="107" stopIfTrue="1" operator="lessThan">
      <formula>0</formula>
    </cfRule>
  </conditionalFormatting>
  <conditionalFormatting sqref="H757:H765">
    <cfRule type="cellIs" dxfId="458" priority="106" stopIfTrue="1" operator="lessThan">
      <formula>0</formula>
    </cfRule>
  </conditionalFormatting>
  <conditionalFormatting sqref="J757:J765">
    <cfRule type="cellIs" dxfId="457" priority="105" stopIfTrue="1" operator="lessThan">
      <formula>0</formula>
    </cfRule>
  </conditionalFormatting>
  <conditionalFormatting sqref="J757:J765">
    <cfRule type="cellIs" dxfId="456" priority="104" stopIfTrue="1" operator="lessThan">
      <formula>0</formula>
    </cfRule>
  </conditionalFormatting>
  <conditionalFormatting sqref="J757:J765">
    <cfRule type="cellIs" dxfId="455" priority="103" stopIfTrue="1" operator="lessThan">
      <formula>0</formula>
    </cfRule>
  </conditionalFormatting>
  <conditionalFormatting sqref="L757:L765">
    <cfRule type="cellIs" dxfId="454" priority="102" stopIfTrue="1" operator="lessThan">
      <formula>0</formula>
    </cfRule>
  </conditionalFormatting>
  <conditionalFormatting sqref="L757:L765">
    <cfRule type="cellIs" dxfId="453" priority="101" stopIfTrue="1" operator="lessThan">
      <formula>0</formula>
    </cfRule>
  </conditionalFormatting>
  <conditionalFormatting sqref="L757:L765">
    <cfRule type="cellIs" dxfId="452" priority="100" stopIfTrue="1" operator="lessThan">
      <formula>0</formula>
    </cfRule>
  </conditionalFormatting>
  <conditionalFormatting sqref="H767:H775">
    <cfRule type="cellIs" dxfId="451" priority="99" stopIfTrue="1" operator="lessThan">
      <formula>0</formula>
    </cfRule>
  </conditionalFormatting>
  <conditionalFormatting sqref="H767:H775">
    <cfRule type="cellIs" dxfId="450" priority="98" stopIfTrue="1" operator="lessThan">
      <formula>0</formula>
    </cfRule>
  </conditionalFormatting>
  <conditionalFormatting sqref="H767:H775">
    <cfRule type="cellIs" dxfId="449" priority="97" stopIfTrue="1" operator="lessThan">
      <formula>0</formula>
    </cfRule>
  </conditionalFormatting>
  <conditionalFormatting sqref="J767:J775">
    <cfRule type="cellIs" dxfId="448" priority="96" stopIfTrue="1" operator="lessThan">
      <formula>0</formula>
    </cfRule>
  </conditionalFormatting>
  <conditionalFormatting sqref="J767:J775">
    <cfRule type="cellIs" dxfId="447" priority="95" stopIfTrue="1" operator="lessThan">
      <formula>0</formula>
    </cfRule>
  </conditionalFormatting>
  <conditionalFormatting sqref="J767:J775">
    <cfRule type="cellIs" dxfId="446" priority="94" stopIfTrue="1" operator="lessThan">
      <formula>0</formula>
    </cfRule>
  </conditionalFormatting>
  <conditionalFormatting sqref="L767:L775">
    <cfRule type="cellIs" dxfId="445" priority="93" stopIfTrue="1" operator="lessThan">
      <formula>0</formula>
    </cfRule>
  </conditionalFormatting>
  <conditionalFormatting sqref="L767:L775">
    <cfRule type="cellIs" dxfId="444" priority="92" stopIfTrue="1" operator="lessThan">
      <formula>0</formula>
    </cfRule>
  </conditionalFormatting>
  <conditionalFormatting sqref="L767:L775">
    <cfRule type="cellIs" dxfId="443" priority="91" stopIfTrue="1" operator="lessThan">
      <formula>0</formula>
    </cfRule>
  </conditionalFormatting>
  <conditionalFormatting sqref="H777:H785">
    <cfRule type="cellIs" dxfId="442" priority="90" stopIfTrue="1" operator="lessThan">
      <formula>0</formula>
    </cfRule>
  </conditionalFormatting>
  <conditionalFormatting sqref="H777:H785">
    <cfRule type="cellIs" dxfId="441" priority="89" stopIfTrue="1" operator="lessThan">
      <formula>0</formula>
    </cfRule>
  </conditionalFormatting>
  <conditionalFormatting sqref="H777:H785">
    <cfRule type="cellIs" dxfId="440" priority="88" stopIfTrue="1" operator="lessThan">
      <formula>0</formula>
    </cfRule>
  </conditionalFormatting>
  <conditionalFormatting sqref="J777:J785">
    <cfRule type="cellIs" dxfId="439" priority="87" stopIfTrue="1" operator="lessThan">
      <formula>0</formula>
    </cfRule>
  </conditionalFormatting>
  <conditionalFormatting sqref="J777:J785">
    <cfRule type="cellIs" dxfId="438" priority="86" stopIfTrue="1" operator="lessThan">
      <formula>0</formula>
    </cfRule>
  </conditionalFormatting>
  <conditionalFormatting sqref="J777:J785">
    <cfRule type="cellIs" dxfId="437" priority="85" stopIfTrue="1" operator="lessThan">
      <formula>0</formula>
    </cfRule>
  </conditionalFormatting>
  <conditionalFormatting sqref="L777:L785">
    <cfRule type="cellIs" dxfId="436" priority="84" stopIfTrue="1" operator="lessThan">
      <formula>0</formula>
    </cfRule>
  </conditionalFormatting>
  <conditionalFormatting sqref="L777:L785">
    <cfRule type="cellIs" dxfId="435" priority="83" stopIfTrue="1" operator="lessThan">
      <formula>0</formula>
    </cfRule>
  </conditionalFormatting>
  <conditionalFormatting sqref="L777:L785">
    <cfRule type="cellIs" dxfId="434" priority="82" stopIfTrue="1" operator="lessThan">
      <formula>0</formula>
    </cfRule>
  </conditionalFormatting>
  <conditionalFormatting sqref="H787:H795">
    <cfRule type="cellIs" dxfId="433" priority="81" stopIfTrue="1" operator="lessThan">
      <formula>0</formula>
    </cfRule>
  </conditionalFormatting>
  <conditionalFormatting sqref="H787:H795">
    <cfRule type="cellIs" dxfId="432" priority="80" stopIfTrue="1" operator="lessThan">
      <formula>0</formula>
    </cfRule>
  </conditionalFormatting>
  <conditionalFormatting sqref="H787:H795">
    <cfRule type="cellIs" dxfId="431" priority="79" stopIfTrue="1" operator="lessThan">
      <formula>0</formula>
    </cfRule>
  </conditionalFormatting>
  <conditionalFormatting sqref="J787:J795">
    <cfRule type="cellIs" dxfId="430" priority="78" stopIfTrue="1" operator="lessThan">
      <formula>0</formula>
    </cfRule>
  </conditionalFormatting>
  <conditionalFormatting sqref="J787:J795">
    <cfRule type="cellIs" dxfId="429" priority="77" stopIfTrue="1" operator="lessThan">
      <formula>0</formula>
    </cfRule>
  </conditionalFormatting>
  <conditionalFormatting sqref="J787:J795">
    <cfRule type="cellIs" dxfId="428" priority="76" stopIfTrue="1" operator="lessThan">
      <formula>0</formula>
    </cfRule>
  </conditionalFormatting>
  <conditionalFormatting sqref="L787:L795">
    <cfRule type="cellIs" dxfId="427" priority="75" stopIfTrue="1" operator="lessThan">
      <formula>0</formula>
    </cfRule>
  </conditionalFormatting>
  <conditionalFormatting sqref="L787:L795">
    <cfRule type="cellIs" dxfId="426" priority="74" stopIfTrue="1" operator="lessThan">
      <formula>0</formula>
    </cfRule>
  </conditionalFormatting>
  <conditionalFormatting sqref="L787:L795">
    <cfRule type="cellIs" dxfId="425" priority="73" stopIfTrue="1" operator="lessThan">
      <formula>0</formula>
    </cfRule>
  </conditionalFormatting>
  <conditionalFormatting sqref="H797:H805">
    <cfRule type="cellIs" dxfId="424" priority="72" stopIfTrue="1" operator="lessThan">
      <formula>0</formula>
    </cfRule>
  </conditionalFormatting>
  <conditionalFormatting sqref="H797:H805">
    <cfRule type="cellIs" dxfId="423" priority="71" stopIfTrue="1" operator="lessThan">
      <formula>0</formula>
    </cfRule>
  </conditionalFormatting>
  <conditionalFormatting sqref="H797:H805">
    <cfRule type="cellIs" dxfId="422" priority="70" stopIfTrue="1" operator="lessThan">
      <formula>0</formula>
    </cfRule>
  </conditionalFormatting>
  <conditionalFormatting sqref="J797:J805">
    <cfRule type="cellIs" dxfId="421" priority="69" stopIfTrue="1" operator="lessThan">
      <formula>0</formula>
    </cfRule>
  </conditionalFormatting>
  <conditionalFormatting sqref="J797:J805">
    <cfRule type="cellIs" dxfId="420" priority="68" stopIfTrue="1" operator="lessThan">
      <formula>0</formula>
    </cfRule>
  </conditionalFormatting>
  <conditionalFormatting sqref="J797:J805">
    <cfRule type="cellIs" dxfId="419" priority="67" stopIfTrue="1" operator="lessThan">
      <formula>0</formula>
    </cfRule>
  </conditionalFormatting>
  <conditionalFormatting sqref="L797:L805">
    <cfRule type="cellIs" dxfId="418" priority="66" stopIfTrue="1" operator="lessThan">
      <formula>0</formula>
    </cfRule>
  </conditionalFormatting>
  <conditionalFormatting sqref="L797:L805">
    <cfRule type="cellIs" dxfId="417" priority="65" stopIfTrue="1" operator="lessThan">
      <formula>0</formula>
    </cfRule>
  </conditionalFormatting>
  <conditionalFormatting sqref="L797:L805">
    <cfRule type="cellIs" dxfId="416" priority="64" stopIfTrue="1" operator="lessThan">
      <formula>0</formula>
    </cfRule>
  </conditionalFormatting>
  <conditionalFormatting sqref="H807:H815">
    <cfRule type="cellIs" dxfId="415" priority="63" stopIfTrue="1" operator="lessThan">
      <formula>0</formula>
    </cfRule>
  </conditionalFormatting>
  <conditionalFormatting sqref="H807:H815">
    <cfRule type="cellIs" dxfId="414" priority="62" stopIfTrue="1" operator="lessThan">
      <formula>0</formula>
    </cfRule>
  </conditionalFormatting>
  <conditionalFormatting sqref="H807:H815">
    <cfRule type="cellIs" dxfId="413" priority="61" stopIfTrue="1" operator="lessThan">
      <formula>0</formula>
    </cfRule>
  </conditionalFormatting>
  <conditionalFormatting sqref="J807:J815">
    <cfRule type="cellIs" dxfId="412" priority="60" stopIfTrue="1" operator="lessThan">
      <formula>0</formula>
    </cfRule>
  </conditionalFormatting>
  <conditionalFormatting sqref="J807:J815">
    <cfRule type="cellIs" dxfId="411" priority="59" stopIfTrue="1" operator="lessThan">
      <formula>0</formula>
    </cfRule>
  </conditionalFormatting>
  <conditionalFormatting sqref="J807:J815">
    <cfRule type="cellIs" dxfId="410" priority="58" stopIfTrue="1" operator="lessThan">
      <formula>0</formula>
    </cfRule>
  </conditionalFormatting>
  <conditionalFormatting sqref="L807:L815">
    <cfRule type="cellIs" dxfId="409" priority="57" stopIfTrue="1" operator="lessThan">
      <formula>0</formula>
    </cfRule>
  </conditionalFormatting>
  <conditionalFormatting sqref="L807:L815">
    <cfRule type="cellIs" dxfId="408" priority="56" stopIfTrue="1" operator="lessThan">
      <formula>0</formula>
    </cfRule>
  </conditionalFormatting>
  <conditionalFormatting sqref="L807:L815">
    <cfRule type="cellIs" dxfId="407" priority="55" stopIfTrue="1" operator="lessThan">
      <formula>0</formula>
    </cfRule>
  </conditionalFormatting>
  <conditionalFormatting sqref="H817:H825">
    <cfRule type="cellIs" dxfId="406" priority="54" stopIfTrue="1" operator="lessThan">
      <formula>0</formula>
    </cfRule>
  </conditionalFormatting>
  <conditionalFormatting sqref="H817:H825">
    <cfRule type="cellIs" dxfId="405" priority="53" stopIfTrue="1" operator="lessThan">
      <formula>0</formula>
    </cfRule>
  </conditionalFormatting>
  <conditionalFormatting sqref="H817:H825">
    <cfRule type="cellIs" dxfId="404" priority="52" stopIfTrue="1" operator="lessThan">
      <formula>0</formula>
    </cfRule>
  </conditionalFormatting>
  <conditionalFormatting sqref="J817:J825">
    <cfRule type="cellIs" dxfId="403" priority="51" stopIfTrue="1" operator="lessThan">
      <formula>0</formula>
    </cfRule>
  </conditionalFormatting>
  <conditionalFormatting sqref="J817:J825">
    <cfRule type="cellIs" dxfId="402" priority="50" stopIfTrue="1" operator="lessThan">
      <formula>0</formula>
    </cfRule>
  </conditionalFormatting>
  <conditionalFormatting sqref="J817:J825">
    <cfRule type="cellIs" dxfId="401" priority="49" stopIfTrue="1" operator="lessThan">
      <formula>0</formula>
    </cfRule>
  </conditionalFormatting>
  <conditionalFormatting sqref="L817:L825">
    <cfRule type="cellIs" dxfId="400" priority="48" stopIfTrue="1" operator="lessThan">
      <formula>0</formula>
    </cfRule>
  </conditionalFormatting>
  <conditionalFormatting sqref="L817:L825">
    <cfRule type="cellIs" dxfId="399" priority="47" stopIfTrue="1" operator="lessThan">
      <formula>0</formula>
    </cfRule>
  </conditionalFormatting>
  <conditionalFormatting sqref="L817:L825">
    <cfRule type="cellIs" dxfId="398" priority="46" stopIfTrue="1" operator="lessThan">
      <formula>0</formula>
    </cfRule>
  </conditionalFormatting>
  <conditionalFormatting sqref="H827:H835">
    <cfRule type="cellIs" dxfId="397" priority="45" stopIfTrue="1" operator="lessThan">
      <formula>0</formula>
    </cfRule>
  </conditionalFormatting>
  <conditionalFormatting sqref="H827:H835">
    <cfRule type="cellIs" dxfId="396" priority="44" stopIfTrue="1" operator="lessThan">
      <formula>0</formula>
    </cfRule>
  </conditionalFormatting>
  <conditionalFormatting sqref="H827:H835">
    <cfRule type="cellIs" dxfId="395" priority="43" stopIfTrue="1" operator="lessThan">
      <formula>0</formula>
    </cfRule>
  </conditionalFormatting>
  <conditionalFormatting sqref="J827:J835">
    <cfRule type="cellIs" dxfId="394" priority="42" stopIfTrue="1" operator="lessThan">
      <formula>0</formula>
    </cfRule>
  </conditionalFormatting>
  <conditionalFormatting sqref="J827:J835">
    <cfRule type="cellIs" dxfId="393" priority="41" stopIfTrue="1" operator="lessThan">
      <formula>0</formula>
    </cfRule>
  </conditionalFormatting>
  <conditionalFormatting sqref="J827:J835">
    <cfRule type="cellIs" dxfId="392" priority="40" stopIfTrue="1" operator="lessThan">
      <formula>0</formula>
    </cfRule>
  </conditionalFormatting>
  <conditionalFormatting sqref="L827:L835">
    <cfRule type="cellIs" dxfId="391" priority="39" stopIfTrue="1" operator="lessThan">
      <formula>0</formula>
    </cfRule>
  </conditionalFormatting>
  <conditionalFormatting sqref="L827:L835">
    <cfRule type="cellIs" dxfId="390" priority="38" stopIfTrue="1" operator="lessThan">
      <formula>0</formula>
    </cfRule>
  </conditionalFormatting>
  <conditionalFormatting sqref="L827:L835">
    <cfRule type="cellIs" dxfId="389" priority="37" stopIfTrue="1" operator="lessThan">
      <formula>0</formula>
    </cfRule>
  </conditionalFormatting>
  <conditionalFormatting sqref="H837:H845">
    <cfRule type="cellIs" dxfId="388" priority="36" stopIfTrue="1" operator="lessThan">
      <formula>0</formula>
    </cfRule>
  </conditionalFormatting>
  <conditionalFormatting sqref="H837:H845">
    <cfRule type="cellIs" dxfId="387" priority="35" stopIfTrue="1" operator="lessThan">
      <formula>0</formula>
    </cfRule>
  </conditionalFormatting>
  <conditionalFormatting sqref="H837:H845">
    <cfRule type="cellIs" dxfId="386" priority="34" stopIfTrue="1" operator="lessThan">
      <formula>0</formula>
    </cfRule>
  </conditionalFormatting>
  <conditionalFormatting sqref="J837:J845">
    <cfRule type="cellIs" dxfId="385" priority="33" stopIfTrue="1" operator="lessThan">
      <formula>0</formula>
    </cfRule>
  </conditionalFormatting>
  <conditionalFormatting sqref="J837:J845">
    <cfRule type="cellIs" dxfId="384" priority="32" stopIfTrue="1" operator="lessThan">
      <formula>0</formula>
    </cfRule>
  </conditionalFormatting>
  <conditionalFormatting sqref="J837:J845">
    <cfRule type="cellIs" dxfId="383" priority="31" stopIfTrue="1" operator="lessThan">
      <formula>0</formula>
    </cfRule>
  </conditionalFormatting>
  <conditionalFormatting sqref="L837:L845">
    <cfRule type="cellIs" dxfId="382" priority="30" stopIfTrue="1" operator="lessThan">
      <formula>0</formula>
    </cfRule>
  </conditionalFormatting>
  <conditionalFormatting sqref="L837:L845">
    <cfRule type="cellIs" dxfId="381" priority="29" stopIfTrue="1" operator="lessThan">
      <formula>0</formula>
    </cfRule>
  </conditionalFormatting>
  <conditionalFormatting sqref="L837:L845">
    <cfRule type="cellIs" dxfId="380" priority="28" stopIfTrue="1" operator="lessThan">
      <formula>0</formula>
    </cfRule>
  </conditionalFormatting>
  <conditionalFormatting sqref="H847:H855">
    <cfRule type="cellIs" dxfId="379" priority="27" stopIfTrue="1" operator="lessThan">
      <formula>0</formula>
    </cfRule>
  </conditionalFormatting>
  <conditionalFormatting sqref="H847:H855">
    <cfRule type="cellIs" dxfId="378" priority="26" stopIfTrue="1" operator="lessThan">
      <formula>0</formula>
    </cfRule>
  </conditionalFormatting>
  <conditionalFormatting sqref="H847:H855">
    <cfRule type="cellIs" dxfId="377" priority="25" stopIfTrue="1" operator="lessThan">
      <formula>0</formula>
    </cfRule>
  </conditionalFormatting>
  <conditionalFormatting sqref="J847:J855">
    <cfRule type="cellIs" dxfId="376" priority="24" stopIfTrue="1" operator="lessThan">
      <formula>0</formula>
    </cfRule>
  </conditionalFormatting>
  <conditionalFormatting sqref="J847:J855">
    <cfRule type="cellIs" dxfId="375" priority="23" stopIfTrue="1" operator="lessThan">
      <formula>0</formula>
    </cfRule>
  </conditionalFormatting>
  <conditionalFormatting sqref="J847:J855">
    <cfRule type="cellIs" dxfId="374" priority="22" stopIfTrue="1" operator="lessThan">
      <formula>0</formula>
    </cfRule>
  </conditionalFormatting>
  <conditionalFormatting sqref="L847:L855">
    <cfRule type="cellIs" dxfId="373" priority="21" stopIfTrue="1" operator="lessThan">
      <formula>0</formula>
    </cfRule>
  </conditionalFormatting>
  <conditionalFormatting sqref="L847:L855">
    <cfRule type="cellIs" dxfId="372" priority="20" stopIfTrue="1" operator="lessThan">
      <formula>0</formula>
    </cfRule>
  </conditionalFormatting>
  <conditionalFormatting sqref="L847:L855">
    <cfRule type="cellIs" dxfId="371" priority="19" stopIfTrue="1" operator="lessThan">
      <formula>0</formula>
    </cfRule>
  </conditionalFormatting>
  <conditionalFormatting sqref="H857:H865">
    <cfRule type="cellIs" dxfId="370" priority="18" stopIfTrue="1" operator="lessThan">
      <formula>0</formula>
    </cfRule>
  </conditionalFormatting>
  <conditionalFormatting sqref="H857:H865">
    <cfRule type="cellIs" dxfId="369" priority="17" stopIfTrue="1" operator="lessThan">
      <formula>0</formula>
    </cfRule>
  </conditionalFormatting>
  <conditionalFormatting sqref="H857:H865">
    <cfRule type="cellIs" dxfId="368" priority="16" stopIfTrue="1" operator="lessThan">
      <formula>0</formula>
    </cfRule>
  </conditionalFormatting>
  <conditionalFormatting sqref="J857:J865">
    <cfRule type="cellIs" dxfId="367" priority="15" stopIfTrue="1" operator="lessThan">
      <formula>0</formula>
    </cfRule>
  </conditionalFormatting>
  <conditionalFormatting sqref="J857:J865">
    <cfRule type="cellIs" dxfId="366" priority="14" stopIfTrue="1" operator="lessThan">
      <formula>0</formula>
    </cfRule>
  </conditionalFormatting>
  <conditionalFormatting sqref="J857:J865">
    <cfRule type="cellIs" dxfId="365" priority="13" stopIfTrue="1" operator="lessThan">
      <formula>0</formula>
    </cfRule>
  </conditionalFormatting>
  <conditionalFormatting sqref="L857:L865">
    <cfRule type="cellIs" dxfId="364" priority="12" stopIfTrue="1" operator="lessThan">
      <formula>0</formula>
    </cfRule>
  </conditionalFormatting>
  <conditionalFormatting sqref="L857:L865">
    <cfRule type="cellIs" dxfId="363" priority="11" stopIfTrue="1" operator="lessThan">
      <formula>0</formula>
    </cfRule>
  </conditionalFormatting>
  <conditionalFormatting sqref="L857:L865">
    <cfRule type="cellIs" dxfId="362" priority="10" stopIfTrue="1" operator="lessThan">
      <formula>0</formula>
    </cfRule>
  </conditionalFormatting>
  <conditionalFormatting sqref="H867:H875">
    <cfRule type="cellIs" dxfId="361" priority="9" stopIfTrue="1" operator="lessThan">
      <formula>0</formula>
    </cfRule>
  </conditionalFormatting>
  <conditionalFormatting sqref="H867:H875">
    <cfRule type="cellIs" dxfId="360" priority="8" stopIfTrue="1" operator="lessThan">
      <formula>0</formula>
    </cfRule>
  </conditionalFormatting>
  <conditionalFormatting sqref="H867:H875">
    <cfRule type="cellIs" dxfId="359" priority="7" stopIfTrue="1" operator="lessThan">
      <formula>0</formula>
    </cfRule>
  </conditionalFormatting>
  <conditionalFormatting sqref="J867:J875">
    <cfRule type="cellIs" dxfId="358" priority="6" stopIfTrue="1" operator="lessThan">
      <formula>0</formula>
    </cfRule>
  </conditionalFormatting>
  <conditionalFormatting sqref="J867:J875">
    <cfRule type="cellIs" dxfId="357" priority="5" stopIfTrue="1" operator="lessThan">
      <formula>0</formula>
    </cfRule>
  </conditionalFormatting>
  <conditionalFormatting sqref="J867:J875">
    <cfRule type="cellIs" dxfId="356" priority="4" stopIfTrue="1" operator="lessThan">
      <formula>0</formula>
    </cfRule>
  </conditionalFormatting>
  <conditionalFormatting sqref="L867:L875">
    <cfRule type="cellIs" dxfId="355" priority="3" stopIfTrue="1" operator="lessThan">
      <formula>0</formula>
    </cfRule>
  </conditionalFormatting>
  <conditionalFormatting sqref="L867:L875">
    <cfRule type="cellIs" dxfId="354" priority="2" stopIfTrue="1" operator="lessThan">
      <formula>0</formula>
    </cfRule>
  </conditionalFormatting>
  <conditionalFormatting sqref="L867:L875">
    <cfRule type="cellIs" dxfId="353"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R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18</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08/11/2013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s="54" customFormat="1" x14ac:dyDescent="0.2">
      <c r="A6" s="73" t="s">
        <v>102</v>
      </c>
      <c r="B6" s="73" t="s">
        <v>103</v>
      </c>
      <c r="C6" s="73" t="s">
        <v>104</v>
      </c>
      <c r="D6" s="73" t="s">
        <v>105</v>
      </c>
      <c r="E6" s="74" t="s">
        <v>17</v>
      </c>
      <c r="F6" s="75" t="s">
        <v>164</v>
      </c>
      <c r="G6" s="76" t="s">
        <v>17</v>
      </c>
      <c r="H6" s="75" t="s">
        <v>164</v>
      </c>
      <c r="I6" s="76" t="s">
        <v>17</v>
      </c>
      <c r="J6" s="75" t="s">
        <v>164</v>
      </c>
      <c r="K6" s="74" t="s">
        <v>17</v>
      </c>
      <c r="L6" s="75" t="s">
        <v>164</v>
      </c>
    </row>
    <row r="7" spans="1:25" x14ac:dyDescent="0.2">
      <c r="A7" s="105" t="s">
        <v>67</v>
      </c>
      <c r="B7" s="105" t="s">
        <v>21</v>
      </c>
      <c r="C7" s="106" t="s">
        <v>0</v>
      </c>
      <c r="D7" s="106" t="s">
        <v>278</v>
      </c>
      <c r="E7" s="107">
        <f>+IF(ISNUMBER(DATA!K7),DATA!K7,"n/a")</f>
        <v>23099221.710000001</v>
      </c>
      <c r="F7" s="108">
        <f>+IF(ISNUMBER(DATA!Y7),DATA!Y7,"n/a")</f>
        <v>8.6879070720999513E-2</v>
      </c>
      <c r="G7" s="107">
        <f>+IF(ISNUMBER(DATA!O7),DATA!O7,"n/a")</f>
        <v>77408376.620000005</v>
      </c>
      <c r="H7" s="108">
        <f>+IF(ISNUMBER(DATA!Z7),DATA!Z7,"n/a")</f>
        <v>6.5635810536564157E-2</v>
      </c>
      <c r="I7" s="107">
        <f>+IF(ISNUMBER(DATA!S7),DATA!S7,"n/a")</f>
        <v>144306550.16999999</v>
      </c>
      <c r="J7" s="108">
        <f>+IF(ISNUMBER(DATA!AA7),DATA!AA7,"n/a")</f>
        <v>7.8738659685525222E-2</v>
      </c>
      <c r="K7" s="107">
        <f>+IF(ISNUMBER(DATA!W7),DATA!W7,"n/a")</f>
        <v>264303974.58000001</v>
      </c>
      <c r="L7" s="108">
        <f>+IF(ISNUMBER(DATA!AB7),DATA!AB7,"n/a")</f>
        <v>8.0743669988853017E-2</v>
      </c>
      <c r="R7" s="68"/>
      <c r="S7" s="68"/>
      <c r="T7" s="68"/>
      <c r="U7" s="68"/>
      <c r="V7" s="68"/>
      <c r="W7" s="68"/>
      <c r="X7" s="68"/>
      <c r="Y7" s="68"/>
    </row>
    <row r="8" spans="1:25" x14ac:dyDescent="0.2">
      <c r="A8" s="105" t="s">
        <v>67</v>
      </c>
      <c r="B8" s="105" t="s">
        <v>21</v>
      </c>
      <c r="C8" s="106" t="s">
        <v>0</v>
      </c>
      <c r="D8" s="106" t="s">
        <v>279</v>
      </c>
      <c r="E8" s="107">
        <f>+IF(ISNUMBER(DATA!K8),DATA!K8,"n/a")</f>
        <v>74004434.480000004</v>
      </c>
      <c r="F8" s="108">
        <f>+IF(ISNUMBER(DATA!Y8),DATA!Y8,"n/a")</f>
        <v>8.3640167501929805E-2</v>
      </c>
      <c r="G8" s="107">
        <f>+IF(ISNUMBER(DATA!O8),DATA!O8,"n/a")</f>
        <v>244284171.34</v>
      </c>
      <c r="H8" s="108">
        <f>+IF(ISNUMBER(DATA!Z8),DATA!Z8,"n/a")</f>
        <v>9.0317004749143212E-2</v>
      </c>
      <c r="I8" s="107">
        <f>+IF(ISNUMBER(DATA!S8),DATA!S8,"n/a")</f>
        <v>471577346.88</v>
      </c>
      <c r="J8" s="108">
        <f>+IF(ISNUMBER(DATA!AA8),DATA!AA8,"n/a")</f>
        <v>9.9241478637220992E-2</v>
      </c>
      <c r="K8" s="107">
        <f>+IF(ISNUMBER(DATA!W8),DATA!W8,"n/a")</f>
        <v>886933863</v>
      </c>
      <c r="L8" s="108">
        <f>+IF(ISNUMBER(DATA!AB8),DATA!AB8,"n/a")</f>
        <v>8.8542083245386219E-2</v>
      </c>
      <c r="R8" s="68"/>
      <c r="S8" s="68"/>
      <c r="T8" s="68"/>
      <c r="U8" s="68"/>
      <c r="V8" s="68"/>
      <c r="W8" s="68"/>
      <c r="X8" s="68"/>
      <c r="Y8" s="68"/>
    </row>
    <row r="9" spans="1:25" x14ac:dyDescent="0.2">
      <c r="A9" s="105" t="s">
        <v>67</v>
      </c>
      <c r="B9" s="105" t="s">
        <v>21</v>
      </c>
      <c r="C9" s="106" t="s">
        <v>0</v>
      </c>
      <c r="D9" s="106" t="s">
        <v>280</v>
      </c>
      <c r="E9" s="107">
        <f>+IF(ISNUMBER(DATA!K9),DATA!K9,"n/a")</f>
        <v>137419973.86000001</v>
      </c>
      <c r="F9" s="108">
        <f>+IF(ISNUMBER(DATA!Y9),DATA!Y9,"n/a")</f>
        <v>8.4552844155075454E-2</v>
      </c>
      <c r="G9" s="107">
        <f>+IF(ISNUMBER(DATA!O9),DATA!O9,"n/a")</f>
        <v>466317143.81</v>
      </c>
      <c r="H9" s="108">
        <f>+IF(ISNUMBER(DATA!Z9),DATA!Z9,"n/a")</f>
        <v>7.1476422409996868E-2</v>
      </c>
      <c r="I9" s="107">
        <f>+IF(ISNUMBER(DATA!S9),DATA!S9,"n/a")</f>
        <v>891548436.33000004</v>
      </c>
      <c r="J9" s="108">
        <f>+IF(ISNUMBER(DATA!AA9),DATA!AA9,"n/a")</f>
        <v>8.6375485148861328E-2</v>
      </c>
      <c r="K9" s="107">
        <f>+IF(ISNUMBER(DATA!W9),DATA!W9,"n/a")</f>
        <v>1673624692.55</v>
      </c>
      <c r="L9" s="108">
        <f>+IF(ISNUMBER(DATA!AB9),DATA!AB9,"n/a")</f>
        <v>8.2267641729269675E-2</v>
      </c>
      <c r="R9" s="68"/>
      <c r="S9" s="68"/>
      <c r="T9" s="68"/>
      <c r="U9" s="68"/>
      <c r="V9" s="68"/>
      <c r="W9" s="68"/>
      <c r="X9" s="68"/>
      <c r="Y9" s="68"/>
    </row>
    <row r="10" spans="1:25" x14ac:dyDescent="0.2">
      <c r="A10" s="105" t="s">
        <v>67</v>
      </c>
      <c r="B10" s="105" t="s">
        <v>21</v>
      </c>
      <c r="C10" s="106" t="s">
        <v>0</v>
      </c>
      <c r="D10" s="106" t="s">
        <v>281</v>
      </c>
      <c r="E10" s="107">
        <f>+IF(ISNUMBER(DATA!K10),DATA!K10,"n/a")</f>
        <v>48685867.049999997</v>
      </c>
      <c r="F10" s="108">
        <f>+IF(ISNUMBER(DATA!Y10),DATA!Y10,"n/a")</f>
        <v>5.5005420446987155E-2</v>
      </c>
      <c r="G10" s="107">
        <f>+IF(ISNUMBER(DATA!O10),DATA!O10,"n/a")</f>
        <v>166350796.11000001</v>
      </c>
      <c r="H10" s="108">
        <f>+IF(ISNUMBER(DATA!Z10),DATA!Z10,"n/a")</f>
        <v>6.9633221986848334E-2</v>
      </c>
      <c r="I10" s="107">
        <f>+IF(ISNUMBER(DATA!S10),DATA!S10,"n/a")</f>
        <v>323440158.98000002</v>
      </c>
      <c r="J10" s="108">
        <f>+IF(ISNUMBER(DATA!AA10),DATA!AA10,"n/a")</f>
        <v>7.8353282710560912E-2</v>
      </c>
      <c r="K10" s="107">
        <f>+IF(ISNUMBER(DATA!W10),DATA!W10,"n/a")</f>
        <v>601242880.44000006</v>
      </c>
      <c r="L10" s="108">
        <f>+IF(ISNUMBER(DATA!AB10),DATA!AB10,"n/a")</f>
        <v>6.2408416695964031E-2</v>
      </c>
      <c r="R10" s="68"/>
      <c r="S10" s="68"/>
      <c r="T10" s="68"/>
      <c r="U10" s="68"/>
      <c r="V10" s="68"/>
      <c r="W10" s="68"/>
      <c r="X10" s="68"/>
      <c r="Y10" s="68"/>
    </row>
    <row r="11" spans="1:25" x14ac:dyDescent="0.2">
      <c r="A11" s="105" t="s">
        <v>67</v>
      </c>
      <c r="B11" s="105" t="s">
        <v>21</v>
      </c>
      <c r="C11" s="106" t="s">
        <v>0</v>
      </c>
      <c r="D11" s="106" t="s">
        <v>282</v>
      </c>
      <c r="E11" s="107">
        <f>+IF(ISNUMBER(DATA!K11),DATA!K11,"n/a")</f>
        <v>111188481.76000001</v>
      </c>
      <c r="F11" s="108">
        <f>+IF(ISNUMBER(DATA!Y11),DATA!Y11,"n/a")</f>
        <v>8.8782436409156132E-2</v>
      </c>
      <c r="G11" s="107">
        <f>+IF(ISNUMBER(DATA!O11),DATA!O11,"n/a")</f>
        <v>372496947.06999999</v>
      </c>
      <c r="H11" s="108">
        <f>+IF(ISNUMBER(DATA!Z11),DATA!Z11,"n/a")</f>
        <v>8.0675102934429879E-2</v>
      </c>
      <c r="I11" s="107">
        <f>+IF(ISNUMBER(DATA!S11),DATA!S11,"n/a")</f>
        <v>692560866.67999995</v>
      </c>
      <c r="J11" s="108">
        <f>+IF(ISNUMBER(DATA!AA11),DATA!AA11,"n/a")</f>
        <v>8.586745912262353E-2</v>
      </c>
      <c r="K11" s="107">
        <f>+IF(ISNUMBER(DATA!W11),DATA!W11,"n/a")</f>
        <v>1285887944.9000001</v>
      </c>
      <c r="L11" s="108">
        <f>+IF(ISNUMBER(DATA!AB11),DATA!AB11,"n/a")</f>
        <v>8.3651427261725475E-2</v>
      </c>
      <c r="R11" s="68"/>
      <c r="S11" s="68"/>
      <c r="T11" s="68"/>
      <c r="U11" s="68"/>
      <c r="V11" s="68"/>
      <c r="W11" s="68"/>
      <c r="X11" s="68"/>
      <c r="Y11" s="68"/>
    </row>
    <row r="12" spans="1:25" x14ac:dyDescent="0.2">
      <c r="A12" s="105" t="s">
        <v>67</v>
      </c>
      <c r="B12" s="105" t="s">
        <v>21</v>
      </c>
      <c r="C12" s="106" t="s">
        <v>0</v>
      </c>
      <c r="D12" s="106" t="s">
        <v>283</v>
      </c>
      <c r="E12" s="107">
        <f>+IF(ISNUMBER(DATA!K12),DATA!K12,"n/a")</f>
        <v>42294678.369999997</v>
      </c>
      <c r="F12" s="108">
        <f>+IF(ISNUMBER(DATA!Y12),DATA!Y12,"n/a")</f>
        <v>4.7888392206853085E-2</v>
      </c>
      <c r="G12" s="107">
        <f>+IF(ISNUMBER(DATA!O12),DATA!O12,"n/a")</f>
        <v>146408902.63999999</v>
      </c>
      <c r="H12" s="108">
        <f>+IF(ISNUMBER(DATA!Z12),DATA!Z12,"n/a")</f>
        <v>4.6388784829207518E-2</v>
      </c>
      <c r="I12" s="107">
        <f>+IF(ISNUMBER(DATA!S12),DATA!S12,"n/a")</f>
        <v>279042297.44</v>
      </c>
      <c r="J12" s="108">
        <f>+IF(ISNUMBER(DATA!AA12),DATA!AA12,"n/a")</f>
        <v>8.6255095754796049E-2</v>
      </c>
      <c r="K12" s="107">
        <f>+IF(ISNUMBER(DATA!W12),DATA!W12,"n/a")</f>
        <v>510043497.49000001</v>
      </c>
      <c r="L12" s="108">
        <f>+IF(ISNUMBER(DATA!AB12),DATA!AB12,"n/a")</f>
        <v>9.4321289891548768E-2</v>
      </c>
      <c r="R12" s="68"/>
      <c r="S12" s="68"/>
      <c r="T12" s="68"/>
      <c r="U12" s="68"/>
      <c r="V12" s="68"/>
      <c r="W12" s="68"/>
      <c r="X12" s="68"/>
      <c r="Y12" s="68"/>
    </row>
    <row r="13" spans="1:25" x14ac:dyDescent="0.2">
      <c r="A13" s="105" t="s">
        <v>67</v>
      </c>
      <c r="B13" s="105" t="s">
        <v>21</v>
      </c>
      <c r="C13" s="106" t="s">
        <v>0</v>
      </c>
      <c r="D13" s="106" t="s">
        <v>284</v>
      </c>
      <c r="E13" s="107">
        <f>+IF(ISNUMBER(DATA!K13),DATA!K13,"n/a")</f>
        <v>33297568.289999999</v>
      </c>
      <c r="F13" s="108">
        <f>+IF(ISNUMBER(DATA!Y13),DATA!Y13,"n/a")</f>
        <v>7.2100308710550065E-2</v>
      </c>
      <c r="G13" s="107">
        <f>+IF(ISNUMBER(DATA!O13),DATA!O13,"n/a")</f>
        <v>113613596.05</v>
      </c>
      <c r="H13" s="108">
        <f>+IF(ISNUMBER(DATA!Z13),DATA!Z13,"n/a")</f>
        <v>8.2778573804878366E-2</v>
      </c>
      <c r="I13" s="107">
        <f>+IF(ISNUMBER(DATA!S13),DATA!S13,"n/a")</f>
        <v>220739084.37</v>
      </c>
      <c r="J13" s="108">
        <f>+IF(ISNUMBER(DATA!AA13),DATA!AA13,"n/a")</f>
        <v>9.7264858299741658E-2</v>
      </c>
      <c r="K13" s="107">
        <f>+IF(ISNUMBER(DATA!W13),DATA!W13,"n/a")</f>
        <v>408875198.25999999</v>
      </c>
      <c r="L13" s="108">
        <f>+IF(ISNUMBER(DATA!AB13),DATA!AB13,"n/a")</f>
        <v>7.3064608942289361E-2</v>
      </c>
      <c r="R13" s="68"/>
      <c r="S13" s="68"/>
      <c r="T13" s="68"/>
      <c r="U13" s="68"/>
      <c r="V13" s="68"/>
      <c r="W13" s="68"/>
      <c r="X13" s="68"/>
      <c r="Y13" s="68"/>
    </row>
    <row r="14" spans="1:25" x14ac:dyDescent="0.2">
      <c r="A14" s="105" t="s">
        <v>67</v>
      </c>
      <c r="B14" s="105" t="s">
        <v>21</v>
      </c>
      <c r="C14" s="106" t="s">
        <v>0</v>
      </c>
      <c r="D14" s="106" t="s">
        <v>285</v>
      </c>
      <c r="E14" s="107">
        <f>+IF(ISNUMBER(DATA!K14),DATA!K14,"n/a")</f>
        <v>99739922.530000001</v>
      </c>
      <c r="F14" s="108">
        <f>+IF(ISNUMBER(DATA!Y14),DATA!Y14,"n/a")</f>
        <v>9.3611619845156077E-2</v>
      </c>
      <c r="G14" s="107">
        <f>+IF(ISNUMBER(DATA!O14),DATA!O14,"n/a")</f>
        <v>339964944.12</v>
      </c>
      <c r="H14" s="108">
        <f>+IF(ISNUMBER(DATA!Z14),DATA!Z14,"n/a")</f>
        <v>7.1446724875089948E-2</v>
      </c>
      <c r="I14" s="107">
        <f>+IF(ISNUMBER(DATA!S14),DATA!S14,"n/a")</f>
        <v>635001038.95000005</v>
      </c>
      <c r="J14" s="108">
        <f>+IF(ISNUMBER(DATA!AA14),DATA!AA14,"n/a")</f>
        <v>9.0467083414151939E-2</v>
      </c>
      <c r="K14" s="107">
        <f>+IF(ISNUMBER(DATA!W14),DATA!W14,"n/a")</f>
        <v>1186486636.49</v>
      </c>
      <c r="L14" s="108">
        <f>+IF(ISNUMBER(DATA!AB14),DATA!AB14,"n/a")</f>
        <v>8.3311966564333623E-2</v>
      </c>
      <c r="R14" s="68"/>
      <c r="S14" s="68"/>
      <c r="T14" s="68"/>
      <c r="U14" s="68"/>
      <c r="V14" s="68"/>
      <c r="W14" s="68"/>
      <c r="X14" s="68"/>
      <c r="Y14" s="68"/>
    </row>
    <row r="15" spans="1:25" x14ac:dyDescent="0.2">
      <c r="A15" s="105" t="s">
        <v>67</v>
      </c>
      <c r="B15" s="105" t="s">
        <v>21</v>
      </c>
      <c r="C15" s="106" t="s">
        <v>0</v>
      </c>
      <c r="D15" s="106" t="s">
        <v>286</v>
      </c>
      <c r="E15" s="107">
        <f>+IF(ISNUMBER(DATA!K15),DATA!K15,"n/a")</f>
        <v>40397690.719999999</v>
      </c>
      <c r="F15" s="108">
        <f>+IF(ISNUMBER(DATA!Y15),DATA!Y15,"n/a")</f>
        <v>5.5804585802601718E-2</v>
      </c>
      <c r="G15" s="107">
        <f>+IF(ISNUMBER(DATA!O15),DATA!O15,"n/a")</f>
        <v>139061339.08000001</v>
      </c>
      <c r="H15" s="108">
        <f>+IF(ISNUMBER(DATA!Z15),DATA!Z15,"n/a")</f>
        <v>6.0464864934373433E-2</v>
      </c>
      <c r="I15" s="107">
        <f>+IF(ISNUMBER(DATA!S15),DATA!S15,"n/a")</f>
        <v>260665093.80000001</v>
      </c>
      <c r="J15" s="108">
        <f>+IF(ISNUMBER(DATA!AA15),DATA!AA15,"n/a")</f>
        <v>6.9304448517875816E-2</v>
      </c>
      <c r="K15" s="107">
        <f>+IF(ISNUMBER(DATA!W15),DATA!W15,"n/a")</f>
        <v>489849013.66000003</v>
      </c>
      <c r="L15" s="108">
        <f>+IF(ISNUMBER(DATA!AB15),DATA!AB15,"n/a")</f>
        <v>7.9333511833047141E-2</v>
      </c>
      <c r="R15" s="68"/>
      <c r="S15" s="68"/>
      <c r="T15" s="68"/>
      <c r="U15" s="68"/>
      <c r="V15" s="68"/>
      <c r="W15" s="68"/>
      <c r="X15" s="68"/>
      <c r="Y15" s="68"/>
    </row>
    <row r="16" spans="1:25" x14ac:dyDescent="0.2">
      <c r="A16" s="105" t="s">
        <v>67</v>
      </c>
      <c r="B16" s="105" t="s">
        <v>21</v>
      </c>
      <c r="C16" s="106" t="s">
        <v>0</v>
      </c>
      <c r="D16" s="106" t="s">
        <v>287</v>
      </c>
      <c r="E16" s="107">
        <f>+IF(ISNUMBER(DATA!K16),DATA!K16,"n/a")</f>
        <v>23092494.719999999</v>
      </c>
      <c r="F16" s="108">
        <f>+IF(ISNUMBER(DATA!Y16),DATA!Y16,"n/a")</f>
        <v>4.1642842957604689E-2</v>
      </c>
      <c r="G16" s="107">
        <f>+IF(ISNUMBER(DATA!O16),DATA!O16,"n/a")</f>
        <v>82423397.939999998</v>
      </c>
      <c r="H16" s="108">
        <f>+IF(ISNUMBER(DATA!Z16),DATA!Z16,"n/a")</f>
        <v>4.4226503886415316E-2</v>
      </c>
      <c r="I16" s="107">
        <f>+IF(ISNUMBER(DATA!S16),DATA!S16,"n/a")</f>
        <v>154309918.65000001</v>
      </c>
      <c r="J16" s="108">
        <f>+IF(ISNUMBER(DATA!AA16),DATA!AA16,"n/a")</f>
        <v>4.5332952865628551E-2</v>
      </c>
      <c r="K16" s="107">
        <f>+IF(ISNUMBER(DATA!W16),DATA!W16,"n/a")</f>
        <v>290203763.70999998</v>
      </c>
      <c r="L16" s="108">
        <f>+IF(ISNUMBER(DATA!AB16),DATA!AB16,"n/a")</f>
        <v>5.8511273629217299E-2</v>
      </c>
      <c r="R16" s="68"/>
      <c r="S16" s="68"/>
      <c r="T16" s="68"/>
      <c r="U16" s="68"/>
      <c r="V16" s="68"/>
      <c r="W16" s="68"/>
      <c r="X16" s="68"/>
      <c r="Y16" s="68"/>
    </row>
    <row r="17" spans="1:25" x14ac:dyDescent="0.2">
      <c r="A17" s="105" t="s">
        <v>67</v>
      </c>
      <c r="B17" s="105" t="s">
        <v>21</v>
      </c>
      <c r="C17" s="106" t="s">
        <v>0</v>
      </c>
      <c r="D17" s="106" t="s">
        <v>288</v>
      </c>
      <c r="E17" s="107">
        <f>+IF(ISNUMBER(DATA!K17),DATA!K17,"n/a")</f>
        <v>28487899.190000001</v>
      </c>
      <c r="F17" s="108">
        <f>+IF(ISNUMBER(DATA!Y17),DATA!Y17,"n/a")</f>
        <v>4.9600933003327151E-2</v>
      </c>
      <c r="G17" s="107">
        <f>+IF(ISNUMBER(DATA!O17),DATA!O17,"n/a")</f>
        <v>98944675.819999993</v>
      </c>
      <c r="H17" s="108">
        <f>+IF(ISNUMBER(DATA!Z17),DATA!Z17,"n/a")</f>
        <v>4.4126514714361638E-2</v>
      </c>
      <c r="I17" s="107">
        <f>+IF(ISNUMBER(DATA!S17),DATA!S17,"n/a")</f>
        <v>189643542.44</v>
      </c>
      <c r="J17" s="108">
        <f>+IF(ISNUMBER(DATA!AA17),DATA!AA17,"n/a")</f>
        <v>7.0728235668552547E-2</v>
      </c>
      <c r="K17" s="107">
        <f>+IF(ISNUMBER(DATA!W17),DATA!W17,"n/a")</f>
        <v>353047170.56999999</v>
      </c>
      <c r="L17" s="108">
        <f>+IF(ISNUMBER(DATA!AB17),DATA!AB17,"n/a")</f>
        <v>8.4885228965194945E-2</v>
      </c>
      <c r="R17" s="68"/>
      <c r="S17" s="68"/>
      <c r="T17" s="68"/>
      <c r="U17" s="68"/>
      <c r="V17" s="68"/>
      <c r="W17" s="68"/>
      <c r="X17" s="68"/>
      <c r="Y17" s="68"/>
    </row>
    <row r="18" spans="1:25" x14ac:dyDescent="0.2">
      <c r="A18" s="105" t="s">
        <v>67</v>
      </c>
      <c r="B18" s="105" t="s">
        <v>21</v>
      </c>
      <c r="C18" s="106" t="s">
        <v>0</v>
      </c>
      <c r="D18" s="106" t="s">
        <v>289</v>
      </c>
      <c r="E18" s="107">
        <f>+IF(ISNUMBER(DATA!K18),DATA!K18,"n/a")</f>
        <v>90027113.099999994</v>
      </c>
      <c r="F18" s="108">
        <f>+IF(ISNUMBER(DATA!Y18),DATA!Y18,"n/a")</f>
        <v>3.2767363640613084E-2</v>
      </c>
      <c r="G18" s="107">
        <f>+IF(ISNUMBER(DATA!O18),DATA!O18,"n/a")</f>
        <v>299420799.94999999</v>
      </c>
      <c r="H18" s="108">
        <f>+IF(ISNUMBER(DATA!Z18),DATA!Z18,"n/a")</f>
        <v>6.179127512944195E-2</v>
      </c>
      <c r="I18" s="107">
        <f>+IF(ISNUMBER(DATA!S18),DATA!S18,"n/a")</f>
        <v>578483642.55999994</v>
      </c>
      <c r="J18" s="108">
        <f>+IF(ISNUMBER(DATA!AA18),DATA!AA18,"n/a")</f>
        <v>7.314623753423373E-2</v>
      </c>
      <c r="K18" s="107">
        <f>+IF(ISNUMBER(DATA!W18),DATA!W18,"n/a")</f>
        <v>1101124013.96</v>
      </c>
      <c r="L18" s="108">
        <f>+IF(ISNUMBER(DATA!AB18),DATA!AB18,"n/a")</f>
        <v>6.3520620986229237E-2</v>
      </c>
      <c r="R18" s="68"/>
      <c r="S18" s="68"/>
      <c r="T18" s="68"/>
      <c r="U18" s="68"/>
      <c r="V18" s="68"/>
      <c r="W18" s="68"/>
      <c r="X18" s="68"/>
      <c r="Y18" s="68"/>
    </row>
    <row r="19" spans="1:25" x14ac:dyDescent="0.2">
      <c r="A19" s="105" t="s">
        <v>67</v>
      </c>
      <c r="B19" s="105" t="s">
        <v>21</v>
      </c>
      <c r="C19" s="106" t="s">
        <v>0</v>
      </c>
      <c r="D19" s="106" t="s">
        <v>290</v>
      </c>
      <c r="E19" s="107">
        <f>+IF(ISNUMBER(DATA!K19),DATA!K19,"n/a")</f>
        <v>68483030.840000004</v>
      </c>
      <c r="F19" s="108">
        <f>+IF(ISNUMBER(DATA!Y19),DATA!Y19,"n/a")</f>
        <v>4.8970882537731804E-2</v>
      </c>
      <c r="G19" s="107">
        <f>+IF(ISNUMBER(DATA!O19),DATA!O19,"n/a")</f>
        <v>233606855.21000001</v>
      </c>
      <c r="H19" s="108">
        <f>+IF(ISNUMBER(DATA!Z19),DATA!Z19,"n/a")</f>
        <v>8.2628065792210034E-2</v>
      </c>
      <c r="I19" s="107">
        <f>+IF(ISNUMBER(DATA!S19),DATA!S19,"n/a")</f>
        <v>437809529.95999998</v>
      </c>
      <c r="J19" s="108">
        <f>+IF(ISNUMBER(DATA!AA19),DATA!AA19,"n/a")</f>
        <v>9.6548721500993612E-2</v>
      </c>
      <c r="K19" s="107">
        <f>+IF(ISNUMBER(DATA!W19),DATA!W19,"n/a")</f>
        <v>812282499.39999998</v>
      </c>
      <c r="L19" s="108">
        <f>+IF(ISNUMBER(DATA!AB19),DATA!AB19,"n/a")</f>
        <v>8.7218577703875769E-2</v>
      </c>
      <c r="R19" s="68"/>
      <c r="S19" s="68"/>
      <c r="T19" s="68"/>
      <c r="U19" s="68"/>
      <c r="V19" s="68"/>
      <c r="W19" s="68"/>
      <c r="X19" s="68"/>
      <c r="Y19" s="68"/>
    </row>
    <row r="20" spans="1:25" x14ac:dyDescent="0.2">
      <c r="A20" s="105" t="s">
        <v>67</v>
      </c>
      <c r="B20" s="105" t="s">
        <v>21</v>
      </c>
      <c r="C20" s="106" t="s">
        <v>0</v>
      </c>
      <c r="D20" s="106" t="s">
        <v>291</v>
      </c>
      <c r="E20" s="107">
        <f>+IF(ISNUMBER(DATA!K20),DATA!K20,"n/a")</f>
        <v>67164299.340000004</v>
      </c>
      <c r="F20" s="108">
        <f>+IF(ISNUMBER(DATA!Y20),DATA!Y20,"n/a")</f>
        <v>6.4349893860444429E-2</v>
      </c>
      <c r="G20" s="107">
        <f>+IF(ISNUMBER(DATA!O20),DATA!O20,"n/a")</f>
        <v>229760669.16</v>
      </c>
      <c r="H20" s="108">
        <f>+IF(ISNUMBER(DATA!Z20),DATA!Z20,"n/a")</f>
        <v>5.1949870273050765E-2</v>
      </c>
      <c r="I20" s="107">
        <f>+IF(ISNUMBER(DATA!S20),DATA!S20,"n/a")</f>
        <v>430282621.11000001</v>
      </c>
      <c r="J20" s="108">
        <f>+IF(ISNUMBER(DATA!AA20),DATA!AA20,"n/a")</f>
        <v>7.0990727846480278E-2</v>
      </c>
      <c r="K20" s="107">
        <f>+IF(ISNUMBER(DATA!W20),DATA!W20,"n/a")</f>
        <v>796352625.66999996</v>
      </c>
      <c r="L20" s="108">
        <f>+IF(ISNUMBER(DATA!AB20),DATA!AB20,"n/a")</f>
        <v>8.2440046158222438E-2</v>
      </c>
      <c r="R20" s="68"/>
      <c r="S20" s="68"/>
      <c r="T20" s="68"/>
      <c r="U20" s="68"/>
      <c r="V20" s="68"/>
      <c r="W20" s="68"/>
      <c r="X20" s="68"/>
      <c r="Y20" s="68"/>
    </row>
    <row r="21" spans="1:25" x14ac:dyDescent="0.2">
      <c r="A21" s="105" t="s">
        <v>67</v>
      </c>
      <c r="B21" s="105" t="s">
        <v>21</v>
      </c>
      <c r="C21" s="106" t="s">
        <v>0</v>
      </c>
      <c r="D21" s="106" t="s">
        <v>292</v>
      </c>
      <c r="E21" s="107">
        <f>+IF(ISNUMBER(DATA!K21),DATA!K21,"n/a")</f>
        <v>30219268.699999999</v>
      </c>
      <c r="F21" s="108">
        <f>+IF(ISNUMBER(DATA!Y21),DATA!Y21,"n/a")</f>
        <v>7.3364659319054129E-2</v>
      </c>
      <c r="G21" s="107">
        <f>+IF(ISNUMBER(DATA!O21),DATA!O21,"n/a")</f>
        <v>104524762.03</v>
      </c>
      <c r="H21" s="108">
        <f>+IF(ISNUMBER(DATA!Z21),DATA!Z21,"n/a")</f>
        <v>7.3965022724609197E-2</v>
      </c>
      <c r="I21" s="107">
        <f>+IF(ISNUMBER(DATA!S21),DATA!S21,"n/a")</f>
        <v>195527074.31</v>
      </c>
      <c r="J21" s="108">
        <f>+IF(ISNUMBER(DATA!AA21),DATA!AA21,"n/a")</f>
        <v>9.1654304029874498E-2</v>
      </c>
      <c r="K21" s="107">
        <f>+IF(ISNUMBER(DATA!W21),DATA!W21,"n/a")</f>
        <v>356427619.22000003</v>
      </c>
      <c r="L21" s="108">
        <f>+IF(ISNUMBER(DATA!AB21),DATA!AB21,"n/a")</f>
        <v>0.10296389878522541</v>
      </c>
      <c r="R21" s="68"/>
      <c r="S21" s="68"/>
      <c r="T21" s="68"/>
      <c r="U21" s="68"/>
      <c r="V21" s="68"/>
      <c r="W21" s="68"/>
      <c r="X21" s="68"/>
      <c r="Y21" s="68"/>
    </row>
    <row r="22" spans="1:25" x14ac:dyDescent="0.2">
      <c r="A22" s="105" t="s">
        <v>67</v>
      </c>
      <c r="B22" s="105" t="s">
        <v>21</v>
      </c>
      <c r="C22" s="106" t="s">
        <v>0</v>
      </c>
      <c r="D22" s="106" t="s">
        <v>293</v>
      </c>
      <c r="E22" s="107">
        <f>+IF(ISNUMBER(DATA!K22),DATA!K22,"n/a")</f>
        <v>64636023.770000003</v>
      </c>
      <c r="F22" s="108">
        <f>+IF(ISNUMBER(DATA!Y22),DATA!Y22,"n/a")</f>
        <v>8.7026030520079789E-2</v>
      </c>
      <c r="G22" s="107">
        <f>+IF(ISNUMBER(DATA!O22),DATA!O22,"n/a")</f>
        <v>222803408.22</v>
      </c>
      <c r="H22" s="108">
        <f>+IF(ISNUMBER(DATA!Z22),DATA!Z22,"n/a")</f>
        <v>6.8851539551370078E-2</v>
      </c>
      <c r="I22" s="107">
        <f>+IF(ISNUMBER(DATA!S22),DATA!S22,"n/a")</f>
        <v>421354134.27999997</v>
      </c>
      <c r="J22" s="108">
        <f>+IF(ISNUMBER(DATA!AA22),DATA!AA22,"n/a")</f>
        <v>8.2229046506499259E-2</v>
      </c>
      <c r="K22" s="107">
        <f>+IF(ISNUMBER(DATA!W22),DATA!W22,"n/a")</f>
        <v>776122642.69000006</v>
      </c>
      <c r="L22" s="108">
        <f>+IF(ISNUMBER(DATA!AB22),DATA!AB22,"n/a")</f>
        <v>7.9048864898459692E-2</v>
      </c>
      <c r="R22" s="68"/>
      <c r="S22" s="68"/>
      <c r="T22" s="68"/>
      <c r="U22" s="68"/>
      <c r="V22" s="68"/>
      <c r="W22" s="68"/>
      <c r="X22" s="68"/>
      <c r="Y22" s="68"/>
    </row>
    <row r="23" spans="1:25" x14ac:dyDescent="0.2">
      <c r="A23" s="105" t="s">
        <v>67</v>
      </c>
      <c r="B23" s="105" t="s">
        <v>21</v>
      </c>
      <c r="C23" s="106" t="s">
        <v>0</v>
      </c>
      <c r="D23" s="106" t="s">
        <v>294</v>
      </c>
      <c r="E23" s="107">
        <f>+IF(ISNUMBER(DATA!K23),DATA!K23,"n/a")</f>
        <v>69230748.390000001</v>
      </c>
      <c r="F23" s="108">
        <f>+IF(ISNUMBER(DATA!Y23),DATA!Y23,"n/a")</f>
        <v>8.5180626012260396E-2</v>
      </c>
      <c r="G23" s="107">
        <f>+IF(ISNUMBER(DATA!O23),DATA!O23,"n/a")</f>
        <v>234124712.53999999</v>
      </c>
      <c r="H23" s="108">
        <f>+IF(ISNUMBER(DATA!Z23),DATA!Z23,"n/a")</f>
        <v>4.9185180775338143E-2</v>
      </c>
      <c r="I23" s="107">
        <f>+IF(ISNUMBER(DATA!S23),DATA!S23,"n/a")</f>
        <v>437878892.81999999</v>
      </c>
      <c r="J23" s="108">
        <f>+IF(ISNUMBER(DATA!AA23),DATA!AA23,"n/a")</f>
        <v>6.1556072040050376E-2</v>
      </c>
      <c r="K23" s="107">
        <f>+IF(ISNUMBER(DATA!W23),DATA!W23,"n/a")</f>
        <v>813671020.01999998</v>
      </c>
      <c r="L23" s="108">
        <f>+IF(ISNUMBER(DATA!AB23),DATA!AB23,"n/a")</f>
        <v>6.7592813375305399E-2</v>
      </c>
      <c r="R23" s="68"/>
      <c r="S23" s="68"/>
      <c r="T23" s="68"/>
      <c r="U23" s="68"/>
      <c r="V23" s="68"/>
      <c r="W23" s="68"/>
      <c r="X23" s="68"/>
      <c r="Y23" s="68"/>
    </row>
    <row r="24" spans="1:25" x14ac:dyDescent="0.2">
      <c r="A24" s="105" t="s">
        <v>67</v>
      </c>
      <c r="B24" s="105" t="s">
        <v>21</v>
      </c>
      <c r="C24" s="106" t="s">
        <v>0</v>
      </c>
      <c r="D24" s="106" t="s">
        <v>295</v>
      </c>
      <c r="E24" s="107">
        <f>+IF(ISNUMBER(DATA!K24),DATA!K24,"n/a")</f>
        <v>79722772.739999995</v>
      </c>
      <c r="F24" s="108">
        <f>+IF(ISNUMBER(DATA!Y24),DATA!Y24,"n/a")</f>
        <v>5.3845284233379184E-2</v>
      </c>
      <c r="G24" s="107">
        <f>+IF(ISNUMBER(DATA!O24),DATA!O24,"n/a")</f>
        <v>261178415.72999999</v>
      </c>
      <c r="H24" s="108">
        <f>+IF(ISNUMBER(DATA!Z24),DATA!Z24,"n/a")</f>
        <v>5.8370854260449245E-2</v>
      </c>
      <c r="I24" s="107">
        <f>+IF(ISNUMBER(DATA!S24),DATA!S24,"n/a")</f>
        <v>504559886.18000001</v>
      </c>
      <c r="J24" s="108">
        <f>+IF(ISNUMBER(DATA!AA24),DATA!AA24,"n/a")</f>
        <v>6.8005292788193783E-2</v>
      </c>
      <c r="K24" s="107">
        <f>+IF(ISNUMBER(DATA!W24),DATA!W24,"n/a")</f>
        <v>966811915.48000002</v>
      </c>
      <c r="L24" s="108">
        <f>+IF(ISNUMBER(DATA!AB24),DATA!AB24,"n/a")</f>
        <v>6.2124688231615696E-2</v>
      </c>
      <c r="R24" s="68"/>
      <c r="S24" s="68"/>
      <c r="T24" s="68"/>
      <c r="U24" s="68"/>
      <c r="V24" s="68"/>
      <c r="W24" s="68"/>
      <c r="X24" s="68"/>
      <c r="Y24" s="68"/>
    </row>
    <row r="25" spans="1:25" x14ac:dyDescent="0.2">
      <c r="A25" s="105" t="s">
        <v>67</v>
      </c>
      <c r="B25" s="105" t="s">
        <v>21</v>
      </c>
      <c r="C25" s="106" t="s">
        <v>0</v>
      </c>
      <c r="D25" s="106" t="s">
        <v>296</v>
      </c>
      <c r="E25" s="107">
        <f>+IF(ISNUMBER(DATA!K25),DATA!K25,"n/a")</f>
        <v>30698872.25</v>
      </c>
      <c r="F25" s="108">
        <f>+IF(ISNUMBER(DATA!Y25),DATA!Y25,"n/a")</f>
        <v>5.9051469139291449E-2</v>
      </c>
      <c r="G25" s="107">
        <f>+IF(ISNUMBER(DATA!O25),DATA!O25,"n/a")</f>
        <v>105375776.42</v>
      </c>
      <c r="H25" s="108">
        <f>+IF(ISNUMBER(DATA!Z25),DATA!Z25,"n/a")</f>
        <v>3.8428424605552618E-2</v>
      </c>
      <c r="I25" s="107">
        <f>+IF(ISNUMBER(DATA!S25),DATA!S25,"n/a")</f>
        <v>201039983.22999999</v>
      </c>
      <c r="J25" s="108">
        <f>+IF(ISNUMBER(DATA!AA25),DATA!AA25,"n/a")</f>
        <v>5.9588024892464814E-2</v>
      </c>
      <c r="K25" s="107">
        <f>+IF(ISNUMBER(DATA!W25),DATA!W25,"n/a")</f>
        <v>373719523.82999998</v>
      </c>
      <c r="L25" s="108">
        <f>+IF(ISNUMBER(DATA!AB25),DATA!AB25,"n/a")</f>
        <v>7.7100814349497851E-2</v>
      </c>
      <c r="R25" s="68"/>
      <c r="S25" s="68"/>
      <c r="T25" s="68"/>
      <c r="U25" s="68"/>
      <c r="V25" s="68"/>
      <c r="W25" s="68"/>
      <c r="X25" s="68"/>
      <c r="Y25" s="68"/>
    </row>
    <row r="26" spans="1:25" x14ac:dyDescent="0.2">
      <c r="A26" s="105" t="s">
        <v>67</v>
      </c>
      <c r="B26" s="105" t="s">
        <v>21</v>
      </c>
      <c r="C26" s="106" t="s">
        <v>0</v>
      </c>
      <c r="D26" s="106" t="s">
        <v>297</v>
      </c>
      <c r="E26" s="107">
        <f>+IF(ISNUMBER(DATA!K26),DATA!K26,"n/a")</f>
        <v>27701019.649999999</v>
      </c>
      <c r="F26" s="108">
        <f>+IF(ISNUMBER(DATA!Y26),DATA!Y26,"n/a")</f>
        <v>3.3568586575114433E-2</v>
      </c>
      <c r="G26" s="107">
        <f>+IF(ISNUMBER(DATA!O26),DATA!O26,"n/a")</f>
        <v>91916870.329999998</v>
      </c>
      <c r="H26" s="108">
        <f>+IF(ISNUMBER(DATA!Z26),DATA!Z26,"n/a")</f>
        <v>6.9958394206909788E-2</v>
      </c>
      <c r="I26" s="107">
        <f>+IF(ISNUMBER(DATA!S26),DATA!S26,"n/a")</f>
        <v>182168164.69999999</v>
      </c>
      <c r="J26" s="108">
        <f>+IF(ISNUMBER(DATA!AA26),DATA!AA26,"n/a")</f>
        <v>8.5528773143716139E-2</v>
      </c>
      <c r="K26" s="107">
        <f>+IF(ISNUMBER(DATA!W26),DATA!W26,"n/a")</f>
        <v>345843271.63</v>
      </c>
      <c r="L26" s="108">
        <f>+IF(ISNUMBER(DATA!AB26),DATA!AB26,"n/a")</f>
        <v>7.8738855805007626E-2</v>
      </c>
      <c r="R26" s="68"/>
      <c r="S26" s="68"/>
      <c r="T26" s="68"/>
      <c r="U26" s="68"/>
      <c r="V26" s="68"/>
      <c r="W26" s="68"/>
      <c r="X26" s="68"/>
      <c r="Y26" s="68"/>
    </row>
    <row r="27" spans="1:25" x14ac:dyDescent="0.2">
      <c r="A27" s="105" t="s">
        <v>67</v>
      </c>
      <c r="B27" s="105" t="s">
        <v>21</v>
      </c>
      <c r="C27" s="106" t="s">
        <v>0</v>
      </c>
      <c r="D27" s="106" t="s">
        <v>298</v>
      </c>
      <c r="E27" s="107">
        <f>+IF(ISNUMBER(DATA!K27),DATA!K27,"n/a")</f>
        <v>34119593.25</v>
      </c>
      <c r="F27" s="108">
        <f>+IF(ISNUMBER(DATA!Y27),DATA!Y27,"n/a")</f>
        <v>9.7943528317834649E-2</v>
      </c>
      <c r="G27" s="107">
        <f>+IF(ISNUMBER(DATA!O27),DATA!O27,"n/a")</f>
        <v>110478674.55</v>
      </c>
      <c r="H27" s="108">
        <f>+IF(ISNUMBER(DATA!Z27),DATA!Z27,"n/a")</f>
        <v>6.8121054042673018E-2</v>
      </c>
      <c r="I27" s="107">
        <f>+IF(ISNUMBER(DATA!S27),DATA!S27,"n/a")</f>
        <v>202441110.12</v>
      </c>
      <c r="J27" s="108">
        <f>+IF(ISNUMBER(DATA!AA27),DATA!AA27,"n/a")</f>
        <v>6.5364952105378682E-2</v>
      </c>
      <c r="K27" s="107">
        <f>+IF(ISNUMBER(DATA!W27),DATA!W27,"n/a")</f>
        <v>379946836.55000001</v>
      </c>
      <c r="L27" s="108">
        <f>+IF(ISNUMBER(DATA!AB27),DATA!AB27,"n/a")</f>
        <v>5.8247076343125634E-2</v>
      </c>
      <c r="R27" s="68"/>
      <c r="S27" s="68"/>
      <c r="T27" s="68"/>
      <c r="U27" s="68"/>
      <c r="V27" s="68"/>
      <c r="W27" s="68"/>
      <c r="X27" s="68"/>
      <c r="Y27" s="68"/>
    </row>
    <row r="28" spans="1:25" x14ac:dyDescent="0.2">
      <c r="A28" s="105" t="s">
        <v>67</v>
      </c>
      <c r="B28" s="105" t="s">
        <v>21</v>
      </c>
      <c r="C28" s="106" t="s">
        <v>0</v>
      </c>
      <c r="D28" s="106" t="s">
        <v>299</v>
      </c>
      <c r="E28" s="107">
        <f>+IF(ISNUMBER(DATA!K28),DATA!K28,"n/a")</f>
        <v>203722355.11000001</v>
      </c>
      <c r="F28" s="108">
        <f>+IF(ISNUMBER(DATA!Y28),DATA!Y28,"n/a")</f>
        <v>7.3648329646005983E-2</v>
      </c>
      <c r="G28" s="107">
        <f>+IF(ISNUMBER(DATA!O28),DATA!O28,"n/a")</f>
        <v>680599821.09000003</v>
      </c>
      <c r="H28" s="108">
        <f>+IF(ISNUMBER(DATA!Z28),DATA!Z28,"n/a")</f>
        <v>9.1076008150591067E-2</v>
      </c>
      <c r="I28" s="107">
        <f>+IF(ISNUMBER(DATA!S28),DATA!S28,"n/a")</f>
        <v>1303949449.73</v>
      </c>
      <c r="J28" s="108">
        <f>+IF(ISNUMBER(DATA!AA28),DATA!AA28,"n/a")</f>
        <v>0.1156807602109723</v>
      </c>
      <c r="K28" s="107">
        <f>+IF(ISNUMBER(DATA!W28),DATA!W28,"n/a")</f>
        <v>2450345818.0599999</v>
      </c>
      <c r="L28" s="108">
        <f>+IF(ISNUMBER(DATA!AB28),DATA!AB28,"n/a")</f>
        <v>9.7076436188870366E-2</v>
      </c>
      <c r="R28" s="68"/>
      <c r="S28" s="68"/>
      <c r="T28" s="68"/>
      <c r="U28" s="68"/>
      <c r="V28" s="68"/>
      <c r="W28" s="68"/>
      <c r="X28" s="68"/>
      <c r="Y28" s="68"/>
    </row>
    <row r="29" spans="1:25" x14ac:dyDescent="0.2">
      <c r="A29" s="105" t="s">
        <v>67</v>
      </c>
      <c r="B29" s="105" t="s">
        <v>21</v>
      </c>
      <c r="C29" s="106" t="s">
        <v>0</v>
      </c>
      <c r="D29" s="106" t="s">
        <v>300</v>
      </c>
      <c r="E29" s="107">
        <f>+IF(ISNUMBER(DATA!K29),DATA!K29,"n/a")</f>
        <v>16143558.460000001</v>
      </c>
      <c r="F29" s="108">
        <f>+IF(ISNUMBER(DATA!Y29),DATA!Y29,"n/a")</f>
        <v>8.216458300167373E-2</v>
      </c>
      <c r="G29" s="107">
        <f>+IF(ISNUMBER(DATA!O29),DATA!O29,"n/a")</f>
        <v>54785685.060000002</v>
      </c>
      <c r="H29" s="108">
        <f>+IF(ISNUMBER(DATA!Z29),DATA!Z29,"n/a")</f>
        <v>7.3495945509516908E-2</v>
      </c>
      <c r="I29" s="107">
        <f>+IF(ISNUMBER(DATA!S29),DATA!S29,"n/a")</f>
        <v>105687231.04000001</v>
      </c>
      <c r="J29" s="108">
        <f>+IF(ISNUMBER(DATA!AA29),DATA!AA29,"n/a")</f>
        <v>9.0192019151275421E-2</v>
      </c>
      <c r="K29" s="107">
        <f>+IF(ISNUMBER(DATA!W29),DATA!W29,"n/a")</f>
        <v>196871550.78</v>
      </c>
      <c r="L29" s="108">
        <f>+IF(ISNUMBER(DATA!AB29),DATA!AB29,"n/a")</f>
        <v>8.8844082076650149E-2</v>
      </c>
      <c r="R29" s="68"/>
      <c r="S29" s="68"/>
      <c r="T29" s="68"/>
      <c r="U29" s="68"/>
      <c r="V29" s="68"/>
      <c r="W29" s="68"/>
      <c r="X29" s="68"/>
      <c r="Y29" s="68"/>
    </row>
    <row r="30" spans="1:25" x14ac:dyDescent="0.2">
      <c r="A30" s="105" t="s">
        <v>67</v>
      </c>
      <c r="B30" s="105" t="s">
        <v>21</v>
      </c>
      <c r="C30" s="106" t="s">
        <v>0</v>
      </c>
      <c r="D30" s="106" t="s">
        <v>301</v>
      </c>
      <c r="E30" s="107">
        <f>+IF(ISNUMBER(DATA!K30),DATA!K30,"n/a")</f>
        <v>102131872.37</v>
      </c>
      <c r="F30" s="108">
        <f>+IF(ISNUMBER(DATA!Y30),DATA!Y30,"n/a")</f>
        <v>6.989547096977175E-2</v>
      </c>
      <c r="G30" s="107">
        <f>+IF(ISNUMBER(DATA!O30),DATA!O30,"n/a")</f>
        <v>326621388.33999997</v>
      </c>
      <c r="H30" s="108">
        <f>+IF(ISNUMBER(DATA!Z30),DATA!Z30,"n/a")</f>
        <v>9.9106333727436879E-2</v>
      </c>
      <c r="I30" s="107">
        <f>+IF(ISNUMBER(DATA!S30),DATA!S30,"n/a")</f>
        <v>649491465.76999998</v>
      </c>
      <c r="J30" s="108">
        <f>+IF(ISNUMBER(DATA!AA30),DATA!AA30,"n/a")</f>
        <v>0.11434579465820274</v>
      </c>
      <c r="K30" s="107">
        <f>+IF(ISNUMBER(DATA!W30),DATA!W30,"n/a")</f>
        <v>1270013865.1400001</v>
      </c>
      <c r="L30" s="108">
        <f>+IF(ISNUMBER(DATA!AB30),DATA!AB30,"n/a")</f>
        <v>9.7926258080810319E-2</v>
      </c>
      <c r="R30" s="68"/>
      <c r="S30" s="68"/>
      <c r="T30" s="68"/>
      <c r="U30" s="68"/>
      <c r="V30" s="68"/>
      <c r="W30" s="68"/>
      <c r="X30" s="68"/>
      <c r="Y30" s="68"/>
    </row>
    <row r="31" spans="1:25" x14ac:dyDescent="0.2">
      <c r="A31" s="105" t="s">
        <v>67</v>
      </c>
      <c r="B31" s="105" t="s">
        <v>21</v>
      </c>
      <c r="C31" s="106" t="s">
        <v>0</v>
      </c>
      <c r="D31" s="106" t="s">
        <v>302</v>
      </c>
      <c r="E31" s="107">
        <f>+IF(ISNUMBER(DATA!K31),DATA!K31,"n/a")</f>
        <v>38643150.100000001</v>
      </c>
      <c r="F31" s="108">
        <f>+IF(ISNUMBER(DATA!Y31),DATA!Y31,"n/a")</f>
        <v>3.4036440372427278E-2</v>
      </c>
      <c r="G31" s="107">
        <f>+IF(ISNUMBER(DATA!O31),DATA!O31,"n/a")</f>
        <v>133253491.86</v>
      </c>
      <c r="H31" s="108">
        <f>+IF(ISNUMBER(DATA!Z31),DATA!Z31,"n/a")</f>
        <v>1.9995763761266775E-2</v>
      </c>
      <c r="I31" s="107">
        <f>+IF(ISNUMBER(DATA!S31),DATA!S31,"n/a")</f>
        <v>251268290.13999999</v>
      </c>
      <c r="J31" s="108">
        <f>+IF(ISNUMBER(DATA!AA31),DATA!AA31,"n/a")</f>
        <v>5.851112734483347E-2</v>
      </c>
      <c r="K31" s="107">
        <f>+IF(ISNUMBER(DATA!W31),DATA!W31,"n/a")</f>
        <v>458762944.25999999</v>
      </c>
      <c r="L31" s="108">
        <f>+IF(ISNUMBER(DATA!AB31),DATA!AB31,"n/a")</f>
        <v>7.2583434306915939E-2</v>
      </c>
      <c r="R31" s="68"/>
      <c r="S31" s="68"/>
      <c r="T31" s="68"/>
      <c r="U31" s="68"/>
      <c r="V31" s="68"/>
      <c r="W31" s="68"/>
      <c r="X31" s="68"/>
      <c r="Y31" s="68"/>
    </row>
    <row r="32" spans="1:25" x14ac:dyDescent="0.2">
      <c r="A32" s="105" t="s">
        <v>67</v>
      </c>
      <c r="B32" s="105" t="s">
        <v>21</v>
      </c>
      <c r="C32" s="106" t="s">
        <v>0</v>
      </c>
      <c r="D32" s="106" t="s">
        <v>303</v>
      </c>
      <c r="E32" s="107">
        <f>+IF(ISNUMBER(DATA!K32),DATA!K32,"n/a")</f>
        <v>55515073.100000001</v>
      </c>
      <c r="F32" s="108">
        <f>+IF(ISNUMBER(DATA!Y32),DATA!Y32,"n/a")</f>
        <v>8.699085229999147E-2</v>
      </c>
      <c r="G32" s="107">
        <f>+IF(ISNUMBER(DATA!O32),DATA!O32,"n/a")</f>
        <v>182443798.91</v>
      </c>
      <c r="H32" s="108">
        <f>+IF(ISNUMBER(DATA!Z32),DATA!Z32,"n/a")</f>
        <v>4.3617283014407766E-2</v>
      </c>
      <c r="I32" s="107">
        <f>+IF(ISNUMBER(DATA!S32),DATA!S32,"n/a")</f>
        <v>338993713.60000002</v>
      </c>
      <c r="J32" s="108">
        <f>+IF(ISNUMBER(DATA!AA32),DATA!AA32,"n/a")</f>
        <v>5.7806205679216502E-2</v>
      </c>
      <c r="K32" s="107">
        <f>+IF(ISNUMBER(DATA!W32),DATA!W32,"n/a")</f>
        <v>623790413.80999994</v>
      </c>
      <c r="L32" s="108">
        <f>+IF(ISNUMBER(DATA!AB32),DATA!AB32,"n/a")</f>
        <v>6.1201334367687252E-2</v>
      </c>
      <c r="R32" s="68"/>
      <c r="S32" s="68"/>
      <c r="T32" s="68"/>
      <c r="U32" s="68"/>
      <c r="V32" s="68"/>
      <c r="W32" s="68"/>
      <c r="X32" s="68"/>
      <c r="Y32" s="68"/>
    </row>
    <row r="33" spans="1:25" x14ac:dyDescent="0.2">
      <c r="A33" s="105" t="s">
        <v>67</v>
      </c>
      <c r="B33" s="105" t="s">
        <v>21</v>
      </c>
      <c r="C33" s="106" t="s">
        <v>0</v>
      </c>
      <c r="D33" s="106" t="s">
        <v>304</v>
      </c>
      <c r="E33" s="107">
        <f>+IF(ISNUMBER(DATA!K33),DATA!K33,"n/a")</f>
        <v>23499112.920000002</v>
      </c>
      <c r="F33" s="108">
        <f>+IF(ISNUMBER(DATA!Y33),DATA!Y33,"n/a")</f>
        <v>7.2819066981817074E-2</v>
      </c>
      <c r="G33" s="107">
        <f>+IF(ISNUMBER(DATA!O33),DATA!O33,"n/a")</f>
        <v>79851796.719999999</v>
      </c>
      <c r="H33" s="108">
        <f>+IF(ISNUMBER(DATA!Z33),DATA!Z33,"n/a")</f>
        <v>8.5119382231086588E-2</v>
      </c>
      <c r="I33" s="107">
        <f>+IF(ISNUMBER(DATA!S33),DATA!S33,"n/a")</f>
        <v>154249179.81999999</v>
      </c>
      <c r="J33" s="108">
        <f>+IF(ISNUMBER(DATA!AA33),DATA!AA33,"n/a")</f>
        <v>9.0824379136413974E-2</v>
      </c>
      <c r="K33" s="107">
        <f>+IF(ISNUMBER(DATA!W33),DATA!W33,"n/a")</f>
        <v>287132109.13</v>
      </c>
      <c r="L33" s="108">
        <f>+IF(ISNUMBER(DATA!AB33),DATA!AB33,"n/a")</f>
        <v>7.7849238495954737E-2</v>
      </c>
      <c r="R33" s="68"/>
      <c r="S33" s="68"/>
      <c r="T33" s="68"/>
      <c r="U33" s="68"/>
      <c r="V33" s="68"/>
      <c r="W33" s="68"/>
      <c r="X33" s="68"/>
      <c r="Y33" s="68"/>
    </row>
    <row r="34" spans="1:25" x14ac:dyDescent="0.2">
      <c r="A34" s="105" t="s">
        <v>67</v>
      </c>
      <c r="B34" s="105" t="s">
        <v>21</v>
      </c>
      <c r="C34" s="106" t="s">
        <v>0</v>
      </c>
      <c r="D34" s="106" t="s">
        <v>305</v>
      </c>
      <c r="E34" s="107">
        <f>+IF(ISNUMBER(DATA!K34),DATA!K34,"n/a")</f>
        <v>38577573.579999998</v>
      </c>
      <c r="F34" s="108">
        <f>+IF(ISNUMBER(DATA!Y34),DATA!Y34,"n/a")</f>
        <v>5.2495053301100235E-2</v>
      </c>
      <c r="G34" s="107">
        <f>+IF(ISNUMBER(DATA!O34),DATA!O34,"n/a")</f>
        <v>129151511.39</v>
      </c>
      <c r="H34" s="108">
        <f>+IF(ISNUMBER(DATA!Z34),DATA!Z34,"n/a")</f>
        <v>6.6970817049682468E-2</v>
      </c>
      <c r="I34" s="107">
        <f>+IF(ISNUMBER(DATA!S34),DATA!S34,"n/a")</f>
        <v>251948480.44999999</v>
      </c>
      <c r="J34" s="108">
        <f>+IF(ISNUMBER(DATA!AA34),DATA!AA34,"n/a")</f>
        <v>8.1170904237786001E-2</v>
      </c>
      <c r="K34" s="107">
        <f>+IF(ISNUMBER(DATA!W34),DATA!W34,"n/a")</f>
        <v>462528697.75</v>
      </c>
      <c r="L34" s="108">
        <f>+IF(ISNUMBER(DATA!AB34),DATA!AB34,"n/a")</f>
        <v>5.6755181369594475E-2</v>
      </c>
      <c r="R34" s="68"/>
      <c r="S34" s="68"/>
      <c r="T34" s="68"/>
      <c r="U34" s="68"/>
      <c r="V34" s="68"/>
      <c r="W34" s="68"/>
      <c r="X34" s="68"/>
      <c r="Y34" s="68"/>
    </row>
    <row r="35" spans="1:25" x14ac:dyDescent="0.2">
      <c r="A35" s="105" t="s">
        <v>67</v>
      </c>
      <c r="B35" s="105" t="s">
        <v>21</v>
      </c>
      <c r="C35" s="106" t="s">
        <v>0</v>
      </c>
      <c r="D35" s="106" t="s">
        <v>306</v>
      </c>
      <c r="E35" s="107">
        <f>+IF(ISNUMBER(DATA!K35),DATA!K35,"n/a")</f>
        <v>264434896.90000001</v>
      </c>
      <c r="F35" s="108">
        <f>+IF(ISNUMBER(DATA!Y35),DATA!Y35,"n/a")</f>
        <v>6.8824029288988994E-2</v>
      </c>
      <c r="G35" s="107">
        <f>+IF(ISNUMBER(DATA!O35),DATA!O35,"n/a")</f>
        <v>886632016.44000006</v>
      </c>
      <c r="H35" s="108">
        <f>+IF(ISNUMBER(DATA!Z35),DATA!Z35,"n/a")</f>
        <v>4.8067557051201096E-2</v>
      </c>
      <c r="I35" s="107">
        <f>+IF(ISNUMBER(DATA!S35),DATA!S35,"n/a")</f>
        <v>1645276948.8199999</v>
      </c>
      <c r="J35" s="108">
        <f>+IF(ISNUMBER(DATA!AA35),DATA!AA35,"n/a")</f>
        <v>6.2112885310491986E-2</v>
      </c>
      <c r="K35" s="107">
        <f>+IF(ISNUMBER(DATA!W35),DATA!W35,"n/a")</f>
        <v>3093996146.1100001</v>
      </c>
      <c r="L35" s="108">
        <f>+IF(ISNUMBER(DATA!AB35),DATA!AB35,"n/a")</f>
        <v>6.9461382258408144E-2</v>
      </c>
      <c r="R35" s="68"/>
      <c r="S35" s="68"/>
      <c r="T35" s="68"/>
      <c r="U35" s="68"/>
      <c r="V35" s="68"/>
      <c r="W35" s="68"/>
      <c r="X35" s="68"/>
      <c r="Y35" s="68"/>
    </row>
    <row r="36" spans="1:25" x14ac:dyDescent="0.2">
      <c r="A36" s="105" t="s">
        <v>67</v>
      </c>
      <c r="B36" s="105" t="s">
        <v>21</v>
      </c>
      <c r="C36" s="106" t="s">
        <v>0</v>
      </c>
      <c r="D36" s="106" t="s">
        <v>307</v>
      </c>
      <c r="E36" s="107">
        <f>+IF(ISNUMBER(DATA!K36),DATA!K36,"n/a")</f>
        <v>88448626.069999993</v>
      </c>
      <c r="F36" s="108">
        <f>+IF(ISNUMBER(DATA!Y36),DATA!Y36,"n/a")</f>
        <v>8.6818643113704769E-2</v>
      </c>
      <c r="G36" s="107">
        <f>+IF(ISNUMBER(DATA!O36),DATA!O36,"n/a")</f>
        <v>289191456.08999997</v>
      </c>
      <c r="H36" s="108">
        <f>+IF(ISNUMBER(DATA!Z36),DATA!Z36,"n/a")</f>
        <v>5.863261380433761E-2</v>
      </c>
      <c r="I36" s="107">
        <f>+IF(ISNUMBER(DATA!S36),DATA!S36,"n/a")</f>
        <v>529810330.60000002</v>
      </c>
      <c r="J36" s="108">
        <f>+IF(ISNUMBER(DATA!AA36),DATA!AA36,"n/a")</f>
        <v>7.8933282023519888E-2</v>
      </c>
      <c r="K36" s="107">
        <f>+IF(ISNUMBER(DATA!W36),DATA!W36,"n/a")</f>
        <v>946119614.80999994</v>
      </c>
      <c r="L36" s="108">
        <f>+IF(ISNUMBER(DATA!AB36),DATA!AB36,"n/a")</f>
        <v>7.7130763195323318E-2</v>
      </c>
      <c r="R36" s="68"/>
      <c r="S36" s="68"/>
      <c r="T36" s="68"/>
      <c r="U36" s="68"/>
      <c r="V36" s="68"/>
      <c r="W36" s="68"/>
      <c r="X36" s="68"/>
      <c r="Y36" s="68"/>
    </row>
    <row r="37" spans="1:25" x14ac:dyDescent="0.2">
      <c r="A37" s="105" t="s">
        <v>67</v>
      </c>
      <c r="B37" s="105" t="s">
        <v>21</v>
      </c>
      <c r="C37" s="106" t="s">
        <v>0</v>
      </c>
      <c r="D37" s="106" t="s">
        <v>308</v>
      </c>
      <c r="E37" s="107">
        <f>+IF(ISNUMBER(DATA!K37),DATA!K37,"n/a")</f>
        <v>15756254.42</v>
      </c>
      <c r="F37" s="108">
        <f>+IF(ISNUMBER(DATA!Y37),DATA!Y37,"n/a")</f>
        <v>9.1365601877153368E-2</v>
      </c>
      <c r="G37" s="107">
        <f>+IF(ISNUMBER(DATA!O37),DATA!O37,"n/a")</f>
        <v>53315744.25</v>
      </c>
      <c r="H37" s="108">
        <f>+IF(ISNUMBER(DATA!Z37),DATA!Z37,"n/a")</f>
        <v>6.8825480594838326E-2</v>
      </c>
      <c r="I37" s="107">
        <f>+IF(ISNUMBER(DATA!S37),DATA!S37,"n/a")</f>
        <v>98993934.560000002</v>
      </c>
      <c r="J37" s="108">
        <f>+IF(ISNUMBER(DATA!AA37),DATA!AA37,"n/a")</f>
        <v>6.926513767497304E-2</v>
      </c>
      <c r="K37" s="107">
        <f>+IF(ISNUMBER(DATA!W37),DATA!W37,"n/a")</f>
        <v>181487564.31999999</v>
      </c>
      <c r="L37" s="108">
        <f>+IF(ISNUMBER(DATA!AB37),DATA!AB37,"n/a")</f>
        <v>7.3259797572652219E-2</v>
      </c>
      <c r="R37" s="68"/>
      <c r="S37" s="68"/>
      <c r="T37" s="68"/>
      <c r="U37" s="68"/>
      <c r="V37" s="68"/>
      <c r="W37" s="68"/>
      <c r="X37" s="68"/>
      <c r="Y37" s="68"/>
    </row>
    <row r="38" spans="1:25" x14ac:dyDescent="0.2">
      <c r="A38" s="105" t="s">
        <v>67</v>
      </c>
      <c r="B38" s="105" t="s">
        <v>21</v>
      </c>
      <c r="C38" s="106" t="s">
        <v>0</v>
      </c>
      <c r="D38" s="106" t="s">
        <v>309</v>
      </c>
      <c r="E38" s="107">
        <f>+IF(ISNUMBER(DATA!K38),DATA!K38,"n/a")</f>
        <v>59110254.439999998</v>
      </c>
      <c r="F38" s="108">
        <f>+IF(ISNUMBER(DATA!Y38),DATA!Y38,"n/a")</f>
        <v>5.6061933216738039E-2</v>
      </c>
      <c r="G38" s="107">
        <f>+IF(ISNUMBER(DATA!O38),DATA!O38,"n/a")</f>
        <v>190607073.83000001</v>
      </c>
      <c r="H38" s="108">
        <f>+IF(ISNUMBER(DATA!Z38),DATA!Z38,"n/a")</f>
        <v>8.3725213722346176E-2</v>
      </c>
      <c r="I38" s="107">
        <f>+IF(ISNUMBER(DATA!S38),DATA!S38,"n/a")</f>
        <v>373301932.86000001</v>
      </c>
      <c r="J38" s="108">
        <f>+IF(ISNUMBER(DATA!AA38),DATA!AA38,"n/a")</f>
        <v>0.10345417410125336</v>
      </c>
      <c r="K38" s="107">
        <f>+IF(ISNUMBER(DATA!W38),DATA!W38,"n/a")</f>
        <v>709107481.38999999</v>
      </c>
      <c r="L38" s="108">
        <f>+IF(ISNUMBER(DATA!AB38),DATA!AB38,"n/a")</f>
        <v>9.1298399163549204E-2</v>
      </c>
      <c r="R38" s="68"/>
      <c r="S38" s="68"/>
      <c r="T38" s="68"/>
      <c r="U38" s="68"/>
      <c r="V38" s="68"/>
      <c r="W38" s="68"/>
      <c r="X38" s="68"/>
      <c r="Y38" s="68"/>
    </row>
    <row r="39" spans="1:25" x14ac:dyDescent="0.2">
      <c r="A39" s="105" t="s">
        <v>67</v>
      </c>
      <c r="B39" s="105" t="s">
        <v>21</v>
      </c>
      <c r="C39" s="106" t="s">
        <v>0</v>
      </c>
      <c r="D39" s="106" t="s">
        <v>310</v>
      </c>
      <c r="E39" s="107">
        <f>+IF(ISNUMBER(DATA!K39),DATA!K39,"n/a")</f>
        <v>25504571.710000001</v>
      </c>
      <c r="F39" s="108">
        <f>+IF(ISNUMBER(DATA!Y39),DATA!Y39,"n/a")</f>
        <v>2.9163193700411847E-2</v>
      </c>
      <c r="G39" s="107">
        <f>+IF(ISNUMBER(DATA!O39),DATA!O39,"n/a")</f>
        <v>88624254.760000005</v>
      </c>
      <c r="H39" s="108">
        <f>+IF(ISNUMBER(DATA!Z39),DATA!Z39,"n/a")</f>
        <v>2.3238059432035527E-2</v>
      </c>
      <c r="I39" s="107">
        <f>+IF(ISNUMBER(DATA!S39),DATA!S39,"n/a")</f>
        <v>170351163.03</v>
      </c>
      <c r="J39" s="108">
        <f>+IF(ISNUMBER(DATA!AA39),DATA!AA39,"n/a")</f>
        <v>4.1760013416441831E-2</v>
      </c>
      <c r="K39" s="107">
        <f>+IF(ISNUMBER(DATA!W39),DATA!W39,"n/a")</f>
        <v>317090893.87</v>
      </c>
      <c r="L39" s="108">
        <f>+IF(ISNUMBER(DATA!AB39),DATA!AB39,"n/a")</f>
        <v>5.6972547658209055E-2</v>
      </c>
      <c r="R39" s="68"/>
      <c r="S39" s="68"/>
      <c r="T39" s="68"/>
      <c r="U39" s="68"/>
      <c r="V39" s="68"/>
      <c r="W39" s="68"/>
      <c r="X39" s="68"/>
      <c r="Y39" s="68"/>
    </row>
    <row r="40" spans="1:25" x14ac:dyDescent="0.2">
      <c r="A40" s="105" t="s">
        <v>67</v>
      </c>
      <c r="B40" s="105" t="s">
        <v>21</v>
      </c>
      <c r="C40" s="106" t="s">
        <v>0</v>
      </c>
      <c r="D40" s="106" t="s">
        <v>311</v>
      </c>
      <c r="E40" s="107">
        <f>+IF(ISNUMBER(DATA!K40),DATA!K40,"n/a")</f>
        <v>99301196.540000007</v>
      </c>
      <c r="F40" s="108">
        <f>+IF(ISNUMBER(DATA!Y40),DATA!Y40,"n/a")</f>
        <v>9.1097243411983095E-2</v>
      </c>
      <c r="G40" s="107">
        <f>+IF(ISNUMBER(DATA!O40),DATA!O40,"n/a")</f>
        <v>337781287.99000001</v>
      </c>
      <c r="H40" s="108">
        <f>+IF(ISNUMBER(DATA!Z40),DATA!Z40,"n/a")</f>
        <v>7.0972924445547536E-2</v>
      </c>
      <c r="I40" s="107">
        <f>+IF(ISNUMBER(DATA!S40),DATA!S40,"n/a")</f>
        <v>639536887.69000006</v>
      </c>
      <c r="J40" s="108">
        <f>+IF(ISNUMBER(DATA!AA40),DATA!AA40,"n/a")</f>
        <v>9.0098020618679886E-2</v>
      </c>
      <c r="K40" s="107">
        <f>+IF(ISNUMBER(DATA!W40),DATA!W40,"n/a")</f>
        <v>1195926884.1300001</v>
      </c>
      <c r="L40" s="108">
        <f>+IF(ISNUMBER(DATA!AB40),DATA!AB40,"n/a")</f>
        <v>9.0731939427746808E-2</v>
      </c>
      <c r="R40" s="68"/>
      <c r="S40" s="68"/>
      <c r="T40" s="68"/>
      <c r="U40" s="68"/>
      <c r="V40" s="68"/>
      <c r="W40" s="68"/>
      <c r="X40" s="68"/>
      <c r="Y40" s="68"/>
    </row>
    <row r="41" spans="1:25" x14ac:dyDescent="0.2">
      <c r="A41" s="105" t="s">
        <v>67</v>
      </c>
      <c r="B41" s="105" t="s">
        <v>21</v>
      </c>
      <c r="C41" s="106" t="s">
        <v>0</v>
      </c>
      <c r="D41" s="106" t="s">
        <v>312</v>
      </c>
      <c r="E41" s="107">
        <f>+IF(ISNUMBER(DATA!K41),DATA!K41,"n/a")</f>
        <v>69915151.140000001</v>
      </c>
      <c r="F41" s="108">
        <f>+IF(ISNUMBER(DATA!Y41),DATA!Y41,"n/a")</f>
        <v>5.5123754812084348E-2</v>
      </c>
      <c r="G41" s="107">
        <f>+IF(ISNUMBER(DATA!O41),DATA!O41,"n/a")</f>
        <v>226747319.34999999</v>
      </c>
      <c r="H41" s="108">
        <f>+IF(ISNUMBER(DATA!Z41),DATA!Z41,"n/a")</f>
        <v>6.9372880521370653E-2</v>
      </c>
      <c r="I41" s="107">
        <f>+IF(ISNUMBER(DATA!S41),DATA!S41,"n/a")</f>
        <v>444935102.87</v>
      </c>
      <c r="J41" s="108">
        <f>+IF(ISNUMBER(DATA!AA41),DATA!AA41,"n/a")</f>
        <v>9.3708293431056133E-2</v>
      </c>
      <c r="K41" s="107">
        <f>+IF(ISNUMBER(DATA!W41),DATA!W41,"n/a")</f>
        <v>856366386.19000006</v>
      </c>
      <c r="L41" s="108">
        <f>+IF(ISNUMBER(DATA!AB41),DATA!AB41,"n/a")</f>
        <v>8.6873545665683866E-2</v>
      </c>
      <c r="R41" s="68"/>
      <c r="S41" s="68"/>
      <c r="T41" s="68"/>
      <c r="U41" s="68"/>
      <c r="V41" s="68"/>
      <c r="W41" s="68"/>
      <c r="X41" s="68"/>
      <c r="Y41" s="68"/>
    </row>
    <row r="42" spans="1:25" x14ac:dyDescent="0.2">
      <c r="A42" s="105" t="s">
        <v>67</v>
      </c>
      <c r="B42" s="105" t="s">
        <v>21</v>
      </c>
      <c r="C42" s="106" t="s">
        <v>0</v>
      </c>
      <c r="D42" s="106" t="s">
        <v>313</v>
      </c>
      <c r="E42" s="107">
        <f>+IF(ISNUMBER(DATA!K42),DATA!K42,"n/a")</f>
        <v>39359167.939999998</v>
      </c>
      <c r="F42" s="108">
        <f>+IF(ISNUMBER(DATA!Y42),DATA!Y42,"n/a")</f>
        <v>4.6654522120415529E-2</v>
      </c>
      <c r="G42" s="107">
        <f>+IF(ISNUMBER(DATA!O42),DATA!O42,"n/a")</f>
        <v>140135396.46000001</v>
      </c>
      <c r="H42" s="108">
        <f>+IF(ISNUMBER(DATA!Z42),DATA!Z42,"n/a")</f>
        <v>3.804141973102964E-2</v>
      </c>
      <c r="I42" s="107">
        <f>+IF(ISNUMBER(DATA!S42),DATA!S42,"n/a")</f>
        <v>267242280.75999999</v>
      </c>
      <c r="J42" s="108">
        <f>+IF(ISNUMBER(DATA!AA42),DATA!AA42,"n/a")</f>
        <v>5.2899193132691189E-2</v>
      </c>
      <c r="K42" s="107">
        <f>+IF(ISNUMBER(DATA!W42),DATA!W42,"n/a")</f>
        <v>501411951.82999998</v>
      </c>
      <c r="L42" s="108">
        <f>+IF(ISNUMBER(DATA!AB42),DATA!AB42,"n/a")</f>
        <v>6.2628394432748549E-2</v>
      </c>
      <c r="R42" s="68"/>
      <c r="S42" s="68"/>
      <c r="T42" s="68"/>
      <c r="U42" s="68"/>
      <c r="V42" s="68"/>
      <c r="W42" s="68"/>
      <c r="X42" s="68"/>
      <c r="Y42" s="68"/>
    </row>
    <row r="43" spans="1:25" x14ac:dyDescent="0.2">
      <c r="A43" s="105" t="s">
        <v>67</v>
      </c>
      <c r="B43" s="105" t="s">
        <v>21</v>
      </c>
      <c r="C43" s="106" t="s">
        <v>0</v>
      </c>
      <c r="D43" s="106" t="s">
        <v>314</v>
      </c>
      <c r="E43" s="107">
        <f>+IF(ISNUMBER(DATA!K43),DATA!K43,"n/a")</f>
        <v>49913163.759999998</v>
      </c>
      <c r="F43" s="108">
        <f>+IF(ISNUMBER(DATA!Y43),DATA!Y43,"n/a")</f>
        <v>0.12431475064773577</v>
      </c>
      <c r="G43" s="107">
        <f>+IF(ISNUMBER(DATA!O43),DATA!O43,"n/a")</f>
        <v>166484790.69</v>
      </c>
      <c r="H43" s="108">
        <f>+IF(ISNUMBER(DATA!Z43),DATA!Z43,"n/a")</f>
        <v>0.10413676991894318</v>
      </c>
      <c r="I43" s="107">
        <f>+IF(ISNUMBER(DATA!S43),DATA!S43,"n/a")</f>
        <v>302889483.69</v>
      </c>
      <c r="J43" s="108">
        <f>+IF(ISNUMBER(DATA!AA43),DATA!AA43,"n/a")</f>
        <v>8.6402648011431465E-2</v>
      </c>
      <c r="K43" s="107">
        <f>+IF(ISNUMBER(DATA!W43),DATA!W43,"n/a")</f>
        <v>539099475.66999996</v>
      </c>
      <c r="L43" s="108">
        <f>+IF(ISNUMBER(DATA!AB43),DATA!AB43,"n/a")</f>
        <v>5.6860226602293867E-2</v>
      </c>
      <c r="R43" s="68"/>
      <c r="S43" s="68"/>
      <c r="T43" s="68"/>
      <c r="U43" s="68"/>
      <c r="V43" s="68"/>
      <c r="W43" s="68"/>
      <c r="X43" s="68"/>
      <c r="Y43" s="68"/>
    </row>
    <row r="44" spans="1:25" x14ac:dyDescent="0.2">
      <c r="A44" s="105" t="s">
        <v>67</v>
      </c>
      <c r="B44" s="105" t="s">
        <v>21</v>
      </c>
      <c r="C44" s="106" t="s">
        <v>0</v>
      </c>
      <c r="D44" s="106" t="s">
        <v>315</v>
      </c>
      <c r="E44" s="107">
        <f>+IF(ISNUMBER(DATA!K44),DATA!K44,"n/a")</f>
        <v>46447619.07</v>
      </c>
      <c r="F44" s="108">
        <f>+IF(ISNUMBER(DATA!Y44),DATA!Y44,"n/a")</f>
        <v>8.1659013483301152E-2</v>
      </c>
      <c r="G44" s="107">
        <f>+IF(ISNUMBER(DATA!O44),DATA!O44,"n/a")</f>
        <v>155626287.53999999</v>
      </c>
      <c r="H44" s="108">
        <f>+IF(ISNUMBER(DATA!Z44),DATA!Z44,"n/a")</f>
        <v>8.2351602447125735E-2</v>
      </c>
      <c r="I44" s="107">
        <f>+IF(ISNUMBER(DATA!S44),DATA!S44,"n/a")</f>
        <v>301491131.99000001</v>
      </c>
      <c r="J44" s="108">
        <f>+IF(ISNUMBER(DATA!AA44),DATA!AA44,"n/a")</f>
        <v>9.3266747643312081E-2</v>
      </c>
      <c r="K44" s="107">
        <f>+IF(ISNUMBER(DATA!W44),DATA!W44,"n/a")</f>
        <v>564416815.73000002</v>
      </c>
      <c r="L44" s="108">
        <f>+IF(ISNUMBER(DATA!AB44),DATA!AB44,"n/a")</f>
        <v>7.2025803082396062E-2</v>
      </c>
      <c r="R44" s="68"/>
      <c r="S44" s="68"/>
      <c r="T44" s="68"/>
      <c r="U44" s="68"/>
      <c r="V44" s="68"/>
      <c r="W44" s="68"/>
      <c r="X44" s="68"/>
      <c r="Y44" s="68"/>
    </row>
    <row r="45" spans="1:25" x14ac:dyDescent="0.2">
      <c r="A45" s="105" t="s">
        <v>67</v>
      </c>
      <c r="B45" s="105" t="s">
        <v>21</v>
      </c>
      <c r="C45" s="106" t="s">
        <v>0</v>
      </c>
      <c r="D45" s="106" t="s">
        <v>316</v>
      </c>
      <c r="E45" s="107">
        <f>+IF(ISNUMBER(DATA!K45),DATA!K45,"n/a")</f>
        <v>46303567.560000002</v>
      </c>
      <c r="F45" s="108">
        <f>+IF(ISNUMBER(DATA!Y45),DATA!Y45,"n/a")</f>
        <v>8.3004651387501432E-2</v>
      </c>
      <c r="G45" s="107">
        <f>+IF(ISNUMBER(DATA!O45),DATA!O45,"n/a")</f>
        <v>155702545.84999999</v>
      </c>
      <c r="H45" s="108">
        <f>+IF(ISNUMBER(DATA!Z45),DATA!Z45,"n/a")</f>
        <v>8.2312005750462575E-2</v>
      </c>
      <c r="I45" s="107">
        <f>+IF(ISNUMBER(DATA!S45),DATA!S45,"n/a")</f>
        <v>296414217.24000001</v>
      </c>
      <c r="J45" s="108">
        <f>+IF(ISNUMBER(DATA!AA45),DATA!AA45,"n/a")</f>
        <v>9.2860897088800382E-2</v>
      </c>
      <c r="K45" s="107">
        <f>+IF(ISNUMBER(DATA!W45),DATA!W45,"n/a")</f>
        <v>544965094.80999994</v>
      </c>
      <c r="L45" s="108">
        <f>+IF(ISNUMBER(DATA!AB45),DATA!AB45,"n/a")</f>
        <v>7.050834377055723E-2</v>
      </c>
      <c r="R45" s="68"/>
      <c r="S45" s="68"/>
      <c r="T45" s="68"/>
      <c r="U45" s="68"/>
      <c r="V45" s="68"/>
      <c r="W45" s="68"/>
      <c r="X45" s="68"/>
      <c r="Y45" s="68"/>
    </row>
    <row r="46" spans="1:25" x14ac:dyDescent="0.2">
      <c r="A46" s="105" t="s">
        <v>67</v>
      </c>
      <c r="B46" s="105" t="s">
        <v>21</v>
      </c>
      <c r="C46" s="106" t="s">
        <v>0</v>
      </c>
      <c r="D46" s="106" t="s">
        <v>317</v>
      </c>
      <c r="E46" s="107">
        <f>+IF(ISNUMBER(DATA!K46),DATA!K46,"n/a")</f>
        <v>33152594.829999998</v>
      </c>
      <c r="F46" s="108">
        <f>+IF(ISNUMBER(DATA!Y46),DATA!Y46,"n/a")</f>
        <v>4.638994185967002E-2</v>
      </c>
      <c r="G46" s="107">
        <f>+IF(ISNUMBER(DATA!O46),DATA!O46,"n/a")</f>
        <v>115682359.15000001</v>
      </c>
      <c r="H46" s="108">
        <f>+IF(ISNUMBER(DATA!Z46),DATA!Z46,"n/a")</f>
        <v>4.9752383621689961E-2</v>
      </c>
      <c r="I46" s="107">
        <f>+IF(ISNUMBER(DATA!S46),DATA!S46,"n/a")</f>
        <v>225524014.41999999</v>
      </c>
      <c r="J46" s="108">
        <f>+IF(ISNUMBER(DATA!AA46),DATA!AA46,"n/a")</f>
        <v>7.0538255739204067E-2</v>
      </c>
      <c r="K46" s="107">
        <f>+IF(ISNUMBER(DATA!W46),DATA!W46,"n/a")</f>
        <v>415451560.00999999</v>
      </c>
      <c r="L46" s="108">
        <f>+IF(ISNUMBER(DATA!AB46),DATA!AB46,"n/a")</f>
        <v>6.6717129587870572E-2</v>
      </c>
      <c r="R46" s="68"/>
      <c r="S46" s="68"/>
      <c r="T46" s="68"/>
      <c r="U46" s="68"/>
      <c r="V46" s="68"/>
      <c r="W46" s="68"/>
      <c r="X46" s="68"/>
      <c r="Y46" s="68"/>
    </row>
    <row r="47" spans="1:25" x14ac:dyDescent="0.2">
      <c r="A47" s="105" t="s">
        <v>67</v>
      </c>
      <c r="B47" s="105" t="s">
        <v>21</v>
      </c>
      <c r="C47" s="106" t="s">
        <v>0</v>
      </c>
      <c r="D47" s="106" t="s">
        <v>318</v>
      </c>
      <c r="E47" s="107">
        <f>+IF(ISNUMBER(DATA!K47),DATA!K47,"n/a")</f>
        <v>41522969.240000002</v>
      </c>
      <c r="F47" s="108">
        <f>+IF(ISNUMBER(DATA!Y47),DATA!Y47,"n/a")</f>
        <v>7.6839169349523853E-2</v>
      </c>
      <c r="G47" s="107">
        <f>+IF(ISNUMBER(DATA!O47),DATA!O47,"n/a")</f>
        <v>140401428.03</v>
      </c>
      <c r="H47" s="108">
        <f>+IF(ISNUMBER(DATA!Z47),DATA!Z47,"n/a")</f>
        <v>8.1835495416086229E-2</v>
      </c>
      <c r="I47" s="107">
        <f>+IF(ISNUMBER(DATA!S47),DATA!S47,"n/a")</f>
        <v>268160484.91</v>
      </c>
      <c r="J47" s="108">
        <f>+IF(ISNUMBER(DATA!AA47),DATA!AA47,"n/a")</f>
        <v>0.1116829092603297</v>
      </c>
      <c r="K47" s="107">
        <f>+IF(ISNUMBER(DATA!W47),DATA!W47,"n/a")</f>
        <v>493042822.79000002</v>
      </c>
      <c r="L47" s="108">
        <f>+IF(ISNUMBER(DATA!AB47),DATA!AB47,"n/a")</f>
        <v>0.10319934495315687</v>
      </c>
      <c r="R47" s="68"/>
      <c r="S47" s="68"/>
      <c r="T47" s="68"/>
      <c r="U47" s="68"/>
      <c r="V47" s="68"/>
      <c r="W47" s="68"/>
      <c r="X47" s="68"/>
      <c r="Y47" s="68"/>
    </row>
    <row r="48" spans="1:25" x14ac:dyDescent="0.2">
      <c r="A48" s="105" t="s">
        <v>67</v>
      </c>
      <c r="B48" s="105" t="s">
        <v>21</v>
      </c>
      <c r="C48" s="106" t="s">
        <v>0</v>
      </c>
      <c r="D48" s="106" t="s">
        <v>319</v>
      </c>
      <c r="E48" s="107">
        <f>+IF(ISNUMBER(DATA!K48),DATA!K48,"n/a")</f>
        <v>26062983.77</v>
      </c>
      <c r="F48" s="108">
        <f>+IF(ISNUMBER(DATA!Y48),DATA!Y48,"n/a")</f>
        <v>0.11298184878053992</v>
      </c>
      <c r="G48" s="107">
        <f>+IF(ISNUMBER(DATA!O48),DATA!O48,"n/a")</f>
        <v>87748123.040000007</v>
      </c>
      <c r="H48" s="108">
        <f>+IF(ISNUMBER(DATA!Z48),DATA!Z48,"n/a")</f>
        <v>0.10942982413538381</v>
      </c>
      <c r="I48" s="107">
        <f>+IF(ISNUMBER(DATA!S48),DATA!S48,"n/a")</f>
        <v>162518198.78</v>
      </c>
      <c r="J48" s="108">
        <f>+IF(ISNUMBER(DATA!AA48),DATA!AA48,"n/a")</f>
        <v>0.11251772895492333</v>
      </c>
      <c r="K48" s="107">
        <f>+IF(ISNUMBER(DATA!W48),DATA!W48,"n/a")</f>
        <v>296463238.69</v>
      </c>
      <c r="L48" s="108">
        <f>+IF(ISNUMBER(DATA!AB48),DATA!AB48,"n/a")</f>
        <v>9.2599537272050392E-2</v>
      </c>
      <c r="R48" s="68"/>
      <c r="S48" s="68"/>
      <c r="T48" s="68"/>
      <c r="U48" s="68"/>
      <c r="V48" s="68"/>
      <c r="W48" s="68"/>
      <c r="X48" s="68"/>
      <c r="Y48" s="68"/>
    </row>
    <row r="49" spans="1:25" x14ac:dyDescent="0.2">
      <c r="A49" s="105" t="s">
        <v>67</v>
      </c>
      <c r="B49" s="105" t="s">
        <v>21</v>
      </c>
      <c r="C49" s="106" t="s">
        <v>0</v>
      </c>
      <c r="D49" s="106" t="s">
        <v>320</v>
      </c>
      <c r="E49" s="107">
        <f>+IF(ISNUMBER(DATA!K49),DATA!K49,"n/a")</f>
        <v>43457493.899999999</v>
      </c>
      <c r="F49" s="108">
        <f>+IF(ISNUMBER(DATA!Y49),DATA!Y49,"n/a")</f>
        <v>5.6858282963927372E-2</v>
      </c>
      <c r="G49" s="107">
        <f>+IF(ISNUMBER(DATA!O49),DATA!O49,"n/a")</f>
        <v>143818006.94999999</v>
      </c>
      <c r="H49" s="108">
        <f>+IF(ISNUMBER(DATA!Z49),DATA!Z49,"n/a")</f>
        <v>8.0684057899006567E-2</v>
      </c>
      <c r="I49" s="107">
        <f>+IF(ISNUMBER(DATA!S49),DATA!S49,"n/a")</f>
        <v>274444785.63999999</v>
      </c>
      <c r="J49" s="108">
        <f>+IF(ISNUMBER(DATA!AA49),DATA!AA49,"n/a")</f>
        <v>9.7938033121844376E-2</v>
      </c>
      <c r="K49" s="107">
        <f>+IF(ISNUMBER(DATA!W49),DATA!W49,"n/a")</f>
        <v>520055422.61000001</v>
      </c>
      <c r="L49" s="108">
        <f>+IF(ISNUMBER(DATA!AB49),DATA!AB49,"n/a")</f>
        <v>8.7602036960266402E-2</v>
      </c>
      <c r="R49" s="68"/>
      <c r="S49" s="68"/>
      <c r="T49" s="68"/>
      <c r="U49" s="68"/>
      <c r="V49" s="68"/>
      <c r="W49" s="68"/>
      <c r="X49" s="68"/>
      <c r="Y49" s="68"/>
    </row>
    <row r="50" spans="1:25" x14ac:dyDescent="0.2">
      <c r="A50" s="105" t="s">
        <v>67</v>
      </c>
      <c r="B50" s="105" t="s">
        <v>21</v>
      </c>
      <c r="C50" s="106" t="s">
        <v>0</v>
      </c>
      <c r="D50" s="106" t="s">
        <v>321</v>
      </c>
      <c r="E50" s="107">
        <f>+IF(ISNUMBER(DATA!K50),DATA!K50,"n/a")</f>
        <v>87542333.819999993</v>
      </c>
      <c r="F50" s="108">
        <f>+IF(ISNUMBER(DATA!Y50),DATA!Y50,"n/a")</f>
        <v>7.3121728628383315E-2</v>
      </c>
      <c r="G50" s="107">
        <f>+IF(ISNUMBER(DATA!O50),DATA!O50,"n/a")</f>
        <v>299240160.44</v>
      </c>
      <c r="H50" s="108">
        <f>+IF(ISNUMBER(DATA!Z50),DATA!Z50,"n/a")</f>
        <v>7.4111119440102138E-2</v>
      </c>
      <c r="I50" s="107">
        <f>+IF(ISNUMBER(DATA!S50),DATA!S50,"n/a")</f>
        <v>573005543.05999994</v>
      </c>
      <c r="J50" s="108">
        <f>+IF(ISNUMBER(DATA!AA50),DATA!AA50,"n/a")</f>
        <v>9.0569448010589124E-2</v>
      </c>
      <c r="K50" s="107">
        <f>+IF(ISNUMBER(DATA!W50),DATA!W50,"n/a")</f>
        <v>1079156018.53</v>
      </c>
      <c r="L50" s="108">
        <f>+IF(ISNUMBER(DATA!AB50),DATA!AB50,"n/a")</f>
        <v>8.5796302890516374E-2</v>
      </c>
      <c r="R50" s="68"/>
      <c r="S50" s="68"/>
      <c r="T50" s="68"/>
      <c r="U50" s="68"/>
      <c r="V50" s="68"/>
      <c r="W50" s="68"/>
      <c r="X50" s="68"/>
      <c r="Y50" s="68"/>
    </row>
    <row r="51" spans="1:25" x14ac:dyDescent="0.2">
      <c r="A51" s="105" t="s">
        <v>67</v>
      </c>
      <c r="B51" s="105" t="s">
        <v>21</v>
      </c>
      <c r="C51" s="106" t="s">
        <v>0</v>
      </c>
      <c r="D51" s="106" t="s">
        <v>322</v>
      </c>
      <c r="E51" s="107">
        <f>+IF(ISNUMBER(DATA!K51),DATA!K51,"n/a")</f>
        <v>64291620.909999996</v>
      </c>
      <c r="F51" s="108">
        <f>+IF(ISNUMBER(DATA!Y51),DATA!Y51,"n/a")</f>
        <v>8.8124942429863462E-2</v>
      </c>
      <c r="G51" s="107">
        <f>+IF(ISNUMBER(DATA!O51),DATA!O51,"n/a")</f>
        <v>214269324.09</v>
      </c>
      <c r="H51" s="108">
        <f>+IF(ISNUMBER(DATA!Z51),DATA!Z51,"n/a")</f>
        <v>0.10247403468458617</v>
      </c>
      <c r="I51" s="107">
        <f>+IF(ISNUMBER(DATA!S51),DATA!S51,"n/a")</f>
        <v>398551018.01999998</v>
      </c>
      <c r="J51" s="108">
        <f>+IF(ISNUMBER(DATA!AA51),DATA!AA51,"n/a")</f>
        <v>0.11020483810164138</v>
      </c>
      <c r="K51" s="107">
        <f>+IF(ISNUMBER(DATA!W51),DATA!W51,"n/a")</f>
        <v>727710328.28999996</v>
      </c>
      <c r="L51" s="108">
        <f>+IF(ISNUMBER(DATA!AB51),DATA!AB51,"n/a")</f>
        <v>7.865367930879659E-2</v>
      </c>
      <c r="R51" s="68"/>
      <c r="S51" s="68"/>
      <c r="T51" s="68"/>
      <c r="U51" s="68"/>
      <c r="V51" s="68"/>
      <c r="W51" s="68"/>
      <c r="X51" s="68"/>
      <c r="Y51" s="68"/>
    </row>
    <row r="52" spans="1:25" x14ac:dyDescent="0.2">
      <c r="A52" s="105" t="s">
        <v>67</v>
      </c>
      <c r="B52" s="105" t="s">
        <v>21</v>
      </c>
      <c r="C52" s="106" t="s">
        <v>0</v>
      </c>
      <c r="D52" s="106" t="s">
        <v>323</v>
      </c>
      <c r="E52" s="107">
        <f>+IF(ISNUMBER(DATA!K52),DATA!K52,"n/a")</f>
        <v>70620304.870000005</v>
      </c>
      <c r="F52" s="108">
        <f>+IF(ISNUMBER(DATA!Y52),DATA!Y52,"n/a")</f>
        <v>9.5945214554129923E-2</v>
      </c>
      <c r="G52" s="107">
        <f>+IF(ISNUMBER(DATA!O52),DATA!O52,"n/a")</f>
        <v>235715606.59999999</v>
      </c>
      <c r="H52" s="108">
        <f>+IF(ISNUMBER(DATA!Z52),DATA!Z52,"n/a")</f>
        <v>0.10761965823153041</v>
      </c>
      <c r="I52" s="107">
        <f>+IF(ISNUMBER(DATA!S52),DATA!S52,"n/a")</f>
        <v>456325581.92000002</v>
      </c>
      <c r="J52" s="108">
        <f>+IF(ISNUMBER(DATA!AA52),DATA!AA52,"n/a")</f>
        <v>0.11138597881907975</v>
      </c>
      <c r="K52" s="107">
        <f>+IF(ISNUMBER(DATA!W52),DATA!W52,"n/a")</f>
        <v>832761092.24000001</v>
      </c>
      <c r="L52" s="108">
        <f>+IF(ISNUMBER(DATA!AB52),DATA!AB52,"n/a")</f>
        <v>9.0341144440942503E-2</v>
      </c>
      <c r="R52" s="68"/>
      <c r="S52" s="68"/>
      <c r="T52" s="68"/>
      <c r="U52" s="68"/>
      <c r="V52" s="68"/>
      <c r="W52" s="68"/>
      <c r="X52" s="68"/>
      <c r="Y52" s="68"/>
    </row>
    <row r="53" spans="1:25" x14ac:dyDescent="0.2">
      <c r="A53" s="105" t="s">
        <v>67</v>
      </c>
      <c r="B53" s="105" t="s">
        <v>21</v>
      </c>
      <c r="C53" s="106" t="s">
        <v>0</v>
      </c>
      <c r="D53" s="106" t="s">
        <v>324</v>
      </c>
      <c r="E53" s="107">
        <f>+IF(ISNUMBER(DATA!K53),DATA!K53,"n/a")</f>
        <v>42483762.079999998</v>
      </c>
      <c r="F53" s="108">
        <f>+IF(ISNUMBER(DATA!Y53),DATA!Y53,"n/a")</f>
        <v>3.0171179848383689E-2</v>
      </c>
      <c r="G53" s="107">
        <f>+IF(ISNUMBER(DATA!O53),DATA!O53,"n/a")</f>
        <v>143461419.31</v>
      </c>
      <c r="H53" s="108">
        <f>+IF(ISNUMBER(DATA!Z53),DATA!Z53,"n/a")</f>
        <v>2.5948605231488984E-2</v>
      </c>
      <c r="I53" s="107">
        <f>+IF(ISNUMBER(DATA!S53),DATA!S53,"n/a")</f>
        <v>272424893.37</v>
      </c>
      <c r="J53" s="108">
        <f>+IF(ISNUMBER(DATA!AA53),DATA!AA53,"n/a")</f>
        <v>4.3221104676678501E-2</v>
      </c>
      <c r="K53" s="107">
        <f>+IF(ISNUMBER(DATA!W53),DATA!W53,"n/a")</f>
        <v>513800053.20999998</v>
      </c>
      <c r="L53" s="108">
        <f>+IF(ISNUMBER(DATA!AB53),DATA!AB53,"n/a")</f>
        <v>4.0204984652623406E-2</v>
      </c>
      <c r="R53" s="68"/>
      <c r="S53" s="68"/>
      <c r="T53" s="68"/>
      <c r="U53" s="68"/>
      <c r="V53" s="68"/>
      <c r="W53" s="68"/>
      <c r="X53" s="68"/>
      <c r="Y53" s="68"/>
    </row>
    <row r="54" spans="1:25" x14ac:dyDescent="0.2">
      <c r="A54" s="105" t="s">
        <v>67</v>
      </c>
      <c r="B54" s="105" t="s">
        <v>21</v>
      </c>
      <c r="C54" s="106" t="s">
        <v>0</v>
      </c>
      <c r="D54" s="106" t="s">
        <v>325</v>
      </c>
      <c r="E54" s="107">
        <f>+IF(ISNUMBER(DATA!K54),DATA!K54,"n/a")</f>
        <v>65604163.609999999</v>
      </c>
      <c r="F54" s="108">
        <f>+IF(ISNUMBER(DATA!Y54),DATA!Y54,"n/a")</f>
        <v>3.8463566959434904E-2</v>
      </c>
      <c r="G54" s="107">
        <f>+IF(ISNUMBER(DATA!O54),DATA!O54,"n/a")</f>
        <v>211286965.36000001</v>
      </c>
      <c r="H54" s="108">
        <f>+IF(ISNUMBER(DATA!Z54),DATA!Z54,"n/a")</f>
        <v>7.5075968789846237E-2</v>
      </c>
      <c r="I54" s="107">
        <f>+IF(ISNUMBER(DATA!S54),DATA!S54,"n/a")</f>
        <v>422081489.17000002</v>
      </c>
      <c r="J54" s="108">
        <f>+IF(ISNUMBER(DATA!AA54),DATA!AA54,"n/a")</f>
        <v>0.10076396338581897</v>
      </c>
      <c r="K54" s="107">
        <f>+IF(ISNUMBER(DATA!W54),DATA!W54,"n/a")</f>
        <v>813925378.41999996</v>
      </c>
      <c r="L54" s="108">
        <f>+IF(ISNUMBER(DATA!AB54),DATA!AB54,"n/a")</f>
        <v>8.9234293765480741E-2</v>
      </c>
      <c r="R54" s="68"/>
      <c r="S54" s="68"/>
      <c r="T54" s="68"/>
      <c r="U54" s="68"/>
      <c r="V54" s="68"/>
      <c r="W54" s="68"/>
      <c r="X54" s="68"/>
      <c r="Y54" s="68"/>
    </row>
    <row r="55" spans="1:25" x14ac:dyDescent="0.2">
      <c r="A55" s="105" t="s">
        <v>67</v>
      </c>
      <c r="B55" s="105" t="s">
        <v>21</v>
      </c>
      <c r="C55" s="106" t="s">
        <v>0</v>
      </c>
      <c r="D55" s="106" t="s">
        <v>351</v>
      </c>
      <c r="E55" s="107">
        <f>+IF(ISNUMBER(DATA!K55),DATA!K55,"n/a")</f>
        <v>23575302.68</v>
      </c>
      <c r="F55" s="108">
        <f>+IF(ISNUMBER(DATA!Y55),DATA!Y55,"n/a")</f>
        <v>5.7834673688455678E-2</v>
      </c>
      <c r="G55" s="107">
        <f>+IF(ISNUMBER(DATA!O55),DATA!O55,"n/a")</f>
        <v>82213565.629999995</v>
      </c>
      <c r="H55" s="108">
        <f>+IF(ISNUMBER(DATA!Z55),DATA!Z55,"n/a")</f>
        <v>3.5224253686624941E-2</v>
      </c>
      <c r="I55" s="107">
        <f>+IF(ISNUMBER(DATA!S55),DATA!S55,"n/a")</f>
        <v>155542068.77000001</v>
      </c>
      <c r="J55" s="108">
        <f>+IF(ISNUMBER(DATA!AA55),DATA!AA55,"n/a")</f>
        <v>5.6696412650963958E-2</v>
      </c>
      <c r="K55" s="107">
        <f>+IF(ISNUMBER(DATA!W55),DATA!W55,"n/a")</f>
        <v>283759957.38999999</v>
      </c>
      <c r="L55" s="108">
        <f>+IF(ISNUMBER(DATA!AB55),DATA!AB55,"n/a")</f>
        <v>6.4110348395299999E-2</v>
      </c>
      <c r="R55" s="68"/>
      <c r="S55" s="68"/>
      <c r="T55" s="68"/>
      <c r="U55" s="68"/>
      <c r="V55" s="68"/>
      <c r="W55" s="68"/>
      <c r="X55" s="68"/>
      <c r="Y55" s="68"/>
    </row>
    <row r="56" spans="1:25" x14ac:dyDescent="0.2">
      <c r="A56" s="105" t="s">
        <v>67</v>
      </c>
      <c r="B56" s="105" t="s">
        <v>21</v>
      </c>
      <c r="C56" s="106" t="s">
        <v>0</v>
      </c>
      <c r="D56" s="106" t="s">
        <v>352</v>
      </c>
      <c r="E56" s="107">
        <f>+IF(ISNUMBER(DATA!K56),DATA!K56,"n/a")</f>
        <v>55057428.670000002</v>
      </c>
      <c r="F56" s="108">
        <f>+IF(ISNUMBER(DATA!Y56),DATA!Y56,"n/a")</f>
        <v>8.8377485593024926E-2</v>
      </c>
      <c r="G56" s="107">
        <f>+IF(ISNUMBER(DATA!O56),DATA!O56,"n/a")</f>
        <v>184795274.84999999</v>
      </c>
      <c r="H56" s="108">
        <f>+IF(ISNUMBER(DATA!Z56),DATA!Z56,"n/a")</f>
        <v>8.9501758061687212E-2</v>
      </c>
      <c r="I56" s="107">
        <f>+IF(ISNUMBER(DATA!S56),DATA!S56,"n/a")</f>
        <v>348994122.11000001</v>
      </c>
      <c r="J56" s="108">
        <f>+IF(ISNUMBER(DATA!AA56),DATA!AA56,"n/a")</f>
        <v>9.519938330318839E-2</v>
      </c>
      <c r="K56" s="107">
        <f>+IF(ISNUMBER(DATA!W56),DATA!W56,"n/a")</f>
        <v>639994662.30999994</v>
      </c>
      <c r="L56" s="108">
        <f>+IF(ISNUMBER(DATA!AB56),DATA!AB56,"n/a")</f>
        <v>7.1725445111072039E-2</v>
      </c>
      <c r="R56" s="68"/>
      <c r="S56" s="68"/>
      <c r="T56" s="68"/>
      <c r="U56" s="68"/>
      <c r="V56" s="68"/>
      <c r="W56" s="68"/>
      <c r="X56" s="68"/>
      <c r="Y56" s="68"/>
    </row>
    <row r="57" spans="1:25" x14ac:dyDescent="0.2">
      <c r="A57" s="77"/>
      <c r="B57" s="77"/>
      <c r="E57" s="85"/>
      <c r="F57" s="86"/>
      <c r="G57" s="87"/>
      <c r="H57" s="86"/>
      <c r="I57" s="87"/>
      <c r="J57" s="86"/>
      <c r="K57" s="85"/>
      <c r="L57" s="86"/>
      <c r="R57" s="68"/>
      <c r="S57" s="68"/>
      <c r="T57" s="68"/>
      <c r="U57" s="68"/>
      <c r="V57" s="68"/>
      <c r="W57" s="68"/>
      <c r="X57" s="68"/>
      <c r="Y57" s="68"/>
    </row>
    <row r="58" spans="1:25" x14ac:dyDescent="0.2">
      <c r="A58" s="109" t="s">
        <v>19</v>
      </c>
      <c r="B58" s="109" t="s">
        <v>21</v>
      </c>
      <c r="C58" s="110" t="s">
        <v>68</v>
      </c>
      <c r="D58" s="110" t="s">
        <v>278</v>
      </c>
      <c r="E58" s="111">
        <f>+IF(ISNUMBER(DATA!AE7),DATA!AE7,"n/a")</f>
        <v>2.0805241234251089E-2</v>
      </c>
      <c r="F58" s="112">
        <f>+IF(ISNUMBER(DATA!AF7),DATA!AF7,"n/a")</f>
        <v>-7.0929183502942833E-3</v>
      </c>
      <c r="G58" s="111">
        <f>+IF(ISNUMBER(DATA!AI7),DATA!AI7,"n/a")</f>
        <v>2.0665320083546275E-2</v>
      </c>
      <c r="H58" s="112">
        <f>+IF(ISNUMBER(DATA!AJ7),DATA!AJ7,"n/a")</f>
        <v>-4.2375146453214885E-2</v>
      </c>
      <c r="I58" s="111">
        <f>+IF(ISNUMBER(DATA!AM7),DATA!AM7,"n/a")</f>
        <v>2.2625741008662631E-2</v>
      </c>
      <c r="J58" s="112">
        <f>+IF(ISNUMBER(DATA!AN7),DATA!AN7,"n/a")</f>
        <v>-0.11146848679023762</v>
      </c>
      <c r="K58" s="111">
        <f>+IF(ISNUMBER(DATA!AQ7),DATA!AQ7,"n/a")</f>
        <v>2.4822484453460993E-2</v>
      </c>
      <c r="L58" s="112">
        <f>+IF(ISNUMBER(DATA!AR7),DATA!AR7,"n/a")</f>
        <v>-8.915329566472549E-2</v>
      </c>
      <c r="R58" s="68"/>
      <c r="S58" s="68"/>
      <c r="T58" s="68"/>
      <c r="U58" s="68"/>
      <c r="V58" s="68"/>
      <c r="W58" s="68"/>
      <c r="X58" s="68"/>
      <c r="Y58" s="68"/>
    </row>
    <row r="59" spans="1:25" x14ac:dyDescent="0.2">
      <c r="A59" s="109" t="s">
        <v>19</v>
      </c>
      <c r="B59" s="109" t="s">
        <v>21</v>
      </c>
      <c r="C59" s="110" t="s">
        <v>68</v>
      </c>
      <c r="D59" s="110" t="s">
        <v>279</v>
      </c>
      <c r="E59" s="111">
        <f>+IF(ISNUMBER(DATA!AE8),DATA!AE8,"n/a")</f>
        <v>1.6379433320682809E-2</v>
      </c>
      <c r="F59" s="112">
        <f>+IF(ISNUMBER(DATA!AF8),DATA!AF8,"n/a")</f>
        <v>-2.1034599561756476E-2</v>
      </c>
      <c r="G59" s="111">
        <f>+IF(ISNUMBER(DATA!AI8),DATA!AI8,"n/a")</f>
        <v>1.609153158977656E-2</v>
      </c>
      <c r="H59" s="112">
        <f>+IF(ISNUMBER(DATA!AJ8),DATA!AJ8,"n/a")</f>
        <v>-4.7874741568146653E-2</v>
      </c>
      <c r="I59" s="111">
        <f>+IF(ISNUMBER(DATA!AM8),DATA!AM8,"n/a")</f>
        <v>1.7348999255644652E-2</v>
      </c>
      <c r="J59" s="112">
        <f>+IF(ISNUMBER(DATA!AN8),DATA!AN8,"n/a")</f>
        <v>-4.616742207217521E-2</v>
      </c>
      <c r="K59" s="111">
        <f>+IF(ISNUMBER(DATA!AQ8),DATA!AQ8,"n/a")</f>
        <v>1.7835835207027157E-2</v>
      </c>
      <c r="L59" s="112">
        <f>+IF(ISNUMBER(DATA!AR8),DATA!AR8,"n/a")</f>
        <v>-9.0804135336824271E-2</v>
      </c>
      <c r="R59" s="68"/>
      <c r="S59" s="68"/>
      <c r="T59" s="68"/>
      <c r="U59" s="68"/>
      <c r="V59" s="68"/>
      <c r="W59" s="68"/>
      <c r="X59" s="68"/>
      <c r="Y59" s="68"/>
    </row>
    <row r="60" spans="1:25" x14ac:dyDescent="0.2">
      <c r="A60" s="109" t="s">
        <v>19</v>
      </c>
      <c r="B60" s="109" t="s">
        <v>21</v>
      </c>
      <c r="C60" s="110" t="s">
        <v>68</v>
      </c>
      <c r="D60" s="110" t="s">
        <v>280</v>
      </c>
      <c r="E60" s="111">
        <f>+IF(ISNUMBER(DATA!AE9),DATA!AE9,"n/a")</f>
        <v>1.365661822867123E-2</v>
      </c>
      <c r="F60" s="112">
        <f>+IF(ISNUMBER(DATA!AF9),DATA!AF9,"n/a")</f>
        <v>-0.13686594544846908</v>
      </c>
      <c r="G60" s="111">
        <f>+IF(ISNUMBER(DATA!AI9),DATA!AI9,"n/a")</f>
        <v>1.3678025662721131E-2</v>
      </c>
      <c r="H60" s="112">
        <f>+IF(ISNUMBER(DATA!AJ9),DATA!AJ9,"n/a")</f>
        <v>-0.11108193961583637</v>
      </c>
      <c r="I60" s="111">
        <f>+IF(ISNUMBER(DATA!AM9),DATA!AM9,"n/a")</f>
        <v>1.5119910854748479E-2</v>
      </c>
      <c r="J60" s="112">
        <f>+IF(ISNUMBER(DATA!AN9),DATA!AN9,"n/a")</f>
        <v>-0.12338502774706298</v>
      </c>
      <c r="K60" s="111">
        <f>+IF(ISNUMBER(DATA!AQ9),DATA!AQ9,"n/a")</f>
        <v>1.6470536717524246E-2</v>
      </c>
      <c r="L60" s="112">
        <f>+IF(ISNUMBER(DATA!AR9),DATA!AR9,"n/a")</f>
        <v>-0.1032826654690823</v>
      </c>
      <c r="R60" s="68"/>
      <c r="S60" s="68"/>
      <c r="T60" s="68"/>
      <c r="U60" s="68"/>
      <c r="V60" s="68"/>
      <c r="W60" s="68"/>
      <c r="X60" s="68"/>
      <c r="Y60" s="68"/>
    </row>
    <row r="61" spans="1:25" x14ac:dyDescent="0.2">
      <c r="A61" s="109" t="s">
        <v>19</v>
      </c>
      <c r="B61" s="109" t="s">
        <v>21</v>
      </c>
      <c r="C61" s="110" t="s">
        <v>68</v>
      </c>
      <c r="D61" s="110" t="s">
        <v>281</v>
      </c>
      <c r="E61" s="111">
        <f>+IF(ISNUMBER(DATA!AE10),DATA!AE10,"n/a")</f>
        <v>1.5382959478381109E-2</v>
      </c>
      <c r="F61" s="112">
        <f>+IF(ISNUMBER(DATA!AF10),DATA!AF10,"n/a")</f>
        <v>-2.1497247460972382E-2</v>
      </c>
      <c r="G61" s="111">
        <f>+IF(ISNUMBER(DATA!AI10),DATA!AI10,"n/a")</f>
        <v>1.4930568341600467E-2</v>
      </c>
      <c r="H61" s="112">
        <f>+IF(ISNUMBER(DATA!AJ10),DATA!AJ10,"n/a")</f>
        <v>-2.7753513441640398E-2</v>
      </c>
      <c r="I61" s="111">
        <f>+IF(ISNUMBER(DATA!AM10),DATA!AM10,"n/a")</f>
        <v>1.6139382649520612E-2</v>
      </c>
      <c r="J61" s="112">
        <f>+IF(ISNUMBER(DATA!AN10),DATA!AN10,"n/a")</f>
        <v>-2.4520823367998879E-3</v>
      </c>
      <c r="K61" s="111">
        <f>+IF(ISNUMBER(DATA!AQ10),DATA!AQ10,"n/a")</f>
        <v>1.6765898903656044E-2</v>
      </c>
      <c r="L61" s="112">
        <f>+IF(ISNUMBER(DATA!AR10),DATA!AR10,"n/a")</f>
        <v>-6.156073745501936E-3</v>
      </c>
      <c r="R61" s="68"/>
      <c r="S61" s="68"/>
      <c r="T61" s="68"/>
      <c r="U61" s="68"/>
      <c r="V61" s="68"/>
      <c r="W61" s="68"/>
      <c r="X61" s="68"/>
      <c r="Y61" s="68"/>
    </row>
    <row r="62" spans="1:25" x14ac:dyDescent="0.2">
      <c r="A62" s="109" t="s">
        <v>19</v>
      </c>
      <c r="B62" s="109" t="s">
        <v>21</v>
      </c>
      <c r="C62" s="110" t="s">
        <v>68</v>
      </c>
      <c r="D62" s="110" t="s">
        <v>282</v>
      </c>
      <c r="E62" s="111">
        <f>+IF(ISNUMBER(DATA!AE11),DATA!AE11,"n/a")</f>
        <v>1.605068800068846E-2</v>
      </c>
      <c r="F62" s="112">
        <f>+IF(ISNUMBER(DATA!AF11),DATA!AF11,"n/a")</f>
        <v>-5.0798325663631294E-2</v>
      </c>
      <c r="G62" s="111">
        <f>+IF(ISNUMBER(DATA!AI11),DATA!AI11,"n/a")</f>
        <v>1.6279377502818684E-2</v>
      </c>
      <c r="H62" s="112">
        <f>+IF(ISNUMBER(DATA!AJ11),DATA!AJ11,"n/a")</f>
        <v>-7.8131051654153211E-2</v>
      </c>
      <c r="I62" s="111">
        <f>+IF(ISNUMBER(DATA!AM11),DATA!AM11,"n/a")</f>
        <v>1.8220938934210243E-2</v>
      </c>
      <c r="J62" s="112">
        <f>+IF(ISNUMBER(DATA!AN11),DATA!AN11,"n/a")</f>
        <v>-9.6560887427829881E-2</v>
      </c>
      <c r="K62" s="111">
        <f>+IF(ISNUMBER(DATA!AQ11),DATA!AQ11,"n/a")</f>
        <v>2.0172583258813624E-2</v>
      </c>
      <c r="L62" s="112">
        <f>+IF(ISNUMBER(DATA!AR11),DATA!AR11,"n/a")</f>
        <v>-8.0301891925997973E-2</v>
      </c>
      <c r="R62" s="68"/>
      <c r="S62" s="68"/>
      <c r="T62" s="68"/>
      <c r="U62" s="68"/>
      <c r="V62" s="68"/>
      <c r="W62" s="68"/>
      <c r="X62" s="68"/>
      <c r="Y62" s="68"/>
    </row>
    <row r="63" spans="1:25" x14ac:dyDescent="0.2">
      <c r="A63" s="109" t="s">
        <v>19</v>
      </c>
      <c r="B63" s="109" t="s">
        <v>21</v>
      </c>
      <c r="C63" s="110" t="s">
        <v>68</v>
      </c>
      <c r="D63" s="110" t="s">
        <v>283</v>
      </c>
      <c r="E63" s="111">
        <f>+IF(ISNUMBER(DATA!AE12),DATA!AE12,"n/a")</f>
        <v>1.9629960836607258E-2</v>
      </c>
      <c r="F63" s="112">
        <f>+IF(ISNUMBER(DATA!AF12),DATA!AF12,"n/a")</f>
        <v>-6.8861481994540036E-2</v>
      </c>
      <c r="G63" s="111">
        <f>+IF(ISNUMBER(DATA!AI12),DATA!AI12,"n/a")</f>
        <v>1.9518461640455335E-2</v>
      </c>
      <c r="H63" s="112">
        <f>+IF(ISNUMBER(DATA!AJ12),DATA!AJ12,"n/a")</f>
        <v>-0.11173811695896763</v>
      </c>
      <c r="I63" s="111">
        <f>+IF(ISNUMBER(DATA!AM12),DATA!AM12,"n/a")</f>
        <v>2.1579004313117586E-2</v>
      </c>
      <c r="J63" s="112">
        <f>+IF(ISNUMBER(DATA!AN12),DATA!AN12,"n/a")</f>
        <v>-0.11699726991822174</v>
      </c>
      <c r="K63" s="111">
        <f>+IF(ISNUMBER(DATA!AQ12),DATA!AQ12,"n/a")</f>
        <v>2.3693361820061109E-2</v>
      </c>
      <c r="L63" s="112">
        <f>+IF(ISNUMBER(DATA!AR12),DATA!AR12,"n/a")</f>
        <v>-0.13474289371069698</v>
      </c>
      <c r="R63" s="68"/>
      <c r="S63" s="68"/>
      <c r="T63" s="68"/>
      <c r="U63" s="68"/>
      <c r="V63" s="68"/>
      <c r="W63" s="68"/>
      <c r="X63" s="68"/>
      <c r="Y63" s="68"/>
    </row>
    <row r="64" spans="1:25" x14ac:dyDescent="0.2">
      <c r="A64" s="109" t="s">
        <v>19</v>
      </c>
      <c r="B64" s="109" t="s">
        <v>21</v>
      </c>
      <c r="C64" s="110" t="s">
        <v>68</v>
      </c>
      <c r="D64" s="110" t="s">
        <v>284</v>
      </c>
      <c r="E64" s="111">
        <f>+IF(ISNUMBER(DATA!AE13),DATA!AE13,"n/a")</f>
        <v>1.4626725464101452E-2</v>
      </c>
      <c r="F64" s="112">
        <f>+IF(ISNUMBER(DATA!AF13),DATA!AF13,"n/a")</f>
        <v>-0.16972987432212275</v>
      </c>
      <c r="G64" s="111">
        <f>+IF(ISNUMBER(DATA!AI13),DATA!AI13,"n/a")</f>
        <v>1.4302126915205587E-2</v>
      </c>
      <c r="H64" s="112">
        <f>+IF(ISNUMBER(DATA!AJ13),DATA!AJ13,"n/a")</f>
        <v>-0.20069674563694059</v>
      </c>
      <c r="I64" s="111">
        <f>+IF(ISNUMBER(DATA!AM13),DATA!AM13,"n/a")</f>
        <v>1.5822281903397569E-2</v>
      </c>
      <c r="J64" s="112">
        <f>+IF(ISNUMBER(DATA!AN13),DATA!AN13,"n/a")</f>
        <v>-0.167435000207692</v>
      </c>
      <c r="K64" s="111">
        <f>+IF(ISNUMBER(DATA!AQ13),DATA!AQ13,"n/a")</f>
        <v>1.7102667903943901E-2</v>
      </c>
      <c r="L64" s="112">
        <f>+IF(ISNUMBER(DATA!AR13),DATA!AR13,"n/a")</f>
        <v>-0.15058869443161199</v>
      </c>
      <c r="R64" s="68"/>
      <c r="S64" s="68"/>
      <c r="T64" s="68"/>
      <c r="U64" s="68"/>
      <c r="V64" s="68"/>
      <c r="W64" s="68"/>
      <c r="X64" s="68"/>
      <c r="Y64" s="68"/>
    </row>
    <row r="65" spans="1:25" x14ac:dyDescent="0.2">
      <c r="A65" s="109" t="s">
        <v>19</v>
      </c>
      <c r="B65" s="109" t="s">
        <v>21</v>
      </c>
      <c r="C65" s="110" t="s">
        <v>68</v>
      </c>
      <c r="D65" s="110" t="s">
        <v>285</v>
      </c>
      <c r="E65" s="111">
        <f>+IF(ISNUMBER(DATA!AE14),DATA!AE14,"n/a")</f>
        <v>1.6049250083571324E-2</v>
      </c>
      <c r="F65" s="112">
        <f>+IF(ISNUMBER(DATA!AF14),DATA!AF14,"n/a")</f>
        <v>-4.1571925318110992E-4</v>
      </c>
      <c r="G65" s="111">
        <f>+IF(ISNUMBER(DATA!AI14),DATA!AI14,"n/a")</f>
        <v>1.6109795538409469E-2</v>
      </c>
      <c r="H65" s="112">
        <f>+IF(ISNUMBER(DATA!AJ14),DATA!AJ14,"n/a")</f>
        <v>-7.7006867193387535E-3</v>
      </c>
      <c r="I65" s="111">
        <f>+IF(ISNUMBER(DATA!AM14),DATA!AM14,"n/a")</f>
        <v>1.7516597812804256E-2</v>
      </c>
      <c r="J65" s="112">
        <f>+IF(ISNUMBER(DATA!AN14),DATA!AN14,"n/a")</f>
        <v>-6.0729517703712182E-2</v>
      </c>
      <c r="K65" s="111">
        <f>+IF(ISNUMBER(DATA!AQ14),DATA!AQ14,"n/a")</f>
        <v>1.8932032978012658E-2</v>
      </c>
      <c r="L65" s="112">
        <f>+IF(ISNUMBER(DATA!AR14),DATA!AR14,"n/a")</f>
        <v>-8.6445312675159994E-2</v>
      </c>
      <c r="R65" s="68"/>
      <c r="S65" s="68"/>
      <c r="T65" s="68"/>
      <c r="U65" s="68"/>
      <c r="V65" s="68"/>
      <c r="W65" s="68"/>
      <c r="X65" s="68"/>
      <c r="Y65" s="68"/>
    </row>
    <row r="66" spans="1:25" x14ac:dyDescent="0.2">
      <c r="A66" s="109" t="s">
        <v>19</v>
      </c>
      <c r="B66" s="109" t="s">
        <v>21</v>
      </c>
      <c r="C66" s="110" t="s">
        <v>68</v>
      </c>
      <c r="D66" s="110" t="s">
        <v>286</v>
      </c>
      <c r="E66" s="111">
        <f>+IF(ISNUMBER(DATA!AE15),DATA!AE15,"n/a")</f>
        <v>1.928206405160577E-2</v>
      </c>
      <c r="F66" s="112">
        <f>+IF(ISNUMBER(DATA!AF15),DATA!AF15,"n/a")</f>
        <v>9.2151362413213367E-2</v>
      </c>
      <c r="G66" s="111">
        <f>+IF(ISNUMBER(DATA!AI15),DATA!AI15,"n/a")</f>
        <v>1.914954895168984E-2</v>
      </c>
      <c r="H66" s="112">
        <f>+IF(ISNUMBER(DATA!AJ15),DATA!AJ15,"n/a")</f>
        <v>8.2328256767841279E-2</v>
      </c>
      <c r="I66" s="111">
        <f>+IF(ISNUMBER(DATA!AM15),DATA!AM15,"n/a")</f>
        <v>2.0029474732838202E-2</v>
      </c>
      <c r="J66" s="112">
        <f>+IF(ISNUMBER(DATA!AN15),DATA!AN15,"n/a")</f>
        <v>2.2988752906042548E-2</v>
      </c>
      <c r="K66" s="111">
        <f>+IF(ISNUMBER(DATA!AQ15),DATA!AQ15,"n/a")</f>
        <v>2.0051361942350385E-2</v>
      </c>
      <c r="L66" s="112">
        <f>+IF(ISNUMBER(DATA!AR15),DATA!AR15,"n/a")</f>
        <v>-4.7282777787995695E-2</v>
      </c>
      <c r="R66" s="68"/>
      <c r="S66" s="68"/>
      <c r="T66" s="68"/>
      <c r="U66" s="68"/>
      <c r="V66" s="68"/>
      <c r="W66" s="68"/>
      <c r="X66" s="68"/>
      <c r="Y66" s="68"/>
    </row>
    <row r="67" spans="1:25" x14ac:dyDescent="0.2">
      <c r="A67" s="109" t="s">
        <v>19</v>
      </c>
      <c r="B67" s="109" t="s">
        <v>21</v>
      </c>
      <c r="C67" s="110" t="s">
        <v>68</v>
      </c>
      <c r="D67" s="110" t="s">
        <v>287</v>
      </c>
      <c r="E67" s="111">
        <f>+IF(ISNUMBER(DATA!AE16),DATA!AE16,"n/a")</f>
        <v>2.4153121469242454E-2</v>
      </c>
      <c r="F67" s="112">
        <f>+IF(ISNUMBER(DATA!AF16),DATA!AF16,"n/a")</f>
        <v>3.2537484225754129E-2</v>
      </c>
      <c r="G67" s="111">
        <f>+IF(ISNUMBER(DATA!AI16),DATA!AI16,"n/a")</f>
        <v>2.3743829287705777E-2</v>
      </c>
      <c r="H67" s="112">
        <f>+IF(ISNUMBER(DATA!AJ16),DATA!AJ16,"n/a")</f>
        <v>1.1419220072356184E-2</v>
      </c>
      <c r="I67" s="111">
        <f>+IF(ISNUMBER(DATA!AM16),DATA!AM16,"n/a")</f>
        <v>2.4909610436114372E-2</v>
      </c>
      <c r="J67" s="112">
        <f>+IF(ISNUMBER(DATA!AN16),DATA!AN16,"n/a")</f>
        <v>-1.8197027444370739E-3</v>
      </c>
      <c r="K67" s="111">
        <f>+IF(ISNUMBER(DATA!AQ16),DATA!AQ16,"n/a")</f>
        <v>2.6827709470301827E-2</v>
      </c>
      <c r="L67" s="112">
        <f>+IF(ISNUMBER(DATA!AR16),DATA!AR16,"n/a")</f>
        <v>0.12181857208786936</v>
      </c>
      <c r="R67" s="68"/>
      <c r="S67" s="68"/>
      <c r="T67" s="68"/>
      <c r="U67" s="68"/>
      <c r="V67" s="68"/>
      <c r="W67" s="68"/>
      <c r="X67" s="68"/>
      <c r="Y67" s="68"/>
    </row>
    <row r="68" spans="1:25" x14ac:dyDescent="0.2">
      <c r="A68" s="109" t="s">
        <v>19</v>
      </c>
      <c r="B68" s="109" t="s">
        <v>21</v>
      </c>
      <c r="C68" s="110" t="s">
        <v>68</v>
      </c>
      <c r="D68" s="110" t="s">
        <v>288</v>
      </c>
      <c r="E68" s="111">
        <f>+IF(ISNUMBER(DATA!AE17),DATA!AE17,"n/a")</f>
        <v>1.927727370619076E-2</v>
      </c>
      <c r="F68" s="112">
        <f>+IF(ISNUMBER(DATA!AF17),DATA!AF17,"n/a")</f>
        <v>-4.7377227413712697E-2</v>
      </c>
      <c r="G68" s="111">
        <f>+IF(ISNUMBER(DATA!AI17),DATA!AI17,"n/a")</f>
        <v>1.9183425730284032E-2</v>
      </c>
      <c r="H68" s="112">
        <f>+IF(ISNUMBER(DATA!AJ17),DATA!AJ17,"n/a")</f>
        <v>-3.2899655117527363E-2</v>
      </c>
      <c r="I68" s="111">
        <f>+IF(ISNUMBER(DATA!AM17),DATA!AM17,"n/a")</f>
        <v>2.0505708182657168E-2</v>
      </c>
      <c r="J68" s="112">
        <f>+IF(ISNUMBER(DATA!AN17),DATA!AN17,"n/a")</f>
        <v>-6.2451919309889151E-2</v>
      </c>
      <c r="K68" s="111">
        <f>+IF(ISNUMBER(DATA!AQ17),DATA!AQ17,"n/a")</f>
        <v>2.1706044287587843E-2</v>
      </c>
      <c r="L68" s="112">
        <f>+IF(ISNUMBER(DATA!AR17),DATA!AR17,"n/a")</f>
        <v>-1.7459614252632663E-2</v>
      </c>
      <c r="R68" s="68"/>
      <c r="S68" s="68"/>
      <c r="T68" s="68"/>
      <c r="U68" s="68"/>
      <c r="V68" s="68"/>
      <c r="W68" s="68"/>
      <c r="X68" s="68"/>
      <c r="Y68" s="68"/>
    </row>
    <row r="69" spans="1:25" x14ac:dyDescent="0.2">
      <c r="A69" s="109" t="s">
        <v>19</v>
      </c>
      <c r="B69" s="109" t="s">
        <v>21</v>
      </c>
      <c r="C69" s="110" t="s">
        <v>68</v>
      </c>
      <c r="D69" s="110" t="s">
        <v>289</v>
      </c>
      <c r="E69" s="111">
        <f>+IF(ISNUMBER(DATA!AE18),DATA!AE18,"n/a")</f>
        <v>1.449135049516544E-2</v>
      </c>
      <c r="F69" s="112">
        <f>+IF(ISNUMBER(DATA!AF18),DATA!AF18,"n/a")</f>
        <v>-5.8287763142010965E-2</v>
      </c>
      <c r="G69" s="111">
        <f>+IF(ISNUMBER(DATA!AI18),DATA!AI18,"n/a")</f>
        <v>1.4643084384024604E-2</v>
      </c>
      <c r="H69" s="112">
        <f>+IF(ISNUMBER(DATA!AJ18),DATA!AJ18,"n/a")</f>
        <v>-8.6940271147497972E-2</v>
      </c>
      <c r="I69" s="111">
        <f>+IF(ISNUMBER(DATA!AM18),DATA!AM18,"n/a")</f>
        <v>1.5769099485045256E-2</v>
      </c>
      <c r="J69" s="112">
        <f>+IF(ISNUMBER(DATA!AN18),DATA!AN18,"n/a")</f>
        <v>-8.0696756620542154E-2</v>
      </c>
      <c r="K69" s="111">
        <f>+IF(ISNUMBER(DATA!AQ18),DATA!AQ18,"n/a")</f>
        <v>1.6419587667494812E-2</v>
      </c>
      <c r="L69" s="112">
        <f>+IF(ISNUMBER(DATA!AR18),DATA!AR18,"n/a")</f>
        <v>-7.5713044558365847E-2</v>
      </c>
      <c r="R69" s="68"/>
      <c r="S69" s="68"/>
      <c r="T69" s="68"/>
      <c r="U69" s="68"/>
      <c r="V69" s="68"/>
      <c r="W69" s="68"/>
      <c r="X69" s="68"/>
      <c r="Y69" s="68"/>
    </row>
    <row r="70" spans="1:25" x14ac:dyDescent="0.2">
      <c r="A70" s="109" t="s">
        <v>19</v>
      </c>
      <c r="B70" s="109" t="s">
        <v>21</v>
      </c>
      <c r="C70" s="110" t="s">
        <v>68</v>
      </c>
      <c r="D70" s="110" t="s">
        <v>290</v>
      </c>
      <c r="E70" s="111">
        <f>+IF(ISNUMBER(DATA!AE19),DATA!AE19,"n/a")</f>
        <v>1.8161280608415317E-2</v>
      </c>
      <c r="F70" s="112">
        <f>+IF(ISNUMBER(DATA!AF19),DATA!AF19,"n/a")</f>
        <v>-3.2322416206830365E-2</v>
      </c>
      <c r="G70" s="111">
        <f>+IF(ISNUMBER(DATA!AI19),DATA!AI19,"n/a")</f>
        <v>1.7809212260744937E-2</v>
      </c>
      <c r="H70" s="112">
        <f>+IF(ISNUMBER(DATA!AJ19),DATA!AJ19,"n/a")</f>
        <v>-7.2455464771492561E-2</v>
      </c>
      <c r="I70" s="111">
        <f>+IF(ISNUMBER(DATA!AM19),DATA!AM19,"n/a")</f>
        <v>1.9631837778371963E-2</v>
      </c>
      <c r="J70" s="112">
        <f>+IF(ISNUMBER(DATA!AN19),DATA!AN19,"n/a")</f>
        <v>-5.3441061989573449E-2</v>
      </c>
      <c r="K70" s="111">
        <f>+IF(ISNUMBER(DATA!AQ19),DATA!AQ19,"n/a")</f>
        <v>2.08038708484823E-2</v>
      </c>
      <c r="L70" s="112">
        <f>+IF(ISNUMBER(DATA!AR19),DATA!AR19,"n/a")</f>
        <v>-7.9832001178705217E-2</v>
      </c>
      <c r="R70" s="68"/>
      <c r="S70" s="68"/>
      <c r="T70" s="68"/>
      <c r="U70" s="68"/>
      <c r="V70" s="68"/>
      <c r="W70" s="68"/>
      <c r="X70" s="68"/>
      <c r="Y70" s="68"/>
    </row>
    <row r="71" spans="1:25" x14ac:dyDescent="0.2">
      <c r="A71" s="109" t="s">
        <v>19</v>
      </c>
      <c r="B71" s="109" t="s">
        <v>21</v>
      </c>
      <c r="C71" s="110" t="s">
        <v>68</v>
      </c>
      <c r="D71" s="110" t="s">
        <v>291</v>
      </c>
      <c r="E71" s="111">
        <f>+IF(ISNUMBER(DATA!AE20),DATA!AE20,"n/a")</f>
        <v>1.7666851313273894E-2</v>
      </c>
      <c r="F71" s="112">
        <f>+IF(ISNUMBER(DATA!AF20),DATA!AF20,"n/a")</f>
        <v>-3.8648796809835628E-4</v>
      </c>
      <c r="G71" s="111">
        <f>+IF(ISNUMBER(DATA!AI20),DATA!AI20,"n/a")</f>
        <v>1.7650485284650363E-2</v>
      </c>
      <c r="H71" s="112">
        <f>+IF(ISNUMBER(DATA!AJ20),DATA!AJ20,"n/a")</f>
        <v>-4.2299532351429414E-3</v>
      </c>
      <c r="I71" s="111">
        <f>+IF(ISNUMBER(DATA!AM20),DATA!AM20,"n/a")</f>
        <v>1.9121366763024922E-2</v>
      </c>
      <c r="J71" s="112">
        <f>+IF(ISNUMBER(DATA!AN20),DATA!AN20,"n/a")</f>
        <v>-4.7428884077681602E-2</v>
      </c>
      <c r="K71" s="111">
        <f>+IF(ISNUMBER(DATA!AQ20),DATA!AQ20,"n/a")</f>
        <v>2.0153683710777033E-2</v>
      </c>
      <c r="L71" s="112">
        <f>+IF(ISNUMBER(DATA!AR20),DATA!AR20,"n/a")</f>
        <v>-7.1493471409185202E-2</v>
      </c>
      <c r="R71" s="68"/>
      <c r="S71" s="68"/>
      <c r="T71" s="68"/>
      <c r="U71" s="68"/>
      <c r="V71" s="68"/>
      <c r="W71" s="68"/>
      <c r="X71" s="68"/>
      <c r="Y71" s="68"/>
    </row>
    <row r="72" spans="1:25" x14ac:dyDescent="0.2">
      <c r="A72" s="109" t="s">
        <v>19</v>
      </c>
      <c r="B72" s="109" t="s">
        <v>21</v>
      </c>
      <c r="C72" s="110" t="s">
        <v>68</v>
      </c>
      <c r="D72" s="110" t="s">
        <v>292</v>
      </c>
      <c r="E72" s="111">
        <f>+IF(ISNUMBER(DATA!AE21),DATA!AE21,"n/a")</f>
        <v>1.9153963841620034E-2</v>
      </c>
      <c r="F72" s="112">
        <f>+IF(ISNUMBER(DATA!AF21),DATA!AF21,"n/a")</f>
        <v>-9.4264346084726308E-2</v>
      </c>
      <c r="G72" s="111">
        <f>+IF(ISNUMBER(DATA!AI21),DATA!AI21,"n/a")</f>
        <v>1.9537818411046615E-2</v>
      </c>
      <c r="H72" s="112">
        <f>+IF(ISNUMBER(DATA!AJ21),DATA!AJ21,"n/a")</f>
        <v>-5.2457592496487834E-2</v>
      </c>
      <c r="I72" s="111">
        <f>+IF(ISNUMBER(DATA!AM21),DATA!AM21,"n/a")</f>
        <v>2.0918771604566542E-2</v>
      </c>
      <c r="J72" s="112">
        <f>+IF(ISNUMBER(DATA!AN21),DATA!AN21,"n/a")</f>
        <v>-0.13357576516722924</v>
      </c>
      <c r="K72" s="111">
        <f>+IF(ISNUMBER(DATA!AQ21),DATA!AQ21,"n/a")</f>
        <v>2.2235383715054402E-2</v>
      </c>
      <c r="L72" s="112">
        <f>+IF(ISNUMBER(DATA!AR21),DATA!AR21,"n/a")</f>
        <v>-0.17850893645904897</v>
      </c>
      <c r="R72" s="68"/>
      <c r="S72" s="68"/>
      <c r="T72" s="68"/>
      <c r="U72" s="68"/>
      <c r="V72" s="68"/>
      <c r="W72" s="68"/>
      <c r="X72" s="68"/>
      <c r="Y72" s="68"/>
    </row>
    <row r="73" spans="1:25" x14ac:dyDescent="0.2">
      <c r="A73" s="109" t="s">
        <v>19</v>
      </c>
      <c r="B73" s="109" t="s">
        <v>21</v>
      </c>
      <c r="C73" s="110" t="s">
        <v>68</v>
      </c>
      <c r="D73" s="110" t="s">
        <v>293</v>
      </c>
      <c r="E73" s="111">
        <f>+IF(ISNUMBER(DATA!AE22),DATA!AE22,"n/a")</f>
        <v>1.5212037230179389E-2</v>
      </c>
      <c r="F73" s="112">
        <f>+IF(ISNUMBER(DATA!AF22),DATA!AF22,"n/a")</f>
        <v>-0.16284819979290929</v>
      </c>
      <c r="G73" s="111">
        <f>+IF(ISNUMBER(DATA!AI22),DATA!AI22,"n/a")</f>
        <v>1.5254870413130882E-2</v>
      </c>
      <c r="H73" s="112">
        <f>+IF(ISNUMBER(DATA!AJ22),DATA!AJ22,"n/a")</f>
        <v>-0.14769467834829711</v>
      </c>
      <c r="I73" s="111">
        <f>+IF(ISNUMBER(DATA!AM22),DATA!AM22,"n/a")</f>
        <v>1.6458461317461835E-2</v>
      </c>
      <c r="J73" s="112">
        <f>+IF(ISNUMBER(DATA!AN22),DATA!AN22,"n/a")</f>
        <v>-0.18378407811184377</v>
      </c>
      <c r="K73" s="111">
        <f>+IF(ISNUMBER(DATA!AQ22),DATA!AQ22,"n/a")</f>
        <v>1.7756150113384085E-2</v>
      </c>
      <c r="L73" s="112">
        <f>+IF(ISNUMBER(DATA!AR22),DATA!AR22,"n/a")</f>
        <v>-0.18239813436497915</v>
      </c>
      <c r="R73" s="68"/>
      <c r="S73" s="68"/>
      <c r="T73" s="68"/>
      <c r="U73" s="68"/>
      <c r="V73" s="68"/>
      <c r="W73" s="68"/>
      <c r="X73" s="68"/>
      <c r="Y73" s="68"/>
    </row>
    <row r="74" spans="1:25" x14ac:dyDescent="0.2">
      <c r="A74" s="109" t="s">
        <v>19</v>
      </c>
      <c r="B74" s="109" t="s">
        <v>21</v>
      </c>
      <c r="C74" s="110" t="s">
        <v>68</v>
      </c>
      <c r="D74" s="110" t="s">
        <v>294</v>
      </c>
      <c r="E74" s="111">
        <f>+IF(ISNUMBER(DATA!AE23),DATA!AE23,"n/a")</f>
        <v>1.5057934577384682E-2</v>
      </c>
      <c r="F74" s="112">
        <f>+IF(ISNUMBER(DATA!AF23),DATA!AF23,"n/a")</f>
        <v>-8.0610137865384263E-2</v>
      </c>
      <c r="G74" s="111">
        <f>+IF(ISNUMBER(DATA!AI23),DATA!AI23,"n/a")</f>
        <v>1.5444103148155435E-2</v>
      </c>
      <c r="H74" s="112">
        <f>+IF(ISNUMBER(DATA!AJ23),DATA!AJ23,"n/a")</f>
        <v>-7.9123910495027511E-2</v>
      </c>
      <c r="I74" s="111">
        <f>+IF(ISNUMBER(DATA!AM23),DATA!AM23,"n/a")</f>
        <v>1.7015345389262145E-2</v>
      </c>
      <c r="J74" s="112">
        <f>+IF(ISNUMBER(DATA!AN23),DATA!AN23,"n/a")</f>
        <v>-0.12829662433046438</v>
      </c>
      <c r="K74" s="111">
        <f>+IF(ISNUMBER(DATA!AQ23),DATA!AQ23,"n/a")</f>
        <v>1.8782845651335037E-2</v>
      </c>
      <c r="L74" s="112">
        <f>+IF(ISNUMBER(DATA!AR23),DATA!AR23,"n/a")</f>
        <v>-0.1254125385601334</v>
      </c>
      <c r="R74" s="68"/>
      <c r="S74" s="68"/>
      <c r="T74" s="68"/>
      <c r="U74" s="68"/>
      <c r="V74" s="68"/>
      <c r="W74" s="68"/>
      <c r="X74" s="68"/>
      <c r="Y74" s="68"/>
    </row>
    <row r="75" spans="1:25" x14ac:dyDescent="0.2">
      <c r="A75" s="109" t="s">
        <v>19</v>
      </c>
      <c r="B75" s="109" t="s">
        <v>21</v>
      </c>
      <c r="C75" s="110" t="s">
        <v>68</v>
      </c>
      <c r="D75" s="110" t="s">
        <v>295</v>
      </c>
      <c r="E75" s="111">
        <f>+IF(ISNUMBER(DATA!AE24),DATA!AE24,"n/a")</f>
        <v>1.3505904812311726E-2</v>
      </c>
      <c r="F75" s="112">
        <f>+IF(ISNUMBER(DATA!AF24),DATA!AF24,"n/a")</f>
        <v>-9.8067938040265895E-2</v>
      </c>
      <c r="G75" s="111">
        <f>+IF(ISNUMBER(DATA!AI24),DATA!AI24,"n/a")</f>
        <v>1.3589708284582067E-2</v>
      </c>
      <c r="H75" s="112">
        <f>+IF(ISNUMBER(DATA!AJ24),DATA!AJ24,"n/a")</f>
        <v>-0.10132038121299178</v>
      </c>
      <c r="I75" s="111">
        <f>+IF(ISNUMBER(DATA!AM24),DATA!AM24,"n/a")</f>
        <v>1.4774492590837058E-2</v>
      </c>
      <c r="J75" s="112">
        <f>+IF(ISNUMBER(DATA!AN24),DATA!AN24,"n/a")</f>
        <v>-9.0135470075899421E-2</v>
      </c>
      <c r="K75" s="111">
        <f>+IF(ISNUMBER(DATA!AQ24),DATA!AQ24,"n/a")</f>
        <v>1.5207131443658902E-2</v>
      </c>
      <c r="L75" s="112">
        <f>+IF(ISNUMBER(DATA!AR24),DATA!AR24,"n/a")</f>
        <v>-0.11091888242860409</v>
      </c>
      <c r="R75" s="68"/>
      <c r="S75" s="68"/>
      <c r="T75" s="68"/>
      <c r="U75" s="68"/>
      <c r="V75" s="68"/>
      <c r="W75" s="68"/>
      <c r="X75" s="68"/>
      <c r="Y75" s="68"/>
    </row>
    <row r="76" spans="1:25" x14ac:dyDescent="0.2">
      <c r="A76" s="109" t="s">
        <v>19</v>
      </c>
      <c r="B76" s="109" t="s">
        <v>21</v>
      </c>
      <c r="C76" s="110" t="s">
        <v>68</v>
      </c>
      <c r="D76" s="110" t="s">
        <v>296</v>
      </c>
      <c r="E76" s="111">
        <f>+IF(ISNUMBER(DATA!AE25),DATA!AE25,"n/a")</f>
        <v>1.754081601482934E-2</v>
      </c>
      <c r="F76" s="112">
        <f>+IF(ISNUMBER(DATA!AF25),DATA!AF25,"n/a")</f>
        <v>1.215689993241606E-3</v>
      </c>
      <c r="G76" s="111">
        <f>+IF(ISNUMBER(DATA!AI25),DATA!AI25,"n/a")</f>
        <v>1.7893473377455754E-2</v>
      </c>
      <c r="H76" s="112">
        <f>+IF(ISNUMBER(DATA!AJ25),DATA!AJ25,"n/a")</f>
        <v>4.8129090757060081E-2</v>
      </c>
      <c r="I76" s="111">
        <f>+IF(ISNUMBER(DATA!AM25),DATA!AM25,"n/a")</f>
        <v>1.8931977653647361E-2</v>
      </c>
      <c r="J76" s="112">
        <f>+IF(ISNUMBER(DATA!AN25),DATA!AN25,"n/a")</f>
        <v>-2.6380159240155243E-3</v>
      </c>
      <c r="K76" s="111">
        <f>+IF(ISNUMBER(DATA!AQ25),DATA!AQ25,"n/a")</f>
        <v>1.9294510964003229E-2</v>
      </c>
      <c r="L76" s="112">
        <f>+IF(ISNUMBER(DATA!AR25),DATA!AR25,"n/a")</f>
        <v>-7.2647138144323747E-2</v>
      </c>
      <c r="R76" s="68"/>
      <c r="S76" s="68"/>
      <c r="T76" s="68"/>
      <c r="U76" s="68"/>
      <c r="V76" s="68"/>
      <c r="W76" s="68"/>
      <c r="X76" s="68"/>
      <c r="Y76" s="68"/>
    </row>
    <row r="77" spans="1:25" x14ac:dyDescent="0.2">
      <c r="A77" s="109" t="s">
        <v>19</v>
      </c>
      <c r="B77" s="109" t="s">
        <v>21</v>
      </c>
      <c r="C77" s="110" t="s">
        <v>68</v>
      </c>
      <c r="D77" s="110" t="s">
        <v>297</v>
      </c>
      <c r="E77" s="111">
        <f>+IF(ISNUMBER(DATA!AE26),DATA!AE26,"n/a")</f>
        <v>1.7849155960582123E-2</v>
      </c>
      <c r="F77" s="112">
        <f>+IF(ISNUMBER(DATA!AF26),DATA!AF26,"n/a")</f>
        <v>-2.4753690907625137E-3</v>
      </c>
      <c r="G77" s="111">
        <f>+IF(ISNUMBER(DATA!AI26),DATA!AI26,"n/a")</f>
        <v>1.7440176261928217E-2</v>
      </c>
      <c r="H77" s="112">
        <f>+IF(ISNUMBER(DATA!AJ26),DATA!AJ26,"n/a")</f>
        <v>-5.8464250154918393E-2</v>
      </c>
      <c r="I77" s="111">
        <f>+IF(ISNUMBER(DATA!AM26),DATA!AM26,"n/a")</f>
        <v>1.9008654095530885E-2</v>
      </c>
      <c r="J77" s="112">
        <f>+IF(ISNUMBER(DATA!AN26),DATA!AN26,"n/a")</f>
        <v>-1.6633744970313141E-2</v>
      </c>
      <c r="K77" s="111">
        <f>+IF(ISNUMBER(DATA!AQ26),DATA!AQ26,"n/a")</f>
        <v>2.0029272558498207E-2</v>
      </c>
      <c r="L77" s="112">
        <f>+IF(ISNUMBER(DATA!AR26),DATA!AR26,"n/a")</f>
        <v>3.0115326797738873E-3</v>
      </c>
      <c r="R77" s="68"/>
      <c r="S77" s="68"/>
      <c r="T77" s="68"/>
      <c r="U77" s="68"/>
      <c r="V77" s="68"/>
      <c r="W77" s="68"/>
      <c r="X77" s="68"/>
      <c r="Y77" s="68"/>
    </row>
    <row r="78" spans="1:25" x14ac:dyDescent="0.2">
      <c r="A78" s="109" t="s">
        <v>19</v>
      </c>
      <c r="B78" s="109" t="s">
        <v>21</v>
      </c>
      <c r="C78" s="110" t="s">
        <v>68</v>
      </c>
      <c r="D78" s="110" t="s">
        <v>298</v>
      </c>
      <c r="E78" s="111">
        <f>+IF(ISNUMBER(DATA!AE27),DATA!AE27,"n/a")</f>
        <v>1.4659105292821743E-2</v>
      </c>
      <c r="F78" s="112">
        <f>+IF(ISNUMBER(DATA!AF27),DATA!AF27,"n/a")</f>
        <v>0.10984741604949042</v>
      </c>
      <c r="G78" s="111">
        <f>+IF(ISNUMBER(DATA!AI27),DATA!AI27,"n/a")</f>
        <v>1.4735370935892533E-2</v>
      </c>
      <c r="H78" s="112">
        <f>+IF(ISNUMBER(DATA!AJ27),DATA!AJ27,"n/a")</f>
        <v>8.6982347830154128E-2</v>
      </c>
      <c r="I78" s="111">
        <f>+IF(ISNUMBER(DATA!AM27),DATA!AM27,"n/a")</f>
        <v>1.6246704624620936E-2</v>
      </c>
      <c r="J78" s="112">
        <f>+IF(ISNUMBER(DATA!AN27),DATA!AN27,"n/a")</f>
        <v>6.8636701095491429E-2</v>
      </c>
      <c r="K78" s="111">
        <f>+IF(ISNUMBER(DATA!AQ27),DATA!AQ27,"n/a")</f>
        <v>1.7094168776281653E-2</v>
      </c>
      <c r="L78" s="112">
        <f>+IF(ISNUMBER(DATA!AR27),DATA!AR27,"n/a")</f>
        <v>4.1061049299726329E-2</v>
      </c>
      <c r="R78" s="68"/>
      <c r="S78" s="68"/>
      <c r="T78" s="68"/>
      <c r="U78" s="68"/>
      <c r="V78" s="68"/>
      <c r="W78" s="68"/>
      <c r="X78" s="68"/>
      <c r="Y78" s="68"/>
    </row>
    <row r="79" spans="1:25" x14ac:dyDescent="0.2">
      <c r="A79" s="109" t="s">
        <v>19</v>
      </c>
      <c r="B79" s="109" t="s">
        <v>21</v>
      </c>
      <c r="C79" s="110" t="s">
        <v>68</v>
      </c>
      <c r="D79" s="110" t="s">
        <v>299</v>
      </c>
      <c r="E79" s="111">
        <f>+IF(ISNUMBER(DATA!AE28),DATA!AE28,"n/a")</f>
        <v>1.579458713925919E-2</v>
      </c>
      <c r="F79" s="112">
        <f>+IF(ISNUMBER(DATA!AF28),DATA!AF28,"n/a")</f>
        <v>-3.9139089597638871E-3</v>
      </c>
      <c r="G79" s="111">
        <f>+IF(ISNUMBER(DATA!AI28),DATA!AI28,"n/a")</f>
        <v>1.5406021167045616E-2</v>
      </c>
      <c r="H79" s="112">
        <f>+IF(ISNUMBER(DATA!AJ28),DATA!AJ28,"n/a")</f>
        <v>-0.10031656080526294</v>
      </c>
      <c r="I79" s="111">
        <f>+IF(ISNUMBER(DATA!AM28),DATA!AM28,"n/a")</f>
        <v>1.6604106136540113E-2</v>
      </c>
      <c r="J79" s="112">
        <f>+IF(ISNUMBER(DATA!AN28),DATA!AN28,"n/a")</f>
        <v>-0.14877994524193985</v>
      </c>
      <c r="K79" s="111">
        <f>+IF(ISNUMBER(DATA!AQ28),DATA!AQ28,"n/a")</f>
        <v>1.800077386012457E-2</v>
      </c>
      <c r="L79" s="112">
        <f>+IF(ISNUMBER(DATA!AR28),DATA!AR28,"n/a")</f>
        <v>-0.15197259798874935</v>
      </c>
      <c r="R79" s="68"/>
      <c r="S79" s="68"/>
      <c r="T79" s="68"/>
      <c r="U79" s="68"/>
      <c r="V79" s="68"/>
      <c r="W79" s="68"/>
      <c r="X79" s="68"/>
      <c r="Y79" s="68"/>
    </row>
    <row r="80" spans="1:25" x14ac:dyDescent="0.2">
      <c r="A80" s="109" t="s">
        <v>19</v>
      </c>
      <c r="B80" s="109" t="s">
        <v>21</v>
      </c>
      <c r="C80" s="110" t="s">
        <v>68</v>
      </c>
      <c r="D80" s="110" t="s">
        <v>300</v>
      </c>
      <c r="E80" s="111">
        <f>+IF(ISNUMBER(DATA!AE29),DATA!AE29,"n/a")</f>
        <v>1.6532373618944978E-2</v>
      </c>
      <c r="F80" s="112">
        <f>+IF(ISNUMBER(DATA!AF29),DATA!AF29,"n/a")</f>
        <v>-1.1102545945231718E-2</v>
      </c>
      <c r="G80" s="111">
        <f>+IF(ISNUMBER(DATA!AI29),DATA!AI29,"n/a")</f>
        <v>1.6783277766683091E-2</v>
      </c>
      <c r="H80" s="112">
        <f>+IF(ISNUMBER(DATA!AJ29),DATA!AJ29,"n/a")</f>
        <v>-2.0781417457331822E-2</v>
      </c>
      <c r="I80" s="111">
        <f>+IF(ISNUMBER(DATA!AM29),DATA!AM29,"n/a")</f>
        <v>1.7833853356292832E-2</v>
      </c>
      <c r="J80" s="112">
        <f>+IF(ISNUMBER(DATA!AN29),DATA!AN29,"n/a")</f>
        <v>-1.4395191061736257E-2</v>
      </c>
      <c r="K80" s="111">
        <f>+IF(ISNUMBER(DATA!AQ29),DATA!AQ29,"n/a")</f>
        <v>1.7839262687195663E-2</v>
      </c>
      <c r="L80" s="112">
        <f>+IF(ISNUMBER(DATA!AR29),DATA!AR29,"n/a")</f>
        <v>-7.4781262023508252E-2</v>
      </c>
      <c r="R80" s="68"/>
      <c r="S80" s="68"/>
      <c r="T80" s="68"/>
      <c r="U80" s="68"/>
      <c r="V80" s="68"/>
      <c r="W80" s="68"/>
      <c r="X80" s="68"/>
      <c r="Y80" s="68"/>
    </row>
    <row r="81" spans="1:25" x14ac:dyDescent="0.2">
      <c r="A81" s="109" t="s">
        <v>19</v>
      </c>
      <c r="B81" s="109" t="s">
        <v>21</v>
      </c>
      <c r="C81" s="110" t="s">
        <v>68</v>
      </c>
      <c r="D81" s="110" t="s">
        <v>301</v>
      </c>
      <c r="E81" s="111">
        <f>+IF(ISNUMBER(DATA!AE30),DATA!AE30,"n/a")</f>
        <v>1.5141647696397755E-2</v>
      </c>
      <c r="F81" s="112">
        <f>+IF(ISNUMBER(DATA!AF30),DATA!AF30,"n/a")</f>
        <v>6.2508026517931262E-3</v>
      </c>
      <c r="G81" s="111">
        <f>+IF(ISNUMBER(DATA!AI30),DATA!AI30,"n/a")</f>
        <v>1.5009114604879767E-2</v>
      </c>
      <c r="H81" s="112">
        <f>+IF(ISNUMBER(DATA!AJ30),DATA!AJ30,"n/a")</f>
        <v>-3.3901650017805623E-2</v>
      </c>
      <c r="I81" s="111">
        <f>+IF(ISNUMBER(DATA!AM30),DATA!AM30,"n/a")</f>
        <v>1.6082833371207146E-2</v>
      </c>
      <c r="J81" s="112">
        <f>+IF(ISNUMBER(DATA!AN30),DATA!AN30,"n/a")</f>
        <v>-1.3342830798426797E-2</v>
      </c>
      <c r="K81" s="111">
        <f>+IF(ISNUMBER(DATA!AQ30),DATA!AQ30,"n/a")</f>
        <v>1.6621674699333271E-2</v>
      </c>
      <c r="L81" s="112">
        <f>+IF(ISNUMBER(DATA!AR30),DATA!AR30,"n/a")</f>
        <v>-2.9124244481865472E-2</v>
      </c>
      <c r="R81" s="68"/>
      <c r="S81" s="68"/>
      <c r="T81" s="68"/>
      <c r="U81" s="68"/>
      <c r="V81" s="68"/>
      <c r="W81" s="68"/>
      <c r="X81" s="68"/>
      <c r="Y81" s="68"/>
    </row>
    <row r="82" spans="1:25" x14ac:dyDescent="0.2">
      <c r="A82" s="109" t="s">
        <v>19</v>
      </c>
      <c r="B82" s="109" t="s">
        <v>21</v>
      </c>
      <c r="C82" s="110" t="s">
        <v>68</v>
      </c>
      <c r="D82" s="110" t="s">
        <v>302</v>
      </c>
      <c r="E82" s="111">
        <f>+IF(ISNUMBER(DATA!AE31),DATA!AE31,"n/a")</f>
        <v>2.0344791715103991E-2</v>
      </c>
      <c r="F82" s="112">
        <f>+IF(ISNUMBER(DATA!AF31),DATA!AF31,"n/a")</f>
        <v>0.14891115921446019</v>
      </c>
      <c r="G82" s="111">
        <f>+IF(ISNUMBER(DATA!AI31),DATA!AI31,"n/a")</f>
        <v>2.0404319481973535E-2</v>
      </c>
      <c r="H82" s="112">
        <f>+IF(ISNUMBER(DATA!AJ31),DATA!AJ31,"n/a")</f>
        <v>0.41366663947845006</v>
      </c>
      <c r="I82" s="111">
        <f>+IF(ISNUMBER(DATA!AM31),DATA!AM31,"n/a")</f>
        <v>2.2099835108146847E-2</v>
      </c>
      <c r="J82" s="112">
        <f>+IF(ISNUMBER(DATA!AN31),DATA!AN31,"n/a")</f>
        <v>0.42434068903465899</v>
      </c>
      <c r="K82" s="111">
        <f>+IF(ISNUMBER(DATA!AQ31),DATA!AQ31,"n/a")</f>
        <v>2.39312882118436E-2</v>
      </c>
      <c r="L82" s="112">
        <f>+IF(ISNUMBER(DATA!AR31),DATA!AR31,"n/a")</f>
        <v>0.22705221701629016</v>
      </c>
      <c r="R82" s="68"/>
      <c r="S82" s="68"/>
      <c r="T82" s="68"/>
      <c r="U82" s="68"/>
      <c r="V82" s="68"/>
      <c r="W82" s="68"/>
      <c r="X82" s="68"/>
      <c r="Y82" s="68"/>
    </row>
    <row r="83" spans="1:25" x14ac:dyDescent="0.2">
      <c r="A83" s="109" t="s">
        <v>19</v>
      </c>
      <c r="B83" s="109" t="s">
        <v>21</v>
      </c>
      <c r="C83" s="110" t="s">
        <v>68</v>
      </c>
      <c r="D83" s="110" t="s">
        <v>303</v>
      </c>
      <c r="E83" s="111">
        <f>+IF(ISNUMBER(DATA!AE32),DATA!AE32,"n/a")</f>
        <v>1.5403284950371432E-2</v>
      </c>
      <c r="F83" s="112">
        <f>+IF(ISNUMBER(DATA!AF32),DATA!AF32,"n/a")</f>
        <v>-7.0137976838486993E-2</v>
      </c>
      <c r="G83" s="111">
        <f>+IF(ISNUMBER(DATA!AI32),DATA!AI32,"n/a")</f>
        <v>1.5911300561286916E-2</v>
      </c>
      <c r="H83" s="112">
        <f>+IF(ISNUMBER(DATA!AJ32),DATA!AJ32,"n/a")</f>
        <v>7.5878324762455873E-2</v>
      </c>
      <c r="I83" s="111">
        <f>+IF(ISNUMBER(DATA!AM32),DATA!AM32,"n/a")</f>
        <v>1.7498936534851423E-2</v>
      </c>
      <c r="J83" s="112">
        <f>+IF(ISNUMBER(DATA!AN32),DATA!AN32,"n/a")</f>
        <v>7.3761087162286035E-2</v>
      </c>
      <c r="K83" s="111">
        <f>+IF(ISNUMBER(DATA!AQ32),DATA!AQ32,"n/a")</f>
        <v>1.9009766160997556E-2</v>
      </c>
      <c r="L83" s="112">
        <f>+IF(ISNUMBER(DATA!AR32),DATA!AR32,"n/a")</f>
        <v>3.1406687064547412E-2</v>
      </c>
      <c r="R83" s="68"/>
      <c r="S83" s="68"/>
      <c r="T83" s="68"/>
      <c r="U83" s="68"/>
      <c r="V83" s="68"/>
      <c r="W83" s="68"/>
      <c r="X83" s="68"/>
      <c r="Y83" s="68"/>
    </row>
    <row r="84" spans="1:25" x14ac:dyDescent="0.2">
      <c r="A84" s="109" t="s">
        <v>19</v>
      </c>
      <c r="B84" s="109" t="s">
        <v>21</v>
      </c>
      <c r="C84" s="110" t="s">
        <v>68</v>
      </c>
      <c r="D84" s="110" t="s">
        <v>304</v>
      </c>
      <c r="E84" s="111">
        <f>+IF(ISNUMBER(DATA!AE33),DATA!AE33,"n/a")</f>
        <v>1.6559954468272752E-2</v>
      </c>
      <c r="F84" s="112">
        <f>+IF(ISNUMBER(DATA!AF33),DATA!AF33,"n/a")</f>
        <v>-2.2162948110936512E-2</v>
      </c>
      <c r="G84" s="111">
        <f>+IF(ISNUMBER(DATA!AI33),DATA!AI33,"n/a")</f>
        <v>1.6126870188225367E-2</v>
      </c>
      <c r="H84" s="112">
        <f>+IF(ISNUMBER(DATA!AJ33),DATA!AJ33,"n/a")</f>
        <v>-6.644861565574256E-2</v>
      </c>
      <c r="I84" s="111">
        <f>+IF(ISNUMBER(DATA!AM33),DATA!AM33,"n/a")</f>
        <v>1.7399819714645923E-2</v>
      </c>
      <c r="J84" s="112">
        <f>+IF(ISNUMBER(DATA!AN33),DATA!AN33,"n/a")</f>
        <v>-5.0071427705086768E-2</v>
      </c>
      <c r="K84" s="111">
        <f>+IF(ISNUMBER(DATA!AQ33),DATA!AQ33,"n/a")</f>
        <v>1.7824058324605114E-2</v>
      </c>
      <c r="L84" s="112">
        <f>+IF(ISNUMBER(DATA!AR33),DATA!AR33,"n/a")</f>
        <v>-7.9585816093392936E-2</v>
      </c>
      <c r="R84" s="68"/>
      <c r="S84" s="68"/>
      <c r="T84" s="68"/>
      <c r="U84" s="68"/>
      <c r="V84" s="68"/>
      <c r="W84" s="68"/>
      <c r="X84" s="68"/>
      <c r="Y84" s="68"/>
    </row>
    <row r="85" spans="1:25" x14ac:dyDescent="0.2">
      <c r="A85" s="109" t="s">
        <v>19</v>
      </c>
      <c r="B85" s="109" t="s">
        <v>21</v>
      </c>
      <c r="C85" s="110" t="s">
        <v>68</v>
      </c>
      <c r="D85" s="110" t="s">
        <v>305</v>
      </c>
      <c r="E85" s="111">
        <f>+IF(ISNUMBER(DATA!AE34),DATA!AE34,"n/a")</f>
        <v>1.7957370972630261E-2</v>
      </c>
      <c r="F85" s="112">
        <f>+IF(ISNUMBER(DATA!AF34),DATA!AF34,"n/a")</f>
        <v>-3.0876444903887162E-2</v>
      </c>
      <c r="G85" s="111">
        <f>+IF(ISNUMBER(DATA!AI34),DATA!AI34,"n/a")</f>
        <v>1.8634478018089571E-2</v>
      </c>
      <c r="H85" s="112">
        <f>+IF(ISNUMBER(DATA!AJ34),DATA!AJ34,"n/a")</f>
        <v>-3.6348345479324945E-2</v>
      </c>
      <c r="I85" s="111">
        <f>+IF(ISNUMBER(DATA!AM34),DATA!AM34,"n/a")</f>
        <v>2.112586097162945E-2</v>
      </c>
      <c r="J85" s="112">
        <f>+IF(ISNUMBER(DATA!AN34),DATA!AN34,"n/a")</f>
        <v>1.0328422475587573E-2</v>
      </c>
      <c r="K85" s="111">
        <f>+IF(ISNUMBER(DATA!AQ34),DATA!AQ34,"n/a")</f>
        <v>2.1024860678496137E-2</v>
      </c>
      <c r="L85" s="112">
        <f>+IF(ISNUMBER(DATA!AR34),DATA!AR34,"n/a")</f>
        <v>8.0117943189430413E-2</v>
      </c>
      <c r="R85" s="68"/>
      <c r="S85" s="68"/>
      <c r="T85" s="68"/>
      <c r="U85" s="68"/>
      <c r="V85" s="68"/>
      <c r="W85" s="68"/>
      <c r="X85" s="68"/>
      <c r="Y85" s="68"/>
    </row>
    <row r="86" spans="1:25" x14ac:dyDescent="0.2">
      <c r="A86" s="109" t="s">
        <v>19</v>
      </c>
      <c r="B86" s="109" t="s">
        <v>21</v>
      </c>
      <c r="C86" s="110" t="s">
        <v>68</v>
      </c>
      <c r="D86" s="110" t="s">
        <v>306</v>
      </c>
      <c r="E86" s="111">
        <f>+IF(ISNUMBER(DATA!AE35),DATA!AE35,"n/a")</f>
        <v>1.3935899169138746E-2</v>
      </c>
      <c r="F86" s="112">
        <f>+IF(ISNUMBER(DATA!AF35),DATA!AF35,"n/a")</f>
        <v>-0.10422429659402069</v>
      </c>
      <c r="G86" s="111">
        <f>+IF(ISNUMBER(DATA!AI35),DATA!AI35,"n/a")</f>
        <v>1.4328056549331345E-2</v>
      </c>
      <c r="H86" s="112">
        <f>+IF(ISNUMBER(DATA!AJ35),DATA!AJ35,"n/a")</f>
        <v>-0.10106286803195</v>
      </c>
      <c r="I86" s="111">
        <f>+IF(ISNUMBER(DATA!AM35),DATA!AM35,"n/a")</f>
        <v>1.6238560012137471E-2</v>
      </c>
      <c r="J86" s="112">
        <f>+IF(ISNUMBER(DATA!AN35),DATA!AN35,"n/a")</f>
        <v>-0.1370357070952212</v>
      </c>
      <c r="K86" s="111">
        <f>+IF(ISNUMBER(DATA!AQ35),DATA!AQ35,"n/a")</f>
        <v>1.7825700978762363E-2</v>
      </c>
      <c r="L86" s="112">
        <f>+IF(ISNUMBER(DATA!AR35),DATA!AR35,"n/a")</f>
        <v>-0.17001742226019667</v>
      </c>
      <c r="R86" s="68"/>
      <c r="S86" s="68"/>
      <c r="T86" s="68"/>
      <c r="U86" s="68"/>
      <c r="V86" s="68"/>
      <c r="W86" s="68"/>
      <c r="X86" s="68"/>
      <c r="Y86" s="68"/>
    </row>
    <row r="87" spans="1:25" x14ac:dyDescent="0.2">
      <c r="A87" s="109" t="s">
        <v>19</v>
      </c>
      <c r="B87" s="109" t="s">
        <v>21</v>
      </c>
      <c r="C87" s="110" t="s">
        <v>68</v>
      </c>
      <c r="D87" s="110" t="s">
        <v>307</v>
      </c>
      <c r="E87" s="111">
        <f>+IF(ISNUMBER(DATA!AE36),DATA!AE36,"n/a")</f>
        <v>2.028606672284514E-2</v>
      </c>
      <c r="F87" s="112">
        <f>+IF(ISNUMBER(DATA!AF36),DATA!AF36,"n/a")</f>
        <v>-4.2833937969300601E-2</v>
      </c>
      <c r="G87" s="111">
        <f>+IF(ISNUMBER(DATA!AI36),DATA!AI36,"n/a")</f>
        <v>2.0647170703901277E-2</v>
      </c>
      <c r="H87" s="112">
        <f>+IF(ISNUMBER(DATA!AJ36),DATA!AJ36,"n/a")</f>
        <v>-3.7488790844984049E-2</v>
      </c>
      <c r="I87" s="111">
        <f>+IF(ISNUMBER(DATA!AM36),DATA!AM36,"n/a")</f>
        <v>2.3126785534974239E-2</v>
      </c>
      <c r="J87" s="112">
        <f>+IF(ISNUMBER(DATA!AN36),DATA!AN36,"n/a")</f>
        <v>-4.6566355341395513E-2</v>
      </c>
      <c r="K87" s="111">
        <f>+IF(ISNUMBER(DATA!AQ36),DATA!AQ36,"n/a")</f>
        <v>2.5349736972545962E-2</v>
      </c>
      <c r="L87" s="112">
        <f>+IF(ISNUMBER(DATA!AR36),DATA!AR36,"n/a")</f>
        <v>-2.0010462301248144E-2</v>
      </c>
      <c r="R87" s="68"/>
      <c r="S87" s="68"/>
      <c r="T87" s="68"/>
      <c r="U87" s="68"/>
      <c r="V87" s="68"/>
      <c r="W87" s="68"/>
      <c r="X87" s="68"/>
      <c r="Y87" s="68"/>
    </row>
    <row r="88" spans="1:25" x14ac:dyDescent="0.2">
      <c r="A88" s="109" t="s">
        <v>19</v>
      </c>
      <c r="B88" s="109" t="s">
        <v>21</v>
      </c>
      <c r="C88" s="110" t="s">
        <v>68</v>
      </c>
      <c r="D88" s="110" t="s">
        <v>308</v>
      </c>
      <c r="E88" s="111">
        <f>+IF(ISNUMBER(DATA!AE37),DATA!AE37,"n/a")</f>
        <v>1.6851193368836195E-2</v>
      </c>
      <c r="F88" s="112">
        <f>+IF(ISNUMBER(DATA!AF37),DATA!AF37,"n/a")</f>
        <v>3.4038123943211721E-2</v>
      </c>
      <c r="G88" s="111">
        <f>+IF(ISNUMBER(DATA!AI37),DATA!AI37,"n/a")</f>
        <v>1.7118705981488763E-2</v>
      </c>
      <c r="H88" s="112">
        <f>+IF(ISNUMBER(DATA!AJ37),DATA!AJ37,"n/a")</f>
        <v>4.7884091321787059E-2</v>
      </c>
      <c r="I88" s="111">
        <f>+IF(ISNUMBER(DATA!AM37),DATA!AM37,"n/a")</f>
        <v>1.8616361984107401E-2</v>
      </c>
      <c r="J88" s="112">
        <f>+IF(ISNUMBER(DATA!AN37),DATA!AN37,"n/a")</f>
        <v>4.2991792894758393E-2</v>
      </c>
      <c r="K88" s="111">
        <f>+IF(ISNUMBER(DATA!AQ37),DATA!AQ37,"n/a")</f>
        <v>1.8797786078525516E-2</v>
      </c>
      <c r="L88" s="112">
        <f>+IF(ISNUMBER(DATA!AR37),DATA!AR37,"n/a")</f>
        <v>-3.7150647730740949E-2</v>
      </c>
      <c r="R88" s="68"/>
      <c r="S88" s="68"/>
      <c r="T88" s="68"/>
      <c r="U88" s="68"/>
      <c r="V88" s="68"/>
      <c r="W88" s="68"/>
      <c r="X88" s="68"/>
      <c r="Y88" s="68"/>
    </row>
    <row r="89" spans="1:25" x14ac:dyDescent="0.2">
      <c r="A89" s="109" t="s">
        <v>19</v>
      </c>
      <c r="B89" s="109" t="s">
        <v>21</v>
      </c>
      <c r="C89" s="110" t="s">
        <v>68</v>
      </c>
      <c r="D89" s="110" t="s">
        <v>309</v>
      </c>
      <c r="E89" s="111">
        <f>+IF(ISNUMBER(DATA!AE38),DATA!AE38,"n/a")</f>
        <v>1.6563494934602418E-2</v>
      </c>
      <c r="F89" s="112">
        <f>+IF(ISNUMBER(DATA!AF38),DATA!AF38,"n/a")</f>
        <v>-8.9876413627461293E-4</v>
      </c>
      <c r="G89" s="111">
        <f>+IF(ISNUMBER(DATA!AI38),DATA!AI38,"n/a")</f>
        <v>1.6334078308010716E-2</v>
      </c>
      <c r="H89" s="112">
        <f>+IF(ISNUMBER(DATA!AJ38),DATA!AJ38,"n/a")</f>
        <v>-6.6711791278068963E-2</v>
      </c>
      <c r="I89" s="111">
        <f>+IF(ISNUMBER(DATA!AM38),DATA!AM38,"n/a")</f>
        <v>1.780018747583615E-2</v>
      </c>
      <c r="J89" s="112">
        <f>+IF(ISNUMBER(DATA!AN38),DATA!AN38,"n/a")</f>
        <v>-3.1974271060964191E-2</v>
      </c>
      <c r="K89" s="111">
        <f>+IF(ISNUMBER(DATA!AQ38),DATA!AQ38,"n/a")</f>
        <v>1.8790819741290501E-2</v>
      </c>
      <c r="L89" s="112">
        <f>+IF(ISNUMBER(DATA!AR38),DATA!AR38,"n/a")</f>
        <v>-4.1041606949267923E-2</v>
      </c>
      <c r="R89" s="68"/>
      <c r="S89" s="68"/>
      <c r="T89" s="68"/>
      <c r="U89" s="68"/>
      <c r="V89" s="68"/>
      <c r="W89" s="68"/>
      <c r="X89" s="68"/>
      <c r="Y89" s="68"/>
    </row>
    <row r="90" spans="1:25" x14ac:dyDescent="0.2">
      <c r="A90" s="109" t="s">
        <v>19</v>
      </c>
      <c r="B90" s="109" t="s">
        <v>21</v>
      </c>
      <c r="C90" s="110" t="s">
        <v>68</v>
      </c>
      <c r="D90" s="110" t="s">
        <v>310</v>
      </c>
      <c r="E90" s="111">
        <f>+IF(ISNUMBER(DATA!AE39),DATA!AE39,"n/a")</f>
        <v>1.8584582614816235E-2</v>
      </c>
      <c r="F90" s="112">
        <f>+IF(ISNUMBER(DATA!AF39),DATA!AF39,"n/a")</f>
        <v>6.8799000354462236E-2</v>
      </c>
      <c r="G90" s="111">
        <f>+IF(ISNUMBER(DATA!AI39),DATA!AI39,"n/a")</f>
        <v>1.8746501897242019E-2</v>
      </c>
      <c r="H90" s="112">
        <f>+IF(ISNUMBER(DATA!AJ39),DATA!AJ39,"n/a")</f>
        <v>5.9655101992277249E-2</v>
      </c>
      <c r="I90" s="111">
        <f>+IF(ISNUMBER(DATA!AM39),DATA!AM39,"n/a")</f>
        <v>1.9978188698369231E-2</v>
      </c>
      <c r="J90" s="112">
        <f>+IF(ISNUMBER(DATA!AN39),DATA!AN39,"n/a")</f>
        <v>1.9945393118599511E-2</v>
      </c>
      <c r="K90" s="111">
        <f>+IF(ISNUMBER(DATA!AQ39),DATA!AQ39,"n/a")</f>
        <v>2.064601663611312E-2</v>
      </c>
      <c r="L90" s="112">
        <f>+IF(ISNUMBER(DATA!AR39),DATA!AR39,"n/a")</f>
        <v>-1.7181004284837556E-2</v>
      </c>
      <c r="R90" s="68"/>
      <c r="S90" s="68"/>
      <c r="T90" s="68"/>
      <c r="U90" s="68"/>
      <c r="V90" s="68"/>
      <c r="W90" s="68"/>
      <c r="X90" s="68"/>
      <c r="Y90" s="68"/>
    </row>
    <row r="91" spans="1:25" x14ac:dyDescent="0.2">
      <c r="A91" s="109" t="s">
        <v>19</v>
      </c>
      <c r="B91" s="109" t="s">
        <v>21</v>
      </c>
      <c r="C91" s="110" t="s">
        <v>68</v>
      </c>
      <c r="D91" s="110" t="s">
        <v>311</v>
      </c>
      <c r="E91" s="111">
        <f>+IF(ISNUMBER(DATA!AE40),DATA!AE40,"n/a")</f>
        <v>1.4593383569313433E-2</v>
      </c>
      <c r="F91" s="112">
        <f>+IF(ISNUMBER(DATA!AF40),DATA!AF40,"n/a")</f>
        <v>-0.17795573289515876</v>
      </c>
      <c r="G91" s="111">
        <f>+IF(ISNUMBER(DATA!AI40),DATA!AI40,"n/a")</f>
        <v>1.4744721353976975E-2</v>
      </c>
      <c r="H91" s="112">
        <f>+IF(ISNUMBER(DATA!AJ40),DATA!AJ40,"n/a")</f>
        <v>-0.17417997401866953</v>
      </c>
      <c r="I91" s="111">
        <f>+IF(ISNUMBER(DATA!AM40),DATA!AM40,"n/a")</f>
        <v>1.6655247594042029E-2</v>
      </c>
      <c r="J91" s="112">
        <f>+IF(ISNUMBER(DATA!AN40),DATA!AN40,"n/a")</f>
        <v>-0.1985877919774951</v>
      </c>
      <c r="K91" s="111">
        <f>+IF(ISNUMBER(DATA!AQ40),DATA!AQ40,"n/a")</f>
        <v>1.83737509471452E-2</v>
      </c>
      <c r="L91" s="112">
        <f>+IF(ISNUMBER(DATA!AR40),DATA!AR40,"n/a")</f>
        <v>-0.19139558853016708</v>
      </c>
      <c r="R91" s="68"/>
      <c r="S91" s="68"/>
      <c r="T91" s="68"/>
      <c r="U91" s="68"/>
      <c r="V91" s="68"/>
      <c r="W91" s="68"/>
      <c r="X91" s="68"/>
      <c r="Y91" s="68"/>
    </row>
    <row r="92" spans="1:25" x14ac:dyDescent="0.2">
      <c r="A92" s="109" t="s">
        <v>19</v>
      </c>
      <c r="B92" s="109" t="s">
        <v>21</v>
      </c>
      <c r="C92" s="110" t="s">
        <v>68</v>
      </c>
      <c r="D92" s="110" t="s">
        <v>312</v>
      </c>
      <c r="E92" s="111">
        <f>+IF(ISNUMBER(DATA!AE41),DATA!AE41,"n/a")</f>
        <v>1.7177109688216285E-2</v>
      </c>
      <c r="F92" s="112">
        <f>+IF(ISNUMBER(DATA!AF41),DATA!AF41,"n/a")</f>
        <v>-3.9020587401347034E-3</v>
      </c>
      <c r="G92" s="111">
        <f>+IF(ISNUMBER(DATA!AI41),DATA!AI41,"n/a")</f>
        <v>1.6876720619982934E-2</v>
      </c>
      <c r="H92" s="112">
        <f>+IF(ISNUMBER(DATA!AJ41),DATA!AJ41,"n/a")</f>
        <v>-4.3339619219998765E-2</v>
      </c>
      <c r="I92" s="111">
        <f>+IF(ISNUMBER(DATA!AM41),DATA!AM41,"n/a")</f>
        <v>1.8404449856123353E-2</v>
      </c>
      <c r="J92" s="112">
        <f>+IF(ISNUMBER(DATA!AN41),DATA!AN41,"n/a")</f>
        <v>-6.18945332142809E-2</v>
      </c>
      <c r="K92" s="111">
        <f>+IF(ISNUMBER(DATA!AQ41),DATA!AQ41,"n/a")</f>
        <v>1.9718724079220738E-2</v>
      </c>
      <c r="L92" s="112">
        <f>+IF(ISNUMBER(DATA!AR41),DATA!AR41,"n/a")</f>
        <v>-4.3648071917962508E-2</v>
      </c>
      <c r="R92" s="68"/>
      <c r="S92" s="68"/>
      <c r="T92" s="68"/>
      <c r="U92" s="68"/>
      <c r="V92" s="68"/>
      <c r="W92" s="68"/>
      <c r="X92" s="68"/>
      <c r="Y92" s="68"/>
    </row>
    <row r="93" spans="1:25" x14ac:dyDescent="0.2">
      <c r="A93" s="109" t="s">
        <v>19</v>
      </c>
      <c r="B93" s="109" t="s">
        <v>21</v>
      </c>
      <c r="C93" s="110" t="s">
        <v>68</v>
      </c>
      <c r="D93" s="110" t="s">
        <v>313</v>
      </c>
      <c r="E93" s="111">
        <f>+IF(ISNUMBER(DATA!AE42),DATA!AE42,"n/a")</f>
        <v>2.2387778911974632E-2</v>
      </c>
      <c r="F93" s="112">
        <f>+IF(ISNUMBER(DATA!AF42),DATA!AF42,"n/a")</f>
        <v>-9.8733310337079105E-4</v>
      </c>
      <c r="G93" s="111">
        <f>+IF(ISNUMBER(DATA!AI42),DATA!AI42,"n/a")</f>
        <v>2.2399455735624782E-2</v>
      </c>
      <c r="H93" s="112">
        <f>+IF(ISNUMBER(DATA!AJ42),DATA!AJ42,"n/a")</f>
        <v>-9.633041498696357E-3</v>
      </c>
      <c r="I93" s="111">
        <f>+IF(ISNUMBER(DATA!AM42),DATA!AM42,"n/a")</f>
        <v>2.4060842325225484E-2</v>
      </c>
      <c r="J93" s="112">
        <f>+IF(ISNUMBER(DATA!AN42),DATA!AN42,"n/a")</f>
        <v>-3.30517370769709E-2</v>
      </c>
      <c r="K93" s="111">
        <f>+IF(ISNUMBER(DATA!AQ42),DATA!AQ42,"n/a")</f>
        <v>2.6034749635217926E-2</v>
      </c>
      <c r="L93" s="112">
        <f>+IF(ISNUMBER(DATA!AR42),DATA!AR42,"n/a")</f>
        <v>2.70089613490853E-2</v>
      </c>
      <c r="R93" s="68"/>
      <c r="S93" s="68"/>
      <c r="T93" s="68"/>
      <c r="U93" s="68"/>
      <c r="V93" s="68"/>
      <c r="W93" s="68"/>
      <c r="X93" s="68"/>
      <c r="Y93" s="68"/>
    </row>
    <row r="94" spans="1:25" x14ac:dyDescent="0.2">
      <c r="A94" s="109" t="s">
        <v>19</v>
      </c>
      <c r="B94" s="109" t="s">
        <v>21</v>
      </c>
      <c r="C94" s="110" t="s">
        <v>68</v>
      </c>
      <c r="D94" s="110" t="s">
        <v>314</v>
      </c>
      <c r="E94" s="111">
        <f>+IF(ISNUMBER(DATA!AE43),DATA!AE43,"n/a")</f>
        <v>1.9229404383482022E-2</v>
      </c>
      <c r="F94" s="112">
        <f>+IF(ISNUMBER(DATA!AF43),DATA!AF43,"n/a")</f>
        <v>1.2123245868099486E-3</v>
      </c>
      <c r="G94" s="111">
        <f>+IF(ISNUMBER(DATA!AI43),DATA!AI43,"n/a")</f>
        <v>1.9533119010584379E-2</v>
      </c>
      <c r="H94" s="112">
        <f>+IF(ISNUMBER(DATA!AJ43),DATA!AJ43,"n/a")</f>
        <v>-9.6049577340276415E-2</v>
      </c>
      <c r="I94" s="111">
        <f>+IF(ISNUMBER(DATA!AM43),DATA!AM43,"n/a")</f>
        <v>2.1439756081615316E-2</v>
      </c>
      <c r="J94" s="112">
        <f>+IF(ISNUMBER(DATA!AN43),DATA!AN43,"n/a")</f>
        <v>-0.15512000768189704</v>
      </c>
      <c r="K94" s="111">
        <f>+IF(ISNUMBER(DATA!AQ43),DATA!AQ43,"n/a")</f>
        <v>2.3454111199581018E-2</v>
      </c>
      <c r="L94" s="112">
        <f>+IF(ISNUMBER(DATA!AR43),DATA!AR43,"n/a")</f>
        <v>-0.10136462828162565</v>
      </c>
      <c r="R94" s="68"/>
      <c r="S94" s="68"/>
      <c r="T94" s="68"/>
      <c r="U94" s="68"/>
      <c r="V94" s="68"/>
      <c r="W94" s="68"/>
      <c r="X94" s="68"/>
      <c r="Y94" s="68"/>
    </row>
    <row r="95" spans="1:25" x14ac:dyDescent="0.2">
      <c r="A95" s="109" t="s">
        <v>19</v>
      </c>
      <c r="B95" s="109" t="s">
        <v>21</v>
      </c>
      <c r="C95" s="110" t="s">
        <v>68</v>
      </c>
      <c r="D95" s="110" t="s">
        <v>315</v>
      </c>
      <c r="E95" s="111">
        <f>+IF(ISNUMBER(DATA!AE44),DATA!AE44,"n/a")</f>
        <v>1.4662284819672673E-2</v>
      </c>
      <c r="F95" s="112">
        <f>+IF(ISNUMBER(DATA!AF44),DATA!AF44,"n/a")</f>
        <v>-0.18539903637138105</v>
      </c>
      <c r="G95" s="111">
        <f>+IF(ISNUMBER(DATA!AI44),DATA!AI44,"n/a")</f>
        <v>1.447444583821369E-2</v>
      </c>
      <c r="H95" s="112">
        <f>+IF(ISNUMBER(DATA!AJ44),DATA!AJ44,"n/a")</f>
        <v>-0.18933935739898541</v>
      </c>
      <c r="I95" s="111">
        <f>+IF(ISNUMBER(DATA!AM44),DATA!AM44,"n/a")</f>
        <v>1.6160688700328364E-2</v>
      </c>
      <c r="J95" s="112">
        <f>+IF(ISNUMBER(DATA!AN44),DATA!AN44,"n/a")</f>
        <v>-0.17108168324269091</v>
      </c>
      <c r="K95" s="111">
        <f>+IF(ISNUMBER(DATA!AQ44),DATA!AQ44,"n/a")</f>
        <v>1.7700417584261191E-2</v>
      </c>
      <c r="L95" s="112">
        <f>+IF(ISNUMBER(DATA!AR44),DATA!AR44,"n/a")</f>
        <v>-0.13763128526703486</v>
      </c>
      <c r="R95" s="68"/>
      <c r="S95" s="68"/>
      <c r="T95" s="68"/>
      <c r="U95" s="68"/>
      <c r="V95" s="68"/>
      <c r="W95" s="68"/>
      <c r="X95" s="68"/>
      <c r="Y95" s="68"/>
    </row>
    <row r="96" spans="1:25" x14ac:dyDescent="0.2">
      <c r="A96" s="109" t="s">
        <v>19</v>
      </c>
      <c r="B96" s="109" t="s">
        <v>21</v>
      </c>
      <c r="C96" s="110" t="s">
        <v>68</v>
      </c>
      <c r="D96" s="110" t="s">
        <v>316</v>
      </c>
      <c r="E96" s="111">
        <f>+IF(ISNUMBER(DATA!AE45),DATA!AE45,"n/a")</f>
        <v>1.3752404912966063E-2</v>
      </c>
      <c r="F96" s="112">
        <f>+IF(ISNUMBER(DATA!AF45),DATA!AF45,"n/a")</f>
        <v>-0.1431245987440587</v>
      </c>
      <c r="G96" s="111">
        <f>+IF(ISNUMBER(DATA!AI45),DATA!AI45,"n/a")</f>
        <v>1.3776996183906648E-2</v>
      </c>
      <c r="H96" s="112">
        <f>+IF(ISNUMBER(DATA!AJ45),DATA!AJ45,"n/a")</f>
        <v>-0.14235806223777611</v>
      </c>
      <c r="I96" s="111">
        <f>+IF(ISNUMBER(DATA!AM45),DATA!AM45,"n/a")</f>
        <v>1.5461689802446939E-2</v>
      </c>
      <c r="J96" s="112">
        <f>+IF(ISNUMBER(DATA!AN45),DATA!AN45,"n/a")</f>
        <v>-0.12995810816336417</v>
      </c>
      <c r="K96" s="111">
        <f>+IF(ISNUMBER(DATA!AQ45),DATA!AQ45,"n/a")</f>
        <v>1.6808618620232252E-2</v>
      </c>
      <c r="L96" s="112">
        <f>+IF(ISNUMBER(DATA!AR45),DATA!AR45,"n/a")</f>
        <v>-0.10927551672049556</v>
      </c>
      <c r="R96" s="68"/>
      <c r="S96" s="68"/>
      <c r="T96" s="68"/>
      <c r="U96" s="68"/>
      <c r="V96" s="68"/>
      <c r="W96" s="68"/>
      <c r="X96" s="68"/>
      <c r="Y96" s="68"/>
    </row>
    <row r="97" spans="1:25" x14ac:dyDescent="0.2">
      <c r="A97" s="109" t="s">
        <v>19</v>
      </c>
      <c r="B97" s="109" t="s">
        <v>21</v>
      </c>
      <c r="C97" s="110" t="s">
        <v>68</v>
      </c>
      <c r="D97" s="110" t="s">
        <v>317</v>
      </c>
      <c r="E97" s="111">
        <f>+IF(ISNUMBER(DATA!AE46),DATA!AE46,"n/a")</f>
        <v>1.420689217285017E-2</v>
      </c>
      <c r="F97" s="112">
        <f>+IF(ISNUMBER(DATA!AF46),DATA!AF46,"n/a")</f>
        <v>-9.1778126312631353E-2</v>
      </c>
      <c r="G97" s="111">
        <f>+IF(ISNUMBER(DATA!AI46),DATA!AI46,"n/a")</f>
        <v>1.4100230078165724E-2</v>
      </c>
      <c r="H97" s="112">
        <f>+IF(ISNUMBER(DATA!AJ46),DATA!AJ46,"n/a")</f>
        <v>-7.7555422054460463E-2</v>
      </c>
      <c r="I97" s="111">
        <f>+IF(ISNUMBER(DATA!AM46),DATA!AM46,"n/a")</f>
        <v>1.5245482521417419E-2</v>
      </c>
      <c r="J97" s="112">
        <f>+IF(ISNUMBER(DATA!AN46),DATA!AN46,"n/a")</f>
        <v>-8.2039935332336833E-2</v>
      </c>
      <c r="K97" s="111">
        <f>+IF(ISNUMBER(DATA!AQ46),DATA!AQ46,"n/a")</f>
        <v>1.6149878242937642E-2</v>
      </c>
      <c r="L97" s="112">
        <f>+IF(ISNUMBER(DATA!AR46),DATA!AR46,"n/a")</f>
        <v>-7.6986647402484468E-2</v>
      </c>
      <c r="R97" s="68"/>
      <c r="S97" s="68"/>
      <c r="T97" s="68"/>
      <c r="U97" s="68"/>
      <c r="V97" s="68"/>
      <c r="W97" s="68"/>
      <c r="X97" s="68"/>
      <c r="Y97" s="68"/>
    </row>
    <row r="98" spans="1:25" x14ac:dyDescent="0.2">
      <c r="A98" s="109" t="s">
        <v>19</v>
      </c>
      <c r="B98" s="109" t="s">
        <v>21</v>
      </c>
      <c r="C98" s="110" t="s">
        <v>68</v>
      </c>
      <c r="D98" s="110" t="s">
        <v>318</v>
      </c>
      <c r="E98" s="111">
        <f>+IF(ISNUMBER(DATA!AE47),DATA!AE47,"n/a")</f>
        <v>2.1866927067569215E-2</v>
      </c>
      <c r="F98" s="112">
        <f>+IF(ISNUMBER(DATA!AF47),DATA!AF47,"n/a")</f>
        <v>-5.9414085097724348E-2</v>
      </c>
      <c r="G98" s="111">
        <f>+IF(ISNUMBER(DATA!AI47),DATA!AI47,"n/a")</f>
        <v>2.1018463853298173E-2</v>
      </c>
      <c r="H98" s="112">
        <f>+IF(ISNUMBER(DATA!AJ47),DATA!AJ47,"n/a")</f>
        <v>-0.1270879791115006</v>
      </c>
      <c r="I98" s="111">
        <f>+IF(ISNUMBER(DATA!AM47),DATA!AM47,"n/a")</f>
        <v>2.3035962073506975E-2</v>
      </c>
      <c r="J98" s="112">
        <f>+IF(ISNUMBER(DATA!AN47),DATA!AN47,"n/a")</f>
        <v>-0.15013973828235211</v>
      </c>
      <c r="K98" s="111">
        <f>+IF(ISNUMBER(DATA!AQ47),DATA!AQ47,"n/a")</f>
        <v>2.5448156407590811E-2</v>
      </c>
      <c r="L98" s="112">
        <f>+IF(ISNUMBER(DATA!AR47),DATA!AR47,"n/a")</f>
        <v>-0.11463842467809467</v>
      </c>
      <c r="R98" s="68"/>
      <c r="S98" s="68"/>
      <c r="T98" s="68"/>
      <c r="U98" s="68"/>
      <c r="V98" s="68"/>
      <c r="W98" s="68"/>
      <c r="X98" s="68"/>
      <c r="Y98" s="68"/>
    </row>
    <row r="99" spans="1:25" x14ac:dyDescent="0.2">
      <c r="A99" s="109" t="s">
        <v>19</v>
      </c>
      <c r="B99" s="109" t="s">
        <v>21</v>
      </c>
      <c r="C99" s="110" t="s">
        <v>68</v>
      </c>
      <c r="D99" s="110" t="s">
        <v>319</v>
      </c>
      <c r="E99" s="111">
        <f>+IF(ISNUMBER(DATA!AE48),DATA!AE48,"n/a")</f>
        <v>1.7608973479401435E-2</v>
      </c>
      <c r="F99" s="112">
        <f>+IF(ISNUMBER(DATA!AF48),DATA!AF48,"n/a")</f>
        <v>-0.10215130114468139</v>
      </c>
      <c r="G99" s="111">
        <f>+IF(ISNUMBER(DATA!AI48),DATA!AI48,"n/a")</f>
        <v>1.7986880007456393E-2</v>
      </c>
      <c r="H99" s="112">
        <f>+IF(ISNUMBER(DATA!AJ48),DATA!AJ48,"n/a")</f>
        <v>-9.5346580582834212E-2</v>
      </c>
      <c r="I99" s="111">
        <f>+IF(ISNUMBER(DATA!AM48),DATA!AM48,"n/a")</f>
        <v>1.975025765788271E-2</v>
      </c>
      <c r="J99" s="112">
        <f>+IF(ISNUMBER(DATA!AN48),DATA!AN48,"n/a")</f>
        <v>-5.9996098471242279E-2</v>
      </c>
      <c r="K99" s="111">
        <f>+IF(ISNUMBER(DATA!AQ48),DATA!AQ48,"n/a")</f>
        <v>2.114295920026131E-2</v>
      </c>
      <c r="L99" s="112">
        <f>+IF(ISNUMBER(DATA!AR48),DATA!AR48,"n/a")</f>
        <v>-5.2006901044471948E-2</v>
      </c>
      <c r="R99" s="68"/>
      <c r="S99" s="68"/>
      <c r="T99" s="68"/>
      <c r="U99" s="68"/>
      <c r="V99" s="68"/>
      <c r="W99" s="68"/>
      <c r="X99" s="68"/>
      <c r="Y99" s="68"/>
    </row>
    <row r="100" spans="1:25" x14ac:dyDescent="0.2">
      <c r="A100" s="109" t="s">
        <v>19</v>
      </c>
      <c r="B100" s="109" t="s">
        <v>21</v>
      </c>
      <c r="C100" s="110" t="s">
        <v>68</v>
      </c>
      <c r="D100" s="110" t="s">
        <v>320</v>
      </c>
      <c r="E100" s="111">
        <f>+IF(ISNUMBER(DATA!AE49),DATA!AE49,"n/a")</f>
        <v>1.8083368585596237E-2</v>
      </c>
      <c r="F100" s="112">
        <f>+IF(ISNUMBER(DATA!AF49),DATA!AF49,"n/a")</f>
        <v>-7.3686382641410808E-2</v>
      </c>
      <c r="G100" s="111">
        <f>+IF(ISNUMBER(DATA!AI49),DATA!AI49,"n/a")</f>
        <v>1.7716570643937713E-2</v>
      </c>
      <c r="H100" s="112">
        <f>+IF(ISNUMBER(DATA!AJ49),DATA!AJ49,"n/a")</f>
        <v>-0.19952082641910077</v>
      </c>
      <c r="I100" s="111">
        <f>+IF(ISNUMBER(DATA!AM49),DATA!AM49,"n/a")</f>
        <v>1.9160034641348998E-2</v>
      </c>
      <c r="J100" s="112">
        <f>+IF(ISNUMBER(DATA!AN49),DATA!AN49,"n/a")</f>
        <v>-0.24906993131128646</v>
      </c>
      <c r="K100" s="111">
        <f>+IF(ISNUMBER(DATA!AQ49),DATA!AQ49,"n/a")</f>
        <v>2.0748445494225512E-2</v>
      </c>
      <c r="L100" s="112">
        <f>+IF(ISNUMBER(DATA!AR49),DATA!AR49,"n/a")</f>
        <v>-0.23694056698605401</v>
      </c>
      <c r="R100" s="68"/>
      <c r="S100" s="68"/>
      <c r="T100" s="68"/>
      <c r="U100" s="68"/>
      <c r="V100" s="68"/>
      <c r="W100" s="68"/>
      <c r="X100" s="68"/>
      <c r="Y100" s="68"/>
    </row>
    <row r="101" spans="1:25" x14ac:dyDescent="0.2">
      <c r="A101" s="109" t="s">
        <v>19</v>
      </c>
      <c r="B101" s="109" t="s">
        <v>21</v>
      </c>
      <c r="C101" s="110" t="s">
        <v>68</v>
      </c>
      <c r="D101" s="110" t="s">
        <v>321</v>
      </c>
      <c r="E101" s="111">
        <f>+IF(ISNUMBER(DATA!AE50),DATA!AE50,"n/a")</f>
        <v>2.3024029655690077E-2</v>
      </c>
      <c r="F101" s="112">
        <f>+IF(ISNUMBER(DATA!AF50),DATA!AF50,"n/a")</f>
        <v>-7.7264139250422109E-2</v>
      </c>
      <c r="G101" s="111">
        <f>+IF(ISNUMBER(DATA!AI50),DATA!AI50,"n/a")</f>
        <v>2.1964502660122957E-2</v>
      </c>
      <c r="H101" s="112">
        <f>+IF(ISNUMBER(DATA!AJ50),DATA!AJ50,"n/a")</f>
        <v>-0.13800458246251529</v>
      </c>
      <c r="I101" s="111">
        <f>+IF(ISNUMBER(DATA!AM50),DATA!AM50,"n/a")</f>
        <v>2.3889506473005674E-2</v>
      </c>
      <c r="J101" s="112">
        <f>+IF(ISNUMBER(DATA!AN50),DATA!AN50,"n/a")</f>
        <v>-0.1492884404546202</v>
      </c>
      <c r="K101" s="111">
        <f>+IF(ISNUMBER(DATA!AQ50),DATA!AQ50,"n/a")</f>
        <v>2.5823143782267945E-2</v>
      </c>
      <c r="L101" s="112">
        <f>+IF(ISNUMBER(DATA!AR50),DATA!AR50,"n/a")</f>
        <v>-0.13728031424679321</v>
      </c>
      <c r="R101" s="68"/>
      <c r="S101" s="68"/>
      <c r="T101" s="68"/>
      <c r="U101" s="68"/>
      <c r="V101" s="68"/>
      <c r="W101" s="68"/>
      <c r="X101" s="68"/>
      <c r="Y101" s="68"/>
    </row>
    <row r="102" spans="1:25" x14ac:dyDescent="0.2">
      <c r="A102" s="109" t="s">
        <v>19</v>
      </c>
      <c r="B102" s="109" t="s">
        <v>21</v>
      </c>
      <c r="C102" s="110" t="s">
        <v>68</v>
      </c>
      <c r="D102" s="110" t="s">
        <v>322</v>
      </c>
      <c r="E102" s="111">
        <f>+IF(ISNUMBER(DATA!AE51),DATA!AE51,"n/a")</f>
        <v>1.8999419406612063E-2</v>
      </c>
      <c r="F102" s="112">
        <f>+IF(ISNUMBER(DATA!AF51),DATA!AF51,"n/a")</f>
        <v>-4.8184961870792811E-2</v>
      </c>
      <c r="G102" s="111">
        <f>+IF(ISNUMBER(DATA!AI51),DATA!AI51,"n/a")</f>
        <v>1.9196592407564168E-2</v>
      </c>
      <c r="H102" s="112">
        <f>+IF(ISNUMBER(DATA!AJ51),DATA!AJ51,"n/a")</f>
        <v>-0.2078991305829489</v>
      </c>
      <c r="I102" s="111">
        <f>+IF(ISNUMBER(DATA!AM51),DATA!AM51,"n/a")</f>
        <v>2.1448786713602182E-2</v>
      </c>
      <c r="J102" s="112">
        <f>+IF(ISNUMBER(DATA!AN51),DATA!AN51,"n/a")</f>
        <v>-0.24212377779133376</v>
      </c>
      <c r="K102" s="111">
        <f>+IF(ISNUMBER(DATA!AQ51),DATA!AQ51,"n/a")</f>
        <v>2.3421225764447096E-2</v>
      </c>
      <c r="L102" s="112">
        <f>+IF(ISNUMBER(DATA!AR51),DATA!AR51,"n/a")</f>
        <v>-0.20829366225747839</v>
      </c>
      <c r="R102" s="68"/>
      <c r="S102" s="68"/>
      <c r="T102" s="68"/>
      <c r="U102" s="68"/>
      <c r="V102" s="68"/>
      <c r="W102" s="68"/>
      <c r="X102" s="68"/>
      <c r="Y102" s="68"/>
    </row>
    <row r="103" spans="1:25" x14ac:dyDescent="0.2">
      <c r="A103" s="109" t="s">
        <v>19</v>
      </c>
      <c r="B103" s="109" t="s">
        <v>21</v>
      </c>
      <c r="C103" s="110" t="s">
        <v>68</v>
      </c>
      <c r="D103" s="110" t="s">
        <v>323</v>
      </c>
      <c r="E103" s="111">
        <f>+IF(ISNUMBER(DATA!AE52),DATA!AE52,"n/a")</f>
        <v>1.530568654425578E-2</v>
      </c>
      <c r="F103" s="112">
        <f>+IF(ISNUMBER(DATA!AF52),DATA!AF52,"n/a")</f>
        <v>-3.6330090705296268E-2</v>
      </c>
      <c r="G103" s="111">
        <f>+IF(ISNUMBER(DATA!AI52),DATA!AI52,"n/a")</f>
        <v>1.5128725422290304E-2</v>
      </c>
      <c r="H103" s="112">
        <f>+IF(ISNUMBER(DATA!AJ52),DATA!AJ52,"n/a")</f>
        <v>-9.55828310807606E-2</v>
      </c>
      <c r="I103" s="111">
        <f>+IF(ISNUMBER(DATA!AM52),DATA!AM52,"n/a")</f>
        <v>1.6789209751872154E-2</v>
      </c>
      <c r="J103" s="112">
        <f>+IF(ISNUMBER(DATA!AN52),DATA!AN52,"n/a")</f>
        <v>-6.9459505822537515E-2</v>
      </c>
      <c r="K103" s="111">
        <f>+IF(ISNUMBER(DATA!AQ52),DATA!AQ52,"n/a")</f>
        <v>1.7517824542883087E-2</v>
      </c>
      <c r="L103" s="112">
        <f>+IF(ISNUMBER(DATA!AR52),DATA!AR52,"n/a")</f>
        <v>-0.10065659285207994</v>
      </c>
      <c r="R103" s="68"/>
      <c r="S103" s="68"/>
      <c r="T103" s="68"/>
      <c r="U103" s="68"/>
      <c r="V103" s="68"/>
      <c r="W103" s="68"/>
      <c r="X103" s="68"/>
      <c r="Y103" s="68"/>
    </row>
    <row r="104" spans="1:25" x14ac:dyDescent="0.2">
      <c r="A104" s="109" t="s">
        <v>19</v>
      </c>
      <c r="B104" s="109" t="s">
        <v>21</v>
      </c>
      <c r="C104" s="110" t="s">
        <v>68</v>
      </c>
      <c r="D104" s="110" t="s">
        <v>324</v>
      </c>
      <c r="E104" s="111">
        <f>+IF(ISNUMBER(DATA!AE53),DATA!AE53,"n/a")</f>
        <v>1.6558742341963518E-2</v>
      </c>
      <c r="F104" s="112">
        <f>+IF(ISNUMBER(DATA!AF53),DATA!AF53,"n/a")</f>
        <v>7.4060395313239533E-2</v>
      </c>
      <c r="G104" s="111">
        <f>+IF(ISNUMBER(DATA!AI53),DATA!AI53,"n/a")</f>
        <v>1.6456138670276201E-2</v>
      </c>
      <c r="H104" s="112">
        <f>+IF(ISNUMBER(DATA!AJ53),DATA!AJ53,"n/a")</f>
        <v>4.1899691602137121E-2</v>
      </c>
      <c r="I104" s="111">
        <f>+IF(ISNUMBER(DATA!AM53),DATA!AM53,"n/a")</f>
        <v>1.7865656511021212E-2</v>
      </c>
      <c r="J104" s="112">
        <f>+IF(ISNUMBER(DATA!AN53),DATA!AN53,"n/a")</f>
        <v>2.1506345805830107E-2</v>
      </c>
      <c r="K104" s="111">
        <f>+IF(ISNUMBER(DATA!AQ53),DATA!AQ53,"n/a")</f>
        <v>1.939711418427317E-2</v>
      </c>
      <c r="L104" s="112">
        <f>+IF(ISNUMBER(DATA!AR53),DATA!AR53,"n/a")</f>
        <v>3.0780687670937598E-2</v>
      </c>
      <c r="R104" s="68"/>
      <c r="S104" s="68"/>
      <c r="T104" s="68"/>
      <c r="U104" s="68"/>
      <c r="V104" s="68"/>
      <c r="W104" s="68"/>
      <c r="X104" s="68"/>
      <c r="Y104" s="68"/>
    </row>
    <row r="105" spans="1:25" x14ac:dyDescent="0.2">
      <c r="A105" s="109" t="s">
        <v>19</v>
      </c>
      <c r="B105" s="109" t="s">
        <v>21</v>
      </c>
      <c r="C105" s="110" t="s">
        <v>68</v>
      </c>
      <c r="D105" s="110" t="s">
        <v>325</v>
      </c>
      <c r="E105" s="111">
        <f>+IF(ISNUMBER(DATA!AE54),DATA!AE54,"n/a")</f>
        <v>1.8714584904986946E-2</v>
      </c>
      <c r="F105" s="112">
        <f>+IF(ISNUMBER(DATA!AF54),DATA!AF54,"n/a")</f>
        <v>-5.4789145679061055E-2</v>
      </c>
      <c r="G105" s="111">
        <f>+IF(ISNUMBER(DATA!AI54),DATA!AI54,"n/a")</f>
        <v>1.8418809950577066E-2</v>
      </c>
      <c r="H105" s="112">
        <f>+IF(ISNUMBER(DATA!AJ54),DATA!AJ54,"n/a")</f>
        <v>-0.10473847885084514</v>
      </c>
      <c r="I105" s="111">
        <f>+IF(ISNUMBER(DATA!AM54),DATA!AM54,"n/a")</f>
        <v>2.0051047646373617E-2</v>
      </c>
      <c r="J105" s="112">
        <f>+IF(ISNUMBER(DATA!AN54),DATA!AN54,"n/a")</f>
        <v>-5.7126899561456973E-2</v>
      </c>
      <c r="K105" s="111">
        <f>+IF(ISNUMBER(DATA!AQ54),DATA!AQ54,"n/a")</f>
        <v>2.1078060280296625E-2</v>
      </c>
      <c r="L105" s="112">
        <f>+IF(ISNUMBER(DATA!AR54),DATA!AR54,"n/a")</f>
        <v>-6.9530927543884694E-2</v>
      </c>
      <c r="R105" s="68"/>
      <c r="S105" s="68"/>
      <c r="T105" s="68"/>
      <c r="U105" s="68"/>
      <c r="V105" s="68"/>
      <c r="W105" s="68"/>
      <c r="X105" s="68"/>
      <c r="Y105" s="68"/>
    </row>
    <row r="106" spans="1:25" x14ac:dyDescent="0.2">
      <c r="A106" s="109" t="s">
        <v>19</v>
      </c>
      <c r="B106" s="109" t="s">
        <v>21</v>
      </c>
      <c r="C106" s="110" t="s">
        <v>68</v>
      </c>
      <c r="D106" s="110" t="s">
        <v>351</v>
      </c>
      <c r="E106" s="111">
        <f>+IF(ISNUMBER(DATA!AE55),DATA!AE55,"n/a")</f>
        <v>1.8351450917617657E-2</v>
      </c>
      <c r="F106" s="112">
        <f>+IF(ISNUMBER(DATA!AF55),DATA!AF55,"n/a")</f>
        <v>-9.7862699564635336E-2</v>
      </c>
      <c r="G106" s="111">
        <f>+IF(ISNUMBER(DATA!AI55),DATA!AI55,"n/a")</f>
        <v>1.8440521565783841E-2</v>
      </c>
      <c r="H106" s="112">
        <f>+IF(ISNUMBER(DATA!AJ55),DATA!AJ55,"n/a")</f>
        <v>-5.1114921068673436E-2</v>
      </c>
      <c r="I106" s="111">
        <f>+IF(ISNUMBER(DATA!AM55),DATA!AM55,"n/a")</f>
        <v>1.9782891948994616E-2</v>
      </c>
      <c r="J106" s="112">
        <f>+IF(ISNUMBER(DATA!AN55),DATA!AN55,"n/a")</f>
        <v>-7.4868622167154411E-2</v>
      </c>
      <c r="K106" s="111">
        <f>+IF(ISNUMBER(DATA!AQ55),DATA!AQ55,"n/a")</f>
        <v>2.1038677179510978E-2</v>
      </c>
      <c r="L106" s="112">
        <f>+IF(ISNUMBER(DATA!AR55),DATA!AR55,"n/a")</f>
        <v>-4.5323606751287646E-2</v>
      </c>
      <c r="R106" s="68"/>
      <c r="S106" s="68"/>
      <c r="T106" s="68"/>
      <c r="U106" s="68"/>
      <c r="V106" s="68"/>
      <c r="W106" s="68"/>
      <c r="X106" s="68"/>
      <c r="Y106" s="68"/>
    </row>
    <row r="107" spans="1:25" x14ac:dyDescent="0.2">
      <c r="A107" s="109" t="s">
        <v>19</v>
      </c>
      <c r="B107" s="109" t="s">
        <v>21</v>
      </c>
      <c r="C107" s="110" t="s">
        <v>68</v>
      </c>
      <c r="D107" s="110" t="s">
        <v>352</v>
      </c>
      <c r="E107" s="111">
        <f>+IF(ISNUMBER(DATA!AE56),DATA!AE56,"n/a")</f>
        <v>1.7873047539108768E-2</v>
      </c>
      <c r="F107" s="112">
        <f>+IF(ISNUMBER(DATA!AF56),DATA!AF56,"n/a")</f>
        <v>-4.2854387088924265E-2</v>
      </c>
      <c r="G107" s="111">
        <f>+IF(ISNUMBER(DATA!AI56),DATA!AI56,"n/a")</f>
        <v>1.790347200536118E-2</v>
      </c>
      <c r="H107" s="112">
        <f>+IF(ISNUMBER(DATA!AJ56),DATA!AJ56,"n/a")</f>
        <v>-3.2725987750832283E-2</v>
      </c>
      <c r="I107" s="111">
        <f>+IF(ISNUMBER(DATA!AM56),DATA!AM56,"n/a")</f>
        <v>1.9541683420818232E-2</v>
      </c>
      <c r="J107" s="112">
        <f>+IF(ISNUMBER(DATA!AN56),DATA!AN56,"n/a")</f>
        <v>-2.2114685515207955E-2</v>
      </c>
      <c r="K107" s="111">
        <f>+IF(ISNUMBER(DATA!AQ56),DATA!AQ56,"n/a")</f>
        <v>2.0916409883299798E-2</v>
      </c>
      <c r="L107" s="112">
        <f>+IF(ISNUMBER(DATA!AR56),DATA!AR56,"n/a")</f>
        <v>6.4360093979497213E-3</v>
      </c>
      <c r="R107" s="68"/>
      <c r="S107" s="68"/>
      <c r="T107" s="68"/>
      <c r="U107" s="68"/>
      <c r="V107" s="68"/>
      <c r="W107" s="68"/>
      <c r="X107" s="68"/>
      <c r="Y107" s="68"/>
    </row>
    <row r="108" spans="1:25" x14ac:dyDescent="0.2">
      <c r="A108" s="77"/>
      <c r="B108" s="77"/>
      <c r="E108" s="85"/>
      <c r="F108" s="86"/>
      <c r="G108" s="87"/>
      <c r="H108" s="86"/>
      <c r="I108" s="87"/>
      <c r="J108" s="86"/>
      <c r="K108" s="85"/>
      <c r="L108" s="86"/>
      <c r="R108" s="68"/>
      <c r="S108" s="68"/>
      <c r="T108" s="68"/>
      <c r="U108" s="68"/>
      <c r="V108" s="68"/>
      <c r="W108" s="68"/>
      <c r="X108" s="68"/>
      <c r="Y108" s="68"/>
    </row>
    <row r="109" spans="1:25" x14ac:dyDescent="0.2">
      <c r="A109" s="77" t="s">
        <v>19</v>
      </c>
      <c r="B109" s="77" t="s">
        <v>21</v>
      </c>
      <c r="C109" s="68" t="s">
        <v>0</v>
      </c>
      <c r="D109" s="68" t="s">
        <v>278</v>
      </c>
      <c r="E109" s="78">
        <f>+IF(ISNUMBER(DATA!H70),DATA!H70,"n/a")</f>
        <v>480584.88</v>
      </c>
      <c r="F109" s="79">
        <f>+IF(ISNUMBER(DATA!I70),DATA!I70,"n/a")</f>
        <v>8.3185999999999996E-2</v>
      </c>
      <c r="G109" s="78">
        <f>+IF(ISNUMBER(DATA!J70),DATA!J70,"n/a")</f>
        <v>1599668.88</v>
      </c>
      <c r="H109" s="79">
        <f>+IF(ISNUMBER(DATA!K70),DATA!K70,"n/a")</f>
        <v>4.4223999999999999E-2</v>
      </c>
      <c r="I109" s="78">
        <f>+IF(ISNUMBER(DATA!L70),DATA!L70,"n/a")</f>
        <v>3265042.63</v>
      </c>
      <c r="J109" s="79">
        <f>+IF(ISNUMBER(DATA!M70),DATA!M70,"n/a")</f>
        <v>2.8088999999999999E-2</v>
      </c>
      <c r="K109" s="78">
        <f>+IF(ISNUMBER(DATA!N70),DATA!N70,"n/a")</f>
        <v>6560681.2999999998</v>
      </c>
      <c r="L109" s="79">
        <f>+IF(ISNUMBER(DATA!O70),DATA!O70,"n/a")</f>
        <v>4.3272999999999999E-2</v>
      </c>
      <c r="M109" s="99"/>
      <c r="N109" s="99"/>
      <c r="O109" s="100"/>
      <c r="P109" s="69"/>
      <c r="Q109" s="69"/>
      <c r="R109" s="68"/>
      <c r="S109" s="68"/>
      <c r="T109" s="68"/>
      <c r="U109" s="68"/>
      <c r="V109" s="68"/>
      <c r="W109" s="68"/>
      <c r="X109" s="68"/>
      <c r="Y109" s="68"/>
    </row>
    <row r="110" spans="1:25" x14ac:dyDescent="0.2">
      <c r="A110" s="77" t="s">
        <v>19</v>
      </c>
      <c r="B110" s="77" t="s">
        <v>21</v>
      </c>
      <c r="C110" s="68" t="s">
        <v>0</v>
      </c>
      <c r="D110" s="68" t="s">
        <v>279</v>
      </c>
      <c r="E110" s="78">
        <f>+IF(ISNUMBER(DATA!H71),DATA!H71,"n/a")</f>
        <v>1212150.7</v>
      </c>
      <c r="F110" s="79">
        <f>+IF(ISNUMBER(DATA!I71),DATA!I71,"n/a")</f>
        <v>6.9900000000000004E-2</v>
      </c>
      <c r="G110" s="78">
        <f>+IF(ISNUMBER(DATA!J71),DATA!J71,"n/a")</f>
        <v>3930906.46</v>
      </c>
      <c r="H110" s="79">
        <f>+IF(ISNUMBER(DATA!K71),DATA!K71,"n/a")</f>
        <v>5.8816E-2</v>
      </c>
      <c r="I110" s="78">
        <f>+IF(ISNUMBER(DATA!L71),DATA!L71,"n/a")</f>
        <v>8181395.04</v>
      </c>
      <c r="J110" s="79">
        <f>+IF(ISNUMBER(DATA!M71),DATA!M71,"n/a")</f>
        <v>7.0748000000000005E-2</v>
      </c>
      <c r="K110" s="78">
        <f>+IF(ISNUMBER(DATA!N71),DATA!N71,"n/a")</f>
        <v>15819206.220000001</v>
      </c>
      <c r="L110" s="79">
        <f>+IF(ISNUMBER(DATA!O71),DATA!O71,"n/a")</f>
        <v>3.5808E-2</v>
      </c>
      <c r="M110" s="99"/>
      <c r="N110" s="99"/>
      <c r="O110" s="100"/>
      <c r="P110" s="69"/>
      <c r="Q110" s="69"/>
      <c r="R110" s="68"/>
      <c r="S110" s="68"/>
      <c r="T110" s="68"/>
      <c r="U110" s="68"/>
      <c r="V110" s="68"/>
      <c r="W110" s="68"/>
      <c r="X110" s="68"/>
      <c r="Y110" s="68"/>
    </row>
    <row r="111" spans="1:25" x14ac:dyDescent="0.2">
      <c r="A111" s="77" t="s">
        <v>19</v>
      </c>
      <c r="B111" s="77" t="s">
        <v>21</v>
      </c>
      <c r="C111" s="68" t="s">
        <v>0</v>
      </c>
      <c r="D111" s="68" t="s">
        <v>280</v>
      </c>
      <c r="E111" s="78">
        <f>+IF(ISNUMBER(DATA!H72),DATA!H72,"n/a")</f>
        <v>1876692.12</v>
      </c>
      <c r="F111" s="79">
        <f>+IF(ISNUMBER(DATA!I72),DATA!I72,"n/a")</f>
        <v>-1.4239999999999999E-2</v>
      </c>
      <c r="G111" s="78">
        <f>+IF(ISNUMBER(DATA!J72),DATA!J72,"n/a")</f>
        <v>6378297.8600000003</v>
      </c>
      <c r="H111" s="79">
        <f>+IF(ISNUMBER(DATA!K72),DATA!K72,"n/a")</f>
        <v>-9.0039999999999999E-3</v>
      </c>
      <c r="I111" s="78">
        <f>+IF(ISNUMBER(DATA!L72),DATA!L72,"n/a")</f>
        <v>13480132.880000001</v>
      </c>
      <c r="J111" s="79">
        <f>+IF(ISNUMBER(DATA!M72),DATA!M72,"n/a")</f>
        <v>4.411E-3</v>
      </c>
      <c r="K111" s="78">
        <f>+IF(ISNUMBER(DATA!N72),DATA!N72,"n/a")</f>
        <v>27565496.949999999</v>
      </c>
      <c r="L111" s="79">
        <f>+IF(ISNUMBER(DATA!O72),DATA!O72,"n/a")</f>
        <v>1.8405999999999999E-2</v>
      </c>
      <c r="M111" s="99"/>
      <c r="N111" s="99"/>
      <c r="O111" s="100"/>
      <c r="P111" s="69"/>
      <c r="Q111" s="69"/>
      <c r="R111" s="68"/>
      <c r="S111" s="68"/>
      <c r="T111" s="68"/>
      <c r="U111" s="68"/>
      <c r="V111" s="68"/>
      <c r="W111" s="68"/>
      <c r="X111" s="68"/>
      <c r="Y111" s="68"/>
    </row>
    <row r="112" spans="1:25" x14ac:dyDescent="0.2">
      <c r="A112" s="77" t="s">
        <v>19</v>
      </c>
      <c r="B112" s="77" t="s">
        <v>21</v>
      </c>
      <c r="C112" s="68" t="s">
        <v>0</v>
      </c>
      <c r="D112" s="68" t="s">
        <v>281</v>
      </c>
      <c r="E112" s="78">
        <f>+IF(ISNUMBER(DATA!H73),DATA!H73,"n/a")</f>
        <v>748932.72</v>
      </c>
      <c r="F112" s="79">
        <f>+IF(ISNUMBER(DATA!I73),DATA!I73,"n/a")</f>
        <v>4.0465000000000001E-2</v>
      </c>
      <c r="G112" s="78">
        <f>+IF(ISNUMBER(DATA!J73),DATA!J73,"n/a")</f>
        <v>2483711.9300000002</v>
      </c>
      <c r="H112" s="79">
        <f>+IF(ISNUMBER(DATA!K73),DATA!K73,"n/a")</f>
        <v>5.0112999999999998E-2</v>
      </c>
      <c r="I112" s="78">
        <f>+IF(ISNUMBER(DATA!L73),DATA!L73,"n/a")</f>
        <v>5220124.49</v>
      </c>
      <c r="J112" s="79">
        <f>+IF(ISNUMBER(DATA!M73),DATA!M73,"n/a")</f>
        <v>7.6716999999999994E-2</v>
      </c>
      <c r="K112" s="78">
        <f>+IF(ISNUMBER(DATA!N73),DATA!N73,"n/a")</f>
        <v>10080377.35</v>
      </c>
      <c r="L112" s="79">
        <f>+IF(ISNUMBER(DATA!O73),DATA!O73,"n/a")</f>
        <v>5.8521999999999998E-2</v>
      </c>
      <c r="M112" s="99"/>
      <c r="N112" s="99"/>
      <c r="O112" s="100"/>
      <c r="P112" s="69"/>
      <c r="Q112" s="69"/>
      <c r="R112" s="68"/>
      <c r="S112" s="68"/>
      <c r="T112" s="68"/>
      <c r="U112" s="68"/>
      <c r="V112" s="68"/>
      <c r="W112" s="68"/>
      <c r="X112" s="68"/>
      <c r="Y112" s="68"/>
    </row>
    <row r="113" spans="1:25" x14ac:dyDescent="0.2">
      <c r="A113" s="77" t="s">
        <v>19</v>
      </c>
      <c r="B113" s="77" t="s">
        <v>21</v>
      </c>
      <c r="C113" s="68" t="s">
        <v>0</v>
      </c>
      <c r="D113" s="68" t="s">
        <v>282</v>
      </c>
      <c r="E113" s="78">
        <f>+IF(ISNUMBER(DATA!H74),DATA!H74,"n/a")</f>
        <v>1784651.63</v>
      </c>
      <c r="F113" s="79">
        <f>+IF(ISNUMBER(DATA!I74),DATA!I74,"n/a")</f>
        <v>5.5381E-2</v>
      </c>
      <c r="G113" s="78">
        <f>+IF(ISNUMBER(DATA!J74),DATA!J74,"n/a")</f>
        <v>6064018.4199999999</v>
      </c>
      <c r="H113" s="79">
        <f>+IF(ISNUMBER(DATA!K74),DATA!K74,"n/a")</f>
        <v>3.1185000000000001E-2</v>
      </c>
      <c r="I113" s="78">
        <f>+IF(ISNUMBER(DATA!L74),DATA!L74,"n/a")</f>
        <v>12619109.26</v>
      </c>
      <c r="J113" s="79">
        <f>+IF(ISNUMBER(DATA!M74),DATA!M74,"n/a")</f>
        <v>3.1219E-2</v>
      </c>
      <c r="K113" s="78">
        <f>+IF(ISNUMBER(DATA!N74),DATA!N74,"n/a")</f>
        <v>25939681.629999999</v>
      </c>
      <c r="L113" s="79">
        <f>+IF(ISNUMBER(DATA!O74),DATA!O74,"n/a")</f>
        <v>4.2165000000000001E-2</v>
      </c>
      <c r="M113" s="99"/>
      <c r="N113" s="99"/>
      <c r="O113" s="100"/>
      <c r="P113" s="69"/>
      <c r="Q113" s="69"/>
      <c r="R113" s="68"/>
      <c r="S113" s="68"/>
      <c r="T113" s="68"/>
      <c r="U113" s="68"/>
      <c r="V113" s="68"/>
      <c r="W113" s="68"/>
      <c r="X113" s="68"/>
      <c r="Y113" s="68"/>
    </row>
    <row r="114" spans="1:25" x14ac:dyDescent="0.2">
      <c r="A114" s="77" t="s">
        <v>19</v>
      </c>
      <c r="B114" s="77" t="s">
        <v>21</v>
      </c>
      <c r="C114" s="68" t="s">
        <v>0</v>
      </c>
      <c r="D114" s="68" t="s">
        <v>283</v>
      </c>
      <c r="E114" s="78">
        <f>+IF(ISNUMBER(DATA!H75),DATA!H75,"n/a")</f>
        <v>830242.88</v>
      </c>
      <c r="F114" s="79">
        <f>+IF(ISNUMBER(DATA!I75),DATA!I75,"n/a")</f>
        <v>1.2375000000000001E-2</v>
      </c>
      <c r="G114" s="78">
        <f>+IF(ISNUMBER(DATA!J75),DATA!J75,"n/a")</f>
        <v>2857676.55</v>
      </c>
      <c r="H114" s="79">
        <f>+IF(ISNUMBER(DATA!K75),DATA!K75,"n/a")</f>
        <v>-1.0271000000000001E-2</v>
      </c>
      <c r="I114" s="78">
        <f>+IF(ISNUMBER(DATA!L75),DATA!L75,"n/a")</f>
        <v>6021454.9400000004</v>
      </c>
      <c r="J114" s="79">
        <f>+IF(ISNUMBER(DATA!M75),DATA!M75,"n/a")</f>
        <v>3.0388999999999999E-2</v>
      </c>
      <c r="K114" s="78">
        <f>+IF(ISNUMBER(DATA!N75),DATA!N75,"n/a")</f>
        <v>12084645.130000001</v>
      </c>
      <c r="L114" s="79">
        <f>+IF(ISNUMBER(DATA!O75),DATA!O75,"n/a")</f>
        <v>3.5437000000000003E-2</v>
      </c>
      <c r="M114" s="99"/>
      <c r="N114" s="99"/>
      <c r="O114" s="100"/>
      <c r="P114" s="69"/>
      <c r="Q114" s="69"/>
      <c r="R114" s="68"/>
      <c r="S114" s="68"/>
      <c r="T114" s="68"/>
      <c r="U114" s="68"/>
      <c r="V114" s="68"/>
      <c r="W114" s="68"/>
      <c r="X114" s="68"/>
      <c r="Y114" s="68"/>
    </row>
    <row r="115" spans="1:25" x14ac:dyDescent="0.2">
      <c r="A115" s="77" t="s">
        <v>19</v>
      </c>
      <c r="B115" s="77" t="s">
        <v>21</v>
      </c>
      <c r="C115" s="68" t="s">
        <v>0</v>
      </c>
      <c r="D115" s="68" t="s">
        <v>284</v>
      </c>
      <c r="E115" s="78">
        <f>+IF(ISNUMBER(DATA!H76),DATA!H76,"n/a")</f>
        <v>487034.39</v>
      </c>
      <c r="F115" s="79">
        <f>+IF(ISNUMBER(DATA!I76),DATA!I76,"n/a")</f>
        <v>-3.9371999999999997E-2</v>
      </c>
      <c r="G115" s="78">
        <f>+IF(ISNUMBER(DATA!J76),DATA!J76,"n/a")</f>
        <v>1624916.07</v>
      </c>
      <c r="H115" s="79">
        <f>+IF(ISNUMBER(DATA!K76),DATA!K76,"n/a")</f>
        <v>-5.0465999999999997E-2</v>
      </c>
      <c r="I115" s="78">
        <f>+IF(ISNUMBER(DATA!L76),DATA!L76,"n/a")</f>
        <v>3492596.02</v>
      </c>
      <c r="J115" s="79">
        <f>+IF(ISNUMBER(DATA!M76),DATA!M76,"n/a")</f>
        <v>-7.7390000000000002E-3</v>
      </c>
      <c r="K115" s="78">
        <f>+IF(ISNUMBER(DATA!N76),DATA!N76,"n/a")</f>
        <v>6992856.7300000004</v>
      </c>
      <c r="L115" s="79">
        <f>+IF(ISNUMBER(DATA!O76),DATA!O76,"n/a")</f>
        <v>-1.3773000000000001E-2</v>
      </c>
      <c r="M115" s="99"/>
      <c r="N115" s="99"/>
      <c r="O115" s="100"/>
      <c r="P115" s="69"/>
      <c r="Q115" s="69"/>
      <c r="R115" s="68"/>
      <c r="S115" s="68"/>
      <c r="T115" s="68"/>
      <c r="U115" s="68"/>
      <c r="V115" s="68"/>
      <c r="W115" s="68"/>
      <c r="X115" s="68"/>
      <c r="Y115" s="68"/>
    </row>
    <row r="116" spans="1:25" x14ac:dyDescent="0.2">
      <c r="A116" s="77" t="s">
        <v>19</v>
      </c>
      <c r="B116" s="77" t="s">
        <v>21</v>
      </c>
      <c r="C116" s="68" t="s">
        <v>0</v>
      </c>
      <c r="D116" s="68" t="s">
        <v>285</v>
      </c>
      <c r="E116" s="78">
        <f>+IF(ISNUMBER(DATA!H77),DATA!H77,"n/a")</f>
        <v>1600750.96</v>
      </c>
      <c r="F116" s="79">
        <f>+IF(ISNUMBER(DATA!I77),DATA!I77,"n/a")</f>
        <v>9.3327999999999994E-2</v>
      </c>
      <c r="G116" s="78">
        <f>+IF(ISNUMBER(DATA!J77),DATA!J77,"n/a")</f>
        <v>5476765.7400000002</v>
      </c>
      <c r="H116" s="79">
        <f>+IF(ISNUMBER(DATA!K77),DATA!K77,"n/a")</f>
        <v>6.6349000000000005E-2</v>
      </c>
      <c r="I116" s="78">
        <f>+IF(ISNUMBER(DATA!L77),DATA!L77,"n/a")</f>
        <v>11123057.810000001</v>
      </c>
      <c r="J116" s="79">
        <f>+IF(ISNUMBER(DATA!M77),DATA!M77,"n/a")</f>
        <v>5.3927999999999997E-2</v>
      </c>
      <c r="K116" s="78">
        <f>+IF(ISNUMBER(DATA!N77),DATA!N77,"n/a")</f>
        <v>22462604.129999999</v>
      </c>
      <c r="L116" s="79">
        <f>+IF(ISNUMBER(DATA!O77),DATA!O77,"n/a")</f>
        <v>3.6006999999999997E-2</v>
      </c>
      <c r="M116" s="99"/>
      <c r="N116" s="99"/>
      <c r="O116" s="100"/>
      <c r="P116" s="69"/>
      <c r="Q116" s="69"/>
      <c r="R116" s="68"/>
      <c r="S116" s="68"/>
      <c r="T116" s="68"/>
      <c r="U116" s="68"/>
      <c r="V116" s="68"/>
      <c r="W116" s="68"/>
      <c r="X116" s="68"/>
      <c r="Y116" s="68"/>
    </row>
    <row r="117" spans="1:25" x14ac:dyDescent="0.2">
      <c r="A117" s="77" t="s">
        <v>19</v>
      </c>
      <c r="B117" s="77" t="s">
        <v>21</v>
      </c>
      <c r="C117" s="68" t="s">
        <v>0</v>
      </c>
      <c r="D117" s="68" t="s">
        <v>286</v>
      </c>
      <c r="E117" s="78">
        <f>+IF(ISNUMBER(DATA!H78),DATA!H78,"n/a")</f>
        <v>778950.86</v>
      </c>
      <c r="F117" s="79">
        <f>+IF(ISNUMBER(DATA!I78),DATA!I78,"n/a")</f>
        <v>0.108795</v>
      </c>
      <c r="G117" s="78">
        <f>+IF(ISNUMBER(DATA!J78),DATA!J78,"n/a")</f>
        <v>2662961.92</v>
      </c>
      <c r="H117" s="79">
        <f>+IF(ISNUMBER(DATA!K78),DATA!K78,"n/a")</f>
        <v>0.10810500000000001</v>
      </c>
      <c r="I117" s="78">
        <f>+IF(ISNUMBER(DATA!L78),DATA!L78,"n/a")</f>
        <v>5220984.91</v>
      </c>
      <c r="J117" s="79">
        <f>+IF(ISNUMBER(DATA!M78),DATA!M78,"n/a")</f>
        <v>8.1720000000000001E-2</v>
      </c>
      <c r="K117" s="78">
        <f>+IF(ISNUMBER(DATA!N78),DATA!N78,"n/a")</f>
        <v>9822139.8699999992</v>
      </c>
      <c r="L117" s="79">
        <f>+IF(ISNUMBER(DATA!O78),DATA!O78,"n/a")</f>
        <v>5.4468000000000003E-2</v>
      </c>
      <c r="M117" s="99"/>
      <c r="N117" s="99"/>
      <c r="O117" s="100"/>
      <c r="P117" s="69"/>
      <c r="Q117" s="69"/>
      <c r="R117" s="68"/>
      <c r="S117" s="68"/>
      <c r="T117" s="68"/>
      <c r="U117" s="68"/>
      <c r="V117" s="68"/>
      <c r="W117" s="68"/>
      <c r="X117" s="68"/>
      <c r="Y117" s="68"/>
    </row>
    <row r="118" spans="1:25" x14ac:dyDescent="0.2">
      <c r="A118" s="77" t="s">
        <v>19</v>
      </c>
      <c r="B118" s="77" t="s">
        <v>21</v>
      </c>
      <c r="C118" s="68" t="s">
        <v>0</v>
      </c>
      <c r="D118" s="68" t="s">
        <v>287</v>
      </c>
      <c r="E118" s="78">
        <f>+IF(ISNUMBER(DATA!H79),DATA!H79,"n/a")</f>
        <v>557755.82999999996</v>
      </c>
      <c r="F118" s="79">
        <f>+IF(ISNUMBER(DATA!I79),DATA!I79,"n/a")</f>
        <v>5.5867E-2</v>
      </c>
      <c r="G118" s="78">
        <f>+IF(ISNUMBER(DATA!J79),DATA!J79,"n/a")</f>
        <v>1957047.09</v>
      </c>
      <c r="H118" s="79">
        <f>+IF(ISNUMBER(DATA!K79),DATA!K79,"n/a")</f>
        <v>4.9272999999999997E-2</v>
      </c>
      <c r="I118" s="78">
        <f>+IF(ISNUMBER(DATA!L79),DATA!L79,"n/a")</f>
        <v>3843799.96</v>
      </c>
      <c r="J118" s="79">
        <f>+IF(ISNUMBER(DATA!M79),DATA!M79,"n/a")</f>
        <v>4.4569999999999999E-2</v>
      </c>
      <c r="K118" s="78">
        <f>+IF(ISNUMBER(DATA!N79),DATA!N79,"n/a")</f>
        <v>7785502.2599999998</v>
      </c>
      <c r="L118" s="79">
        <f>+IF(ISNUMBER(DATA!O79),DATA!O79,"n/a")</f>
        <v>0.108862</v>
      </c>
      <c r="M118" s="99"/>
      <c r="N118" s="99"/>
      <c r="O118" s="100"/>
      <c r="P118" s="69"/>
      <c r="Q118" s="69"/>
      <c r="R118" s="68"/>
      <c r="S118" s="68"/>
      <c r="T118" s="68"/>
      <c r="U118" s="68"/>
      <c r="V118" s="68"/>
      <c r="W118" s="68"/>
      <c r="X118" s="68"/>
      <c r="Y118" s="68"/>
    </row>
    <row r="119" spans="1:25" x14ac:dyDescent="0.2">
      <c r="A119" s="77" t="s">
        <v>19</v>
      </c>
      <c r="B119" s="77" t="s">
        <v>21</v>
      </c>
      <c r="C119" s="68" t="s">
        <v>0</v>
      </c>
      <c r="D119" s="68" t="s">
        <v>288</v>
      </c>
      <c r="E119" s="78">
        <f>+IF(ISNUMBER(DATA!H80),DATA!H80,"n/a")</f>
        <v>549169.03</v>
      </c>
      <c r="F119" s="79">
        <f>+IF(ISNUMBER(DATA!I80),DATA!I80,"n/a")</f>
        <v>2.4424000000000001E-2</v>
      </c>
      <c r="G119" s="78">
        <f>+IF(ISNUMBER(DATA!J80),DATA!J80,"n/a")</f>
        <v>1898097.84</v>
      </c>
      <c r="H119" s="79">
        <f>+IF(ISNUMBER(DATA!K80),DATA!K80,"n/a")</f>
        <v>2.6522E-2</v>
      </c>
      <c r="I119" s="78">
        <f>+IF(ISNUMBER(DATA!L80),DATA!L80,"n/a")</f>
        <v>3888775.14</v>
      </c>
      <c r="J119" s="79">
        <f>+IF(ISNUMBER(DATA!M80),DATA!M80,"n/a")</f>
        <v>3.9081999999999999E-2</v>
      </c>
      <c r="K119" s="78">
        <f>+IF(ISNUMBER(DATA!N80),DATA!N80,"n/a")</f>
        <v>7663257.5199999996</v>
      </c>
      <c r="L119" s="79">
        <f>+IF(ISNUMBER(DATA!O80),DATA!O80,"n/a")</f>
        <v>7.6228000000000004E-2</v>
      </c>
      <c r="M119" s="99"/>
      <c r="N119" s="99"/>
      <c r="O119" s="100"/>
      <c r="P119" s="69"/>
      <c r="Q119" s="69"/>
      <c r="R119" s="68"/>
      <c r="S119" s="68"/>
      <c r="T119" s="68"/>
      <c r="U119" s="68"/>
      <c r="V119" s="68"/>
      <c r="W119" s="68"/>
      <c r="X119" s="68"/>
      <c r="Y119" s="68"/>
    </row>
    <row r="120" spans="1:25" x14ac:dyDescent="0.2">
      <c r="A120" s="77" t="s">
        <v>19</v>
      </c>
      <c r="B120" s="77" t="s">
        <v>21</v>
      </c>
      <c r="C120" s="68" t="s">
        <v>0</v>
      </c>
      <c r="D120" s="68" t="s">
        <v>289</v>
      </c>
      <c r="E120" s="78">
        <f>+IF(ISNUMBER(DATA!H81),DATA!H81,"n/a")</f>
        <v>1304614.45</v>
      </c>
      <c r="F120" s="79">
        <f>+IF(ISNUMBER(DATA!I81),DATA!I81,"n/a")</f>
        <v>-7.1669999999999998E-3</v>
      </c>
      <c r="G120" s="78">
        <f>+IF(ISNUMBER(DATA!J81),DATA!J81,"n/a")</f>
        <v>4384444.04</v>
      </c>
      <c r="H120" s="79">
        <f>+IF(ISNUMBER(DATA!K81),DATA!K81,"n/a")</f>
        <v>2.2829999999999999E-3</v>
      </c>
      <c r="I120" s="78">
        <f>+IF(ISNUMBER(DATA!L81),DATA!L81,"n/a")</f>
        <v>9122166.1099999994</v>
      </c>
      <c r="J120" s="79">
        <f>+IF(ISNUMBER(DATA!M81),DATA!M81,"n/a")</f>
        <v>2.0903000000000001E-2</v>
      </c>
      <c r="K120" s="78">
        <f>+IF(ISNUMBER(DATA!N81),DATA!N81,"n/a")</f>
        <v>18080002.280000001</v>
      </c>
      <c r="L120" s="79">
        <f>+IF(ISNUMBER(DATA!O81),DATA!O81,"n/a")</f>
        <v>1.6642000000000001E-2</v>
      </c>
      <c r="M120" s="99"/>
      <c r="N120" s="99"/>
      <c r="O120" s="100"/>
      <c r="P120" s="69"/>
      <c r="Q120" s="69"/>
      <c r="R120" s="68"/>
      <c r="S120" s="68"/>
      <c r="T120" s="68"/>
      <c r="U120" s="68"/>
      <c r="V120" s="68"/>
      <c r="W120" s="68"/>
      <c r="X120" s="68"/>
      <c r="Y120" s="68"/>
    </row>
    <row r="121" spans="1:25" x14ac:dyDescent="0.2">
      <c r="A121" s="77" t="s">
        <v>19</v>
      </c>
      <c r="B121" s="77" t="s">
        <v>21</v>
      </c>
      <c r="C121" s="68" t="s">
        <v>0</v>
      </c>
      <c r="D121" s="68" t="s">
        <v>290</v>
      </c>
      <c r="E121" s="78">
        <f>+IF(ISNUMBER(DATA!H82),DATA!H82,"n/a")</f>
        <v>1243739.54</v>
      </c>
      <c r="F121" s="79">
        <f>+IF(ISNUMBER(DATA!I82),DATA!I82,"n/a")</f>
        <v>3.0627999999999999E-2</v>
      </c>
      <c r="G121" s="78">
        <f>+IF(ISNUMBER(DATA!J82),DATA!J82,"n/a")</f>
        <v>4160354.07</v>
      </c>
      <c r="H121" s="79">
        <f>+IF(ISNUMBER(DATA!K82),DATA!K82,"n/a")</f>
        <v>4.0304E-2</v>
      </c>
      <c r="I121" s="78">
        <f>+IF(ISNUMBER(DATA!L82),DATA!L82,"n/a")</f>
        <v>8595005.6699999999</v>
      </c>
      <c r="J121" s="79">
        <f>+IF(ISNUMBER(DATA!M82),DATA!M82,"n/a")</f>
        <v>6.7489999999999994E-2</v>
      </c>
      <c r="K121" s="78">
        <f>+IF(ISNUMBER(DATA!N82),DATA!N82,"n/a")</f>
        <v>16898620.210000001</v>
      </c>
      <c r="L121" s="79">
        <f>+IF(ISNUMBER(DATA!O82),DATA!O82,"n/a")</f>
        <v>4.7039999999999998E-2</v>
      </c>
      <c r="M121" s="99"/>
      <c r="N121" s="99"/>
      <c r="O121" s="100"/>
      <c r="P121" s="69"/>
      <c r="Q121" s="69"/>
      <c r="R121" s="68"/>
      <c r="S121" s="68"/>
      <c r="T121" s="68"/>
      <c r="U121" s="68"/>
      <c r="V121" s="68"/>
      <c r="W121" s="68"/>
      <c r="X121" s="68"/>
      <c r="Y121" s="68"/>
    </row>
    <row r="122" spans="1:25" x14ac:dyDescent="0.2">
      <c r="A122" s="77" t="s">
        <v>19</v>
      </c>
      <c r="B122" s="77" t="s">
        <v>21</v>
      </c>
      <c r="C122" s="68" t="s">
        <v>0</v>
      </c>
      <c r="D122" s="68" t="s">
        <v>291</v>
      </c>
      <c r="E122" s="78">
        <f>+IF(ISNUMBER(DATA!H83),DATA!H83,"n/a")</f>
        <v>1186581.69</v>
      </c>
      <c r="F122" s="79">
        <f>+IF(ISNUMBER(DATA!I83),DATA!I83,"n/a")</f>
        <v>6.4116999999999993E-2</v>
      </c>
      <c r="G122" s="78">
        <f>+IF(ISNUMBER(DATA!J83),DATA!J83,"n/a")</f>
        <v>4055387.31</v>
      </c>
      <c r="H122" s="79">
        <f>+IF(ISNUMBER(DATA!K83),DATA!K83,"n/a")</f>
        <v>4.9435E-2</v>
      </c>
      <c r="I122" s="78">
        <f>+IF(ISNUMBER(DATA!L83),DATA!L83,"n/a")</f>
        <v>8227591.8099999996</v>
      </c>
      <c r="J122" s="79">
        <f>+IF(ISNUMBER(DATA!M83),DATA!M83,"n/a")</f>
        <v>4.5068999999999998E-2</v>
      </c>
      <c r="K122" s="78">
        <f>+IF(ISNUMBER(DATA!N83),DATA!N83,"n/a")</f>
        <v>16049438.939999999</v>
      </c>
      <c r="L122" s="79">
        <f>+IF(ISNUMBER(DATA!O83),DATA!O83,"n/a")</f>
        <v>4.5357000000000001E-2</v>
      </c>
      <c r="M122" s="99"/>
      <c r="N122" s="99"/>
      <c r="O122" s="100"/>
      <c r="P122" s="69"/>
      <c r="Q122" s="69"/>
      <c r="R122" s="68"/>
      <c r="S122" s="68"/>
      <c r="T122" s="68"/>
      <c r="U122" s="68"/>
      <c r="V122" s="68"/>
      <c r="W122" s="68"/>
      <c r="X122" s="68"/>
      <c r="Y122" s="68"/>
    </row>
    <row r="123" spans="1:25" x14ac:dyDescent="0.2">
      <c r="A123" s="77" t="s">
        <v>19</v>
      </c>
      <c r="B123" s="77" t="s">
        <v>21</v>
      </c>
      <c r="C123" s="68" t="s">
        <v>0</v>
      </c>
      <c r="D123" s="68" t="s">
        <v>292</v>
      </c>
      <c r="E123" s="78">
        <f>+IF(ISNUMBER(DATA!H84),DATA!H84,"n/a")</f>
        <v>578818.78</v>
      </c>
      <c r="F123" s="79">
        <f>+IF(ISNUMBER(DATA!I84),DATA!I84,"n/a")</f>
        <v>2.3018E-2</v>
      </c>
      <c r="G123" s="78">
        <f>+IF(ISNUMBER(DATA!J84),DATA!J84,"n/a")</f>
        <v>2042185.82</v>
      </c>
      <c r="H123" s="79">
        <f>+IF(ISNUMBER(DATA!K84),DATA!K84,"n/a")</f>
        <v>4.5884000000000001E-2</v>
      </c>
      <c r="I123" s="78">
        <f>+IF(ISNUMBER(DATA!L84),DATA!L84,"n/a")</f>
        <v>4090186.21</v>
      </c>
      <c r="J123" s="79">
        <f>+IF(ISNUMBER(DATA!M84),DATA!M84,"n/a")</f>
        <v>2.6131000000000001E-2</v>
      </c>
      <c r="K123" s="78">
        <f>+IF(ISNUMBER(DATA!N84),DATA!N84,"n/a")</f>
        <v>7925304.8799999999</v>
      </c>
      <c r="L123" s="79">
        <f>+IF(ISNUMBER(DATA!O84),DATA!O84,"n/a")</f>
        <v>2.0996999999999998E-2</v>
      </c>
      <c r="M123" s="99"/>
      <c r="N123" s="99"/>
      <c r="O123" s="100"/>
      <c r="P123" s="69"/>
      <c r="Q123" s="69"/>
      <c r="R123" s="68"/>
      <c r="S123" s="68"/>
      <c r="T123" s="68"/>
      <c r="U123" s="68"/>
      <c r="V123" s="68"/>
      <c r="W123" s="68"/>
      <c r="X123" s="68"/>
      <c r="Y123" s="68"/>
    </row>
    <row r="124" spans="1:25" x14ac:dyDescent="0.2">
      <c r="A124" s="77" t="s">
        <v>19</v>
      </c>
      <c r="B124" s="77" t="s">
        <v>21</v>
      </c>
      <c r="C124" s="68" t="s">
        <v>0</v>
      </c>
      <c r="D124" s="68" t="s">
        <v>293</v>
      </c>
      <c r="E124" s="78">
        <f>+IF(ISNUMBER(DATA!H85),DATA!H85,"n/a")</f>
        <v>983245.6</v>
      </c>
      <c r="F124" s="79">
        <f>+IF(ISNUMBER(DATA!I85),DATA!I85,"n/a")</f>
        <v>-1.8089999999999998E-2</v>
      </c>
      <c r="G124" s="78">
        <f>+IF(ISNUMBER(DATA!J85),DATA!J85,"n/a")</f>
        <v>3398837.12</v>
      </c>
      <c r="H124" s="79">
        <f>+IF(ISNUMBER(DATA!K85),DATA!K85,"n/a")</f>
        <v>-2.5498E-2</v>
      </c>
      <c r="I124" s="78">
        <f>+IF(ISNUMBER(DATA!L85),DATA!L85,"n/a")</f>
        <v>6934840.7199999997</v>
      </c>
      <c r="J124" s="79">
        <f>+IF(ISNUMBER(DATA!M85),DATA!M85,"n/a")</f>
        <v>-2.648E-2</v>
      </c>
      <c r="K124" s="78">
        <f>+IF(ISNUMBER(DATA!N85),DATA!N85,"n/a")</f>
        <v>13780950.15</v>
      </c>
      <c r="L124" s="79">
        <f>+IF(ISNUMBER(DATA!O85),DATA!O85,"n/a")</f>
        <v>-2.147E-2</v>
      </c>
      <c r="M124" s="99"/>
      <c r="N124" s="99"/>
      <c r="O124" s="100"/>
      <c r="P124" s="69"/>
      <c r="Q124" s="69"/>
      <c r="R124" s="68"/>
      <c r="S124" s="68"/>
      <c r="T124" s="68"/>
      <c r="U124" s="68"/>
      <c r="V124" s="68"/>
      <c r="W124" s="68"/>
      <c r="X124" s="68"/>
      <c r="Y124" s="68"/>
    </row>
    <row r="125" spans="1:25" x14ac:dyDescent="0.2">
      <c r="A125" s="77" t="s">
        <v>19</v>
      </c>
      <c r="B125" s="77" t="s">
        <v>21</v>
      </c>
      <c r="C125" s="68" t="s">
        <v>0</v>
      </c>
      <c r="D125" s="68" t="s">
        <v>294</v>
      </c>
      <c r="E125" s="78">
        <f>+IF(ISNUMBER(DATA!H86),DATA!H86,"n/a")</f>
        <v>1042472.08</v>
      </c>
      <c r="F125" s="79">
        <f>+IF(ISNUMBER(DATA!I86),DATA!I86,"n/a")</f>
        <v>3.0039E-2</v>
      </c>
      <c r="G125" s="78">
        <f>+IF(ISNUMBER(DATA!J86),DATA!J86,"n/a")</f>
        <v>3615846.21</v>
      </c>
      <c r="H125" s="79">
        <f>+IF(ISNUMBER(DATA!K86),DATA!K86,"n/a")</f>
        <v>-1.9469999999999999E-3</v>
      </c>
      <c r="I125" s="78">
        <f>+IF(ISNUMBER(DATA!L86),DATA!L86,"n/a")</f>
        <v>7450660.5999999996</v>
      </c>
      <c r="J125" s="79">
        <f>+IF(ISNUMBER(DATA!M86),DATA!M86,"n/a")</f>
        <v>-1.2874E-2</v>
      </c>
      <c r="K125" s="78">
        <f>+IF(ISNUMBER(DATA!N86),DATA!N86,"n/a")</f>
        <v>15283057.18</v>
      </c>
      <c r="L125" s="79">
        <f>+IF(ISNUMBER(DATA!O86),DATA!O86,"n/a")</f>
        <v>7.7200000000000001E-4</v>
      </c>
      <c r="M125" s="99"/>
      <c r="N125" s="99"/>
      <c r="O125" s="100"/>
      <c r="P125" s="69"/>
      <c r="Q125" s="69"/>
      <c r="R125" s="68"/>
      <c r="S125" s="68"/>
      <c r="T125" s="68"/>
      <c r="U125" s="68"/>
      <c r="V125" s="68"/>
      <c r="W125" s="68"/>
      <c r="X125" s="68"/>
      <c r="Y125" s="68"/>
    </row>
    <row r="126" spans="1:25" x14ac:dyDescent="0.2">
      <c r="A126" s="77" t="s">
        <v>19</v>
      </c>
      <c r="B126" s="77" t="s">
        <v>21</v>
      </c>
      <c r="C126" s="68" t="s">
        <v>0</v>
      </c>
      <c r="D126" s="68" t="s">
        <v>295</v>
      </c>
      <c r="E126" s="78">
        <f>+IF(ISNUMBER(DATA!H87),DATA!H87,"n/a")</f>
        <v>1076728.18</v>
      </c>
      <c r="F126" s="79">
        <f>+IF(ISNUMBER(DATA!I87),DATA!I87,"n/a")</f>
        <v>-1.7496000000000001E-2</v>
      </c>
      <c r="G126" s="78">
        <f>+IF(ISNUMBER(DATA!J87),DATA!J87,"n/a")</f>
        <v>3549338.48</v>
      </c>
      <c r="H126" s="79">
        <f>+IF(ISNUMBER(DATA!K87),DATA!K87,"n/a")</f>
        <v>-1.5063E-2</v>
      </c>
      <c r="I126" s="78">
        <f>+IF(ISNUMBER(DATA!L87),DATA!L87,"n/a")</f>
        <v>7454616.2999999998</v>
      </c>
      <c r="J126" s="79">
        <f>+IF(ISNUMBER(DATA!M87),DATA!M87,"n/a")</f>
        <v>6.5950000000000002E-3</v>
      </c>
      <c r="K126" s="78">
        <f>+IF(ISNUMBER(DATA!N87),DATA!N87,"n/a")</f>
        <v>14702435.880000001</v>
      </c>
      <c r="L126" s="79">
        <f>+IF(ISNUMBER(DATA!O87),DATA!O87,"n/a")</f>
        <v>-1.0078999999999999E-2</v>
      </c>
      <c r="M126" s="99"/>
      <c r="N126" s="99"/>
      <c r="O126" s="100"/>
      <c r="P126" s="69"/>
      <c r="Q126" s="69"/>
      <c r="R126" s="68"/>
      <c r="S126" s="68"/>
      <c r="T126" s="68"/>
      <c r="U126" s="68"/>
      <c r="V126" s="68"/>
      <c r="W126" s="68"/>
      <c r="X126" s="68"/>
      <c r="Y126" s="68"/>
    </row>
    <row r="127" spans="1:25" x14ac:dyDescent="0.2">
      <c r="A127" s="77" t="s">
        <v>19</v>
      </c>
      <c r="B127" s="77" t="s">
        <v>21</v>
      </c>
      <c r="C127" s="68" t="s">
        <v>0</v>
      </c>
      <c r="D127" s="68" t="s">
        <v>296</v>
      </c>
      <c r="E127" s="78">
        <f>+IF(ISNUMBER(DATA!H88),DATA!H88,"n/a")</f>
        <v>538483.27</v>
      </c>
      <c r="F127" s="79">
        <f>+IF(ISNUMBER(DATA!I88),DATA!I88,"n/a")</f>
        <v>5.9785999999999999E-2</v>
      </c>
      <c r="G127" s="78">
        <f>+IF(ISNUMBER(DATA!J88),DATA!J88,"n/a")</f>
        <v>1885538.65</v>
      </c>
      <c r="H127" s="79">
        <f>+IF(ISNUMBER(DATA!K88),DATA!K88,"n/a")</f>
        <v>6.7131999999999997E-2</v>
      </c>
      <c r="I127" s="78">
        <f>+IF(ISNUMBER(DATA!L88),DATA!L88,"n/a")</f>
        <v>3806084.47</v>
      </c>
      <c r="J127" s="79">
        <f>+IF(ISNUMBER(DATA!M88),DATA!M88,"n/a")</f>
        <v>5.8113999999999999E-2</v>
      </c>
      <c r="K127" s="78">
        <f>+IF(ISNUMBER(DATA!N88),DATA!N88,"n/a")</f>
        <v>7210735.4500000002</v>
      </c>
      <c r="L127" s="79">
        <f>+IF(ISNUMBER(DATA!O88),DATA!O88,"n/a")</f>
        <v>3.8018000000000003E-2</v>
      </c>
      <c r="M127" s="99"/>
      <c r="N127" s="99"/>
      <c r="O127" s="100"/>
      <c r="P127" s="69"/>
      <c r="Q127" s="69"/>
      <c r="R127" s="68"/>
      <c r="S127" s="68"/>
      <c r="T127" s="68"/>
      <c r="U127" s="68"/>
      <c r="V127" s="68"/>
      <c r="W127" s="68"/>
      <c r="X127" s="68"/>
      <c r="Y127" s="68"/>
    </row>
    <row r="128" spans="1:25" x14ac:dyDescent="0.2">
      <c r="A128" s="77" t="s">
        <v>19</v>
      </c>
      <c r="B128" s="77" t="s">
        <v>21</v>
      </c>
      <c r="C128" s="68" t="s">
        <v>0</v>
      </c>
      <c r="D128" s="68" t="s">
        <v>297</v>
      </c>
      <c r="E128" s="78">
        <f>+IF(ISNUMBER(DATA!H89),DATA!H89,"n/a")</f>
        <v>494439.82</v>
      </c>
      <c r="F128" s="79">
        <f>+IF(ISNUMBER(DATA!I89),DATA!I89,"n/a")</f>
        <v>3.2136999999999999E-2</v>
      </c>
      <c r="G128" s="78">
        <f>+IF(ISNUMBER(DATA!J89),DATA!J89,"n/a")</f>
        <v>1603046.42</v>
      </c>
      <c r="H128" s="79">
        <f>+IF(ISNUMBER(DATA!K89),DATA!K89,"n/a")</f>
        <v>3.5254000000000001E-2</v>
      </c>
      <c r="I128" s="78">
        <f>+IF(ISNUMBER(DATA!L89),DATA!L89,"n/a")</f>
        <v>3462771.63</v>
      </c>
      <c r="J128" s="79">
        <f>+IF(ISNUMBER(DATA!M89),DATA!M89,"n/a")</f>
        <v>7.6111999999999999E-2</v>
      </c>
      <c r="K128" s="78">
        <f>+IF(ISNUMBER(DATA!N89),DATA!N89,"n/a")</f>
        <v>6926989.1500000004</v>
      </c>
      <c r="L128" s="79">
        <f>+IF(ISNUMBER(DATA!O89),DATA!O89,"n/a")</f>
        <v>8.0363000000000004E-2</v>
      </c>
      <c r="M128" s="99"/>
      <c r="N128" s="99"/>
      <c r="O128" s="100"/>
      <c r="P128" s="69"/>
      <c r="Q128" s="69"/>
      <c r="R128" s="68"/>
      <c r="S128" s="68"/>
      <c r="T128" s="68"/>
      <c r="U128" s="68"/>
      <c r="V128" s="68"/>
      <c r="W128" s="68"/>
      <c r="X128" s="68"/>
      <c r="Y128" s="68"/>
    </row>
    <row r="129" spans="1:25" x14ac:dyDescent="0.2">
      <c r="A129" s="77" t="s">
        <v>19</v>
      </c>
      <c r="B129" s="77" t="s">
        <v>21</v>
      </c>
      <c r="C129" s="68" t="s">
        <v>0</v>
      </c>
      <c r="D129" s="68" t="s">
        <v>298</v>
      </c>
      <c r="E129" s="78">
        <f>+IF(ISNUMBER(DATA!H90),DATA!H90,"n/a")</f>
        <v>500162.71</v>
      </c>
      <c r="F129" s="79">
        <f>+IF(ISNUMBER(DATA!I90),DATA!I90,"n/a")</f>
        <v>0.18688199999999999</v>
      </c>
      <c r="G129" s="78">
        <f>+IF(ISNUMBER(DATA!J90),DATA!J90,"n/a")</f>
        <v>1627944.25</v>
      </c>
      <c r="H129" s="79">
        <f>+IF(ISNUMBER(DATA!K90),DATA!K90,"n/a")</f>
        <v>0.135127</v>
      </c>
      <c r="I129" s="78">
        <f>+IF(ISNUMBER(DATA!L90),DATA!L90,"n/a")</f>
        <v>3289000.92</v>
      </c>
      <c r="J129" s="79">
        <f>+IF(ISNUMBER(DATA!M90),DATA!M90,"n/a")</f>
        <v>0.112358</v>
      </c>
      <c r="K129" s="78">
        <f>+IF(ISNUMBER(DATA!N90),DATA!N90,"n/a")</f>
        <v>6494875.3499999996</v>
      </c>
      <c r="L129" s="79">
        <f>+IF(ISNUMBER(DATA!O90),DATA!O90,"n/a")</f>
        <v>8.4292000000000006E-2</v>
      </c>
      <c r="M129" s="99"/>
      <c r="N129" s="99"/>
      <c r="O129" s="100"/>
      <c r="P129" s="69"/>
      <c r="Q129" s="69"/>
      <c r="R129" s="68"/>
      <c r="S129" s="68"/>
      <c r="T129" s="68"/>
      <c r="U129" s="68"/>
      <c r="V129" s="68"/>
      <c r="W129" s="68"/>
      <c r="X129" s="68"/>
      <c r="Y129" s="68"/>
    </row>
    <row r="130" spans="1:25" x14ac:dyDescent="0.2">
      <c r="A130" s="77" t="s">
        <v>19</v>
      </c>
      <c r="B130" s="77" t="s">
        <v>21</v>
      </c>
      <c r="C130" s="68" t="s">
        <v>0</v>
      </c>
      <c r="D130" s="68" t="s">
        <v>299</v>
      </c>
      <c r="E130" s="78">
        <f>+IF(ISNUMBER(DATA!H91),DATA!H91,"n/a")</f>
        <v>3217710.49</v>
      </c>
      <c r="F130" s="79">
        <f>+IF(ISNUMBER(DATA!I91),DATA!I91,"n/a")</f>
        <v>7.0994000000000002E-2</v>
      </c>
      <c r="G130" s="78">
        <f>+IF(ISNUMBER(DATA!J91),DATA!J91,"n/a")</f>
        <v>10485335.25</v>
      </c>
      <c r="H130" s="79">
        <f>+IF(ISNUMBER(DATA!K91),DATA!K91,"n/a")</f>
        <v>2.4374E-2</v>
      </c>
      <c r="I130" s="78">
        <f>+IF(ISNUMBER(DATA!L91),DATA!L91,"n/a")</f>
        <v>21650915.059999999</v>
      </c>
      <c r="J130" s="79">
        <f>+IF(ISNUMBER(DATA!M91),DATA!M91,"n/a")</f>
        <v>2.3931999999999998E-2</v>
      </c>
      <c r="K130" s="78">
        <f>+IF(ISNUMBER(DATA!N91),DATA!N91,"n/a")</f>
        <v>44108120.950000003</v>
      </c>
      <c r="L130" s="79">
        <f>+IF(ISNUMBER(DATA!O91),DATA!O91,"n/a")</f>
        <v>1.1665999999999999E-2</v>
      </c>
      <c r="M130" s="99"/>
      <c r="N130" s="99"/>
      <c r="O130" s="100"/>
      <c r="P130" s="69"/>
      <c r="Q130" s="69"/>
      <c r="R130" s="68"/>
      <c r="S130" s="68"/>
      <c r="T130" s="68"/>
      <c r="U130" s="68"/>
      <c r="V130" s="68"/>
      <c r="W130" s="68"/>
      <c r="X130" s="68"/>
      <c r="Y130" s="68"/>
    </row>
    <row r="131" spans="1:25" x14ac:dyDescent="0.2">
      <c r="A131" s="77" t="s">
        <v>19</v>
      </c>
      <c r="B131" s="77" t="s">
        <v>21</v>
      </c>
      <c r="C131" s="68" t="s">
        <v>0</v>
      </c>
      <c r="D131" s="68" t="s">
        <v>300</v>
      </c>
      <c r="E131" s="78">
        <f>+IF(ISNUMBER(DATA!H92),DATA!H92,"n/a")</f>
        <v>266891.34000000003</v>
      </c>
      <c r="F131" s="79">
        <f>+IF(ISNUMBER(DATA!I92),DATA!I92,"n/a")</f>
        <v>7.4945999999999999E-2</v>
      </c>
      <c r="G131" s="78">
        <f>+IF(ISNUMBER(DATA!J92),DATA!J92,"n/a")</f>
        <v>919483.37</v>
      </c>
      <c r="H131" s="79">
        <f>+IF(ISNUMBER(DATA!K92),DATA!K92,"n/a")</f>
        <v>6.0366000000000003E-2</v>
      </c>
      <c r="I131" s="78">
        <f>+IF(ISNUMBER(DATA!L92),DATA!L92,"n/a")</f>
        <v>1884810.58</v>
      </c>
      <c r="J131" s="79">
        <f>+IF(ISNUMBER(DATA!M92),DATA!M92,"n/a")</f>
        <v>8.1462999999999994E-2</v>
      </c>
      <c r="K131" s="78">
        <f>+IF(ISNUMBER(DATA!N92),DATA!N92,"n/a")</f>
        <v>3512043.31</v>
      </c>
      <c r="L131" s="79">
        <f>+IF(ISNUMBER(DATA!O92),DATA!O92,"n/a")</f>
        <v>4.5037000000000001E-2</v>
      </c>
      <c r="M131" s="99"/>
      <c r="N131" s="99"/>
      <c r="O131" s="100"/>
      <c r="P131" s="69"/>
      <c r="Q131" s="69"/>
      <c r="R131" s="68"/>
      <c r="S131" s="68"/>
      <c r="T131" s="68"/>
      <c r="U131" s="68"/>
      <c r="V131" s="68"/>
      <c r="W131" s="68"/>
      <c r="X131" s="68"/>
      <c r="Y131" s="68"/>
    </row>
    <row r="132" spans="1:25" x14ac:dyDescent="0.2">
      <c r="A132" s="77" t="s">
        <v>19</v>
      </c>
      <c r="B132" s="77" t="s">
        <v>21</v>
      </c>
      <c r="C132" s="68" t="s">
        <v>0</v>
      </c>
      <c r="D132" s="68" t="s">
        <v>301</v>
      </c>
      <c r="E132" s="78">
        <f>+IF(ISNUMBER(DATA!H93),DATA!H93,"n/a")</f>
        <v>1546444.83</v>
      </c>
      <c r="F132" s="79">
        <f>+IF(ISNUMBER(DATA!I93),DATA!I93,"n/a")</f>
        <v>7.4330999999999994E-2</v>
      </c>
      <c r="G132" s="78">
        <f>+IF(ISNUMBER(DATA!J93),DATA!J93,"n/a")</f>
        <v>4902297.8499999996</v>
      </c>
      <c r="H132" s="79">
        <f>+IF(ISNUMBER(DATA!K93),DATA!K93,"n/a")</f>
        <v>7.4829000000000007E-2</v>
      </c>
      <c r="I132" s="78">
        <f>+IF(ISNUMBER(DATA!L93),DATA!L93,"n/a")</f>
        <v>10445663.02</v>
      </c>
      <c r="J132" s="79">
        <f>+IF(ISNUMBER(DATA!M93),DATA!M93,"n/a")</f>
        <v>0.10517700000000001</v>
      </c>
      <c r="K132" s="78">
        <f>+IF(ISNUMBER(DATA!N93),DATA!N93,"n/a")</f>
        <v>21109757.329999998</v>
      </c>
      <c r="L132" s="79">
        <f>+IF(ISNUMBER(DATA!O93),DATA!O93,"n/a")</f>
        <v>7.9020000000000007E-2</v>
      </c>
      <c r="M132" s="99"/>
      <c r="N132" s="99"/>
      <c r="O132" s="100"/>
      <c r="P132" s="69"/>
      <c r="Q132" s="69"/>
      <c r="R132" s="68"/>
      <c r="S132" s="68"/>
      <c r="T132" s="68"/>
      <c r="U132" s="68"/>
      <c r="V132" s="68"/>
      <c r="W132" s="68"/>
      <c r="X132" s="68"/>
      <c r="Y132" s="68"/>
    </row>
    <row r="133" spans="1:25" x14ac:dyDescent="0.2">
      <c r="A133" s="77" t="s">
        <v>19</v>
      </c>
      <c r="B133" s="77" t="s">
        <v>21</v>
      </c>
      <c r="C133" s="68" t="s">
        <v>0</v>
      </c>
      <c r="D133" s="68" t="s">
        <v>302</v>
      </c>
      <c r="E133" s="78">
        <f>+IF(ISNUMBER(DATA!H94),DATA!H94,"n/a")</f>
        <v>786186.84</v>
      </c>
      <c r="F133" s="79">
        <f>+IF(ISNUMBER(DATA!I94),DATA!I94,"n/a")</f>
        <v>0.115699</v>
      </c>
      <c r="G133" s="78">
        <f>+IF(ISNUMBER(DATA!J94),DATA!J94,"n/a")</f>
        <v>2718946.82</v>
      </c>
      <c r="H133" s="79">
        <f>+IF(ISNUMBER(DATA!K94),DATA!K94,"n/a")</f>
        <v>0.27936800000000001</v>
      </c>
      <c r="I133" s="78">
        <f>+IF(ISNUMBER(DATA!L94),DATA!L94,"n/a")</f>
        <v>5552987.7800000003</v>
      </c>
      <c r="J133" s="79">
        <f>+IF(ISNUMBER(DATA!M94),DATA!M94,"n/a")</f>
        <v>0.310056</v>
      </c>
      <c r="K133" s="78">
        <f>+IF(ISNUMBER(DATA!N94),DATA!N94,"n/a")</f>
        <v>10978788.24</v>
      </c>
      <c r="L133" s="79">
        <f>+IF(ISNUMBER(DATA!O94),DATA!O94,"n/a")</f>
        <v>0.18501400000000001</v>
      </c>
      <c r="M133" s="99"/>
      <c r="N133" s="99"/>
      <c r="O133" s="100"/>
      <c r="P133" s="69"/>
      <c r="Q133" s="69"/>
      <c r="R133" s="68"/>
      <c r="S133" s="68"/>
      <c r="T133" s="68"/>
      <c r="U133" s="68"/>
      <c r="V133" s="68"/>
      <c r="W133" s="68"/>
      <c r="X133" s="68"/>
      <c r="Y133" s="68"/>
    </row>
    <row r="134" spans="1:25" x14ac:dyDescent="0.2">
      <c r="A134" s="77" t="s">
        <v>19</v>
      </c>
      <c r="B134" s="77" t="s">
        <v>21</v>
      </c>
      <c r="C134" s="68" t="s">
        <v>0</v>
      </c>
      <c r="D134" s="68" t="s">
        <v>303</v>
      </c>
      <c r="E134" s="78">
        <f>+IF(ISNUMBER(DATA!H95),DATA!H95,"n/a")</f>
        <v>855114.49</v>
      </c>
      <c r="F134" s="79">
        <f>+IF(ISNUMBER(DATA!I95),DATA!I95,"n/a")</f>
        <v>3.9650999999999999E-2</v>
      </c>
      <c r="G134" s="78">
        <f>+IF(ISNUMBER(DATA!J95),DATA!J95,"n/a")</f>
        <v>2902918.12</v>
      </c>
      <c r="H134" s="79">
        <f>+IF(ISNUMBER(DATA!K95),DATA!K95,"n/a")</f>
        <v>9.5878000000000005E-2</v>
      </c>
      <c r="I134" s="78">
        <f>+IF(ISNUMBER(DATA!L95),DATA!L95,"n/a")</f>
        <v>5932029.4800000004</v>
      </c>
      <c r="J134" s="79">
        <f>+IF(ISNUMBER(DATA!M95),DATA!M95,"n/a")</f>
        <v>0.10435700000000001</v>
      </c>
      <c r="K134" s="78">
        <f>+IF(ISNUMBER(DATA!N95),DATA!N95,"n/a")</f>
        <v>11858109.9</v>
      </c>
      <c r="L134" s="79">
        <f>+IF(ISNUMBER(DATA!O95),DATA!O95,"n/a")</f>
        <v>7.9028000000000001E-2</v>
      </c>
      <c r="M134" s="99"/>
      <c r="N134" s="99"/>
      <c r="O134" s="100"/>
      <c r="P134" s="69"/>
      <c r="Q134" s="69"/>
      <c r="R134" s="68"/>
      <c r="S134" s="68"/>
      <c r="T134" s="68"/>
      <c r="U134" s="68"/>
      <c r="V134" s="68"/>
      <c r="W134" s="68"/>
      <c r="X134" s="68"/>
      <c r="Y134" s="68"/>
    </row>
    <row r="135" spans="1:25" x14ac:dyDescent="0.2">
      <c r="A135" s="77" t="s">
        <v>19</v>
      </c>
      <c r="B135" s="77" t="s">
        <v>21</v>
      </c>
      <c r="C135" s="68" t="s">
        <v>0</v>
      </c>
      <c r="D135" s="68" t="s">
        <v>304</v>
      </c>
      <c r="E135" s="78">
        <f>+IF(ISNUMBER(DATA!H96),DATA!H96,"n/a")</f>
        <v>389144.24</v>
      </c>
      <c r="F135" s="79">
        <f>+IF(ISNUMBER(DATA!I96),DATA!I96,"n/a")</f>
        <v>5.8651000000000002E-2</v>
      </c>
      <c r="G135" s="78">
        <f>+IF(ISNUMBER(DATA!J96),DATA!J96,"n/a")</f>
        <v>1287759.56</v>
      </c>
      <c r="H135" s="79">
        <f>+IF(ISNUMBER(DATA!K96),DATA!K96,"n/a")</f>
        <v>4.2178E-2</v>
      </c>
      <c r="I135" s="78">
        <f>+IF(ISNUMBER(DATA!L96),DATA!L96,"n/a")</f>
        <v>2683907.92</v>
      </c>
      <c r="J135" s="79">
        <f>+IF(ISNUMBER(DATA!M96),DATA!M96,"n/a")</f>
        <v>6.0311999999999998E-2</v>
      </c>
      <c r="K135" s="78">
        <f>+IF(ISNUMBER(DATA!N96),DATA!N96,"n/a")</f>
        <v>5117859.46</v>
      </c>
      <c r="L135" s="79">
        <f>+IF(ISNUMBER(DATA!O96),DATA!O96,"n/a")</f>
        <v>3.1779000000000002E-2</v>
      </c>
      <c r="M135" s="99"/>
      <c r="N135" s="99"/>
      <c r="O135" s="100"/>
      <c r="P135" s="69"/>
      <c r="Q135" s="69"/>
      <c r="R135" s="68"/>
      <c r="S135" s="68"/>
      <c r="T135" s="68"/>
      <c r="U135" s="68"/>
      <c r="V135" s="68"/>
      <c r="W135" s="68"/>
      <c r="X135" s="68"/>
      <c r="Y135" s="68"/>
    </row>
    <row r="136" spans="1:25" x14ac:dyDescent="0.2">
      <c r="A136" s="77" t="s">
        <v>19</v>
      </c>
      <c r="B136" s="77" t="s">
        <v>21</v>
      </c>
      <c r="C136" s="68" t="s">
        <v>0</v>
      </c>
      <c r="D136" s="68" t="s">
        <v>305</v>
      </c>
      <c r="E136" s="78">
        <f>+IF(ISNUMBER(DATA!H97),DATA!H97,"n/a")</f>
        <v>692751.8</v>
      </c>
      <c r="F136" s="79">
        <f>+IF(ISNUMBER(DATA!I97),DATA!I97,"n/a")</f>
        <v>3.4703999999999999E-2</v>
      </c>
      <c r="G136" s="78">
        <f>+IF(ISNUMBER(DATA!J97),DATA!J97,"n/a")</f>
        <v>2406671</v>
      </c>
      <c r="H136" s="79">
        <f>+IF(ISNUMBER(DATA!K97),DATA!K97,"n/a")</f>
        <v>4.6557000000000001E-2</v>
      </c>
      <c r="I136" s="78">
        <f>+IF(ISNUMBER(DATA!L97),DATA!L97,"n/a")</f>
        <v>5322628.57</v>
      </c>
      <c r="J136" s="79">
        <f>+IF(ISNUMBER(DATA!M97),DATA!M97,"n/a")</f>
        <v>8.6483000000000004E-2</v>
      </c>
      <c r="K136" s="78">
        <f>+IF(ISNUMBER(DATA!N97),DATA!N97,"n/a")</f>
        <v>9724601.4299999997</v>
      </c>
      <c r="L136" s="79">
        <f>+IF(ISNUMBER(DATA!O97),DATA!O97,"n/a")</f>
        <v>9.8618999999999998E-2</v>
      </c>
      <c r="M136" s="99"/>
      <c r="N136" s="99"/>
      <c r="O136" s="100"/>
      <c r="P136" s="69"/>
      <c r="Q136" s="69"/>
      <c r="R136" s="68"/>
      <c r="S136" s="68"/>
      <c r="T136" s="68"/>
      <c r="U136" s="68"/>
      <c r="V136" s="68"/>
      <c r="W136" s="68"/>
      <c r="X136" s="68"/>
      <c r="Y136" s="68"/>
    </row>
    <row r="137" spans="1:25" x14ac:dyDescent="0.2">
      <c r="A137" s="77" t="s">
        <v>19</v>
      </c>
      <c r="B137" s="77" t="s">
        <v>21</v>
      </c>
      <c r="C137" s="68" t="s">
        <v>0</v>
      </c>
      <c r="D137" s="68" t="s">
        <v>306</v>
      </c>
      <c r="E137" s="78">
        <f>+IF(ISNUMBER(DATA!H98),DATA!H98,"n/a")</f>
        <v>3685138.06</v>
      </c>
      <c r="F137" s="79">
        <f>+IF(ISNUMBER(DATA!I98),DATA!I98,"n/a")</f>
        <v>-5.5490000000000001E-3</v>
      </c>
      <c r="G137" s="78">
        <f>+IF(ISNUMBER(DATA!J98),DATA!J98,"n/a")</f>
        <v>12703713.67</v>
      </c>
      <c r="H137" s="79">
        <f>+IF(ISNUMBER(DATA!K98),DATA!K98,"n/a")</f>
        <v>-2.0986999999999999E-2</v>
      </c>
      <c r="I137" s="78">
        <f>+IF(ISNUMBER(DATA!L98),DATA!L98,"n/a")</f>
        <v>26716928.469999999</v>
      </c>
      <c r="J137" s="79">
        <f>+IF(ISNUMBER(DATA!M98),DATA!M98,"n/a")</f>
        <v>-2.0542999999999999E-2</v>
      </c>
      <c r="K137" s="78">
        <f>+IF(ISNUMBER(DATA!N98),DATA!N98,"n/a")</f>
        <v>55152650.130000003</v>
      </c>
      <c r="L137" s="79">
        <f>+IF(ISNUMBER(DATA!O98),DATA!O98,"n/a")</f>
        <v>-2.366E-2</v>
      </c>
      <c r="M137" s="99"/>
      <c r="N137" s="99"/>
      <c r="O137" s="100"/>
      <c r="P137" s="69"/>
      <c r="Q137" s="69"/>
      <c r="R137" s="68"/>
      <c r="S137" s="68"/>
      <c r="T137" s="68"/>
      <c r="U137" s="68"/>
      <c r="V137" s="68"/>
      <c r="W137" s="68"/>
      <c r="X137" s="68"/>
      <c r="Y137" s="68"/>
    </row>
    <row r="138" spans="1:25" x14ac:dyDescent="0.2">
      <c r="A138" s="77" t="s">
        <v>19</v>
      </c>
      <c r="B138" s="77" t="s">
        <v>21</v>
      </c>
      <c r="C138" s="68" t="s">
        <v>0</v>
      </c>
      <c r="D138" s="68" t="s">
        <v>307</v>
      </c>
      <c r="E138" s="78">
        <f>+IF(ISNUMBER(DATA!H99),DATA!H99,"n/a")</f>
        <v>1794274.73</v>
      </c>
      <c r="F138" s="79">
        <f>+IF(ISNUMBER(DATA!I99),DATA!I99,"n/a")</f>
        <v>6.4344999999999999E-2</v>
      </c>
      <c r="G138" s="78">
        <f>+IF(ISNUMBER(DATA!J99),DATA!J99,"n/a")</f>
        <v>5970985.3600000003</v>
      </c>
      <c r="H138" s="79">
        <f>+IF(ISNUMBER(DATA!K99),DATA!K99,"n/a")</f>
        <v>3.9753999999999998E-2</v>
      </c>
      <c r="I138" s="78">
        <f>+IF(ISNUMBER(DATA!L99),DATA!L99,"n/a")</f>
        <v>12252809.890000001</v>
      </c>
      <c r="J138" s="79">
        <f>+IF(ISNUMBER(DATA!M99),DATA!M99,"n/a")</f>
        <v>5.7637000000000001E-2</v>
      </c>
      <c r="K138" s="78">
        <f>+IF(ISNUMBER(DATA!N99),DATA!N99,"n/a")</f>
        <v>23983883.379999999</v>
      </c>
      <c r="L138" s="79">
        <f>+IF(ISNUMBER(DATA!O99),DATA!O99,"n/a")</f>
        <v>6.8695000000000006E-2</v>
      </c>
      <c r="M138" s="99"/>
      <c r="N138" s="99"/>
      <c r="O138" s="100"/>
      <c r="P138" s="69"/>
      <c r="Q138" s="69"/>
      <c r="R138" s="68"/>
      <c r="S138" s="68"/>
      <c r="T138" s="68"/>
      <c r="U138" s="68"/>
      <c r="V138" s="68"/>
      <c r="W138" s="68"/>
      <c r="X138" s="68"/>
      <c r="Y138" s="68"/>
    </row>
    <row r="139" spans="1:25" x14ac:dyDescent="0.2">
      <c r="A139" s="77" t="s">
        <v>19</v>
      </c>
      <c r="B139" s="77" t="s">
        <v>21</v>
      </c>
      <c r="C139" s="68" t="s">
        <v>0</v>
      </c>
      <c r="D139" s="68" t="s">
        <v>308</v>
      </c>
      <c r="E139" s="78">
        <f>+IF(ISNUMBER(DATA!H100),DATA!H100,"n/a")</f>
        <v>265511.69</v>
      </c>
      <c r="F139" s="79">
        <f>+IF(ISNUMBER(DATA!I100),DATA!I100,"n/a")</f>
        <v>0.11386499999999999</v>
      </c>
      <c r="G139" s="78">
        <f>+IF(ISNUMBER(DATA!J100),DATA!J100,"n/a")</f>
        <v>912696.55</v>
      </c>
      <c r="H139" s="79">
        <f>+IF(ISNUMBER(DATA!K100),DATA!K100,"n/a")</f>
        <v>9.9583000000000005E-2</v>
      </c>
      <c r="I139" s="78">
        <f>+IF(ISNUMBER(DATA!L100),DATA!L100,"n/a")</f>
        <v>1842906.92</v>
      </c>
      <c r="J139" s="79">
        <f>+IF(ISNUMBER(DATA!M100),DATA!M100,"n/a")</f>
        <v>9.4542000000000001E-2</v>
      </c>
      <c r="K139" s="78">
        <f>+IF(ISNUMBER(DATA!N100),DATA!N100,"n/a")</f>
        <v>3411564.41</v>
      </c>
      <c r="L139" s="79">
        <f>+IF(ISNUMBER(DATA!O100),DATA!O100,"n/a")</f>
        <v>5.246E-2</v>
      </c>
      <c r="M139" s="99"/>
      <c r="N139" s="99"/>
      <c r="O139" s="100"/>
      <c r="P139" s="69"/>
      <c r="Q139" s="69"/>
      <c r="R139" s="68"/>
      <c r="S139" s="68"/>
      <c r="T139" s="68"/>
      <c r="U139" s="68"/>
      <c r="V139" s="68"/>
      <c r="W139" s="68"/>
      <c r="X139" s="68"/>
      <c r="Y139" s="68"/>
    </row>
    <row r="140" spans="1:25" x14ac:dyDescent="0.2">
      <c r="A140" s="77" t="s">
        <v>19</v>
      </c>
      <c r="B140" s="77" t="s">
        <v>21</v>
      </c>
      <c r="C140" s="68" t="s">
        <v>0</v>
      </c>
      <c r="D140" s="68" t="s">
        <v>309</v>
      </c>
      <c r="E140" s="78">
        <f>+IF(ISNUMBER(DATA!H101),DATA!H101,"n/a")</f>
        <v>979072.4</v>
      </c>
      <c r="F140" s="79">
        <f>+IF(ISNUMBER(DATA!I101),DATA!I101,"n/a")</f>
        <v>5.5488999999999997E-2</v>
      </c>
      <c r="G140" s="78">
        <f>+IF(ISNUMBER(DATA!J101),DATA!J101,"n/a")</f>
        <v>3113390.87</v>
      </c>
      <c r="H140" s="79">
        <f>+IF(ISNUMBER(DATA!K101),DATA!K101,"n/a")</f>
        <v>4.1200000000000001E-2</v>
      </c>
      <c r="I140" s="78">
        <f>+IF(ISNUMBER(DATA!L101),DATA!L101,"n/a")</f>
        <v>6644844.3899999997</v>
      </c>
      <c r="J140" s="79">
        <f>+IF(ISNUMBER(DATA!M101),DATA!M101,"n/a")</f>
        <v>8.3983000000000002E-2</v>
      </c>
      <c r="K140" s="78">
        <f>+IF(ISNUMBER(DATA!N101),DATA!N101,"n/a")</f>
        <v>13324710.859999999</v>
      </c>
      <c r="L140" s="79">
        <f>+IF(ISNUMBER(DATA!O101),DATA!O101,"n/a")</f>
        <v>6.7972000000000005E-2</v>
      </c>
      <c r="M140" s="99"/>
      <c r="N140" s="99"/>
      <c r="O140" s="100"/>
      <c r="P140" s="69"/>
      <c r="Q140" s="69"/>
      <c r="R140" s="68"/>
      <c r="S140" s="68"/>
      <c r="T140" s="68"/>
      <c r="U140" s="68"/>
      <c r="V140" s="68"/>
      <c r="W140" s="68"/>
      <c r="X140" s="68"/>
      <c r="Y140" s="68"/>
    </row>
    <row r="141" spans="1:25" x14ac:dyDescent="0.2">
      <c r="A141" s="77" t="s">
        <v>19</v>
      </c>
      <c r="B141" s="77" t="s">
        <v>21</v>
      </c>
      <c r="C141" s="68" t="s">
        <v>0</v>
      </c>
      <c r="D141" s="68" t="s">
        <v>310</v>
      </c>
      <c r="E141" s="78">
        <f>+IF(ISNUMBER(DATA!H102),DATA!H102,"n/a")</f>
        <v>473991.82</v>
      </c>
      <c r="F141" s="79">
        <f>+IF(ISNUMBER(DATA!I102),DATA!I102,"n/a")</f>
        <v>6.8726999999999996E-2</v>
      </c>
      <c r="G141" s="78">
        <f>+IF(ISNUMBER(DATA!J102),DATA!J102,"n/a")</f>
        <v>1661394.76</v>
      </c>
      <c r="H141" s="79">
        <f>+IF(ISNUMBER(DATA!K102),DATA!K102,"n/a")</f>
        <v>5.6869999999999997E-2</v>
      </c>
      <c r="I141" s="78">
        <f>+IF(ISNUMBER(DATA!L102),DATA!L102,"n/a")</f>
        <v>3403307.68</v>
      </c>
      <c r="J141" s="79">
        <f>+IF(ISNUMBER(DATA!M102),DATA!M102,"n/a")</f>
        <v>5.2264999999999999E-2</v>
      </c>
      <c r="K141" s="78">
        <f>+IF(ISNUMBER(DATA!N102),DATA!N102,"n/a")</f>
        <v>6546663.8700000001</v>
      </c>
      <c r="L141" s="79">
        <f>+IF(ISNUMBER(DATA!O102),DATA!O102,"n/a")</f>
        <v>4.8249E-2</v>
      </c>
      <c r="M141" s="99"/>
      <c r="N141" s="99"/>
      <c r="O141" s="100"/>
      <c r="P141" s="69"/>
      <c r="Q141" s="69"/>
      <c r="R141" s="68"/>
      <c r="S141" s="68"/>
      <c r="T141" s="68"/>
      <c r="U141" s="68"/>
      <c r="V141" s="68"/>
      <c r="W141" s="68"/>
      <c r="X141" s="68"/>
      <c r="Y141" s="68"/>
    </row>
    <row r="142" spans="1:25" x14ac:dyDescent="0.2">
      <c r="A142" s="77" t="s">
        <v>19</v>
      </c>
      <c r="B142" s="77" t="s">
        <v>21</v>
      </c>
      <c r="C142" s="68" t="s">
        <v>0</v>
      </c>
      <c r="D142" s="68" t="s">
        <v>311</v>
      </c>
      <c r="E142" s="78">
        <f>+IF(ISNUMBER(DATA!H103),DATA!H103,"n/a")</f>
        <v>1449140.45</v>
      </c>
      <c r="F142" s="79">
        <f>+IF(ISNUMBER(DATA!I103),DATA!I103,"n/a")</f>
        <v>-2.7493E-2</v>
      </c>
      <c r="G142" s="78">
        <f>+IF(ISNUMBER(DATA!J103),DATA!J103,"n/a")</f>
        <v>4980490.97</v>
      </c>
      <c r="H142" s="79">
        <f>+IF(ISNUMBER(DATA!K103),DATA!K103,"n/a")</f>
        <v>-4.2174999999999997E-2</v>
      </c>
      <c r="I142" s="78">
        <f>+IF(ISNUMBER(DATA!L103),DATA!L103,"n/a")</f>
        <v>10651645.210000001</v>
      </c>
      <c r="J142" s="79">
        <f>+IF(ISNUMBER(DATA!M103),DATA!M103,"n/a")</f>
        <v>-2.6032E-2</v>
      </c>
      <c r="K142" s="78">
        <f>+IF(ISNUMBER(DATA!N103),DATA!N103,"n/a")</f>
        <v>21973662.719999999</v>
      </c>
      <c r="L142" s="79">
        <f>+IF(ISNUMBER(DATA!O103),DATA!O103,"n/a")</f>
        <v>-1.2168E-2</v>
      </c>
      <c r="M142" s="99"/>
      <c r="N142" s="99"/>
      <c r="O142" s="100"/>
      <c r="P142" s="69"/>
      <c r="Q142" s="69"/>
      <c r="R142" s="68"/>
      <c r="S142" s="68"/>
      <c r="T142" s="68"/>
      <c r="U142" s="68"/>
      <c r="V142" s="68"/>
      <c r="W142" s="68"/>
      <c r="X142" s="68"/>
      <c r="Y142" s="68"/>
    </row>
    <row r="143" spans="1:25" x14ac:dyDescent="0.2">
      <c r="A143" s="77" t="s">
        <v>19</v>
      </c>
      <c r="B143" s="77" t="s">
        <v>21</v>
      </c>
      <c r="C143" s="68" t="s">
        <v>0</v>
      </c>
      <c r="D143" s="68" t="s">
        <v>312</v>
      </c>
      <c r="E143" s="78">
        <f>+IF(ISNUMBER(DATA!H104),DATA!H104,"n/a")</f>
        <v>1200940.22</v>
      </c>
      <c r="F143" s="79">
        <f>+IF(ISNUMBER(DATA!I104),DATA!I104,"n/a")</f>
        <v>5.2732000000000001E-2</v>
      </c>
      <c r="G143" s="78">
        <f>+IF(ISNUMBER(DATA!J104),DATA!J104,"n/a")</f>
        <v>3826751.16</v>
      </c>
      <c r="H143" s="79">
        <f>+IF(ISNUMBER(DATA!K104),DATA!K104,"n/a")</f>
        <v>4.2598999999999998E-2</v>
      </c>
      <c r="I143" s="78">
        <f>+IF(ISNUMBER(DATA!L104),DATA!L104,"n/a")</f>
        <v>8188785.79</v>
      </c>
      <c r="J143" s="79">
        <f>+IF(ISNUMBER(DATA!M104),DATA!M104,"n/a")</f>
        <v>5.8123000000000001E-2</v>
      </c>
      <c r="K143" s="78">
        <f>+IF(ISNUMBER(DATA!N104),DATA!N104,"n/a")</f>
        <v>16886452.48</v>
      </c>
      <c r="L143" s="79">
        <f>+IF(ISNUMBER(DATA!O104),DATA!O104,"n/a")</f>
        <v>6.3336000000000003E-2</v>
      </c>
      <c r="M143" s="99"/>
      <c r="N143" s="99"/>
      <c r="O143" s="100"/>
      <c r="P143" s="69"/>
      <c r="Q143" s="69"/>
      <c r="R143" s="68"/>
      <c r="S143" s="68"/>
      <c r="T143" s="68"/>
      <c r="U143" s="68"/>
      <c r="V143" s="68"/>
      <c r="W143" s="68"/>
      <c r="X143" s="68"/>
      <c r="Y143" s="68"/>
    </row>
    <row r="144" spans="1:25" x14ac:dyDescent="0.2">
      <c r="A144" s="77" t="s">
        <v>19</v>
      </c>
      <c r="B144" s="77" t="s">
        <v>21</v>
      </c>
      <c r="C144" s="68" t="s">
        <v>0</v>
      </c>
      <c r="D144" s="68" t="s">
        <v>313</v>
      </c>
      <c r="E144" s="78">
        <f>+IF(ISNUMBER(DATA!H105),DATA!H105,"n/a")</f>
        <v>881164.35</v>
      </c>
      <c r="F144" s="79">
        <f>+IF(ISNUMBER(DATA!I105),DATA!I105,"n/a")</f>
        <v>4.6192999999999998E-2</v>
      </c>
      <c r="G144" s="78">
        <f>+IF(ISNUMBER(DATA!J105),DATA!J105,"n/a")</f>
        <v>3138956.61</v>
      </c>
      <c r="H144" s="79">
        <f>+IF(ISNUMBER(DATA!K105),DATA!K105,"n/a")</f>
        <v>3.3596000000000001E-2</v>
      </c>
      <c r="I144" s="78">
        <f>+IF(ISNUMBER(DATA!L105),DATA!L105,"n/a")</f>
        <v>6430074.3799999999</v>
      </c>
      <c r="J144" s="79">
        <f>+IF(ISNUMBER(DATA!M105),DATA!M105,"n/a")</f>
        <v>3.8632E-2</v>
      </c>
      <c r="K144" s="78">
        <f>+IF(ISNUMBER(DATA!N105),DATA!N105,"n/a")</f>
        <v>13054134.630000001</v>
      </c>
      <c r="L144" s="79">
        <f>+IF(ISNUMBER(DATA!O105),DATA!O105,"n/a")</f>
        <v>7.3768E-2</v>
      </c>
      <c r="M144" s="99"/>
      <c r="N144" s="99"/>
      <c r="O144" s="100"/>
      <c r="P144" s="69"/>
      <c r="Q144" s="69"/>
      <c r="R144" s="68"/>
      <c r="S144" s="68"/>
      <c r="T144" s="68"/>
      <c r="U144" s="68"/>
      <c r="V144" s="68"/>
      <c r="W144" s="68"/>
      <c r="X144" s="68"/>
      <c r="Y144" s="68"/>
    </row>
    <row r="145" spans="1:25" x14ac:dyDescent="0.2">
      <c r="A145" s="77" t="s">
        <v>19</v>
      </c>
      <c r="B145" s="77" t="s">
        <v>21</v>
      </c>
      <c r="C145" s="68" t="s">
        <v>0</v>
      </c>
      <c r="D145" s="68" t="s">
        <v>314</v>
      </c>
      <c r="E145" s="78">
        <f>+IF(ISNUMBER(DATA!H106),DATA!H106,"n/a")</f>
        <v>959800.41</v>
      </c>
      <c r="F145" s="79">
        <f>+IF(ISNUMBER(DATA!I106),DATA!I106,"n/a")</f>
        <v>0.125024</v>
      </c>
      <c r="G145" s="78">
        <f>+IF(ISNUMBER(DATA!J106),DATA!J106,"n/a")</f>
        <v>3251967.23</v>
      </c>
      <c r="H145" s="79">
        <f>+IF(ISNUMBER(DATA!K106),DATA!K106,"n/a")</f>
        <v>5.2387999999999997E-2</v>
      </c>
      <c r="I145" s="78">
        <f>+IF(ISNUMBER(DATA!L106),DATA!L106,"n/a")</f>
        <v>6493876.6500000004</v>
      </c>
      <c r="J145" s="79">
        <f>+IF(ISNUMBER(DATA!M106),DATA!M106,"n/a")</f>
        <v>1.3103E-2</v>
      </c>
      <c r="K145" s="78">
        <f>+IF(ISNUMBER(DATA!N106),DATA!N106,"n/a")</f>
        <v>12644099.050000001</v>
      </c>
      <c r="L145" s="79">
        <f>+IF(ISNUMBER(DATA!O106),DATA!O106,"n/a")</f>
        <v>1.3077E-2</v>
      </c>
      <c r="M145" s="99"/>
      <c r="N145" s="99"/>
      <c r="O145" s="100"/>
      <c r="P145" s="69"/>
      <c r="Q145" s="69"/>
      <c r="R145" s="68"/>
      <c r="S145" s="68"/>
      <c r="T145" s="68"/>
      <c r="U145" s="68"/>
      <c r="V145" s="68"/>
      <c r="W145" s="68"/>
      <c r="X145" s="68"/>
      <c r="Y145" s="68"/>
    </row>
    <row r="146" spans="1:25" x14ac:dyDescent="0.2">
      <c r="A146" s="77" t="s">
        <v>19</v>
      </c>
      <c r="B146" s="77" t="s">
        <v>21</v>
      </c>
      <c r="C146" s="68" t="s">
        <v>0</v>
      </c>
      <c r="D146" s="68" t="s">
        <v>315</v>
      </c>
      <c r="E146" s="78">
        <f>+IF(ISNUMBER(DATA!H107),DATA!H107,"n/a")</f>
        <v>681028.22</v>
      </c>
      <c r="F146" s="79">
        <f>+IF(ISNUMBER(DATA!I107),DATA!I107,"n/a")</f>
        <v>-3.9759999999999997E-2</v>
      </c>
      <c r="G146" s="78">
        <f>+IF(ISNUMBER(DATA!J107),DATA!J107,"n/a")</f>
        <v>2252604.27</v>
      </c>
      <c r="H146" s="79">
        <f>+IF(ISNUMBER(DATA!K107),DATA!K107,"n/a")</f>
        <v>-4.2852000000000001E-2</v>
      </c>
      <c r="I146" s="78">
        <f>+IF(ISNUMBER(DATA!L107),DATA!L107,"n/a")</f>
        <v>4872304.33</v>
      </c>
      <c r="J146" s="79">
        <f>+IF(ISNUMBER(DATA!M107),DATA!M107,"n/a")</f>
        <v>-1.1390000000000001E-2</v>
      </c>
      <c r="K146" s="78">
        <f>+IF(ISNUMBER(DATA!N107),DATA!N107,"n/a")</f>
        <v>9990413.3300000001</v>
      </c>
      <c r="L146" s="79">
        <f>+IF(ISNUMBER(DATA!O107),DATA!O107,"n/a")</f>
        <v>-5.3169999999999997E-3</v>
      </c>
      <c r="M146" s="99"/>
      <c r="N146" s="99"/>
      <c r="O146" s="100"/>
      <c r="P146" s="69"/>
      <c r="Q146" s="69"/>
      <c r="R146" s="68"/>
      <c r="S146" s="68"/>
      <c r="T146" s="68"/>
      <c r="U146" s="68"/>
      <c r="V146" s="68"/>
      <c r="W146" s="68"/>
      <c r="X146" s="68"/>
      <c r="Y146" s="68"/>
    </row>
    <row r="147" spans="1:25" x14ac:dyDescent="0.2">
      <c r="A147" s="77" t="s">
        <v>19</v>
      </c>
      <c r="B147" s="77" t="s">
        <v>21</v>
      </c>
      <c r="C147" s="68" t="s">
        <v>0</v>
      </c>
      <c r="D147" s="68" t="s">
        <v>316</v>
      </c>
      <c r="E147" s="78">
        <f>+IF(ISNUMBER(DATA!H108),DATA!H108,"n/a")</f>
        <v>636785.41</v>
      </c>
      <c r="F147" s="79">
        <f>+IF(ISNUMBER(DATA!I108),DATA!I108,"n/a")</f>
        <v>-1.9081999999999998E-2</v>
      </c>
      <c r="G147" s="78">
        <f>+IF(ISNUMBER(DATA!J108),DATA!J108,"n/a")</f>
        <v>2145113.38</v>
      </c>
      <c r="H147" s="79">
        <f>+IF(ISNUMBER(DATA!K108),DATA!K108,"n/a")</f>
        <v>-1.9050000000000001E-2</v>
      </c>
      <c r="I147" s="78">
        <f>+IF(ISNUMBER(DATA!L108),DATA!L108,"n/a")</f>
        <v>4583064.68</v>
      </c>
      <c r="J147" s="79">
        <f>+IF(ISNUMBER(DATA!M108),DATA!M108,"n/a")</f>
        <v>8.1259999999999995E-3</v>
      </c>
      <c r="K147" s="78">
        <f>+IF(ISNUMBER(DATA!N108),DATA!N108,"n/a")</f>
        <v>9160110.4399999995</v>
      </c>
      <c r="L147" s="79">
        <f>+IF(ISNUMBER(DATA!O108),DATA!O108,"n/a")</f>
        <v>5.1609999999999998E-3</v>
      </c>
      <c r="M147" s="99"/>
      <c r="N147" s="99"/>
      <c r="O147" s="100"/>
      <c r="P147" s="69"/>
      <c r="Q147" s="69"/>
      <c r="R147" s="68"/>
      <c r="S147" s="68"/>
      <c r="T147" s="68"/>
      <c r="U147" s="68"/>
      <c r="V147" s="68"/>
      <c r="W147" s="68"/>
      <c r="X147" s="68"/>
      <c r="Y147" s="68"/>
    </row>
    <row r="148" spans="1:25" x14ac:dyDescent="0.2">
      <c r="A148" s="77" t="s">
        <v>19</v>
      </c>
      <c r="B148" s="77" t="s">
        <v>21</v>
      </c>
      <c r="C148" s="68" t="s">
        <v>0</v>
      </c>
      <c r="D148" s="68" t="s">
        <v>317</v>
      </c>
      <c r="E148" s="78">
        <f>+IF(ISNUMBER(DATA!H109),DATA!H109,"n/a")</f>
        <v>470995.34</v>
      </c>
      <c r="F148" s="79">
        <f>+IF(ISNUMBER(DATA!I109),DATA!I109,"n/a")</f>
        <v>-1.7106E-2</v>
      </c>
      <c r="G148" s="78">
        <f>+IF(ISNUMBER(DATA!J109),DATA!J109,"n/a")</f>
        <v>1631147.88</v>
      </c>
      <c r="H148" s="79">
        <f>+IF(ISNUMBER(DATA!K109),DATA!K109,"n/a")</f>
        <v>-4.9769999999999997E-3</v>
      </c>
      <c r="I148" s="78">
        <f>+IF(ISNUMBER(DATA!L109),DATA!L109,"n/a")</f>
        <v>3438222.42</v>
      </c>
      <c r="J148" s="79">
        <f>+IF(ISNUMBER(DATA!M109),DATA!M109,"n/a")</f>
        <v>1.5872000000000001E-2</v>
      </c>
      <c r="K148" s="78">
        <f>+IF(ISNUMBER(DATA!N109),DATA!N109,"n/a")</f>
        <v>6709492.1100000003</v>
      </c>
      <c r="L148" s="79">
        <f>+IF(ISNUMBER(DATA!O109),DATA!O109,"n/a")</f>
        <v>1.8180000000000002E-2</v>
      </c>
      <c r="M148" s="99"/>
      <c r="N148" s="99"/>
      <c r="O148" s="100"/>
      <c r="P148" s="69"/>
      <c r="Q148" s="69"/>
      <c r="R148" s="68"/>
      <c r="S148" s="68"/>
      <c r="T148" s="68"/>
      <c r="U148" s="68"/>
      <c r="V148" s="68"/>
      <c r="W148" s="68"/>
      <c r="X148" s="68"/>
      <c r="Y148" s="68"/>
    </row>
    <row r="149" spans="1:25" x14ac:dyDescent="0.2">
      <c r="A149" s="77" t="s">
        <v>19</v>
      </c>
      <c r="B149" s="77" t="s">
        <v>21</v>
      </c>
      <c r="C149" s="68" t="s">
        <v>0</v>
      </c>
      <c r="D149" s="68" t="s">
        <v>318</v>
      </c>
      <c r="E149" s="78">
        <f>+IF(ISNUMBER(DATA!H110),DATA!H110,"n/a")</f>
        <v>907979.74</v>
      </c>
      <c r="F149" s="79">
        <f>+IF(ISNUMBER(DATA!I110),DATA!I110,"n/a")</f>
        <v>4.8355000000000002E-2</v>
      </c>
      <c r="G149" s="78">
        <f>+IF(ISNUMBER(DATA!J110),DATA!J110,"n/a")</f>
        <v>2951022.34</v>
      </c>
      <c r="H149" s="79">
        <f>+IF(ISNUMBER(DATA!K110),DATA!K110,"n/a")</f>
        <v>2.0152E-2</v>
      </c>
      <c r="I149" s="78">
        <f>+IF(ISNUMBER(DATA!L110),DATA!L110,"n/a")</f>
        <v>6177334.7599999998</v>
      </c>
      <c r="J149" s="79">
        <f>+IF(ISNUMBER(DATA!M110),DATA!M110,"n/a")</f>
        <v>4.3660999999999998E-2</v>
      </c>
      <c r="K149" s="78">
        <f>+IF(ISNUMBER(DATA!N110),DATA!N110,"n/a")</f>
        <v>12547030.869999999</v>
      </c>
      <c r="L149" s="79">
        <f>+IF(ISNUMBER(DATA!O110),DATA!O110,"n/a")</f>
        <v>5.5645E-2</v>
      </c>
      <c r="M149" s="99"/>
      <c r="N149" s="99"/>
      <c r="O149" s="100"/>
      <c r="P149" s="69"/>
      <c r="Q149" s="69"/>
      <c r="R149" s="68"/>
      <c r="S149" s="68"/>
      <c r="T149" s="68"/>
      <c r="U149" s="68"/>
      <c r="V149" s="68"/>
      <c r="W149" s="68"/>
      <c r="X149" s="68"/>
      <c r="Y149" s="68"/>
    </row>
    <row r="150" spans="1:25" x14ac:dyDescent="0.2">
      <c r="A150" s="77" t="s">
        <v>19</v>
      </c>
      <c r="B150" s="77" t="s">
        <v>21</v>
      </c>
      <c r="C150" s="68" t="s">
        <v>0</v>
      </c>
      <c r="D150" s="68" t="s">
        <v>319</v>
      </c>
      <c r="E150" s="78">
        <f>+IF(ISNUMBER(DATA!H111),DATA!H111,"n/a")</f>
        <v>458942.39</v>
      </c>
      <c r="F150" s="79">
        <f>+IF(ISNUMBER(DATA!I111),DATA!I111,"n/a")</f>
        <v>5.1957000000000003E-2</v>
      </c>
      <c r="G150" s="78">
        <f>+IF(ISNUMBER(DATA!J111),DATA!J111,"n/a")</f>
        <v>1578314.96</v>
      </c>
      <c r="H150" s="79">
        <f>+IF(ISNUMBER(DATA!K111),DATA!K111,"n/a")</f>
        <v>5.3580999999999997E-2</v>
      </c>
      <c r="I150" s="78">
        <f>+IF(ISNUMBER(DATA!L111),DATA!L111,"n/a")</f>
        <v>3209776.3</v>
      </c>
      <c r="J150" s="79">
        <f>+IF(ISNUMBER(DATA!M111),DATA!M111,"n/a")</f>
        <v>7.9718999999999998E-2</v>
      </c>
      <c r="K150" s="78">
        <f>+IF(ISNUMBER(DATA!N111),DATA!N111,"n/a")</f>
        <v>6268110.1600000001</v>
      </c>
      <c r="L150" s="79">
        <f>+IF(ISNUMBER(DATA!O111),DATA!O111,"n/a")</f>
        <v>6.6368999999999997E-2</v>
      </c>
      <c r="M150" s="99"/>
      <c r="N150" s="99"/>
      <c r="O150" s="100"/>
      <c r="P150" s="69"/>
      <c r="Q150" s="69"/>
      <c r="R150" s="68"/>
      <c r="S150" s="68"/>
      <c r="T150" s="68"/>
      <c r="U150" s="68"/>
      <c r="V150" s="68"/>
      <c r="W150" s="68"/>
      <c r="X150" s="68"/>
      <c r="Y150" s="68"/>
    </row>
    <row r="151" spans="1:25" x14ac:dyDescent="0.2">
      <c r="A151" s="77" t="s">
        <v>19</v>
      </c>
      <c r="B151" s="77" t="s">
        <v>21</v>
      </c>
      <c r="C151" s="68" t="s">
        <v>0</v>
      </c>
      <c r="D151" s="68" t="s">
        <v>320</v>
      </c>
      <c r="E151" s="78">
        <f>+IF(ISNUMBER(DATA!H112),DATA!H112,"n/a")</f>
        <v>785857.88</v>
      </c>
      <c r="F151" s="79">
        <f>+IF(ISNUMBER(DATA!I112),DATA!I112,"n/a")</f>
        <v>1.5479E-2</v>
      </c>
      <c r="G151" s="78">
        <f>+IF(ISNUMBER(DATA!J112),DATA!J112,"n/a")</f>
        <v>2547961.88</v>
      </c>
      <c r="H151" s="79">
        <f>+IF(ISNUMBER(DATA!K112),DATA!K112,"n/a")</f>
        <v>-2.8701999999999998E-2</v>
      </c>
      <c r="I151" s="78">
        <f>+IF(ISNUMBER(DATA!L112),DATA!L112,"n/a")</f>
        <v>5258371.5999999996</v>
      </c>
      <c r="J151" s="79">
        <f>+IF(ISNUMBER(DATA!M112),DATA!M112,"n/a")</f>
        <v>-2.8368999999999998E-2</v>
      </c>
      <c r="K151" s="78">
        <f>+IF(ISNUMBER(DATA!N112),DATA!N112,"n/a")</f>
        <v>10790341.59</v>
      </c>
      <c r="L151" s="79">
        <f>+IF(ISNUMBER(DATA!O112),DATA!O112,"n/a")</f>
        <v>-2.3869000000000001E-2</v>
      </c>
      <c r="M151" s="99"/>
      <c r="N151" s="99"/>
      <c r="O151" s="100"/>
      <c r="P151" s="69"/>
      <c r="Q151" s="69"/>
      <c r="R151" s="68"/>
      <c r="S151" s="68"/>
      <c r="T151" s="68"/>
      <c r="U151" s="68"/>
      <c r="V151" s="68"/>
      <c r="W151" s="68"/>
      <c r="X151" s="68"/>
      <c r="Y151" s="68"/>
    </row>
    <row r="152" spans="1:25" x14ac:dyDescent="0.2">
      <c r="A152" s="77" t="s">
        <v>19</v>
      </c>
      <c r="B152" s="77" t="s">
        <v>21</v>
      </c>
      <c r="C152" s="68" t="s">
        <v>0</v>
      </c>
      <c r="D152" s="68" t="s">
        <v>321</v>
      </c>
      <c r="E152" s="78">
        <f>+IF(ISNUMBER(DATA!H113),DATA!H113,"n/a")</f>
        <v>2015577.29</v>
      </c>
      <c r="F152" s="79">
        <f>+IF(ISNUMBER(DATA!I113),DATA!I113,"n/a")</f>
        <v>3.8279000000000001E-2</v>
      </c>
      <c r="G152" s="78">
        <f>+IF(ISNUMBER(DATA!J113),DATA!J113,"n/a")</f>
        <v>6572661.2999999998</v>
      </c>
      <c r="H152" s="79">
        <f>+IF(ISNUMBER(DATA!K113),DATA!K113,"n/a")</f>
        <v>1.0614E-2</v>
      </c>
      <c r="I152" s="78">
        <f>+IF(ISNUMBER(DATA!L113),DATA!L113,"n/a")</f>
        <v>13688819.630000001</v>
      </c>
      <c r="J152" s="79">
        <f>+IF(ISNUMBER(DATA!M113),DATA!M113,"n/a")</f>
        <v>2.6426999999999999E-2</v>
      </c>
      <c r="K152" s="78">
        <f>+IF(ISNUMBER(DATA!N113),DATA!N113,"n/a")</f>
        <v>27867201.030000001</v>
      </c>
      <c r="L152" s="79">
        <f>+IF(ISNUMBER(DATA!O113),DATA!O113,"n/a")</f>
        <v>3.0987000000000001E-2</v>
      </c>
      <c r="M152" s="99"/>
      <c r="N152" s="99"/>
      <c r="O152" s="100"/>
      <c r="P152" s="69"/>
      <c r="Q152" s="69"/>
      <c r="R152" s="68"/>
      <c r="S152" s="68"/>
      <c r="T152" s="68"/>
      <c r="U152" s="68"/>
      <c r="V152" s="68"/>
      <c r="W152" s="68"/>
      <c r="X152" s="68"/>
      <c r="Y152" s="68"/>
    </row>
    <row r="153" spans="1:25" x14ac:dyDescent="0.2">
      <c r="A153" s="77" t="s">
        <v>19</v>
      </c>
      <c r="B153" s="77" t="s">
        <v>21</v>
      </c>
      <c r="C153" s="68" t="s">
        <v>0</v>
      </c>
      <c r="D153" s="68" t="s">
        <v>322</v>
      </c>
      <c r="E153" s="78">
        <f>+IF(ISNUMBER(DATA!H114),DATA!H114,"n/a")</f>
        <v>1221503.47</v>
      </c>
      <c r="F153" s="79">
        <f>+IF(ISNUMBER(DATA!I114),DATA!I114,"n/a")</f>
        <v>6.1211000000000002E-2</v>
      </c>
      <c r="G153" s="78">
        <f>+IF(ISNUMBER(DATA!J114),DATA!J114,"n/a")</f>
        <v>4113240.88</v>
      </c>
      <c r="H153" s="79">
        <f>+IF(ISNUMBER(DATA!K114),DATA!K114,"n/a")</f>
        <v>-5.2570000000000004E-3</v>
      </c>
      <c r="I153" s="78">
        <f>+IF(ISNUMBER(DATA!L114),DATA!L114,"n/a")</f>
        <v>8548435.7799999993</v>
      </c>
      <c r="J153" s="79">
        <f>+IF(ISNUMBER(DATA!M114),DATA!M114,"n/a")</f>
        <v>-2.408E-3</v>
      </c>
      <c r="K153" s="78">
        <f>+IF(ISNUMBER(DATA!N114),DATA!N114,"n/a")</f>
        <v>17043867.890000001</v>
      </c>
      <c r="L153" s="79">
        <f>+IF(ISNUMBER(DATA!O114),DATA!O114,"n/a")</f>
        <v>-9.4400000000000005E-3</v>
      </c>
      <c r="M153" s="99"/>
      <c r="N153" s="99"/>
      <c r="O153" s="100"/>
      <c r="P153" s="69"/>
      <c r="Q153" s="69"/>
      <c r="R153" s="68"/>
      <c r="S153" s="68"/>
      <c r="T153" s="68"/>
      <c r="U153" s="68"/>
      <c r="V153" s="68"/>
      <c r="W153" s="68"/>
      <c r="X153" s="68"/>
      <c r="Y153" s="68"/>
    </row>
    <row r="154" spans="1:25" x14ac:dyDescent="0.2">
      <c r="A154" s="77" t="s">
        <v>19</v>
      </c>
      <c r="B154" s="77" t="s">
        <v>21</v>
      </c>
      <c r="C154" s="68" t="s">
        <v>0</v>
      </c>
      <c r="D154" s="68" t="s">
        <v>323</v>
      </c>
      <c r="E154" s="78">
        <f>+IF(ISNUMBER(DATA!H115),DATA!H115,"n/a")</f>
        <v>1080892.25</v>
      </c>
      <c r="F154" s="79">
        <f>+IF(ISNUMBER(DATA!I115),DATA!I115,"n/a")</f>
        <v>7.0535E-2</v>
      </c>
      <c r="G154" s="78">
        <f>+IF(ISNUMBER(DATA!J115),DATA!J115,"n/a")</f>
        <v>3566076.69</v>
      </c>
      <c r="H154" s="79">
        <f>+IF(ISNUMBER(DATA!K115),DATA!K115,"n/a")</f>
        <v>4.1799000000000003E-2</v>
      </c>
      <c r="I154" s="78">
        <f>+IF(ISNUMBER(DATA!L115),DATA!L115,"n/a")</f>
        <v>7661345.9100000001</v>
      </c>
      <c r="J154" s="79">
        <f>+IF(ISNUMBER(DATA!M115),DATA!M115,"n/a")</f>
        <v>6.7233000000000001E-2</v>
      </c>
      <c r="K154" s="78">
        <f>+IF(ISNUMBER(DATA!N115),DATA!N115,"n/a")</f>
        <v>14588162.699999999</v>
      </c>
      <c r="L154" s="79">
        <f>+IF(ISNUMBER(DATA!O115),DATA!O115,"n/a")</f>
        <v>3.1095000000000001E-2</v>
      </c>
      <c r="M154" s="99"/>
      <c r="N154" s="99"/>
      <c r="O154" s="100"/>
      <c r="P154" s="69"/>
      <c r="Q154" s="69"/>
      <c r="R154" s="68"/>
      <c r="S154" s="68"/>
      <c r="T154" s="68"/>
      <c r="U154" s="68"/>
      <c r="V154" s="68"/>
      <c r="W154" s="68"/>
      <c r="X154" s="68"/>
      <c r="Y154" s="68"/>
    </row>
    <row r="155" spans="1:25" x14ac:dyDescent="0.2">
      <c r="A155" s="77" t="s">
        <v>19</v>
      </c>
      <c r="B155" s="77" t="s">
        <v>21</v>
      </c>
      <c r="C155" s="68" t="s">
        <v>0</v>
      </c>
      <c r="D155" s="68" t="s">
        <v>324</v>
      </c>
      <c r="E155" s="78">
        <f>+IF(ISNUMBER(DATA!H116),DATA!H116,"n/a")</f>
        <v>703477.67</v>
      </c>
      <c r="F155" s="79">
        <f>+IF(ISNUMBER(DATA!I116),DATA!I116,"n/a")</f>
        <v>7.8404000000000001E-2</v>
      </c>
      <c r="G155" s="78">
        <f>+IF(ISNUMBER(DATA!J116),DATA!J116,"n/a")</f>
        <v>2360821.0099999998</v>
      </c>
      <c r="H155" s="79">
        <f>+IF(ISNUMBER(DATA!K116),DATA!K116,"n/a")</f>
        <v>5.2753000000000001E-2</v>
      </c>
      <c r="I155" s="78">
        <f>+IF(ISNUMBER(DATA!L116),DATA!L116,"n/a")</f>
        <v>4867049.57</v>
      </c>
      <c r="J155" s="79">
        <f>+IF(ISNUMBER(DATA!M116),DATA!M116,"n/a")</f>
        <v>5.5932000000000003E-2</v>
      </c>
      <c r="K155" s="78">
        <f>+IF(ISNUMBER(DATA!N116),DATA!N116,"n/a")</f>
        <v>9966238.3000000007</v>
      </c>
      <c r="L155" s="79">
        <f>+IF(ISNUMBER(DATA!O116),DATA!O116,"n/a")</f>
        <v>5.6978000000000001E-2</v>
      </c>
      <c r="M155" s="99"/>
      <c r="N155" s="99"/>
      <c r="O155" s="100"/>
      <c r="P155" s="69"/>
      <c r="Q155" s="69"/>
      <c r="R155" s="68"/>
      <c r="S155" s="68"/>
      <c r="T155" s="68"/>
      <c r="U155" s="68"/>
      <c r="V155" s="68"/>
      <c r="W155" s="68"/>
      <c r="X155" s="68"/>
      <c r="Y155" s="68"/>
    </row>
    <row r="156" spans="1:25" x14ac:dyDescent="0.2">
      <c r="A156" s="77" t="s">
        <v>19</v>
      </c>
      <c r="B156" s="77" t="s">
        <v>21</v>
      </c>
      <c r="C156" s="68" t="s">
        <v>0</v>
      </c>
      <c r="D156" s="68" t="s">
        <v>325</v>
      </c>
      <c r="E156" s="78">
        <f>+IF(ISNUMBER(DATA!H117),DATA!H117,"n/a")</f>
        <v>1227754.69</v>
      </c>
      <c r="F156" s="79">
        <f>+IF(ISNUMBER(DATA!I117),DATA!I117,"n/a")</f>
        <v>8.9259999999999999E-3</v>
      </c>
      <c r="G156" s="78">
        <f>+IF(ISNUMBER(DATA!J117),DATA!J117,"n/a")</f>
        <v>3891654.46</v>
      </c>
      <c r="H156" s="79">
        <f>+IF(ISNUMBER(DATA!K117),DATA!K117,"n/a")</f>
        <v>1.7231E-2</v>
      </c>
      <c r="I156" s="78">
        <f>+IF(ISNUMBER(DATA!L117),DATA!L117,"n/a")</f>
        <v>8463176.0500000007</v>
      </c>
      <c r="J156" s="79">
        <f>+IF(ISNUMBER(DATA!M117),DATA!M117,"n/a")</f>
        <v>7.0271E-2</v>
      </c>
      <c r="K156" s="78">
        <f>+IF(ISNUMBER(DATA!N117),DATA!N117,"n/a")</f>
        <v>17155968.190000001</v>
      </c>
      <c r="L156" s="79">
        <f>+IF(ISNUMBER(DATA!O117),DATA!O117,"n/a")</f>
        <v>5.4450999999999999E-2</v>
      </c>
      <c r="M156" s="99"/>
      <c r="N156" s="99"/>
      <c r="O156" s="100"/>
      <c r="P156" s="69"/>
      <c r="Q156" s="69"/>
      <c r="R156" s="68"/>
      <c r="S156" s="68"/>
      <c r="T156" s="68"/>
      <c r="U156" s="68"/>
      <c r="V156" s="68"/>
      <c r="W156" s="68"/>
      <c r="X156" s="68"/>
      <c r="Y156" s="68"/>
    </row>
    <row r="157" spans="1:25" x14ac:dyDescent="0.2">
      <c r="A157" s="77" t="s">
        <v>19</v>
      </c>
      <c r="B157" s="77" t="s">
        <v>21</v>
      </c>
      <c r="C157" s="68" t="s">
        <v>0</v>
      </c>
      <c r="D157" s="68" t="s">
        <v>351</v>
      </c>
      <c r="E157" s="78">
        <f>+IF(ISNUMBER(DATA!H118),DATA!H118,"n/a")</f>
        <v>432641.01</v>
      </c>
      <c r="F157" s="79">
        <f>+IF(ISNUMBER(DATA!I118),DATA!I118,"n/a")</f>
        <v>4.28E-3</v>
      </c>
      <c r="G157" s="78">
        <f>+IF(ISNUMBER(DATA!J118),DATA!J118,"n/a")</f>
        <v>1516061.03</v>
      </c>
      <c r="H157" s="79">
        <f>+IF(ISNUMBER(DATA!K118),DATA!K118,"n/a")</f>
        <v>7.3029999999999996E-3</v>
      </c>
      <c r="I157" s="78">
        <f>+IF(ISNUMBER(DATA!L118),DATA!L118,"n/a")</f>
        <v>3077071.94</v>
      </c>
      <c r="J157" s="79">
        <f>+IF(ISNUMBER(DATA!M118),DATA!M118,"n/a")</f>
        <v>1.8164E-2</v>
      </c>
      <c r="K157" s="78">
        <f>+IF(ISNUMBER(DATA!N118),DATA!N118,"n/a")</f>
        <v>5969934.1399999997</v>
      </c>
      <c r="L157" s="79">
        <f>+IF(ISNUMBER(DATA!O118),DATA!O118,"n/a")</f>
        <v>4.1669999999999999E-2</v>
      </c>
      <c r="M157" s="99"/>
      <c r="N157" s="99"/>
      <c r="O157" s="100"/>
      <c r="P157" s="69"/>
      <c r="Q157" s="69"/>
      <c r="R157" s="68"/>
      <c r="S157" s="68"/>
      <c r="T157" s="68"/>
      <c r="U157" s="68"/>
      <c r="V157" s="68"/>
      <c r="W157" s="68"/>
      <c r="X157" s="68"/>
      <c r="Y157" s="68"/>
    </row>
    <row r="158" spans="1:25" x14ac:dyDescent="0.2">
      <c r="A158" s="77" t="s">
        <v>19</v>
      </c>
      <c r="B158" s="77" t="s">
        <v>21</v>
      </c>
      <c r="C158" s="68" t="s">
        <v>0</v>
      </c>
      <c r="D158" s="68" t="s">
        <v>352</v>
      </c>
      <c r="E158" s="78">
        <f>+IF(ISNUMBER(DATA!H119),DATA!H119,"n/a")</f>
        <v>984044.04</v>
      </c>
      <c r="F158" s="79">
        <f>+IF(ISNUMBER(DATA!I119),DATA!I119,"n/a")</f>
        <v>6.2892000000000003E-2</v>
      </c>
      <c r="G158" s="78">
        <f>+IF(ISNUMBER(DATA!J119),DATA!J119,"n/a")</f>
        <v>3308477.03</v>
      </c>
      <c r="H158" s="79">
        <f>+IF(ISNUMBER(DATA!K119),DATA!K119,"n/a")</f>
        <v>6.9944000000000006E-2</v>
      </c>
      <c r="I158" s="78">
        <f>+IF(ISNUMBER(DATA!L119),DATA!L119,"n/a")</f>
        <v>6819932.6500000004</v>
      </c>
      <c r="J158" s="79">
        <f>+IF(ISNUMBER(DATA!M119),DATA!M119,"n/a")</f>
        <v>8.2944000000000004E-2</v>
      </c>
      <c r="K158" s="78">
        <f>+IF(ISNUMBER(DATA!N119),DATA!N119,"n/a")</f>
        <v>13386390.68</v>
      </c>
      <c r="L158" s="79">
        <f>+IF(ISNUMBER(DATA!O119),DATA!O119,"n/a")</f>
        <v>7.5033000000000002E-2</v>
      </c>
      <c r="M158" s="99"/>
      <c r="N158" s="99"/>
      <c r="O158" s="100"/>
      <c r="P158" s="69"/>
      <c r="Q158" s="69"/>
      <c r="R158" s="68"/>
      <c r="S158" s="68"/>
      <c r="T158" s="68"/>
      <c r="U158" s="68"/>
      <c r="V158" s="68"/>
      <c r="W158" s="68"/>
      <c r="X158" s="68"/>
      <c r="Y158" s="68"/>
    </row>
    <row r="159" spans="1:25" x14ac:dyDescent="0.2">
      <c r="A159" s="77"/>
      <c r="B159" s="77"/>
      <c r="E159" s="82"/>
      <c r="F159" s="79"/>
      <c r="G159" s="83"/>
      <c r="H159" s="79"/>
      <c r="I159" s="83"/>
      <c r="J159" s="84"/>
      <c r="K159" s="82"/>
      <c r="L159" s="79"/>
      <c r="M159" s="69"/>
      <c r="N159" s="69"/>
      <c r="O159" s="69"/>
      <c r="P159" s="69"/>
      <c r="Q159" s="69"/>
      <c r="R159" s="68"/>
      <c r="S159" s="68"/>
      <c r="T159" s="68"/>
      <c r="U159" s="68"/>
      <c r="V159" s="68"/>
      <c r="W159" s="68"/>
      <c r="X159" s="68"/>
      <c r="Y159" s="68"/>
    </row>
    <row r="160" spans="1:25" x14ac:dyDescent="0.2">
      <c r="A160" s="77" t="s">
        <v>19</v>
      </c>
      <c r="B160" s="77" t="s">
        <v>21</v>
      </c>
      <c r="C160" s="68" t="s">
        <v>9</v>
      </c>
      <c r="D160" s="68" t="s">
        <v>278</v>
      </c>
      <c r="E160" s="82">
        <f>+IF(ISNUMBER(DATA!H129),DATA!H129,"n/a")</f>
        <v>105683.49</v>
      </c>
      <c r="F160" s="79">
        <f>+IF(ISNUMBER(DATA!I129),DATA!I129,"n/a")</f>
        <v>-8.5339999999999999E-3</v>
      </c>
      <c r="G160" s="82">
        <f>+IF(ISNUMBER(DATA!J129),DATA!J129,"n/a")</f>
        <v>375551.71</v>
      </c>
      <c r="H160" s="79">
        <f>+IF(ISNUMBER(DATA!K129),DATA!K129,"n/a")</f>
        <v>5.4497999999999998E-2</v>
      </c>
      <c r="I160" s="82">
        <f>+IF(ISNUMBER(DATA!L129),DATA!L129,"n/a")</f>
        <v>764173.83</v>
      </c>
      <c r="J160" s="79">
        <f>+IF(ISNUMBER(DATA!M129),DATA!M129,"n/a")</f>
        <v>3.7161E-2</v>
      </c>
      <c r="K160" s="82">
        <f>+IF(ISNUMBER(DATA!N129),DATA!N129,"n/a")</f>
        <v>1538447.1</v>
      </c>
      <c r="L160" s="79">
        <f>+IF(ISNUMBER(DATA!O129),DATA!O129,"n/a")</f>
        <v>3.4173000000000002E-2</v>
      </c>
      <c r="M160" s="69"/>
      <c r="N160" s="69"/>
      <c r="O160" s="69"/>
      <c r="P160" s="69"/>
      <c r="Q160" s="69"/>
      <c r="R160" s="68"/>
      <c r="S160" s="68"/>
      <c r="T160" s="68"/>
      <c r="U160" s="68"/>
      <c r="V160" s="68"/>
      <c r="W160" s="68"/>
      <c r="X160" s="68"/>
      <c r="Y160" s="68"/>
    </row>
    <row r="161" spans="1:25" x14ac:dyDescent="0.2">
      <c r="A161" s="77" t="s">
        <v>19</v>
      </c>
      <c r="B161" s="77" t="s">
        <v>21</v>
      </c>
      <c r="C161" s="68" t="s">
        <v>9</v>
      </c>
      <c r="D161" s="68" t="s">
        <v>279</v>
      </c>
      <c r="E161" s="82">
        <f>+IF(ISNUMBER(DATA!H130),DATA!H130,"n/a")</f>
        <v>288060.78999999998</v>
      </c>
      <c r="F161" s="79">
        <f>+IF(ISNUMBER(DATA!I130),DATA!I130,"n/a")</f>
        <v>4.9771999999999997E-2</v>
      </c>
      <c r="G161" s="82">
        <f>+IF(ISNUMBER(DATA!J130),DATA!J130,"n/a")</f>
        <v>935586.17</v>
      </c>
      <c r="H161" s="79">
        <f>+IF(ISNUMBER(DATA!K130),DATA!K130,"n/a")</f>
        <v>5.3941999999999997E-2</v>
      </c>
      <c r="I161" s="82">
        <f>+IF(ISNUMBER(DATA!L130),DATA!L130,"n/a")</f>
        <v>1948014.09</v>
      </c>
      <c r="J161" s="79">
        <f>+IF(ISNUMBER(DATA!M130),DATA!M130,"n/a")</f>
        <v>6.4523999999999998E-2</v>
      </c>
      <c r="K161" s="82">
        <f>+IF(ISNUMBER(DATA!N130),DATA!N130,"n/a")</f>
        <v>3773312.84</v>
      </c>
      <c r="L161" s="79">
        <f>+IF(ISNUMBER(DATA!O130),DATA!O130,"n/a")</f>
        <v>2.3671999999999999E-2</v>
      </c>
      <c r="M161" s="69"/>
      <c r="N161" s="69"/>
      <c r="O161" s="69"/>
      <c r="P161" s="69"/>
      <c r="Q161" s="69"/>
      <c r="R161" s="68"/>
      <c r="S161" s="68"/>
      <c r="T161" s="68"/>
      <c r="U161" s="68"/>
      <c r="V161" s="68"/>
      <c r="W161" s="68"/>
      <c r="X161" s="68"/>
      <c r="Y161" s="68"/>
    </row>
    <row r="162" spans="1:25" x14ac:dyDescent="0.2">
      <c r="A162" s="77" t="s">
        <v>19</v>
      </c>
      <c r="B162" s="77" t="s">
        <v>21</v>
      </c>
      <c r="C162" s="68" t="s">
        <v>9</v>
      </c>
      <c r="D162" s="68" t="s">
        <v>280</v>
      </c>
      <c r="E162" s="82">
        <f>+IF(ISNUMBER(DATA!H131),DATA!H131,"n/a")</f>
        <v>454114.41</v>
      </c>
      <c r="F162" s="79">
        <f>+IF(ISNUMBER(DATA!I131),DATA!I131,"n/a")</f>
        <v>-3.4359000000000001E-2</v>
      </c>
      <c r="G162" s="82">
        <f>+IF(ISNUMBER(DATA!J131),DATA!J131,"n/a")</f>
        <v>1538698.01</v>
      </c>
      <c r="H162" s="79">
        <f>+IF(ISNUMBER(DATA!K131),DATA!K131,"n/a")</f>
        <v>-5.11E-3</v>
      </c>
      <c r="I162" s="82">
        <f>+IF(ISNUMBER(DATA!L131),DATA!L131,"n/a")</f>
        <v>3271535.87</v>
      </c>
      <c r="J162" s="79">
        <f>+IF(ISNUMBER(DATA!M131),DATA!M131,"n/a")</f>
        <v>1.7639999999999999E-2</v>
      </c>
      <c r="K162" s="82">
        <f>+IF(ISNUMBER(DATA!N131),DATA!N131,"n/a")</f>
        <v>6715807.9100000001</v>
      </c>
      <c r="L162" s="79">
        <f>+IF(ISNUMBER(DATA!O131),DATA!O131,"n/a")</f>
        <v>3.0646E-2</v>
      </c>
      <c r="M162" s="69"/>
      <c r="N162" s="69"/>
      <c r="O162" s="69"/>
      <c r="P162" s="69"/>
      <c r="Q162" s="69"/>
      <c r="R162" s="68"/>
      <c r="S162" s="68"/>
      <c r="T162" s="68"/>
      <c r="U162" s="68"/>
      <c r="V162" s="68"/>
      <c r="W162" s="68"/>
      <c r="X162" s="68"/>
      <c r="Y162" s="68"/>
    </row>
    <row r="163" spans="1:25" x14ac:dyDescent="0.2">
      <c r="A163" s="77" t="s">
        <v>19</v>
      </c>
      <c r="B163" s="77" t="s">
        <v>21</v>
      </c>
      <c r="C163" s="68" t="s">
        <v>9</v>
      </c>
      <c r="D163" s="68" t="s">
        <v>281</v>
      </c>
      <c r="E163" s="82">
        <f>+IF(ISNUMBER(DATA!H132),DATA!H132,"n/a")</f>
        <v>184976.63</v>
      </c>
      <c r="F163" s="79">
        <f>+IF(ISNUMBER(DATA!I132),DATA!I132,"n/a")</f>
        <v>3.8188E-2</v>
      </c>
      <c r="G163" s="82">
        <f>+IF(ISNUMBER(DATA!J132),DATA!J132,"n/a")</f>
        <v>616308.84</v>
      </c>
      <c r="H163" s="79">
        <f>+IF(ISNUMBER(DATA!K132),DATA!K132,"n/a")</f>
        <v>6.1182E-2</v>
      </c>
      <c r="I163" s="82">
        <f>+IF(ISNUMBER(DATA!L132),DATA!L132,"n/a")</f>
        <v>1297347.1599999999</v>
      </c>
      <c r="J163" s="79">
        <f>+IF(ISNUMBER(DATA!M132),DATA!M132,"n/a")</f>
        <v>9.0435000000000001E-2</v>
      </c>
      <c r="K163" s="82">
        <f>+IF(ISNUMBER(DATA!N132),DATA!N132,"n/a")</f>
        <v>2500757.69</v>
      </c>
      <c r="L163" s="79">
        <f>+IF(ISNUMBER(DATA!O132),DATA!O132,"n/a")</f>
        <v>6.7086000000000007E-2</v>
      </c>
      <c r="M163" s="69"/>
      <c r="N163" s="69"/>
      <c r="O163" s="69"/>
      <c r="P163" s="69"/>
      <c r="Q163" s="69"/>
      <c r="R163" s="68"/>
      <c r="S163" s="68"/>
      <c r="T163" s="68"/>
      <c r="U163" s="68"/>
      <c r="V163" s="68"/>
      <c r="W163" s="68"/>
      <c r="X163" s="68"/>
      <c r="Y163" s="68"/>
    </row>
    <row r="164" spans="1:25" x14ac:dyDescent="0.2">
      <c r="A164" s="77" t="s">
        <v>19</v>
      </c>
      <c r="B164" s="77" t="s">
        <v>21</v>
      </c>
      <c r="C164" s="68" t="s">
        <v>9</v>
      </c>
      <c r="D164" s="68" t="s">
        <v>282</v>
      </c>
      <c r="E164" s="82">
        <f>+IF(ISNUMBER(DATA!H133),DATA!H133,"n/a")</f>
        <v>470904.11</v>
      </c>
      <c r="F164" s="79">
        <f>+IF(ISNUMBER(DATA!I133),DATA!I133,"n/a")</f>
        <v>4.3912E-2</v>
      </c>
      <c r="G164" s="82">
        <f>+IF(ISNUMBER(DATA!J133),DATA!J133,"n/a")</f>
        <v>1615881.99</v>
      </c>
      <c r="H164" s="79">
        <f>+IF(ISNUMBER(DATA!K133),DATA!K133,"n/a")</f>
        <v>4.5168E-2</v>
      </c>
      <c r="I164" s="82">
        <f>+IF(ISNUMBER(DATA!L133),DATA!L133,"n/a")</f>
        <v>3365528.65</v>
      </c>
      <c r="J164" s="79">
        <f>+IF(ISNUMBER(DATA!M133),DATA!M133,"n/a")</f>
        <v>4.7154000000000001E-2</v>
      </c>
      <c r="K164" s="82">
        <f>+IF(ISNUMBER(DATA!N133),DATA!N133,"n/a")</f>
        <v>6936593.6200000001</v>
      </c>
      <c r="L164" s="79">
        <f>+IF(ISNUMBER(DATA!O133),DATA!O133,"n/a")</f>
        <v>5.1825000000000003E-2</v>
      </c>
      <c r="R164" s="68"/>
      <c r="S164" s="68"/>
      <c r="T164" s="68"/>
      <c r="U164" s="68"/>
      <c r="V164" s="68"/>
      <c r="W164" s="68"/>
      <c r="X164" s="68"/>
      <c r="Y164" s="68"/>
    </row>
    <row r="165" spans="1:25" x14ac:dyDescent="0.2">
      <c r="A165" s="77" t="s">
        <v>19</v>
      </c>
      <c r="B165" s="77" t="s">
        <v>21</v>
      </c>
      <c r="C165" s="68" t="s">
        <v>9</v>
      </c>
      <c r="D165" s="68" t="s">
        <v>283</v>
      </c>
      <c r="E165" s="82">
        <f>+IF(ISNUMBER(DATA!H134),DATA!H134,"n/a")</f>
        <v>215899.51999999999</v>
      </c>
      <c r="F165" s="79">
        <f>+IF(ISNUMBER(DATA!I134),DATA!I134,"n/a")</f>
        <v>7.6457999999999998E-2</v>
      </c>
      <c r="G165" s="82">
        <f>+IF(ISNUMBER(DATA!J134),DATA!J134,"n/a")</f>
        <v>724039.53</v>
      </c>
      <c r="H165" s="79">
        <f>+IF(ISNUMBER(DATA!K134),DATA!K134,"n/a")</f>
        <v>2.9059000000000001E-2</v>
      </c>
      <c r="I165" s="82">
        <f>+IF(ISNUMBER(DATA!L134),DATA!L134,"n/a")</f>
        <v>1519786.68</v>
      </c>
      <c r="J165" s="79">
        <f>+IF(ISNUMBER(DATA!M134),DATA!M134,"n/a")</f>
        <v>5.3478999999999999E-2</v>
      </c>
      <c r="K165" s="82">
        <f>+IF(ISNUMBER(DATA!N134),DATA!N134,"n/a")</f>
        <v>3047222.94</v>
      </c>
      <c r="L165" s="79">
        <f>+IF(ISNUMBER(DATA!O134),DATA!O134,"n/a")</f>
        <v>5.2615000000000002E-2</v>
      </c>
      <c r="R165" s="68"/>
      <c r="S165" s="68"/>
      <c r="T165" s="68"/>
      <c r="U165" s="68"/>
      <c r="V165" s="68"/>
      <c r="W165" s="68"/>
      <c r="X165" s="68"/>
      <c r="Y165" s="68"/>
    </row>
    <row r="166" spans="1:25" x14ac:dyDescent="0.2">
      <c r="A166" s="77" t="s">
        <v>19</v>
      </c>
      <c r="B166" s="77" t="s">
        <v>21</v>
      </c>
      <c r="C166" s="68" t="s">
        <v>9</v>
      </c>
      <c r="D166" s="68" t="s">
        <v>284</v>
      </c>
      <c r="E166" s="82">
        <f>+IF(ISNUMBER(DATA!H135),DATA!H135,"n/a")</f>
        <v>120959.19</v>
      </c>
      <c r="F166" s="79">
        <f>+IF(ISNUMBER(DATA!I135),DATA!I135,"n/a")</f>
        <v>-3.8011999999999997E-2</v>
      </c>
      <c r="G166" s="82">
        <f>+IF(ISNUMBER(DATA!J135),DATA!J135,"n/a")</f>
        <v>404498.5</v>
      </c>
      <c r="H166" s="79">
        <f>+IF(ISNUMBER(DATA!K135),DATA!K135,"n/a")</f>
        <v>-4.113E-2</v>
      </c>
      <c r="I166" s="82">
        <f>+IF(ISNUMBER(DATA!L135),DATA!L135,"n/a")</f>
        <v>872909.01</v>
      </c>
      <c r="J166" s="79">
        <f>+IF(ISNUMBER(DATA!M135),DATA!M135,"n/a")</f>
        <v>-6.29E-4</v>
      </c>
      <c r="K166" s="82">
        <f>+IF(ISNUMBER(DATA!N135),DATA!N135,"n/a")</f>
        <v>1764660.4</v>
      </c>
      <c r="L166" s="79">
        <f>+IF(ISNUMBER(DATA!O135),DATA!O135,"n/a")</f>
        <v>-7.7499999999999997E-4</v>
      </c>
      <c r="R166" s="68"/>
      <c r="S166" s="68"/>
      <c r="T166" s="68"/>
      <c r="U166" s="68"/>
      <c r="V166" s="68"/>
      <c r="W166" s="68"/>
      <c r="X166" s="68"/>
      <c r="Y166" s="68"/>
    </row>
    <row r="167" spans="1:25" x14ac:dyDescent="0.2">
      <c r="A167" s="77" t="s">
        <v>19</v>
      </c>
      <c r="B167" s="77" t="s">
        <v>21</v>
      </c>
      <c r="C167" s="68" t="s">
        <v>9</v>
      </c>
      <c r="D167" s="68" t="s">
        <v>285</v>
      </c>
      <c r="E167" s="82">
        <f>+IF(ISNUMBER(DATA!H136),DATA!H136,"n/a")</f>
        <v>401925.24</v>
      </c>
      <c r="F167" s="79">
        <f>+IF(ISNUMBER(DATA!I136),DATA!I136,"n/a")</f>
        <v>7.0217000000000002E-2</v>
      </c>
      <c r="G167" s="82">
        <f>+IF(ISNUMBER(DATA!J136),DATA!J136,"n/a")</f>
        <v>1362720.22</v>
      </c>
      <c r="H167" s="79">
        <f>+IF(ISNUMBER(DATA!K136),DATA!K136,"n/a")</f>
        <v>4.6550000000000001E-2</v>
      </c>
      <c r="I167" s="82">
        <f>+IF(ISNUMBER(DATA!L136),DATA!L136,"n/a")</f>
        <v>2778076.8</v>
      </c>
      <c r="J167" s="79">
        <f>+IF(ISNUMBER(DATA!M136),DATA!M136,"n/a")</f>
        <v>2.513E-2</v>
      </c>
      <c r="K167" s="82">
        <f>+IF(ISNUMBER(DATA!N136),DATA!N136,"n/a")</f>
        <v>5671390.8700000001</v>
      </c>
      <c r="L167" s="79">
        <f>+IF(ISNUMBER(DATA!O136),DATA!O136,"n/a")</f>
        <v>9.2110000000000004E-3</v>
      </c>
      <c r="R167" s="68"/>
      <c r="S167" s="68"/>
      <c r="T167" s="68"/>
      <c r="U167" s="68"/>
      <c r="V167" s="68"/>
      <c r="W167" s="68"/>
      <c r="X167" s="68"/>
      <c r="Y167" s="68"/>
    </row>
    <row r="168" spans="1:25" x14ac:dyDescent="0.2">
      <c r="A168" s="77" t="s">
        <v>19</v>
      </c>
      <c r="B168" s="77" t="s">
        <v>21</v>
      </c>
      <c r="C168" s="68" t="s">
        <v>9</v>
      </c>
      <c r="D168" s="68" t="s">
        <v>286</v>
      </c>
      <c r="E168" s="82">
        <f>+IF(ISNUMBER(DATA!H137),DATA!H137,"n/a")</f>
        <v>191440.07</v>
      </c>
      <c r="F168" s="79">
        <f>+IF(ISNUMBER(DATA!I137),DATA!I137,"n/a")</f>
        <v>1.7403999999999999E-2</v>
      </c>
      <c r="G168" s="82">
        <f>+IF(ISNUMBER(DATA!J137),DATA!J137,"n/a")</f>
        <v>656176.56000000006</v>
      </c>
      <c r="H168" s="79">
        <f>+IF(ISNUMBER(DATA!K137),DATA!K137,"n/a")</f>
        <v>3.9696000000000002E-2</v>
      </c>
      <c r="I168" s="82">
        <f>+IF(ISNUMBER(DATA!L137),DATA!L137,"n/a")</f>
        <v>1344713.7</v>
      </c>
      <c r="J168" s="79">
        <f>+IF(ISNUMBER(DATA!M137),DATA!M137,"n/a")</f>
        <v>5.6415E-2</v>
      </c>
      <c r="K168" s="82">
        <f>+IF(ISNUMBER(DATA!N137),DATA!N137,"n/a")</f>
        <v>2534706.4</v>
      </c>
      <c r="L168" s="79">
        <f>+IF(ISNUMBER(DATA!O137),DATA!O137,"n/a")</f>
        <v>2.7251000000000001E-2</v>
      </c>
      <c r="R168" s="68"/>
      <c r="S168" s="68"/>
      <c r="T168" s="68"/>
      <c r="U168" s="68"/>
      <c r="V168" s="68"/>
      <c r="W168" s="68"/>
      <c r="X168" s="68"/>
      <c r="Y168" s="68"/>
    </row>
    <row r="169" spans="1:25" x14ac:dyDescent="0.2">
      <c r="A169" s="77" t="s">
        <v>19</v>
      </c>
      <c r="B169" s="77" t="s">
        <v>21</v>
      </c>
      <c r="C169" s="68" t="s">
        <v>9</v>
      </c>
      <c r="D169" s="68" t="s">
        <v>287</v>
      </c>
      <c r="E169" s="82">
        <f>+IF(ISNUMBER(DATA!H138),DATA!H138,"n/a")</f>
        <v>116413.49</v>
      </c>
      <c r="F169" s="79">
        <f>+IF(ISNUMBER(DATA!I138),DATA!I138,"n/a")</f>
        <v>1.7559000000000002E-2</v>
      </c>
      <c r="G169" s="82">
        <f>+IF(ISNUMBER(DATA!J138),DATA!J138,"n/a")</f>
        <v>428172.44</v>
      </c>
      <c r="H169" s="79">
        <f>+IF(ISNUMBER(DATA!K138),DATA!K138,"n/a")</f>
        <v>1.5483E-2</v>
      </c>
      <c r="I169" s="82">
        <f>+IF(ISNUMBER(DATA!L138),DATA!L138,"n/a")</f>
        <v>837773.94</v>
      </c>
      <c r="J169" s="79">
        <f>+IF(ISNUMBER(DATA!M138),DATA!M138,"n/a")</f>
        <v>-1.4648E-2</v>
      </c>
      <c r="K169" s="82">
        <f>+IF(ISNUMBER(DATA!N138),DATA!N138,"n/a")</f>
        <v>1810884.31</v>
      </c>
      <c r="L169" s="79">
        <f>+IF(ISNUMBER(DATA!O138),DATA!O138,"n/a")</f>
        <v>4.2695999999999998E-2</v>
      </c>
      <c r="R169" s="68"/>
      <c r="S169" s="68"/>
      <c r="T169" s="68"/>
      <c r="U169" s="68"/>
      <c r="V169" s="68"/>
      <c r="W169" s="68"/>
      <c r="X169" s="68"/>
      <c r="Y169" s="68"/>
    </row>
    <row r="170" spans="1:25" x14ac:dyDescent="0.2">
      <c r="A170" s="77" t="s">
        <v>19</v>
      </c>
      <c r="B170" s="77" t="s">
        <v>21</v>
      </c>
      <c r="C170" s="68" t="s">
        <v>9</v>
      </c>
      <c r="D170" s="68" t="s">
        <v>288</v>
      </c>
      <c r="E170" s="82">
        <f>+IF(ISNUMBER(DATA!H139),DATA!H139,"n/a")</f>
        <v>128666.23</v>
      </c>
      <c r="F170" s="79">
        <f>+IF(ISNUMBER(DATA!I139),DATA!I139,"n/a")</f>
        <v>-5.0074E-2</v>
      </c>
      <c r="G170" s="82">
        <f>+IF(ISNUMBER(DATA!J139),DATA!J139,"n/a")</f>
        <v>454400.03</v>
      </c>
      <c r="H170" s="79">
        <f>+IF(ISNUMBER(DATA!K139),DATA!K139,"n/a")</f>
        <v>-1.8946999999999999E-2</v>
      </c>
      <c r="I170" s="82">
        <f>+IF(ISNUMBER(DATA!L139),DATA!L139,"n/a")</f>
        <v>947273.1</v>
      </c>
      <c r="J170" s="79">
        <f>+IF(ISNUMBER(DATA!M139),DATA!M139,"n/a")</f>
        <v>-2.0920000000000001E-3</v>
      </c>
      <c r="K170" s="82">
        <f>+IF(ISNUMBER(DATA!N139),DATA!N139,"n/a")</f>
        <v>1897745.35</v>
      </c>
      <c r="L170" s="79">
        <f>+IF(ISNUMBER(DATA!O139),DATA!O139,"n/a")</f>
        <v>2.8445999999999999E-2</v>
      </c>
      <c r="R170" s="68"/>
      <c r="S170" s="68"/>
      <c r="T170" s="68"/>
      <c r="U170" s="68"/>
      <c r="V170" s="68"/>
      <c r="W170" s="68"/>
      <c r="X170" s="68"/>
      <c r="Y170" s="68"/>
    </row>
    <row r="171" spans="1:25" x14ac:dyDescent="0.2">
      <c r="A171" s="77" t="s">
        <v>19</v>
      </c>
      <c r="B171" s="77" t="s">
        <v>21</v>
      </c>
      <c r="C171" s="68" t="s">
        <v>9</v>
      </c>
      <c r="D171" s="68" t="s">
        <v>289</v>
      </c>
      <c r="E171" s="82">
        <f>+IF(ISNUMBER(DATA!H140),DATA!H140,"n/a")</f>
        <v>318510.74</v>
      </c>
      <c r="F171" s="79">
        <f>+IF(ISNUMBER(DATA!I140),DATA!I140,"n/a")</f>
        <v>-2.5610000000000001E-2</v>
      </c>
      <c r="G171" s="82">
        <f>+IF(ISNUMBER(DATA!J140),DATA!J140,"n/a")</f>
        <v>1071131.8799999999</v>
      </c>
      <c r="H171" s="79">
        <f>+IF(ISNUMBER(DATA!K140),DATA!K140,"n/a")</f>
        <v>-6.11E-4</v>
      </c>
      <c r="I171" s="82">
        <f>+IF(ISNUMBER(DATA!L140),DATA!L140,"n/a")</f>
        <v>2229681.31</v>
      </c>
      <c r="J171" s="79">
        <f>+IF(ISNUMBER(DATA!M140),DATA!M140,"n/a")</f>
        <v>1.6979999999999999E-2</v>
      </c>
      <c r="K171" s="82">
        <f>+IF(ISNUMBER(DATA!N140),DATA!N140,"n/a")</f>
        <v>4414542.87</v>
      </c>
      <c r="L171" s="79">
        <f>+IF(ISNUMBER(DATA!O140),DATA!O140,"n/a")</f>
        <v>-7.9100000000000004E-4</v>
      </c>
      <c r="R171" s="68"/>
      <c r="S171" s="68"/>
      <c r="T171" s="68"/>
      <c r="U171" s="68"/>
      <c r="V171" s="68"/>
      <c r="W171" s="68"/>
      <c r="X171" s="68"/>
      <c r="Y171" s="68"/>
    </row>
    <row r="172" spans="1:25" x14ac:dyDescent="0.2">
      <c r="A172" s="77" t="s">
        <v>19</v>
      </c>
      <c r="B172" s="77" t="s">
        <v>21</v>
      </c>
      <c r="C172" s="68" t="s">
        <v>9</v>
      </c>
      <c r="D172" s="68" t="s">
        <v>290</v>
      </c>
      <c r="E172" s="82">
        <f>+IF(ISNUMBER(DATA!H141),DATA!H141,"n/a")</f>
        <v>308615.84999999998</v>
      </c>
      <c r="F172" s="79">
        <f>+IF(ISNUMBER(DATA!I141),DATA!I141,"n/a")</f>
        <v>5.3386999999999997E-2</v>
      </c>
      <c r="G172" s="82">
        <f>+IF(ISNUMBER(DATA!J141),DATA!J141,"n/a")</f>
        <v>1038525.89</v>
      </c>
      <c r="H172" s="79">
        <f>+IF(ISNUMBER(DATA!K141),DATA!K141,"n/a")</f>
        <v>4.4561000000000003E-2</v>
      </c>
      <c r="I172" s="82">
        <f>+IF(ISNUMBER(DATA!L141),DATA!L141,"n/a")</f>
        <v>2155145.63</v>
      </c>
      <c r="J172" s="79">
        <f>+IF(ISNUMBER(DATA!M141),DATA!M141,"n/a")</f>
        <v>6.1501E-2</v>
      </c>
      <c r="K172" s="82">
        <f>+IF(ISNUMBER(DATA!N141),DATA!N141,"n/a")</f>
        <v>4208519.5599999996</v>
      </c>
      <c r="L172" s="79">
        <f>+IF(ISNUMBER(DATA!O141),DATA!O141,"n/a")</f>
        <v>3.0838000000000001E-2</v>
      </c>
      <c r="R172" s="68"/>
      <c r="S172" s="68"/>
      <c r="T172" s="68"/>
      <c r="U172" s="68"/>
      <c r="V172" s="68"/>
      <c r="W172" s="68"/>
      <c r="X172" s="68"/>
      <c r="Y172" s="68"/>
    </row>
    <row r="173" spans="1:25" x14ac:dyDescent="0.2">
      <c r="A173" s="77" t="s">
        <v>19</v>
      </c>
      <c r="B173" s="77" t="s">
        <v>21</v>
      </c>
      <c r="C173" s="68" t="s">
        <v>9</v>
      </c>
      <c r="D173" s="68" t="s">
        <v>291</v>
      </c>
      <c r="E173" s="82">
        <f>+IF(ISNUMBER(DATA!H142),DATA!H142,"n/a")</f>
        <v>294034.02</v>
      </c>
      <c r="F173" s="79">
        <f>+IF(ISNUMBER(DATA!I142),DATA!I142,"n/a")</f>
        <v>-3.1643999999999999E-2</v>
      </c>
      <c r="G173" s="82">
        <f>+IF(ISNUMBER(DATA!J142),DATA!J142,"n/a")</f>
        <v>1015365.92</v>
      </c>
      <c r="H173" s="79">
        <f>+IF(ISNUMBER(DATA!K142),DATA!K142,"n/a")</f>
        <v>-4.2500000000000003E-3</v>
      </c>
      <c r="I173" s="82">
        <f>+IF(ISNUMBER(DATA!L142),DATA!L142,"n/a")</f>
        <v>2124423.29</v>
      </c>
      <c r="J173" s="79">
        <f>+IF(ISNUMBER(DATA!M142),DATA!M142,"n/a")</f>
        <v>1.6677999999999998E-2</v>
      </c>
      <c r="K173" s="82">
        <f>+IF(ISNUMBER(DATA!N142),DATA!N142,"n/a")</f>
        <v>4199917.8899999997</v>
      </c>
      <c r="L173" s="79">
        <f>+IF(ISNUMBER(DATA!O142),DATA!O142,"n/a")</f>
        <v>2.5269E-2</v>
      </c>
      <c r="R173" s="68"/>
      <c r="S173" s="68"/>
      <c r="T173" s="68"/>
      <c r="U173" s="68"/>
      <c r="V173" s="68"/>
      <c r="W173" s="68"/>
      <c r="X173" s="68"/>
      <c r="Y173" s="68"/>
    </row>
    <row r="174" spans="1:25" x14ac:dyDescent="0.2">
      <c r="A174" s="77" t="s">
        <v>19</v>
      </c>
      <c r="B174" s="77" t="s">
        <v>21</v>
      </c>
      <c r="C174" s="68" t="s">
        <v>9</v>
      </c>
      <c r="D174" s="68" t="s">
        <v>292</v>
      </c>
      <c r="E174" s="82">
        <f>+IF(ISNUMBER(DATA!H143),DATA!H143,"n/a")</f>
        <v>170940.27</v>
      </c>
      <c r="F174" s="79">
        <f>+IF(ISNUMBER(DATA!I143),DATA!I143,"n/a")</f>
        <v>-1.0607999999999999E-2</v>
      </c>
      <c r="G174" s="82">
        <f>+IF(ISNUMBER(DATA!J143),DATA!J143,"n/a")</f>
        <v>558759.82999999996</v>
      </c>
      <c r="H174" s="79">
        <f>+IF(ISNUMBER(DATA!K143),DATA!K143,"n/a")</f>
        <v>-1.333E-3</v>
      </c>
      <c r="I174" s="82">
        <f>+IF(ISNUMBER(DATA!L143),DATA!L143,"n/a")</f>
        <v>1160243.1299999999</v>
      </c>
      <c r="J174" s="79">
        <f>+IF(ISNUMBER(DATA!M143),DATA!M143,"n/a")</f>
        <v>5.7039999999999999E-3</v>
      </c>
      <c r="K174" s="82">
        <f>+IF(ISNUMBER(DATA!N143),DATA!N143,"n/a")</f>
        <v>2283401.2200000002</v>
      </c>
      <c r="L174" s="79">
        <f>+IF(ISNUMBER(DATA!O143),DATA!O143,"n/a")</f>
        <v>6.1520000000000004E-3</v>
      </c>
      <c r="R174" s="68"/>
      <c r="S174" s="68"/>
      <c r="T174" s="68"/>
      <c r="U174" s="68"/>
      <c r="V174" s="68"/>
      <c r="W174" s="68"/>
      <c r="X174" s="68"/>
      <c r="Y174" s="68"/>
    </row>
    <row r="175" spans="1:25" x14ac:dyDescent="0.2">
      <c r="A175" s="77" t="s">
        <v>19</v>
      </c>
      <c r="B175" s="77" t="s">
        <v>21</v>
      </c>
      <c r="C175" s="68" t="s">
        <v>9</v>
      </c>
      <c r="D175" s="68" t="s">
        <v>293</v>
      </c>
      <c r="E175" s="82">
        <f>+IF(ISNUMBER(DATA!H144),DATA!H144,"n/a")</f>
        <v>251961.98</v>
      </c>
      <c r="F175" s="79">
        <f>+IF(ISNUMBER(DATA!I144),DATA!I144,"n/a")</f>
        <v>-2.5770999999999999E-2</v>
      </c>
      <c r="G175" s="82">
        <f>+IF(ISNUMBER(DATA!J144),DATA!J144,"n/a")</f>
        <v>870253.54</v>
      </c>
      <c r="H175" s="79">
        <f>+IF(ISNUMBER(DATA!K144),DATA!K144,"n/a")</f>
        <v>-2.9364999999999999E-2</v>
      </c>
      <c r="I175" s="82">
        <f>+IF(ISNUMBER(DATA!L144),DATA!L144,"n/a")</f>
        <v>1773637.94</v>
      </c>
      <c r="J175" s="79">
        <f>+IF(ISNUMBER(DATA!M144),DATA!M144,"n/a")</f>
        <v>-2.9989999999999999E-2</v>
      </c>
      <c r="K175" s="82">
        <f>+IF(ISNUMBER(DATA!N144),DATA!N144,"n/a")</f>
        <v>3524050.39</v>
      </c>
      <c r="L175" s="79">
        <f>+IF(ISNUMBER(DATA!O144),DATA!O144,"n/a")</f>
        <v>-2.8820999999999999E-2</v>
      </c>
      <c r="R175" s="68"/>
      <c r="S175" s="68"/>
      <c r="T175" s="68"/>
      <c r="U175" s="68"/>
      <c r="V175" s="68"/>
      <c r="W175" s="68"/>
      <c r="X175" s="68"/>
      <c r="Y175" s="68"/>
    </row>
    <row r="176" spans="1:25" x14ac:dyDescent="0.2">
      <c r="A176" s="77" t="s">
        <v>19</v>
      </c>
      <c r="B176" s="77" t="s">
        <v>21</v>
      </c>
      <c r="C176" s="68" t="s">
        <v>9</v>
      </c>
      <c r="D176" s="68" t="s">
        <v>294</v>
      </c>
      <c r="E176" s="82">
        <f>+IF(ISNUMBER(DATA!H145),DATA!H145,"n/a")</f>
        <v>260463.5</v>
      </c>
      <c r="F176" s="79">
        <f>+IF(ISNUMBER(DATA!I145),DATA!I145,"n/a")</f>
        <v>-3.8839999999999999E-3</v>
      </c>
      <c r="G176" s="82">
        <f>+IF(ISNUMBER(DATA!J145),DATA!J145,"n/a")</f>
        <v>912219.61</v>
      </c>
      <c r="H176" s="79">
        <f>+IF(ISNUMBER(DATA!K145),DATA!K145,"n/a")</f>
        <v>-1.1217E-2</v>
      </c>
      <c r="I176" s="82">
        <f>+IF(ISNUMBER(DATA!L145),DATA!L145,"n/a")</f>
        <v>1906842.87</v>
      </c>
      <c r="J176" s="79">
        <f>+IF(ISNUMBER(DATA!M145),DATA!M145,"n/a")</f>
        <v>-1.213E-2</v>
      </c>
      <c r="K176" s="82">
        <f>+IF(ISNUMBER(DATA!N145),DATA!N145,"n/a")</f>
        <v>3936880.33</v>
      </c>
      <c r="L176" s="79">
        <f>+IF(ISNUMBER(DATA!O145),DATA!O145,"n/a")</f>
        <v>9.9599999999999992E-4</v>
      </c>
      <c r="R176" s="68"/>
      <c r="S176" s="68"/>
      <c r="T176" s="68"/>
      <c r="U176" s="68"/>
      <c r="V176" s="68"/>
      <c r="W176" s="68"/>
      <c r="X176" s="68"/>
      <c r="Y176" s="68"/>
    </row>
    <row r="177" spans="1:25" x14ac:dyDescent="0.2">
      <c r="A177" s="77" t="s">
        <v>19</v>
      </c>
      <c r="B177" s="77" t="s">
        <v>21</v>
      </c>
      <c r="C177" s="68" t="s">
        <v>9</v>
      </c>
      <c r="D177" s="68" t="s">
        <v>295</v>
      </c>
      <c r="E177" s="82">
        <f>+IF(ISNUMBER(DATA!H146),DATA!H146,"n/a")</f>
        <v>269114.82</v>
      </c>
      <c r="F177" s="79">
        <f>+IF(ISNUMBER(DATA!I146),DATA!I146,"n/a")</f>
        <v>-1.984E-2</v>
      </c>
      <c r="G177" s="82">
        <f>+IF(ISNUMBER(DATA!J146),DATA!J146,"n/a")</f>
        <v>891615.57</v>
      </c>
      <c r="H177" s="79">
        <f>+IF(ISNUMBER(DATA!K146),DATA!K146,"n/a")</f>
        <v>-8.6730000000000002E-3</v>
      </c>
      <c r="I177" s="82">
        <f>+IF(ISNUMBER(DATA!L146),DATA!L146,"n/a")</f>
        <v>1877638.77</v>
      </c>
      <c r="J177" s="79">
        <f>+IF(ISNUMBER(DATA!M146),DATA!M146,"n/a")</f>
        <v>6.6340000000000001E-3</v>
      </c>
      <c r="K177" s="82">
        <f>+IF(ISNUMBER(DATA!N146),DATA!N146,"n/a")</f>
        <v>3696921.71</v>
      </c>
      <c r="L177" s="79">
        <f>+IF(ISNUMBER(DATA!O146),DATA!O146,"n/a")</f>
        <v>-1.6945000000000002E-2</v>
      </c>
      <c r="R177" s="68"/>
      <c r="S177" s="68"/>
      <c r="T177" s="68"/>
      <c r="U177" s="68"/>
      <c r="V177" s="68"/>
      <c r="W177" s="68"/>
      <c r="X177" s="68"/>
      <c r="Y177" s="68"/>
    </row>
    <row r="178" spans="1:25" x14ac:dyDescent="0.2">
      <c r="A178" s="77" t="s">
        <v>19</v>
      </c>
      <c r="B178" s="77" t="s">
        <v>21</v>
      </c>
      <c r="C178" s="68" t="s">
        <v>9</v>
      </c>
      <c r="D178" s="68" t="s">
        <v>296</v>
      </c>
      <c r="E178" s="82">
        <f>+IF(ISNUMBER(DATA!H147),DATA!H147,"n/a")</f>
        <v>131675.85</v>
      </c>
      <c r="F178" s="79">
        <f>+IF(ISNUMBER(DATA!I147),DATA!I147,"n/a")</f>
        <v>1.3749000000000001E-2</v>
      </c>
      <c r="G178" s="82">
        <f>+IF(ISNUMBER(DATA!J147),DATA!J147,"n/a")</f>
        <v>455654.93</v>
      </c>
      <c r="H178" s="79">
        <f>+IF(ISNUMBER(DATA!K147),DATA!K147,"n/a")</f>
        <v>1.8696999999999998E-2</v>
      </c>
      <c r="I178" s="82">
        <f>+IF(ISNUMBER(DATA!L147),DATA!L147,"n/a")</f>
        <v>937072.62</v>
      </c>
      <c r="J178" s="79">
        <f>+IF(ISNUMBER(DATA!M147),DATA!M147,"n/a")</f>
        <v>2.2956000000000001E-2</v>
      </c>
      <c r="K178" s="82">
        <f>+IF(ISNUMBER(DATA!N147),DATA!N147,"n/a")</f>
        <v>1800065.16</v>
      </c>
      <c r="L178" s="79">
        <f>+IF(ISNUMBER(DATA!O147),DATA!O147,"n/a")</f>
        <v>3.5360000000000001E-3</v>
      </c>
      <c r="R178" s="68"/>
      <c r="S178" s="68"/>
      <c r="T178" s="68"/>
      <c r="U178" s="68"/>
      <c r="V178" s="68"/>
      <c r="W178" s="68"/>
      <c r="X178" s="68"/>
      <c r="Y178" s="68"/>
    </row>
    <row r="179" spans="1:25" x14ac:dyDescent="0.2">
      <c r="A179" s="77" t="s">
        <v>19</v>
      </c>
      <c r="B179" s="77" t="s">
        <v>21</v>
      </c>
      <c r="C179" s="68" t="s">
        <v>9</v>
      </c>
      <c r="D179" s="68" t="s">
        <v>297</v>
      </c>
      <c r="E179" s="82">
        <f>+IF(ISNUMBER(DATA!H148),DATA!H148,"n/a")</f>
        <v>123823.54</v>
      </c>
      <c r="F179" s="79">
        <f>+IF(ISNUMBER(DATA!I148),DATA!I148,"n/a")</f>
        <v>2.7777E-2</v>
      </c>
      <c r="G179" s="82">
        <f>+IF(ISNUMBER(DATA!J148),DATA!J148,"n/a")</f>
        <v>404333.64</v>
      </c>
      <c r="H179" s="79">
        <f>+IF(ISNUMBER(DATA!K148),DATA!K148,"n/a")</f>
        <v>3.8824999999999998E-2</v>
      </c>
      <c r="I179" s="82">
        <f>+IF(ISNUMBER(DATA!L148),DATA!L148,"n/a")</f>
        <v>877461.28</v>
      </c>
      <c r="J179" s="79">
        <f>+IF(ISNUMBER(DATA!M148),DATA!M148,"n/a")</f>
        <v>8.2831000000000002E-2</v>
      </c>
      <c r="K179" s="82">
        <f>+IF(ISNUMBER(DATA!N148),DATA!N148,"n/a")</f>
        <v>1756386.34</v>
      </c>
      <c r="L179" s="79">
        <f>+IF(ISNUMBER(DATA!O148),DATA!O148,"n/a")</f>
        <v>9.3516000000000002E-2</v>
      </c>
      <c r="R179" s="68"/>
      <c r="S179" s="68"/>
      <c r="T179" s="68"/>
      <c r="U179" s="68"/>
      <c r="V179" s="68"/>
      <c r="W179" s="68"/>
      <c r="X179" s="68"/>
      <c r="Y179" s="68"/>
    </row>
    <row r="180" spans="1:25" x14ac:dyDescent="0.2">
      <c r="A180" s="77" t="s">
        <v>19</v>
      </c>
      <c r="B180" s="77" t="s">
        <v>21</v>
      </c>
      <c r="C180" s="68" t="s">
        <v>9</v>
      </c>
      <c r="D180" s="68" t="s">
        <v>298</v>
      </c>
      <c r="E180" s="82">
        <f>+IF(ISNUMBER(DATA!H149),DATA!H149,"n/a")</f>
        <v>115025.27</v>
      </c>
      <c r="F180" s="79">
        <f>+IF(ISNUMBER(DATA!I149),DATA!I149,"n/a")</f>
        <v>0.17785799999999999</v>
      </c>
      <c r="G180" s="82">
        <f>+IF(ISNUMBER(DATA!J149),DATA!J149,"n/a")</f>
        <v>369664.33</v>
      </c>
      <c r="H180" s="79">
        <f>+IF(ISNUMBER(DATA!K149),DATA!K149,"n/a")</f>
        <v>0.10421999999999999</v>
      </c>
      <c r="I180" s="82">
        <f>+IF(ISNUMBER(DATA!L149),DATA!L149,"n/a")</f>
        <v>754449.4</v>
      </c>
      <c r="J180" s="79">
        <f>+IF(ISNUMBER(DATA!M149),DATA!M149,"n/a")</f>
        <v>9.8105999999999999E-2</v>
      </c>
      <c r="K180" s="82">
        <f>+IF(ISNUMBER(DATA!N149),DATA!N149,"n/a")</f>
        <v>1482609.2</v>
      </c>
      <c r="L180" s="79">
        <f>+IF(ISNUMBER(DATA!O149),DATA!O149,"n/a")</f>
        <v>6.6868999999999998E-2</v>
      </c>
      <c r="R180" s="68"/>
      <c r="S180" s="68"/>
      <c r="T180" s="68"/>
      <c r="U180" s="68"/>
      <c r="V180" s="68"/>
      <c r="W180" s="68"/>
      <c r="X180" s="68"/>
      <c r="Y180" s="68"/>
    </row>
    <row r="181" spans="1:25" x14ac:dyDescent="0.2">
      <c r="A181" s="77" t="s">
        <v>19</v>
      </c>
      <c r="B181" s="77" t="s">
        <v>21</v>
      </c>
      <c r="C181" s="68" t="s">
        <v>9</v>
      </c>
      <c r="D181" s="68" t="s">
        <v>299</v>
      </c>
      <c r="E181" s="82">
        <f>+IF(ISNUMBER(DATA!H150),DATA!H150,"n/a")</f>
        <v>749379.52</v>
      </c>
      <c r="F181" s="79">
        <f>+IF(ISNUMBER(DATA!I150),DATA!I150,"n/a")</f>
        <v>7.5344999999999995E-2</v>
      </c>
      <c r="G181" s="82">
        <f>+IF(ISNUMBER(DATA!J150),DATA!J150,"n/a")</f>
        <v>2438465.2999999998</v>
      </c>
      <c r="H181" s="79">
        <f>+IF(ISNUMBER(DATA!K150),DATA!K150,"n/a")</f>
        <v>5.1853999999999997E-2</v>
      </c>
      <c r="I181" s="82">
        <f>+IF(ISNUMBER(DATA!L150),DATA!L150,"n/a")</f>
        <v>5052174.51</v>
      </c>
      <c r="J181" s="79">
        <f>+IF(ISNUMBER(DATA!M150),DATA!M150,"n/a")</f>
        <v>7.4493000000000004E-2</v>
      </c>
      <c r="K181" s="82">
        <f>+IF(ISNUMBER(DATA!N150),DATA!N150,"n/a")</f>
        <v>10187352.210000001</v>
      </c>
      <c r="L181" s="79">
        <f>+IF(ISNUMBER(DATA!O150),DATA!O150,"n/a")</f>
        <v>7.2676000000000004E-2</v>
      </c>
      <c r="R181" s="68"/>
      <c r="S181" s="68"/>
      <c r="T181" s="68"/>
      <c r="U181" s="68"/>
      <c r="V181" s="68"/>
      <c r="W181" s="68"/>
      <c r="X181" s="68"/>
      <c r="Y181" s="68"/>
    </row>
    <row r="182" spans="1:25" x14ac:dyDescent="0.2">
      <c r="A182" s="77" t="s">
        <v>19</v>
      </c>
      <c r="B182" s="77" t="s">
        <v>21</v>
      </c>
      <c r="C182" s="68" t="s">
        <v>9</v>
      </c>
      <c r="D182" s="68" t="s">
        <v>300</v>
      </c>
      <c r="E182" s="82">
        <f>+IF(ISNUMBER(DATA!H151),DATA!H151,"n/a")</f>
        <v>65610.73</v>
      </c>
      <c r="F182" s="79">
        <f>+IF(ISNUMBER(DATA!I151),DATA!I151,"n/a")</f>
        <v>1.0410000000000001E-2</v>
      </c>
      <c r="G182" s="82">
        <f>+IF(ISNUMBER(DATA!J151),DATA!J151,"n/a")</f>
        <v>226912.81</v>
      </c>
      <c r="H182" s="79">
        <f>+IF(ISNUMBER(DATA!K151),DATA!K151,"n/a")</f>
        <v>3.3168999999999997E-2</v>
      </c>
      <c r="I182" s="82">
        <f>+IF(ISNUMBER(DATA!L151),DATA!L151,"n/a")</f>
        <v>466413.58</v>
      </c>
      <c r="J182" s="79">
        <f>+IF(ISNUMBER(DATA!M151),DATA!M151,"n/a")</f>
        <v>4.9458000000000002E-2</v>
      </c>
      <c r="K182" s="82">
        <f>+IF(ISNUMBER(DATA!N151),DATA!N151,"n/a")</f>
        <v>866190.05</v>
      </c>
      <c r="L182" s="79">
        <f>+IF(ISNUMBER(DATA!O151),DATA!O151,"n/a")</f>
        <v>2.9849999999999998E-3</v>
      </c>
      <c r="R182" s="68"/>
      <c r="S182" s="68"/>
      <c r="T182" s="68"/>
      <c r="U182" s="68"/>
      <c r="V182" s="68"/>
      <c r="W182" s="68"/>
      <c r="X182" s="68"/>
      <c r="Y182" s="68"/>
    </row>
    <row r="183" spans="1:25" x14ac:dyDescent="0.2">
      <c r="A183" s="77" t="s">
        <v>19</v>
      </c>
      <c r="B183" s="77" t="s">
        <v>21</v>
      </c>
      <c r="C183" s="68" t="s">
        <v>9</v>
      </c>
      <c r="D183" s="68" t="s">
        <v>301</v>
      </c>
      <c r="E183" s="82">
        <f>+IF(ISNUMBER(DATA!H152),DATA!H152,"n/a")</f>
        <v>374885.89</v>
      </c>
      <c r="F183" s="79">
        <f>+IF(ISNUMBER(DATA!I152),DATA!I152,"n/a")</f>
        <v>7.0170999999999997E-2</v>
      </c>
      <c r="G183" s="82">
        <f>+IF(ISNUMBER(DATA!J152),DATA!J152,"n/a")</f>
        <v>1190970.3899999999</v>
      </c>
      <c r="H183" s="79">
        <f>+IF(ISNUMBER(DATA!K152),DATA!K152,"n/a")</f>
        <v>8.1285999999999997E-2</v>
      </c>
      <c r="I183" s="82">
        <f>+IF(ISNUMBER(DATA!L152),DATA!L152,"n/a")</f>
        <v>2542537.94</v>
      </c>
      <c r="J183" s="79">
        <f>+IF(ISNUMBER(DATA!M152),DATA!M152,"n/a")</f>
        <v>0.10882500000000001</v>
      </c>
      <c r="K183" s="82">
        <f>+IF(ISNUMBER(DATA!N152),DATA!N152,"n/a")</f>
        <v>5133102.2699999996</v>
      </c>
      <c r="L183" s="79">
        <f>+IF(ISNUMBER(DATA!O152),DATA!O152,"n/a")</f>
        <v>7.9425999999999997E-2</v>
      </c>
      <c r="R183" s="68"/>
      <c r="S183" s="68"/>
      <c r="T183" s="68"/>
      <c r="U183" s="68"/>
      <c r="V183" s="68"/>
      <c r="W183" s="68"/>
      <c r="X183" s="68"/>
      <c r="Y183" s="68"/>
    </row>
    <row r="184" spans="1:25" x14ac:dyDescent="0.2">
      <c r="A184" s="77" t="s">
        <v>19</v>
      </c>
      <c r="B184" s="77" t="s">
        <v>21</v>
      </c>
      <c r="C184" s="68" t="s">
        <v>9</v>
      </c>
      <c r="D184" s="68" t="s">
        <v>302</v>
      </c>
      <c r="E184" s="82">
        <f>+IF(ISNUMBER(DATA!H153),DATA!H153,"n/a")</f>
        <v>239826.8</v>
      </c>
      <c r="F184" s="79">
        <f>+IF(ISNUMBER(DATA!I153),DATA!I153,"n/a")</f>
        <v>3.3024999999999999E-2</v>
      </c>
      <c r="G184" s="82">
        <f>+IF(ISNUMBER(DATA!J153),DATA!J153,"n/a")</f>
        <v>823598.98</v>
      </c>
      <c r="H184" s="79">
        <f>+IF(ISNUMBER(DATA!K153),DATA!K153,"n/a")</f>
        <v>0.24710199999999999</v>
      </c>
      <c r="I184" s="82">
        <f>+IF(ISNUMBER(DATA!L153),DATA!L153,"n/a")</f>
        <v>1686984.98</v>
      </c>
      <c r="J184" s="79">
        <f>+IF(ISNUMBER(DATA!M153),DATA!M153,"n/a")</f>
        <v>0.32444299999999998</v>
      </c>
      <c r="K184" s="82">
        <f>+IF(ISNUMBER(DATA!N153),DATA!N153,"n/a")</f>
        <v>3302379.25</v>
      </c>
      <c r="L184" s="79">
        <f>+IF(ISNUMBER(DATA!O153),DATA!O153,"n/a")</f>
        <v>0.21579899999999999</v>
      </c>
      <c r="R184" s="68"/>
      <c r="S184" s="68"/>
      <c r="T184" s="68"/>
      <c r="U184" s="68"/>
      <c r="V184" s="68"/>
      <c r="W184" s="68"/>
      <c r="X184" s="68"/>
      <c r="Y184" s="68"/>
    </row>
    <row r="185" spans="1:25" x14ac:dyDescent="0.2">
      <c r="A185" s="77" t="s">
        <v>19</v>
      </c>
      <c r="B185" s="77" t="s">
        <v>21</v>
      </c>
      <c r="C185" s="68" t="s">
        <v>9</v>
      </c>
      <c r="D185" s="68" t="s">
        <v>303</v>
      </c>
      <c r="E185" s="82">
        <f>+IF(ISNUMBER(DATA!H154),DATA!H154,"n/a")</f>
        <v>241142.95</v>
      </c>
      <c r="F185" s="79">
        <f>+IF(ISNUMBER(DATA!I154),DATA!I154,"n/a")</f>
        <v>-3.6172999999999997E-2</v>
      </c>
      <c r="G185" s="82">
        <f>+IF(ISNUMBER(DATA!J154),DATA!J154,"n/a")</f>
        <v>817067.25</v>
      </c>
      <c r="H185" s="79">
        <f>+IF(ISNUMBER(DATA!K154),DATA!K154,"n/a")</f>
        <v>5.2911E-2</v>
      </c>
      <c r="I185" s="82">
        <f>+IF(ISNUMBER(DATA!L154),DATA!L154,"n/a")</f>
        <v>1706310.6</v>
      </c>
      <c r="J185" s="79">
        <f>+IF(ISNUMBER(DATA!M154),DATA!M154,"n/a")</f>
        <v>0.10634200000000001</v>
      </c>
      <c r="K185" s="82">
        <f>+IF(ISNUMBER(DATA!N154),DATA!N154,"n/a")</f>
        <v>3393318.05</v>
      </c>
      <c r="L185" s="79">
        <f>+IF(ISNUMBER(DATA!O154),DATA!O154,"n/a")</f>
        <v>0.123463</v>
      </c>
      <c r="R185" s="68"/>
      <c r="S185" s="68"/>
      <c r="T185" s="68"/>
      <c r="U185" s="68"/>
      <c r="V185" s="68"/>
      <c r="W185" s="68"/>
      <c r="X185" s="68"/>
      <c r="Y185" s="68"/>
    </row>
    <row r="186" spans="1:25" x14ac:dyDescent="0.2">
      <c r="A186" s="77" t="s">
        <v>19</v>
      </c>
      <c r="B186" s="77" t="s">
        <v>21</v>
      </c>
      <c r="C186" s="68" t="s">
        <v>9</v>
      </c>
      <c r="D186" s="68" t="s">
        <v>304</v>
      </c>
      <c r="E186" s="82">
        <f>+IF(ISNUMBER(DATA!H155),DATA!H155,"n/a")</f>
        <v>95521.68</v>
      </c>
      <c r="F186" s="79">
        <f>+IF(ISNUMBER(DATA!I155),DATA!I155,"n/a")</f>
        <v>5.2915999999999998E-2</v>
      </c>
      <c r="G186" s="82">
        <f>+IF(ISNUMBER(DATA!J155),DATA!J155,"n/a")</f>
        <v>314841.25</v>
      </c>
      <c r="H186" s="79">
        <f>+IF(ISNUMBER(DATA!K155),DATA!K155,"n/a")</f>
        <v>4.3228000000000003E-2</v>
      </c>
      <c r="I186" s="82">
        <f>+IF(ISNUMBER(DATA!L155),DATA!L155,"n/a")</f>
        <v>648768.49</v>
      </c>
      <c r="J186" s="79">
        <f>+IF(ISNUMBER(DATA!M155),DATA!M155,"n/a")</f>
        <v>4.7563000000000001E-2</v>
      </c>
      <c r="K186" s="82">
        <f>+IF(ISNUMBER(DATA!N155),DATA!N155,"n/a")</f>
        <v>1231708.8700000001</v>
      </c>
      <c r="L186" s="79">
        <f>+IF(ISNUMBER(DATA!O155),DATA!O155,"n/a")</f>
        <v>7.8289999999999992E-3</v>
      </c>
      <c r="R186" s="68"/>
      <c r="S186" s="68"/>
      <c r="T186" s="68"/>
      <c r="U186" s="68"/>
      <c r="V186" s="68"/>
      <c r="W186" s="68"/>
      <c r="X186" s="68"/>
      <c r="Y186" s="68"/>
    </row>
    <row r="187" spans="1:25" x14ac:dyDescent="0.2">
      <c r="A187" s="77" t="s">
        <v>19</v>
      </c>
      <c r="B187" s="77" t="s">
        <v>21</v>
      </c>
      <c r="C187" s="68" t="s">
        <v>9</v>
      </c>
      <c r="D187" s="68" t="s">
        <v>305</v>
      </c>
      <c r="E187" s="82">
        <f>+IF(ISNUMBER(DATA!H156),DATA!H156,"n/a")</f>
        <v>175493.49</v>
      </c>
      <c r="F187" s="79">
        <f>+IF(ISNUMBER(DATA!I156),DATA!I156,"n/a")</f>
        <v>5.3414999999999997E-2</v>
      </c>
      <c r="G187" s="82">
        <f>+IF(ISNUMBER(DATA!J156),DATA!J156,"n/a")</f>
        <v>620989.1</v>
      </c>
      <c r="H187" s="79">
        <f>+IF(ISNUMBER(DATA!K156),DATA!K156,"n/a")</f>
        <v>6.9583999999999993E-2</v>
      </c>
      <c r="I187" s="82">
        <f>+IF(ISNUMBER(DATA!L156),DATA!L156,"n/a")</f>
        <v>1392458.78</v>
      </c>
      <c r="J187" s="79">
        <f>+IF(ISNUMBER(DATA!M156),DATA!M156,"n/a")</f>
        <v>0.11627899999999999</v>
      </c>
      <c r="K187" s="82">
        <f>+IF(ISNUMBER(DATA!N156),DATA!N156,"n/a")</f>
        <v>2515842.42</v>
      </c>
      <c r="L187" s="79">
        <f>+IF(ISNUMBER(DATA!O156),DATA!O156,"n/a")</f>
        <v>0.113397</v>
      </c>
      <c r="R187" s="68"/>
      <c r="S187" s="68"/>
      <c r="T187" s="68"/>
      <c r="U187" s="68"/>
      <c r="V187" s="68"/>
      <c r="W187" s="68"/>
      <c r="X187" s="68"/>
      <c r="Y187" s="68"/>
    </row>
    <row r="188" spans="1:25" x14ac:dyDescent="0.2">
      <c r="A188" s="77" t="s">
        <v>19</v>
      </c>
      <c r="B188" s="77" t="s">
        <v>21</v>
      </c>
      <c r="C188" s="68" t="s">
        <v>9</v>
      </c>
      <c r="D188" s="68" t="s">
        <v>306</v>
      </c>
      <c r="E188" s="82">
        <f>+IF(ISNUMBER(DATA!H157),DATA!H157,"n/a")</f>
        <v>1027633.81</v>
      </c>
      <c r="F188" s="79">
        <f>+IF(ISNUMBER(DATA!I157),DATA!I157,"n/a")</f>
        <v>0.115296</v>
      </c>
      <c r="G188" s="82">
        <f>+IF(ISNUMBER(DATA!J157),DATA!J157,"n/a")</f>
        <v>3542579.17</v>
      </c>
      <c r="H188" s="79">
        <f>+IF(ISNUMBER(DATA!K157),DATA!K157,"n/a")</f>
        <v>0.117617</v>
      </c>
      <c r="I188" s="82">
        <f>+IF(ISNUMBER(DATA!L157),DATA!L157,"n/a")</f>
        <v>7418982.8899999997</v>
      </c>
      <c r="J188" s="79">
        <f>+IF(ISNUMBER(DATA!M157),DATA!M157,"n/a")</f>
        <v>7.2766999999999998E-2</v>
      </c>
      <c r="K188" s="82">
        <f>+IF(ISNUMBER(DATA!N157),DATA!N157,"n/a")</f>
        <v>14757885.26</v>
      </c>
      <c r="L188" s="79">
        <f>+IF(ISNUMBER(DATA!O157),DATA!O157,"n/a")</f>
        <v>-2.7899999999999999E-3</v>
      </c>
      <c r="R188" s="68"/>
      <c r="S188" s="68"/>
      <c r="T188" s="68"/>
      <c r="U188" s="68"/>
      <c r="V188" s="68"/>
      <c r="W188" s="68"/>
      <c r="X188" s="68"/>
      <c r="Y188" s="68"/>
    </row>
    <row r="189" spans="1:25" x14ac:dyDescent="0.2">
      <c r="A189" s="77" t="s">
        <v>19</v>
      </c>
      <c r="B189" s="77" t="s">
        <v>21</v>
      </c>
      <c r="C189" s="68" t="s">
        <v>9</v>
      </c>
      <c r="D189" s="68" t="s">
        <v>307</v>
      </c>
      <c r="E189" s="82">
        <f>+IF(ISNUMBER(DATA!H158),DATA!H158,"n/a")</f>
        <v>443283.75</v>
      </c>
      <c r="F189" s="79">
        <f>+IF(ISNUMBER(DATA!I158),DATA!I158,"n/a")</f>
        <v>4.4963000000000003E-2</v>
      </c>
      <c r="G189" s="82">
        <f>+IF(ISNUMBER(DATA!J158),DATA!J158,"n/a")</f>
        <v>1515748.7</v>
      </c>
      <c r="H189" s="79">
        <f>+IF(ISNUMBER(DATA!K158),DATA!K158,"n/a")</f>
        <v>4.4997000000000002E-2</v>
      </c>
      <c r="I189" s="82">
        <f>+IF(ISNUMBER(DATA!L158),DATA!L158,"n/a")</f>
        <v>3095695.76</v>
      </c>
      <c r="J189" s="79">
        <f>+IF(ISNUMBER(DATA!M158),DATA!M158,"n/a")</f>
        <v>5.2360999999999998E-2</v>
      </c>
      <c r="K189" s="82">
        <f>+IF(ISNUMBER(DATA!N158),DATA!N158,"n/a")</f>
        <v>6113864.75</v>
      </c>
      <c r="L189" s="79">
        <f>+IF(ISNUMBER(DATA!O158),DATA!O158,"n/a")</f>
        <v>6.4893999999999993E-2</v>
      </c>
      <c r="R189" s="68"/>
      <c r="S189" s="68"/>
      <c r="T189" s="68"/>
      <c r="U189" s="68"/>
      <c r="V189" s="68"/>
      <c r="W189" s="68"/>
      <c r="X189" s="68"/>
      <c r="Y189" s="68"/>
    </row>
    <row r="190" spans="1:25" x14ac:dyDescent="0.2">
      <c r="A190" s="77" t="s">
        <v>19</v>
      </c>
      <c r="B190" s="77" t="s">
        <v>21</v>
      </c>
      <c r="C190" s="68" t="s">
        <v>9</v>
      </c>
      <c r="D190" s="68" t="s">
        <v>308</v>
      </c>
      <c r="E190" s="82">
        <f>+IF(ISNUMBER(DATA!H159),DATA!H159,"n/a")</f>
        <v>63973.21</v>
      </c>
      <c r="F190" s="79">
        <f>+IF(ISNUMBER(DATA!I159),DATA!I159,"n/a")</f>
        <v>8.6752999999999997E-2</v>
      </c>
      <c r="G190" s="82">
        <f>+IF(ISNUMBER(DATA!J159),DATA!J159,"n/a")</f>
        <v>216740.82</v>
      </c>
      <c r="H190" s="79">
        <f>+IF(ISNUMBER(DATA!K159),DATA!K159,"n/a")</f>
        <v>5.1269000000000002E-2</v>
      </c>
      <c r="I190" s="82">
        <f>+IF(ISNUMBER(DATA!L159),DATA!L159,"n/a")</f>
        <v>434215.67</v>
      </c>
      <c r="J190" s="79">
        <f>+IF(ISNUMBER(DATA!M159),DATA!M159,"n/a")</f>
        <v>3.9143999999999998E-2</v>
      </c>
      <c r="K190" s="82">
        <f>+IF(ISNUMBER(DATA!N159),DATA!N159,"n/a")</f>
        <v>819899.6</v>
      </c>
      <c r="L190" s="79">
        <f>+IF(ISNUMBER(DATA!O159),DATA!O159,"n/a")</f>
        <v>2.6128999999999999E-2</v>
      </c>
      <c r="R190" s="68"/>
      <c r="S190" s="68"/>
      <c r="T190" s="68"/>
      <c r="U190" s="68"/>
      <c r="V190" s="68"/>
      <c r="W190" s="68"/>
      <c r="X190" s="68"/>
      <c r="Y190" s="68"/>
    </row>
    <row r="191" spans="1:25" x14ac:dyDescent="0.2">
      <c r="A191" s="77" t="s">
        <v>19</v>
      </c>
      <c r="B191" s="77" t="s">
        <v>21</v>
      </c>
      <c r="C191" s="68" t="s">
        <v>9</v>
      </c>
      <c r="D191" s="68" t="s">
        <v>309</v>
      </c>
      <c r="E191" s="82">
        <f>+IF(ISNUMBER(DATA!H160),DATA!H160,"n/a")</f>
        <v>244961.63</v>
      </c>
      <c r="F191" s="79">
        <f>+IF(ISNUMBER(DATA!I160),DATA!I160,"n/a")</f>
        <v>5.2915999999999998E-2</v>
      </c>
      <c r="G191" s="82">
        <f>+IF(ISNUMBER(DATA!J160),DATA!J160,"n/a")</f>
        <v>782488.9</v>
      </c>
      <c r="H191" s="79">
        <f>+IF(ISNUMBER(DATA!K160),DATA!K160,"n/a")</f>
        <v>4.4686999999999998E-2</v>
      </c>
      <c r="I191" s="82">
        <f>+IF(ISNUMBER(DATA!L160),DATA!L160,"n/a")</f>
        <v>1676143.87</v>
      </c>
      <c r="J191" s="79">
        <f>+IF(ISNUMBER(DATA!M160),DATA!M160,"n/a")</f>
        <v>8.4007999999999999E-2</v>
      </c>
      <c r="K191" s="82">
        <f>+IF(ISNUMBER(DATA!N160),DATA!N160,"n/a")</f>
        <v>3367610.45</v>
      </c>
      <c r="L191" s="79">
        <f>+IF(ISNUMBER(DATA!O160),DATA!O160,"n/a")</f>
        <v>6.7845000000000003E-2</v>
      </c>
      <c r="R191" s="68"/>
      <c r="S191" s="68"/>
      <c r="T191" s="68"/>
      <c r="U191" s="68"/>
      <c r="V191" s="68"/>
      <c r="W191" s="68"/>
      <c r="X191" s="68"/>
      <c r="Y191" s="68"/>
    </row>
    <row r="192" spans="1:25" x14ac:dyDescent="0.2">
      <c r="A192" s="77" t="s">
        <v>19</v>
      </c>
      <c r="B192" s="77" t="s">
        <v>21</v>
      </c>
      <c r="C192" s="68" t="s">
        <v>9</v>
      </c>
      <c r="D192" s="68" t="s">
        <v>310</v>
      </c>
      <c r="E192" s="82">
        <f>+IF(ISNUMBER(DATA!H161),DATA!H161,"n/a")</f>
        <v>120647.45</v>
      </c>
      <c r="F192" s="79">
        <f>+IF(ISNUMBER(DATA!I161),DATA!I161,"n/a")</f>
        <v>3.6068000000000003E-2</v>
      </c>
      <c r="G192" s="82">
        <f>+IF(ISNUMBER(DATA!J161),DATA!J161,"n/a")</f>
        <v>420781.55</v>
      </c>
      <c r="H192" s="79">
        <f>+IF(ISNUMBER(DATA!K161),DATA!K161,"n/a")</f>
        <v>2.0625000000000001E-2</v>
      </c>
      <c r="I192" s="82">
        <f>+IF(ISNUMBER(DATA!L161),DATA!L161,"n/a")</f>
        <v>874840.92</v>
      </c>
      <c r="J192" s="79">
        <f>+IF(ISNUMBER(DATA!M161),DATA!M161,"n/a")</f>
        <v>1.3826E-2</v>
      </c>
      <c r="K192" s="82">
        <f>+IF(ISNUMBER(DATA!N161),DATA!N161,"n/a")</f>
        <v>1702942.19</v>
      </c>
      <c r="L192" s="79">
        <f>+IF(ISNUMBER(DATA!O161),DATA!O161,"n/a")</f>
        <v>1.1044E-2</v>
      </c>
      <c r="R192" s="68"/>
      <c r="S192" s="68"/>
      <c r="T192" s="68"/>
      <c r="U192" s="68"/>
      <c r="V192" s="68"/>
      <c r="W192" s="68"/>
      <c r="X192" s="68"/>
      <c r="Y192" s="68"/>
    </row>
    <row r="193" spans="1:25" x14ac:dyDescent="0.2">
      <c r="A193" s="77" t="s">
        <v>19</v>
      </c>
      <c r="B193" s="77" t="s">
        <v>21</v>
      </c>
      <c r="C193" s="68" t="s">
        <v>9</v>
      </c>
      <c r="D193" s="68" t="s">
        <v>311</v>
      </c>
      <c r="E193" s="82">
        <f>+IF(ISNUMBER(DATA!H162),DATA!H162,"n/a")</f>
        <v>376658.84</v>
      </c>
      <c r="F193" s="79">
        <f>+IF(ISNUMBER(DATA!I162),DATA!I162,"n/a")</f>
        <v>1.2574999999999999E-2</v>
      </c>
      <c r="G193" s="82">
        <f>+IF(ISNUMBER(DATA!J162),DATA!J162,"n/a")</f>
        <v>1301300.1299999999</v>
      </c>
      <c r="H193" s="79">
        <f>+IF(ISNUMBER(DATA!K162),DATA!K162,"n/a")</f>
        <v>2.9859999999999999E-3</v>
      </c>
      <c r="I193" s="82">
        <f>+IF(ISNUMBER(DATA!L162),DATA!L162,"n/a")</f>
        <v>2785802.15</v>
      </c>
      <c r="J193" s="79">
        <f>+IF(ISNUMBER(DATA!M162),DATA!M162,"n/a")</f>
        <v>7.5640000000000004E-3</v>
      </c>
      <c r="K193" s="82">
        <f>+IF(ISNUMBER(DATA!N162),DATA!N162,"n/a")</f>
        <v>5665405.04</v>
      </c>
      <c r="L193" s="79">
        <f>+IF(ISNUMBER(DATA!O162),DATA!O162,"n/a")</f>
        <v>-1.08E-4</v>
      </c>
      <c r="R193" s="68"/>
      <c r="S193" s="68"/>
      <c r="T193" s="68"/>
      <c r="U193" s="68"/>
      <c r="V193" s="68"/>
      <c r="W193" s="68"/>
      <c r="X193" s="68"/>
      <c r="Y193" s="68"/>
    </row>
    <row r="194" spans="1:25" x14ac:dyDescent="0.2">
      <c r="A194" s="77" t="s">
        <v>19</v>
      </c>
      <c r="B194" s="77" t="s">
        <v>21</v>
      </c>
      <c r="C194" s="68" t="s">
        <v>9</v>
      </c>
      <c r="D194" s="68" t="s">
        <v>312</v>
      </c>
      <c r="E194" s="82">
        <f>+IF(ISNUMBER(DATA!H163),DATA!H163,"n/a")</f>
        <v>291857.78999999998</v>
      </c>
      <c r="F194" s="79">
        <f>+IF(ISNUMBER(DATA!I163),DATA!I163,"n/a")</f>
        <v>3.2828000000000003E-2</v>
      </c>
      <c r="G194" s="82">
        <f>+IF(ISNUMBER(DATA!J163),DATA!J163,"n/a")</f>
        <v>943367.49</v>
      </c>
      <c r="H194" s="79">
        <f>+IF(ISNUMBER(DATA!K163),DATA!K163,"n/a")</f>
        <v>4.3334999999999999E-2</v>
      </c>
      <c r="I194" s="82">
        <f>+IF(ISNUMBER(DATA!L163),DATA!L163,"n/a")</f>
        <v>2040072.01</v>
      </c>
      <c r="J194" s="79">
        <f>+IF(ISNUMBER(DATA!M163),DATA!M163,"n/a")</f>
        <v>6.0385000000000001E-2</v>
      </c>
      <c r="K194" s="82">
        <f>+IF(ISNUMBER(DATA!N163),DATA!N163,"n/a")</f>
        <v>4183849.36</v>
      </c>
      <c r="L194" s="79">
        <f>+IF(ISNUMBER(DATA!O163),DATA!O163,"n/a")</f>
        <v>4.2027000000000002E-2</v>
      </c>
      <c r="R194" s="68"/>
      <c r="S194" s="68"/>
      <c r="T194" s="68"/>
      <c r="U194" s="68"/>
      <c r="V194" s="68"/>
      <c r="W194" s="68"/>
      <c r="X194" s="68"/>
      <c r="Y194" s="68"/>
    </row>
    <row r="195" spans="1:25" x14ac:dyDescent="0.2">
      <c r="A195" s="77" t="s">
        <v>19</v>
      </c>
      <c r="B195" s="77" t="s">
        <v>21</v>
      </c>
      <c r="C195" s="68" t="s">
        <v>9</v>
      </c>
      <c r="D195" s="68" t="s">
        <v>313</v>
      </c>
      <c r="E195" s="82">
        <f>+IF(ISNUMBER(DATA!H164),DATA!H164,"n/a")</f>
        <v>192217.12</v>
      </c>
      <c r="F195" s="79">
        <f>+IF(ISNUMBER(DATA!I164),DATA!I164,"n/a")</f>
        <v>2.5495E-2</v>
      </c>
      <c r="G195" s="82">
        <f>+IF(ISNUMBER(DATA!J164),DATA!J164,"n/a")</f>
        <v>708916.7</v>
      </c>
      <c r="H195" s="79">
        <f>+IF(ISNUMBER(DATA!K164),DATA!K164,"n/a")</f>
        <v>5.8409999999999998E-3</v>
      </c>
      <c r="I195" s="82">
        <f>+IF(ISNUMBER(DATA!L164),DATA!L164,"n/a")</f>
        <v>1450027.16</v>
      </c>
      <c r="J195" s="79">
        <f>+IF(ISNUMBER(DATA!M164),DATA!M164,"n/a")</f>
        <v>-4.4790000000000003E-3</v>
      </c>
      <c r="K195" s="82">
        <f>+IF(ISNUMBER(DATA!N164),DATA!N164,"n/a")</f>
        <v>3106895.79</v>
      </c>
      <c r="L195" s="79">
        <f>+IF(ISNUMBER(DATA!O164),DATA!O164,"n/a")</f>
        <v>4.9940999999999999E-2</v>
      </c>
      <c r="R195" s="68"/>
      <c r="S195" s="68"/>
      <c r="T195" s="68"/>
      <c r="U195" s="68"/>
      <c r="V195" s="68"/>
      <c r="W195" s="68"/>
      <c r="X195" s="68"/>
      <c r="Y195" s="68"/>
    </row>
    <row r="196" spans="1:25" x14ac:dyDescent="0.2">
      <c r="A196" s="77" t="s">
        <v>19</v>
      </c>
      <c r="B196" s="77" t="s">
        <v>21</v>
      </c>
      <c r="C196" s="68" t="s">
        <v>9</v>
      </c>
      <c r="D196" s="68" t="s">
        <v>314</v>
      </c>
      <c r="E196" s="82">
        <f>+IF(ISNUMBER(DATA!H165),DATA!H165,"n/a")</f>
        <v>256788.36</v>
      </c>
      <c r="F196" s="79">
        <f>+IF(ISNUMBER(DATA!I165),DATA!I165,"n/a")</f>
        <v>0.15442700000000001</v>
      </c>
      <c r="G196" s="82">
        <f>+IF(ISNUMBER(DATA!J165),DATA!J165,"n/a")</f>
        <v>870980.22</v>
      </c>
      <c r="H196" s="79">
        <f>+IF(ISNUMBER(DATA!K165),DATA!K165,"n/a")</f>
        <v>0.118515</v>
      </c>
      <c r="I196" s="82">
        <f>+IF(ISNUMBER(DATA!L165),DATA!L165,"n/a")</f>
        <v>1732017.77</v>
      </c>
      <c r="J196" s="79">
        <f>+IF(ISNUMBER(DATA!M165),DATA!M165,"n/a")</f>
        <v>8.9631000000000002E-2</v>
      </c>
      <c r="K196" s="82">
        <f>+IF(ISNUMBER(DATA!N165),DATA!N165,"n/a")</f>
        <v>3382668.04</v>
      </c>
      <c r="L196" s="79">
        <f>+IF(ISNUMBER(DATA!O165),DATA!O165,"n/a")</f>
        <v>8.7665000000000007E-2</v>
      </c>
      <c r="R196" s="68"/>
      <c r="S196" s="68"/>
      <c r="T196" s="68"/>
      <c r="U196" s="68"/>
      <c r="V196" s="68"/>
      <c r="W196" s="68"/>
      <c r="X196" s="68"/>
      <c r="Y196" s="68"/>
    </row>
    <row r="197" spans="1:25" x14ac:dyDescent="0.2">
      <c r="A197" s="77" t="s">
        <v>19</v>
      </c>
      <c r="B197" s="77" t="s">
        <v>21</v>
      </c>
      <c r="C197" s="68" t="s">
        <v>9</v>
      </c>
      <c r="D197" s="68" t="s">
        <v>315</v>
      </c>
      <c r="E197" s="82">
        <f>+IF(ISNUMBER(DATA!H166),DATA!H166,"n/a")</f>
        <v>167135.13</v>
      </c>
      <c r="F197" s="79">
        <f>+IF(ISNUMBER(DATA!I166),DATA!I166,"n/a")</f>
        <v>-3.9744000000000002E-2</v>
      </c>
      <c r="G197" s="82">
        <f>+IF(ISNUMBER(DATA!J166),DATA!J166,"n/a")</f>
        <v>551885.12</v>
      </c>
      <c r="H197" s="79">
        <f>+IF(ISNUMBER(DATA!K166),DATA!K166,"n/a")</f>
        <v>-3.9989999999999998E-2</v>
      </c>
      <c r="I197" s="82">
        <f>+IF(ISNUMBER(DATA!L166),DATA!L166,"n/a")</f>
        <v>1196594.02</v>
      </c>
      <c r="J197" s="79">
        <f>+IF(ISNUMBER(DATA!M166),DATA!M166,"n/a")</f>
        <v>-9.0399999999999994E-3</v>
      </c>
      <c r="K197" s="82">
        <f>+IF(ISNUMBER(DATA!N166),DATA!N166,"n/a")</f>
        <v>2479857.2999999998</v>
      </c>
      <c r="L197" s="79">
        <f>+IF(ISNUMBER(DATA!O166),DATA!O166,"n/a")</f>
        <v>1.0073E-2</v>
      </c>
      <c r="R197" s="68"/>
      <c r="S197" s="68"/>
      <c r="T197" s="68"/>
      <c r="U197" s="68"/>
      <c r="V197" s="68"/>
      <c r="W197" s="68"/>
      <c r="X197" s="68"/>
      <c r="Y197" s="68"/>
    </row>
    <row r="198" spans="1:25" x14ac:dyDescent="0.2">
      <c r="A198" s="77" t="s">
        <v>19</v>
      </c>
      <c r="B198" s="77" t="s">
        <v>21</v>
      </c>
      <c r="C198" s="68" t="s">
        <v>9</v>
      </c>
      <c r="D198" s="68" t="s">
        <v>316</v>
      </c>
      <c r="E198" s="82">
        <f>+IF(ISNUMBER(DATA!H167),DATA!H167,"n/a")</f>
        <v>152420.26</v>
      </c>
      <c r="F198" s="79">
        <f>+IF(ISNUMBER(DATA!I167),DATA!I167,"n/a")</f>
        <v>-4.5456000000000003E-2</v>
      </c>
      <c r="G198" s="82">
        <f>+IF(ISNUMBER(DATA!J167),DATA!J167,"n/a")</f>
        <v>512654.28</v>
      </c>
      <c r="H198" s="79">
        <f>+IF(ISNUMBER(DATA!K167),DATA!K167,"n/a")</f>
        <v>-4.1272000000000003E-2</v>
      </c>
      <c r="I198" s="82">
        <f>+IF(ISNUMBER(DATA!L167),DATA!L167,"n/a")</f>
        <v>1104440.6399999999</v>
      </c>
      <c r="J198" s="79">
        <f>+IF(ISNUMBER(DATA!M167),DATA!M167,"n/a")</f>
        <v>-1.6130000000000001E-3</v>
      </c>
      <c r="K198" s="82">
        <f>+IF(ISNUMBER(DATA!N167),DATA!N167,"n/a")</f>
        <v>2228427.23</v>
      </c>
      <c r="L198" s="79">
        <f>+IF(ISNUMBER(DATA!O167),DATA!O167,"n/a")</f>
        <v>1.4952E-2</v>
      </c>
      <c r="R198" s="68"/>
      <c r="S198" s="68"/>
      <c r="T198" s="68"/>
      <c r="U198" s="68"/>
      <c r="V198" s="68"/>
      <c r="W198" s="68"/>
      <c r="X198" s="68"/>
      <c r="Y198" s="68"/>
    </row>
    <row r="199" spans="1:25" x14ac:dyDescent="0.2">
      <c r="A199" s="77" t="s">
        <v>19</v>
      </c>
      <c r="B199" s="77" t="s">
        <v>21</v>
      </c>
      <c r="C199" s="68" t="s">
        <v>9</v>
      </c>
      <c r="D199" s="68" t="s">
        <v>317</v>
      </c>
      <c r="E199" s="82">
        <f>+IF(ISNUMBER(DATA!H168),DATA!H168,"n/a")</f>
        <v>110688.03</v>
      </c>
      <c r="F199" s="79">
        <f>+IF(ISNUMBER(DATA!I168),DATA!I168,"n/a")</f>
        <v>-2.6017999999999999E-2</v>
      </c>
      <c r="G199" s="82">
        <f>+IF(ISNUMBER(DATA!J168),DATA!J168,"n/a")</f>
        <v>381667.41</v>
      </c>
      <c r="H199" s="79">
        <f>+IF(ISNUMBER(DATA!K168),DATA!K168,"n/a")</f>
        <v>-2.7694E-2</v>
      </c>
      <c r="I199" s="82">
        <f>+IF(ISNUMBER(DATA!L168),DATA!L168,"n/a")</f>
        <v>810218.63</v>
      </c>
      <c r="J199" s="79">
        <f>+IF(ISNUMBER(DATA!M168),DATA!M168,"n/a")</f>
        <v>1.934E-3</v>
      </c>
      <c r="K199" s="82">
        <f>+IF(ISNUMBER(DATA!N168),DATA!N168,"n/a")</f>
        <v>1604447.64</v>
      </c>
      <c r="L199" s="79">
        <f>+IF(ISNUMBER(DATA!O168),DATA!O168,"n/a")</f>
        <v>2.3033999999999999E-2</v>
      </c>
      <c r="R199" s="68"/>
      <c r="S199" s="68"/>
      <c r="T199" s="68"/>
      <c r="U199" s="68"/>
      <c r="V199" s="68"/>
      <c r="W199" s="68"/>
      <c r="X199" s="68"/>
      <c r="Y199" s="68"/>
    </row>
    <row r="200" spans="1:25" x14ac:dyDescent="0.2">
      <c r="A200" s="77" t="s">
        <v>19</v>
      </c>
      <c r="B200" s="77" t="s">
        <v>21</v>
      </c>
      <c r="C200" s="68" t="s">
        <v>9</v>
      </c>
      <c r="D200" s="68" t="s">
        <v>318</v>
      </c>
      <c r="E200" s="82">
        <f>+IF(ISNUMBER(DATA!H169),DATA!H169,"n/a")</f>
        <v>257933.67</v>
      </c>
      <c r="F200" s="79">
        <f>+IF(ISNUMBER(DATA!I169),DATA!I169,"n/a")</f>
        <v>1.4135999999999999E-2</v>
      </c>
      <c r="G200" s="82">
        <f>+IF(ISNUMBER(DATA!J169),DATA!J169,"n/a")</f>
        <v>837127.87</v>
      </c>
      <c r="H200" s="79">
        <f>+IF(ISNUMBER(DATA!K169),DATA!K169,"n/a")</f>
        <v>-1.0076999999999999E-2</v>
      </c>
      <c r="I200" s="82">
        <f>+IF(ISNUMBER(DATA!L169),DATA!L169,"n/a")</f>
        <v>1756337.16</v>
      </c>
      <c r="J200" s="79">
        <f>+IF(ISNUMBER(DATA!M169),DATA!M169,"n/a")</f>
        <v>-1.9289999999999999E-3</v>
      </c>
      <c r="K200" s="82">
        <f>+IF(ISNUMBER(DATA!N169),DATA!N169,"n/a")</f>
        <v>3651225.03</v>
      </c>
      <c r="L200" s="79">
        <f>+IF(ISNUMBER(DATA!O169),DATA!O169,"n/a")</f>
        <v>2.4021000000000001E-2</v>
      </c>
      <c r="R200" s="68"/>
      <c r="S200" s="68"/>
      <c r="T200" s="68"/>
      <c r="U200" s="68"/>
      <c r="V200" s="68"/>
      <c r="W200" s="68"/>
      <c r="X200" s="68"/>
      <c r="Y200" s="68"/>
    </row>
    <row r="201" spans="1:25" x14ac:dyDescent="0.2">
      <c r="A201" s="77" t="s">
        <v>19</v>
      </c>
      <c r="B201" s="77" t="s">
        <v>21</v>
      </c>
      <c r="C201" s="68" t="s">
        <v>9</v>
      </c>
      <c r="D201" s="68" t="s">
        <v>319</v>
      </c>
      <c r="E201" s="82">
        <f>+IF(ISNUMBER(DATA!H170),DATA!H170,"n/a")</f>
        <v>117896.71</v>
      </c>
      <c r="F201" s="79">
        <f>+IF(ISNUMBER(DATA!I170),DATA!I170,"n/a")</f>
        <v>3.1576E-2</v>
      </c>
      <c r="G201" s="82">
        <f>+IF(ISNUMBER(DATA!J170),DATA!J170,"n/a")</f>
        <v>407010.84</v>
      </c>
      <c r="H201" s="79">
        <f>+IF(ISNUMBER(DATA!K170),DATA!K170,"n/a")</f>
        <v>3.7178999999999997E-2</v>
      </c>
      <c r="I201" s="82">
        <f>+IF(ISNUMBER(DATA!L170),DATA!L170,"n/a")</f>
        <v>827497.32</v>
      </c>
      <c r="J201" s="79">
        <f>+IF(ISNUMBER(DATA!M170),DATA!M170,"n/a")</f>
        <v>6.3806000000000002E-2</v>
      </c>
      <c r="K201" s="82">
        <f>+IF(ISNUMBER(DATA!N170),DATA!N170,"n/a")</f>
        <v>1615887.89</v>
      </c>
      <c r="L201" s="79">
        <f>+IF(ISNUMBER(DATA!O170),DATA!O170,"n/a")</f>
        <v>6.9815000000000002E-2</v>
      </c>
      <c r="R201" s="68"/>
      <c r="S201" s="68"/>
      <c r="T201" s="68"/>
      <c r="U201" s="68"/>
      <c r="V201" s="68"/>
      <c r="W201" s="68"/>
      <c r="X201" s="68"/>
      <c r="Y201" s="68"/>
    </row>
    <row r="202" spans="1:25" x14ac:dyDescent="0.2">
      <c r="A202" s="77" t="s">
        <v>19</v>
      </c>
      <c r="B202" s="77" t="s">
        <v>21</v>
      </c>
      <c r="C202" s="68" t="s">
        <v>9</v>
      </c>
      <c r="D202" s="68" t="s">
        <v>320</v>
      </c>
      <c r="E202" s="82">
        <f>+IF(ISNUMBER(DATA!H171),DATA!H171,"n/a")</f>
        <v>184439.45</v>
      </c>
      <c r="F202" s="79">
        <f>+IF(ISNUMBER(DATA!I171),DATA!I171,"n/a")</f>
        <v>3.7728999999999999E-2</v>
      </c>
      <c r="G202" s="82">
        <f>+IF(ISNUMBER(DATA!J171),DATA!J171,"n/a")</f>
        <v>597057.62</v>
      </c>
      <c r="H202" s="79">
        <f>+IF(ISNUMBER(DATA!K171),DATA!K171,"n/a")</f>
        <v>1.9588999999999999E-2</v>
      </c>
      <c r="I202" s="82">
        <f>+IF(ISNUMBER(DATA!L171),DATA!L171,"n/a")</f>
        <v>1235150.25</v>
      </c>
      <c r="J202" s="79">
        <f>+IF(ISNUMBER(DATA!M171),DATA!M171,"n/a")</f>
        <v>3.8259000000000001E-2</v>
      </c>
      <c r="K202" s="82">
        <f>+IF(ISNUMBER(DATA!N171),DATA!N171,"n/a")</f>
        <v>2502854.08</v>
      </c>
      <c r="L202" s="79">
        <f>+IF(ISNUMBER(DATA!O171),DATA!O171,"n/a")</f>
        <v>5.4628000000000003E-2</v>
      </c>
      <c r="R202" s="68"/>
      <c r="S202" s="68"/>
      <c r="T202" s="68"/>
      <c r="U202" s="68"/>
      <c r="V202" s="68"/>
      <c r="W202" s="68"/>
      <c r="X202" s="68"/>
      <c r="Y202" s="68"/>
    </row>
    <row r="203" spans="1:25" x14ac:dyDescent="0.2">
      <c r="A203" s="77" t="s">
        <v>19</v>
      </c>
      <c r="B203" s="77" t="s">
        <v>21</v>
      </c>
      <c r="C203" s="68" t="s">
        <v>9</v>
      </c>
      <c r="D203" s="68" t="s">
        <v>321</v>
      </c>
      <c r="E203" s="82">
        <f>+IF(ISNUMBER(DATA!H172),DATA!H172,"n/a")</f>
        <v>441130.67</v>
      </c>
      <c r="F203" s="79">
        <f>+IF(ISNUMBER(DATA!I172),DATA!I172,"n/a")</f>
        <v>6.9160000000000003E-3</v>
      </c>
      <c r="G203" s="82">
        <f>+IF(ISNUMBER(DATA!J172),DATA!J172,"n/a")</f>
        <v>1433779.19</v>
      </c>
      <c r="H203" s="79">
        <f>+IF(ISNUMBER(DATA!K172),DATA!K172,"n/a")</f>
        <v>-1.0689000000000001E-2</v>
      </c>
      <c r="I203" s="82">
        <f>+IF(ISNUMBER(DATA!L172),DATA!L172,"n/a")</f>
        <v>2964333.83</v>
      </c>
      <c r="J203" s="79">
        <f>+IF(ISNUMBER(DATA!M172),DATA!M172,"n/a")</f>
        <v>-1.7159000000000001E-2</v>
      </c>
      <c r="K203" s="82">
        <f>+IF(ISNUMBER(DATA!N172),DATA!N172,"n/a")</f>
        <v>6142179.3899999997</v>
      </c>
      <c r="L203" s="79">
        <f>+IF(ISNUMBER(DATA!O172),DATA!O172,"n/a")</f>
        <v>1.1642E-2</v>
      </c>
      <c r="R203" s="68"/>
      <c r="S203" s="68"/>
      <c r="T203" s="68"/>
      <c r="U203" s="68"/>
      <c r="V203" s="68"/>
      <c r="W203" s="68"/>
      <c r="X203" s="68"/>
      <c r="Y203" s="68"/>
    </row>
    <row r="204" spans="1:25" x14ac:dyDescent="0.2">
      <c r="A204" s="77" t="s">
        <v>19</v>
      </c>
      <c r="B204" s="77" t="s">
        <v>21</v>
      </c>
      <c r="C204" s="68" t="s">
        <v>9</v>
      </c>
      <c r="D204" s="68" t="s">
        <v>322</v>
      </c>
      <c r="E204" s="82">
        <f>+IF(ISNUMBER(DATA!H173),DATA!H173,"n/a")</f>
        <v>308939.76</v>
      </c>
      <c r="F204" s="79">
        <f>+IF(ISNUMBER(DATA!I173),DATA!I173,"n/a")</f>
        <v>7.7775999999999998E-2</v>
      </c>
      <c r="G204" s="82">
        <f>+IF(ISNUMBER(DATA!J173),DATA!J173,"n/a")</f>
        <v>1052747.81</v>
      </c>
      <c r="H204" s="79">
        <f>+IF(ISNUMBER(DATA!K173),DATA!K173,"n/a")</f>
        <v>7.5076000000000004E-2</v>
      </c>
      <c r="I204" s="82">
        <f>+IF(ISNUMBER(DATA!L173),DATA!L173,"n/a")</f>
        <v>2152959.2599999998</v>
      </c>
      <c r="J204" s="79">
        <f>+IF(ISNUMBER(DATA!M173),DATA!M173,"n/a")</f>
        <v>8.8820999999999997E-2</v>
      </c>
      <c r="K204" s="82">
        <f>+IF(ISNUMBER(DATA!N173),DATA!N173,"n/a")</f>
        <v>4272236.6100000003</v>
      </c>
      <c r="L204" s="79">
        <f>+IF(ISNUMBER(DATA!O173),DATA!O173,"n/a")</f>
        <v>8.6785000000000001E-2</v>
      </c>
      <c r="R204" s="68"/>
      <c r="S204" s="68"/>
      <c r="T204" s="68"/>
      <c r="U204" s="68"/>
      <c r="V204" s="68"/>
      <c r="W204" s="68"/>
      <c r="X204" s="68"/>
      <c r="Y204" s="68"/>
    </row>
    <row r="205" spans="1:25" x14ac:dyDescent="0.2">
      <c r="A205" s="77" t="s">
        <v>19</v>
      </c>
      <c r="B205" s="77" t="s">
        <v>21</v>
      </c>
      <c r="C205" s="68" t="s">
        <v>9</v>
      </c>
      <c r="D205" s="68" t="s">
        <v>323</v>
      </c>
      <c r="E205" s="82">
        <f>+IF(ISNUMBER(DATA!H174),DATA!H174,"n/a")</f>
        <v>259256.48</v>
      </c>
      <c r="F205" s="79">
        <f>+IF(ISNUMBER(DATA!I174),DATA!I174,"n/a")</f>
        <v>7.2313000000000002E-2</v>
      </c>
      <c r="G205" s="82">
        <f>+IF(ISNUMBER(DATA!J174),DATA!J174,"n/a")</f>
        <v>861016.61</v>
      </c>
      <c r="H205" s="79">
        <f>+IF(ISNUMBER(DATA!K174),DATA!K174,"n/a")</f>
        <v>5.1324000000000002E-2</v>
      </c>
      <c r="I205" s="82">
        <f>+IF(ISNUMBER(DATA!L174),DATA!L174,"n/a")</f>
        <v>1854225.84</v>
      </c>
      <c r="J205" s="79">
        <f>+IF(ISNUMBER(DATA!M174),DATA!M174,"n/a")</f>
        <v>7.0181999999999994E-2</v>
      </c>
      <c r="K205" s="82">
        <f>+IF(ISNUMBER(DATA!N174),DATA!N174,"n/a")</f>
        <v>3533377.03</v>
      </c>
      <c r="L205" s="79">
        <f>+IF(ISNUMBER(DATA!O174),DATA!O174,"n/a")</f>
        <v>3.1765000000000002E-2</v>
      </c>
      <c r="R205" s="68"/>
      <c r="S205" s="68"/>
      <c r="T205" s="68"/>
      <c r="U205" s="68"/>
      <c r="V205" s="68"/>
      <c r="W205" s="68"/>
      <c r="X205" s="68"/>
      <c r="Y205" s="68"/>
    </row>
    <row r="206" spans="1:25" x14ac:dyDescent="0.2">
      <c r="A206" s="77" t="s">
        <v>19</v>
      </c>
      <c r="B206" s="77" t="s">
        <v>21</v>
      </c>
      <c r="C206" s="68" t="s">
        <v>9</v>
      </c>
      <c r="D206" s="68" t="s">
        <v>324</v>
      </c>
      <c r="E206" s="82">
        <f>+IF(ISNUMBER(DATA!H175),DATA!H175,"n/a")</f>
        <v>181989.94</v>
      </c>
      <c r="F206" s="79">
        <f>+IF(ISNUMBER(DATA!I175),DATA!I175,"n/a")</f>
        <v>0.110925</v>
      </c>
      <c r="G206" s="82">
        <f>+IF(ISNUMBER(DATA!J175),DATA!J175,"n/a")</f>
        <v>593828.73</v>
      </c>
      <c r="H206" s="79">
        <f>+IF(ISNUMBER(DATA!K175),DATA!K175,"n/a")</f>
        <v>1.8581E-2</v>
      </c>
      <c r="I206" s="82">
        <f>+IF(ISNUMBER(DATA!L175),DATA!L175,"n/a")</f>
        <v>1246410.03</v>
      </c>
      <c r="J206" s="79">
        <f>+IF(ISNUMBER(DATA!M175),DATA!M175,"n/a")</f>
        <v>7.2519999999999998E-3</v>
      </c>
      <c r="K206" s="82">
        <f>+IF(ISNUMBER(DATA!N175),DATA!N175,"n/a")</f>
        <v>2570731.17</v>
      </c>
      <c r="L206" s="79">
        <f>+IF(ISNUMBER(DATA!O175),DATA!O175,"n/a")</f>
        <v>1.2081E-2</v>
      </c>
      <c r="R206" s="68"/>
      <c r="S206" s="68"/>
      <c r="T206" s="68"/>
      <c r="U206" s="68"/>
      <c r="V206" s="68"/>
      <c r="W206" s="68"/>
      <c r="X206" s="68"/>
      <c r="Y206" s="68"/>
    </row>
    <row r="207" spans="1:25" x14ac:dyDescent="0.2">
      <c r="A207" s="77" t="s">
        <v>19</v>
      </c>
      <c r="B207" s="77" t="s">
        <v>21</v>
      </c>
      <c r="C207" s="68" t="s">
        <v>9</v>
      </c>
      <c r="D207" s="68" t="s">
        <v>325</v>
      </c>
      <c r="E207" s="82">
        <f>+IF(ISNUMBER(DATA!H176),DATA!H176,"n/a")</f>
        <v>307276.21999999997</v>
      </c>
      <c r="F207" s="79">
        <f>+IF(ISNUMBER(DATA!I176),DATA!I176,"n/a")</f>
        <v>1.0214000000000001E-2</v>
      </c>
      <c r="G207" s="82">
        <f>+IF(ISNUMBER(DATA!J176),DATA!J176,"n/a")</f>
        <v>976661.87</v>
      </c>
      <c r="H207" s="79">
        <f>+IF(ISNUMBER(DATA!K176),DATA!K176,"n/a")</f>
        <v>2.3819E-2</v>
      </c>
      <c r="I207" s="82">
        <f>+IF(ISNUMBER(DATA!L176),DATA!L176,"n/a")</f>
        <v>2133753.84</v>
      </c>
      <c r="J207" s="79">
        <f>+IF(ISNUMBER(DATA!M176),DATA!M176,"n/a")</f>
        <v>7.4607999999999994E-2</v>
      </c>
      <c r="K207" s="82">
        <f>+IF(ISNUMBER(DATA!N176),DATA!N176,"n/a")</f>
        <v>4338048.3899999997</v>
      </c>
      <c r="L207" s="79">
        <f>+IF(ISNUMBER(DATA!O176),DATA!O176,"n/a")</f>
        <v>6.0528999999999999E-2</v>
      </c>
      <c r="R207" s="68"/>
      <c r="S207" s="68"/>
      <c r="T207" s="68"/>
      <c r="U207" s="68"/>
      <c r="V207" s="68"/>
      <c r="W207" s="68"/>
      <c r="X207" s="68"/>
      <c r="Y207" s="68"/>
    </row>
    <row r="208" spans="1:25" x14ac:dyDescent="0.2">
      <c r="A208" s="77" t="s">
        <v>19</v>
      </c>
      <c r="B208" s="77" t="s">
        <v>21</v>
      </c>
      <c r="C208" s="68" t="s">
        <v>9</v>
      </c>
      <c r="D208" s="68" t="s">
        <v>351</v>
      </c>
      <c r="E208" s="82">
        <f>+IF(ISNUMBER(DATA!H177),DATA!H177,"n/a")</f>
        <v>108354.4</v>
      </c>
      <c r="F208" s="79">
        <f>+IF(ISNUMBER(DATA!I177),DATA!I177,"n/a")</f>
        <v>-8.3465999999999999E-2</v>
      </c>
      <c r="G208" s="82">
        <f>+IF(ISNUMBER(DATA!J177),DATA!J177,"n/a")</f>
        <v>386044.82</v>
      </c>
      <c r="H208" s="79">
        <f>+IF(ISNUMBER(DATA!K177),DATA!K177,"n/a")</f>
        <v>-3.9648999999999997E-2</v>
      </c>
      <c r="I208" s="82">
        <f>+IF(ISNUMBER(DATA!L177),DATA!L177,"n/a")</f>
        <v>804127.47</v>
      </c>
      <c r="J208" s="79">
        <f>+IF(ISNUMBER(DATA!M177),DATA!M177,"n/a")</f>
        <v>-1.0683E-2</v>
      </c>
      <c r="K208" s="82">
        <f>+IF(ISNUMBER(DATA!N177),DATA!N177,"n/a")</f>
        <v>1568867.51</v>
      </c>
      <c r="L208" s="79">
        <f>+IF(ISNUMBER(DATA!O177),DATA!O177,"n/a")</f>
        <v>4.8129999999999996E-3</v>
      </c>
      <c r="R208" s="68"/>
      <c r="S208" s="68"/>
      <c r="T208" s="68"/>
      <c r="U208" s="68"/>
      <c r="V208" s="68"/>
      <c r="W208" s="68"/>
      <c r="X208" s="68"/>
      <c r="Y208" s="68"/>
    </row>
    <row r="209" spans="1:25" x14ac:dyDescent="0.2">
      <c r="A209" s="77" t="s">
        <v>19</v>
      </c>
      <c r="B209" s="77" t="s">
        <v>21</v>
      </c>
      <c r="C209" s="68" t="s">
        <v>9</v>
      </c>
      <c r="D209" s="68" t="s">
        <v>352</v>
      </c>
      <c r="E209" s="82">
        <f>+IF(ISNUMBER(DATA!H178),DATA!H178,"n/a")</f>
        <v>285343.15000000002</v>
      </c>
      <c r="F209" s="79">
        <f>+IF(ISNUMBER(DATA!I178),DATA!I178,"n/a")</f>
        <v>1.7174999999999999E-2</v>
      </c>
      <c r="G209" s="82">
        <f>+IF(ISNUMBER(DATA!J178),DATA!J178,"n/a")</f>
        <v>998187.34</v>
      </c>
      <c r="H209" s="79">
        <f>+IF(ISNUMBER(DATA!K178),DATA!K178,"n/a")</f>
        <v>8.8956999999999994E-2</v>
      </c>
      <c r="I209" s="82">
        <f>+IF(ISNUMBER(DATA!L178),DATA!L178,"n/a")</f>
        <v>2074896.75</v>
      </c>
      <c r="J209" s="79">
        <f>+IF(ISNUMBER(DATA!M178),DATA!M178,"n/a")</f>
        <v>0.114708</v>
      </c>
      <c r="K209" s="82">
        <f>+IF(ISNUMBER(DATA!N178),DATA!N178,"n/a")</f>
        <v>4042891.47</v>
      </c>
      <c r="L209" s="79">
        <f>+IF(ISNUMBER(DATA!O178),DATA!O178,"n/a")</f>
        <v>0.10962</v>
      </c>
      <c r="R209" s="68"/>
      <c r="S209" s="68"/>
      <c r="T209" s="68"/>
      <c r="U209" s="68"/>
      <c r="V209" s="68"/>
      <c r="W209" s="68"/>
      <c r="X209" s="68"/>
      <c r="Y209" s="68"/>
    </row>
    <row r="210" spans="1:25" x14ac:dyDescent="0.2">
      <c r="A210" s="77"/>
      <c r="B210" s="77"/>
      <c r="E210" s="82"/>
      <c r="F210" s="79"/>
      <c r="G210" s="82"/>
      <c r="H210" s="79"/>
      <c r="I210" s="82"/>
      <c r="J210" s="84"/>
      <c r="K210" s="82"/>
      <c r="L210" s="79"/>
      <c r="R210" s="68"/>
      <c r="S210" s="68"/>
      <c r="T210" s="68"/>
      <c r="U210" s="68"/>
      <c r="V210" s="68"/>
      <c r="W210" s="68"/>
      <c r="X210" s="68"/>
      <c r="Y210" s="68"/>
    </row>
    <row r="211" spans="1:25" x14ac:dyDescent="0.2">
      <c r="A211" s="77" t="s">
        <v>19</v>
      </c>
      <c r="B211" s="77" t="s">
        <v>21</v>
      </c>
      <c r="C211" s="68" t="s">
        <v>25</v>
      </c>
      <c r="D211" s="68" t="s">
        <v>278</v>
      </c>
      <c r="E211" s="82">
        <f>+IF(ISNUMBER(DATA!H188),DATA!H188,"n/a")</f>
        <v>174992.87</v>
      </c>
      <c r="F211" s="79">
        <f>+IF(ISNUMBER(DATA!I188),DATA!I188,"n/a")</f>
        <v>-7.9500000000000005E-3</v>
      </c>
      <c r="G211" s="82">
        <f>+IF(ISNUMBER(DATA!J188),DATA!J188,"n/a")</f>
        <v>622307.5</v>
      </c>
      <c r="H211" s="79">
        <f>+IF(ISNUMBER(DATA!K188),DATA!K188,"n/a")</f>
        <v>6.0921999999999997E-2</v>
      </c>
      <c r="I211" s="82">
        <f>+IF(ISNUMBER(DATA!L188),DATA!L188,"n/a")</f>
        <v>1270897.77</v>
      </c>
      <c r="J211" s="79">
        <f>+IF(ISNUMBER(DATA!M188),DATA!M188,"n/a")</f>
        <v>3.6896999999999999E-2</v>
      </c>
      <c r="K211" s="82">
        <f>+IF(ISNUMBER(DATA!N188),DATA!N188,"n/a")</f>
        <v>2531562</v>
      </c>
      <c r="L211" s="79">
        <f>+IF(ISNUMBER(DATA!O188),DATA!O188,"n/a")</f>
        <v>3.2933999999999998E-2</v>
      </c>
      <c r="R211" s="68"/>
      <c r="S211" s="68"/>
      <c r="T211" s="68"/>
      <c r="U211" s="68"/>
      <c r="V211" s="68"/>
      <c r="W211" s="68"/>
      <c r="X211" s="68"/>
      <c r="Y211" s="68"/>
    </row>
    <row r="212" spans="1:25" x14ac:dyDescent="0.2">
      <c r="A212" s="77" t="s">
        <v>19</v>
      </c>
      <c r="B212" s="77" t="s">
        <v>21</v>
      </c>
      <c r="C212" s="68" t="s">
        <v>25</v>
      </c>
      <c r="D212" s="68" t="s">
        <v>279</v>
      </c>
      <c r="E212" s="82">
        <f>+IF(ISNUMBER(DATA!H189),DATA!H189,"n/a")</f>
        <v>500437.34</v>
      </c>
      <c r="F212" s="79">
        <f>+IF(ISNUMBER(DATA!I189),DATA!I189,"n/a")</f>
        <v>1.9178000000000001E-2</v>
      </c>
      <c r="G212" s="82">
        <f>+IF(ISNUMBER(DATA!J189),DATA!J189,"n/a")</f>
        <v>1648733.22</v>
      </c>
      <c r="H212" s="79">
        <f>+IF(ISNUMBER(DATA!K189),DATA!K189,"n/a")</f>
        <v>3.4417999999999997E-2</v>
      </c>
      <c r="I212" s="82">
        <f>+IF(ISNUMBER(DATA!L189),DATA!L189,"n/a")</f>
        <v>3452828.16</v>
      </c>
      <c r="J212" s="79">
        <f>+IF(ISNUMBER(DATA!M189),DATA!M189,"n/a")</f>
        <v>4.7722000000000001E-2</v>
      </c>
      <c r="K212" s="82">
        <f>+IF(ISNUMBER(DATA!N189),DATA!N189,"n/a")</f>
        <v>6676310.79</v>
      </c>
      <c r="L212" s="79">
        <f>+IF(ISNUMBER(DATA!O189),DATA!O189,"n/a")</f>
        <v>6.1809999999999999E-3</v>
      </c>
      <c r="R212" s="68"/>
      <c r="S212" s="68"/>
      <c r="T212" s="68"/>
      <c r="U212" s="68"/>
      <c r="V212" s="68"/>
      <c r="W212" s="68"/>
      <c r="X212" s="68"/>
      <c r="Y212" s="68"/>
    </row>
    <row r="213" spans="1:25" x14ac:dyDescent="0.2">
      <c r="A213" s="77" t="s">
        <v>19</v>
      </c>
      <c r="B213" s="77" t="s">
        <v>21</v>
      </c>
      <c r="C213" s="68" t="s">
        <v>25</v>
      </c>
      <c r="D213" s="68" t="s">
        <v>280</v>
      </c>
      <c r="E213" s="82">
        <f>+IF(ISNUMBER(DATA!H190),DATA!H190,"n/a")</f>
        <v>832171.47</v>
      </c>
      <c r="F213" s="79">
        <f>+IF(ISNUMBER(DATA!I190),DATA!I190,"n/a")</f>
        <v>-4.8959000000000003E-2</v>
      </c>
      <c r="G213" s="82">
        <f>+IF(ISNUMBER(DATA!J190),DATA!J190,"n/a")</f>
        <v>2816026.74</v>
      </c>
      <c r="H213" s="79">
        <f>+IF(ISNUMBER(DATA!K190),DATA!K190,"n/a")</f>
        <v>-2.7481999999999999E-2</v>
      </c>
      <c r="I213" s="82">
        <f>+IF(ISNUMBER(DATA!L190),DATA!L190,"n/a")</f>
        <v>5987683.1900000004</v>
      </c>
      <c r="J213" s="79">
        <f>+IF(ISNUMBER(DATA!M190),DATA!M190,"n/a")</f>
        <v>-9.1420000000000008E-3</v>
      </c>
      <c r="K213" s="82">
        <f>+IF(ISNUMBER(DATA!N190),DATA!N190,"n/a")</f>
        <v>12366148.779999999</v>
      </c>
      <c r="L213" s="79">
        <f>+IF(ISNUMBER(DATA!O190),DATA!O190,"n/a")</f>
        <v>4.4339999999999996E-3</v>
      </c>
      <c r="R213" s="68"/>
      <c r="S213" s="68"/>
      <c r="T213" s="68"/>
      <c r="U213" s="68"/>
      <c r="V213" s="68"/>
      <c r="W213" s="68"/>
      <c r="X213" s="68"/>
      <c r="Y213" s="68"/>
    </row>
    <row r="214" spans="1:25" x14ac:dyDescent="0.2">
      <c r="A214" s="77" t="s">
        <v>19</v>
      </c>
      <c r="B214" s="77" t="s">
        <v>21</v>
      </c>
      <c r="C214" s="68" t="s">
        <v>25</v>
      </c>
      <c r="D214" s="68" t="s">
        <v>281</v>
      </c>
      <c r="E214" s="82">
        <f>+IF(ISNUMBER(DATA!H191),DATA!H191,"n/a")</f>
        <v>306480.55</v>
      </c>
      <c r="F214" s="79">
        <f>+IF(ISNUMBER(DATA!I191),DATA!I191,"n/a")</f>
        <v>1.5067000000000001E-2</v>
      </c>
      <c r="G214" s="82">
        <f>+IF(ISNUMBER(DATA!J191),DATA!J191,"n/a")</f>
        <v>1035403.23</v>
      </c>
      <c r="H214" s="79">
        <f>+IF(ISNUMBER(DATA!K191),DATA!K191,"n/a")</f>
        <v>3.2298E-2</v>
      </c>
      <c r="I214" s="82">
        <f>+IF(ISNUMBER(DATA!L191),DATA!L191,"n/a")</f>
        <v>2189035.56</v>
      </c>
      <c r="J214" s="79">
        <f>+IF(ISNUMBER(DATA!M191),DATA!M191,"n/a")</f>
        <v>5.2148E-2</v>
      </c>
      <c r="K214" s="82">
        <f>+IF(ISNUMBER(DATA!N191),DATA!N191,"n/a")</f>
        <v>4244525.83</v>
      </c>
      <c r="L214" s="79">
        <f>+IF(ISNUMBER(DATA!O191),DATA!O191,"n/a")</f>
        <v>3.1498999999999999E-2</v>
      </c>
      <c r="R214" s="68"/>
      <c r="S214" s="68"/>
      <c r="T214" s="68"/>
      <c r="U214" s="68"/>
      <c r="V214" s="68"/>
      <c r="W214" s="68"/>
      <c r="X214" s="68"/>
      <c r="Y214" s="68"/>
    </row>
    <row r="215" spans="1:25" x14ac:dyDescent="0.2">
      <c r="A215" s="77" t="s">
        <v>19</v>
      </c>
      <c r="B215" s="77" t="s">
        <v>21</v>
      </c>
      <c r="C215" s="68" t="s">
        <v>25</v>
      </c>
      <c r="D215" s="68" t="s">
        <v>282</v>
      </c>
      <c r="E215" s="82">
        <f>+IF(ISNUMBER(DATA!H192),DATA!H192,"n/a")</f>
        <v>777398.4</v>
      </c>
      <c r="F215" s="79">
        <f>+IF(ISNUMBER(DATA!I192),DATA!I192,"n/a")</f>
        <v>3.2500000000000001E-2</v>
      </c>
      <c r="G215" s="82">
        <f>+IF(ISNUMBER(DATA!J192),DATA!J192,"n/a")</f>
        <v>2675645.79</v>
      </c>
      <c r="H215" s="79">
        <f>+IF(ISNUMBER(DATA!K192),DATA!K192,"n/a")</f>
        <v>3.3801999999999999E-2</v>
      </c>
      <c r="I215" s="82">
        <f>+IF(ISNUMBER(DATA!L192),DATA!L192,"n/a")</f>
        <v>5532924.46</v>
      </c>
      <c r="J215" s="79">
        <f>+IF(ISNUMBER(DATA!M192),DATA!M192,"n/a")</f>
        <v>2.9701999999999999E-2</v>
      </c>
      <c r="K215" s="82">
        <f>+IF(ISNUMBER(DATA!N192),DATA!N192,"n/a")</f>
        <v>11373098.49</v>
      </c>
      <c r="L215" s="79">
        <f>+IF(ISNUMBER(DATA!O192),DATA!O192,"n/a")</f>
        <v>3.2876000000000002E-2</v>
      </c>
      <c r="R215" s="68"/>
      <c r="S215" s="68"/>
      <c r="T215" s="68"/>
      <c r="U215" s="68"/>
      <c r="V215" s="68"/>
      <c r="W215" s="68"/>
      <c r="X215" s="68"/>
      <c r="Y215" s="68"/>
    </row>
    <row r="216" spans="1:25" x14ac:dyDescent="0.2">
      <c r="A216" s="77" t="s">
        <v>19</v>
      </c>
      <c r="B216" s="77" t="s">
        <v>21</v>
      </c>
      <c r="C216" s="68" t="s">
        <v>25</v>
      </c>
      <c r="D216" s="68" t="s">
        <v>283</v>
      </c>
      <c r="E216" s="82">
        <f>+IF(ISNUMBER(DATA!H193),DATA!H193,"n/a")</f>
        <v>356298.63</v>
      </c>
      <c r="F216" s="79">
        <f>+IF(ISNUMBER(DATA!I193),DATA!I193,"n/a")</f>
        <v>6.1175E-2</v>
      </c>
      <c r="G216" s="82">
        <f>+IF(ISNUMBER(DATA!J193),DATA!J193,"n/a")</f>
        <v>1190956.93</v>
      </c>
      <c r="H216" s="79">
        <f>+IF(ISNUMBER(DATA!K193),DATA!K193,"n/a")</f>
        <v>1.4832E-2</v>
      </c>
      <c r="I216" s="82">
        <f>+IF(ISNUMBER(DATA!L193),DATA!L193,"n/a")</f>
        <v>2506635</v>
      </c>
      <c r="J216" s="79">
        <f>+IF(ISNUMBER(DATA!M193),DATA!M193,"n/a")</f>
        <v>2.7074999999999998E-2</v>
      </c>
      <c r="K216" s="82">
        <f>+IF(ISNUMBER(DATA!N193),DATA!N193,"n/a")</f>
        <v>5024648.33</v>
      </c>
      <c r="L216" s="79">
        <f>+IF(ISNUMBER(DATA!O193),DATA!O193,"n/a")</f>
        <v>2.681E-2</v>
      </c>
      <c r="R216" s="68"/>
      <c r="S216" s="68"/>
      <c r="T216" s="68"/>
      <c r="U216" s="68"/>
      <c r="V216" s="68"/>
      <c r="W216" s="68"/>
      <c r="X216" s="68"/>
      <c r="Y216" s="68"/>
    </row>
    <row r="217" spans="1:25" x14ac:dyDescent="0.2">
      <c r="A217" s="77" t="s">
        <v>19</v>
      </c>
      <c r="B217" s="77" t="s">
        <v>21</v>
      </c>
      <c r="C217" s="68" t="s">
        <v>25</v>
      </c>
      <c r="D217" s="68" t="s">
        <v>284</v>
      </c>
      <c r="E217" s="82">
        <f>+IF(ISNUMBER(DATA!H194),DATA!H194,"n/a")</f>
        <v>214277.17</v>
      </c>
      <c r="F217" s="79">
        <f>+IF(ISNUMBER(DATA!I194),DATA!I194,"n/a")</f>
        <v>-5.3032000000000003E-2</v>
      </c>
      <c r="G217" s="82">
        <f>+IF(ISNUMBER(DATA!J194),DATA!J194,"n/a")</f>
        <v>713686.24</v>
      </c>
      <c r="H217" s="79">
        <f>+IF(ISNUMBER(DATA!K194),DATA!K194,"n/a")</f>
        <v>-4.4700999999999998E-2</v>
      </c>
      <c r="I217" s="82">
        <f>+IF(ISNUMBER(DATA!L194),DATA!L194,"n/a")</f>
        <v>1538889.21</v>
      </c>
      <c r="J217" s="79">
        <f>+IF(ISNUMBER(DATA!M194),DATA!M194,"n/a")</f>
        <v>-4.3030000000000004E-3</v>
      </c>
      <c r="K217" s="82">
        <f>+IF(ISNUMBER(DATA!N194),DATA!N194,"n/a")</f>
        <v>3129254.6</v>
      </c>
      <c r="L217" s="79">
        <f>+IF(ISNUMBER(DATA!O194),DATA!O194,"n/a")</f>
        <v>7.9699999999999997E-4</v>
      </c>
      <c r="R217" s="68"/>
      <c r="S217" s="68"/>
      <c r="T217" s="68"/>
      <c r="U217" s="68"/>
      <c r="V217" s="68"/>
      <c r="W217" s="68"/>
      <c r="X217" s="68"/>
      <c r="Y217" s="68"/>
    </row>
    <row r="218" spans="1:25" x14ac:dyDescent="0.2">
      <c r="A218" s="77" t="s">
        <v>19</v>
      </c>
      <c r="B218" s="77" t="s">
        <v>21</v>
      </c>
      <c r="C218" s="68" t="s">
        <v>25</v>
      </c>
      <c r="D218" s="68" t="s">
        <v>285</v>
      </c>
      <c r="E218" s="82">
        <f>+IF(ISNUMBER(DATA!H195),DATA!H195,"n/a")</f>
        <v>675913.26</v>
      </c>
      <c r="F218" s="79">
        <f>+IF(ISNUMBER(DATA!I195),DATA!I195,"n/a")</f>
        <v>4.6711000000000003E-2</v>
      </c>
      <c r="G218" s="82">
        <f>+IF(ISNUMBER(DATA!J195),DATA!J195,"n/a")</f>
        <v>2307828.41</v>
      </c>
      <c r="H218" s="79">
        <f>+IF(ISNUMBER(DATA!K195),DATA!K195,"n/a")</f>
        <v>4.3694999999999998E-2</v>
      </c>
      <c r="I218" s="82">
        <f>+IF(ISNUMBER(DATA!L195),DATA!L195,"n/a")</f>
        <v>4767670.67</v>
      </c>
      <c r="J218" s="79">
        <f>+IF(ISNUMBER(DATA!M195),DATA!M195,"n/a")</f>
        <v>3.3646000000000002E-2</v>
      </c>
      <c r="K218" s="82">
        <f>+IF(ISNUMBER(DATA!N195),DATA!N195,"n/a")</f>
        <v>9659972.8300000001</v>
      </c>
      <c r="L218" s="79">
        <f>+IF(ISNUMBER(DATA!O195),DATA!O195,"n/a")</f>
        <v>2.0017E-2</v>
      </c>
      <c r="R218" s="68"/>
      <c r="S218" s="68"/>
      <c r="T218" s="68"/>
      <c r="U218" s="68"/>
      <c r="V218" s="68"/>
      <c r="W218" s="68"/>
      <c r="X218" s="68"/>
      <c r="Y218" s="68"/>
    </row>
    <row r="219" spans="1:25" x14ac:dyDescent="0.2">
      <c r="A219" s="77" t="s">
        <v>19</v>
      </c>
      <c r="B219" s="77" t="s">
        <v>21</v>
      </c>
      <c r="C219" s="68" t="s">
        <v>25</v>
      </c>
      <c r="D219" s="68" t="s">
        <v>286</v>
      </c>
      <c r="E219" s="82">
        <f>+IF(ISNUMBER(DATA!H196),DATA!H196,"n/a")</f>
        <v>319413.12</v>
      </c>
      <c r="F219" s="79">
        <f>+IF(ISNUMBER(DATA!I196),DATA!I196,"n/a")</f>
        <v>-4.2242000000000002E-2</v>
      </c>
      <c r="G219" s="82">
        <f>+IF(ISNUMBER(DATA!J196),DATA!J196,"n/a")</f>
        <v>1097147.19</v>
      </c>
      <c r="H219" s="79">
        <f>+IF(ISNUMBER(DATA!K196),DATA!K196,"n/a")</f>
        <v>-1.3724999999999999E-2</v>
      </c>
      <c r="I219" s="82">
        <f>+IF(ISNUMBER(DATA!L196),DATA!L196,"n/a")</f>
        <v>2247997.65</v>
      </c>
      <c r="J219" s="79">
        <f>+IF(ISNUMBER(DATA!M196),DATA!M196,"n/a")</f>
        <v>4.26E-4</v>
      </c>
      <c r="K219" s="82">
        <f>+IF(ISNUMBER(DATA!N196),DATA!N196,"n/a")</f>
        <v>4234669.34</v>
      </c>
      <c r="L219" s="79">
        <f>+IF(ISNUMBER(DATA!O196),DATA!O196,"n/a")</f>
        <v>-2.8840000000000001E-2</v>
      </c>
      <c r="R219" s="68"/>
      <c r="S219" s="68"/>
      <c r="T219" s="68"/>
      <c r="U219" s="68"/>
      <c r="V219" s="68"/>
      <c r="W219" s="68"/>
      <c r="X219" s="68"/>
      <c r="Y219" s="68"/>
    </row>
    <row r="220" spans="1:25" x14ac:dyDescent="0.2">
      <c r="A220" s="77" t="s">
        <v>19</v>
      </c>
      <c r="B220" s="77" t="s">
        <v>21</v>
      </c>
      <c r="C220" s="68" t="s">
        <v>25</v>
      </c>
      <c r="D220" s="68" t="s">
        <v>287</v>
      </c>
      <c r="E220" s="82">
        <f>+IF(ISNUMBER(DATA!H197),DATA!H197,"n/a")</f>
        <v>215392.06</v>
      </c>
      <c r="F220" s="79">
        <f>+IF(ISNUMBER(DATA!I197),DATA!I197,"n/a")</f>
        <v>1.3602E-2</v>
      </c>
      <c r="G220" s="82">
        <f>+IF(ISNUMBER(DATA!J197),DATA!J197,"n/a")</f>
        <v>775226.87</v>
      </c>
      <c r="H220" s="79">
        <f>+IF(ISNUMBER(DATA!K197),DATA!K197,"n/a")</f>
        <v>5.241E-3</v>
      </c>
      <c r="I220" s="82">
        <f>+IF(ISNUMBER(DATA!L197),DATA!L197,"n/a")</f>
        <v>1523841.9</v>
      </c>
      <c r="J220" s="79">
        <f>+IF(ISNUMBER(DATA!M197),DATA!M197,"n/a")</f>
        <v>-3.0329999999999999E-2</v>
      </c>
      <c r="K220" s="82">
        <f>+IF(ISNUMBER(DATA!N197),DATA!N197,"n/a")</f>
        <v>3320769.21</v>
      </c>
      <c r="L220" s="79">
        <f>+IF(ISNUMBER(DATA!O197),DATA!O197,"n/a")</f>
        <v>3.9564000000000002E-2</v>
      </c>
      <c r="R220" s="68"/>
      <c r="S220" s="68"/>
      <c r="T220" s="68"/>
      <c r="U220" s="68"/>
      <c r="V220" s="68"/>
      <c r="W220" s="68"/>
      <c r="X220" s="68"/>
      <c r="Y220" s="68"/>
    </row>
    <row r="221" spans="1:25" x14ac:dyDescent="0.2">
      <c r="A221" s="77" t="s">
        <v>19</v>
      </c>
      <c r="B221" s="77" t="s">
        <v>21</v>
      </c>
      <c r="C221" s="68" t="s">
        <v>25</v>
      </c>
      <c r="D221" s="68" t="s">
        <v>288</v>
      </c>
      <c r="E221" s="82">
        <f>+IF(ISNUMBER(DATA!H198),DATA!H198,"n/a")</f>
        <v>227233.19</v>
      </c>
      <c r="F221" s="79">
        <f>+IF(ISNUMBER(DATA!I198),DATA!I198,"n/a")</f>
        <v>-6.6298999999999997E-2</v>
      </c>
      <c r="G221" s="82">
        <f>+IF(ISNUMBER(DATA!J198),DATA!J198,"n/a")</f>
        <v>797928.53</v>
      </c>
      <c r="H221" s="79">
        <f>+IF(ISNUMBER(DATA!K198),DATA!K198,"n/a")</f>
        <v>-3.8732000000000003E-2</v>
      </c>
      <c r="I221" s="82">
        <f>+IF(ISNUMBER(DATA!L198),DATA!L198,"n/a")</f>
        <v>1672011.61</v>
      </c>
      <c r="J221" s="79">
        <f>+IF(ISNUMBER(DATA!M198),DATA!M198,"n/a")</f>
        <v>-2.2216E-2</v>
      </c>
      <c r="K221" s="82">
        <f>+IF(ISNUMBER(DATA!N198),DATA!N198,"n/a")</f>
        <v>3378767.96</v>
      </c>
      <c r="L221" s="79">
        <f>+IF(ISNUMBER(DATA!O198),DATA!O198,"n/a")</f>
        <v>1.5620999999999999E-2</v>
      </c>
      <c r="R221" s="68"/>
      <c r="S221" s="68"/>
      <c r="T221" s="68"/>
      <c r="U221" s="68"/>
      <c r="V221" s="68"/>
      <c r="W221" s="68"/>
      <c r="X221" s="68"/>
      <c r="Y221" s="68"/>
    </row>
    <row r="222" spans="1:25" x14ac:dyDescent="0.2">
      <c r="A222" s="77" t="s">
        <v>19</v>
      </c>
      <c r="B222" s="77" t="s">
        <v>21</v>
      </c>
      <c r="C222" s="68" t="s">
        <v>25</v>
      </c>
      <c r="D222" s="68" t="s">
        <v>289</v>
      </c>
      <c r="E222" s="82">
        <f>+IF(ISNUMBER(DATA!H199),DATA!H199,"n/a")</f>
        <v>532705.43999999994</v>
      </c>
      <c r="F222" s="79">
        <f>+IF(ISNUMBER(DATA!I199),DATA!I199,"n/a")</f>
        <v>-4.6931E-2</v>
      </c>
      <c r="G222" s="82">
        <f>+IF(ISNUMBER(DATA!J199),DATA!J199,"n/a")</f>
        <v>1785168.79</v>
      </c>
      <c r="H222" s="79">
        <f>+IF(ISNUMBER(DATA!K199),DATA!K199,"n/a")</f>
        <v>-1.9168999999999999E-2</v>
      </c>
      <c r="I222" s="82">
        <f>+IF(ISNUMBER(DATA!L199),DATA!L199,"n/a")</f>
        <v>3721767.49</v>
      </c>
      <c r="J222" s="79">
        <f>+IF(ISNUMBER(DATA!M199),DATA!M199,"n/a")</f>
        <v>6.4650000000000003E-3</v>
      </c>
      <c r="K222" s="82">
        <f>+IF(ISNUMBER(DATA!N199),DATA!N199,"n/a")</f>
        <v>7373235.1500000004</v>
      </c>
      <c r="L222" s="79">
        <f>+IF(ISNUMBER(DATA!O199),DATA!O199,"n/a")</f>
        <v>-5.2880000000000002E-3</v>
      </c>
      <c r="R222" s="68"/>
      <c r="S222" s="68"/>
      <c r="T222" s="68"/>
      <c r="U222" s="68"/>
      <c r="V222" s="68"/>
      <c r="W222" s="68"/>
      <c r="X222" s="68"/>
      <c r="Y222" s="68"/>
    </row>
    <row r="223" spans="1:25" x14ac:dyDescent="0.2">
      <c r="A223" s="77" t="s">
        <v>19</v>
      </c>
      <c r="B223" s="77" t="s">
        <v>21</v>
      </c>
      <c r="C223" s="68" t="s">
        <v>25</v>
      </c>
      <c r="D223" s="68" t="s">
        <v>290</v>
      </c>
      <c r="E223" s="82">
        <f>+IF(ISNUMBER(DATA!H200),DATA!H200,"n/a")</f>
        <v>514499.33</v>
      </c>
      <c r="F223" s="79">
        <f>+IF(ISNUMBER(DATA!I200),DATA!I200,"n/a")</f>
        <v>1.7388000000000001E-2</v>
      </c>
      <c r="G223" s="82">
        <f>+IF(ISNUMBER(DATA!J200),DATA!J200,"n/a")</f>
        <v>1741608.3</v>
      </c>
      <c r="H223" s="79">
        <f>+IF(ISNUMBER(DATA!K200),DATA!K200,"n/a")</f>
        <v>1.3278E-2</v>
      </c>
      <c r="I223" s="82">
        <f>+IF(ISNUMBER(DATA!L200),DATA!L200,"n/a")</f>
        <v>3676326.84</v>
      </c>
      <c r="J223" s="79">
        <f>+IF(ISNUMBER(DATA!M200),DATA!M200,"n/a")</f>
        <v>4.2816E-2</v>
      </c>
      <c r="K223" s="82">
        <f>+IF(ISNUMBER(DATA!N200),DATA!N200,"n/a")</f>
        <v>7271037.5800000001</v>
      </c>
      <c r="L223" s="79">
        <f>+IF(ISNUMBER(DATA!O200),DATA!O200,"n/a")</f>
        <v>2.564E-2</v>
      </c>
      <c r="R223" s="68"/>
      <c r="S223" s="68"/>
      <c r="T223" s="68"/>
      <c r="U223" s="68"/>
      <c r="V223" s="68"/>
      <c r="W223" s="68"/>
      <c r="X223" s="68"/>
      <c r="Y223" s="68"/>
    </row>
    <row r="224" spans="1:25" x14ac:dyDescent="0.2">
      <c r="A224" s="77" t="s">
        <v>19</v>
      </c>
      <c r="B224" s="77" t="s">
        <v>21</v>
      </c>
      <c r="C224" s="68" t="s">
        <v>25</v>
      </c>
      <c r="D224" s="68" t="s">
        <v>291</v>
      </c>
      <c r="E224" s="82">
        <f>+IF(ISNUMBER(DATA!H201),DATA!H201,"n/a")</f>
        <v>512094.47</v>
      </c>
      <c r="F224" s="79">
        <f>+IF(ISNUMBER(DATA!I201),DATA!I201,"n/a")</f>
        <v>-4.5005000000000003E-2</v>
      </c>
      <c r="G224" s="82">
        <f>+IF(ISNUMBER(DATA!J201),DATA!J201,"n/a")</f>
        <v>1754146.73</v>
      </c>
      <c r="H224" s="79">
        <f>+IF(ISNUMBER(DATA!K201),DATA!K201,"n/a")</f>
        <v>-2.6568999999999999E-2</v>
      </c>
      <c r="I224" s="82">
        <f>+IF(ISNUMBER(DATA!L201),DATA!L201,"n/a")</f>
        <v>3711844.9</v>
      </c>
      <c r="J224" s="79">
        <f>+IF(ISNUMBER(DATA!M201),DATA!M201,"n/a")</f>
        <v>1.3929999999999999E-3</v>
      </c>
      <c r="K224" s="82">
        <f>+IF(ISNUMBER(DATA!N201),DATA!N201,"n/a")</f>
        <v>7392481.9299999997</v>
      </c>
      <c r="L224" s="79">
        <f>+IF(ISNUMBER(DATA!O201),DATA!O201,"n/a")</f>
        <v>1.5244000000000001E-2</v>
      </c>
      <c r="R224" s="68"/>
      <c r="S224" s="68"/>
      <c r="T224" s="68"/>
      <c r="U224" s="68"/>
      <c r="V224" s="68"/>
      <c r="W224" s="68"/>
      <c r="X224" s="68"/>
      <c r="Y224" s="68"/>
    </row>
    <row r="225" spans="1:25" x14ac:dyDescent="0.2">
      <c r="A225" s="77" t="s">
        <v>19</v>
      </c>
      <c r="B225" s="77" t="s">
        <v>21</v>
      </c>
      <c r="C225" s="68" t="s">
        <v>25</v>
      </c>
      <c r="D225" s="68" t="s">
        <v>292</v>
      </c>
      <c r="E225" s="82">
        <f>+IF(ISNUMBER(DATA!H202),DATA!H202,"n/a")</f>
        <v>312525.46000000002</v>
      </c>
      <c r="F225" s="79">
        <f>+IF(ISNUMBER(DATA!I202),DATA!I202,"n/a")</f>
        <v>-9.1389999999999996E-3</v>
      </c>
      <c r="G225" s="82">
        <f>+IF(ISNUMBER(DATA!J202),DATA!J202,"n/a")</f>
        <v>1002292.82</v>
      </c>
      <c r="H225" s="79">
        <f>+IF(ISNUMBER(DATA!K202),DATA!K202,"n/a")</f>
        <v>-2.0341999999999999E-2</v>
      </c>
      <c r="I225" s="82">
        <f>+IF(ISNUMBER(DATA!L202),DATA!L202,"n/a")</f>
        <v>2106438.36</v>
      </c>
      <c r="J225" s="79">
        <f>+IF(ISNUMBER(DATA!M202),DATA!M202,"n/a")</f>
        <v>-1.0024999999999999E-2</v>
      </c>
      <c r="K225" s="82">
        <f>+IF(ISNUMBER(DATA!N202),DATA!N202,"n/a")</f>
        <v>4216897.71</v>
      </c>
      <c r="L225" s="79">
        <f>+IF(ISNUMBER(DATA!O202),DATA!O202,"n/a")</f>
        <v>-1.8500000000000001E-3</v>
      </c>
      <c r="R225" s="68"/>
      <c r="S225" s="68"/>
      <c r="T225" s="68"/>
      <c r="U225" s="68"/>
      <c r="V225" s="68"/>
      <c r="W225" s="68"/>
      <c r="X225" s="68"/>
      <c r="Y225" s="68"/>
    </row>
    <row r="226" spans="1:25" x14ac:dyDescent="0.2">
      <c r="A226" s="77" t="s">
        <v>19</v>
      </c>
      <c r="B226" s="77" t="s">
        <v>21</v>
      </c>
      <c r="C226" s="68" t="s">
        <v>25</v>
      </c>
      <c r="D226" s="68" t="s">
        <v>293</v>
      </c>
      <c r="E226" s="82">
        <f>+IF(ISNUMBER(DATA!H203),DATA!H203,"n/a")</f>
        <v>434755.64</v>
      </c>
      <c r="F226" s="79">
        <f>+IF(ISNUMBER(DATA!I203),DATA!I203,"n/a")</f>
        <v>-4.8665E-2</v>
      </c>
      <c r="G226" s="82">
        <f>+IF(ISNUMBER(DATA!J203),DATA!J203,"n/a")</f>
        <v>1500557.95</v>
      </c>
      <c r="H226" s="79">
        <f>+IF(ISNUMBER(DATA!K203),DATA!K203,"n/a")</f>
        <v>-4.9928E-2</v>
      </c>
      <c r="I226" s="82">
        <f>+IF(ISNUMBER(DATA!L203),DATA!L203,"n/a")</f>
        <v>3050206.01</v>
      </c>
      <c r="J226" s="79">
        <f>+IF(ISNUMBER(DATA!M203),DATA!M203,"n/a")</f>
        <v>-4.9284000000000001E-2</v>
      </c>
      <c r="K226" s="82">
        <f>+IF(ISNUMBER(DATA!N203),DATA!N203,"n/a")</f>
        <v>6065093.4699999997</v>
      </c>
      <c r="L226" s="79">
        <f>+IF(ISNUMBER(DATA!O203),DATA!O203,"n/a")</f>
        <v>-4.0777000000000001E-2</v>
      </c>
      <c r="R226" s="68"/>
      <c r="S226" s="68"/>
      <c r="T226" s="68"/>
      <c r="U226" s="68"/>
      <c r="V226" s="68"/>
      <c r="W226" s="68"/>
      <c r="X226" s="68"/>
      <c r="Y226" s="68"/>
    </row>
    <row r="227" spans="1:25" x14ac:dyDescent="0.2">
      <c r="A227" s="77" t="s">
        <v>19</v>
      </c>
      <c r="B227" s="77" t="s">
        <v>21</v>
      </c>
      <c r="C227" s="68" t="s">
        <v>25</v>
      </c>
      <c r="D227" s="68" t="s">
        <v>294</v>
      </c>
      <c r="E227" s="82">
        <f>+IF(ISNUMBER(DATA!H204),DATA!H204,"n/a")</f>
        <v>455296.6</v>
      </c>
      <c r="F227" s="79">
        <f>+IF(ISNUMBER(DATA!I204),DATA!I204,"n/a")</f>
        <v>-1.9522000000000001E-2</v>
      </c>
      <c r="G227" s="82">
        <f>+IF(ISNUMBER(DATA!J204),DATA!J204,"n/a")</f>
        <v>1605767.71</v>
      </c>
      <c r="H227" s="79">
        <f>+IF(ISNUMBER(DATA!K204),DATA!K204,"n/a")</f>
        <v>-1.8762999999999998E-2</v>
      </c>
      <c r="I227" s="82">
        <f>+IF(ISNUMBER(DATA!L204),DATA!L204,"n/a")</f>
        <v>3319422.97</v>
      </c>
      <c r="J227" s="79">
        <f>+IF(ISNUMBER(DATA!M204),DATA!M204,"n/a")</f>
        <v>-2.5756999999999999E-2</v>
      </c>
      <c r="K227" s="82">
        <f>+IF(ISNUMBER(DATA!N204),DATA!N204,"n/a")</f>
        <v>6837203.1600000001</v>
      </c>
      <c r="L227" s="79">
        <f>+IF(ISNUMBER(DATA!O204),DATA!O204,"n/a")</f>
        <v>-1.2539E-2</v>
      </c>
      <c r="R227" s="68"/>
      <c r="S227" s="68"/>
      <c r="T227" s="68"/>
      <c r="U227" s="68"/>
      <c r="V227" s="68"/>
      <c r="W227" s="68"/>
      <c r="X227" s="68"/>
      <c r="Y227" s="68"/>
    </row>
    <row r="228" spans="1:25" x14ac:dyDescent="0.2">
      <c r="A228" s="77" t="s">
        <v>19</v>
      </c>
      <c r="B228" s="77" t="s">
        <v>21</v>
      </c>
      <c r="C228" s="68" t="s">
        <v>25</v>
      </c>
      <c r="D228" s="68" t="s">
        <v>295</v>
      </c>
      <c r="E228" s="82">
        <f>+IF(ISNUMBER(DATA!H205),DATA!H205,"n/a")</f>
        <v>445358.53</v>
      </c>
      <c r="F228" s="79">
        <f>+IF(ISNUMBER(DATA!I205),DATA!I205,"n/a")</f>
        <v>-2.2596000000000002E-2</v>
      </c>
      <c r="G228" s="82">
        <f>+IF(ISNUMBER(DATA!J205),DATA!J205,"n/a")</f>
        <v>1458329.7</v>
      </c>
      <c r="H228" s="79">
        <f>+IF(ISNUMBER(DATA!K205),DATA!K205,"n/a")</f>
        <v>-8.8229999999999992E-3</v>
      </c>
      <c r="I228" s="82">
        <f>+IF(ISNUMBER(DATA!L205),DATA!L205,"n/a")</f>
        <v>3051340.05</v>
      </c>
      <c r="J228" s="79">
        <f>+IF(ISNUMBER(DATA!M205),DATA!M205,"n/a")</f>
        <v>9.3390000000000001E-3</v>
      </c>
      <c r="K228" s="82">
        <f>+IF(ISNUMBER(DATA!N205),DATA!N205,"n/a")</f>
        <v>6006516.9299999997</v>
      </c>
      <c r="L228" s="79">
        <f>+IF(ISNUMBER(DATA!O205),DATA!O205,"n/a")</f>
        <v>-1.1932999999999999E-2</v>
      </c>
      <c r="R228" s="68"/>
      <c r="S228" s="68"/>
      <c r="T228" s="68"/>
      <c r="U228" s="68"/>
      <c r="V228" s="68"/>
      <c r="W228" s="68"/>
      <c r="X228" s="68"/>
      <c r="Y228" s="68"/>
    </row>
    <row r="229" spans="1:25" x14ac:dyDescent="0.2">
      <c r="A229" s="77" t="s">
        <v>19</v>
      </c>
      <c r="B229" s="77" t="s">
        <v>21</v>
      </c>
      <c r="C229" s="68" t="s">
        <v>25</v>
      </c>
      <c r="D229" s="68" t="s">
        <v>296</v>
      </c>
      <c r="E229" s="82">
        <f>+IF(ISNUMBER(DATA!H206),DATA!H206,"n/a")</f>
        <v>219802.82</v>
      </c>
      <c r="F229" s="79">
        <f>+IF(ISNUMBER(DATA!I206),DATA!I206,"n/a")</f>
        <v>-4.8730999999999997E-2</v>
      </c>
      <c r="G229" s="82">
        <f>+IF(ISNUMBER(DATA!J206),DATA!J206,"n/a")</f>
        <v>762603.54</v>
      </c>
      <c r="H229" s="79">
        <f>+IF(ISNUMBER(DATA!K206),DATA!K206,"n/a")</f>
        <v>-3.6853999999999998E-2</v>
      </c>
      <c r="I229" s="82">
        <f>+IF(ISNUMBER(DATA!L206),DATA!L206,"n/a")</f>
        <v>1579776.13</v>
      </c>
      <c r="J229" s="79">
        <f>+IF(ISNUMBER(DATA!M206),DATA!M206,"n/a")</f>
        <v>-3.0515E-2</v>
      </c>
      <c r="K229" s="82">
        <f>+IF(ISNUMBER(DATA!N206),DATA!N206,"n/a")</f>
        <v>3064867.42</v>
      </c>
      <c r="L229" s="79">
        <f>+IF(ISNUMBER(DATA!O206),DATA!O206,"n/a")</f>
        <v>-3.9149999999999997E-2</v>
      </c>
      <c r="R229" s="68"/>
      <c r="S229" s="68"/>
      <c r="T229" s="68"/>
      <c r="U229" s="68"/>
      <c r="V229" s="68"/>
      <c r="W229" s="68"/>
      <c r="X229" s="68"/>
      <c r="Y229" s="68"/>
    </row>
    <row r="230" spans="1:25" x14ac:dyDescent="0.2">
      <c r="A230" s="77" t="s">
        <v>19</v>
      </c>
      <c r="B230" s="77" t="s">
        <v>21</v>
      </c>
      <c r="C230" s="68" t="s">
        <v>25</v>
      </c>
      <c r="D230" s="68" t="s">
        <v>297</v>
      </c>
      <c r="E230" s="82">
        <f>+IF(ISNUMBER(DATA!H207),DATA!H207,"n/a")</f>
        <v>204372.07</v>
      </c>
      <c r="F230" s="79">
        <f>+IF(ISNUMBER(DATA!I207),DATA!I207,"n/a")</f>
        <v>1.0045999999999999E-2</v>
      </c>
      <c r="G230" s="82">
        <f>+IF(ISNUMBER(DATA!J207),DATA!J207,"n/a")</f>
        <v>683349.63</v>
      </c>
      <c r="H230" s="79">
        <f>+IF(ISNUMBER(DATA!K207),DATA!K207,"n/a")</f>
        <v>2.2537999999999999E-2</v>
      </c>
      <c r="I230" s="82">
        <f>+IF(ISNUMBER(DATA!L207),DATA!L207,"n/a")</f>
        <v>1486310.24</v>
      </c>
      <c r="J230" s="79">
        <f>+IF(ISNUMBER(DATA!M207),DATA!M207,"n/a")</f>
        <v>6.4702999999999997E-2</v>
      </c>
      <c r="K230" s="82">
        <f>+IF(ISNUMBER(DATA!N207),DATA!N207,"n/a")</f>
        <v>2984313.61</v>
      </c>
      <c r="L230" s="79">
        <f>+IF(ISNUMBER(DATA!O207),DATA!O207,"n/a")</f>
        <v>6.2016000000000002E-2</v>
      </c>
      <c r="R230" s="68"/>
      <c r="S230" s="68"/>
      <c r="T230" s="68"/>
      <c r="U230" s="68"/>
      <c r="V230" s="68"/>
      <c r="W230" s="68"/>
      <c r="X230" s="68"/>
      <c r="Y230" s="68"/>
    </row>
    <row r="231" spans="1:25" x14ac:dyDescent="0.2">
      <c r="A231" s="77" t="s">
        <v>19</v>
      </c>
      <c r="B231" s="77" t="s">
        <v>21</v>
      </c>
      <c r="C231" s="68" t="s">
        <v>25</v>
      </c>
      <c r="D231" s="68" t="s">
        <v>298</v>
      </c>
      <c r="E231" s="82">
        <f>+IF(ISNUMBER(DATA!H208),DATA!H208,"n/a")</f>
        <v>206952.47</v>
      </c>
      <c r="F231" s="79">
        <f>+IF(ISNUMBER(DATA!I208),DATA!I208,"n/a")</f>
        <v>0.20133999999999999</v>
      </c>
      <c r="G231" s="82">
        <f>+IF(ISNUMBER(DATA!J208),DATA!J208,"n/a")</f>
        <v>657653.18999999994</v>
      </c>
      <c r="H231" s="79">
        <f>+IF(ISNUMBER(DATA!K208),DATA!K208,"n/a")</f>
        <v>9.7019999999999995E-2</v>
      </c>
      <c r="I231" s="82">
        <f>+IF(ISNUMBER(DATA!L208),DATA!L208,"n/a")</f>
        <v>1339925.53</v>
      </c>
      <c r="J231" s="79">
        <f>+IF(ISNUMBER(DATA!M208),DATA!M208,"n/a")</f>
        <v>8.4477999999999998E-2</v>
      </c>
      <c r="K231" s="82">
        <f>+IF(ISNUMBER(DATA!N208),DATA!N208,"n/a")</f>
        <v>2651148.46</v>
      </c>
      <c r="L231" s="79">
        <f>+IF(ISNUMBER(DATA!O208),DATA!O208,"n/a")</f>
        <v>5.8703999999999999E-2</v>
      </c>
      <c r="R231" s="68"/>
      <c r="S231" s="68"/>
      <c r="T231" s="68"/>
      <c r="U231" s="68"/>
      <c r="V231" s="68"/>
      <c r="W231" s="68"/>
      <c r="X231" s="68"/>
      <c r="Y231" s="68"/>
    </row>
    <row r="232" spans="1:25" x14ac:dyDescent="0.2">
      <c r="A232" s="77" t="s">
        <v>19</v>
      </c>
      <c r="B232" s="77" t="s">
        <v>21</v>
      </c>
      <c r="C232" s="68" t="s">
        <v>25</v>
      </c>
      <c r="D232" s="68" t="s">
        <v>299</v>
      </c>
      <c r="E232" s="82">
        <f>+IF(ISNUMBER(DATA!H209),DATA!H209,"n/a")</f>
        <v>1416699.62</v>
      </c>
      <c r="F232" s="79">
        <f>+IF(ISNUMBER(DATA!I209),DATA!I209,"n/a")</f>
        <v>7.5278999999999999E-2</v>
      </c>
      <c r="G232" s="82">
        <f>+IF(ISNUMBER(DATA!J209),DATA!J209,"n/a")</f>
        <v>4596710.74</v>
      </c>
      <c r="H232" s="79">
        <f>+IF(ISNUMBER(DATA!K209),DATA!K209,"n/a")</f>
        <v>4.938E-2</v>
      </c>
      <c r="I232" s="82">
        <f>+IF(ISNUMBER(DATA!L209),DATA!L209,"n/a")</f>
        <v>9527254.3000000007</v>
      </c>
      <c r="J232" s="79">
        <f>+IF(ISNUMBER(DATA!M209),DATA!M209,"n/a")</f>
        <v>7.5114E-2</v>
      </c>
      <c r="K232" s="82">
        <f>+IF(ISNUMBER(DATA!N209),DATA!N209,"n/a")</f>
        <v>19215158.899999999</v>
      </c>
      <c r="L232" s="79">
        <f>+IF(ISNUMBER(DATA!O209),DATA!O209,"n/a")</f>
        <v>7.8757999999999995E-2</v>
      </c>
      <c r="R232" s="68"/>
      <c r="S232" s="68"/>
      <c r="T232" s="68"/>
      <c r="U232" s="68"/>
      <c r="V232" s="68"/>
      <c r="W232" s="68"/>
      <c r="X232" s="68"/>
      <c r="Y232" s="68"/>
    </row>
    <row r="233" spans="1:25" x14ac:dyDescent="0.2">
      <c r="A233" s="77" t="s">
        <v>19</v>
      </c>
      <c r="B233" s="77" t="s">
        <v>21</v>
      </c>
      <c r="C233" s="68" t="s">
        <v>25</v>
      </c>
      <c r="D233" s="68" t="s">
        <v>300</v>
      </c>
      <c r="E233" s="82">
        <f>+IF(ISNUMBER(DATA!H210),DATA!H210,"n/a")</f>
        <v>105375.57</v>
      </c>
      <c r="F233" s="79">
        <f>+IF(ISNUMBER(DATA!I210),DATA!I210,"n/a")</f>
        <v>-5.2479999999999999E-2</v>
      </c>
      <c r="G233" s="82">
        <f>+IF(ISNUMBER(DATA!J210),DATA!J210,"n/a")</f>
        <v>366789.61</v>
      </c>
      <c r="H233" s="79">
        <f>+IF(ISNUMBER(DATA!K210),DATA!K210,"n/a")</f>
        <v>-2.0011999999999999E-2</v>
      </c>
      <c r="I233" s="82">
        <f>+IF(ISNUMBER(DATA!L210),DATA!L210,"n/a")</f>
        <v>757741.9</v>
      </c>
      <c r="J233" s="79">
        <f>+IF(ISNUMBER(DATA!M210),DATA!M210,"n/a")</f>
        <v>-7.8899999999999994E-3</v>
      </c>
      <c r="K233" s="82">
        <f>+IF(ISNUMBER(DATA!N210),DATA!N210,"n/a")</f>
        <v>1411020.52</v>
      </c>
      <c r="L233" s="79">
        <f>+IF(ISNUMBER(DATA!O210),DATA!O210,"n/a")</f>
        <v>-4.8492E-2</v>
      </c>
      <c r="R233" s="68"/>
      <c r="S233" s="68"/>
      <c r="T233" s="68"/>
      <c r="U233" s="68"/>
      <c r="V233" s="68"/>
      <c r="W233" s="68"/>
      <c r="X233" s="68"/>
      <c r="Y233" s="68"/>
    </row>
    <row r="234" spans="1:25" x14ac:dyDescent="0.2">
      <c r="A234" s="77" t="s">
        <v>19</v>
      </c>
      <c r="B234" s="77" t="s">
        <v>21</v>
      </c>
      <c r="C234" s="68" t="s">
        <v>25</v>
      </c>
      <c r="D234" s="68" t="s">
        <v>301</v>
      </c>
      <c r="E234" s="82">
        <f>+IF(ISNUMBER(DATA!H211),DATA!H211,"n/a")</f>
        <v>625816.62</v>
      </c>
      <c r="F234" s="79">
        <f>+IF(ISNUMBER(DATA!I211),DATA!I211,"n/a")</f>
        <v>5.6869000000000003E-2</v>
      </c>
      <c r="G234" s="82">
        <f>+IF(ISNUMBER(DATA!J211),DATA!J211,"n/a")</f>
        <v>2043386.8</v>
      </c>
      <c r="H234" s="79">
        <f>+IF(ISNUMBER(DATA!K211),DATA!K211,"n/a")</f>
        <v>7.0522000000000001E-2</v>
      </c>
      <c r="I234" s="82">
        <f>+IF(ISNUMBER(DATA!L211),DATA!L211,"n/a")</f>
        <v>4375828.18</v>
      </c>
      <c r="J234" s="79">
        <f>+IF(ISNUMBER(DATA!M211),DATA!M211,"n/a")</f>
        <v>9.8448999999999995E-2</v>
      </c>
      <c r="K234" s="82">
        <f>+IF(ISNUMBER(DATA!N211),DATA!N211,"n/a")</f>
        <v>8828924.9299999997</v>
      </c>
      <c r="L234" s="79">
        <f>+IF(ISNUMBER(DATA!O211),DATA!O211,"n/a")</f>
        <v>6.2469999999999998E-2</v>
      </c>
      <c r="R234" s="68"/>
      <c r="S234" s="68"/>
      <c r="T234" s="68"/>
      <c r="U234" s="68"/>
      <c r="V234" s="68"/>
      <c r="W234" s="68"/>
      <c r="X234" s="68"/>
      <c r="Y234" s="68"/>
    </row>
    <row r="235" spans="1:25" x14ac:dyDescent="0.2">
      <c r="A235" s="77" t="s">
        <v>19</v>
      </c>
      <c r="B235" s="77" t="s">
        <v>21</v>
      </c>
      <c r="C235" s="68" t="s">
        <v>25</v>
      </c>
      <c r="D235" s="68" t="s">
        <v>302</v>
      </c>
      <c r="E235" s="82">
        <f>+IF(ISNUMBER(DATA!H212),DATA!H212,"n/a")</f>
        <v>426376.71</v>
      </c>
      <c r="F235" s="79">
        <f>+IF(ISNUMBER(DATA!I212),DATA!I212,"n/a")</f>
        <v>1.7561E-2</v>
      </c>
      <c r="G235" s="82">
        <f>+IF(ISNUMBER(DATA!J212),DATA!J212,"n/a")</f>
        <v>1418630.89</v>
      </c>
      <c r="H235" s="79">
        <f>+IF(ISNUMBER(DATA!K212),DATA!K212,"n/a")</f>
        <v>0.19137100000000001</v>
      </c>
      <c r="I235" s="82">
        <f>+IF(ISNUMBER(DATA!L212),DATA!L212,"n/a")</f>
        <v>2924684.54</v>
      </c>
      <c r="J235" s="79">
        <f>+IF(ISNUMBER(DATA!M212),DATA!M212,"n/a")</f>
        <v>0.28428900000000001</v>
      </c>
      <c r="K235" s="82">
        <f>+IF(ISNUMBER(DATA!N212),DATA!N212,"n/a")</f>
        <v>5744732.4000000004</v>
      </c>
      <c r="L235" s="79">
        <f>+IF(ISNUMBER(DATA!O212),DATA!O212,"n/a")</f>
        <v>0.200374</v>
      </c>
      <c r="R235" s="68"/>
      <c r="S235" s="68"/>
      <c r="T235" s="68"/>
      <c r="U235" s="68"/>
      <c r="V235" s="68"/>
      <c r="W235" s="68"/>
      <c r="X235" s="68"/>
      <c r="Y235" s="68"/>
    </row>
    <row r="236" spans="1:25" x14ac:dyDescent="0.2">
      <c r="A236" s="77" t="s">
        <v>19</v>
      </c>
      <c r="B236" s="77" t="s">
        <v>21</v>
      </c>
      <c r="C236" s="68" t="s">
        <v>25</v>
      </c>
      <c r="D236" s="68" t="s">
        <v>303</v>
      </c>
      <c r="E236" s="82">
        <f>+IF(ISNUMBER(DATA!H213),DATA!H213,"n/a")</f>
        <v>443027.68</v>
      </c>
      <c r="F236" s="79">
        <f>+IF(ISNUMBER(DATA!I213),DATA!I213,"n/a")</f>
        <v>-5.1387000000000002E-2</v>
      </c>
      <c r="G236" s="82">
        <f>+IF(ISNUMBER(DATA!J213),DATA!J213,"n/a")</f>
        <v>1484474.29</v>
      </c>
      <c r="H236" s="79">
        <f>+IF(ISNUMBER(DATA!K213),DATA!K213,"n/a")</f>
        <v>3.0453999999999998E-2</v>
      </c>
      <c r="I236" s="82">
        <f>+IF(ISNUMBER(DATA!L213),DATA!L213,"n/a")</f>
        <v>3108475.09</v>
      </c>
      <c r="J236" s="79">
        <f>+IF(ISNUMBER(DATA!M213),DATA!M213,"n/a")</f>
        <v>9.0407000000000001E-2</v>
      </c>
      <c r="K236" s="82">
        <f>+IF(ISNUMBER(DATA!N213),DATA!N213,"n/a")</f>
        <v>6203067.5099999998</v>
      </c>
      <c r="L236" s="79">
        <f>+IF(ISNUMBER(DATA!O213),DATA!O213,"n/a")</f>
        <v>0.114949</v>
      </c>
      <c r="R236" s="68"/>
      <c r="S236" s="68"/>
      <c r="T236" s="68"/>
      <c r="U236" s="68"/>
      <c r="V236" s="68"/>
      <c r="W236" s="68"/>
      <c r="X236" s="68"/>
      <c r="Y236" s="68"/>
    </row>
    <row r="237" spans="1:25" x14ac:dyDescent="0.2">
      <c r="A237" s="77" t="s">
        <v>19</v>
      </c>
      <c r="B237" s="77" t="s">
        <v>21</v>
      </c>
      <c r="C237" s="68" t="s">
        <v>25</v>
      </c>
      <c r="D237" s="68" t="s">
        <v>304</v>
      </c>
      <c r="E237" s="82">
        <f>+IF(ISNUMBER(DATA!H214),DATA!H214,"n/a")</f>
        <v>156738.81</v>
      </c>
      <c r="F237" s="79">
        <f>+IF(ISNUMBER(DATA!I214),DATA!I214,"n/a")</f>
        <v>1.214E-2</v>
      </c>
      <c r="G237" s="82">
        <f>+IF(ISNUMBER(DATA!J214),DATA!J214,"n/a")</f>
        <v>520976.4</v>
      </c>
      <c r="H237" s="79">
        <f>+IF(ISNUMBER(DATA!K214),DATA!K214,"n/a")</f>
        <v>1.2713E-2</v>
      </c>
      <c r="I237" s="82">
        <f>+IF(ISNUMBER(DATA!L214),DATA!L214,"n/a")</f>
        <v>1074836.1100000001</v>
      </c>
      <c r="J237" s="79">
        <f>+IF(ISNUMBER(DATA!M214),DATA!M214,"n/a")</f>
        <v>1.1639999999999999E-2</v>
      </c>
      <c r="K237" s="82">
        <f>+IF(ISNUMBER(DATA!N214),DATA!N214,"n/a")</f>
        <v>2043279.78</v>
      </c>
      <c r="L237" s="79">
        <f>+IF(ISNUMBER(DATA!O214),DATA!O214,"n/a")</f>
        <v>-2.5378000000000001E-2</v>
      </c>
      <c r="R237" s="68"/>
      <c r="S237" s="68"/>
      <c r="T237" s="68"/>
      <c r="U237" s="68"/>
      <c r="V237" s="68"/>
      <c r="W237" s="68"/>
      <c r="X237" s="68"/>
      <c r="Y237" s="68"/>
    </row>
    <row r="238" spans="1:25" x14ac:dyDescent="0.2">
      <c r="A238" s="77" t="s">
        <v>19</v>
      </c>
      <c r="B238" s="77" t="s">
        <v>21</v>
      </c>
      <c r="C238" s="68" t="s">
        <v>25</v>
      </c>
      <c r="D238" s="68" t="s">
        <v>305</v>
      </c>
      <c r="E238" s="82">
        <f>+IF(ISNUMBER(DATA!H215),DATA!H215,"n/a")</f>
        <v>272494.34999999998</v>
      </c>
      <c r="F238" s="79">
        <f>+IF(ISNUMBER(DATA!I215),DATA!I215,"n/a")</f>
        <v>7.7559999999999999E-3</v>
      </c>
      <c r="G238" s="82">
        <f>+IF(ISNUMBER(DATA!J215),DATA!J215,"n/a")</f>
        <v>962751.23</v>
      </c>
      <c r="H238" s="79">
        <f>+IF(ISNUMBER(DATA!K215),DATA!K215,"n/a")</f>
        <v>2.7154000000000001E-2</v>
      </c>
      <c r="I238" s="82">
        <f>+IF(ISNUMBER(DATA!L215),DATA!L215,"n/a")</f>
        <v>2140572.5299999998</v>
      </c>
      <c r="J238" s="79">
        <f>+IF(ISNUMBER(DATA!M215),DATA!M215,"n/a")</f>
        <v>5.7555000000000002E-2</v>
      </c>
      <c r="K238" s="82">
        <f>+IF(ISNUMBER(DATA!N215),DATA!N215,"n/a")</f>
        <v>3943197.4</v>
      </c>
      <c r="L238" s="79">
        <f>+IF(ISNUMBER(DATA!O215),DATA!O215,"n/a")</f>
        <v>6.2909999999999994E-2</v>
      </c>
      <c r="R238" s="68"/>
      <c r="S238" s="68"/>
      <c r="T238" s="68"/>
      <c r="U238" s="68"/>
      <c r="V238" s="68"/>
      <c r="W238" s="68"/>
      <c r="X238" s="68"/>
      <c r="Y238" s="68"/>
    </row>
    <row r="239" spans="1:25" x14ac:dyDescent="0.2">
      <c r="A239" s="77" t="s">
        <v>19</v>
      </c>
      <c r="B239" s="77" t="s">
        <v>21</v>
      </c>
      <c r="C239" s="68" t="s">
        <v>25</v>
      </c>
      <c r="D239" s="68" t="s">
        <v>306</v>
      </c>
      <c r="E239" s="82">
        <f>+IF(ISNUMBER(DATA!H216),DATA!H216,"n/a")</f>
        <v>1480250.38</v>
      </c>
      <c r="F239" s="79">
        <f>+IF(ISNUMBER(DATA!I216),DATA!I216,"n/a")</f>
        <v>-1.6827999999999999E-2</v>
      </c>
      <c r="G239" s="82">
        <f>+IF(ISNUMBER(DATA!J216),DATA!J216,"n/a")</f>
        <v>5055821.42</v>
      </c>
      <c r="H239" s="79">
        <f>+IF(ISNUMBER(DATA!K216),DATA!K216,"n/a")</f>
        <v>-2.4136999999999999E-2</v>
      </c>
      <c r="I239" s="82">
        <f>+IF(ISNUMBER(DATA!L216),DATA!L216,"n/a")</f>
        <v>10517494.09</v>
      </c>
      <c r="J239" s="79">
        <f>+IF(ISNUMBER(DATA!M216),DATA!M216,"n/a")</f>
        <v>-2.8545000000000001E-2</v>
      </c>
      <c r="K239" s="82">
        <f>+IF(ISNUMBER(DATA!N216),DATA!N216,"n/a")</f>
        <v>21393230.23</v>
      </c>
      <c r="L239" s="79">
        <f>+IF(ISNUMBER(DATA!O216),DATA!O216,"n/a")</f>
        <v>-3.7683000000000001E-2</v>
      </c>
      <c r="R239" s="68"/>
      <c r="S239" s="68"/>
      <c r="T239" s="68"/>
      <c r="U239" s="68"/>
      <c r="V239" s="68"/>
      <c r="W239" s="68"/>
      <c r="X239" s="68"/>
      <c r="Y239" s="68"/>
    </row>
    <row r="240" spans="1:25" x14ac:dyDescent="0.2">
      <c r="A240" s="77" t="s">
        <v>19</v>
      </c>
      <c r="B240" s="77" t="s">
        <v>21</v>
      </c>
      <c r="C240" s="68" t="s">
        <v>25</v>
      </c>
      <c r="D240" s="68" t="s">
        <v>307</v>
      </c>
      <c r="E240" s="82">
        <f>+IF(ISNUMBER(DATA!H217),DATA!H217,"n/a")</f>
        <v>736836.21</v>
      </c>
      <c r="F240" s="79">
        <f>+IF(ISNUMBER(DATA!I217),DATA!I217,"n/a")</f>
        <v>4.4527999999999998E-2</v>
      </c>
      <c r="G240" s="82">
        <f>+IF(ISNUMBER(DATA!J217),DATA!J217,"n/a")</f>
        <v>2524414.91</v>
      </c>
      <c r="H240" s="79">
        <f>+IF(ISNUMBER(DATA!K217),DATA!K217,"n/a")</f>
        <v>4.5331000000000003E-2</v>
      </c>
      <c r="I240" s="82">
        <f>+IF(ISNUMBER(DATA!L217),DATA!L217,"n/a")</f>
        <v>5140631.6500000004</v>
      </c>
      <c r="J240" s="79">
        <f>+IF(ISNUMBER(DATA!M217),DATA!M217,"n/a")</f>
        <v>4.6835000000000002E-2</v>
      </c>
      <c r="K240" s="82">
        <f>+IF(ISNUMBER(DATA!N217),DATA!N217,"n/a")</f>
        <v>10105273.810000001</v>
      </c>
      <c r="L240" s="79">
        <f>+IF(ISNUMBER(DATA!O217),DATA!O217,"n/a")</f>
        <v>5.5739999999999998E-2</v>
      </c>
      <c r="R240" s="68"/>
      <c r="S240" s="68"/>
      <c r="T240" s="68"/>
      <c r="U240" s="68"/>
      <c r="V240" s="68"/>
      <c r="W240" s="68"/>
      <c r="X240" s="68"/>
      <c r="Y240" s="68"/>
    </row>
    <row r="241" spans="1:25" x14ac:dyDescent="0.2">
      <c r="A241" s="77" t="s">
        <v>19</v>
      </c>
      <c r="B241" s="77" t="s">
        <v>21</v>
      </c>
      <c r="C241" s="68" t="s">
        <v>25</v>
      </c>
      <c r="D241" s="68" t="s">
        <v>308</v>
      </c>
      <c r="E241" s="82">
        <f>+IF(ISNUMBER(DATA!H218),DATA!H218,"n/a")</f>
        <v>106805</v>
      </c>
      <c r="F241" s="79">
        <f>+IF(ISNUMBER(DATA!I218),DATA!I218,"n/a")</f>
        <v>6.1564000000000001E-2</v>
      </c>
      <c r="G241" s="82">
        <f>+IF(ISNUMBER(DATA!J218),DATA!J218,"n/a")</f>
        <v>362921.21</v>
      </c>
      <c r="H241" s="79">
        <f>+IF(ISNUMBER(DATA!K218),DATA!K218,"n/a")</f>
        <v>4.5351000000000002E-2</v>
      </c>
      <c r="I241" s="82">
        <f>+IF(ISNUMBER(DATA!L218),DATA!L218,"n/a")</f>
        <v>725313.43</v>
      </c>
      <c r="J241" s="79">
        <f>+IF(ISNUMBER(DATA!M218),DATA!M218,"n/a")</f>
        <v>3.4044999999999999E-2</v>
      </c>
      <c r="K241" s="82">
        <f>+IF(ISNUMBER(DATA!N218),DATA!N218,"n/a")</f>
        <v>1357186.87</v>
      </c>
      <c r="L241" s="79">
        <f>+IF(ISNUMBER(DATA!O218),DATA!O218,"n/a")</f>
        <v>9.9919999999999991E-3</v>
      </c>
      <c r="R241" s="68"/>
      <c r="S241" s="68"/>
      <c r="T241" s="68"/>
      <c r="U241" s="68"/>
      <c r="V241" s="68"/>
      <c r="W241" s="68"/>
      <c r="X241" s="68"/>
      <c r="Y241" s="68"/>
    </row>
    <row r="242" spans="1:25" x14ac:dyDescent="0.2">
      <c r="A242" s="77" t="s">
        <v>19</v>
      </c>
      <c r="B242" s="77" t="s">
        <v>21</v>
      </c>
      <c r="C242" s="68" t="s">
        <v>25</v>
      </c>
      <c r="D242" s="68" t="s">
        <v>309</v>
      </c>
      <c r="E242" s="82">
        <f>+IF(ISNUMBER(DATA!H219),DATA!H219,"n/a")</f>
        <v>400892</v>
      </c>
      <c r="F242" s="79">
        <f>+IF(ISNUMBER(DATA!I219),DATA!I219,"n/a")</f>
        <v>3.1454999999999997E-2</v>
      </c>
      <c r="G242" s="82">
        <f>+IF(ISNUMBER(DATA!J219),DATA!J219,"n/a")</f>
        <v>1308720.51</v>
      </c>
      <c r="H242" s="79">
        <f>+IF(ISNUMBER(DATA!K219),DATA!K219,"n/a")</f>
        <v>2.8666000000000001E-2</v>
      </c>
      <c r="I242" s="82">
        <f>+IF(ISNUMBER(DATA!L219),DATA!L219,"n/a")</f>
        <v>2810973.41</v>
      </c>
      <c r="J242" s="79">
        <f>+IF(ISNUMBER(DATA!M219),DATA!M219,"n/a")</f>
        <v>6.6300999999999999E-2</v>
      </c>
      <c r="K242" s="82">
        <f>+IF(ISNUMBER(DATA!N219),DATA!N219,"n/a")</f>
        <v>5649808.1900000004</v>
      </c>
      <c r="L242" s="79">
        <f>+IF(ISNUMBER(DATA!O219),DATA!O219,"n/a")</f>
        <v>4.0767999999999999E-2</v>
      </c>
      <c r="R242" s="68"/>
      <c r="S242" s="68"/>
      <c r="T242" s="68"/>
      <c r="U242" s="68"/>
      <c r="V242" s="68"/>
      <c r="W242" s="68"/>
      <c r="X242" s="68"/>
      <c r="Y242" s="68"/>
    </row>
    <row r="243" spans="1:25" x14ac:dyDescent="0.2">
      <c r="A243" s="77" t="s">
        <v>19</v>
      </c>
      <c r="B243" s="77" t="s">
        <v>21</v>
      </c>
      <c r="C243" s="68" t="s">
        <v>25</v>
      </c>
      <c r="D243" s="68" t="s">
        <v>310</v>
      </c>
      <c r="E243" s="82">
        <f>+IF(ISNUMBER(DATA!H220),DATA!H220,"n/a")</f>
        <v>186447.57</v>
      </c>
      <c r="F243" s="79">
        <f>+IF(ISNUMBER(DATA!I220),DATA!I220,"n/a")</f>
        <v>-2.2554999999999999E-2</v>
      </c>
      <c r="G243" s="82">
        <f>+IF(ISNUMBER(DATA!J220),DATA!J220,"n/a")</f>
        <v>653167.56000000006</v>
      </c>
      <c r="H243" s="79">
        <f>+IF(ISNUMBER(DATA!K220),DATA!K220,"n/a")</f>
        <v>-3.1066E-2</v>
      </c>
      <c r="I243" s="82">
        <f>+IF(ISNUMBER(DATA!L220),DATA!L220,"n/a")</f>
        <v>1360597.7</v>
      </c>
      <c r="J243" s="79">
        <f>+IF(ISNUMBER(DATA!M220),DATA!M220,"n/a")</f>
        <v>-3.6798999999999998E-2</v>
      </c>
      <c r="K243" s="82">
        <f>+IF(ISNUMBER(DATA!N220),DATA!N220,"n/a")</f>
        <v>2676387.19</v>
      </c>
      <c r="L243" s="79">
        <f>+IF(ISNUMBER(DATA!O220),DATA!O220,"n/a")</f>
        <v>-3.1123999999999999E-2</v>
      </c>
      <c r="R243" s="68"/>
      <c r="S243" s="68"/>
      <c r="T243" s="68"/>
      <c r="U243" s="68"/>
      <c r="V243" s="68"/>
      <c r="W243" s="68"/>
      <c r="X243" s="68"/>
      <c r="Y243" s="68"/>
    </row>
    <row r="244" spans="1:25" x14ac:dyDescent="0.2">
      <c r="A244" s="77" t="s">
        <v>19</v>
      </c>
      <c r="B244" s="77" t="s">
        <v>21</v>
      </c>
      <c r="C244" s="68" t="s">
        <v>25</v>
      </c>
      <c r="D244" s="68" t="s">
        <v>311</v>
      </c>
      <c r="E244" s="82">
        <f>+IF(ISNUMBER(DATA!H221),DATA!H221,"n/a")</f>
        <v>621786.18000000005</v>
      </c>
      <c r="F244" s="79">
        <f>+IF(ISNUMBER(DATA!I221),DATA!I221,"n/a")</f>
        <v>-4.3548000000000003E-2</v>
      </c>
      <c r="G244" s="82">
        <f>+IF(ISNUMBER(DATA!J221),DATA!J221,"n/a")</f>
        <v>2141352.38</v>
      </c>
      <c r="H244" s="79">
        <f>+IF(ISNUMBER(DATA!K221),DATA!K221,"n/a")</f>
        <v>-5.2523E-2</v>
      </c>
      <c r="I244" s="82">
        <f>+IF(ISNUMBER(DATA!L221),DATA!L221,"n/a")</f>
        <v>4568530.82</v>
      </c>
      <c r="J244" s="79">
        <f>+IF(ISNUMBER(DATA!M221),DATA!M221,"n/a")</f>
        <v>-3.6560000000000002E-2</v>
      </c>
      <c r="K244" s="82">
        <f>+IF(ISNUMBER(DATA!N221),DATA!N221,"n/a")</f>
        <v>9409162</v>
      </c>
      <c r="L244" s="79">
        <f>+IF(ISNUMBER(DATA!O221),DATA!O221,"n/a")</f>
        <v>-2.4121E-2</v>
      </c>
      <c r="R244" s="68"/>
      <c r="S244" s="68"/>
      <c r="T244" s="68"/>
      <c r="U244" s="68"/>
      <c r="V244" s="68"/>
      <c r="W244" s="68"/>
      <c r="X244" s="68"/>
      <c r="Y244" s="68"/>
    </row>
    <row r="245" spans="1:25" x14ac:dyDescent="0.2">
      <c r="A245" s="77" t="s">
        <v>19</v>
      </c>
      <c r="B245" s="77" t="s">
        <v>21</v>
      </c>
      <c r="C245" s="68" t="s">
        <v>25</v>
      </c>
      <c r="D245" s="68" t="s">
        <v>312</v>
      </c>
      <c r="E245" s="82">
        <f>+IF(ISNUMBER(DATA!H222),DATA!H222,"n/a")</f>
        <v>515490.45</v>
      </c>
      <c r="F245" s="79">
        <f>+IF(ISNUMBER(DATA!I222),DATA!I222,"n/a")</f>
        <v>1.0410000000000001E-2</v>
      </c>
      <c r="G245" s="82">
        <f>+IF(ISNUMBER(DATA!J222),DATA!J222,"n/a")</f>
        <v>1659327.62</v>
      </c>
      <c r="H245" s="79">
        <f>+IF(ISNUMBER(DATA!K222),DATA!K222,"n/a")</f>
        <v>1.549E-2</v>
      </c>
      <c r="I245" s="82">
        <f>+IF(ISNUMBER(DATA!L222),DATA!L222,"n/a")</f>
        <v>3593393.79</v>
      </c>
      <c r="J245" s="79">
        <f>+IF(ISNUMBER(DATA!M222),DATA!M222,"n/a")</f>
        <v>3.1607000000000003E-2</v>
      </c>
      <c r="K245" s="82">
        <f>+IF(ISNUMBER(DATA!N222),DATA!N222,"n/a")</f>
        <v>7427878.8099999996</v>
      </c>
      <c r="L245" s="79">
        <f>+IF(ISNUMBER(DATA!O222),DATA!O222,"n/a")</f>
        <v>3.1995999999999997E-2</v>
      </c>
      <c r="R245" s="68"/>
      <c r="S245" s="68"/>
      <c r="T245" s="68"/>
      <c r="U245" s="68"/>
      <c r="V245" s="68"/>
      <c r="W245" s="68"/>
      <c r="X245" s="68"/>
      <c r="Y245" s="68"/>
    </row>
    <row r="246" spans="1:25" x14ac:dyDescent="0.2">
      <c r="A246" s="77" t="s">
        <v>19</v>
      </c>
      <c r="B246" s="77" t="s">
        <v>21</v>
      </c>
      <c r="C246" s="68" t="s">
        <v>25</v>
      </c>
      <c r="D246" s="68" t="s">
        <v>313</v>
      </c>
      <c r="E246" s="82">
        <f>+IF(ISNUMBER(DATA!H223),DATA!H223,"n/a")</f>
        <v>338496.88</v>
      </c>
      <c r="F246" s="79">
        <f>+IF(ISNUMBER(DATA!I223),DATA!I223,"n/a")</f>
        <v>9.3959999999999998E-3</v>
      </c>
      <c r="G246" s="82">
        <f>+IF(ISNUMBER(DATA!J223),DATA!J223,"n/a")</f>
        <v>1233957.76</v>
      </c>
      <c r="H246" s="79">
        <f>+IF(ISNUMBER(DATA!K223),DATA!K223,"n/a")</f>
        <v>-1.0968E-2</v>
      </c>
      <c r="I246" s="82">
        <f>+IF(ISNUMBER(DATA!L223),DATA!L223,"n/a")</f>
        <v>2550598.59</v>
      </c>
      <c r="J246" s="79">
        <f>+IF(ISNUMBER(DATA!M223),DATA!M223,"n/a")</f>
        <v>-2.5162E-2</v>
      </c>
      <c r="K246" s="82">
        <f>+IF(ISNUMBER(DATA!N223),DATA!N223,"n/a")</f>
        <v>5539184.8200000003</v>
      </c>
      <c r="L246" s="79">
        <f>+IF(ISNUMBER(DATA!O223),DATA!O223,"n/a")</f>
        <v>4.8856999999999998E-2</v>
      </c>
      <c r="R246" s="68"/>
      <c r="S246" s="68"/>
      <c r="T246" s="68"/>
      <c r="U246" s="68"/>
      <c r="V246" s="68"/>
      <c r="W246" s="68"/>
      <c r="X246" s="68"/>
      <c r="Y246" s="68"/>
    </row>
    <row r="247" spans="1:25" x14ac:dyDescent="0.2">
      <c r="A247" s="77" t="s">
        <v>19</v>
      </c>
      <c r="B247" s="77" t="s">
        <v>21</v>
      </c>
      <c r="C247" s="68" t="s">
        <v>25</v>
      </c>
      <c r="D247" s="68" t="s">
        <v>314</v>
      </c>
      <c r="E247" s="82">
        <f>+IF(ISNUMBER(DATA!H224),DATA!H224,"n/a")</f>
        <v>499507.41</v>
      </c>
      <c r="F247" s="79">
        <f>+IF(ISNUMBER(DATA!I224),DATA!I224,"n/a")</f>
        <v>0.142511</v>
      </c>
      <c r="G247" s="82">
        <f>+IF(ISNUMBER(DATA!J224),DATA!J224,"n/a")</f>
        <v>1686742.01</v>
      </c>
      <c r="H247" s="79">
        <f>+IF(ISNUMBER(DATA!K224),DATA!K224,"n/a")</f>
        <v>0.117533</v>
      </c>
      <c r="I247" s="82">
        <f>+IF(ISNUMBER(DATA!L224),DATA!L224,"n/a")</f>
        <v>3385979.65</v>
      </c>
      <c r="J247" s="79">
        <f>+IF(ISNUMBER(DATA!M224),DATA!M224,"n/a")</f>
        <v>9.6791000000000002E-2</v>
      </c>
      <c r="K247" s="82">
        <f>+IF(ISNUMBER(DATA!N224),DATA!N224,"n/a")</f>
        <v>6651110.3899999997</v>
      </c>
      <c r="L247" s="79">
        <f>+IF(ISNUMBER(DATA!O224),DATA!O224,"n/a")</f>
        <v>9.9372000000000002E-2</v>
      </c>
      <c r="R247" s="68"/>
      <c r="S247" s="68"/>
      <c r="T247" s="68"/>
      <c r="U247" s="68"/>
      <c r="V247" s="68"/>
      <c r="W247" s="68"/>
      <c r="X247" s="68"/>
      <c r="Y247" s="68"/>
    </row>
    <row r="248" spans="1:25" x14ac:dyDescent="0.2">
      <c r="A248" s="77" t="s">
        <v>19</v>
      </c>
      <c r="B248" s="77" t="s">
        <v>21</v>
      </c>
      <c r="C248" s="68" t="s">
        <v>25</v>
      </c>
      <c r="D248" s="68" t="s">
        <v>315</v>
      </c>
      <c r="E248" s="82">
        <f>+IF(ISNUMBER(DATA!H225),DATA!H225,"n/a")</f>
        <v>296358.67</v>
      </c>
      <c r="F248" s="79">
        <f>+IF(ISNUMBER(DATA!I225),DATA!I225,"n/a")</f>
        <v>-5.4797999999999999E-2</v>
      </c>
      <c r="G248" s="82">
        <f>+IF(ISNUMBER(DATA!J225),DATA!J225,"n/a")</f>
        <v>974823.94</v>
      </c>
      <c r="H248" s="79">
        <f>+IF(ISNUMBER(DATA!K225),DATA!K225,"n/a")</f>
        <v>-5.1262000000000002E-2</v>
      </c>
      <c r="I248" s="82">
        <f>+IF(ISNUMBER(DATA!L225),DATA!L225,"n/a")</f>
        <v>2116106.0299999998</v>
      </c>
      <c r="J248" s="79">
        <f>+IF(ISNUMBER(DATA!M225),DATA!M225,"n/a")</f>
        <v>-2.0235E-2</v>
      </c>
      <c r="K248" s="82">
        <f>+IF(ISNUMBER(DATA!N225),DATA!N225,"n/a")</f>
        <v>4390905.97</v>
      </c>
      <c r="L248" s="79">
        <f>+IF(ISNUMBER(DATA!O225),DATA!O225,"n/a")</f>
        <v>-1.823E-3</v>
      </c>
      <c r="R248" s="68"/>
      <c r="S248" s="68"/>
      <c r="T248" s="68"/>
      <c r="U248" s="68"/>
      <c r="V248" s="68"/>
      <c r="W248" s="68"/>
      <c r="X248" s="68"/>
      <c r="Y248" s="68"/>
    </row>
    <row r="249" spans="1:25" x14ac:dyDescent="0.2">
      <c r="A249" s="77" t="s">
        <v>19</v>
      </c>
      <c r="B249" s="77" t="s">
        <v>21</v>
      </c>
      <c r="C249" s="68" t="s">
        <v>25</v>
      </c>
      <c r="D249" s="68" t="s">
        <v>316</v>
      </c>
      <c r="E249" s="82">
        <f>+IF(ISNUMBER(DATA!H226),DATA!H226,"n/a")</f>
        <v>279490.59999999998</v>
      </c>
      <c r="F249" s="79">
        <f>+IF(ISNUMBER(DATA!I226),DATA!I226,"n/a")</f>
        <v>-5.9194999999999998E-2</v>
      </c>
      <c r="G249" s="82">
        <f>+IF(ISNUMBER(DATA!J226),DATA!J226,"n/a")</f>
        <v>937043.51</v>
      </c>
      <c r="H249" s="79">
        <f>+IF(ISNUMBER(DATA!K226),DATA!K226,"n/a")</f>
        <v>-5.5605000000000002E-2</v>
      </c>
      <c r="I249" s="82">
        <f>+IF(ISNUMBER(DATA!L226),DATA!L226,"n/a")</f>
        <v>2023737.47</v>
      </c>
      <c r="J249" s="79">
        <f>+IF(ISNUMBER(DATA!M226),DATA!M226,"n/a")</f>
        <v>-1.8017999999999999E-2</v>
      </c>
      <c r="K249" s="82">
        <f>+IF(ISNUMBER(DATA!N226),DATA!N226,"n/a")</f>
        <v>4105701.21</v>
      </c>
      <c r="L249" s="79">
        <f>+IF(ISNUMBER(DATA!O226),DATA!O226,"n/a")</f>
        <v>2.0599999999999999E-4</v>
      </c>
      <c r="R249" s="68"/>
      <c r="S249" s="68"/>
      <c r="T249" s="68"/>
      <c r="U249" s="68"/>
      <c r="V249" s="68"/>
      <c r="W249" s="68"/>
      <c r="X249" s="68"/>
      <c r="Y249" s="68"/>
    </row>
    <row r="250" spans="1:25" x14ac:dyDescent="0.2">
      <c r="A250" s="77" t="s">
        <v>19</v>
      </c>
      <c r="B250" s="77" t="s">
        <v>21</v>
      </c>
      <c r="C250" s="68" t="s">
        <v>25</v>
      </c>
      <c r="D250" s="68" t="s">
        <v>317</v>
      </c>
      <c r="E250" s="82">
        <f>+IF(ISNUMBER(DATA!H227),DATA!H227,"n/a")</f>
        <v>196773.13</v>
      </c>
      <c r="F250" s="79">
        <f>+IF(ISNUMBER(DATA!I227),DATA!I227,"n/a")</f>
        <v>-4.7159E-2</v>
      </c>
      <c r="G250" s="82">
        <f>+IF(ISNUMBER(DATA!J227),DATA!J227,"n/a")</f>
        <v>675876.44</v>
      </c>
      <c r="H250" s="79">
        <f>+IF(ISNUMBER(DATA!K227),DATA!K227,"n/a")</f>
        <v>-5.4267000000000003E-2</v>
      </c>
      <c r="I250" s="82">
        <f>+IF(ISNUMBER(DATA!L227),DATA!L227,"n/a")</f>
        <v>1439246.96</v>
      </c>
      <c r="J250" s="79">
        <f>+IF(ISNUMBER(DATA!M227),DATA!M227,"n/a")</f>
        <v>-2.8091999999999999E-2</v>
      </c>
      <c r="K250" s="82">
        <f>+IF(ISNUMBER(DATA!N227),DATA!N227,"n/a")</f>
        <v>2867585.86</v>
      </c>
      <c r="L250" s="79">
        <f>+IF(ISNUMBER(DATA!O227),DATA!O227,"n/a")</f>
        <v>-1.304E-3</v>
      </c>
      <c r="R250" s="68"/>
      <c r="S250" s="68"/>
      <c r="T250" s="68"/>
      <c r="U250" s="68"/>
      <c r="V250" s="68"/>
      <c r="W250" s="68"/>
      <c r="X250" s="68"/>
      <c r="Y250" s="68"/>
    </row>
    <row r="251" spans="1:25" x14ac:dyDescent="0.2">
      <c r="A251" s="77" t="s">
        <v>19</v>
      </c>
      <c r="B251" s="77" t="s">
        <v>21</v>
      </c>
      <c r="C251" s="68" t="s">
        <v>25</v>
      </c>
      <c r="D251" s="68" t="s">
        <v>318</v>
      </c>
      <c r="E251" s="82">
        <f>+IF(ISNUMBER(DATA!H228),DATA!H228,"n/a")</f>
        <v>336064.17</v>
      </c>
      <c r="F251" s="79">
        <f>+IF(ISNUMBER(DATA!I228),DATA!I228,"n/a")</f>
        <v>1.8401000000000001E-2</v>
      </c>
      <c r="G251" s="82">
        <f>+IF(ISNUMBER(DATA!J228),DATA!J228,"n/a")</f>
        <v>1091570.25</v>
      </c>
      <c r="H251" s="79">
        <f>+IF(ISNUMBER(DATA!K228),DATA!K228,"n/a")</f>
        <v>-1.1335E-2</v>
      </c>
      <c r="I251" s="82">
        <f>+IF(ISNUMBER(DATA!L228),DATA!L228,"n/a")</f>
        <v>2294077.7400000002</v>
      </c>
      <c r="J251" s="79">
        <f>+IF(ISNUMBER(DATA!M228),DATA!M228,"n/a")</f>
        <v>-9.0399999999999996E-4</v>
      </c>
      <c r="K251" s="82">
        <f>+IF(ISNUMBER(DATA!N228),DATA!N228,"n/a")</f>
        <v>4742397.2699999996</v>
      </c>
      <c r="L251" s="79">
        <f>+IF(ISNUMBER(DATA!O228),DATA!O228,"n/a")</f>
        <v>2.1833999999999999E-2</v>
      </c>
      <c r="R251" s="68"/>
      <c r="S251" s="68"/>
      <c r="T251" s="68"/>
      <c r="U251" s="68"/>
      <c r="V251" s="68"/>
      <c r="W251" s="68"/>
      <c r="X251" s="68"/>
      <c r="Y251" s="68"/>
    </row>
    <row r="252" spans="1:25" x14ac:dyDescent="0.2">
      <c r="A252" s="77" t="s">
        <v>19</v>
      </c>
      <c r="B252" s="77" t="s">
        <v>21</v>
      </c>
      <c r="C252" s="68" t="s">
        <v>25</v>
      </c>
      <c r="D252" s="68" t="s">
        <v>319</v>
      </c>
      <c r="E252" s="82">
        <f>+IF(ISNUMBER(DATA!H229),DATA!H229,"n/a")</f>
        <v>193008.79</v>
      </c>
      <c r="F252" s="79">
        <f>+IF(ISNUMBER(DATA!I229),DATA!I229,"n/a")</f>
        <v>-3.3702999999999997E-2</v>
      </c>
      <c r="G252" s="82">
        <f>+IF(ISNUMBER(DATA!J229),DATA!J229,"n/a")</f>
        <v>670157.1</v>
      </c>
      <c r="H252" s="79">
        <f>+IF(ISNUMBER(DATA!K229),DATA!K229,"n/a")</f>
        <v>-1.9609999999999999E-2</v>
      </c>
      <c r="I252" s="82">
        <f>+IF(ISNUMBER(DATA!L229),DATA!L229,"n/a")</f>
        <v>1367546.05</v>
      </c>
      <c r="J252" s="79">
        <f>+IF(ISNUMBER(DATA!M229),DATA!M229,"n/a")</f>
        <v>-1.4350000000000001E-3</v>
      </c>
      <c r="K252" s="82">
        <f>+IF(ISNUMBER(DATA!N229),DATA!N229,"n/a")</f>
        <v>2711087.59</v>
      </c>
      <c r="L252" s="79">
        <f>+IF(ISNUMBER(DATA!O229),DATA!O229,"n/a")</f>
        <v>3.1419999999999998E-3</v>
      </c>
      <c r="R252" s="68"/>
      <c r="S252" s="68"/>
      <c r="T252" s="68"/>
      <c r="U252" s="68"/>
      <c r="V252" s="68"/>
      <c r="W252" s="68"/>
      <c r="X252" s="68"/>
      <c r="Y252" s="68"/>
    </row>
    <row r="253" spans="1:25" x14ac:dyDescent="0.2">
      <c r="A253" s="77" t="s">
        <v>19</v>
      </c>
      <c r="B253" s="77" t="s">
        <v>21</v>
      </c>
      <c r="C253" s="68" t="s">
        <v>25</v>
      </c>
      <c r="D253" s="68" t="s">
        <v>320</v>
      </c>
      <c r="E253" s="82">
        <f>+IF(ISNUMBER(DATA!H230),DATA!H230,"n/a")</f>
        <v>351424.77</v>
      </c>
      <c r="F253" s="79">
        <f>+IF(ISNUMBER(DATA!I230),DATA!I230,"n/a")</f>
        <v>4.5471999999999999E-2</v>
      </c>
      <c r="G253" s="82">
        <f>+IF(ISNUMBER(DATA!J230),DATA!J230,"n/a")</f>
        <v>1133798.75</v>
      </c>
      <c r="H253" s="79">
        <f>+IF(ISNUMBER(DATA!K230),DATA!K230,"n/a")</f>
        <v>2.3005999999999999E-2</v>
      </c>
      <c r="I253" s="82">
        <f>+IF(ISNUMBER(DATA!L230),DATA!L230,"n/a")</f>
        <v>2350003.37</v>
      </c>
      <c r="J253" s="79">
        <f>+IF(ISNUMBER(DATA!M230),DATA!M230,"n/a")</f>
        <v>4.4401000000000003E-2</v>
      </c>
      <c r="K253" s="82">
        <f>+IF(ISNUMBER(DATA!N230),DATA!N230,"n/a")</f>
        <v>4756439.21</v>
      </c>
      <c r="L253" s="79">
        <f>+IF(ISNUMBER(DATA!O230),DATA!O230,"n/a")</f>
        <v>6.3394000000000006E-2</v>
      </c>
      <c r="R253" s="68"/>
      <c r="S253" s="68"/>
      <c r="T253" s="68"/>
      <c r="U253" s="68"/>
      <c r="V253" s="68"/>
      <c r="W253" s="68"/>
      <c r="X253" s="68"/>
      <c r="Y253" s="68"/>
    </row>
    <row r="254" spans="1:25" x14ac:dyDescent="0.2">
      <c r="A254" s="77" t="s">
        <v>19</v>
      </c>
      <c r="B254" s="77" t="s">
        <v>21</v>
      </c>
      <c r="C254" s="68" t="s">
        <v>25</v>
      </c>
      <c r="D254" s="68" t="s">
        <v>321</v>
      </c>
      <c r="E254" s="82">
        <f>+IF(ISNUMBER(DATA!H231),DATA!H231,"n/a")</f>
        <v>739589.54</v>
      </c>
      <c r="F254" s="79">
        <f>+IF(ISNUMBER(DATA!I231),DATA!I231,"n/a")</f>
        <v>-1.0203E-2</v>
      </c>
      <c r="G254" s="82">
        <f>+IF(ISNUMBER(DATA!J231),DATA!J231,"n/a")</f>
        <v>2417446.7799999998</v>
      </c>
      <c r="H254" s="79">
        <f>+IF(ISNUMBER(DATA!K231),DATA!K231,"n/a")</f>
        <v>-2.4152E-2</v>
      </c>
      <c r="I254" s="82">
        <f>+IF(ISNUMBER(DATA!L231),DATA!L231,"n/a")</f>
        <v>5022831.07</v>
      </c>
      <c r="J254" s="79">
        <f>+IF(ISNUMBER(DATA!M231),DATA!M231,"n/a")</f>
        <v>-2.5642000000000002E-2</v>
      </c>
      <c r="K254" s="82">
        <f>+IF(ISNUMBER(DATA!N231),DATA!N231,"n/a")</f>
        <v>10410872.66</v>
      </c>
      <c r="L254" s="79">
        <f>+IF(ISNUMBER(DATA!O231),DATA!O231,"n/a")</f>
        <v>6.019E-3</v>
      </c>
      <c r="R254" s="68"/>
      <c r="S254" s="68"/>
      <c r="T254" s="68"/>
      <c r="U254" s="68"/>
      <c r="V254" s="68"/>
      <c r="W254" s="68"/>
      <c r="X254" s="68"/>
      <c r="Y254" s="68"/>
    </row>
    <row r="255" spans="1:25" x14ac:dyDescent="0.2">
      <c r="A255" s="77" t="s">
        <v>19</v>
      </c>
      <c r="B255" s="77" t="s">
        <v>21</v>
      </c>
      <c r="C255" s="68" t="s">
        <v>25</v>
      </c>
      <c r="D255" s="68" t="s">
        <v>322</v>
      </c>
      <c r="E255" s="82">
        <f>+IF(ISNUMBER(DATA!H232),DATA!H232,"n/a")</f>
        <v>584909.14</v>
      </c>
      <c r="F255" s="79">
        <f>+IF(ISNUMBER(DATA!I232),DATA!I232,"n/a")</f>
        <v>5.4552999999999997E-2</v>
      </c>
      <c r="G255" s="82">
        <f>+IF(ISNUMBER(DATA!J232),DATA!J232,"n/a")</f>
        <v>1981401.12</v>
      </c>
      <c r="H255" s="79">
        <f>+IF(ISNUMBER(DATA!K232),DATA!K232,"n/a")</f>
        <v>4.1236000000000002E-2</v>
      </c>
      <c r="I255" s="82">
        <f>+IF(ISNUMBER(DATA!L232),DATA!L232,"n/a")</f>
        <v>4087336.04</v>
      </c>
      <c r="J255" s="79">
        <f>+IF(ISNUMBER(DATA!M232),DATA!M232,"n/a")</f>
        <v>6.0200999999999998E-2</v>
      </c>
      <c r="K255" s="82">
        <f>+IF(ISNUMBER(DATA!N232),DATA!N232,"n/a")</f>
        <v>8172391.1200000001</v>
      </c>
      <c r="L255" s="79">
        <f>+IF(ISNUMBER(DATA!O232),DATA!O232,"n/a")</f>
        <v>6.3700000000000007E-2</v>
      </c>
      <c r="R255" s="68"/>
      <c r="S255" s="68"/>
      <c r="T255" s="68"/>
      <c r="U255" s="68"/>
      <c r="V255" s="68"/>
      <c r="W255" s="68"/>
      <c r="X255" s="68"/>
      <c r="Y255" s="68"/>
    </row>
    <row r="256" spans="1:25" x14ac:dyDescent="0.2">
      <c r="A256" s="77" t="s">
        <v>19</v>
      </c>
      <c r="B256" s="77" t="s">
        <v>21</v>
      </c>
      <c r="C256" s="68" t="s">
        <v>25</v>
      </c>
      <c r="D256" s="68" t="s">
        <v>323</v>
      </c>
      <c r="E256" s="82">
        <f>+IF(ISNUMBER(DATA!H233),DATA!H233,"n/a")</f>
        <v>450419.87</v>
      </c>
      <c r="F256" s="79">
        <f>+IF(ISNUMBER(DATA!I233),DATA!I233,"n/a")</f>
        <v>3.2139000000000001E-2</v>
      </c>
      <c r="G256" s="82">
        <f>+IF(ISNUMBER(DATA!J233),DATA!J233,"n/a")</f>
        <v>1511459.87</v>
      </c>
      <c r="H256" s="79">
        <f>+IF(ISNUMBER(DATA!K233),DATA!K233,"n/a")</f>
        <v>2.2075999999999998E-2</v>
      </c>
      <c r="I256" s="82">
        <f>+IF(ISNUMBER(DATA!L233),DATA!L233,"n/a")</f>
        <v>3272211.21</v>
      </c>
      <c r="J256" s="79">
        <f>+IF(ISNUMBER(DATA!M233),DATA!M233,"n/a")</f>
        <v>4.2487999999999998E-2</v>
      </c>
      <c r="K256" s="82">
        <f>+IF(ISNUMBER(DATA!N233),DATA!N233,"n/a")</f>
        <v>6287290.8600000003</v>
      </c>
      <c r="L256" s="79">
        <f>+IF(ISNUMBER(DATA!O233),DATA!O233,"n/a")</f>
        <v>1.6084000000000001E-2</v>
      </c>
      <c r="R256" s="68"/>
      <c r="S256" s="68"/>
      <c r="T256" s="68"/>
      <c r="U256" s="68"/>
      <c r="V256" s="68"/>
      <c r="W256" s="68"/>
      <c r="X256" s="68"/>
      <c r="Y256" s="68"/>
    </row>
    <row r="257" spans="1:25" x14ac:dyDescent="0.2">
      <c r="A257" s="77" t="s">
        <v>19</v>
      </c>
      <c r="B257" s="77" t="s">
        <v>21</v>
      </c>
      <c r="C257" s="68" t="s">
        <v>25</v>
      </c>
      <c r="D257" s="68" t="s">
        <v>324</v>
      </c>
      <c r="E257" s="82">
        <f>+IF(ISNUMBER(DATA!H234),DATA!H234,"n/a")</f>
        <v>275624.65000000002</v>
      </c>
      <c r="F257" s="79">
        <f>+IF(ISNUMBER(DATA!I234),DATA!I234,"n/a")</f>
        <v>7.8031000000000003E-2</v>
      </c>
      <c r="G257" s="82">
        <f>+IF(ISNUMBER(DATA!J234),DATA!J234,"n/a")</f>
        <v>904556.89</v>
      </c>
      <c r="H257" s="79">
        <f>+IF(ISNUMBER(DATA!K234),DATA!K234,"n/a")</f>
        <v>-1.0756999999999999E-2</v>
      </c>
      <c r="I257" s="82">
        <f>+IF(ISNUMBER(DATA!L234),DATA!L234,"n/a")</f>
        <v>1897507.25</v>
      </c>
      <c r="J257" s="79">
        <f>+IF(ISNUMBER(DATA!M234),DATA!M234,"n/a")</f>
        <v>-1.6465E-2</v>
      </c>
      <c r="K257" s="82">
        <f>+IF(ISNUMBER(DATA!N234),DATA!N234,"n/a")</f>
        <v>3947408.84</v>
      </c>
      <c r="L257" s="79">
        <f>+IF(ISNUMBER(DATA!O234),DATA!O234,"n/a")</f>
        <v>-6.8999999999999997E-4</v>
      </c>
      <c r="R257" s="68"/>
      <c r="S257" s="68"/>
      <c r="T257" s="68"/>
      <c r="U257" s="68"/>
      <c r="V257" s="68"/>
      <c r="W257" s="68"/>
      <c r="X257" s="68"/>
      <c r="Y257" s="68"/>
    </row>
    <row r="258" spans="1:25" x14ac:dyDescent="0.2">
      <c r="A258" s="77" t="s">
        <v>19</v>
      </c>
      <c r="B258" s="77" t="s">
        <v>21</v>
      </c>
      <c r="C258" s="68" t="s">
        <v>25</v>
      </c>
      <c r="D258" s="68" t="s">
        <v>325</v>
      </c>
      <c r="E258" s="82">
        <f>+IF(ISNUMBER(DATA!H235),DATA!H235,"n/a")</f>
        <v>512762.38</v>
      </c>
      <c r="F258" s="79">
        <f>+IF(ISNUMBER(DATA!I235),DATA!I235,"n/a")</f>
        <v>-1.043E-2</v>
      </c>
      <c r="G258" s="82">
        <f>+IF(ISNUMBER(DATA!J235),DATA!J235,"n/a")</f>
        <v>1659936.67</v>
      </c>
      <c r="H258" s="79">
        <f>+IF(ISNUMBER(DATA!K235),DATA!K235,"n/a")</f>
        <v>4.6049999999999997E-3</v>
      </c>
      <c r="I258" s="82">
        <f>+IF(ISNUMBER(DATA!L235),DATA!L235,"n/a")</f>
        <v>3629052.85</v>
      </c>
      <c r="J258" s="79">
        <f>+IF(ISNUMBER(DATA!M235),DATA!M235,"n/a")</f>
        <v>5.4150999999999998E-2</v>
      </c>
      <c r="K258" s="82">
        <f>+IF(ISNUMBER(DATA!N235),DATA!N235,"n/a")</f>
        <v>7384397.9900000002</v>
      </c>
      <c r="L258" s="79">
        <f>+IF(ISNUMBER(DATA!O235),DATA!O235,"n/a")</f>
        <v>3.4894000000000001E-2</v>
      </c>
      <c r="R258" s="68"/>
      <c r="S258" s="68"/>
      <c r="T258" s="68"/>
      <c r="U258" s="68"/>
      <c r="V258" s="68"/>
      <c r="W258" s="68"/>
      <c r="X258" s="68"/>
      <c r="Y258" s="68"/>
    </row>
    <row r="259" spans="1:25" x14ac:dyDescent="0.2">
      <c r="A259" s="77" t="s">
        <v>19</v>
      </c>
      <c r="B259" s="77" t="s">
        <v>21</v>
      </c>
      <c r="C259" s="68" t="s">
        <v>25</v>
      </c>
      <c r="D259" s="68" t="s">
        <v>351</v>
      </c>
      <c r="E259" s="82">
        <f>+IF(ISNUMBER(DATA!H236),DATA!H236,"n/a")</f>
        <v>183876.55</v>
      </c>
      <c r="F259" s="79">
        <f>+IF(ISNUMBER(DATA!I236),DATA!I236,"n/a")</f>
        <v>-0.122613</v>
      </c>
      <c r="G259" s="82">
        <f>+IF(ISNUMBER(DATA!J236),DATA!J236,"n/a")</f>
        <v>654215.39</v>
      </c>
      <c r="H259" s="79">
        <f>+IF(ISNUMBER(DATA!K236),DATA!K236,"n/a")</f>
        <v>-8.2275000000000001E-2</v>
      </c>
      <c r="I259" s="82">
        <f>+IF(ISNUMBER(DATA!L236),DATA!L236,"n/a")</f>
        <v>1383339.87</v>
      </c>
      <c r="J259" s="79">
        <f>+IF(ISNUMBER(DATA!M236),DATA!M236,"n/a")</f>
        <v>-4.6552000000000003E-2</v>
      </c>
      <c r="K259" s="82">
        <f>+IF(ISNUMBER(DATA!N236),DATA!N236,"n/a")</f>
        <v>2729943.93</v>
      </c>
      <c r="L259" s="79">
        <f>+IF(ISNUMBER(DATA!O236),DATA!O236,"n/a")</f>
        <v>-2.2381999999999999E-2</v>
      </c>
      <c r="R259" s="68"/>
      <c r="S259" s="68"/>
      <c r="T259" s="68"/>
      <c r="U259" s="68"/>
      <c r="V259" s="68"/>
      <c r="W259" s="68"/>
      <c r="X259" s="68"/>
      <c r="Y259" s="68"/>
    </row>
    <row r="260" spans="1:25" x14ac:dyDescent="0.2">
      <c r="A260" s="77" t="s">
        <v>19</v>
      </c>
      <c r="B260" s="77" t="s">
        <v>21</v>
      </c>
      <c r="C260" s="68" t="s">
        <v>25</v>
      </c>
      <c r="D260" s="68" t="s">
        <v>352</v>
      </c>
      <c r="E260" s="82">
        <f>+IF(ISNUMBER(DATA!H237),DATA!H237,"n/a")</f>
        <v>404516.33</v>
      </c>
      <c r="F260" s="79">
        <f>+IF(ISNUMBER(DATA!I237),DATA!I237,"n/a")</f>
        <v>2.8779999999999999E-3</v>
      </c>
      <c r="G260" s="82">
        <f>+IF(ISNUMBER(DATA!J237),DATA!J237,"n/a")</f>
        <v>1381612.82</v>
      </c>
      <c r="H260" s="79">
        <f>+IF(ISNUMBER(DATA!K237),DATA!K237,"n/a")</f>
        <v>4.0007000000000001E-2</v>
      </c>
      <c r="I260" s="82">
        <f>+IF(ISNUMBER(DATA!L237),DATA!L237,"n/a")</f>
        <v>2888110.3</v>
      </c>
      <c r="J260" s="79">
        <f>+IF(ISNUMBER(DATA!M237),DATA!M237,"n/a")</f>
        <v>5.5631E-2</v>
      </c>
      <c r="K260" s="82">
        <f>+IF(ISNUMBER(DATA!N237),DATA!N237,"n/a")</f>
        <v>5672836.1699999999</v>
      </c>
      <c r="L260" s="79">
        <f>+IF(ISNUMBER(DATA!O237),DATA!O237,"n/a")</f>
        <v>5.0514999999999997E-2</v>
      </c>
      <c r="R260" s="68"/>
      <c r="S260" s="68"/>
      <c r="T260" s="68"/>
      <c r="U260" s="68"/>
      <c r="V260" s="68"/>
      <c r="W260" s="68"/>
      <c r="X260" s="68"/>
      <c r="Y260" s="68"/>
    </row>
    <row r="261" spans="1:25" x14ac:dyDescent="0.2">
      <c r="A261" s="77"/>
      <c r="B261" s="77"/>
      <c r="E261" s="82"/>
      <c r="F261" s="79"/>
      <c r="G261" s="83"/>
      <c r="H261" s="79"/>
      <c r="I261" s="83"/>
      <c r="J261" s="84"/>
      <c r="K261" s="83"/>
      <c r="L261" s="79"/>
      <c r="R261" s="68"/>
      <c r="S261" s="68"/>
      <c r="T261" s="68"/>
      <c r="U261" s="68"/>
      <c r="V261" s="68"/>
      <c r="W261" s="68"/>
      <c r="X261" s="68"/>
      <c r="Y261" s="68"/>
    </row>
    <row r="262" spans="1:25" x14ac:dyDescent="0.2">
      <c r="A262" s="77" t="s">
        <v>19</v>
      </c>
      <c r="B262" s="77" t="s">
        <v>21</v>
      </c>
      <c r="C262" s="68" t="s">
        <v>10</v>
      </c>
      <c r="D262" s="68" t="s">
        <v>278</v>
      </c>
      <c r="E262" s="89">
        <f>+IF(ISNUMBER(DATA!H247),DATA!H247,"n/a")</f>
        <v>4.5473980000000003</v>
      </c>
      <c r="F262" s="79">
        <f>+IF(ISNUMBER(DATA!I247),DATA!I247,"n/a")</f>
        <v>9.2509999999999995E-2</v>
      </c>
      <c r="G262" s="89">
        <f>+IF(ISNUMBER(DATA!J247),DATA!J247,"n/a")</f>
        <v>4.2595169999999998</v>
      </c>
      <c r="H262" s="79">
        <f>+IF(ISNUMBER(DATA!K247),DATA!K247,"n/a")</f>
        <v>-9.7429999999999999E-3</v>
      </c>
      <c r="I262" s="89">
        <f>+IF(ISNUMBER(DATA!L247),DATA!L247,"n/a")</f>
        <v>4.2726439999999997</v>
      </c>
      <c r="J262" s="79">
        <f>+IF(ISNUMBER(DATA!M247),DATA!M247,"n/a")</f>
        <v>-8.7469999999999996E-3</v>
      </c>
      <c r="K262" s="89">
        <f>+IF(ISNUMBER(DATA!N247),DATA!N247,"n/a")</f>
        <v>4.2644830000000002</v>
      </c>
      <c r="L262" s="79">
        <f>+IF(ISNUMBER(DATA!O247),DATA!O247,"n/a")</f>
        <v>8.7989999999999995E-3</v>
      </c>
      <c r="R262" s="68"/>
      <c r="S262" s="68"/>
      <c r="T262" s="68"/>
      <c r="U262" s="68"/>
      <c r="V262" s="68"/>
      <c r="W262" s="68"/>
      <c r="X262" s="68"/>
      <c r="Y262" s="68"/>
    </row>
    <row r="263" spans="1:25" x14ac:dyDescent="0.2">
      <c r="A263" s="77" t="s">
        <v>19</v>
      </c>
      <c r="B263" s="77" t="s">
        <v>21</v>
      </c>
      <c r="C263" s="68" t="s">
        <v>10</v>
      </c>
      <c r="D263" s="68" t="s">
        <v>279</v>
      </c>
      <c r="E263" s="89">
        <f>+IF(ISNUMBER(DATA!H248),DATA!H248,"n/a")</f>
        <v>4.2079680000000002</v>
      </c>
      <c r="F263" s="79">
        <f>+IF(ISNUMBER(DATA!I248),DATA!I248,"n/a")</f>
        <v>1.9174E-2</v>
      </c>
      <c r="G263" s="89">
        <f>+IF(ISNUMBER(DATA!J248),DATA!J248,"n/a")</f>
        <v>4.2015440000000002</v>
      </c>
      <c r="H263" s="79">
        <f>+IF(ISNUMBER(DATA!K248),DATA!K248,"n/a")</f>
        <v>4.6239999999999996E-3</v>
      </c>
      <c r="I263" s="89">
        <f>+IF(ISNUMBER(DATA!L248),DATA!L248,"n/a")</f>
        <v>4.1998639999999998</v>
      </c>
      <c r="J263" s="79">
        <f>+IF(ISNUMBER(DATA!M248),DATA!M248,"n/a")</f>
        <v>5.8469999999999998E-3</v>
      </c>
      <c r="K263" s="89">
        <f>+IF(ISNUMBER(DATA!N248),DATA!N248,"n/a")</f>
        <v>4.1923919999999999</v>
      </c>
      <c r="L263" s="79">
        <f>+IF(ISNUMBER(DATA!O248),DATA!O248,"n/a")</f>
        <v>1.1854999999999999E-2</v>
      </c>
      <c r="R263" s="68"/>
      <c r="S263" s="68"/>
      <c r="T263" s="68"/>
      <c r="U263" s="68"/>
      <c r="V263" s="68"/>
      <c r="W263" s="68"/>
      <c r="X263" s="68"/>
      <c r="Y263" s="68"/>
    </row>
    <row r="264" spans="1:25" x14ac:dyDescent="0.2">
      <c r="A264" s="77" t="s">
        <v>19</v>
      </c>
      <c r="B264" s="77" t="s">
        <v>21</v>
      </c>
      <c r="C264" s="68" t="s">
        <v>10</v>
      </c>
      <c r="D264" s="68" t="s">
        <v>280</v>
      </c>
      <c r="E264" s="89">
        <f>+IF(ISNUMBER(DATA!H249),DATA!H249,"n/a")</f>
        <v>4.1326419999999997</v>
      </c>
      <c r="F264" s="79">
        <f>+IF(ISNUMBER(DATA!I249),DATA!I249,"n/a")</f>
        <v>2.0834999999999999E-2</v>
      </c>
      <c r="G264" s="89">
        <f>+IF(ISNUMBER(DATA!J249),DATA!J249,"n/a")</f>
        <v>4.1452559999999998</v>
      </c>
      <c r="H264" s="79">
        <f>+IF(ISNUMBER(DATA!K249),DATA!K249,"n/a")</f>
        <v>-3.9139999999999999E-3</v>
      </c>
      <c r="I264" s="89">
        <f>+IF(ISNUMBER(DATA!L249),DATA!L249,"n/a")</f>
        <v>4.1204289999999997</v>
      </c>
      <c r="J264" s="79">
        <f>+IF(ISNUMBER(DATA!M249),DATA!M249,"n/a")</f>
        <v>-1.2999E-2</v>
      </c>
      <c r="K264" s="89">
        <f>+IF(ISNUMBER(DATA!N249),DATA!N249,"n/a")</f>
        <v>4.1045689999999997</v>
      </c>
      <c r="L264" s="79">
        <f>+IF(ISNUMBER(DATA!O249),DATA!O249,"n/a")</f>
        <v>-1.1875999999999999E-2</v>
      </c>
      <c r="R264" s="68"/>
      <c r="S264" s="68"/>
      <c r="T264" s="68"/>
      <c r="U264" s="68"/>
      <c r="V264" s="68"/>
      <c r="W264" s="68"/>
      <c r="X264" s="68"/>
      <c r="Y264" s="68"/>
    </row>
    <row r="265" spans="1:25" x14ac:dyDescent="0.2">
      <c r="A265" s="77" t="s">
        <v>19</v>
      </c>
      <c r="B265" s="77" t="s">
        <v>21</v>
      </c>
      <c r="C265" s="68" t="s">
        <v>10</v>
      </c>
      <c r="D265" s="68" t="s">
        <v>281</v>
      </c>
      <c r="E265" s="89">
        <f>+IF(ISNUMBER(DATA!H250),DATA!H250,"n/a")</f>
        <v>4.0487960000000003</v>
      </c>
      <c r="F265" s="79">
        <f>+IF(ISNUMBER(DATA!I250),DATA!I250,"n/a")</f>
        <v>2.1930000000000001E-3</v>
      </c>
      <c r="G265" s="89">
        <f>+IF(ISNUMBER(DATA!J250),DATA!J250,"n/a")</f>
        <v>4.029979</v>
      </c>
      <c r="H265" s="79">
        <f>+IF(ISNUMBER(DATA!K250),DATA!K250,"n/a")</f>
        <v>-1.0430999999999999E-2</v>
      </c>
      <c r="I265" s="89">
        <f>+IF(ISNUMBER(DATA!L250),DATA!L250,"n/a")</f>
        <v>4.0236910000000004</v>
      </c>
      <c r="J265" s="79">
        <f>+IF(ISNUMBER(DATA!M250),DATA!M250,"n/a")</f>
        <v>-1.2579999999999999E-2</v>
      </c>
      <c r="K265" s="89">
        <f>+IF(ISNUMBER(DATA!N250),DATA!N250,"n/a")</f>
        <v>4.0309290000000004</v>
      </c>
      <c r="L265" s="79">
        <f>+IF(ISNUMBER(DATA!O250),DATA!O250,"n/a")</f>
        <v>-8.0260000000000001E-3</v>
      </c>
      <c r="R265" s="68"/>
      <c r="S265" s="68"/>
      <c r="T265" s="68"/>
      <c r="U265" s="68"/>
      <c r="V265" s="68"/>
      <c r="W265" s="68"/>
      <c r="X265" s="68"/>
      <c r="Y265" s="68"/>
    </row>
    <row r="266" spans="1:25" x14ac:dyDescent="0.2">
      <c r="A266" s="77" t="s">
        <v>19</v>
      </c>
      <c r="B266" s="77" t="s">
        <v>21</v>
      </c>
      <c r="C266" s="68" t="s">
        <v>10</v>
      </c>
      <c r="D266" s="68" t="s">
        <v>282</v>
      </c>
      <c r="E266" s="89">
        <f>+IF(ISNUMBER(DATA!H251),DATA!H251,"n/a")</f>
        <v>3.789841</v>
      </c>
      <c r="F266" s="79">
        <f>+IF(ISNUMBER(DATA!I251),DATA!I251,"n/a")</f>
        <v>1.0987E-2</v>
      </c>
      <c r="G266" s="89">
        <f>+IF(ISNUMBER(DATA!J251),DATA!J251,"n/a")</f>
        <v>3.752761</v>
      </c>
      <c r="H266" s="79">
        <f>+IF(ISNUMBER(DATA!K251),DATA!K251,"n/a")</f>
        <v>-1.3379E-2</v>
      </c>
      <c r="I266" s="89">
        <f>+IF(ISNUMBER(DATA!L251),DATA!L251,"n/a")</f>
        <v>3.7495180000000001</v>
      </c>
      <c r="J266" s="79">
        <f>+IF(ISNUMBER(DATA!M251),DATA!M251,"n/a")</f>
        <v>-1.5218000000000001E-2</v>
      </c>
      <c r="K266" s="89">
        <f>+IF(ISNUMBER(DATA!N251),DATA!N251,"n/a")</f>
        <v>3.7395420000000001</v>
      </c>
      <c r="L266" s="79">
        <f>+IF(ISNUMBER(DATA!O251),DATA!O251,"n/a")</f>
        <v>-9.1839999999999995E-3</v>
      </c>
      <c r="R266" s="68"/>
      <c r="S266" s="68"/>
      <c r="T266" s="68"/>
      <c r="U266" s="68"/>
      <c r="V266" s="68"/>
      <c r="W266" s="68"/>
      <c r="X266" s="68"/>
      <c r="Y266" s="68"/>
    </row>
    <row r="267" spans="1:25" x14ac:dyDescent="0.2">
      <c r="A267" s="77" t="s">
        <v>19</v>
      </c>
      <c r="B267" s="77" t="s">
        <v>21</v>
      </c>
      <c r="C267" s="68" t="s">
        <v>10</v>
      </c>
      <c r="D267" s="68" t="s">
        <v>283</v>
      </c>
      <c r="E267" s="89">
        <f>+IF(ISNUMBER(DATA!H252),DATA!H252,"n/a")</f>
        <v>3.8455059999999999</v>
      </c>
      <c r="F267" s="79">
        <f>+IF(ISNUMBER(DATA!I252),DATA!I252,"n/a")</f>
        <v>-5.9532000000000002E-2</v>
      </c>
      <c r="G267" s="89">
        <f>+IF(ISNUMBER(DATA!J252),DATA!J252,"n/a")</f>
        <v>3.9468519999999998</v>
      </c>
      <c r="H267" s="79">
        <f>+IF(ISNUMBER(DATA!K252),DATA!K252,"n/a")</f>
        <v>-3.8219000000000003E-2</v>
      </c>
      <c r="I267" s="89">
        <f>+IF(ISNUMBER(DATA!L252),DATA!L252,"n/a")</f>
        <v>3.96204</v>
      </c>
      <c r="J267" s="79">
        <f>+IF(ISNUMBER(DATA!M252),DATA!M252,"n/a")</f>
        <v>-2.1918E-2</v>
      </c>
      <c r="K267" s="89">
        <f>+IF(ISNUMBER(DATA!N252),DATA!N252,"n/a")</f>
        <v>3.9657900000000001</v>
      </c>
      <c r="L267" s="79">
        <f>+IF(ISNUMBER(DATA!O252),DATA!O252,"n/a")</f>
        <v>-1.6320000000000001E-2</v>
      </c>
      <c r="R267" s="68"/>
      <c r="S267" s="68"/>
      <c r="T267" s="68"/>
      <c r="U267" s="68"/>
      <c r="V267" s="68"/>
      <c r="W267" s="68"/>
      <c r="X267" s="68"/>
      <c r="Y267" s="68"/>
    </row>
    <row r="268" spans="1:25" x14ac:dyDescent="0.2">
      <c r="A268" s="77" t="s">
        <v>19</v>
      </c>
      <c r="B268" s="77" t="s">
        <v>21</v>
      </c>
      <c r="C268" s="68" t="s">
        <v>10</v>
      </c>
      <c r="D268" s="68" t="s">
        <v>284</v>
      </c>
      <c r="E268" s="89">
        <f>+IF(ISNUMBER(DATA!H253),DATA!H253,"n/a")</f>
        <v>4.0264360000000003</v>
      </c>
      <c r="F268" s="79">
        <f>+IF(ISNUMBER(DATA!I253),DATA!I253,"n/a")</f>
        <v>-1.4139999999999999E-3</v>
      </c>
      <c r="G268" s="89">
        <f>+IF(ISNUMBER(DATA!J253),DATA!J253,"n/a")</f>
        <v>4.0171130000000002</v>
      </c>
      <c r="H268" s="79">
        <f>+IF(ISNUMBER(DATA!K253),DATA!K253,"n/a")</f>
        <v>-9.7359999999999999E-3</v>
      </c>
      <c r="I268" s="89">
        <f>+IF(ISNUMBER(DATA!L253),DATA!L253,"n/a")</f>
        <v>4.0011000000000001</v>
      </c>
      <c r="J268" s="79">
        <f>+IF(ISNUMBER(DATA!M253),DATA!M253,"n/a")</f>
        <v>-7.1139999999999997E-3</v>
      </c>
      <c r="K268" s="89">
        <f>+IF(ISNUMBER(DATA!N253),DATA!N253,"n/a")</f>
        <v>3.9627210000000002</v>
      </c>
      <c r="L268" s="79">
        <f>+IF(ISNUMBER(DATA!O253),DATA!O253,"n/a")</f>
        <v>-1.3008E-2</v>
      </c>
      <c r="R268" s="68"/>
      <c r="S268" s="68"/>
      <c r="T268" s="68"/>
      <c r="U268" s="68"/>
      <c r="V268" s="68"/>
      <c r="W268" s="68"/>
      <c r="X268" s="68"/>
      <c r="Y268" s="68"/>
    </row>
    <row r="269" spans="1:25" x14ac:dyDescent="0.2">
      <c r="A269" s="77" t="s">
        <v>19</v>
      </c>
      <c r="B269" s="77" t="s">
        <v>21</v>
      </c>
      <c r="C269" s="68" t="s">
        <v>10</v>
      </c>
      <c r="D269" s="68" t="s">
        <v>285</v>
      </c>
      <c r="E269" s="89">
        <f>+IF(ISNUMBER(DATA!H254),DATA!H254,"n/a")</f>
        <v>3.9827080000000001</v>
      </c>
      <c r="F269" s="79">
        <f>+IF(ISNUMBER(DATA!I254),DATA!I254,"n/a")</f>
        <v>2.1596000000000001E-2</v>
      </c>
      <c r="G269" s="89">
        <f>+IF(ISNUMBER(DATA!J254),DATA!J254,"n/a")</f>
        <v>4.0189950000000003</v>
      </c>
      <c r="H269" s="79">
        <f>+IF(ISNUMBER(DATA!K254),DATA!K254,"n/a")</f>
        <v>1.8918999999999998E-2</v>
      </c>
      <c r="I269" s="89">
        <f>+IF(ISNUMBER(DATA!L254),DATA!L254,"n/a")</f>
        <v>4.00387</v>
      </c>
      <c r="J269" s="79">
        <f>+IF(ISNUMBER(DATA!M254),DATA!M254,"n/a")</f>
        <v>2.8091999999999999E-2</v>
      </c>
      <c r="K269" s="89">
        <f>+IF(ISNUMBER(DATA!N254),DATA!N254,"n/a")</f>
        <v>3.9606870000000001</v>
      </c>
      <c r="L269" s="79">
        <f>+IF(ISNUMBER(DATA!O254),DATA!O254,"n/a")</f>
        <v>2.6551000000000002E-2</v>
      </c>
      <c r="R269" s="68"/>
      <c r="S269" s="68"/>
      <c r="T269" s="68"/>
      <c r="U269" s="68"/>
      <c r="V269" s="68"/>
      <c r="W269" s="68"/>
      <c r="X269" s="68"/>
      <c r="Y269" s="68"/>
    </row>
    <row r="270" spans="1:25" x14ac:dyDescent="0.2">
      <c r="A270" s="77" t="s">
        <v>19</v>
      </c>
      <c r="B270" s="77" t="s">
        <v>21</v>
      </c>
      <c r="C270" s="68" t="s">
        <v>10</v>
      </c>
      <c r="D270" s="68" t="s">
        <v>286</v>
      </c>
      <c r="E270" s="89">
        <f>+IF(ISNUMBER(DATA!H255),DATA!H255,"n/a")</f>
        <v>4.0689019999999996</v>
      </c>
      <c r="F270" s="79">
        <f>+IF(ISNUMBER(DATA!I255),DATA!I255,"n/a")</f>
        <v>8.9828000000000005E-2</v>
      </c>
      <c r="G270" s="89">
        <f>+IF(ISNUMBER(DATA!J255),DATA!J255,"n/a")</f>
        <v>4.0583010000000002</v>
      </c>
      <c r="H270" s="79">
        <f>+IF(ISNUMBER(DATA!K255),DATA!K255,"n/a")</f>
        <v>6.5796999999999994E-2</v>
      </c>
      <c r="I270" s="89">
        <f>+IF(ISNUMBER(DATA!L255),DATA!L255,"n/a")</f>
        <v>3.8826000000000001</v>
      </c>
      <c r="J270" s="79">
        <f>+IF(ISNUMBER(DATA!M255),DATA!M255,"n/a")</f>
        <v>2.3954E-2</v>
      </c>
      <c r="K270" s="89">
        <f>+IF(ISNUMBER(DATA!N255),DATA!N255,"n/a")</f>
        <v>3.8750599999999999</v>
      </c>
      <c r="L270" s="79">
        <f>+IF(ISNUMBER(DATA!O255),DATA!O255,"n/a")</f>
        <v>2.6495000000000001E-2</v>
      </c>
      <c r="R270" s="68"/>
      <c r="S270" s="68"/>
      <c r="T270" s="68"/>
      <c r="U270" s="68"/>
      <c r="V270" s="68"/>
      <c r="W270" s="68"/>
      <c r="X270" s="68"/>
      <c r="Y270" s="68"/>
    </row>
    <row r="271" spans="1:25" x14ac:dyDescent="0.2">
      <c r="A271" s="77" t="s">
        <v>19</v>
      </c>
      <c r="B271" s="77" t="s">
        <v>21</v>
      </c>
      <c r="C271" s="68" t="s">
        <v>10</v>
      </c>
      <c r="D271" s="68" t="s">
        <v>287</v>
      </c>
      <c r="E271" s="89">
        <f>+IF(ISNUMBER(DATA!H256),DATA!H256,"n/a")</f>
        <v>4.7911609999999998</v>
      </c>
      <c r="F271" s="79">
        <f>+IF(ISNUMBER(DATA!I256),DATA!I256,"n/a")</f>
        <v>3.7647E-2</v>
      </c>
      <c r="G271" s="89">
        <f>+IF(ISNUMBER(DATA!J256),DATA!J256,"n/a")</f>
        <v>4.5706980000000001</v>
      </c>
      <c r="H271" s="79">
        <f>+IF(ISNUMBER(DATA!K256),DATA!K256,"n/a")</f>
        <v>3.3274999999999999E-2</v>
      </c>
      <c r="I271" s="89">
        <f>+IF(ISNUMBER(DATA!L256),DATA!L256,"n/a")</f>
        <v>4.5881109999999996</v>
      </c>
      <c r="J271" s="79">
        <f>+IF(ISNUMBER(DATA!M256),DATA!M256,"n/a")</f>
        <v>6.0097999999999999E-2</v>
      </c>
      <c r="K271" s="89">
        <f>+IF(ISNUMBER(DATA!N256),DATA!N256,"n/a")</f>
        <v>4.2992819999999998</v>
      </c>
      <c r="L271" s="79">
        <f>+IF(ISNUMBER(DATA!O256),DATA!O256,"n/a")</f>
        <v>6.3455999999999999E-2</v>
      </c>
      <c r="R271" s="68"/>
      <c r="S271" s="68"/>
      <c r="T271" s="68"/>
      <c r="U271" s="68"/>
      <c r="V271" s="68"/>
      <c r="W271" s="68"/>
      <c r="X271" s="68"/>
      <c r="Y271" s="68"/>
    </row>
    <row r="272" spans="1:25" x14ac:dyDescent="0.2">
      <c r="A272" s="77" t="s">
        <v>19</v>
      </c>
      <c r="B272" s="77" t="s">
        <v>21</v>
      </c>
      <c r="C272" s="68" t="s">
        <v>10</v>
      </c>
      <c r="D272" s="68" t="s">
        <v>288</v>
      </c>
      <c r="E272" s="89">
        <f>+IF(ISNUMBER(DATA!H257),DATA!H257,"n/a")</f>
        <v>4.2681680000000002</v>
      </c>
      <c r="F272" s="79">
        <f>+IF(ISNUMBER(DATA!I257),DATA!I257,"n/a")</f>
        <v>7.8424999999999995E-2</v>
      </c>
      <c r="G272" s="89">
        <f>+IF(ISNUMBER(DATA!J257),DATA!J257,"n/a")</f>
        <v>4.1771520000000004</v>
      </c>
      <c r="H272" s="79">
        <f>+IF(ISNUMBER(DATA!K257),DATA!K257,"n/a")</f>
        <v>4.6346999999999999E-2</v>
      </c>
      <c r="I272" s="89">
        <f>+IF(ISNUMBER(DATA!L257),DATA!L257,"n/a")</f>
        <v>4.1052309999999999</v>
      </c>
      <c r="J272" s="79">
        <f>+IF(ISNUMBER(DATA!M257),DATA!M257,"n/a")</f>
        <v>4.1260999999999999E-2</v>
      </c>
      <c r="K272" s="89">
        <f>+IF(ISNUMBER(DATA!N257),DATA!N257,"n/a")</f>
        <v>4.0380849999999997</v>
      </c>
      <c r="L272" s="79">
        <f>+IF(ISNUMBER(DATA!O257),DATA!O257,"n/a")</f>
        <v>4.6461000000000002E-2</v>
      </c>
      <c r="R272" s="68"/>
      <c r="S272" s="68"/>
      <c r="T272" s="68"/>
      <c r="U272" s="68"/>
      <c r="V272" s="68"/>
      <c r="W272" s="68"/>
      <c r="X272" s="68"/>
      <c r="Y272" s="68"/>
    </row>
    <row r="273" spans="1:25" x14ac:dyDescent="0.2">
      <c r="A273" s="77" t="s">
        <v>19</v>
      </c>
      <c r="B273" s="77" t="s">
        <v>21</v>
      </c>
      <c r="C273" s="68" t="s">
        <v>10</v>
      </c>
      <c r="D273" s="68" t="s">
        <v>289</v>
      </c>
      <c r="E273" s="89">
        <f>+IF(ISNUMBER(DATA!H258),DATA!H258,"n/a")</f>
        <v>4.0959830000000004</v>
      </c>
      <c r="F273" s="79">
        <f>+IF(ISNUMBER(DATA!I258),DATA!I258,"n/a")</f>
        <v>1.8928E-2</v>
      </c>
      <c r="G273" s="89">
        <f>+IF(ISNUMBER(DATA!J258),DATA!J258,"n/a")</f>
        <v>4.0932810000000002</v>
      </c>
      <c r="H273" s="79">
        <f>+IF(ISNUMBER(DATA!K258),DATA!K258,"n/a")</f>
        <v>2.895E-3</v>
      </c>
      <c r="I273" s="89">
        <f>+IF(ISNUMBER(DATA!L258),DATA!L258,"n/a")</f>
        <v>4.0912420000000003</v>
      </c>
      <c r="J273" s="79">
        <f>+IF(ISNUMBER(DATA!M258),DATA!M258,"n/a")</f>
        <v>3.8570000000000002E-3</v>
      </c>
      <c r="K273" s="89">
        <f>+IF(ISNUMBER(DATA!N258),DATA!N258,"n/a")</f>
        <v>4.0955550000000001</v>
      </c>
      <c r="L273" s="79">
        <f>+IF(ISNUMBER(DATA!O258),DATA!O258,"n/a")</f>
        <v>1.7447000000000001E-2</v>
      </c>
      <c r="R273" s="68"/>
      <c r="S273" s="68"/>
      <c r="T273" s="68"/>
      <c r="U273" s="68"/>
      <c r="V273" s="68"/>
      <c r="W273" s="68"/>
      <c r="X273" s="68"/>
      <c r="Y273" s="68"/>
    </row>
    <row r="274" spans="1:25" x14ac:dyDescent="0.2">
      <c r="A274" s="77" t="s">
        <v>19</v>
      </c>
      <c r="B274" s="77" t="s">
        <v>21</v>
      </c>
      <c r="C274" s="68" t="s">
        <v>10</v>
      </c>
      <c r="D274" s="68" t="s">
        <v>290</v>
      </c>
      <c r="E274" s="89">
        <f>+IF(ISNUMBER(DATA!H259),DATA!H259,"n/a")</f>
        <v>4.0300570000000002</v>
      </c>
      <c r="F274" s="79">
        <f>+IF(ISNUMBER(DATA!I259),DATA!I259,"n/a")</f>
        <v>-2.1604999999999999E-2</v>
      </c>
      <c r="G274" s="89">
        <f>+IF(ISNUMBER(DATA!J259),DATA!J259,"n/a")</f>
        <v>4.0060190000000002</v>
      </c>
      <c r="H274" s="79">
        <f>+IF(ISNUMBER(DATA!K259),DATA!K259,"n/a")</f>
        <v>-4.0749999999999996E-3</v>
      </c>
      <c r="I274" s="89">
        <f>+IF(ISNUMBER(DATA!L259),DATA!L259,"n/a")</f>
        <v>3.9881319999999998</v>
      </c>
      <c r="J274" s="79">
        <f>+IF(ISNUMBER(DATA!M259),DATA!M259,"n/a")</f>
        <v>5.6420000000000003E-3</v>
      </c>
      <c r="K274" s="89">
        <f>+IF(ISNUMBER(DATA!N259),DATA!N259,"n/a")</f>
        <v>4.0153359999999996</v>
      </c>
      <c r="L274" s="79">
        <f>+IF(ISNUMBER(DATA!O259),DATA!O259,"n/a")</f>
        <v>1.5716999999999998E-2</v>
      </c>
      <c r="R274" s="68"/>
      <c r="S274" s="68"/>
      <c r="T274" s="68"/>
      <c r="U274" s="68"/>
      <c r="V274" s="68"/>
      <c r="W274" s="68"/>
      <c r="X274" s="68"/>
      <c r="Y274" s="68"/>
    </row>
    <row r="275" spans="1:25" x14ac:dyDescent="0.2">
      <c r="A275" s="77" t="s">
        <v>19</v>
      </c>
      <c r="B275" s="77" t="s">
        <v>21</v>
      </c>
      <c r="C275" s="68" t="s">
        <v>10</v>
      </c>
      <c r="D275" s="68" t="s">
        <v>291</v>
      </c>
      <c r="E275" s="89">
        <f>+IF(ISNUMBER(DATA!H260),DATA!H260,"n/a")</f>
        <v>4.0355249999999998</v>
      </c>
      <c r="F275" s="79">
        <f>+IF(ISNUMBER(DATA!I260),DATA!I260,"n/a")</f>
        <v>9.8891000000000007E-2</v>
      </c>
      <c r="G275" s="89">
        <f>+IF(ISNUMBER(DATA!J260),DATA!J260,"n/a")</f>
        <v>3.9940159999999998</v>
      </c>
      <c r="H275" s="79">
        <f>+IF(ISNUMBER(DATA!K260),DATA!K260,"n/a")</f>
        <v>5.3913999999999997E-2</v>
      </c>
      <c r="I275" s="89">
        <f>+IF(ISNUMBER(DATA!L260),DATA!L260,"n/a")</f>
        <v>3.8728590000000001</v>
      </c>
      <c r="J275" s="79">
        <f>+IF(ISNUMBER(DATA!M260),DATA!M260,"n/a")</f>
        <v>2.7924999999999998E-2</v>
      </c>
      <c r="K275" s="89">
        <f>+IF(ISNUMBER(DATA!N260),DATA!N260,"n/a")</f>
        <v>3.8213699999999999</v>
      </c>
      <c r="L275" s="79">
        <f>+IF(ISNUMBER(DATA!O260),DATA!O260,"n/a")</f>
        <v>1.9592999999999999E-2</v>
      </c>
      <c r="R275" s="68"/>
      <c r="S275" s="68"/>
      <c r="T275" s="68"/>
      <c r="U275" s="68"/>
      <c r="V275" s="68"/>
      <c r="W275" s="68"/>
      <c r="X275" s="68"/>
      <c r="Y275" s="68"/>
    </row>
    <row r="276" spans="1:25" x14ac:dyDescent="0.2">
      <c r="A276" s="77" t="s">
        <v>19</v>
      </c>
      <c r="B276" s="77" t="s">
        <v>21</v>
      </c>
      <c r="C276" s="68" t="s">
        <v>10</v>
      </c>
      <c r="D276" s="68" t="s">
        <v>292</v>
      </c>
      <c r="E276" s="89">
        <f>+IF(ISNUMBER(DATA!H261),DATA!H261,"n/a")</f>
        <v>3.386088</v>
      </c>
      <c r="F276" s="79">
        <f>+IF(ISNUMBER(DATA!I261),DATA!I261,"n/a")</f>
        <v>3.3987000000000003E-2</v>
      </c>
      <c r="G276" s="89">
        <f>+IF(ISNUMBER(DATA!J261),DATA!J261,"n/a")</f>
        <v>3.6548539999999998</v>
      </c>
      <c r="H276" s="79">
        <f>+IF(ISNUMBER(DATA!K261),DATA!K261,"n/a")</f>
        <v>4.7280000000000003E-2</v>
      </c>
      <c r="I276" s="89">
        <f>+IF(ISNUMBER(DATA!L261),DATA!L261,"n/a")</f>
        <v>3.5252840000000001</v>
      </c>
      <c r="J276" s="79">
        <f>+IF(ISNUMBER(DATA!M261),DATA!M261,"n/a")</f>
        <v>2.0312E-2</v>
      </c>
      <c r="K276" s="89">
        <f>+IF(ISNUMBER(DATA!N261),DATA!N261,"n/a")</f>
        <v>3.4708329999999998</v>
      </c>
      <c r="L276" s="79">
        <f>+IF(ISNUMBER(DATA!O261),DATA!O261,"n/a")</f>
        <v>1.4754E-2</v>
      </c>
      <c r="R276" s="68"/>
      <c r="S276" s="68"/>
      <c r="T276" s="68"/>
      <c r="U276" s="68"/>
      <c r="V276" s="68"/>
      <c r="W276" s="68"/>
      <c r="X276" s="68"/>
      <c r="Y276" s="68"/>
    </row>
    <row r="277" spans="1:25" x14ac:dyDescent="0.2">
      <c r="A277" s="77" t="s">
        <v>19</v>
      </c>
      <c r="B277" s="77" t="s">
        <v>21</v>
      </c>
      <c r="C277" s="68" t="s">
        <v>10</v>
      </c>
      <c r="D277" s="68" t="s">
        <v>293</v>
      </c>
      <c r="E277" s="89">
        <f>+IF(ISNUMBER(DATA!H262),DATA!H262,"n/a")</f>
        <v>3.9023569999999999</v>
      </c>
      <c r="F277" s="79">
        <f>+IF(ISNUMBER(DATA!I262),DATA!I262,"n/a")</f>
        <v>7.8840000000000004E-3</v>
      </c>
      <c r="G277" s="89">
        <f>+IF(ISNUMBER(DATA!J262),DATA!J262,"n/a")</f>
        <v>3.9055710000000001</v>
      </c>
      <c r="H277" s="79">
        <f>+IF(ISNUMBER(DATA!K262),DATA!K262,"n/a")</f>
        <v>3.9839999999999997E-3</v>
      </c>
      <c r="I277" s="89">
        <f>+IF(ISNUMBER(DATA!L262),DATA!L262,"n/a")</f>
        <v>3.9099529999999998</v>
      </c>
      <c r="J277" s="79">
        <f>+IF(ISNUMBER(DATA!M262),DATA!M262,"n/a")</f>
        <v>3.6189999999999998E-3</v>
      </c>
      <c r="K277" s="89">
        <f>+IF(ISNUMBER(DATA!N262),DATA!N262,"n/a")</f>
        <v>3.9105430000000001</v>
      </c>
      <c r="L277" s="79">
        <f>+IF(ISNUMBER(DATA!O262),DATA!O262,"n/a")</f>
        <v>7.5700000000000003E-3</v>
      </c>
      <c r="R277" s="68"/>
      <c r="S277" s="68"/>
      <c r="T277" s="68"/>
      <c r="U277" s="68"/>
      <c r="V277" s="68"/>
      <c r="W277" s="68"/>
      <c r="X277" s="68"/>
      <c r="Y277" s="68"/>
    </row>
    <row r="278" spans="1:25" x14ac:dyDescent="0.2">
      <c r="A278" s="77" t="s">
        <v>19</v>
      </c>
      <c r="B278" s="77" t="s">
        <v>21</v>
      </c>
      <c r="C278" s="68" t="s">
        <v>10</v>
      </c>
      <c r="D278" s="68" t="s">
        <v>294</v>
      </c>
      <c r="E278" s="89">
        <f>+IF(ISNUMBER(DATA!H263),DATA!H263,"n/a")</f>
        <v>4.0023730000000004</v>
      </c>
      <c r="F278" s="79">
        <f>+IF(ISNUMBER(DATA!I263),DATA!I263,"n/a")</f>
        <v>3.4055000000000002E-2</v>
      </c>
      <c r="G278" s="89">
        <f>+IF(ISNUMBER(DATA!J263),DATA!J263,"n/a")</f>
        <v>3.9637889999999998</v>
      </c>
      <c r="H278" s="79">
        <f>+IF(ISNUMBER(DATA!K263),DATA!K263,"n/a")</f>
        <v>9.3749999999999997E-3</v>
      </c>
      <c r="I278" s="89">
        <f>+IF(ISNUMBER(DATA!L263),DATA!L263,"n/a")</f>
        <v>3.9073280000000001</v>
      </c>
      <c r="J278" s="79">
        <f>+IF(ISNUMBER(DATA!M263),DATA!M263,"n/a")</f>
        <v>-7.5299999999999998E-4</v>
      </c>
      <c r="K278" s="89">
        <f>+IF(ISNUMBER(DATA!N263),DATA!N263,"n/a")</f>
        <v>3.8820220000000001</v>
      </c>
      <c r="L278" s="79">
        <f>+IF(ISNUMBER(DATA!O263),DATA!O263,"n/a")</f>
        <v>-2.24E-4</v>
      </c>
      <c r="R278" s="68"/>
      <c r="S278" s="68"/>
      <c r="T278" s="68"/>
      <c r="U278" s="68"/>
      <c r="V278" s="68"/>
      <c r="W278" s="68"/>
      <c r="X278" s="68"/>
      <c r="Y278" s="68"/>
    </row>
    <row r="279" spans="1:25" x14ac:dyDescent="0.2">
      <c r="A279" s="77" t="s">
        <v>19</v>
      </c>
      <c r="B279" s="77" t="s">
        <v>21</v>
      </c>
      <c r="C279" s="68" t="s">
        <v>10</v>
      </c>
      <c r="D279" s="68" t="s">
        <v>295</v>
      </c>
      <c r="E279" s="89">
        <f>+IF(ISNUMBER(DATA!H264),DATA!H264,"n/a")</f>
        <v>4.0009990000000002</v>
      </c>
      <c r="F279" s="79">
        <f>+IF(ISNUMBER(DATA!I264),DATA!I264,"n/a")</f>
        <v>2.392E-3</v>
      </c>
      <c r="G279" s="89">
        <f>+IF(ISNUMBER(DATA!J264),DATA!J264,"n/a")</f>
        <v>3.9807950000000001</v>
      </c>
      <c r="H279" s="79">
        <f>+IF(ISNUMBER(DATA!K264),DATA!K264,"n/a")</f>
        <v>-6.4460000000000003E-3</v>
      </c>
      <c r="I279" s="89">
        <f>+IF(ISNUMBER(DATA!L264),DATA!L264,"n/a")</f>
        <v>3.970208</v>
      </c>
      <c r="J279" s="79">
        <f>+IF(ISNUMBER(DATA!M264),DATA!M264,"n/a")</f>
        <v>-3.8999999999999999E-5</v>
      </c>
      <c r="K279" s="89">
        <f>+IF(ISNUMBER(DATA!N264),DATA!N264,"n/a")</f>
        <v>3.9769399999999999</v>
      </c>
      <c r="L279" s="79">
        <f>+IF(ISNUMBER(DATA!O264),DATA!O264,"n/a")</f>
        <v>6.9849999999999999E-3</v>
      </c>
      <c r="R279" s="68"/>
      <c r="S279" s="68"/>
      <c r="T279" s="68"/>
      <c r="U279" s="68"/>
      <c r="V279" s="68"/>
      <c r="W279" s="68"/>
      <c r="X279" s="68"/>
      <c r="Y279" s="68"/>
    </row>
    <row r="280" spans="1:25" x14ac:dyDescent="0.2">
      <c r="A280" s="77" t="s">
        <v>19</v>
      </c>
      <c r="B280" s="77" t="s">
        <v>21</v>
      </c>
      <c r="C280" s="68" t="s">
        <v>10</v>
      </c>
      <c r="D280" s="68" t="s">
        <v>296</v>
      </c>
      <c r="E280" s="89">
        <f>+IF(ISNUMBER(DATA!H265),DATA!H265,"n/a")</f>
        <v>4.089461</v>
      </c>
      <c r="F280" s="79">
        <f>+IF(ISNUMBER(DATA!I265),DATA!I265,"n/a")</f>
        <v>4.5413000000000002E-2</v>
      </c>
      <c r="G280" s="89">
        <f>+IF(ISNUMBER(DATA!J265),DATA!J265,"n/a")</f>
        <v>4.1380850000000002</v>
      </c>
      <c r="H280" s="79">
        <f>+IF(ISNUMBER(DATA!K265),DATA!K265,"n/a")</f>
        <v>4.7545999999999998E-2</v>
      </c>
      <c r="I280" s="89">
        <f>+IF(ISNUMBER(DATA!L265),DATA!L265,"n/a")</f>
        <v>4.0616750000000001</v>
      </c>
      <c r="J280" s="79">
        <f>+IF(ISNUMBER(DATA!M265),DATA!M265,"n/a")</f>
        <v>3.4368999999999997E-2</v>
      </c>
      <c r="K280" s="89">
        <f>+IF(ISNUMBER(DATA!N265),DATA!N265,"n/a")</f>
        <v>4.0058189999999998</v>
      </c>
      <c r="L280" s="79">
        <f>+IF(ISNUMBER(DATA!O265),DATA!O265,"n/a")</f>
        <v>3.4360000000000002E-2</v>
      </c>
      <c r="R280" s="68"/>
      <c r="S280" s="68"/>
      <c r="T280" s="68"/>
      <c r="U280" s="68"/>
      <c r="V280" s="68"/>
      <c r="W280" s="68"/>
      <c r="X280" s="68"/>
      <c r="Y280" s="68"/>
    </row>
    <row r="281" spans="1:25" x14ac:dyDescent="0.2">
      <c r="A281" s="77" t="s">
        <v>19</v>
      </c>
      <c r="B281" s="77" t="s">
        <v>21</v>
      </c>
      <c r="C281" s="68" t="s">
        <v>10</v>
      </c>
      <c r="D281" s="68" t="s">
        <v>297</v>
      </c>
      <c r="E281" s="89">
        <f>+IF(ISNUMBER(DATA!H266),DATA!H266,"n/a")</f>
        <v>3.9931000000000001</v>
      </c>
      <c r="F281" s="79">
        <f>+IF(ISNUMBER(DATA!I266),DATA!I266,"n/a")</f>
        <v>4.2430000000000002E-3</v>
      </c>
      <c r="G281" s="89">
        <f>+IF(ISNUMBER(DATA!J266),DATA!J266,"n/a")</f>
        <v>3.9646629999999998</v>
      </c>
      <c r="H281" s="79">
        <f>+IF(ISNUMBER(DATA!K266),DATA!K266,"n/a")</f>
        <v>-3.437E-3</v>
      </c>
      <c r="I281" s="89">
        <f>+IF(ISNUMBER(DATA!L266),DATA!L266,"n/a")</f>
        <v>3.9463530000000002</v>
      </c>
      <c r="J281" s="79">
        <f>+IF(ISNUMBER(DATA!M266),DATA!M266,"n/a")</f>
        <v>-6.2049999999999996E-3</v>
      </c>
      <c r="K281" s="89">
        <f>+IF(ISNUMBER(DATA!N266),DATA!N266,"n/a")</f>
        <v>3.9438870000000001</v>
      </c>
      <c r="L281" s="79">
        <f>+IF(ISNUMBER(DATA!O266),DATA!O266,"n/a")</f>
        <v>-1.2028E-2</v>
      </c>
      <c r="R281" s="68"/>
      <c r="S281" s="68"/>
      <c r="T281" s="68"/>
      <c r="U281" s="68"/>
      <c r="V281" s="68"/>
      <c r="W281" s="68"/>
      <c r="X281" s="68"/>
      <c r="Y281" s="68"/>
    </row>
    <row r="282" spans="1:25" x14ac:dyDescent="0.2">
      <c r="A282" s="77" t="s">
        <v>19</v>
      </c>
      <c r="B282" s="77" t="s">
        <v>21</v>
      </c>
      <c r="C282" s="68" t="s">
        <v>10</v>
      </c>
      <c r="D282" s="68" t="s">
        <v>298</v>
      </c>
      <c r="E282" s="89">
        <f>+IF(ISNUMBER(DATA!H267),DATA!H267,"n/a")</f>
        <v>4.3482849999999997</v>
      </c>
      <c r="F282" s="79">
        <f>+IF(ISNUMBER(DATA!I267),DATA!I267,"n/a")</f>
        <v>7.6620000000000004E-3</v>
      </c>
      <c r="G282" s="89">
        <f>+IF(ISNUMBER(DATA!J267),DATA!J267,"n/a")</f>
        <v>4.4038449999999996</v>
      </c>
      <c r="H282" s="79">
        <f>+IF(ISNUMBER(DATA!K267),DATA!K267,"n/a")</f>
        <v>2.7990000000000001E-2</v>
      </c>
      <c r="I282" s="89">
        <f>+IF(ISNUMBER(DATA!L267),DATA!L267,"n/a")</f>
        <v>4.3594720000000002</v>
      </c>
      <c r="J282" s="79">
        <f>+IF(ISNUMBER(DATA!M267),DATA!M267,"n/a")</f>
        <v>1.2978999999999999E-2</v>
      </c>
      <c r="K282" s="89">
        <f>+IF(ISNUMBER(DATA!N267),DATA!N267,"n/a")</f>
        <v>4.380706</v>
      </c>
      <c r="L282" s="79">
        <f>+IF(ISNUMBER(DATA!O267),DATA!O267,"n/a")</f>
        <v>1.6330999999999998E-2</v>
      </c>
      <c r="R282" s="68"/>
      <c r="S282" s="68"/>
      <c r="T282" s="68"/>
      <c r="U282" s="68"/>
      <c r="V282" s="68"/>
      <c r="W282" s="68"/>
      <c r="X282" s="68"/>
      <c r="Y282" s="68"/>
    </row>
    <row r="283" spans="1:25" x14ac:dyDescent="0.2">
      <c r="A283" s="77" t="s">
        <v>19</v>
      </c>
      <c r="B283" s="77" t="s">
        <v>21</v>
      </c>
      <c r="C283" s="68" t="s">
        <v>10</v>
      </c>
      <c r="D283" s="68" t="s">
        <v>299</v>
      </c>
      <c r="E283" s="89">
        <f>+IF(ISNUMBER(DATA!H268),DATA!H268,"n/a")</f>
        <v>4.2938330000000002</v>
      </c>
      <c r="F283" s="79">
        <f>+IF(ISNUMBER(DATA!I268),DATA!I268,"n/a")</f>
        <v>-4.0460000000000001E-3</v>
      </c>
      <c r="G283" s="89">
        <f>+IF(ISNUMBER(DATA!J268),DATA!J268,"n/a")</f>
        <v>4.2999729999999996</v>
      </c>
      <c r="H283" s="79">
        <f>+IF(ISNUMBER(DATA!K268),DATA!K268,"n/a")</f>
        <v>-2.6126E-2</v>
      </c>
      <c r="I283" s="89">
        <f>+IF(ISNUMBER(DATA!L268),DATA!L268,"n/a")</f>
        <v>4.2854650000000003</v>
      </c>
      <c r="J283" s="79">
        <f>+IF(ISNUMBER(DATA!M268),DATA!M268,"n/a")</f>
        <v>-4.7056000000000001E-2</v>
      </c>
      <c r="K283" s="89">
        <f>+IF(ISNUMBER(DATA!N268),DATA!N268,"n/a")</f>
        <v>4.3296939999999999</v>
      </c>
      <c r="L283" s="79">
        <f>+IF(ISNUMBER(DATA!O268),DATA!O268,"n/a")</f>
        <v>-5.6876000000000003E-2</v>
      </c>
      <c r="R283" s="68"/>
      <c r="S283" s="68"/>
      <c r="T283" s="68"/>
      <c r="U283" s="68"/>
      <c r="V283" s="68"/>
      <c r="W283" s="68"/>
      <c r="X283" s="68"/>
      <c r="Y283" s="68"/>
    </row>
    <row r="284" spans="1:25" x14ac:dyDescent="0.2">
      <c r="A284" s="77" t="s">
        <v>19</v>
      </c>
      <c r="B284" s="77" t="s">
        <v>21</v>
      </c>
      <c r="C284" s="68" t="s">
        <v>10</v>
      </c>
      <c r="D284" s="68" t="s">
        <v>300</v>
      </c>
      <c r="E284" s="89">
        <f>+IF(ISNUMBER(DATA!H269),DATA!H269,"n/a")</f>
        <v>4.0678000000000001</v>
      </c>
      <c r="F284" s="79">
        <f>+IF(ISNUMBER(DATA!I269),DATA!I269,"n/a")</f>
        <v>6.3869999999999996E-2</v>
      </c>
      <c r="G284" s="89">
        <f>+IF(ISNUMBER(DATA!J269),DATA!J269,"n/a")</f>
        <v>4.0521440000000002</v>
      </c>
      <c r="H284" s="79">
        <f>+IF(ISNUMBER(DATA!K269),DATA!K269,"n/a")</f>
        <v>2.6324E-2</v>
      </c>
      <c r="I284" s="89">
        <f>+IF(ISNUMBER(DATA!L269),DATA!L269,"n/a")</f>
        <v>4.0410709999999996</v>
      </c>
      <c r="J284" s="79">
        <f>+IF(ISNUMBER(DATA!M269),DATA!M269,"n/a")</f>
        <v>3.0497E-2</v>
      </c>
      <c r="K284" s="89">
        <f>+IF(ISNUMBER(DATA!N269),DATA!N269,"n/a")</f>
        <v>4.0545869999999997</v>
      </c>
      <c r="L284" s="79">
        <f>+IF(ISNUMBER(DATA!O269),DATA!O269,"n/a")</f>
        <v>4.1926999999999999E-2</v>
      </c>
      <c r="R284" s="68"/>
      <c r="S284" s="68"/>
      <c r="T284" s="68"/>
      <c r="U284" s="68"/>
      <c r="V284" s="68"/>
      <c r="W284" s="68"/>
      <c r="X284" s="68"/>
      <c r="Y284" s="68"/>
    </row>
    <row r="285" spans="1:25" x14ac:dyDescent="0.2">
      <c r="A285" s="77" t="s">
        <v>19</v>
      </c>
      <c r="B285" s="77" t="s">
        <v>21</v>
      </c>
      <c r="C285" s="68" t="s">
        <v>10</v>
      </c>
      <c r="D285" s="68" t="s">
        <v>301</v>
      </c>
      <c r="E285" s="89">
        <f>+IF(ISNUMBER(DATA!H270),DATA!H270,"n/a")</f>
        <v>4.125108</v>
      </c>
      <c r="F285" s="79">
        <f>+IF(ISNUMBER(DATA!I270),DATA!I270,"n/a")</f>
        <v>3.8869999999999998E-3</v>
      </c>
      <c r="G285" s="89">
        <f>+IF(ISNUMBER(DATA!J270),DATA!J270,"n/a")</f>
        <v>4.1162210000000004</v>
      </c>
      <c r="H285" s="79">
        <f>+IF(ISNUMBER(DATA!K270),DATA!K270,"n/a")</f>
        <v>-5.9719999999999999E-3</v>
      </c>
      <c r="I285" s="89">
        <f>+IF(ISNUMBER(DATA!L270),DATA!L270,"n/a")</f>
        <v>4.1083610000000004</v>
      </c>
      <c r="J285" s="79">
        <f>+IF(ISNUMBER(DATA!M270),DATA!M270,"n/a")</f>
        <v>-3.29E-3</v>
      </c>
      <c r="K285" s="89">
        <f>+IF(ISNUMBER(DATA!N270),DATA!N270,"n/a")</f>
        <v>4.112476</v>
      </c>
      <c r="L285" s="79">
        <f>+IF(ISNUMBER(DATA!O270),DATA!O270,"n/a")</f>
        <v>-3.7599999999999998E-4</v>
      </c>
      <c r="R285" s="68"/>
      <c r="S285" s="68"/>
      <c r="T285" s="68"/>
      <c r="U285" s="68"/>
      <c r="V285" s="68"/>
      <c r="W285" s="68"/>
      <c r="X285" s="68"/>
      <c r="Y285" s="68"/>
    </row>
    <row r="286" spans="1:25" x14ac:dyDescent="0.2">
      <c r="A286" s="77" t="s">
        <v>19</v>
      </c>
      <c r="B286" s="77" t="s">
        <v>21</v>
      </c>
      <c r="C286" s="68" t="s">
        <v>10</v>
      </c>
      <c r="D286" s="68" t="s">
        <v>302</v>
      </c>
      <c r="E286" s="89">
        <f>+IF(ISNUMBER(DATA!H271),DATA!H271,"n/a")</f>
        <v>3.2781440000000002</v>
      </c>
      <c r="F286" s="79">
        <f>+IF(ISNUMBER(DATA!I271),DATA!I271,"n/a")</f>
        <v>8.0030000000000004E-2</v>
      </c>
      <c r="G286" s="89">
        <f>+IF(ISNUMBER(DATA!J271),DATA!J271,"n/a")</f>
        <v>3.3012990000000002</v>
      </c>
      <c r="H286" s="79">
        <f>+IF(ISNUMBER(DATA!K271),DATA!K271,"n/a")</f>
        <v>2.5873E-2</v>
      </c>
      <c r="I286" s="89">
        <f>+IF(ISNUMBER(DATA!L271),DATA!L271,"n/a")</f>
        <v>3.2916639999999999</v>
      </c>
      <c r="J286" s="79">
        <f>+IF(ISNUMBER(DATA!M271),DATA!M271,"n/a")</f>
        <v>-1.0862999999999999E-2</v>
      </c>
      <c r="K286" s="89">
        <f>+IF(ISNUMBER(DATA!N271),DATA!N271,"n/a")</f>
        <v>3.3245089999999999</v>
      </c>
      <c r="L286" s="79">
        <f>+IF(ISNUMBER(DATA!O271),DATA!O271,"n/a")</f>
        <v>-2.5321E-2</v>
      </c>
      <c r="R286" s="68"/>
      <c r="S286" s="68"/>
      <c r="T286" s="68"/>
      <c r="U286" s="68"/>
      <c r="V286" s="68"/>
      <c r="W286" s="68"/>
      <c r="X286" s="68"/>
      <c r="Y286" s="68"/>
    </row>
    <row r="287" spans="1:25" x14ac:dyDescent="0.2">
      <c r="A287" s="77" t="s">
        <v>19</v>
      </c>
      <c r="B287" s="77" t="s">
        <v>21</v>
      </c>
      <c r="C287" s="68" t="s">
        <v>10</v>
      </c>
      <c r="D287" s="68" t="s">
        <v>303</v>
      </c>
      <c r="E287" s="89">
        <f>+IF(ISNUMBER(DATA!H272),DATA!H272,"n/a")</f>
        <v>3.54609</v>
      </c>
      <c r="F287" s="79">
        <f>+IF(ISNUMBER(DATA!I272),DATA!I272,"n/a")</f>
        <v>7.8670000000000004E-2</v>
      </c>
      <c r="G287" s="89">
        <f>+IF(ISNUMBER(DATA!J272),DATA!J272,"n/a")</f>
        <v>3.552851</v>
      </c>
      <c r="H287" s="79">
        <f>+IF(ISNUMBER(DATA!K272),DATA!K272,"n/a")</f>
        <v>4.0807999999999997E-2</v>
      </c>
      <c r="I287" s="89">
        <f>+IF(ISNUMBER(DATA!L272),DATA!L272,"n/a")</f>
        <v>3.4765239999999999</v>
      </c>
      <c r="J287" s="79">
        <f>+IF(ISNUMBER(DATA!M272),DATA!M272,"n/a")</f>
        <v>-1.794E-3</v>
      </c>
      <c r="K287" s="89">
        <f>+IF(ISNUMBER(DATA!N272),DATA!N272,"n/a")</f>
        <v>3.4945469999999998</v>
      </c>
      <c r="L287" s="79">
        <f>+IF(ISNUMBER(DATA!O272),DATA!O272,"n/a")</f>
        <v>-3.9551999999999997E-2</v>
      </c>
      <c r="R287" s="68"/>
      <c r="S287" s="68"/>
      <c r="T287" s="68"/>
      <c r="U287" s="68"/>
      <c r="V287" s="68"/>
      <c r="W287" s="68"/>
      <c r="X287" s="68"/>
      <c r="Y287" s="68"/>
    </row>
    <row r="288" spans="1:25" x14ac:dyDescent="0.2">
      <c r="A288" s="77" t="s">
        <v>19</v>
      </c>
      <c r="B288" s="77" t="s">
        <v>21</v>
      </c>
      <c r="C288" s="68" t="s">
        <v>10</v>
      </c>
      <c r="D288" s="68" t="s">
        <v>304</v>
      </c>
      <c r="E288" s="89">
        <f>+IF(ISNUMBER(DATA!H273),DATA!H273,"n/a")</f>
        <v>4.0738839999999996</v>
      </c>
      <c r="F288" s="79">
        <f>+IF(ISNUMBER(DATA!I273),DATA!I273,"n/a")</f>
        <v>5.4460000000000003E-3</v>
      </c>
      <c r="G288" s="89">
        <f>+IF(ISNUMBER(DATA!J273),DATA!J273,"n/a")</f>
        <v>4.0901870000000002</v>
      </c>
      <c r="H288" s="79">
        <f>+IF(ISNUMBER(DATA!K273),DATA!K273,"n/a")</f>
        <v>-1.0070000000000001E-3</v>
      </c>
      <c r="I288" s="89">
        <f>+IF(ISNUMBER(DATA!L273),DATA!L273,"n/a")</f>
        <v>4.136927</v>
      </c>
      <c r="J288" s="79">
        <f>+IF(ISNUMBER(DATA!M273),DATA!M273,"n/a")</f>
        <v>1.217E-2</v>
      </c>
      <c r="K288" s="89">
        <f>+IF(ISNUMBER(DATA!N273),DATA!N273,"n/a")</f>
        <v>4.1550890000000003</v>
      </c>
      <c r="L288" s="79">
        <f>+IF(ISNUMBER(DATA!O273),DATA!O273,"n/a")</f>
        <v>2.3765000000000001E-2</v>
      </c>
      <c r="R288" s="68"/>
      <c r="S288" s="68"/>
      <c r="T288" s="68"/>
      <c r="U288" s="68"/>
      <c r="V288" s="68"/>
      <c r="W288" s="68"/>
      <c r="X288" s="68"/>
      <c r="Y288" s="68"/>
    </row>
    <row r="289" spans="1:25" x14ac:dyDescent="0.2">
      <c r="A289" s="77" t="s">
        <v>19</v>
      </c>
      <c r="B289" s="77" t="s">
        <v>21</v>
      </c>
      <c r="C289" s="68" t="s">
        <v>10</v>
      </c>
      <c r="D289" s="68" t="s">
        <v>305</v>
      </c>
      <c r="E289" s="89">
        <f>+IF(ISNUMBER(DATA!H274),DATA!H274,"n/a")</f>
        <v>3.9474499999999999</v>
      </c>
      <c r="F289" s="79">
        <f>+IF(ISNUMBER(DATA!I274),DATA!I274,"n/a")</f>
        <v>-1.7762E-2</v>
      </c>
      <c r="G289" s="89">
        <f>+IF(ISNUMBER(DATA!J274),DATA!J274,"n/a")</f>
        <v>3.8755449999999998</v>
      </c>
      <c r="H289" s="79">
        <f>+IF(ISNUMBER(DATA!K274),DATA!K274,"n/a")</f>
        <v>-2.1529E-2</v>
      </c>
      <c r="I289" s="89">
        <f>+IF(ISNUMBER(DATA!L274),DATA!L274,"n/a")</f>
        <v>3.8224680000000002</v>
      </c>
      <c r="J289" s="79">
        <f>+IF(ISNUMBER(DATA!M274),DATA!M274,"n/a")</f>
        <v>-2.6692E-2</v>
      </c>
      <c r="K289" s="89">
        <f>+IF(ISNUMBER(DATA!N274),DATA!N274,"n/a")</f>
        <v>3.8653460000000002</v>
      </c>
      <c r="L289" s="79">
        <f>+IF(ISNUMBER(DATA!O274),DATA!O274,"n/a")</f>
        <v>-1.3272000000000001E-2</v>
      </c>
      <c r="R289" s="68"/>
      <c r="S289" s="68"/>
      <c r="T289" s="68"/>
      <c r="U289" s="68"/>
      <c r="V289" s="68"/>
      <c r="W289" s="68"/>
      <c r="X289" s="68"/>
      <c r="Y289" s="68"/>
    </row>
    <row r="290" spans="1:25" x14ac:dyDescent="0.2">
      <c r="A290" s="77" t="s">
        <v>19</v>
      </c>
      <c r="B290" s="77" t="s">
        <v>21</v>
      </c>
      <c r="C290" s="68" t="s">
        <v>10</v>
      </c>
      <c r="D290" s="68" t="s">
        <v>306</v>
      </c>
      <c r="E290" s="89">
        <f>+IF(ISNUMBER(DATA!H275),DATA!H275,"n/a")</f>
        <v>3.586042</v>
      </c>
      <c r="F290" s="79">
        <f>+IF(ISNUMBER(DATA!I275),DATA!I275,"n/a")</f>
        <v>-0.108353</v>
      </c>
      <c r="G290" s="89">
        <f>+IF(ISNUMBER(DATA!J275),DATA!J275,"n/a")</f>
        <v>3.5860069999999999</v>
      </c>
      <c r="H290" s="79">
        <f>+IF(ISNUMBER(DATA!K275),DATA!K275,"n/a")</f>
        <v>-0.124018</v>
      </c>
      <c r="I290" s="89">
        <f>+IF(ISNUMBER(DATA!L275),DATA!L275,"n/a")</f>
        <v>3.6011579999999999</v>
      </c>
      <c r="J290" s="79">
        <f>+IF(ISNUMBER(DATA!M275),DATA!M275,"n/a")</f>
        <v>-8.6981000000000003E-2</v>
      </c>
      <c r="K290" s="89">
        <f>+IF(ISNUMBER(DATA!N275),DATA!N275,"n/a")</f>
        <v>3.7371650000000001</v>
      </c>
      <c r="L290" s="79">
        <f>+IF(ISNUMBER(DATA!O275),DATA!O275,"n/a")</f>
        <v>-2.0927999999999999E-2</v>
      </c>
      <c r="R290" s="68"/>
      <c r="S290" s="68"/>
      <c r="T290" s="68"/>
      <c r="U290" s="68"/>
      <c r="V290" s="68"/>
      <c r="W290" s="68"/>
      <c r="X290" s="68"/>
      <c r="Y290" s="68"/>
    </row>
    <row r="291" spans="1:25" x14ac:dyDescent="0.2">
      <c r="A291" s="77" t="s">
        <v>19</v>
      </c>
      <c r="B291" s="77" t="s">
        <v>21</v>
      </c>
      <c r="C291" s="68" t="s">
        <v>10</v>
      </c>
      <c r="D291" s="68" t="s">
        <v>307</v>
      </c>
      <c r="E291" s="89">
        <f>+IF(ISNUMBER(DATA!H276),DATA!H276,"n/a")</f>
        <v>4.0476890000000001</v>
      </c>
      <c r="F291" s="79">
        <f>+IF(ISNUMBER(DATA!I276),DATA!I276,"n/a")</f>
        <v>1.8547999999999999E-2</v>
      </c>
      <c r="G291" s="89">
        <f>+IF(ISNUMBER(DATA!J276),DATA!J276,"n/a")</f>
        <v>3.939298</v>
      </c>
      <c r="H291" s="79">
        <f>+IF(ISNUMBER(DATA!K276),DATA!K276,"n/a")</f>
        <v>-5.0179999999999999E-3</v>
      </c>
      <c r="I291" s="89">
        <f>+IF(ISNUMBER(DATA!L276),DATA!L276,"n/a")</f>
        <v>3.9580150000000001</v>
      </c>
      <c r="J291" s="79">
        <f>+IF(ISNUMBER(DATA!M276),DATA!M276,"n/a")</f>
        <v>5.0140000000000002E-3</v>
      </c>
      <c r="K291" s="89">
        <f>+IF(ISNUMBER(DATA!N276),DATA!N276,"n/a")</f>
        <v>3.9228679999999998</v>
      </c>
      <c r="L291" s="79">
        <f>+IF(ISNUMBER(DATA!O276),DATA!O276,"n/a")</f>
        <v>3.5699999999999998E-3</v>
      </c>
      <c r="R291" s="68"/>
      <c r="S291" s="68"/>
      <c r="T291" s="68"/>
      <c r="U291" s="68"/>
      <c r="V291" s="68"/>
      <c r="W291" s="68"/>
      <c r="X291" s="68"/>
      <c r="Y291" s="68"/>
    </row>
    <row r="292" spans="1:25" x14ac:dyDescent="0.2">
      <c r="A292" s="77" t="s">
        <v>19</v>
      </c>
      <c r="B292" s="77" t="s">
        <v>21</v>
      </c>
      <c r="C292" s="68" t="s">
        <v>10</v>
      </c>
      <c r="D292" s="68" t="s">
        <v>308</v>
      </c>
      <c r="E292" s="89">
        <f>+IF(ISNUMBER(DATA!H277),DATA!H277,"n/a")</f>
        <v>4.1503569999999996</v>
      </c>
      <c r="F292" s="79">
        <f>+IF(ISNUMBER(DATA!I277),DATA!I277,"n/a")</f>
        <v>2.4947E-2</v>
      </c>
      <c r="G292" s="89">
        <f>+IF(ISNUMBER(DATA!J277),DATA!J277,"n/a")</f>
        <v>4.211004</v>
      </c>
      <c r="H292" s="79">
        <f>+IF(ISNUMBER(DATA!K277),DATA!K277,"n/a")</f>
        <v>4.5957999999999999E-2</v>
      </c>
      <c r="I292" s="89">
        <f>+IF(ISNUMBER(DATA!L277),DATA!L277,"n/a")</f>
        <v>4.2442200000000003</v>
      </c>
      <c r="J292" s="79">
        <f>+IF(ISNUMBER(DATA!M277),DATA!M277,"n/a")</f>
        <v>5.3310999999999997E-2</v>
      </c>
      <c r="K292" s="89">
        <f>+IF(ISNUMBER(DATA!N277),DATA!N277,"n/a")</f>
        <v>4.1609540000000003</v>
      </c>
      <c r="L292" s="79">
        <f>+IF(ISNUMBER(DATA!O277),DATA!O277,"n/a")</f>
        <v>2.5659999999999999E-2</v>
      </c>
      <c r="R292" s="68"/>
      <c r="S292" s="68"/>
      <c r="T292" s="68"/>
      <c r="U292" s="68"/>
      <c r="V292" s="68"/>
      <c r="W292" s="68"/>
      <c r="X292" s="68"/>
      <c r="Y292" s="68"/>
    </row>
    <row r="293" spans="1:25" x14ac:dyDescent="0.2">
      <c r="A293" s="77" t="s">
        <v>19</v>
      </c>
      <c r="B293" s="77" t="s">
        <v>21</v>
      </c>
      <c r="C293" s="68" t="s">
        <v>10</v>
      </c>
      <c r="D293" s="68" t="s">
        <v>309</v>
      </c>
      <c r="E293" s="89">
        <f>+IF(ISNUMBER(DATA!H278),DATA!H278,"n/a")</f>
        <v>3.9968400000000002</v>
      </c>
      <c r="F293" s="79">
        <f>+IF(ISNUMBER(DATA!I278),DATA!I278,"n/a")</f>
        <v>2.444E-3</v>
      </c>
      <c r="G293" s="89">
        <f>+IF(ISNUMBER(DATA!J278),DATA!J278,"n/a")</f>
        <v>3.978831</v>
      </c>
      <c r="H293" s="79">
        <f>+IF(ISNUMBER(DATA!K278),DATA!K278,"n/a")</f>
        <v>-3.3379999999999998E-3</v>
      </c>
      <c r="I293" s="89">
        <f>+IF(ISNUMBER(DATA!L278),DATA!L278,"n/a")</f>
        <v>3.9643640000000002</v>
      </c>
      <c r="J293" s="79">
        <f>+IF(ISNUMBER(DATA!M278),DATA!M278,"n/a")</f>
        <v>-2.3E-5</v>
      </c>
      <c r="K293" s="89">
        <f>+IF(ISNUMBER(DATA!N278),DATA!N278,"n/a")</f>
        <v>3.9567260000000002</v>
      </c>
      <c r="L293" s="79">
        <f>+IF(ISNUMBER(DATA!O278),DATA!O278,"n/a")</f>
        <v>1.2E-4</v>
      </c>
      <c r="R293" s="68"/>
      <c r="S293" s="68"/>
      <c r="T293" s="68"/>
      <c r="U293" s="68"/>
      <c r="V293" s="68"/>
      <c r="W293" s="68"/>
      <c r="X293" s="68"/>
      <c r="Y293" s="68"/>
    </row>
    <row r="294" spans="1:25" x14ac:dyDescent="0.2">
      <c r="A294" s="77" t="s">
        <v>19</v>
      </c>
      <c r="B294" s="77" t="s">
        <v>21</v>
      </c>
      <c r="C294" s="68" t="s">
        <v>10</v>
      </c>
      <c r="D294" s="68" t="s">
        <v>310</v>
      </c>
      <c r="E294" s="89">
        <f>+IF(ISNUMBER(DATA!H279),DATA!H279,"n/a")</f>
        <v>3.9287350000000001</v>
      </c>
      <c r="F294" s="79">
        <f>+IF(ISNUMBER(DATA!I279),DATA!I279,"n/a")</f>
        <v>3.1522000000000001E-2</v>
      </c>
      <c r="G294" s="89">
        <f>+IF(ISNUMBER(DATA!J279),DATA!J279,"n/a")</f>
        <v>3.9483549999999998</v>
      </c>
      <c r="H294" s="79">
        <f>+IF(ISNUMBER(DATA!K279),DATA!K279,"n/a")</f>
        <v>3.5513000000000003E-2</v>
      </c>
      <c r="I294" s="89">
        <f>+IF(ISNUMBER(DATA!L279),DATA!L279,"n/a")</f>
        <v>3.8902019999999999</v>
      </c>
      <c r="J294" s="79">
        <f>+IF(ISNUMBER(DATA!M279),DATA!M279,"n/a")</f>
        <v>3.7915999999999998E-2</v>
      </c>
      <c r="K294" s="89">
        <f>+IF(ISNUMBER(DATA!N279),DATA!N279,"n/a")</f>
        <v>3.844325</v>
      </c>
      <c r="L294" s="79">
        <f>+IF(ISNUMBER(DATA!O279),DATA!O279,"n/a")</f>
        <v>3.6798999999999998E-2</v>
      </c>
      <c r="R294" s="68"/>
      <c r="S294" s="68"/>
      <c r="T294" s="68"/>
      <c r="U294" s="68"/>
      <c r="V294" s="68"/>
      <c r="W294" s="68"/>
      <c r="X294" s="68"/>
      <c r="Y294" s="68"/>
    </row>
    <row r="295" spans="1:25" x14ac:dyDescent="0.2">
      <c r="A295" s="77" t="s">
        <v>19</v>
      </c>
      <c r="B295" s="77" t="s">
        <v>21</v>
      </c>
      <c r="C295" s="68" t="s">
        <v>10</v>
      </c>
      <c r="D295" s="68" t="s">
        <v>311</v>
      </c>
      <c r="E295" s="89">
        <f>+IF(ISNUMBER(DATA!H280),DATA!H280,"n/a")</f>
        <v>3.8473549999999999</v>
      </c>
      <c r="F295" s="79">
        <f>+IF(ISNUMBER(DATA!I280),DATA!I280,"n/a")</f>
        <v>-3.9570000000000001E-2</v>
      </c>
      <c r="G295" s="89">
        <f>+IF(ISNUMBER(DATA!J280),DATA!J280,"n/a")</f>
        <v>3.8273190000000001</v>
      </c>
      <c r="H295" s="79">
        <f>+IF(ISNUMBER(DATA!K280),DATA!K280,"n/a")</f>
        <v>-4.5026999999999998E-2</v>
      </c>
      <c r="I295" s="89">
        <f>+IF(ISNUMBER(DATA!L280),DATA!L280,"n/a")</f>
        <v>3.823547</v>
      </c>
      <c r="J295" s="79">
        <f>+IF(ISNUMBER(DATA!M280),DATA!M280,"n/a")</f>
        <v>-3.3343999999999999E-2</v>
      </c>
      <c r="K295" s="89">
        <f>+IF(ISNUMBER(DATA!N280),DATA!N280,"n/a")</f>
        <v>3.8785690000000002</v>
      </c>
      <c r="L295" s="79">
        <f>+IF(ISNUMBER(DATA!O280),DATA!O280,"n/a")</f>
        <v>-1.2062E-2</v>
      </c>
      <c r="R295" s="68"/>
      <c r="S295" s="68"/>
      <c r="T295" s="68"/>
      <c r="U295" s="68"/>
      <c r="V295" s="68"/>
      <c r="W295" s="68"/>
      <c r="X295" s="68"/>
      <c r="Y295" s="68"/>
    </row>
    <row r="296" spans="1:25" x14ac:dyDescent="0.2">
      <c r="A296" s="77" t="s">
        <v>19</v>
      </c>
      <c r="B296" s="77" t="s">
        <v>21</v>
      </c>
      <c r="C296" s="68" t="s">
        <v>10</v>
      </c>
      <c r="D296" s="68" t="s">
        <v>312</v>
      </c>
      <c r="E296" s="89">
        <f>+IF(ISNUMBER(DATA!H281),DATA!H281,"n/a")</f>
        <v>4.1148129999999998</v>
      </c>
      <c r="F296" s="79">
        <f>+IF(ISNUMBER(DATA!I281),DATA!I281,"n/a")</f>
        <v>1.9271E-2</v>
      </c>
      <c r="G296" s="89">
        <f>+IF(ISNUMBER(DATA!J281),DATA!J281,"n/a")</f>
        <v>4.0564799999999996</v>
      </c>
      <c r="H296" s="79">
        <f>+IF(ISNUMBER(DATA!K281),DATA!K281,"n/a")</f>
        <v>-7.0600000000000003E-4</v>
      </c>
      <c r="I296" s="89">
        <f>+IF(ISNUMBER(DATA!L281),DATA!L281,"n/a")</f>
        <v>4.0139690000000003</v>
      </c>
      <c r="J296" s="79">
        <f>+IF(ISNUMBER(DATA!M281),DATA!M281,"n/a")</f>
        <v>-2.1329999999999999E-3</v>
      </c>
      <c r="K296" s="89">
        <f>+IF(ISNUMBER(DATA!N281),DATA!N281,"n/a")</f>
        <v>4.0361039999999999</v>
      </c>
      <c r="L296" s="79">
        <f>+IF(ISNUMBER(DATA!O281),DATA!O281,"n/a")</f>
        <v>2.0449999999999999E-2</v>
      </c>
      <c r="R296" s="68"/>
      <c r="S296" s="68"/>
      <c r="T296" s="68"/>
      <c r="U296" s="68"/>
      <c r="V296" s="68"/>
      <c r="W296" s="68"/>
      <c r="X296" s="68"/>
      <c r="Y296" s="68"/>
    </row>
    <row r="297" spans="1:25" x14ac:dyDescent="0.2">
      <c r="A297" s="77" t="s">
        <v>19</v>
      </c>
      <c r="B297" s="77" t="s">
        <v>21</v>
      </c>
      <c r="C297" s="68" t="s">
        <v>10</v>
      </c>
      <c r="D297" s="68" t="s">
        <v>313</v>
      </c>
      <c r="E297" s="89">
        <f>+IF(ISNUMBER(DATA!H282),DATA!H282,"n/a")</f>
        <v>4.5842140000000002</v>
      </c>
      <c r="F297" s="79">
        <f>+IF(ISNUMBER(DATA!I282),DATA!I282,"n/a")</f>
        <v>2.0184000000000001E-2</v>
      </c>
      <c r="G297" s="89">
        <f>+IF(ISNUMBER(DATA!J282),DATA!J282,"n/a")</f>
        <v>4.4278219999999999</v>
      </c>
      <c r="H297" s="79">
        <f>+IF(ISNUMBER(DATA!K282),DATA!K282,"n/a")</f>
        <v>2.7594E-2</v>
      </c>
      <c r="I297" s="89">
        <f>+IF(ISNUMBER(DATA!L282),DATA!L282,"n/a")</f>
        <v>4.4344510000000001</v>
      </c>
      <c r="J297" s="79">
        <f>+IF(ISNUMBER(DATA!M282),DATA!M282,"n/a")</f>
        <v>4.3305000000000003E-2</v>
      </c>
      <c r="K297" s="89">
        <f>+IF(ISNUMBER(DATA!N282),DATA!N282,"n/a")</f>
        <v>4.2016650000000002</v>
      </c>
      <c r="L297" s="79">
        <f>+IF(ISNUMBER(DATA!O282),DATA!O282,"n/a")</f>
        <v>2.2693000000000001E-2</v>
      </c>
      <c r="R297" s="68"/>
      <c r="S297" s="68"/>
      <c r="T297" s="68"/>
      <c r="U297" s="68"/>
      <c r="V297" s="68"/>
      <c r="W297" s="68"/>
      <c r="X297" s="68"/>
      <c r="Y297" s="68"/>
    </row>
    <row r="298" spans="1:25" x14ac:dyDescent="0.2">
      <c r="A298" s="77" t="s">
        <v>19</v>
      </c>
      <c r="B298" s="77" t="s">
        <v>21</v>
      </c>
      <c r="C298" s="68" t="s">
        <v>10</v>
      </c>
      <c r="D298" s="68" t="s">
        <v>314</v>
      </c>
      <c r="E298" s="89">
        <f>+IF(ISNUMBER(DATA!H283),DATA!H283,"n/a")</f>
        <v>3.7377099999999999</v>
      </c>
      <c r="F298" s="79">
        <f>+IF(ISNUMBER(DATA!I283),DATA!I283,"n/a")</f>
        <v>-2.5468999999999999E-2</v>
      </c>
      <c r="G298" s="89">
        <f>+IF(ISNUMBER(DATA!J283),DATA!J283,"n/a")</f>
        <v>3.7336870000000002</v>
      </c>
      <c r="H298" s="79">
        <f>+IF(ISNUMBER(DATA!K283),DATA!K283,"n/a")</f>
        <v>-5.9119999999999999E-2</v>
      </c>
      <c r="I298" s="89">
        <f>+IF(ISNUMBER(DATA!L283),DATA!L283,"n/a")</f>
        <v>3.7493129999999999</v>
      </c>
      <c r="J298" s="79">
        <f>+IF(ISNUMBER(DATA!M283),DATA!M283,"n/a")</f>
        <v>-7.0233000000000004E-2</v>
      </c>
      <c r="K298" s="89">
        <f>+IF(ISNUMBER(DATA!N283),DATA!N283,"n/a")</f>
        <v>3.7379069999999999</v>
      </c>
      <c r="L298" s="79">
        <f>+IF(ISNUMBER(DATA!O283),DATA!O283,"n/a")</f>
        <v>-6.8575999999999998E-2</v>
      </c>
      <c r="R298" s="68"/>
      <c r="S298" s="68"/>
      <c r="T298" s="68"/>
      <c r="U298" s="68"/>
      <c r="V298" s="68"/>
      <c r="W298" s="68"/>
      <c r="X298" s="68"/>
      <c r="Y298" s="68"/>
    </row>
    <row r="299" spans="1:25" x14ac:dyDescent="0.2">
      <c r="A299" s="77" t="s">
        <v>19</v>
      </c>
      <c r="B299" s="77" t="s">
        <v>21</v>
      </c>
      <c r="C299" s="68" t="s">
        <v>10</v>
      </c>
      <c r="D299" s="68" t="s">
        <v>315</v>
      </c>
      <c r="E299" s="89">
        <f>+IF(ISNUMBER(DATA!H284),DATA!H284,"n/a")</f>
        <v>4.0747159999999996</v>
      </c>
      <c r="F299" s="79">
        <f>+IF(ISNUMBER(DATA!I284),DATA!I284,"n/a")</f>
        <v>-1.5999999999999999E-5</v>
      </c>
      <c r="G299" s="89">
        <f>+IF(ISNUMBER(DATA!J284),DATA!J284,"n/a")</f>
        <v>4.0816540000000003</v>
      </c>
      <c r="H299" s="79">
        <f>+IF(ISNUMBER(DATA!K284),DATA!K284,"n/a")</f>
        <v>-2.9819999999999998E-3</v>
      </c>
      <c r="I299" s="89">
        <f>+IF(ISNUMBER(DATA!L284),DATA!L284,"n/a")</f>
        <v>4.0718110000000003</v>
      </c>
      <c r="J299" s="79">
        <f>+IF(ISNUMBER(DATA!M284),DATA!M284,"n/a")</f>
        <v>-2.3709999999999998E-3</v>
      </c>
      <c r="K299" s="89">
        <f>+IF(ISNUMBER(DATA!N284),DATA!N284,"n/a")</f>
        <v>4.0286239999999998</v>
      </c>
      <c r="L299" s="79">
        <f>+IF(ISNUMBER(DATA!O284),DATA!O284,"n/a")</f>
        <v>-1.5237000000000001E-2</v>
      </c>
      <c r="R299" s="68"/>
      <c r="S299" s="68"/>
      <c r="T299" s="68"/>
      <c r="U299" s="68"/>
      <c r="V299" s="68"/>
      <c r="W299" s="68"/>
      <c r="X299" s="68"/>
      <c r="Y299" s="68"/>
    </row>
    <row r="300" spans="1:25" x14ac:dyDescent="0.2">
      <c r="A300" s="77" t="s">
        <v>19</v>
      </c>
      <c r="B300" s="77" t="s">
        <v>21</v>
      </c>
      <c r="C300" s="68" t="s">
        <v>10</v>
      </c>
      <c r="D300" s="68" t="s">
        <v>316</v>
      </c>
      <c r="E300" s="89">
        <f>+IF(ISNUMBER(DATA!H285),DATA!H285,"n/a")</f>
        <v>4.1778269999999997</v>
      </c>
      <c r="F300" s="79">
        <f>+IF(ISNUMBER(DATA!I285),DATA!I285,"n/a")</f>
        <v>2.7629999999999998E-2</v>
      </c>
      <c r="G300" s="89">
        <f>+IF(ISNUMBER(DATA!J285),DATA!J285,"n/a")</f>
        <v>4.1843269999999997</v>
      </c>
      <c r="H300" s="79">
        <f>+IF(ISNUMBER(DATA!K285),DATA!K285,"n/a")</f>
        <v>2.3179000000000002E-2</v>
      </c>
      <c r="I300" s="89">
        <f>+IF(ISNUMBER(DATA!L285),DATA!L285,"n/a")</f>
        <v>4.1496700000000004</v>
      </c>
      <c r="J300" s="79">
        <f>+IF(ISNUMBER(DATA!M285),DATA!M285,"n/a")</f>
        <v>9.7549999999999998E-3</v>
      </c>
      <c r="K300" s="89">
        <f>+IF(ISNUMBER(DATA!N285),DATA!N285,"n/a")</f>
        <v>4.1105720000000003</v>
      </c>
      <c r="L300" s="79">
        <f>+IF(ISNUMBER(DATA!O285),DATA!O285,"n/a")</f>
        <v>-9.6469999999999993E-3</v>
      </c>
      <c r="R300" s="68"/>
      <c r="S300" s="68"/>
      <c r="T300" s="68"/>
      <c r="U300" s="68"/>
      <c r="V300" s="68"/>
      <c r="W300" s="68"/>
      <c r="X300" s="68"/>
      <c r="Y300" s="68"/>
    </row>
    <row r="301" spans="1:25" x14ac:dyDescent="0.2">
      <c r="A301" s="77" t="s">
        <v>19</v>
      </c>
      <c r="B301" s="77" t="s">
        <v>21</v>
      </c>
      <c r="C301" s="68" t="s">
        <v>10</v>
      </c>
      <c r="D301" s="68" t="s">
        <v>317</v>
      </c>
      <c r="E301" s="89">
        <f>+IF(ISNUMBER(DATA!H286),DATA!H286,"n/a")</f>
        <v>4.2551610000000002</v>
      </c>
      <c r="F301" s="79">
        <f>+IF(ISNUMBER(DATA!I286),DATA!I286,"n/a")</f>
        <v>9.1500000000000001E-3</v>
      </c>
      <c r="G301" s="89">
        <f>+IF(ISNUMBER(DATA!J286),DATA!J286,"n/a")</f>
        <v>4.2737420000000004</v>
      </c>
      <c r="H301" s="79">
        <f>+IF(ISNUMBER(DATA!K286),DATA!K286,"n/a")</f>
        <v>2.3363999999999999E-2</v>
      </c>
      <c r="I301" s="89">
        <f>+IF(ISNUMBER(DATA!L286),DATA!L286,"n/a")</f>
        <v>4.2435739999999997</v>
      </c>
      <c r="J301" s="79">
        <f>+IF(ISNUMBER(DATA!M286),DATA!M286,"n/a")</f>
        <v>1.391E-2</v>
      </c>
      <c r="K301" s="89">
        <f>+IF(ISNUMBER(DATA!N286),DATA!N286,"n/a")</f>
        <v>4.1818080000000002</v>
      </c>
      <c r="L301" s="79">
        <f>+IF(ISNUMBER(DATA!O286),DATA!O286,"n/a")</f>
        <v>-4.744E-3</v>
      </c>
      <c r="R301" s="68"/>
      <c r="S301" s="68"/>
      <c r="T301" s="68"/>
      <c r="U301" s="68"/>
      <c r="V301" s="68"/>
      <c r="W301" s="68"/>
      <c r="X301" s="68"/>
      <c r="Y301" s="68"/>
    </row>
    <row r="302" spans="1:25" x14ac:dyDescent="0.2">
      <c r="A302" s="77" t="s">
        <v>19</v>
      </c>
      <c r="B302" s="77" t="s">
        <v>21</v>
      </c>
      <c r="C302" s="68" t="s">
        <v>10</v>
      </c>
      <c r="D302" s="68" t="s">
        <v>318</v>
      </c>
      <c r="E302" s="89">
        <f>+IF(ISNUMBER(DATA!H287),DATA!H287,"n/a")</f>
        <v>3.5202059999999999</v>
      </c>
      <c r="F302" s="79">
        <f>+IF(ISNUMBER(DATA!I287),DATA!I287,"n/a")</f>
        <v>3.3741E-2</v>
      </c>
      <c r="G302" s="89">
        <f>+IF(ISNUMBER(DATA!J287),DATA!J287,"n/a")</f>
        <v>3.5251749999999999</v>
      </c>
      <c r="H302" s="79">
        <f>+IF(ISNUMBER(DATA!K287),DATA!K287,"n/a")</f>
        <v>3.0537000000000002E-2</v>
      </c>
      <c r="I302" s="89">
        <f>+IF(ISNUMBER(DATA!L287),DATA!L287,"n/a")</f>
        <v>3.517169</v>
      </c>
      <c r="J302" s="79">
        <f>+IF(ISNUMBER(DATA!M287),DATA!M287,"n/a")</f>
        <v>4.5678999999999997E-2</v>
      </c>
      <c r="K302" s="89">
        <f>+IF(ISNUMBER(DATA!N287),DATA!N287,"n/a")</f>
        <v>3.4363890000000001</v>
      </c>
      <c r="L302" s="79">
        <f>+IF(ISNUMBER(DATA!O287),DATA!O287,"n/a")</f>
        <v>3.0882E-2</v>
      </c>
      <c r="R302" s="68"/>
      <c r="S302" s="68"/>
      <c r="T302" s="68"/>
      <c r="U302" s="68"/>
      <c r="V302" s="68"/>
      <c r="W302" s="68"/>
      <c r="X302" s="68"/>
      <c r="Y302" s="68"/>
    </row>
    <row r="303" spans="1:25" x14ac:dyDescent="0.2">
      <c r="A303" s="77" t="s">
        <v>19</v>
      </c>
      <c r="B303" s="77" t="s">
        <v>21</v>
      </c>
      <c r="C303" s="68" t="s">
        <v>10</v>
      </c>
      <c r="D303" s="68" t="s">
        <v>319</v>
      </c>
      <c r="E303" s="89">
        <f>+IF(ISNUMBER(DATA!H288),DATA!H288,"n/a")</f>
        <v>3.8927499999999999</v>
      </c>
      <c r="F303" s="79">
        <f>+IF(ISNUMBER(DATA!I288),DATA!I288,"n/a")</f>
        <v>1.9757E-2</v>
      </c>
      <c r="G303" s="89">
        <f>+IF(ISNUMBER(DATA!J288),DATA!J288,"n/a")</f>
        <v>3.8778199999999998</v>
      </c>
      <c r="H303" s="79">
        <f>+IF(ISNUMBER(DATA!K288),DATA!K288,"n/a")</f>
        <v>1.5814000000000002E-2</v>
      </c>
      <c r="I303" s="89">
        <f>+IF(ISNUMBER(DATA!L288),DATA!L288,"n/a")</f>
        <v>3.8788960000000001</v>
      </c>
      <c r="J303" s="79">
        <f>+IF(ISNUMBER(DATA!M288),DATA!M288,"n/a")</f>
        <v>1.4958000000000001E-2</v>
      </c>
      <c r="K303" s="89">
        <f>+IF(ISNUMBER(DATA!N288),DATA!N288,"n/a")</f>
        <v>3.8790499999999999</v>
      </c>
      <c r="L303" s="79">
        <f>+IF(ISNUMBER(DATA!O288),DATA!O288,"n/a")</f>
        <v>-3.2209999999999999E-3</v>
      </c>
      <c r="R303" s="68"/>
      <c r="S303" s="68"/>
      <c r="T303" s="68"/>
      <c r="U303" s="68"/>
      <c r="V303" s="68"/>
      <c r="W303" s="68"/>
      <c r="X303" s="68"/>
      <c r="Y303" s="68"/>
    </row>
    <row r="304" spans="1:25" x14ac:dyDescent="0.2">
      <c r="A304" s="77" t="s">
        <v>19</v>
      </c>
      <c r="B304" s="77" t="s">
        <v>21</v>
      </c>
      <c r="C304" s="68" t="s">
        <v>10</v>
      </c>
      <c r="D304" s="68" t="s">
        <v>320</v>
      </c>
      <c r="E304" s="89">
        <f>+IF(ISNUMBER(DATA!H289),DATA!H289,"n/a")</f>
        <v>4.2607910000000002</v>
      </c>
      <c r="F304" s="79">
        <f>+IF(ISNUMBER(DATA!I289),DATA!I289,"n/a")</f>
        <v>-2.1441000000000002E-2</v>
      </c>
      <c r="G304" s="89">
        <f>+IF(ISNUMBER(DATA!J289),DATA!J289,"n/a")</f>
        <v>4.267531</v>
      </c>
      <c r="H304" s="79">
        <f>+IF(ISNUMBER(DATA!K289),DATA!K289,"n/a")</f>
        <v>-4.7363000000000002E-2</v>
      </c>
      <c r="I304" s="89">
        <f>+IF(ISNUMBER(DATA!L289),DATA!L289,"n/a")</f>
        <v>4.2572729999999996</v>
      </c>
      <c r="J304" s="79">
        <f>+IF(ISNUMBER(DATA!M289),DATA!M289,"n/a")</f>
        <v>-6.4172000000000007E-2</v>
      </c>
      <c r="K304" s="89">
        <f>+IF(ISNUMBER(DATA!N289),DATA!N289,"n/a")</f>
        <v>4.3112149999999998</v>
      </c>
      <c r="L304" s="79">
        <f>+IF(ISNUMBER(DATA!O289),DATA!O289,"n/a")</f>
        <v>-7.4430999999999997E-2</v>
      </c>
      <c r="R304" s="68"/>
      <c r="S304" s="68"/>
      <c r="T304" s="68"/>
      <c r="U304" s="68"/>
      <c r="V304" s="68"/>
      <c r="W304" s="68"/>
      <c r="X304" s="68"/>
      <c r="Y304" s="68"/>
    </row>
    <row r="305" spans="1:25" x14ac:dyDescent="0.2">
      <c r="A305" s="77" t="s">
        <v>19</v>
      </c>
      <c r="B305" s="77" t="s">
        <v>21</v>
      </c>
      <c r="C305" s="68" t="s">
        <v>10</v>
      </c>
      <c r="D305" s="68" t="s">
        <v>321</v>
      </c>
      <c r="E305" s="89">
        <f>+IF(ISNUMBER(DATA!H290),DATA!H290,"n/a")</f>
        <v>4.5691160000000002</v>
      </c>
      <c r="F305" s="79">
        <f>+IF(ISNUMBER(DATA!I290),DATA!I290,"n/a")</f>
        <v>3.1147999999999999E-2</v>
      </c>
      <c r="G305" s="89">
        <f>+IF(ISNUMBER(DATA!J290),DATA!J290,"n/a")</f>
        <v>4.5841519999999996</v>
      </c>
      <c r="H305" s="79">
        <f>+IF(ISNUMBER(DATA!K290),DATA!K290,"n/a")</f>
        <v>2.1531999999999999E-2</v>
      </c>
      <c r="I305" s="89">
        <f>+IF(ISNUMBER(DATA!L290),DATA!L290,"n/a")</f>
        <v>4.6178400000000002</v>
      </c>
      <c r="J305" s="79">
        <f>+IF(ISNUMBER(DATA!M290),DATA!M290,"n/a")</f>
        <v>4.4345999999999997E-2</v>
      </c>
      <c r="K305" s="89">
        <f>+IF(ISNUMBER(DATA!N290),DATA!N290,"n/a")</f>
        <v>4.5370220000000003</v>
      </c>
      <c r="L305" s="79">
        <f>+IF(ISNUMBER(DATA!O290),DATA!O290,"n/a")</f>
        <v>1.9123000000000001E-2</v>
      </c>
      <c r="R305" s="68"/>
      <c r="S305" s="68"/>
      <c r="T305" s="68"/>
      <c r="U305" s="68"/>
      <c r="V305" s="68"/>
      <c r="W305" s="68"/>
      <c r="X305" s="68"/>
      <c r="Y305" s="68"/>
    </row>
    <row r="306" spans="1:25" x14ac:dyDescent="0.2">
      <c r="A306" s="77" t="s">
        <v>19</v>
      </c>
      <c r="B306" s="77" t="s">
        <v>21</v>
      </c>
      <c r="C306" s="68" t="s">
        <v>10</v>
      </c>
      <c r="D306" s="68" t="s">
        <v>322</v>
      </c>
      <c r="E306" s="89">
        <f>+IF(ISNUMBER(DATA!H291),DATA!H291,"n/a")</f>
        <v>3.953856</v>
      </c>
      <c r="F306" s="79">
        <f>+IF(ISNUMBER(DATA!I291),DATA!I291,"n/a")</f>
        <v>-1.537E-2</v>
      </c>
      <c r="G306" s="89">
        <f>+IF(ISNUMBER(DATA!J291),DATA!J291,"n/a")</f>
        <v>3.9071470000000001</v>
      </c>
      <c r="H306" s="79">
        <f>+IF(ISNUMBER(DATA!K291),DATA!K291,"n/a")</f>
        <v>-7.4722999999999998E-2</v>
      </c>
      <c r="I306" s="89">
        <f>+IF(ISNUMBER(DATA!L291),DATA!L291,"n/a")</f>
        <v>3.9705520000000001</v>
      </c>
      <c r="J306" s="79">
        <f>+IF(ISNUMBER(DATA!M291),DATA!M291,"n/a")</f>
        <v>-8.3787E-2</v>
      </c>
      <c r="K306" s="89">
        <f>+IF(ISNUMBER(DATA!N291),DATA!N291,"n/a")</f>
        <v>3.9894479999999999</v>
      </c>
      <c r="L306" s="79">
        <f>+IF(ISNUMBER(DATA!O291),DATA!O291,"n/a")</f>
        <v>-8.8540999999999995E-2</v>
      </c>
      <c r="R306" s="68"/>
      <c r="S306" s="68"/>
      <c r="T306" s="68"/>
      <c r="U306" s="68"/>
      <c r="V306" s="68"/>
      <c r="W306" s="68"/>
      <c r="X306" s="68"/>
      <c r="Y306" s="68"/>
    </row>
    <row r="307" spans="1:25" x14ac:dyDescent="0.2">
      <c r="A307" s="77" t="s">
        <v>19</v>
      </c>
      <c r="B307" s="77" t="s">
        <v>21</v>
      </c>
      <c r="C307" s="68" t="s">
        <v>10</v>
      </c>
      <c r="D307" s="68" t="s">
        <v>323</v>
      </c>
      <c r="E307" s="89">
        <f>+IF(ISNUMBER(DATA!H292),DATA!H292,"n/a")</f>
        <v>4.1692010000000002</v>
      </c>
      <c r="F307" s="79">
        <f>+IF(ISNUMBER(DATA!I292),DATA!I292,"n/a")</f>
        <v>-1.6590000000000001E-3</v>
      </c>
      <c r="G307" s="89">
        <f>+IF(ISNUMBER(DATA!J292),DATA!J292,"n/a")</f>
        <v>4.141705</v>
      </c>
      <c r="H307" s="79">
        <f>+IF(ISNUMBER(DATA!K292),DATA!K292,"n/a")</f>
        <v>-9.0600000000000003E-3</v>
      </c>
      <c r="I307" s="89">
        <f>+IF(ISNUMBER(DATA!L292),DATA!L292,"n/a")</f>
        <v>4.1318299999999999</v>
      </c>
      <c r="J307" s="79">
        <f>+IF(ISNUMBER(DATA!M292),DATA!M292,"n/a")</f>
        <v>-2.7560000000000002E-3</v>
      </c>
      <c r="K307" s="89">
        <f>+IF(ISNUMBER(DATA!N292),DATA!N292,"n/a")</f>
        <v>4.1286740000000002</v>
      </c>
      <c r="L307" s="79">
        <f>+IF(ISNUMBER(DATA!O292),DATA!O292,"n/a")</f>
        <v>-6.4999999999999997E-4</v>
      </c>
      <c r="R307" s="68"/>
      <c r="S307" s="68"/>
      <c r="T307" s="68"/>
      <c r="U307" s="68"/>
      <c r="V307" s="68"/>
      <c r="W307" s="68"/>
      <c r="X307" s="68"/>
      <c r="Y307" s="68"/>
    </row>
    <row r="308" spans="1:25" x14ac:dyDescent="0.2">
      <c r="A308" s="77" t="s">
        <v>19</v>
      </c>
      <c r="B308" s="77" t="s">
        <v>21</v>
      </c>
      <c r="C308" s="68" t="s">
        <v>10</v>
      </c>
      <c r="D308" s="68" t="s">
        <v>324</v>
      </c>
      <c r="E308" s="89">
        <f>+IF(ISNUMBER(DATA!H293),DATA!H293,"n/a")</f>
        <v>3.8654760000000001</v>
      </c>
      <c r="F308" s="79">
        <f>+IF(ISNUMBER(DATA!I293),DATA!I293,"n/a")</f>
        <v>-2.9274000000000001E-2</v>
      </c>
      <c r="G308" s="89">
        <f>+IF(ISNUMBER(DATA!J293),DATA!J293,"n/a")</f>
        <v>3.9755919999999998</v>
      </c>
      <c r="H308" s="79">
        <f>+IF(ISNUMBER(DATA!K293),DATA!K293,"n/a")</f>
        <v>3.3549000000000002E-2</v>
      </c>
      <c r="I308" s="89">
        <f>+IF(ISNUMBER(DATA!L293),DATA!L293,"n/a")</f>
        <v>3.9048539999999998</v>
      </c>
      <c r="J308" s="79">
        <f>+IF(ISNUMBER(DATA!M293),DATA!M293,"n/a")</f>
        <v>4.8329999999999998E-2</v>
      </c>
      <c r="K308" s="89">
        <f>+IF(ISNUMBER(DATA!N293),DATA!N293,"n/a")</f>
        <v>3.876811</v>
      </c>
      <c r="L308" s="79">
        <f>+IF(ISNUMBER(DATA!O293),DATA!O293,"n/a")</f>
        <v>4.4360999999999998E-2</v>
      </c>
      <c r="R308" s="68"/>
      <c r="S308" s="68"/>
      <c r="T308" s="68"/>
      <c r="U308" s="68"/>
      <c r="V308" s="68"/>
      <c r="W308" s="68"/>
      <c r="X308" s="68"/>
      <c r="Y308" s="68"/>
    </row>
    <row r="309" spans="1:25" x14ac:dyDescent="0.2">
      <c r="A309" s="77" t="s">
        <v>19</v>
      </c>
      <c r="B309" s="77" t="s">
        <v>21</v>
      </c>
      <c r="C309" s="68" t="s">
        <v>10</v>
      </c>
      <c r="D309" s="68" t="s">
        <v>325</v>
      </c>
      <c r="E309" s="89">
        <f>+IF(ISNUMBER(DATA!H294),DATA!H294,"n/a")</f>
        <v>3.995606</v>
      </c>
      <c r="F309" s="79">
        <f>+IF(ISNUMBER(DATA!I294),DATA!I294,"n/a")</f>
        <v>-1.2750000000000001E-3</v>
      </c>
      <c r="G309" s="89">
        <f>+IF(ISNUMBER(DATA!J294),DATA!J294,"n/a")</f>
        <v>3.9846490000000001</v>
      </c>
      <c r="H309" s="79">
        <f>+IF(ISNUMBER(DATA!K294),DATA!K294,"n/a")</f>
        <v>-6.4349999999999997E-3</v>
      </c>
      <c r="I309" s="89">
        <f>+IF(ISNUMBER(DATA!L294),DATA!L294,"n/a")</f>
        <v>3.966332</v>
      </c>
      <c r="J309" s="79">
        <f>+IF(ISNUMBER(DATA!M294),DATA!M294,"n/a")</f>
        <v>-4.0350000000000004E-3</v>
      </c>
      <c r="K309" s="89">
        <f>+IF(ISNUMBER(DATA!N294),DATA!N294,"n/a")</f>
        <v>3.9547659999999998</v>
      </c>
      <c r="L309" s="79">
        <f>+IF(ISNUMBER(DATA!O294),DATA!O294,"n/a")</f>
        <v>-5.731E-3</v>
      </c>
      <c r="R309" s="68"/>
      <c r="S309" s="68"/>
      <c r="T309" s="68"/>
      <c r="U309" s="68"/>
      <c r="V309" s="68"/>
      <c r="W309" s="68"/>
      <c r="X309" s="68"/>
      <c r="Y309" s="68"/>
    </row>
    <row r="310" spans="1:25" x14ac:dyDescent="0.2">
      <c r="A310" s="77" t="s">
        <v>19</v>
      </c>
      <c r="B310" s="77" t="s">
        <v>21</v>
      </c>
      <c r="C310" s="68" t="s">
        <v>10</v>
      </c>
      <c r="D310" s="68" t="s">
        <v>351</v>
      </c>
      <c r="E310" s="89">
        <f>+IF(ISNUMBER(DATA!H295),DATA!H295,"n/a")</f>
        <v>3.9928330000000001</v>
      </c>
      <c r="F310" s="79">
        <f>+IF(ISNUMBER(DATA!I295),DATA!I295,"n/a")</f>
        <v>9.5736000000000002E-2</v>
      </c>
      <c r="G310" s="89">
        <f>+IF(ISNUMBER(DATA!J295),DATA!J295,"n/a")</f>
        <v>3.9271630000000002</v>
      </c>
      <c r="H310" s="79">
        <f>+IF(ISNUMBER(DATA!K295),DATA!K295,"n/a")</f>
        <v>4.8890999999999997E-2</v>
      </c>
      <c r="I310" s="89">
        <f>+IF(ISNUMBER(DATA!L295),DATA!L295,"n/a")</f>
        <v>3.826597</v>
      </c>
      <c r="J310" s="79">
        <f>+IF(ISNUMBER(DATA!M295),DATA!M295,"n/a")</f>
        <v>2.9158E-2</v>
      </c>
      <c r="K310" s="89">
        <f>+IF(ISNUMBER(DATA!N295),DATA!N295,"n/a")</f>
        <v>3.8052510000000002</v>
      </c>
      <c r="L310" s="79">
        <f>+IF(ISNUMBER(DATA!O295),DATA!O295,"n/a")</f>
        <v>3.6679999999999997E-2</v>
      </c>
      <c r="R310" s="68"/>
      <c r="S310" s="68"/>
      <c r="T310" s="68"/>
      <c r="U310" s="68"/>
      <c r="V310" s="68"/>
      <c r="W310" s="68"/>
      <c r="X310" s="68"/>
      <c r="Y310" s="68"/>
    </row>
    <row r="311" spans="1:25" x14ac:dyDescent="0.2">
      <c r="A311" s="77" t="s">
        <v>19</v>
      </c>
      <c r="B311" s="77" t="s">
        <v>21</v>
      </c>
      <c r="C311" s="68" t="s">
        <v>10</v>
      </c>
      <c r="D311" s="68" t="s">
        <v>352</v>
      </c>
      <c r="E311" s="89">
        <f>+IF(ISNUMBER(DATA!H296),DATA!H296,"n/a")</f>
        <v>3.4486340000000002</v>
      </c>
      <c r="F311" s="79">
        <f>+IF(ISNUMBER(DATA!I296),DATA!I296,"n/a")</f>
        <v>4.4946E-2</v>
      </c>
      <c r="G311" s="89">
        <f>+IF(ISNUMBER(DATA!J296),DATA!J296,"n/a")</f>
        <v>3.3144849999999999</v>
      </c>
      <c r="H311" s="79">
        <f>+IF(ISNUMBER(DATA!K296),DATA!K296,"n/a")</f>
        <v>-1.7458999999999999E-2</v>
      </c>
      <c r="I311" s="89">
        <f>+IF(ISNUMBER(DATA!L296),DATA!L296,"n/a")</f>
        <v>3.2868780000000002</v>
      </c>
      <c r="J311" s="79">
        <f>+IF(ISNUMBER(DATA!M296),DATA!M296,"n/a")</f>
        <v>-2.8494999999999999E-2</v>
      </c>
      <c r="K311" s="89">
        <f>+IF(ISNUMBER(DATA!N296),DATA!N296,"n/a")</f>
        <v>3.3110930000000001</v>
      </c>
      <c r="L311" s="79">
        <f>+IF(ISNUMBER(DATA!O296),DATA!O296,"n/a")</f>
        <v>-3.117E-2</v>
      </c>
      <c r="R311" s="68"/>
      <c r="S311" s="68"/>
      <c r="T311" s="68"/>
      <c r="U311" s="68"/>
      <c r="V311" s="68"/>
      <c r="W311" s="68"/>
      <c r="X311" s="68"/>
      <c r="Y311" s="68"/>
    </row>
    <row r="312" spans="1:25" x14ac:dyDescent="0.2">
      <c r="A312" s="77"/>
      <c r="B312" s="77"/>
      <c r="E312" s="90"/>
      <c r="F312" s="79"/>
      <c r="G312" s="91"/>
      <c r="H312" s="79"/>
      <c r="I312" s="91"/>
      <c r="J312" s="84"/>
      <c r="K312" s="91"/>
      <c r="L312" s="79"/>
      <c r="R312" s="68"/>
      <c r="S312" s="68"/>
      <c r="T312" s="68"/>
      <c r="U312" s="68"/>
      <c r="V312" s="68"/>
      <c r="W312" s="68"/>
      <c r="X312" s="68"/>
      <c r="Y312" s="68"/>
    </row>
    <row r="313" spans="1:25" x14ac:dyDescent="0.2">
      <c r="A313" s="77" t="s">
        <v>19</v>
      </c>
      <c r="B313" s="77" t="s">
        <v>21</v>
      </c>
      <c r="C313" s="68" t="s">
        <v>26</v>
      </c>
      <c r="D313" s="68" t="s">
        <v>278</v>
      </c>
      <c r="E313" s="89">
        <f>+IF(ISNUMBER(DATA!H306),DATA!H306,"n/a")</f>
        <v>2.7463109999999999</v>
      </c>
      <c r="F313" s="79">
        <f>+IF(ISNUMBER(DATA!I306),DATA!I306,"n/a")</f>
        <v>9.1866000000000003E-2</v>
      </c>
      <c r="G313" s="89">
        <f>+IF(ISNUMBER(DATA!J306),DATA!J306,"n/a")</f>
        <v>2.5705439999999999</v>
      </c>
      <c r="H313" s="79">
        <f>+IF(ISNUMBER(DATA!K306),DATA!K306,"n/a")</f>
        <v>-1.5739E-2</v>
      </c>
      <c r="I313" s="89">
        <f>+IF(ISNUMBER(DATA!L306),DATA!L306,"n/a")</f>
        <v>2.5690840000000001</v>
      </c>
      <c r="J313" s="79">
        <f>+IF(ISNUMBER(DATA!M306),DATA!M306,"n/a")</f>
        <v>-8.4950000000000008E-3</v>
      </c>
      <c r="K313" s="89">
        <f>+IF(ISNUMBER(DATA!N306),DATA!N306,"n/a")</f>
        <v>2.5915550000000001</v>
      </c>
      <c r="L313" s="79">
        <f>+IF(ISNUMBER(DATA!O306),DATA!O306,"n/a")</f>
        <v>1.0009000000000001E-2</v>
      </c>
      <c r="R313" s="68"/>
      <c r="S313" s="68"/>
      <c r="T313" s="68"/>
      <c r="U313" s="68"/>
      <c r="V313" s="68"/>
      <c r="W313" s="68"/>
      <c r="X313" s="68"/>
      <c r="Y313" s="68"/>
    </row>
    <row r="314" spans="1:25" x14ac:dyDescent="0.2">
      <c r="A314" s="77" t="s">
        <v>19</v>
      </c>
      <c r="B314" s="77" t="s">
        <v>21</v>
      </c>
      <c r="C314" s="68" t="s">
        <v>26</v>
      </c>
      <c r="D314" s="68" t="s">
        <v>279</v>
      </c>
      <c r="E314" s="89">
        <f>+IF(ISNUMBER(DATA!H307),DATA!H307,"n/a")</f>
        <v>2.422183</v>
      </c>
      <c r="F314" s="79">
        <f>+IF(ISNUMBER(DATA!I307),DATA!I307,"n/a")</f>
        <v>4.9768E-2</v>
      </c>
      <c r="G314" s="89">
        <f>+IF(ISNUMBER(DATA!J307),DATA!J307,"n/a")</f>
        <v>2.384198</v>
      </c>
      <c r="H314" s="79">
        <f>+IF(ISNUMBER(DATA!K307),DATA!K307,"n/a")</f>
        <v>2.3585999999999999E-2</v>
      </c>
      <c r="I314" s="89">
        <f>+IF(ISNUMBER(DATA!L307),DATA!L307,"n/a")</f>
        <v>2.3694760000000001</v>
      </c>
      <c r="J314" s="79">
        <f>+IF(ISNUMBER(DATA!M307),DATA!M307,"n/a")</f>
        <v>2.1978000000000001E-2</v>
      </c>
      <c r="K314" s="89">
        <f>+IF(ISNUMBER(DATA!N307),DATA!N307,"n/a")</f>
        <v>2.369453</v>
      </c>
      <c r="L314" s="79">
        <f>+IF(ISNUMBER(DATA!O307),DATA!O307,"n/a")</f>
        <v>2.9444999999999999E-2</v>
      </c>
      <c r="R314" s="68"/>
      <c r="S314" s="68"/>
      <c r="T314" s="68"/>
      <c r="U314" s="68"/>
      <c r="V314" s="68"/>
      <c r="W314" s="68"/>
      <c r="X314" s="68"/>
      <c r="Y314" s="68"/>
    </row>
    <row r="315" spans="1:25" x14ac:dyDescent="0.2">
      <c r="A315" s="77" t="s">
        <v>19</v>
      </c>
      <c r="B315" s="77" t="s">
        <v>21</v>
      </c>
      <c r="C315" s="68" t="s">
        <v>26</v>
      </c>
      <c r="D315" s="68" t="s">
        <v>280</v>
      </c>
      <c r="E315" s="89">
        <f>+IF(ISNUMBER(DATA!H308),DATA!H308,"n/a")</f>
        <v>2.2551749999999999</v>
      </c>
      <c r="F315" s="79">
        <f>+IF(ISNUMBER(DATA!I308),DATA!I308,"n/a")</f>
        <v>3.6505999999999997E-2</v>
      </c>
      <c r="G315" s="89">
        <f>+IF(ISNUMBER(DATA!J308),DATA!J308,"n/a")</f>
        <v>2.264999</v>
      </c>
      <c r="H315" s="79">
        <f>+IF(ISNUMBER(DATA!K308),DATA!K308,"n/a")</f>
        <v>1.9E-2</v>
      </c>
      <c r="I315" s="89">
        <f>+IF(ISNUMBER(DATA!L308),DATA!L308,"n/a")</f>
        <v>2.2513100000000001</v>
      </c>
      <c r="J315" s="79">
        <f>+IF(ISNUMBER(DATA!M308),DATA!M308,"n/a")</f>
        <v>1.3677999999999999E-2</v>
      </c>
      <c r="K315" s="89">
        <f>+IF(ISNUMBER(DATA!N308),DATA!N308,"n/a")</f>
        <v>2.2291089999999998</v>
      </c>
      <c r="L315" s="79">
        <f>+IF(ISNUMBER(DATA!O308),DATA!O308,"n/a")</f>
        <v>1.391E-2</v>
      </c>
      <c r="R315" s="68"/>
      <c r="S315" s="68"/>
      <c r="T315" s="68"/>
      <c r="U315" s="68"/>
      <c r="V315" s="68"/>
      <c r="W315" s="68"/>
      <c r="X315" s="68"/>
      <c r="Y315" s="68"/>
    </row>
    <row r="316" spans="1:25" x14ac:dyDescent="0.2">
      <c r="A316" s="77" t="s">
        <v>19</v>
      </c>
      <c r="B316" s="77" t="s">
        <v>21</v>
      </c>
      <c r="C316" s="68" t="s">
        <v>26</v>
      </c>
      <c r="D316" s="68" t="s">
        <v>281</v>
      </c>
      <c r="E316" s="89">
        <f>+IF(ISNUMBER(DATA!H309),DATA!H309,"n/a")</f>
        <v>2.4436550000000001</v>
      </c>
      <c r="F316" s="79">
        <f>+IF(ISNUMBER(DATA!I309),DATA!I309,"n/a")</f>
        <v>2.5021000000000002E-2</v>
      </c>
      <c r="G316" s="89">
        <f>+IF(ISNUMBER(DATA!J309),DATA!J309,"n/a")</f>
        <v>2.398787</v>
      </c>
      <c r="H316" s="79">
        <f>+IF(ISNUMBER(DATA!K309),DATA!K309,"n/a")</f>
        <v>1.7257999999999999E-2</v>
      </c>
      <c r="I316" s="89">
        <f>+IF(ISNUMBER(DATA!L309),DATA!L309,"n/a")</f>
        <v>2.3846690000000001</v>
      </c>
      <c r="J316" s="79">
        <f>+IF(ISNUMBER(DATA!M309),DATA!M309,"n/a")</f>
        <v>2.3351E-2</v>
      </c>
      <c r="K316" s="89">
        <f>+IF(ISNUMBER(DATA!N309),DATA!N309,"n/a")</f>
        <v>2.3749120000000001</v>
      </c>
      <c r="L316" s="79">
        <f>+IF(ISNUMBER(DATA!O309),DATA!O309,"n/a")</f>
        <v>2.6197999999999999E-2</v>
      </c>
      <c r="R316" s="68"/>
      <c r="S316" s="68"/>
      <c r="T316" s="68"/>
      <c r="U316" s="68"/>
      <c r="V316" s="68"/>
      <c r="W316" s="68"/>
      <c r="X316" s="68"/>
      <c r="Y316" s="68"/>
    </row>
    <row r="317" spans="1:25" x14ac:dyDescent="0.2">
      <c r="A317" s="77" t="s">
        <v>19</v>
      </c>
      <c r="B317" s="77" t="s">
        <v>21</v>
      </c>
      <c r="C317" s="68" t="s">
        <v>26</v>
      </c>
      <c r="D317" s="68" t="s">
        <v>282</v>
      </c>
      <c r="E317" s="89">
        <f>+IF(ISNUMBER(DATA!H310),DATA!H310,"n/a")</f>
        <v>2.2956720000000002</v>
      </c>
      <c r="F317" s="79">
        <f>+IF(ISNUMBER(DATA!I310),DATA!I310,"n/a")</f>
        <v>2.2161E-2</v>
      </c>
      <c r="G317" s="89">
        <f>+IF(ISNUMBER(DATA!J310),DATA!J310,"n/a")</f>
        <v>2.2663760000000002</v>
      </c>
      <c r="H317" s="79">
        <f>+IF(ISNUMBER(DATA!K310),DATA!K310,"n/a")</f>
        <v>-2.532E-3</v>
      </c>
      <c r="I317" s="89">
        <f>+IF(ISNUMBER(DATA!L310),DATA!L310,"n/a")</f>
        <v>2.2807300000000001</v>
      </c>
      <c r="J317" s="79">
        <f>+IF(ISNUMBER(DATA!M310),DATA!M310,"n/a")</f>
        <v>1.472E-3</v>
      </c>
      <c r="K317" s="89">
        <f>+IF(ISNUMBER(DATA!N310),DATA!N310,"n/a")</f>
        <v>2.2807930000000001</v>
      </c>
      <c r="L317" s="79">
        <f>+IF(ISNUMBER(DATA!O310),DATA!O310,"n/a")</f>
        <v>8.9940000000000003E-3</v>
      </c>
      <c r="R317" s="68"/>
      <c r="S317" s="68"/>
      <c r="T317" s="68"/>
      <c r="U317" s="68"/>
      <c r="V317" s="68"/>
      <c r="W317" s="68"/>
      <c r="X317" s="68"/>
      <c r="Y317" s="68"/>
    </row>
    <row r="318" spans="1:25" x14ac:dyDescent="0.2">
      <c r="A318" s="77" t="s">
        <v>19</v>
      </c>
      <c r="B318" s="77" t="s">
        <v>21</v>
      </c>
      <c r="C318" s="68" t="s">
        <v>26</v>
      </c>
      <c r="D318" s="68" t="s">
        <v>283</v>
      </c>
      <c r="E318" s="89">
        <f>+IF(ISNUMBER(DATA!H311),DATA!H311,"n/a")</f>
        <v>2.3301880000000001</v>
      </c>
      <c r="F318" s="79">
        <f>+IF(ISNUMBER(DATA!I311),DATA!I311,"n/a")</f>
        <v>-4.5987E-2</v>
      </c>
      <c r="G318" s="89">
        <f>+IF(ISNUMBER(DATA!J311),DATA!J311,"n/a")</f>
        <v>2.3994789999999999</v>
      </c>
      <c r="H318" s="79">
        <f>+IF(ISNUMBER(DATA!K311),DATA!K311,"n/a")</f>
        <v>-2.4736000000000001E-2</v>
      </c>
      <c r="I318" s="89">
        <f>+IF(ISNUMBER(DATA!L311),DATA!L311,"n/a")</f>
        <v>2.4022070000000002</v>
      </c>
      <c r="J318" s="79">
        <f>+IF(ISNUMBER(DATA!M311),DATA!M311,"n/a")</f>
        <v>3.2269999999999998E-3</v>
      </c>
      <c r="K318" s="89">
        <f>+IF(ISNUMBER(DATA!N311),DATA!N311,"n/a")</f>
        <v>2.4050729999999998</v>
      </c>
      <c r="L318" s="79">
        <f>+IF(ISNUMBER(DATA!O311),DATA!O311,"n/a")</f>
        <v>8.4019999999999997E-3</v>
      </c>
      <c r="R318" s="68"/>
      <c r="S318" s="68"/>
      <c r="T318" s="68"/>
      <c r="U318" s="68"/>
      <c r="V318" s="68"/>
      <c r="W318" s="68"/>
      <c r="X318" s="68"/>
      <c r="Y318" s="68"/>
    </row>
    <row r="319" spans="1:25" x14ac:dyDescent="0.2">
      <c r="A319" s="77" t="s">
        <v>19</v>
      </c>
      <c r="B319" s="77" t="s">
        <v>21</v>
      </c>
      <c r="C319" s="68" t="s">
        <v>26</v>
      </c>
      <c r="D319" s="68" t="s">
        <v>284</v>
      </c>
      <c r="E319" s="89">
        <f>+IF(ISNUMBER(DATA!H312),DATA!H312,"n/a")</f>
        <v>2.2729180000000002</v>
      </c>
      <c r="F319" s="79">
        <f>+IF(ISNUMBER(DATA!I312),DATA!I312,"n/a")</f>
        <v>1.4425E-2</v>
      </c>
      <c r="G319" s="89">
        <f>+IF(ISNUMBER(DATA!J312),DATA!J312,"n/a")</f>
        <v>2.2767930000000001</v>
      </c>
      <c r="H319" s="79">
        <f>+IF(ISNUMBER(DATA!K312),DATA!K312,"n/a")</f>
        <v>-6.0350000000000004E-3</v>
      </c>
      <c r="I319" s="89">
        <f>+IF(ISNUMBER(DATA!L312),DATA!L312,"n/a")</f>
        <v>2.2695569999999998</v>
      </c>
      <c r="J319" s="79">
        <f>+IF(ISNUMBER(DATA!M312),DATA!M312,"n/a")</f>
        <v>-3.4510000000000001E-3</v>
      </c>
      <c r="K319" s="89">
        <f>+IF(ISNUMBER(DATA!N312),DATA!N312,"n/a")</f>
        <v>2.2346720000000002</v>
      </c>
      <c r="L319" s="79">
        <f>+IF(ISNUMBER(DATA!O312),DATA!O312,"n/a")</f>
        <v>-1.4558E-2</v>
      </c>
      <c r="R319" s="68"/>
      <c r="S319" s="68"/>
      <c r="T319" s="68"/>
      <c r="U319" s="68"/>
      <c r="V319" s="68"/>
      <c r="W319" s="68"/>
      <c r="X319" s="68"/>
      <c r="Y319" s="68"/>
    </row>
    <row r="320" spans="1:25" x14ac:dyDescent="0.2">
      <c r="A320" s="77" t="s">
        <v>19</v>
      </c>
      <c r="B320" s="77" t="s">
        <v>21</v>
      </c>
      <c r="C320" s="68" t="s">
        <v>26</v>
      </c>
      <c r="D320" s="68" t="s">
        <v>285</v>
      </c>
      <c r="E320" s="89">
        <f>+IF(ISNUMBER(DATA!H313),DATA!H313,"n/a")</f>
        <v>2.3682789999999998</v>
      </c>
      <c r="F320" s="79">
        <f>+IF(ISNUMBER(DATA!I313),DATA!I313,"n/a")</f>
        <v>4.4537E-2</v>
      </c>
      <c r="G320" s="89">
        <f>+IF(ISNUMBER(DATA!J313),DATA!J313,"n/a")</f>
        <v>2.3731249999999999</v>
      </c>
      <c r="H320" s="79">
        <f>+IF(ISNUMBER(DATA!K313),DATA!K313,"n/a")</f>
        <v>2.1706E-2</v>
      </c>
      <c r="I320" s="89">
        <f>+IF(ISNUMBER(DATA!L313),DATA!L313,"n/a")</f>
        <v>2.3330169999999999</v>
      </c>
      <c r="J320" s="79">
        <f>+IF(ISNUMBER(DATA!M313),DATA!M313,"n/a")</f>
        <v>1.9621E-2</v>
      </c>
      <c r="K320" s="89">
        <f>+IF(ISNUMBER(DATA!N313),DATA!N313,"n/a")</f>
        <v>2.3253279999999998</v>
      </c>
      <c r="L320" s="79">
        <f>+IF(ISNUMBER(DATA!O313),DATA!O313,"n/a")</f>
        <v>1.5675999999999999E-2</v>
      </c>
      <c r="R320" s="68"/>
      <c r="S320" s="68"/>
      <c r="T320" s="68"/>
      <c r="U320" s="68"/>
      <c r="V320" s="68"/>
      <c r="W320" s="68"/>
      <c r="X320" s="68"/>
      <c r="Y320" s="68"/>
    </row>
    <row r="321" spans="1:25" x14ac:dyDescent="0.2">
      <c r="A321" s="77" t="s">
        <v>19</v>
      </c>
      <c r="B321" s="77" t="s">
        <v>21</v>
      </c>
      <c r="C321" s="68" t="s">
        <v>26</v>
      </c>
      <c r="D321" s="68" t="s">
        <v>286</v>
      </c>
      <c r="E321" s="89">
        <f>+IF(ISNUMBER(DATA!H314),DATA!H314,"n/a")</f>
        <v>2.4386939999999999</v>
      </c>
      <c r="F321" s="79">
        <f>+IF(ISNUMBER(DATA!I314),DATA!I314,"n/a")</f>
        <v>0.157698</v>
      </c>
      <c r="G321" s="89">
        <f>+IF(ISNUMBER(DATA!J314),DATA!J314,"n/a")</f>
        <v>2.4271690000000001</v>
      </c>
      <c r="H321" s="79">
        <f>+IF(ISNUMBER(DATA!K314),DATA!K314,"n/a")</f>
        <v>0.123525</v>
      </c>
      <c r="I321" s="89">
        <f>+IF(ISNUMBER(DATA!L314),DATA!L314,"n/a")</f>
        <v>2.322505</v>
      </c>
      <c r="J321" s="79">
        <f>+IF(ISNUMBER(DATA!M314),DATA!M314,"n/a")</f>
        <v>8.1259999999999999E-2</v>
      </c>
      <c r="K321" s="89">
        <f>+IF(ISNUMBER(DATA!N314),DATA!N314,"n/a")</f>
        <v>2.3194590000000002</v>
      </c>
      <c r="L321" s="79">
        <f>+IF(ISNUMBER(DATA!O314),DATA!O314,"n/a")</f>
        <v>8.5782999999999998E-2</v>
      </c>
      <c r="R321" s="68"/>
      <c r="S321" s="68"/>
      <c r="T321" s="68"/>
      <c r="U321" s="68"/>
      <c r="V321" s="68"/>
      <c r="W321" s="68"/>
      <c r="X321" s="68"/>
      <c r="Y321" s="68"/>
    </row>
    <row r="322" spans="1:25" x14ac:dyDescent="0.2">
      <c r="A322" s="77" t="s">
        <v>19</v>
      </c>
      <c r="B322" s="77" t="s">
        <v>21</v>
      </c>
      <c r="C322" s="68" t="s">
        <v>26</v>
      </c>
      <c r="D322" s="68" t="s">
        <v>287</v>
      </c>
      <c r="E322" s="89">
        <f>+IF(ISNUMBER(DATA!H315),DATA!H315,"n/a")</f>
        <v>2.5894910000000002</v>
      </c>
      <c r="F322" s="79">
        <f>+IF(ISNUMBER(DATA!I315),DATA!I315,"n/a")</f>
        <v>4.1697999999999999E-2</v>
      </c>
      <c r="G322" s="89">
        <f>+IF(ISNUMBER(DATA!J315),DATA!J315,"n/a")</f>
        <v>2.524483</v>
      </c>
      <c r="H322" s="79">
        <f>+IF(ISNUMBER(DATA!K315),DATA!K315,"n/a")</f>
        <v>4.3802000000000001E-2</v>
      </c>
      <c r="I322" s="89">
        <f>+IF(ISNUMBER(DATA!L315),DATA!L315,"n/a")</f>
        <v>2.52244</v>
      </c>
      <c r="J322" s="79">
        <f>+IF(ISNUMBER(DATA!M315),DATA!M315,"n/a")</f>
        <v>7.7243000000000006E-2</v>
      </c>
      <c r="K322" s="89">
        <f>+IF(ISNUMBER(DATA!N315),DATA!N315,"n/a")</f>
        <v>2.3444880000000001</v>
      </c>
      <c r="L322" s="79">
        <f>+IF(ISNUMBER(DATA!O315),DATA!O315,"n/a")</f>
        <v>6.6659999999999997E-2</v>
      </c>
      <c r="R322" s="68"/>
      <c r="S322" s="68"/>
      <c r="T322" s="68"/>
      <c r="U322" s="68"/>
      <c r="V322" s="68"/>
      <c r="W322" s="68"/>
      <c r="X322" s="68"/>
      <c r="Y322" s="68"/>
    </row>
    <row r="323" spans="1:25" x14ac:dyDescent="0.2">
      <c r="A323" s="77" t="s">
        <v>19</v>
      </c>
      <c r="B323" s="77" t="s">
        <v>21</v>
      </c>
      <c r="C323" s="68" t="s">
        <v>26</v>
      </c>
      <c r="D323" s="68" t="s">
        <v>288</v>
      </c>
      <c r="E323" s="89">
        <f>+IF(ISNUMBER(DATA!H316),DATA!H316,"n/a")</f>
        <v>2.4167640000000001</v>
      </c>
      <c r="F323" s="79">
        <f>+IF(ISNUMBER(DATA!I316),DATA!I316,"n/a")</f>
        <v>9.7165000000000001E-2</v>
      </c>
      <c r="G323" s="89">
        <f>+IF(ISNUMBER(DATA!J316),DATA!J316,"n/a")</f>
        <v>2.3787820000000002</v>
      </c>
      <c r="H323" s="79">
        <f>+IF(ISNUMBER(DATA!K316),DATA!K316,"n/a")</f>
        <v>6.7882999999999999E-2</v>
      </c>
      <c r="I323" s="89">
        <f>+IF(ISNUMBER(DATA!L316),DATA!L316,"n/a")</f>
        <v>2.325806</v>
      </c>
      <c r="J323" s="79">
        <f>+IF(ISNUMBER(DATA!M316),DATA!M316,"n/a")</f>
        <v>6.2690999999999997E-2</v>
      </c>
      <c r="K323" s="89">
        <f>+IF(ISNUMBER(DATA!N316),DATA!N316,"n/a")</f>
        <v>2.2680630000000002</v>
      </c>
      <c r="L323" s="79">
        <f>+IF(ISNUMBER(DATA!O316),DATA!O316,"n/a")</f>
        <v>5.9674999999999999E-2</v>
      </c>
      <c r="R323" s="68"/>
      <c r="S323" s="68"/>
      <c r="T323" s="68"/>
      <c r="U323" s="68"/>
      <c r="V323" s="68"/>
      <c r="W323" s="68"/>
      <c r="X323" s="68"/>
      <c r="Y323" s="68"/>
    </row>
    <row r="324" spans="1:25" x14ac:dyDescent="0.2">
      <c r="A324" s="77" t="s">
        <v>19</v>
      </c>
      <c r="B324" s="77" t="s">
        <v>21</v>
      </c>
      <c r="C324" s="68" t="s">
        <v>26</v>
      </c>
      <c r="D324" s="68" t="s">
        <v>289</v>
      </c>
      <c r="E324" s="89">
        <f>+IF(ISNUMBER(DATA!H317),DATA!H317,"n/a")</f>
        <v>2.4490349999999999</v>
      </c>
      <c r="F324" s="79">
        <f>+IF(ISNUMBER(DATA!I317),DATA!I317,"n/a")</f>
        <v>4.1723000000000003E-2</v>
      </c>
      <c r="G324" s="89">
        <f>+IF(ISNUMBER(DATA!J317),DATA!J317,"n/a")</f>
        <v>2.4560390000000001</v>
      </c>
      <c r="H324" s="79">
        <f>+IF(ISNUMBER(DATA!K317),DATA!K317,"n/a")</f>
        <v>2.1871000000000002E-2</v>
      </c>
      <c r="I324" s="89">
        <f>+IF(ISNUMBER(DATA!L317),DATA!L317,"n/a")</f>
        <v>2.451031</v>
      </c>
      <c r="J324" s="79">
        <f>+IF(ISNUMBER(DATA!M317),DATA!M317,"n/a")</f>
        <v>1.4345E-2</v>
      </c>
      <c r="K324" s="89">
        <f>+IF(ISNUMBER(DATA!N317),DATA!N317,"n/a")</f>
        <v>2.4521130000000002</v>
      </c>
      <c r="L324" s="79">
        <f>+IF(ISNUMBER(DATA!O317),DATA!O317,"n/a")</f>
        <v>2.2046E-2</v>
      </c>
      <c r="R324" s="68"/>
      <c r="S324" s="68"/>
      <c r="T324" s="68"/>
      <c r="U324" s="68"/>
      <c r="V324" s="68"/>
      <c r="W324" s="68"/>
      <c r="X324" s="68"/>
      <c r="Y324" s="68"/>
    </row>
    <row r="325" spans="1:25" x14ac:dyDescent="0.2">
      <c r="A325" s="77" t="s">
        <v>19</v>
      </c>
      <c r="B325" s="77" t="s">
        <v>21</v>
      </c>
      <c r="C325" s="68" t="s">
        <v>26</v>
      </c>
      <c r="D325" s="68" t="s">
        <v>290</v>
      </c>
      <c r="E325" s="89">
        <f>+IF(ISNUMBER(DATA!H318),DATA!H318,"n/a")</f>
        <v>2.4173779999999998</v>
      </c>
      <c r="F325" s="79">
        <f>+IF(ISNUMBER(DATA!I318),DATA!I318,"n/a")</f>
        <v>1.3014E-2</v>
      </c>
      <c r="G325" s="89">
        <f>+IF(ISNUMBER(DATA!J318),DATA!J318,"n/a")</f>
        <v>2.3887999999999998</v>
      </c>
      <c r="H325" s="79">
        <f>+IF(ISNUMBER(DATA!K318),DATA!K318,"n/a")</f>
        <v>2.6671E-2</v>
      </c>
      <c r="I325" s="89">
        <f>+IF(ISNUMBER(DATA!L318),DATA!L318,"n/a")</f>
        <v>2.337933</v>
      </c>
      <c r="J325" s="79">
        <f>+IF(ISNUMBER(DATA!M318),DATA!M318,"n/a")</f>
        <v>2.3661000000000001E-2</v>
      </c>
      <c r="K325" s="89">
        <f>+IF(ISNUMBER(DATA!N318),DATA!N318,"n/a")</f>
        <v>2.3241000000000001</v>
      </c>
      <c r="L325" s="79">
        <f>+IF(ISNUMBER(DATA!O318),DATA!O318,"n/a")</f>
        <v>2.0865000000000002E-2</v>
      </c>
      <c r="R325" s="68"/>
      <c r="S325" s="68"/>
      <c r="T325" s="68"/>
      <c r="U325" s="68"/>
      <c r="V325" s="68"/>
      <c r="W325" s="68"/>
      <c r="X325" s="68"/>
      <c r="Y325" s="68"/>
    </row>
    <row r="326" spans="1:25" x14ac:dyDescent="0.2">
      <c r="A326" s="77" t="s">
        <v>19</v>
      </c>
      <c r="B326" s="77" t="s">
        <v>21</v>
      </c>
      <c r="C326" s="68" t="s">
        <v>26</v>
      </c>
      <c r="D326" s="68" t="s">
        <v>291</v>
      </c>
      <c r="E326" s="89">
        <f>+IF(ISNUMBER(DATA!H319),DATA!H319,"n/a")</f>
        <v>2.3171149999999998</v>
      </c>
      <c r="F326" s="79">
        <f>+IF(ISNUMBER(DATA!I319),DATA!I319,"n/a")</f>
        <v>0.11426500000000001</v>
      </c>
      <c r="G326" s="89">
        <f>+IF(ISNUMBER(DATA!J319),DATA!J319,"n/a")</f>
        <v>2.3118859999999999</v>
      </c>
      <c r="H326" s="79">
        <f>+IF(ISNUMBER(DATA!K319),DATA!K319,"n/a")</f>
        <v>7.8078999999999996E-2</v>
      </c>
      <c r="I326" s="89">
        <f>+IF(ISNUMBER(DATA!L319),DATA!L319,"n/a")</f>
        <v>2.216577</v>
      </c>
      <c r="J326" s="79">
        <f>+IF(ISNUMBER(DATA!M319),DATA!M319,"n/a")</f>
        <v>4.3615000000000001E-2</v>
      </c>
      <c r="K326" s="89">
        <f>+IF(ISNUMBER(DATA!N319),DATA!N319,"n/a")</f>
        <v>2.171049</v>
      </c>
      <c r="L326" s="79">
        <f>+IF(ISNUMBER(DATA!O319),DATA!O319,"n/a")</f>
        <v>2.9661E-2</v>
      </c>
      <c r="R326" s="68"/>
      <c r="S326" s="68"/>
      <c r="T326" s="68"/>
      <c r="U326" s="68"/>
      <c r="V326" s="68"/>
      <c r="W326" s="68"/>
      <c r="X326" s="68"/>
      <c r="Y326" s="68"/>
    </row>
    <row r="327" spans="1:25" x14ac:dyDescent="0.2">
      <c r="A327" s="77" t="s">
        <v>19</v>
      </c>
      <c r="B327" s="77" t="s">
        <v>21</v>
      </c>
      <c r="C327" s="68" t="s">
        <v>26</v>
      </c>
      <c r="D327" s="68" t="s">
        <v>292</v>
      </c>
      <c r="E327" s="89">
        <f>+IF(ISNUMBER(DATA!H320),DATA!H320,"n/a")</f>
        <v>1.852069</v>
      </c>
      <c r="F327" s="79">
        <f>+IF(ISNUMBER(DATA!I320),DATA!I320,"n/a")</f>
        <v>3.2453000000000003E-2</v>
      </c>
      <c r="G327" s="89">
        <f>+IF(ISNUMBER(DATA!J320),DATA!J320,"n/a")</f>
        <v>2.0375139999999998</v>
      </c>
      <c r="H327" s="79">
        <f>+IF(ISNUMBER(DATA!K320),DATA!K320,"n/a")</f>
        <v>6.7600999999999994E-2</v>
      </c>
      <c r="I327" s="89">
        <f>+IF(ISNUMBER(DATA!L320),DATA!L320,"n/a")</f>
        <v>1.9417549999999999</v>
      </c>
      <c r="J327" s="79">
        <f>+IF(ISNUMBER(DATA!M320),DATA!M320,"n/a")</f>
        <v>3.6523E-2</v>
      </c>
      <c r="K327" s="89">
        <f>+IF(ISNUMBER(DATA!N320),DATA!N320,"n/a")</f>
        <v>1.879416</v>
      </c>
      <c r="L327" s="79">
        <f>+IF(ISNUMBER(DATA!O320),DATA!O320,"n/a")</f>
        <v>2.2889E-2</v>
      </c>
      <c r="R327" s="68"/>
      <c r="S327" s="68"/>
      <c r="T327" s="68"/>
      <c r="U327" s="68"/>
      <c r="V327" s="68"/>
      <c r="W327" s="68"/>
      <c r="X327" s="68"/>
      <c r="Y327" s="68"/>
    </row>
    <row r="328" spans="1:25" x14ac:dyDescent="0.2">
      <c r="A328" s="77" t="s">
        <v>19</v>
      </c>
      <c r="B328" s="77" t="s">
        <v>21</v>
      </c>
      <c r="C328" s="68" t="s">
        <v>26</v>
      </c>
      <c r="D328" s="68" t="s">
        <v>293</v>
      </c>
      <c r="E328" s="89">
        <f>+IF(ISNUMBER(DATA!H321),DATA!H321,"n/a")</f>
        <v>2.2616049999999999</v>
      </c>
      <c r="F328" s="79">
        <f>+IF(ISNUMBER(DATA!I321),DATA!I321,"n/a")</f>
        <v>3.2139000000000001E-2</v>
      </c>
      <c r="G328" s="89">
        <f>+IF(ISNUMBER(DATA!J321),DATA!J321,"n/a")</f>
        <v>2.2650489999999999</v>
      </c>
      <c r="H328" s="79">
        <f>+IF(ISNUMBER(DATA!K321),DATA!K321,"n/a")</f>
        <v>2.5714000000000001E-2</v>
      </c>
      <c r="I328" s="89">
        <f>+IF(ISNUMBER(DATA!L321),DATA!L321,"n/a")</f>
        <v>2.2735650000000001</v>
      </c>
      <c r="J328" s="79">
        <f>+IF(ISNUMBER(DATA!M321),DATA!M321,"n/a")</f>
        <v>2.3986E-2</v>
      </c>
      <c r="K328" s="89">
        <f>+IF(ISNUMBER(DATA!N321),DATA!N321,"n/a")</f>
        <v>2.2721740000000001</v>
      </c>
      <c r="L328" s="79">
        <f>+IF(ISNUMBER(DATA!O321),DATA!O321,"n/a")</f>
        <v>2.0128E-2</v>
      </c>
      <c r="R328" s="68"/>
      <c r="S328" s="68"/>
      <c r="T328" s="68"/>
      <c r="U328" s="68"/>
      <c r="V328" s="68"/>
      <c r="W328" s="68"/>
      <c r="X328" s="68"/>
      <c r="Y328" s="68"/>
    </row>
    <row r="329" spans="1:25" x14ac:dyDescent="0.2">
      <c r="A329" s="77" t="s">
        <v>19</v>
      </c>
      <c r="B329" s="77" t="s">
        <v>21</v>
      </c>
      <c r="C329" s="68" t="s">
        <v>26</v>
      </c>
      <c r="D329" s="68" t="s">
        <v>294</v>
      </c>
      <c r="E329" s="89">
        <f>+IF(ISNUMBER(DATA!H322),DATA!H322,"n/a")</f>
        <v>2.2896550000000002</v>
      </c>
      <c r="F329" s="79">
        <f>+IF(ISNUMBER(DATA!I322),DATA!I322,"n/a")</f>
        <v>5.0548000000000003E-2</v>
      </c>
      <c r="G329" s="89">
        <f>+IF(ISNUMBER(DATA!J322),DATA!J322,"n/a")</f>
        <v>2.2517870000000002</v>
      </c>
      <c r="H329" s="79">
        <f>+IF(ISNUMBER(DATA!K322),DATA!K322,"n/a")</f>
        <v>1.7136999999999999E-2</v>
      </c>
      <c r="I329" s="89">
        <f>+IF(ISNUMBER(DATA!L322),DATA!L322,"n/a")</f>
        <v>2.2445650000000001</v>
      </c>
      <c r="J329" s="79">
        <f>+IF(ISNUMBER(DATA!M322),DATA!M322,"n/a")</f>
        <v>1.3224E-2</v>
      </c>
      <c r="K329" s="89">
        <f>+IF(ISNUMBER(DATA!N322),DATA!N322,"n/a")</f>
        <v>2.2352789999999998</v>
      </c>
      <c r="L329" s="79">
        <f>+IF(ISNUMBER(DATA!O322),DATA!O322,"n/a")</f>
        <v>1.3480000000000001E-2</v>
      </c>
      <c r="R329" s="68"/>
      <c r="S329" s="68"/>
      <c r="T329" s="68"/>
      <c r="U329" s="68"/>
      <c r="V329" s="68"/>
      <c r="W329" s="68"/>
      <c r="X329" s="68"/>
      <c r="Y329" s="68"/>
    </row>
    <row r="330" spans="1:25" x14ac:dyDescent="0.2">
      <c r="A330" s="77" t="s">
        <v>19</v>
      </c>
      <c r="B330" s="77" t="s">
        <v>21</v>
      </c>
      <c r="C330" s="68" t="s">
        <v>26</v>
      </c>
      <c r="D330" s="68" t="s">
        <v>295</v>
      </c>
      <c r="E330" s="89">
        <f>+IF(ISNUMBER(DATA!H323),DATA!H323,"n/a")</f>
        <v>2.4176660000000001</v>
      </c>
      <c r="F330" s="79">
        <f>+IF(ISNUMBER(DATA!I323),DATA!I323,"n/a")</f>
        <v>5.2189999999999997E-3</v>
      </c>
      <c r="G330" s="89">
        <f>+IF(ISNUMBER(DATA!J323),DATA!J323,"n/a")</f>
        <v>2.4338380000000002</v>
      </c>
      <c r="H330" s="79">
        <f>+IF(ISNUMBER(DATA!K323),DATA!K323,"n/a")</f>
        <v>-6.2950000000000002E-3</v>
      </c>
      <c r="I330" s="89">
        <f>+IF(ISNUMBER(DATA!L323),DATA!L323,"n/a")</f>
        <v>2.443063</v>
      </c>
      <c r="J330" s="79">
        <f>+IF(ISNUMBER(DATA!M323),DATA!M323,"n/a")</f>
        <v>-2.7179999999999999E-3</v>
      </c>
      <c r="K330" s="89">
        <f>+IF(ISNUMBER(DATA!N323),DATA!N323,"n/a")</f>
        <v>2.4477470000000001</v>
      </c>
      <c r="L330" s="79">
        <f>+IF(ISNUMBER(DATA!O323),DATA!O323,"n/a")</f>
        <v>1.877E-3</v>
      </c>
      <c r="R330" s="68"/>
      <c r="S330" s="68"/>
      <c r="T330" s="68"/>
      <c r="U330" s="68"/>
      <c r="V330" s="68"/>
      <c r="W330" s="68"/>
      <c r="X330" s="68"/>
      <c r="Y330" s="68"/>
    </row>
    <row r="331" spans="1:25" x14ac:dyDescent="0.2">
      <c r="A331" s="77" t="s">
        <v>19</v>
      </c>
      <c r="B331" s="77" t="s">
        <v>21</v>
      </c>
      <c r="C331" s="68" t="s">
        <v>26</v>
      </c>
      <c r="D331" s="68" t="s">
        <v>296</v>
      </c>
      <c r="E331" s="89">
        <f>+IF(ISNUMBER(DATA!H324),DATA!H324,"n/a")</f>
        <v>2.4498470000000001</v>
      </c>
      <c r="F331" s="79">
        <f>+IF(ISNUMBER(DATA!I324),DATA!I324,"n/a")</f>
        <v>0.114077</v>
      </c>
      <c r="G331" s="89">
        <f>+IF(ISNUMBER(DATA!J324),DATA!J324,"n/a")</f>
        <v>2.472502</v>
      </c>
      <c r="H331" s="79">
        <f>+IF(ISNUMBER(DATA!K324),DATA!K324,"n/a")</f>
        <v>0.107964</v>
      </c>
      <c r="I331" s="89">
        <f>+IF(ISNUMBER(DATA!L324),DATA!L324,"n/a")</f>
        <v>2.4092560000000001</v>
      </c>
      <c r="J331" s="79">
        <f>+IF(ISNUMBER(DATA!M324),DATA!M324,"n/a")</f>
        <v>9.1417999999999999E-2</v>
      </c>
      <c r="K331" s="89">
        <f>+IF(ISNUMBER(DATA!N324),DATA!N324,"n/a")</f>
        <v>2.3527070000000001</v>
      </c>
      <c r="L331" s="79">
        <f>+IF(ISNUMBER(DATA!O324),DATA!O324,"n/a")</f>
        <v>8.0311999999999995E-2</v>
      </c>
      <c r="R331" s="68"/>
      <c r="S331" s="68"/>
      <c r="T331" s="68"/>
      <c r="U331" s="68"/>
      <c r="V331" s="68"/>
      <c r="W331" s="68"/>
      <c r="X331" s="68"/>
      <c r="Y331" s="68"/>
    </row>
    <row r="332" spans="1:25" x14ac:dyDescent="0.2">
      <c r="A332" s="77" t="s">
        <v>19</v>
      </c>
      <c r="B332" s="77" t="s">
        <v>21</v>
      </c>
      <c r="C332" s="68" t="s">
        <v>26</v>
      </c>
      <c r="D332" s="68" t="s">
        <v>297</v>
      </c>
      <c r="E332" s="89">
        <f>+IF(ISNUMBER(DATA!H325),DATA!H325,"n/a")</f>
        <v>2.4193120000000001</v>
      </c>
      <c r="F332" s="79">
        <f>+IF(ISNUMBER(DATA!I325),DATA!I325,"n/a")</f>
        <v>2.1871999999999999E-2</v>
      </c>
      <c r="G332" s="89">
        <f>+IF(ISNUMBER(DATA!J325),DATA!J325,"n/a")</f>
        <v>2.345866</v>
      </c>
      <c r="H332" s="79">
        <f>+IF(ISNUMBER(DATA!K325),DATA!K325,"n/a")</f>
        <v>1.2435E-2</v>
      </c>
      <c r="I332" s="89">
        <f>+IF(ISNUMBER(DATA!L325),DATA!L325,"n/a")</f>
        <v>2.329777</v>
      </c>
      <c r="J332" s="79">
        <f>+IF(ISNUMBER(DATA!M325),DATA!M325,"n/a")</f>
        <v>1.0716E-2</v>
      </c>
      <c r="K332" s="89">
        <f>+IF(ISNUMBER(DATA!N325),DATA!N325,"n/a")</f>
        <v>2.3211330000000001</v>
      </c>
      <c r="L332" s="79">
        <f>+IF(ISNUMBER(DATA!O325),DATA!O325,"n/a")</f>
        <v>1.7276E-2</v>
      </c>
      <c r="R332" s="68"/>
      <c r="S332" s="68"/>
      <c r="T332" s="68"/>
      <c r="U332" s="68"/>
      <c r="V332" s="68"/>
      <c r="W332" s="68"/>
      <c r="X332" s="68"/>
      <c r="Y332" s="68"/>
    </row>
    <row r="333" spans="1:25" x14ac:dyDescent="0.2">
      <c r="A333" s="77" t="s">
        <v>19</v>
      </c>
      <c r="B333" s="77" t="s">
        <v>21</v>
      </c>
      <c r="C333" s="68" t="s">
        <v>26</v>
      </c>
      <c r="D333" s="68" t="s">
        <v>298</v>
      </c>
      <c r="E333" s="89">
        <f>+IF(ISNUMBER(DATA!H326),DATA!H326,"n/a")</f>
        <v>2.4167999999999998</v>
      </c>
      <c r="F333" s="79">
        <f>+IF(ISNUMBER(DATA!I326),DATA!I326,"n/a")</f>
        <v>-1.2035000000000001E-2</v>
      </c>
      <c r="G333" s="89">
        <f>+IF(ISNUMBER(DATA!J326),DATA!J326,"n/a")</f>
        <v>2.475384</v>
      </c>
      <c r="H333" s="79">
        <f>+IF(ISNUMBER(DATA!K326),DATA!K326,"n/a")</f>
        <v>3.4736999999999997E-2</v>
      </c>
      <c r="I333" s="89">
        <f>+IF(ISNUMBER(DATA!L326),DATA!L326,"n/a")</f>
        <v>2.454615</v>
      </c>
      <c r="J333" s="79">
        <f>+IF(ISNUMBER(DATA!M326),DATA!M326,"n/a")</f>
        <v>2.5708000000000002E-2</v>
      </c>
      <c r="K333" s="89">
        <f>+IF(ISNUMBER(DATA!N326),DATA!N326,"n/a")</f>
        <v>2.4498350000000002</v>
      </c>
      <c r="L333" s="79">
        <f>+IF(ISNUMBER(DATA!O326),DATA!O326,"n/a")</f>
        <v>2.4169E-2</v>
      </c>
      <c r="R333" s="68"/>
      <c r="S333" s="68"/>
      <c r="T333" s="68"/>
      <c r="U333" s="68"/>
      <c r="V333" s="68"/>
      <c r="W333" s="68"/>
      <c r="X333" s="68"/>
      <c r="Y333" s="68"/>
    </row>
    <row r="334" spans="1:25" x14ac:dyDescent="0.2">
      <c r="A334" s="77" t="s">
        <v>19</v>
      </c>
      <c r="B334" s="77" t="s">
        <v>21</v>
      </c>
      <c r="C334" s="68" t="s">
        <v>26</v>
      </c>
      <c r="D334" s="68" t="s">
        <v>299</v>
      </c>
      <c r="E334" s="89">
        <f>+IF(ISNUMBER(DATA!H327),DATA!H327,"n/a")</f>
        <v>2.2712720000000002</v>
      </c>
      <c r="F334" s="79">
        <f>+IF(ISNUMBER(DATA!I327),DATA!I327,"n/a")</f>
        <v>-3.9849999999999998E-3</v>
      </c>
      <c r="G334" s="89">
        <f>+IF(ISNUMBER(DATA!J327),DATA!J327,"n/a")</f>
        <v>2.2810519999999999</v>
      </c>
      <c r="H334" s="79">
        <f>+IF(ISNUMBER(DATA!K327),DATA!K327,"n/a")</f>
        <v>-2.383E-2</v>
      </c>
      <c r="I334" s="89">
        <f>+IF(ISNUMBER(DATA!L327),DATA!L327,"n/a")</f>
        <v>2.2725240000000002</v>
      </c>
      <c r="J334" s="79">
        <f>+IF(ISNUMBER(DATA!M327),DATA!M327,"n/a")</f>
        <v>-4.7606000000000002E-2</v>
      </c>
      <c r="K334" s="89">
        <f>+IF(ISNUMBER(DATA!N327),DATA!N327,"n/a")</f>
        <v>2.2954859999999999</v>
      </c>
      <c r="L334" s="79">
        <f>+IF(ISNUMBER(DATA!O327),DATA!O327,"n/a")</f>
        <v>-6.2193999999999999E-2</v>
      </c>
      <c r="R334" s="68"/>
      <c r="S334" s="68"/>
      <c r="T334" s="68"/>
      <c r="U334" s="68"/>
      <c r="V334" s="68"/>
      <c r="W334" s="68"/>
      <c r="X334" s="68"/>
      <c r="Y334" s="68"/>
    </row>
    <row r="335" spans="1:25" x14ac:dyDescent="0.2">
      <c r="A335" s="77" t="s">
        <v>19</v>
      </c>
      <c r="B335" s="77" t="s">
        <v>21</v>
      </c>
      <c r="C335" s="68" t="s">
        <v>26</v>
      </c>
      <c r="D335" s="68" t="s">
        <v>300</v>
      </c>
      <c r="E335" s="89">
        <f>+IF(ISNUMBER(DATA!H328),DATA!H328,"n/a")</f>
        <v>2.5327630000000001</v>
      </c>
      <c r="F335" s="79">
        <f>+IF(ISNUMBER(DATA!I328),DATA!I328,"n/a")</f>
        <v>0.13448299999999999</v>
      </c>
      <c r="G335" s="89">
        <f>+IF(ISNUMBER(DATA!J328),DATA!J328,"n/a")</f>
        <v>2.5068410000000001</v>
      </c>
      <c r="H335" s="79">
        <f>+IF(ISNUMBER(DATA!K328),DATA!K328,"n/a")</f>
        <v>8.2019999999999996E-2</v>
      </c>
      <c r="I335" s="89">
        <f>+IF(ISNUMBER(DATA!L328),DATA!L328,"n/a")</f>
        <v>2.4874040000000002</v>
      </c>
      <c r="J335" s="79">
        <f>+IF(ISNUMBER(DATA!M328),DATA!M328,"n/a")</f>
        <v>9.0063000000000004E-2</v>
      </c>
      <c r="K335" s="89">
        <f>+IF(ISNUMBER(DATA!N328),DATA!N328,"n/a")</f>
        <v>2.4890089999999998</v>
      </c>
      <c r="L335" s="79">
        <f>+IF(ISNUMBER(DATA!O328),DATA!O328,"n/a")</f>
        <v>9.8294999999999993E-2</v>
      </c>
      <c r="R335" s="68"/>
      <c r="S335" s="68"/>
      <c r="T335" s="68"/>
      <c r="U335" s="68"/>
      <c r="V335" s="68"/>
      <c r="W335" s="68"/>
      <c r="X335" s="68"/>
      <c r="Y335" s="68"/>
    </row>
    <row r="336" spans="1:25" x14ac:dyDescent="0.2">
      <c r="A336" s="77" t="s">
        <v>19</v>
      </c>
      <c r="B336" s="77" t="s">
        <v>21</v>
      </c>
      <c r="C336" s="68" t="s">
        <v>26</v>
      </c>
      <c r="D336" s="68" t="s">
        <v>301</v>
      </c>
      <c r="E336" s="89">
        <f>+IF(ISNUMBER(DATA!H329),DATA!H329,"n/a")</f>
        <v>2.4710830000000001</v>
      </c>
      <c r="F336" s="79">
        <f>+IF(ISNUMBER(DATA!I329),DATA!I329,"n/a")</f>
        <v>1.6521999999999998E-2</v>
      </c>
      <c r="G336" s="89">
        <f>+IF(ISNUMBER(DATA!J329),DATA!J329,"n/a")</f>
        <v>2.3991039999999999</v>
      </c>
      <c r="H336" s="79">
        <f>+IF(ISNUMBER(DATA!K329),DATA!K329,"n/a")</f>
        <v>4.0229999999999997E-3</v>
      </c>
      <c r="I336" s="89">
        <f>+IF(ISNUMBER(DATA!L329),DATA!L329,"n/a")</f>
        <v>2.3871280000000001</v>
      </c>
      <c r="J336" s="79">
        <f>+IF(ISNUMBER(DATA!M329),DATA!M329,"n/a")</f>
        <v>6.1250000000000002E-3</v>
      </c>
      <c r="K336" s="89">
        <f>+IF(ISNUMBER(DATA!N329),DATA!N329,"n/a")</f>
        <v>2.3909769999999999</v>
      </c>
      <c r="L336" s="79">
        <f>+IF(ISNUMBER(DATA!O329),DATA!O329,"n/a")</f>
        <v>1.5577000000000001E-2</v>
      </c>
      <c r="R336" s="68"/>
      <c r="S336" s="68"/>
      <c r="T336" s="68"/>
      <c r="U336" s="68"/>
      <c r="V336" s="68"/>
      <c r="W336" s="68"/>
      <c r="X336" s="68"/>
      <c r="Y336" s="68"/>
    </row>
    <row r="337" spans="1:25" x14ac:dyDescent="0.2">
      <c r="A337" s="77" t="s">
        <v>19</v>
      </c>
      <c r="B337" s="77" t="s">
        <v>21</v>
      </c>
      <c r="C337" s="68" t="s">
        <v>26</v>
      </c>
      <c r="D337" s="68" t="s">
        <v>302</v>
      </c>
      <c r="E337" s="89">
        <f>+IF(ISNUMBER(DATA!H330),DATA!H330,"n/a")</f>
        <v>1.8438779999999999</v>
      </c>
      <c r="F337" s="79">
        <f>+IF(ISNUMBER(DATA!I330),DATA!I330,"n/a")</f>
        <v>9.6444000000000002E-2</v>
      </c>
      <c r="G337" s="89">
        <f>+IF(ISNUMBER(DATA!J330),DATA!J330,"n/a")</f>
        <v>1.9165989999999999</v>
      </c>
      <c r="H337" s="79">
        <f>+IF(ISNUMBER(DATA!K330),DATA!K330,"n/a")</f>
        <v>7.3861999999999997E-2</v>
      </c>
      <c r="I337" s="89">
        <f>+IF(ISNUMBER(DATA!L330),DATA!L330,"n/a")</f>
        <v>1.8986620000000001</v>
      </c>
      <c r="J337" s="79">
        <f>+IF(ISNUMBER(DATA!M330),DATA!M330,"n/a")</f>
        <v>2.0063000000000001E-2</v>
      </c>
      <c r="K337" s="89">
        <f>+IF(ISNUMBER(DATA!N330),DATA!N330,"n/a")</f>
        <v>1.9111050000000001</v>
      </c>
      <c r="L337" s="79">
        <f>+IF(ISNUMBER(DATA!O330),DATA!O330,"n/a")</f>
        <v>-1.2796E-2</v>
      </c>
      <c r="R337" s="68"/>
      <c r="S337" s="68"/>
      <c r="T337" s="68"/>
      <c r="U337" s="68"/>
      <c r="V337" s="68"/>
      <c r="W337" s="68"/>
      <c r="X337" s="68"/>
      <c r="Y337" s="68"/>
    </row>
    <row r="338" spans="1:25" x14ac:dyDescent="0.2">
      <c r="A338" s="77" t="s">
        <v>19</v>
      </c>
      <c r="B338" s="77" t="s">
        <v>21</v>
      </c>
      <c r="C338" s="68" t="s">
        <v>26</v>
      </c>
      <c r="D338" s="68" t="s">
        <v>303</v>
      </c>
      <c r="E338" s="89">
        <f>+IF(ISNUMBER(DATA!H331),DATA!H331,"n/a")</f>
        <v>1.9301600000000001</v>
      </c>
      <c r="F338" s="79">
        <f>+IF(ISNUMBER(DATA!I331),DATA!I331,"n/a")</f>
        <v>9.597E-2</v>
      </c>
      <c r="G338" s="89">
        <f>+IF(ISNUMBER(DATA!J331),DATA!J331,"n/a")</f>
        <v>1.955519</v>
      </c>
      <c r="H338" s="79">
        <f>+IF(ISNUMBER(DATA!K331),DATA!K331,"n/a")</f>
        <v>6.3491000000000006E-2</v>
      </c>
      <c r="I338" s="89">
        <f>+IF(ISNUMBER(DATA!L331),DATA!L331,"n/a")</f>
        <v>1.9083410000000001</v>
      </c>
      <c r="J338" s="79">
        <f>+IF(ISNUMBER(DATA!M331),DATA!M331,"n/a")</f>
        <v>1.2793000000000001E-2</v>
      </c>
      <c r="K338" s="89">
        <f>+IF(ISNUMBER(DATA!N331),DATA!N331,"n/a")</f>
        <v>1.911653</v>
      </c>
      <c r="L338" s="79">
        <f>+IF(ISNUMBER(DATA!O331),DATA!O331,"n/a")</f>
        <v>-3.2217000000000003E-2</v>
      </c>
      <c r="R338" s="68"/>
      <c r="S338" s="68"/>
      <c r="T338" s="68"/>
      <c r="U338" s="68"/>
      <c r="V338" s="68"/>
      <c r="W338" s="68"/>
      <c r="X338" s="68"/>
      <c r="Y338" s="68"/>
    </row>
    <row r="339" spans="1:25" x14ac:dyDescent="0.2">
      <c r="A339" s="77" t="s">
        <v>19</v>
      </c>
      <c r="B339" s="77" t="s">
        <v>21</v>
      </c>
      <c r="C339" s="68" t="s">
        <v>26</v>
      </c>
      <c r="D339" s="68" t="s">
        <v>304</v>
      </c>
      <c r="E339" s="89">
        <f>+IF(ISNUMBER(DATA!H332),DATA!H332,"n/a")</f>
        <v>2.4827560000000002</v>
      </c>
      <c r="F339" s="79">
        <f>+IF(ISNUMBER(DATA!I332),DATA!I332,"n/a")</f>
        <v>4.5953000000000001E-2</v>
      </c>
      <c r="G339" s="89">
        <f>+IF(ISNUMBER(DATA!J332),DATA!J332,"n/a")</f>
        <v>2.471819</v>
      </c>
      <c r="H339" s="79">
        <f>+IF(ISNUMBER(DATA!K332),DATA!K332,"n/a")</f>
        <v>2.9094999999999999E-2</v>
      </c>
      <c r="I339" s="89">
        <f>+IF(ISNUMBER(DATA!L332),DATA!L332,"n/a")</f>
        <v>2.497039</v>
      </c>
      <c r="J339" s="79">
        <f>+IF(ISNUMBER(DATA!M332),DATA!M332,"n/a")</f>
        <v>4.8112000000000002E-2</v>
      </c>
      <c r="K339" s="89">
        <f>+IF(ISNUMBER(DATA!N332),DATA!N332,"n/a")</f>
        <v>2.5047280000000001</v>
      </c>
      <c r="L339" s="79">
        <f>+IF(ISNUMBER(DATA!O332),DATA!O332,"n/a")</f>
        <v>5.8645999999999997E-2</v>
      </c>
      <c r="R339" s="68"/>
      <c r="S339" s="68"/>
      <c r="T339" s="68"/>
      <c r="U339" s="68"/>
      <c r="V339" s="68"/>
      <c r="W339" s="68"/>
      <c r="X339" s="68"/>
      <c r="Y339" s="68"/>
    </row>
    <row r="340" spans="1:25" x14ac:dyDescent="0.2">
      <c r="A340" s="77" t="s">
        <v>19</v>
      </c>
      <c r="B340" s="77" t="s">
        <v>21</v>
      </c>
      <c r="C340" s="68" t="s">
        <v>26</v>
      </c>
      <c r="D340" s="68" t="s">
        <v>305</v>
      </c>
      <c r="E340" s="89">
        <f>+IF(ISNUMBER(DATA!H333),DATA!H333,"n/a")</f>
        <v>2.5422609999999999</v>
      </c>
      <c r="F340" s="79">
        <f>+IF(ISNUMBER(DATA!I333),DATA!I333,"n/a")</f>
        <v>2.6741000000000001E-2</v>
      </c>
      <c r="G340" s="89">
        <f>+IF(ISNUMBER(DATA!J333),DATA!J333,"n/a")</f>
        <v>2.4997850000000001</v>
      </c>
      <c r="H340" s="79">
        <f>+IF(ISNUMBER(DATA!K333),DATA!K333,"n/a")</f>
        <v>1.8890000000000001E-2</v>
      </c>
      <c r="I340" s="89">
        <f>+IF(ISNUMBER(DATA!L333),DATA!L333,"n/a")</f>
        <v>2.4865439999999999</v>
      </c>
      <c r="J340" s="79">
        <f>+IF(ISNUMBER(DATA!M333),DATA!M333,"n/a")</f>
        <v>2.7354E-2</v>
      </c>
      <c r="K340" s="89">
        <f>+IF(ISNUMBER(DATA!N333),DATA!N333,"n/a")</f>
        <v>2.4661719999999998</v>
      </c>
      <c r="L340" s="79">
        <f>+IF(ISNUMBER(DATA!O333),DATA!O333,"n/a")</f>
        <v>3.3596000000000001E-2</v>
      </c>
      <c r="R340" s="68"/>
      <c r="S340" s="68"/>
      <c r="T340" s="68"/>
      <c r="U340" s="68"/>
      <c r="V340" s="68"/>
      <c r="W340" s="68"/>
      <c r="X340" s="68"/>
      <c r="Y340" s="68"/>
    </row>
    <row r="341" spans="1:25" x14ac:dyDescent="0.2">
      <c r="A341" s="77" t="s">
        <v>19</v>
      </c>
      <c r="B341" s="77" t="s">
        <v>21</v>
      </c>
      <c r="C341" s="68" t="s">
        <v>26</v>
      </c>
      <c r="D341" s="68" t="s">
        <v>306</v>
      </c>
      <c r="E341" s="89">
        <f>+IF(ISNUMBER(DATA!H334),DATA!H334,"n/a")</f>
        <v>2.4895369999999999</v>
      </c>
      <c r="F341" s="79">
        <f>+IF(ISNUMBER(DATA!I334),DATA!I334,"n/a")</f>
        <v>1.1472E-2</v>
      </c>
      <c r="G341" s="89">
        <f>+IF(ISNUMBER(DATA!J334),DATA!J334,"n/a")</f>
        <v>2.5126900000000001</v>
      </c>
      <c r="H341" s="79">
        <f>+IF(ISNUMBER(DATA!K334),DATA!K334,"n/a")</f>
        <v>3.228E-3</v>
      </c>
      <c r="I341" s="89">
        <f>+IF(ISNUMBER(DATA!L334),DATA!L334,"n/a")</f>
        <v>2.5402369999999999</v>
      </c>
      <c r="J341" s="79">
        <f>+IF(ISNUMBER(DATA!M334),DATA!M334,"n/a")</f>
        <v>8.2380000000000005E-3</v>
      </c>
      <c r="K341" s="89">
        <f>+IF(ISNUMBER(DATA!N334),DATA!N334,"n/a")</f>
        <v>2.5780419999999999</v>
      </c>
      <c r="L341" s="79">
        <f>+IF(ISNUMBER(DATA!O334),DATA!O334,"n/a")</f>
        <v>1.4572E-2</v>
      </c>
      <c r="R341" s="68"/>
      <c r="S341" s="68"/>
      <c r="T341" s="68"/>
      <c r="U341" s="68"/>
      <c r="V341" s="68"/>
      <c r="W341" s="68"/>
      <c r="X341" s="68"/>
      <c r="Y341" s="68"/>
    </row>
    <row r="342" spans="1:25" x14ac:dyDescent="0.2">
      <c r="A342" s="77" t="s">
        <v>19</v>
      </c>
      <c r="B342" s="77" t="s">
        <v>21</v>
      </c>
      <c r="C342" s="68" t="s">
        <v>26</v>
      </c>
      <c r="D342" s="68" t="s">
        <v>307</v>
      </c>
      <c r="E342" s="89">
        <f>+IF(ISNUMBER(DATA!H335),DATA!H335,"n/a")</f>
        <v>2.4351069999999999</v>
      </c>
      <c r="F342" s="79">
        <f>+IF(ISNUMBER(DATA!I335),DATA!I335,"n/a")</f>
        <v>1.8971999999999999E-2</v>
      </c>
      <c r="G342" s="89">
        <f>+IF(ISNUMBER(DATA!J335),DATA!J335,"n/a")</f>
        <v>2.3652950000000001</v>
      </c>
      <c r="H342" s="79">
        <f>+IF(ISNUMBER(DATA!K335),DATA!K335,"n/a")</f>
        <v>-5.3350000000000003E-3</v>
      </c>
      <c r="I342" s="89">
        <f>+IF(ISNUMBER(DATA!L335),DATA!L335,"n/a")</f>
        <v>2.3835220000000001</v>
      </c>
      <c r="J342" s="79">
        <f>+IF(ISNUMBER(DATA!M335),DATA!M335,"n/a")</f>
        <v>1.0319E-2</v>
      </c>
      <c r="K342" s="89">
        <f>+IF(ISNUMBER(DATA!N335),DATA!N335,"n/a")</f>
        <v>2.3734030000000002</v>
      </c>
      <c r="L342" s="79">
        <f>+IF(ISNUMBER(DATA!O335),DATA!O335,"n/a")</f>
        <v>1.2271000000000001E-2</v>
      </c>
      <c r="R342" s="68"/>
      <c r="S342" s="68"/>
      <c r="T342" s="68"/>
      <c r="U342" s="68"/>
      <c r="V342" s="68"/>
      <c r="W342" s="68"/>
      <c r="X342" s="68"/>
      <c r="Y342" s="68"/>
    </row>
    <row r="343" spans="1:25" x14ac:dyDescent="0.2">
      <c r="A343" s="77" t="s">
        <v>19</v>
      </c>
      <c r="B343" s="77" t="s">
        <v>21</v>
      </c>
      <c r="C343" s="68" t="s">
        <v>26</v>
      </c>
      <c r="D343" s="68" t="s">
        <v>308</v>
      </c>
      <c r="E343" s="89">
        <f>+IF(ISNUMBER(DATA!H336),DATA!H336,"n/a")</f>
        <v>2.485948</v>
      </c>
      <c r="F343" s="79">
        <f>+IF(ISNUMBER(DATA!I336),DATA!I336,"n/a")</f>
        <v>4.9267999999999999E-2</v>
      </c>
      <c r="G343" s="89">
        <f>+IF(ISNUMBER(DATA!J336),DATA!J336,"n/a")</f>
        <v>2.5148609999999998</v>
      </c>
      <c r="H343" s="79">
        <f>+IF(ISNUMBER(DATA!K336),DATA!K336,"n/a")</f>
        <v>5.1879000000000002E-2</v>
      </c>
      <c r="I343" s="89">
        <f>+IF(ISNUMBER(DATA!L336),DATA!L336,"n/a")</f>
        <v>2.540842</v>
      </c>
      <c r="J343" s="79">
        <f>+IF(ISNUMBER(DATA!M336),DATA!M336,"n/a")</f>
        <v>5.8505000000000001E-2</v>
      </c>
      <c r="K343" s="89">
        <f>+IF(ISNUMBER(DATA!N336),DATA!N336,"n/a")</f>
        <v>2.513703</v>
      </c>
      <c r="L343" s="79">
        <f>+IF(ISNUMBER(DATA!O336),DATA!O336,"n/a")</f>
        <v>4.2047000000000001E-2</v>
      </c>
      <c r="R343" s="68"/>
      <c r="S343" s="68"/>
      <c r="T343" s="68"/>
      <c r="U343" s="68"/>
      <c r="V343" s="68"/>
      <c r="W343" s="68"/>
      <c r="X343" s="68"/>
      <c r="Y343" s="68"/>
    </row>
    <row r="344" spans="1:25" x14ac:dyDescent="0.2">
      <c r="A344" s="77" t="s">
        <v>19</v>
      </c>
      <c r="B344" s="77" t="s">
        <v>21</v>
      </c>
      <c r="C344" s="68" t="s">
        <v>26</v>
      </c>
      <c r="D344" s="68" t="s">
        <v>309</v>
      </c>
      <c r="E344" s="89">
        <f>+IF(ISNUMBER(DATA!H337),DATA!H337,"n/a")</f>
        <v>2.4422350000000002</v>
      </c>
      <c r="F344" s="79">
        <f>+IF(ISNUMBER(DATA!I337),DATA!I337,"n/a")</f>
        <v>2.3302E-2</v>
      </c>
      <c r="G344" s="89">
        <f>+IF(ISNUMBER(DATA!J337),DATA!J337,"n/a")</f>
        <v>2.3789579999999999</v>
      </c>
      <c r="H344" s="79">
        <f>+IF(ISNUMBER(DATA!K337),DATA!K337,"n/a")</f>
        <v>1.2185E-2</v>
      </c>
      <c r="I344" s="89">
        <f>+IF(ISNUMBER(DATA!L337),DATA!L337,"n/a")</f>
        <v>2.3638940000000002</v>
      </c>
      <c r="J344" s="79">
        <f>+IF(ISNUMBER(DATA!M337),DATA!M337,"n/a")</f>
        <v>1.6583000000000001E-2</v>
      </c>
      <c r="K344" s="89">
        <f>+IF(ISNUMBER(DATA!N337),DATA!N337,"n/a")</f>
        <v>2.3584360000000002</v>
      </c>
      <c r="L344" s="79">
        <f>+IF(ISNUMBER(DATA!O337),DATA!O337,"n/a")</f>
        <v>2.6138999999999999E-2</v>
      </c>
      <c r="R344" s="68"/>
      <c r="S344" s="68"/>
      <c r="T344" s="68"/>
      <c r="U344" s="68"/>
      <c r="V344" s="68"/>
      <c r="W344" s="68"/>
      <c r="X344" s="68"/>
      <c r="Y344" s="68"/>
    </row>
    <row r="345" spans="1:25" x14ac:dyDescent="0.2">
      <c r="A345" s="77" t="s">
        <v>19</v>
      </c>
      <c r="B345" s="77" t="s">
        <v>21</v>
      </c>
      <c r="C345" s="68" t="s">
        <v>26</v>
      </c>
      <c r="D345" s="68" t="s">
        <v>310</v>
      </c>
      <c r="E345" s="89">
        <f>+IF(ISNUMBER(DATA!H338),DATA!H338,"n/a")</f>
        <v>2.5422259999999999</v>
      </c>
      <c r="F345" s="79">
        <f>+IF(ISNUMBER(DATA!I338),DATA!I338,"n/a")</f>
        <v>9.3387999999999999E-2</v>
      </c>
      <c r="G345" s="89">
        <f>+IF(ISNUMBER(DATA!J338),DATA!J338,"n/a")</f>
        <v>2.5435970000000001</v>
      </c>
      <c r="H345" s="79">
        <f>+IF(ISNUMBER(DATA!K338),DATA!K338,"n/a")</f>
        <v>9.0755000000000002E-2</v>
      </c>
      <c r="I345" s="89">
        <f>+IF(ISNUMBER(DATA!L338),DATA!L338,"n/a")</f>
        <v>2.5013329999999998</v>
      </c>
      <c r="J345" s="79">
        <f>+IF(ISNUMBER(DATA!M338),DATA!M338,"n/a")</f>
        <v>9.2466999999999994E-2</v>
      </c>
      <c r="K345" s="89">
        <f>+IF(ISNUMBER(DATA!N338),DATA!N338,"n/a")</f>
        <v>2.4460829999999998</v>
      </c>
      <c r="L345" s="79">
        <f>+IF(ISNUMBER(DATA!O338),DATA!O338,"n/a")</f>
        <v>8.1922999999999996E-2</v>
      </c>
      <c r="R345" s="68"/>
      <c r="S345" s="68"/>
      <c r="T345" s="68"/>
      <c r="U345" s="68"/>
      <c r="V345" s="68"/>
      <c r="W345" s="68"/>
      <c r="X345" s="68"/>
      <c r="Y345" s="68"/>
    </row>
    <row r="346" spans="1:25" x14ac:dyDescent="0.2">
      <c r="A346" s="77" t="s">
        <v>19</v>
      </c>
      <c r="B346" s="77" t="s">
        <v>21</v>
      </c>
      <c r="C346" s="68" t="s">
        <v>26</v>
      </c>
      <c r="D346" s="68" t="s">
        <v>311</v>
      </c>
      <c r="E346" s="89">
        <f>+IF(ISNUMBER(DATA!H339),DATA!H339,"n/a")</f>
        <v>2.3306089999999999</v>
      </c>
      <c r="F346" s="79">
        <f>+IF(ISNUMBER(DATA!I339),DATA!I339,"n/a")</f>
        <v>1.6785999999999999E-2</v>
      </c>
      <c r="G346" s="89">
        <f>+IF(ISNUMBER(DATA!J339),DATA!J339,"n/a")</f>
        <v>2.3258619999999999</v>
      </c>
      <c r="H346" s="79">
        <f>+IF(ISNUMBER(DATA!K339),DATA!K339,"n/a")</f>
        <v>1.0921E-2</v>
      </c>
      <c r="I346" s="89">
        <f>+IF(ISNUMBER(DATA!L339),DATA!L339,"n/a")</f>
        <v>2.3315250000000001</v>
      </c>
      <c r="J346" s="79">
        <f>+IF(ISNUMBER(DATA!M339),DATA!M339,"n/a")</f>
        <v>1.0926999999999999E-2</v>
      </c>
      <c r="K346" s="89">
        <f>+IF(ISNUMBER(DATA!N339),DATA!N339,"n/a")</f>
        <v>2.3353470000000001</v>
      </c>
      <c r="L346" s="79">
        <f>+IF(ISNUMBER(DATA!O339),DATA!O339,"n/a")</f>
        <v>1.2248E-2</v>
      </c>
      <c r="R346" s="68"/>
      <c r="S346" s="68"/>
      <c r="T346" s="68"/>
      <c r="U346" s="68"/>
      <c r="V346" s="68"/>
      <c r="W346" s="68"/>
      <c r="X346" s="68"/>
      <c r="Y346" s="68"/>
    </row>
    <row r="347" spans="1:25" x14ac:dyDescent="0.2">
      <c r="A347" s="77" t="s">
        <v>19</v>
      </c>
      <c r="B347" s="77" t="s">
        <v>21</v>
      </c>
      <c r="C347" s="68" t="s">
        <v>26</v>
      </c>
      <c r="D347" s="68" t="s">
        <v>312</v>
      </c>
      <c r="E347" s="89">
        <f>+IF(ISNUMBER(DATA!H340),DATA!H340,"n/a")</f>
        <v>2.329704</v>
      </c>
      <c r="F347" s="79">
        <f>+IF(ISNUMBER(DATA!I340),DATA!I340,"n/a")</f>
        <v>4.1886E-2</v>
      </c>
      <c r="G347" s="89">
        <f>+IF(ISNUMBER(DATA!J340),DATA!J340,"n/a")</f>
        <v>2.306206</v>
      </c>
      <c r="H347" s="79">
        <f>+IF(ISNUMBER(DATA!K340),DATA!K340,"n/a")</f>
        <v>2.6696000000000001E-2</v>
      </c>
      <c r="I347" s="89">
        <f>+IF(ISNUMBER(DATA!L340),DATA!L340,"n/a")</f>
        <v>2.278845</v>
      </c>
      <c r="J347" s="79">
        <f>+IF(ISNUMBER(DATA!M340),DATA!M340,"n/a")</f>
        <v>2.5704000000000001E-2</v>
      </c>
      <c r="K347" s="89">
        <f>+IF(ISNUMBER(DATA!N340),DATA!N340,"n/a")</f>
        <v>2.2733880000000002</v>
      </c>
      <c r="L347" s="79">
        <f>+IF(ISNUMBER(DATA!O340),DATA!O340,"n/a")</f>
        <v>3.0369E-2</v>
      </c>
      <c r="R347" s="68"/>
      <c r="S347" s="68"/>
      <c r="T347" s="68"/>
      <c r="U347" s="68"/>
      <c r="V347" s="68"/>
      <c r="W347" s="68"/>
      <c r="X347" s="68"/>
      <c r="Y347" s="68"/>
    </row>
    <row r="348" spans="1:25" x14ac:dyDescent="0.2">
      <c r="A348" s="77" t="s">
        <v>19</v>
      </c>
      <c r="B348" s="77" t="s">
        <v>21</v>
      </c>
      <c r="C348" s="68" t="s">
        <v>26</v>
      </c>
      <c r="D348" s="68" t="s">
        <v>313</v>
      </c>
      <c r="E348" s="89">
        <f>+IF(ISNUMBER(DATA!H341),DATA!H341,"n/a")</f>
        <v>2.6031680000000001</v>
      </c>
      <c r="F348" s="79">
        <f>+IF(ISNUMBER(DATA!I341),DATA!I341,"n/a")</f>
        <v>3.6455000000000001E-2</v>
      </c>
      <c r="G348" s="89">
        <f>+IF(ISNUMBER(DATA!J341),DATA!J341,"n/a")</f>
        <v>2.543812</v>
      </c>
      <c r="H348" s="79">
        <f>+IF(ISNUMBER(DATA!K341),DATA!K341,"n/a")</f>
        <v>4.5059000000000002E-2</v>
      </c>
      <c r="I348" s="89">
        <f>+IF(ISNUMBER(DATA!L341),DATA!L341,"n/a")</f>
        <v>2.5210059999999999</v>
      </c>
      <c r="J348" s="79">
        <f>+IF(ISNUMBER(DATA!M341),DATA!M341,"n/a")</f>
        <v>6.5439999999999998E-2</v>
      </c>
      <c r="K348" s="89">
        <f>+IF(ISNUMBER(DATA!N341),DATA!N341,"n/a")</f>
        <v>2.3566889999999998</v>
      </c>
      <c r="L348" s="79">
        <f>+IF(ISNUMBER(DATA!O341),DATA!O341,"n/a")</f>
        <v>2.3751000000000001E-2</v>
      </c>
      <c r="R348" s="68"/>
      <c r="S348" s="68"/>
      <c r="T348" s="68"/>
      <c r="U348" s="68"/>
      <c r="V348" s="68"/>
      <c r="W348" s="68"/>
      <c r="X348" s="68"/>
      <c r="Y348" s="68"/>
    </row>
    <row r="349" spans="1:25" x14ac:dyDescent="0.2">
      <c r="A349" s="77" t="s">
        <v>19</v>
      </c>
      <c r="B349" s="77" t="s">
        <v>21</v>
      </c>
      <c r="C349" s="68" t="s">
        <v>26</v>
      </c>
      <c r="D349" s="68" t="s">
        <v>314</v>
      </c>
      <c r="E349" s="89">
        <f>+IF(ISNUMBER(DATA!H342),DATA!H342,"n/a")</f>
        <v>1.921494</v>
      </c>
      <c r="F349" s="79">
        <f>+IF(ISNUMBER(DATA!I342),DATA!I342,"n/a")</f>
        <v>-1.5306E-2</v>
      </c>
      <c r="G349" s="89">
        <f>+IF(ISNUMBER(DATA!J342),DATA!J342,"n/a")</f>
        <v>1.9279580000000001</v>
      </c>
      <c r="H349" s="79">
        <f>+IF(ISNUMBER(DATA!K342),DATA!K342,"n/a")</f>
        <v>-5.8293999999999999E-2</v>
      </c>
      <c r="I349" s="89">
        <f>+IF(ISNUMBER(DATA!L342),DATA!L342,"n/a")</f>
        <v>1.917872</v>
      </c>
      <c r="J349" s="79">
        <f>+IF(ISNUMBER(DATA!M342),DATA!M342,"n/a")</f>
        <v>-7.6302999999999996E-2</v>
      </c>
      <c r="K349" s="89">
        <f>+IF(ISNUMBER(DATA!N342),DATA!N342,"n/a")</f>
        <v>1.901051</v>
      </c>
      <c r="L349" s="79">
        <f>+IF(ISNUMBER(DATA!O342),DATA!O342,"n/a")</f>
        <v>-7.8494999999999995E-2</v>
      </c>
      <c r="R349" s="68"/>
      <c r="S349" s="68"/>
      <c r="T349" s="68"/>
      <c r="U349" s="68"/>
      <c r="V349" s="68"/>
      <c r="W349" s="68"/>
      <c r="X349" s="68"/>
      <c r="Y349" s="68"/>
    </row>
    <row r="350" spans="1:25" x14ac:dyDescent="0.2">
      <c r="A350" s="77" t="s">
        <v>19</v>
      </c>
      <c r="B350" s="77" t="s">
        <v>21</v>
      </c>
      <c r="C350" s="68" t="s">
        <v>26</v>
      </c>
      <c r="D350" s="68" t="s">
        <v>315</v>
      </c>
      <c r="E350" s="89">
        <f>+IF(ISNUMBER(DATA!H343),DATA!H343,"n/a")</f>
        <v>2.2979859999999999</v>
      </c>
      <c r="F350" s="79">
        <f>+IF(ISNUMBER(DATA!I343),DATA!I343,"n/a")</f>
        <v>1.5910000000000001E-2</v>
      </c>
      <c r="G350" s="89">
        <f>+IF(ISNUMBER(DATA!J343),DATA!J343,"n/a")</f>
        <v>2.310781</v>
      </c>
      <c r="H350" s="79">
        <f>+IF(ISNUMBER(DATA!K343),DATA!K343,"n/a")</f>
        <v>8.8640000000000004E-3</v>
      </c>
      <c r="I350" s="89">
        <f>+IF(ISNUMBER(DATA!L343),DATA!L343,"n/a")</f>
        <v>2.302486</v>
      </c>
      <c r="J350" s="79">
        <f>+IF(ISNUMBER(DATA!M343),DATA!M343,"n/a")</f>
        <v>9.0279999999999996E-3</v>
      </c>
      <c r="K350" s="89">
        <f>+IF(ISNUMBER(DATA!N343),DATA!N343,"n/a")</f>
        <v>2.2752509999999999</v>
      </c>
      <c r="L350" s="79">
        <f>+IF(ISNUMBER(DATA!O343),DATA!O343,"n/a")</f>
        <v>-3.5000000000000001E-3</v>
      </c>
      <c r="R350" s="68"/>
      <c r="S350" s="68"/>
      <c r="T350" s="68"/>
      <c r="U350" s="68"/>
      <c r="V350" s="68"/>
      <c r="W350" s="68"/>
      <c r="X350" s="68"/>
      <c r="Y350" s="68"/>
    </row>
    <row r="351" spans="1:25" x14ac:dyDescent="0.2">
      <c r="A351" s="77" t="s">
        <v>19</v>
      </c>
      <c r="B351" s="77" t="s">
        <v>21</v>
      </c>
      <c r="C351" s="68" t="s">
        <v>26</v>
      </c>
      <c r="D351" s="68" t="s">
        <v>316</v>
      </c>
      <c r="E351" s="89">
        <f>+IF(ISNUMBER(DATA!H344),DATA!H344,"n/a")</f>
        <v>2.2783790000000002</v>
      </c>
      <c r="F351" s="79">
        <f>+IF(ISNUMBER(DATA!I344),DATA!I344,"n/a")</f>
        <v>4.2637000000000001E-2</v>
      </c>
      <c r="G351" s="89">
        <f>+IF(ISNUMBER(DATA!J344),DATA!J344,"n/a")</f>
        <v>2.2892359999999998</v>
      </c>
      <c r="H351" s="79">
        <f>+IF(ISNUMBER(DATA!K344),DATA!K344,"n/a")</f>
        <v>3.8706999999999998E-2</v>
      </c>
      <c r="I351" s="89">
        <f>+IF(ISNUMBER(DATA!L344),DATA!L344,"n/a")</f>
        <v>2.2646540000000002</v>
      </c>
      <c r="J351" s="79">
        <f>+IF(ISNUMBER(DATA!M344),DATA!M344,"n/a")</f>
        <v>2.6623999999999998E-2</v>
      </c>
      <c r="K351" s="89">
        <f>+IF(ISNUMBER(DATA!N344),DATA!N344,"n/a")</f>
        <v>2.231071</v>
      </c>
      <c r="L351" s="79">
        <f>+IF(ISNUMBER(DATA!O344),DATA!O344,"n/a")</f>
        <v>4.9550000000000002E-3</v>
      </c>
      <c r="R351" s="68"/>
      <c r="S351" s="68"/>
      <c r="T351" s="68"/>
      <c r="U351" s="68"/>
      <c r="V351" s="68"/>
      <c r="W351" s="68"/>
      <c r="X351" s="68"/>
      <c r="Y351" s="68"/>
    </row>
    <row r="352" spans="1:25" x14ac:dyDescent="0.2">
      <c r="A352" s="77" t="s">
        <v>19</v>
      </c>
      <c r="B352" s="77" t="s">
        <v>21</v>
      </c>
      <c r="C352" s="68" t="s">
        <v>26</v>
      </c>
      <c r="D352" s="68" t="s">
        <v>317</v>
      </c>
      <c r="E352" s="89">
        <f>+IF(ISNUMBER(DATA!H345),DATA!H345,"n/a")</f>
        <v>2.3935960000000001</v>
      </c>
      <c r="F352" s="79">
        <f>+IF(ISNUMBER(DATA!I345),DATA!I345,"n/a")</f>
        <v>3.1539999999999999E-2</v>
      </c>
      <c r="G352" s="89">
        <f>+IF(ISNUMBER(DATA!J345),DATA!J345,"n/a")</f>
        <v>2.4133819999999999</v>
      </c>
      <c r="H352" s="79">
        <f>+IF(ISNUMBER(DATA!K345),DATA!K345,"n/a")</f>
        <v>5.2117999999999998E-2</v>
      </c>
      <c r="I352" s="89">
        <f>+IF(ISNUMBER(DATA!L345),DATA!L345,"n/a")</f>
        <v>2.3889040000000001</v>
      </c>
      <c r="J352" s="79">
        <f>+IF(ISNUMBER(DATA!M345),DATA!M345,"n/a")</f>
        <v>4.5234000000000003E-2</v>
      </c>
      <c r="K352" s="89">
        <f>+IF(ISNUMBER(DATA!N345),DATA!N345,"n/a")</f>
        <v>2.3397700000000001</v>
      </c>
      <c r="L352" s="79">
        <f>+IF(ISNUMBER(DATA!O345),DATA!O345,"n/a")</f>
        <v>1.9508999999999999E-2</v>
      </c>
      <c r="R352" s="68"/>
      <c r="S352" s="68"/>
      <c r="T352" s="68"/>
      <c r="U352" s="68"/>
      <c r="V352" s="68"/>
      <c r="W352" s="68"/>
      <c r="X352" s="68"/>
      <c r="Y352" s="68"/>
    </row>
    <row r="353" spans="1:25" x14ac:dyDescent="0.2">
      <c r="A353" s="77" t="s">
        <v>19</v>
      </c>
      <c r="B353" s="77" t="s">
        <v>21</v>
      </c>
      <c r="C353" s="68" t="s">
        <v>26</v>
      </c>
      <c r="D353" s="68" t="s">
        <v>318</v>
      </c>
      <c r="E353" s="89">
        <f>+IF(ISNUMBER(DATA!H346),DATA!H346,"n/a")</f>
        <v>2.7018049999999998</v>
      </c>
      <c r="F353" s="79">
        <f>+IF(ISNUMBER(DATA!I346),DATA!I346,"n/a")</f>
        <v>2.9412000000000001E-2</v>
      </c>
      <c r="G353" s="89">
        <f>+IF(ISNUMBER(DATA!J346),DATA!J346,"n/a")</f>
        <v>2.703465</v>
      </c>
      <c r="H353" s="79">
        <f>+IF(ISNUMBER(DATA!K346),DATA!K346,"n/a")</f>
        <v>3.1848000000000001E-2</v>
      </c>
      <c r="I353" s="89">
        <f>+IF(ISNUMBER(DATA!L346),DATA!L346,"n/a")</f>
        <v>2.6927310000000002</v>
      </c>
      <c r="J353" s="79">
        <f>+IF(ISNUMBER(DATA!M346),DATA!M346,"n/a")</f>
        <v>4.4604999999999999E-2</v>
      </c>
      <c r="K353" s="89">
        <f>+IF(ISNUMBER(DATA!N346),DATA!N346,"n/a")</f>
        <v>2.645715</v>
      </c>
      <c r="L353" s="79">
        <f>+IF(ISNUMBER(DATA!O346),DATA!O346,"n/a")</f>
        <v>3.3089E-2</v>
      </c>
      <c r="R353" s="68"/>
      <c r="S353" s="68"/>
      <c r="T353" s="68"/>
      <c r="U353" s="68"/>
      <c r="V353" s="68"/>
      <c r="W353" s="68"/>
      <c r="X353" s="68"/>
      <c r="Y353" s="68"/>
    </row>
    <row r="354" spans="1:25" x14ac:dyDescent="0.2">
      <c r="A354" s="77" t="s">
        <v>19</v>
      </c>
      <c r="B354" s="77" t="s">
        <v>21</v>
      </c>
      <c r="C354" s="68" t="s">
        <v>26</v>
      </c>
      <c r="D354" s="68" t="s">
        <v>319</v>
      </c>
      <c r="E354" s="89">
        <f>+IF(ISNUMBER(DATA!H347),DATA!H347,"n/a")</f>
        <v>2.3778320000000002</v>
      </c>
      <c r="F354" s="79">
        <f>+IF(ISNUMBER(DATA!I347),DATA!I347,"n/a")</f>
        <v>8.8648000000000005E-2</v>
      </c>
      <c r="G354" s="89">
        <f>+IF(ISNUMBER(DATA!J347),DATA!J347,"n/a")</f>
        <v>2.3551419999999998</v>
      </c>
      <c r="H354" s="79">
        <f>+IF(ISNUMBER(DATA!K347),DATA!K347,"n/a")</f>
        <v>7.4654999999999999E-2</v>
      </c>
      <c r="I354" s="89">
        <f>+IF(ISNUMBER(DATA!L347),DATA!L347,"n/a")</f>
        <v>2.3471069999999998</v>
      </c>
      <c r="J354" s="79">
        <f>+IF(ISNUMBER(DATA!M347),DATA!M347,"n/a")</f>
        <v>8.1269999999999995E-2</v>
      </c>
      <c r="K354" s="89">
        <f>+IF(ISNUMBER(DATA!N347),DATA!N347,"n/a")</f>
        <v>2.3120280000000002</v>
      </c>
      <c r="L354" s="79">
        <f>+IF(ISNUMBER(DATA!O347),DATA!O347,"n/a")</f>
        <v>6.3029000000000002E-2</v>
      </c>
      <c r="R354" s="68"/>
      <c r="S354" s="68"/>
      <c r="T354" s="68"/>
      <c r="U354" s="68"/>
      <c r="V354" s="68"/>
      <c r="W354" s="68"/>
      <c r="X354" s="68"/>
      <c r="Y354" s="68"/>
    </row>
    <row r="355" spans="1:25" x14ac:dyDescent="0.2">
      <c r="A355" s="77" t="s">
        <v>19</v>
      </c>
      <c r="B355" s="77" t="s">
        <v>21</v>
      </c>
      <c r="C355" s="68" t="s">
        <v>26</v>
      </c>
      <c r="D355" s="68" t="s">
        <v>320</v>
      </c>
      <c r="E355" s="89">
        <f>+IF(ISNUMBER(DATA!H348),DATA!H348,"n/a")</f>
        <v>2.236205</v>
      </c>
      <c r="F355" s="79">
        <f>+IF(ISNUMBER(DATA!I348),DATA!I348,"n/a")</f>
        <v>-2.8688000000000002E-2</v>
      </c>
      <c r="G355" s="89">
        <f>+IF(ISNUMBER(DATA!J348),DATA!J348,"n/a")</f>
        <v>2.2472789999999998</v>
      </c>
      <c r="H355" s="79">
        <f>+IF(ISNUMBER(DATA!K348),DATA!K348,"n/a")</f>
        <v>-5.0545E-2</v>
      </c>
      <c r="I355" s="89">
        <f>+IF(ISNUMBER(DATA!L348),DATA!L348,"n/a")</f>
        <v>2.2376019999999999</v>
      </c>
      <c r="J355" s="79">
        <f>+IF(ISNUMBER(DATA!M348),DATA!M348,"n/a")</f>
        <v>-6.9676000000000002E-2</v>
      </c>
      <c r="K355" s="89">
        <f>+IF(ISNUMBER(DATA!N348),DATA!N348,"n/a")</f>
        <v>2.2685759999999999</v>
      </c>
      <c r="L355" s="79">
        <f>+IF(ISNUMBER(DATA!O348),DATA!O348,"n/a")</f>
        <v>-8.2060999999999995E-2</v>
      </c>
      <c r="R355" s="68"/>
      <c r="S355" s="68"/>
      <c r="T355" s="68"/>
      <c r="U355" s="68"/>
      <c r="V355" s="68"/>
      <c r="W355" s="68"/>
      <c r="X355" s="68"/>
      <c r="Y355" s="68"/>
    </row>
    <row r="356" spans="1:25" x14ac:dyDescent="0.2">
      <c r="A356" s="77" t="s">
        <v>19</v>
      </c>
      <c r="B356" s="77" t="s">
        <v>21</v>
      </c>
      <c r="C356" s="68" t="s">
        <v>26</v>
      </c>
      <c r="D356" s="68" t="s">
        <v>321</v>
      </c>
      <c r="E356" s="89">
        <f>+IF(ISNUMBER(DATA!H349),DATA!H349,"n/a")</f>
        <v>2.7252649999999998</v>
      </c>
      <c r="F356" s="79">
        <f>+IF(ISNUMBER(DATA!I349),DATA!I349,"n/a")</f>
        <v>4.8980999999999997E-2</v>
      </c>
      <c r="G356" s="89">
        <f>+IF(ISNUMBER(DATA!J349),DATA!J349,"n/a")</f>
        <v>2.7188439999999998</v>
      </c>
      <c r="H356" s="79">
        <f>+IF(ISNUMBER(DATA!K349),DATA!K349,"n/a")</f>
        <v>3.5625999999999998E-2</v>
      </c>
      <c r="I356" s="89">
        <f>+IF(ISNUMBER(DATA!L349),DATA!L349,"n/a")</f>
        <v>2.72532</v>
      </c>
      <c r="J356" s="79">
        <f>+IF(ISNUMBER(DATA!M349),DATA!M349,"n/a")</f>
        <v>5.3439E-2</v>
      </c>
      <c r="K356" s="89">
        <f>+IF(ISNUMBER(DATA!N349),DATA!N349,"n/a")</f>
        <v>2.6767400000000001</v>
      </c>
      <c r="L356" s="79">
        <f>+IF(ISNUMBER(DATA!O349),DATA!O349,"n/a")</f>
        <v>2.4818E-2</v>
      </c>
      <c r="R356" s="68"/>
      <c r="S356" s="68"/>
      <c r="T356" s="68"/>
      <c r="U356" s="68"/>
      <c r="V356" s="68"/>
      <c r="W356" s="68"/>
      <c r="X356" s="68"/>
      <c r="Y356" s="68"/>
    </row>
    <row r="357" spans="1:25" x14ac:dyDescent="0.2">
      <c r="A357" s="77" t="s">
        <v>19</v>
      </c>
      <c r="B357" s="77" t="s">
        <v>21</v>
      </c>
      <c r="C357" s="68" t="s">
        <v>26</v>
      </c>
      <c r="D357" s="68" t="s">
        <v>322</v>
      </c>
      <c r="E357" s="89">
        <f>+IF(ISNUMBER(DATA!H350),DATA!H350,"n/a")</f>
        <v>2.0883639999999999</v>
      </c>
      <c r="F357" s="79">
        <f>+IF(ISNUMBER(DATA!I350),DATA!I350,"n/a")</f>
        <v>6.3140000000000002E-3</v>
      </c>
      <c r="G357" s="89">
        <f>+IF(ISNUMBER(DATA!J350),DATA!J350,"n/a")</f>
        <v>2.0759249999999998</v>
      </c>
      <c r="H357" s="79">
        <f>+IF(ISNUMBER(DATA!K350),DATA!K350,"n/a")</f>
        <v>-4.4651000000000003E-2</v>
      </c>
      <c r="I357" s="89">
        <f>+IF(ISNUMBER(DATA!L350),DATA!L350,"n/a")</f>
        <v>2.0914440000000001</v>
      </c>
      <c r="J357" s="79">
        <f>+IF(ISNUMBER(DATA!M350),DATA!M350,"n/a")</f>
        <v>-5.9054000000000002E-2</v>
      </c>
      <c r="K357" s="89">
        <f>+IF(ISNUMBER(DATA!N350),DATA!N350,"n/a")</f>
        <v>2.0855419999999998</v>
      </c>
      <c r="L357" s="79">
        <f>+IF(ISNUMBER(DATA!O350),DATA!O350,"n/a")</f>
        <v>-6.8761000000000003E-2</v>
      </c>
      <c r="R357" s="68"/>
      <c r="S357" s="68"/>
      <c r="T357" s="68"/>
      <c r="U357" s="68"/>
      <c r="V357" s="68"/>
      <c r="W357" s="68"/>
      <c r="X357" s="68"/>
      <c r="Y357" s="68"/>
    </row>
    <row r="358" spans="1:25" x14ac:dyDescent="0.2">
      <c r="A358" s="77" t="s">
        <v>19</v>
      </c>
      <c r="B358" s="77" t="s">
        <v>21</v>
      </c>
      <c r="C358" s="68" t="s">
        <v>26</v>
      </c>
      <c r="D358" s="68" t="s">
        <v>323</v>
      </c>
      <c r="E358" s="89">
        <f>+IF(ISNUMBER(DATA!H351),DATA!H351,"n/a")</f>
        <v>2.3997440000000001</v>
      </c>
      <c r="F358" s="79">
        <f>+IF(ISNUMBER(DATA!I351),DATA!I351,"n/a")</f>
        <v>3.7199999999999997E-2</v>
      </c>
      <c r="G358" s="89">
        <f>+IF(ISNUMBER(DATA!J351),DATA!J351,"n/a")</f>
        <v>2.359359</v>
      </c>
      <c r="H358" s="79">
        <f>+IF(ISNUMBER(DATA!K351),DATA!K351,"n/a")</f>
        <v>1.9297000000000002E-2</v>
      </c>
      <c r="I358" s="89">
        <f>+IF(ISNUMBER(DATA!L351),DATA!L351,"n/a")</f>
        <v>2.3413360000000001</v>
      </c>
      <c r="J358" s="79">
        <f>+IF(ISNUMBER(DATA!M351),DATA!M351,"n/a")</f>
        <v>2.3737000000000001E-2</v>
      </c>
      <c r="K358" s="89">
        <f>+IF(ISNUMBER(DATA!N351),DATA!N351,"n/a")</f>
        <v>2.320262</v>
      </c>
      <c r="L358" s="79">
        <f>+IF(ISNUMBER(DATA!O351),DATA!O351,"n/a")</f>
        <v>1.4774000000000001E-2</v>
      </c>
      <c r="R358" s="68"/>
      <c r="S358" s="68"/>
      <c r="T358" s="68"/>
      <c r="U358" s="68"/>
      <c r="V358" s="68"/>
      <c r="W358" s="68"/>
      <c r="X358" s="68"/>
      <c r="Y358" s="68"/>
    </row>
    <row r="359" spans="1:25" x14ac:dyDescent="0.2">
      <c r="A359" s="77" t="s">
        <v>19</v>
      </c>
      <c r="B359" s="77" t="s">
        <v>21</v>
      </c>
      <c r="C359" s="68" t="s">
        <v>26</v>
      </c>
      <c r="D359" s="68" t="s">
        <v>324</v>
      </c>
      <c r="E359" s="89">
        <f>+IF(ISNUMBER(DATA!H352),DATA!H352,"n/a")</f>
        <v>2.5523030000000002</v>
      </c>
      <c r="F359" s="79">
        <f>+IF(ISNUMBER(DATA!I352),DATA!I352,"n/a")</f>
        <v>3.4600000000000001E-4</v>
      </c>
      <c r="G359" s="89">
        <f>+IF(ISNUMBER(DATA!J352),DATA!J352,"n/a")</f>
        <v>2.6099199999999998</v>
      </c>
      <c r="H359" s="79">
        <f>+IF(ISNUMBER(DATA!K352),DATA!K352,"n/a")</f>
        <v>6.4200999999999994E-2</v>
      </c>
      <c r="I359" s="89">
        <f>+IF(ISNUMBER(DATA!L352),DATA!L352,"n/a")</f>
        <v>2.5649700000000002</v>
      </c>
      <c r="J359" s="79">
        <f>+IF(ISNUMBER(DATA!M352),DATA!M352,"n/a")</f>
        <v>7.3608999999999994E-2</v>
      </c>
      <c r="K359" s="89">
        <f>+IF(ISNUMBER(DATA!N352),DATA!N352,"n/a")</f>
        <v>2.5247549999999999</v>
      </c>
      <c r="L359" s="79">
        <f>+IF(ISNUMBER(DATA!O352),DATA!O352,"n/a")</f>
        <v>5.7708000000000002E-2</v>
      </c>
      <c r="R359" s="68"/>
      <c r="S359" s="68"/>
      <c r="T359" s="68"/>
      <c r="U359" s="68"/>
      <c r="V359" s="68"/>
      <c r="W359" s="68"/>
      <c r="X359" s="68"/>
      <c r="Y359" s="68"/>
    </row>
    <row r="360" spans="1:25" x14ac:dyDescent="0.2">
      <c r="A360" s="77" t="s">
        <v>19</v>
      </c>
      <c r="B360" s="77" t="s">
        <v>21</v>
      </c>
      <c r="C360" s="68" t="s">
        <v>26</v>
      </c>
      <c r="D360" s="68" t="s">
        <v>325</v>
      </c>
      <c r="E360" s="89">
        <f>+IF(ISNUMBER(DATA!H353),DATA!H353,"n/a")</f>
        <v>2.394393</v>
      </c>
      <c r="F360" s="79">
        <f>+IF(ISNUMBER(DATA!I353),DATA!I353,"n/a")</f>
        <v>1.9560000000000001E-2</v>
      </c>
      <c r="G360" s="89">
        <f>+IF(ISNUMBER(DATA!J353),DATA!J353,"n/a")</f>
        <v>2.3444600000000002</v>
      </c>
      <c r="H360" s="79">
        <f>+IF(ISNUMBER(DATA!K353),DATA!K353,"n/a")</f>
        <v>1.2567999999999999E-2</v>
      </c>
      <c r="I360" s="89">
        <f>+IF(ISNUMBER(DATA!L353),DATA!L353,"n/a")</f>
        <v>2.3320620000000001</v>
      </c>
      <c r="J360" s="79">
        <f>+IF(ISNUMBER(DATA!M353),DATA!M353,"n/a")</f>
        <v>1.5292E-2</v>
      </c>
      <c r="K360" s="89">
        <f>+IF(ISNUMBER(DATA!N353),DATA!N353,"n/a")</f>
        <v>2.3232719999999998</v>
      </c>
      <c r="L360" s="79">
        <f>+IF(ISNUMBER(DATA!O353),DATA!O353,"n/a")</f>
        <v>1.8897000000000001E-2</v>
      </c>
      <c r="R360" s="68"/>
      <c r="S360" s="68"/>
      <c r="T360" s="68"/>
      <c r="U360" s="68"/>
      <c r="V360" s="68"/>
      <c r="W360" s="68"/>
      <c r="X360" s="68"/>
      <c r="Y360" s="68"/>
    </row>
    <row r="361" spans="1:25" x14ac:dyDescent="0.2">
      <c r="A361" s="77" t="s">
        <v>19</v>
      </c>
      <c r="B361" s="77" t="s">
        <v>21</v>
      </c>
      <c r="C361" s="68" t="s">
        <v>26</v>
      </c>
      <c r="D361" s="68" t="s">
        <v>351</v>
      </c>
      <c r="E361" s="89">
        <f>+IF(ISNUMBER(DATA!H354),DATA!H354,"n/a")</f>
        <v>2.3528880000000001</v>
      </c>
      <c r="F361" s="79">
        <f>+IF(ISNUMBER(DATA!I354),DATA!I354,"n/a")</f>
        <v>0.144625</v>
      </c>
      <c r="G361" s="89">
        <f>+IF(ISNUMBER(DATA!J354),DATA!J354,"n/a")</f>
        <v>2.3173729999999999</v>
      </c>
      <c r="H361" s="79">
        <f>+IF(ISNUMBER(DATA!K354),DATA!K354,"n/a")</f>
        <v>9.7609000000000001E-2</v>
      </c>
      <c r="I361" s="89">
        <f>+IF(ISNUMBER(DATA!L354),DATA!L354,"n/a")</f>
        <v>2.2243789999999999</v>
      </c>
      <c r="J361" s="79">
        <f>+IF(ISNUMBER(DATA!M354),DATA!M354,"n/a")</f>
        <v>6.7876000000000006E-2</v>
      </c>
      <c r="K361" s="89">
        <f>+IF(ISNUMBER(DATA!N354),DATA!N354,"n/a")</f>
        <v>2.1868340000000002</v>
      </c>
      <c r="L361" s="79">
        <f>+IF(ISNUMBER(DATA!O354),DATA!O354,"n/a")</f>
        <v>6.5518000000000007E-2</v>
      </c>
      <c r="R361" s="68"/>
      <c r="S361" s="68"/>
      <c r="T361" s="68"/>
      <c r="U361" s="68"/>
      <c r="V361" s="68"/>
      <c r="W361" s="68"/>
      <c r="X361" s="68"/>
      <c r="Y361" s="68"/>
    </row>
    <row r="362" spans="1:25" x14ac:dyDescent="0.2">
      <c r="A362" s="77" t="s">
        <v>19</v>
      </c>
      <c r="B362" s="77" t="s">
        <v>21</v>
      </c>
      <c r="C362" s="68" t="s">
        <v>26</v>
      </c>
      <c r="D362" s="68" t="s">
        <v>352</v>
      </c>
      <c r="E362" s="89">
        <f>+IF(ISNUMBER(DATA!H355),DATA!H355,"n/a")</f>
        <v>2.4326439999999998</v>
      </c>
      <c r="F362" s="79">
        <f>+IF(ISNUMBER(DATA!I355),DATA!I355,"n/a")</f>
        <v>5.9841999999999999E-2</v>
      </c>
      <c r="G362" s="89">
        <f>+IF(ISNUMBER(DATA!J355),DATA!J355,"n/a")</f>
        <v>2.3946480000000001</v>
      </c>
      <c r="H362" s="79">
        <f>+IF(ISNUMBER(DATA!K355),DATA!K355,"n/a")</f>
        <v>2.8785000000000002E-2</v>
      </c>
      <c r="I362" s="89">
        <f>+IF(ISNUMBER(DATA!L355),DATA!L355,"n/a")</f>
        <v>2.3613819999999999</v>
      </c>
      <c r="J362" s="79">
        <f>+IF(ISNUMBER(DATA!M355),DATA!M355,"n/a")</f>
        <v>2.5874000000000001E-2</v>
      </c>
      <c r="K362" s="89">
        <f>+IF(ISNUMBER(DATA!N355),DATA!N355,"n/a")</f>
        <v>2.3597350000000001</v>
      </c>
      <c r="L362" s="79">
        <f>+IF(ISNUMBER(DATA!O355),DATA!O355,"n/a")</f>
        <v>2.3338999999999999E-2</v>
      </c>
      <c r="R362" s="68"/>
      <c r="S362" s="68"/>
      <c r="T362" s="68"/>
      <c r="U362" s="68"/>
      <c r="V362" s="68"/>
      <c r="W362" s="68"/>
      <c r="X362" s="68"/>
      <c r="Y362" s="68"/>
    </row>
    <row r="363" spans="1:25" x14ac:dyDescent="0.2">
      <c r="A363" s="77"/>
      <c r="B363" s="77"/>
      <c r="E363" s="92"/>
      <c r="F363" s="79"/>
      <c r="G363" s="93"/>
      <c r="H363" s="79"/>
      <c r="I363" s="93"/>
      <c r="J363" s="84"/>
      <c r="K363" s="93"/>
      <c r="L363" s="79"/>
      <c r="R363" s="68"/>
      <c r="S363" s="68"/>
      <c r="T363" s="68"/>
      <c r="U363" s="68"/>
      <c r="V363" s="68"/>
      <c r="W363" s="68"/>
      <c r="X363" s="68"/>
      <c r="Y363" s="68"/>
    </row>
    <row r="364" spans="1:25" x14ac:dyDescent="0.2">
      <c r="A364" s="77" t="s">
        <v>19</v>
      </c>
      <c r="B364" s="68" t="s">
        <v>12</v>
      </c>
      <c r="C364" s="68" t="s">
        <v>0</v>
      </c>
      <c r="D364" s="68" t="s">
        <v>278</v>
      </c>
      <c r="E364" s="78">
        <f>+IF(ISNUMBER(DATA!H1254),DATA!H1254,"n/a")</f>
        <v>325262.07</v>
      </c>
      <c r="F364" s="79">
        <f>+IF(ISNUMBER(DATA!I1254),DATA!I1254,"n/a")</f>
        <v>5.7098999999999997E-2</v>
      </c>
      <c r="G364" s="78">
        <f>+IF(ISNUMBER(DATA!J1254),DATA!J1254,"n/a")</f>
        <v>1069070.96</v>
      </c>
      <c r="H364" s="79">
        <f>+IF(ISNUMBER(DATA!K1254),DATA!K1254,"n/a")</f>
        <v>4.4634E-2</v>
      </c>
      <c r="I364" s="78">
        <f>+IF(ISNUMBER(DATA!L1254),DATA!L1254,"n/a")</f>
        <v>2193539.7200000002</v>
      </c>
      <c r="J364" s="79">
        <f>+IF(ISNUMBER(DATA!M1254),DATA!M1254,"n/a")</f>
        <v>1.9695000000000001E-2</v>
      </c>
      <c r="K364" s="78">
        <f>+IF(ISNUMBER(DATA!N1254),DATA!N1254,"n/a")</f>
        <v>4476146.57</v>
      </c>
      <c r="L364" s="79">
        <f>+IF(ISNUMBER(DATA!O1254),DATA!O1254,"n/a")</f>
        <v>2.8524999999999998E-2</v>
      </c>
      <c r="R364" s="68"/>
      <c r="S364" s="68"/>
      <c r="T364" s="68"/>
      <c r="U364" s="68"/>
      <c r="V364" s="68"/>
      <c r="W364" s="68"/>
      <c r="X364" s="68"/>
      <c r="Y364" s="68"/>
    </row>
    <row r="365" spans="1:25" x14ac:dyDescent="0.2">
      <c r="A365" s="77" t="s">
        <v>19</v>
      </c>
      <c r="B365" s="68" t="s">
        <v>12</v>
      </c>
      <c r="C365" s="68" t="s">
        <v>0</v>
      </c>
      <c r="D365" s="68" t="s">
        <v>279</v>
      </c>
      <c r="E365" s="78">
        <f>+IF(ISNUMBER(DATA!H1255),DATA!H1255,"n/a")</f>
        <v>735058.85</v>
      </c>
      <c r="F365" s="79">
        <f>+IF(ISNUMBER(DATA!I1255),DATA!I1255,"n/a")</f>
        <v>5.2062999999999998E-2</v>
      </c>
      <c r="G365" s="78">
        <f>+IF(ISNUMBER(DATA!J1255),DATA!J1255,"n/a")</f>
        <v>2374651.0499999998</v>
      </c>
      <c r="H365" s="79">
        <f>+IF(ISNUMBER(DATA!K1255),DATA!K1255,"n/a")</f>
        <v>4.4881999999999998E-2</v>
      </c>
      <c r="I365" s="78">
        <f>+IF(ISNUMBER(DATA!L1255),DATA!L1255,"n/a")</f>
        <v>4984449.76</v>
      </c>
      <c r="J365" s="79">
        <f>+IF(ISNUMBER(DATA!M1255),DATA!M1255,"n/a")</f>
        <v>3.875E-2</v>
      </c>
      <c r="K365" s="78">
        <f>+IF(ISNUMBER(DATA!N1255),DATA!N1255,"n/a")</f>
        <v>9690780.5899999999</v>
      </c>
      <c r="L365" s="79">
        <f>+IF(ISNUMBER(DATA!O1255),DATA!O1255,"n/a")</f>
        <v>-1.0619999999999999E-2</v>
      </c>
      <c r="R365" s="68"/>
      <c r="S365" s="68"/>
      <c r="T365" s="68"/>
      <c r="U365" s="68"/>
      <c r="V365" s="68"/>
      <c r="W365" s="68"/>
      <c r="X365" s="68"/>
      <c r="Y365" s="68"/>
    </row>
    <row r="366" spans="1:25" x14ac:dyDescent="0.2">
      <c r="A366" s="77" t="s">
        <v>19</v>
      </c>
      <c r="B366" s="68" t="s">
        <v>12</v>
      </c>
      <c r="C366" s="68" t="s">
        <v>0</v>
      </c>
      <c r="D366" s="68" t="s">
        <v>280</v>
      </c>
      <c r="E366" s="78">
        <f>+IF(ISNUMBER(DATA!H1256),DATA!H1256,"n/a")</f>
        <v>1088675.8799999999</v>
      </c>
      <c r="F366" s="79">
        <f>+IF(ISNUMBER(DATA!I1256),DATA!I1256,"n/a")</f>
        <v>-7.9065999999999997E-2</v>
      </c>
      <c r="G366" s="78">
        <f>+IF(ISNUMBER(DATA!J1256),DATA!J1256,"n/a")</f>
        <v>3741674.4</v>
      </c>
      <c r="H366" s="79">
        <f>+IF(ISNUMBER(DATA!K1256),DATA!K1256,"n/a")</f>
        <v>-4.8167000000000001E-2</v>
      </c>
      <c r="I366" s="78">
        <f>+IF(ISNUMBER(DATA!L1256),DATA!L1256,"n/a")</f>
        <v>7973183.7699999996</v>
      </c>
      <c r="J366" s="79">
        <f>+IF(ISNUMBER(DATA!M1256),DATA!M1256,"n/a")</f>
        <v>-2.8496E-2</v>
      </c>
      <c r="K366" s="78">
        <f>+IF(ISNUMBER(DATA!N1256),DATA!N1256,"n/a")</f>
        <v>16485544.73</v>
      </c>
      <c r="L366" s="79">
        <f>+IF(ISNUMBER(DATA!O1256),DATA!O1256,"n/a")</f>
        <v>-8.0879999999999997E-3</v>
      </c>
      <c r="R366" s="68"/>
      <c r="S366" s="68"/>
      <c r="T366" s="68"/>
      <c r="U366" s="68"/>
      <c r="V366" s="68"/>
      <c r="W366" s="68"/>
      <c r="X366" s="68"/>
      <c r="Y366" s="68"/>
    </row>
    <row r="367" spans="1:25" x14ac:dyDescent="0.2">
      <c r="A367" s="77" t="s">
        <v>19</v>
      </c>
      <c r="B367" s="68" t="s">
        <v>12</v>
      </c>
      <c r="C367" s="68" t="s">
        <v>0</v>
      </c>
      <c r="D367" s="68" t="s">
        <v>281</v>
      </c>
      <c r="E367" s="78">
        <f>+IF(ISNUMBER(DATA!H1257),DATA!H1257,"n/a")</f>
        <v>441500.75</v>
      </c>
      <c r="F367" s="79">
        <f>+IF(ISNUMBER(DATA!I1257),DATA!I1257,"n/a")</f>
        <v>1.627E-2</v>
      </c>
      <c r="G367" s="78">
        <f>+IF(ISNUMBER(DATA!J1257),DATA!J1257,"n/a")</f>
        <v>1462861.7</v>
      </c>
      <c r="H367" s="79">
        <f>+IF(ISNUMBER(DATA!K1257),DATA!K1257,"n/a")</f>
        <v>2.6606000000000001E-2</v>
      </c>
      <c r="I367" s="78">
        <f>+IF(ISNUMBER(DATA!L1257),DATA!L1257,"n/a")</f>
        <v>3097109.33</v>
      </c>
      <c r="J367" s="79">
        <f>+IF(ISNUMBER(DATA!M1257),DATA!M1257,"n/a")</f>
        <v>2.5843000000000001E-2</v>
      </c>
      <c r="K367" s="78">
        <f>+IF(ISNUMBER(DATA!N1257),DATA!N1257,"n/a")</f>
        <v>6049876.4900000002</v>
      </c>
      <c r="L367" s="79">
        <f>+IF(ISNUMBER(DATA!O1257),DATA!O1257,"n/a")</f>
        <v>-2.0330000000000001E-3</v>
      </c>
      <c r="R367" s="68"/>
      <c r="S367" s="68"/>
      <c r="T367" s="68"/>
      <c r="U367" s="68"/>
      <c r="V367" s="68"/>
      <c r="W367" s="68"/>
      <c r="X367" s="68"/>
      <c r="Y367" s="68"/>
    </row>
    <row r="368" spans="1:25" x14ac:dyDescent="0.2">
      <c r="A368" s="77" t="s">
        <v>19</v>
      </c>
      <c r="B368" s="68" t="s">
        <v>12</v>
      </c>
      <c r="C368" s="68" t="s">
        <v>0</v>
      </c>
      <c r="D368" s="68" t="s">
        <v>282</v>
      </c>
      <c r="E368" s="78">
        <f>+IF(ISNUMBER(DATA!H1258),DATA!H1258,"n/a")</f>
        <v>1097551.76</v>
      </c>
      <c r="F368" s="79">
        <f>+IF(ISNUMBER(DATA!I1258),DATA!I1258,"n/a")</f>
        <v>4.9030999999999998E-2</v>
      </c>
      <c r="G368" s="78">
        <f>+IF(ISNUMBER(DATA!J1258),DATA!J1258,"n/a")</f>
        <v>3758408.53</v>
      </c>
      <c r="H368" s="79">
        <f>+IF(ISNUMBER(DATA!K1258),DATA!K1258,"n/a")</f>
        <v>2.7681000000000001E-2</v>
      </c>
      <c r="I368" s="78">
        <f>+IF(ISNUMBER(DATA!L1258),DATA!L1258,"n/a")</f>
        <v>7927597.5199999996</v>
      </c>
      <c r="J368" s="79">
        <f>+IF(ISNUMBER(DATA!M1258),DATA!M1258,"n/a")</f>
        <v>1.9209E-2</v>
      </c>
      <c r="K368" s="78">
        <f>+IF(ISNUMBER(DATA!N1258),DATA!N1258,"n/a")</f>
        <v>16418618.050000001</v>
      </c>
      <c r="L368" s="79">
        <f>+IF(ISNUMBER(DATA!O1258),DATA!O1258,"n/a")</f>
        <v>7.2160000000000002E-3</v>
      </c>
      <c r="R368" s="68"/>
      <c r="S368" s="68"/>
      <c r="T368" s="68"/>
      <c r="U368" s="68"/>
      <c r="V368" s="68"/>
      <c r="W368" s="68"/>
      <c r="X368" s="68"/>
      <c r="Y368" s="68"/>
    </row>
    <row r="369" spans="1:25" x14ac:dyDescent="0.2">
      <c r="A369" s="77" t="s">
        <v>19</v>
      </c>
      <c r="B369" s="68" t="s">
        <v>12</v>
      </c>
      <c r="C369" s="68" t="s">
        <v>0</v>
      </c>
      <c r="D369" s="68" t="s">
        <v>283</v>
      </c>
      <c r="E369" s="78">
        <f>+IF(ISNUMBER(DATA!H1259),DATA!H1259,"n/a")</f>
        <v>457837.78</v>
      </c>
      <c r="F369" s="79">
        <f>+IF(ISNUMBER(DATA!I1259),DATA!I1259,"n/a")</f>
        <v>2.3068000000000002E-2</v>
      </c>
      <c r="G369" s="78">
        <f>+IF(ISNUMBER(DATA!J1259),DATA!J1259,"n/a")</f>
        <v>1556328.57</v>
      </c>
      <c r="H369" s="79">
        <f>+IF(ISNUMBER(DATA!K1259),DATA!K1259,"n/a")</f>
        <v>1.0300000000000001E-3</v>
      </c>
      <c r="I369" s="78">
        <f>+IF(ISNUMBER(DATA!L1259),DATA!L1259,"n/a")</f>
        <v>3336454.74</v>
      </c>
      <c r="J369" s="79">
        <f>+IF(ISNUMBER(DATA!M1259),DATA!M1259,"n/a")</f>
        <v>2.7711E-2</v>
      </c>
      <c r="K369" s="78">
        <f>+IF(ISNUMBER(DATA!N1259),DATA!N1259,"n/a")</f>
        <v>6844097.4100000001</v>
      </c>
      <c r="L369" s="79">
        <f>+IF(ISNUMBER(DATA!O1259),DATA!O1259,"n/a")</f>
        <v>1.3864E-2</v>
      </c>
      <c r="R369" s="68"/>
      <c r="S369" s="68"/>
      <c r="T369" s="68"/>
      <c r="U369" s="68"/>
      <c r="V369" s="68"/>
      <c r="W369" s="68"/>
      <c r="X369" s="68"/>
      <c r="Y369" s="68"/>
    </row>
    <row r="370" spans="1:25" x14ac:dyDescent="0.2">
      <c r="A370" s="77" t="s">
        <v>19</v>
      </c>
      <c r="B370" s="68" t="s">
        <v>12</v>
      </c>
      <c r="C370" s="68" t="s">
        <v>0</v>
      </c>
      <c r="D370" s="68" t="s">
        <v>284</v>
      </c>
      <c r="E370" s="78">
        <f>+IF(ISNUMBER(DATA!H1260),DATA!H1260,"n/a")</f>
        <v>304175.40999999997</v>
      </c>
      <c r="F370" s="79">
        <f>+IF(ISNUMBER(DATA!I1260),DATA!I1260,"n/a")</f>
        <v>-9.7664000000000001E-2</v>
      </c>
      <c r="G370" s="78">
        <f>+IF(ISNUMBER(DATA!J1260),DATA!J1260,"n/a")</f>
        <v>1033282.09</v>
      </c>
      <c r="H370" s="79">
        <f>+IF(ISNUMBER(DATA!K1260),DATA!K1260,"n/a")</f>
        <v>-8.8002999999999998E-2</v>
      </c>
      <c r="I370" s="78">
        <f>+IF(ISNUMBER(DATA!L1260),DATA!L1260,"n/a")</f>
        <v>2228231.02</v>
      </c>
      <c r="J370" s="79">
        <f>+IF(ISNUMBER(DATA!M1260),DATA!M1260,"n/a")</f>
        <v>-6.2214999999999999E-2</v>
      </c>
      <c r="K370" s="78">
        <f>+IF(ISNUMBER(DATA!N1260),DATA!N1260,"n/a")</f>
        <v>4538170.87</v>
      </c>
      <c r="L370" s="79">
        <f>+IF(ISNUMBER(DATA!O1260),DATA!O1260,"n/a")</f>
        <v>-7.5260999999999995E-2</v>
      </c>
      <c r="R370" s="68"/>
      <c r="S370" s="68"/>
      <c r="T370" s="68"/>
      <c r="U370" s="68"/>
      <c r="V370" s="68"/>
      <c r="W370" s="68"/>
      <c r="X370" s="68"/>
      <c r="Y370" s="68"/>
    </row>
    <row r="371" spans="1:25" x14ac:dyDescent="0.2">
      <c r="A371" s="77" t="s">
        <v>19</v>
      </c>
      <c r="B371" s="68" t="s">
        <v>12</v>
      </c>
      <c r="C371" s="68" t="s">
        <v>0</v>
      </c>
      <c r="D371" s="68" t="s">
        <v>285</v>
      </c>
      <c r="E371" s="78">
        <f>+IF(ISNUMBER(DATA!H1261),DATA!H1261,"n/a")</f>
        <v>1127653.5900000001</v>
      </c>
      <c r="F371" s="79">
        <f>+IF(ISNUMBER(DATA!I1261),DATA!I1261,"n/a")</f>
        <v>8.3407999999999996E-2</v>
      </c>
      <c r="G371" s="78">
        <f>+IF(ISNUMBER(DATA!J1261),DATA!J1261,"n/a")</f>
        <v>3834906.66</v>
      </c>
      <c r="H371" s="79">
        <f>+IF(ISNUMBER(DATA!K1261),DATA!K1261,"n/a")</f>
        <v>5.4075999999999999E-2</v>
      </c>
      <c r="I371" s="78">
        <f>+IF(ISNUMBER(DATA!L1261),DATA!L1261,"n/a")</f>
        <v>7638641.21</v>
      </c>
      <c r="J371" s="79">
        <f>+IF(ISNUMBER(DATA!M1261),DATA!M1261,"n/a")</f>
        <v>1.2919E-2</v>
      </c>
      <c r="K371" s="78">
        <f>+IF(ISNUMBER(DATA!N1261),DATA!N1261,"n/a")</f>
        <v>15616301.93</v>
      </c>
      <c r="L371" s="79">
        <f>+IF(ISNUMBER(DATA!O1261),DATA!O1261,"n/a")</f>
        <v>-1.4586999999999999E-2</v>
      </c>
      <c r="R371" s="68"/>
      <c r="S371" s="68"/>
      <c r="T371" s="68"/>
      <c r="U371" s="68"/>
      <c r="V371" s="68"/>
      <c r="W371" s="68"/>
      <c r="X371" s="68"/>
      <c r="Y371" s="68"/>
    </row>
    <row r="372" spans="1:25" x14ac:dyDescent="0.2">
      <c r="A372" s="77" t="s">
        <v>19</v>
      </c>
      <c r="B372" s="68" t="s">
        <v>12</v>
      </c>
      <c r="C372" s="68" t="s">
        <v>0</v>
      </c>
      <c r="D372" s="68" t="s">
        <v>286</v>
      </c>
      <c r="E372" s="78">
        <f>+IF(ISNUMBER(DATA!H1262),DATA!H1262,"n/a")</f>
        <v>489070.35</v>
      </c>
      <c r="F372" s="79">
        <f>+IF(ISNUMBER(DATA!I1262),DATA!I1262,"n/a")</f>
        <v>1.2175E-2</v>
      </c>
      <c r="G372" s="78">
        <f>+IF(ISNUMBER(DATA!J1262),DATA!J1262,"n/a")</f>
        <v>1681721.49</v>
      </c>
      <c r="H372" s="79">
        <f>+IF(ISNUMBER(DATA!K1262),DATA!K1262,"n/a")</f>
        <v>2.4884E-2</v>
      </c>
      <c r="I372" s="78">
        <f>+IF(ISNUMBER(DATA!L1262),DATA!L1262,"n/a")</f>
        <v>3271833.83</v>
      </c>
      <c r="J372" s="79">
        <f>+IF(ISNUMBER(DATA!M1262),DATA!M1262,"n/a")</f>
        <v>-1.6869999999999999E-3</v>
      </c>
      <c r="K372" s="78">
        <f>+IF(ISNUMBER(DATA!N1262),DATA!N1262,"n/a")</f>
        <v>6199567.3600000003</v>
      </c>
      <c r="L372" s="79">
        <f>+IF(ISNUMBER(DATA!O1262),DATA!O1262,"n/a")</f>
        <v>-3.2816999999999999E-2</v>
      </c>
      <c r="R372" s="68"/>
      <c r="S372" s="68"/>
      <c r="T372" s="68"/>
      <c r="U372" s="68"/>
      <c r="V372" s="68"/>
      <c r="W372" s="68"/>
      <c r="X372" s="68"/>
      <c r="Y372" s="68"/>
    </row>
    <row r="373" spans="1:25" x14ac:dyDescent="0.2">
      <c r="A373" s="77" t="s">
        <v>19</v>
      </c>
      <c r="B373" s="68" t="s">
        <v>12</v>
      </c>
      <c r="C373" s="68" t="s">
        <v>0</v>
      </c>
      <c r="D373" s="68" t="s">
        <v>287</v>
      </c>
      <c r="E373" s="78">
        <f>+IF(ISNUMBER(DATA!H1263),DATA!H1263,"n/a")</f>
        <v>373016.65</v>
      </c>
      <c r="F373" s="79">
        <f>+IF(ISNUMBER(DATA!I1263),DATA!I1263,"n/a")</f>
        <v>3.4989999999999999E-3</v>
      </c>
      <c r="G373" s="78">
        <f>+IF(ISNUMBER(DATA!J1263),DATA!J1263,"n/a")</f>
        <v>1302360.27</v>
      </c>
      <c r="H373" s="79">
        <f>+IF(ISNUMBER(DATA!K1263),DATA!K1263,"n/a")</f>
        <v>-1.0887000000000001E-2</v>
      </c>
      <c r="I373" s="78">
        <f>+IF(ISNUMBER(DATA!L1263),DATA!L1263,"n/a")</f>
        <v>2590639.13</v>
      </c>
      <c r="J373" s="79">
        <f>+IF(ISNUMBER(DATA!M1263),DATA!M1263,"n/a")</f>
        <v>-1.2207000000000001E-2</v>
      </c>
      <c r="K373" s="78">
        <f>+IF(ISNUMBER(DATA!N1263),DATA!N1263,"n/a")</f>
        <v>5398065.8099999996</v>
      </c>
      <c r="L373" s="79">
        <f>+IF(ISNUMBER(DATA!O1263),DATA!O1263,"n/a")</f>
        <v>8.1479999999999997E-2</v>
      </c>
      <c r="R373" s="68"/>
      <c r="S373" s="68"/>
      <c r="T373" s="68"/>
      <c r="U373" s="68"/>
      <c r="V373" s="68"/>
      <c r="W373" s="68"/>
      <c r="X373" s="68"/>
      <c r="Y373" s="68"/>
    </row>
    <row r="374" spans="1:25" x14ac:dyDescent="0.2">
      <c r="A374" s="77" t="s">
        <v>19</v>
      </c>
      <c r="B374" s="68" t="s">
        <v>12</v>
      </c>
      <c r="C374" s="68" t="s">
        <v>0</v>
      </c>
      <c r="D374" s="68" t="s">
        <v>288</v>
      </c>
      <c r="E374" s="78">
        <f>+IF(ISNUMBER(DATA!H1264),DATA!H1264,"n/a")</f>
        <v>352155.3</v>
      </c>
      <c r="F374" s="79">
        <f>+IF(ISNUMBER(DATA!I1264),DATA!I1264,"n/a")</f>
        <v>-4.5362E-2</v>
      </c>
      <c r="G374" s="78">
        <f>+IF(ISNUMBER(DATA!J1264),DATA!J1264,"n/a")</f>
        <v>1216887.95</v>
      </c>
      <c r="H374" s="79">
        <f>+IF(ISNUMBER(DATA!K1264),DATA!K1264,"n/a")</f>
        <v>-3.5319999999999997E-2</v>
      </c>
      <c r="I374" s="78">
        <f>+IF(ISNUMBER(DATA!L1264),DATA!L1264,"n/a")</f>
        <v>2505143.71</v>
      </c>
      <c r="J374" s="79">
        <f>+IF(ISNUMBER(DATA!M1264),DATA!M1264,"n/a")</f>
        <v>-1.8369E-2</v>
      </c>
      <c r="K374" s="78">
        <f>+IF(ISNUMBER(DATA!N1264),DATA!N1264,"n/a")</f>
        <v>5024845.28</v>
      </c>
      <c r="L374" s="79">
        <f>+IF(ISNUMBER(DATA!O1264),DATA!O1264,"n/a")</f>
        <v>2.6894000000000001E-2</v>
      </c>
      <c r="R374" s="68"/>
      <c r="S374" s="68"/>
      <c r="T374" s="68"/>
      <c r="U374" s="68"/>
      <c r="V374" s="68"/>
      <c r="W374" s="68"/>
      <c r="X374" s="68"/>
      <c r="Y374" s="68"/>
    </row>
    <row r="375" spans="1:25" x14ac:dyDescent="0.2">
      <c r="A375" s="77" t="s">
        <v>19</v>
      </c>
      <c r="B375" s="68" t="s">
        <v>12</v>
      </c>
      <c r="C375" s="68" t="s">
        <v>0</v>
      </c>
      <c r="D375" s="68" t="s">
        <v>289</v>
      </c>
      <c r="E375" s="78">
        <f>+IF(ISNUMBER(DATA!H1265),DATA!H1265,"n/a")</f>
        <v>834225.29</v>
      </c>
      <c r="F375" s="79">
        <f>+IF(ISNUMBER(DATA!I1265),DATA!I1265,"n/a")</f>
        <v>-8.9887999999999996E-2</v>
      </c>
      <c r="G375" s="78">
        <f>+IF(ISNUMBER(DATA!J1265),DATA!J1265,"n/a")</f>
        <v>2801854.27</v>
      </c>
      <c r="H375" s="79">
        <f>+IF(ISNUMBER(DATA!K1265),DATA!K1265,"n/a")</f>
        <v>-7.2746000000000005E-2</v>
      </c>
      <c r="I375" s="78">
        <f>+IF(ISNUMBER(DATA!L1265),DATA!L1265,"n/a")</f>
        <v>5868150.2199999997</v>
      </c>
      <c r="J375" s="79">
        <f>+IF(ISNUMBER(DATA!M1265),DATA!M1265,"n/a")</f>
        <v>-6.6340999999999997E-2</v>
      </c>
      <c r="K375" s="78">
        <f>+IF(ISNUMBER(DATA!N1265),DATA!N1265,"n/a")</f>
        <v>11950660.73</v>
      </c>
      <c r="L375" s="79">
        <f>+IF(ISNUMBER(DATA!O1265),DATA!O1265,"n/a")</f>
        <v>-6.3753000000000004E-2</v>
      </c>
      <c r="R375" s="68"/>
      <c r="S375" s="68"/>
      <c r="T375" s="68"/>
      <c r="U375" s="68"/>
      <c r="V375" s="68"/>
      <c r="W375" s="68"/>
      <c r="X375" s="68"/>
      <c r="Y375" s="68"/>
    </row>
    <row r="376" spans="1:25" x14ac:dyDescent="0.2">
      <c r="A376" s="77" t="s">
        <v>19</v>
      </c>
      <c r="B376" s="68" t="s">
        <v>12</v>
      </c>
      <c r="C376" s="68" t="s">
        <v>0</v>
      </c>
      <c r="D376" s="68" t="s">
        <v>290</v>
      </c>
      <c r="E376" s="78">
        <f>+IF(ISNUMBER(DATA!H1266),DATA!H1266,"n/a")</f>
        <v>826908.34</v>
      </c>
      <c r="F376" s="79">
        <f>+IF(ISNUMBER(DATA!I1266),DATA!I1266,"n/a")</f>
        <v>-6.8481E-2</v>
      </c>
      <c r="G376" s="78">
        <f>+IF(ISNUMBER(DATA!J1266),DATA!J1266,"n/a")</f>
        <v>2774130.24</v>
      </c>
      <c r="H376" s="79">
        <f>+IF(ISNUMBER(DATA!K1266),DATA!K1266,"n/a")</f>
        <v>-5.3803999999999998E-2</v>
      </c>
      <c r="I376" s="78">
        <f>+IF(ISNUMBER(DATA!L1266),DATA!L1266,"n/a")</f>
        <v>5837660.2300000004</v>
      </c>
      <c r="J376" s="79">
        <f>+IF(ISNUMBER(DATA!M1266),DATA!M1266,"n/a")</f>
        <v>-1.1586000000000001E-2</v>
      </c>
      <c r="K376" s="78">
        <f>+IF(ISNUMBER(DATA!N1266),DATA!N1266,"n/a")</f>
        <v>11792605.99</v>
      </c>
      <c r="L376" s="79">
        <f>+IF(ISNUMBER(DATA!O1266),DATA!O1266,"n/a")</f>
        <v>-2.4843E-2</v>
      </c>
      <c r="R376" s="68"/>
      <c r="S376" s="68"/>
      <c r="T376" s="68"/>
      <c r="U376" s="68"/>
      <c r="V376" s="68"/>
      <c r="W376" s="68"/>
      <c r="X376" s="68"/>
      <c r="Y376" s="68"/>
    </row>
    <row r="377" spans="1:25" x14ac:dyDescent="0.2">
      <c r="A377" s="77" t="s">
        <v>19</v>
      </c>
      <c r="B377" s="68" t="s">
        <v>12</v>
      </c>
      <c r="C377" s="68" t="s">
        <v>0</v>
      </c>
      <c r="D377" s="68" t="s">
        <v>291</v>
      </c>
      <c r="E377" s="78">
        <f>+IF(ISNUMBER(DATA!H1267),DATA!H1267,"n/a")</f>
        <v>849789.53</v>
      </c>
      <c r="F377" s="79">
        <f>+IF(ISNUMBER(DATA!I1267),DATA!I1267,"n/a")</f>
        <v>4.7710000000000002E-2</v>
      </c>
      <c r="G377" s="78">
        <f>+IF(ISNUMBER(DATA!J1267),DATA!J1267,"n/a")</f>
        <v>2909544.55</v>
      </c>
      <c r="H377" s="79">
        <f>+IF(ISNUMBER(DATA!K1267),DATA!K1267,"n/a")</f>
        <v>3.5791000000000003E-2</v>
      </c>
      <c r="I377" s="78">
        <f>+IF(ISNUMBER(DATA!L1267),DATA!L1267,"n/a")</f>
        <v>5865863.0800000001</v>
      </c>
      <c r="J377" s="79">
        <f>+IF(ISNUMBER(DATA!M1267),DATA!M1267,"n/a")</f>
        <v>3.3181000000000002E-2</v>
      </c>
      <c r="K377" s="78">
        <f>+IF(ISNUMBER(DATA!N1267),DATA!N1267,"n/a")</f>
        <v>11470323.800000001</v>
      </c>
      <c r="L377" s="79">
        <f>+IF(ISNUMBER(DATA!O1267),DATA!O1267,"n/a")</f>
        <v>2.8846E-2</v>
      </c>
      <c r="R377" s="68"/>
      <c r="S377" s="68"/>
      <c r="T377" s="68"/>
      <c r="U377" s="68"/>
      <c r="V377" s="68"/>
      <c r="W377" s="68"/>
      <c r="X377" s="68"/>
      <c r="Y377" s="68"/>
    </row>
    <row r="378" spans="1:25" x14ac:dyDescent="0.2">
      <c r="A378" s="77" t="s">
        <v>19</v>
      </c>
      <c r="B378" s="68" t="s">
        <v>12</v>
      </c>
      <c r="C378" s="68" t="s">
        <v>0</v>
      </c>
      <c r="D378" s="68" t="s">
        <v>292</v>
      </c>
      <c r="E378" s="78">
        <f>+IF(ISNUMBER(DATA!H1268),DATA!H1268,"n/a")</f>
        <v>389691.39</v>
      </c>
      <c r="F378" s="79">
        <f>+IF(ISNUMBER(DATA!I1268),DATA!I1268,"n/a")</f>
        <v>-5.8999999999999999E-3</v>
      </c>
      <c r="G378" s="78">
        <f>+IF(ISNUMBER(DATA!J1268),DATA!J1268,"n/a")</f>
        <v>1389997.66</v>
      </c>
      <c r="H378" s="79">
        <f>+IF(ISNUMBER(DATA!K1268),DATA!K1268,"n/a")</f>
        <v>1.4761E-2</v>
      </c>
      <c r="I378" s="78">
        <f>+IF(ISNUMBER(DATA!L1268),DATA!L1268,"n/a")</f>
        <v>2792240.73</v>
      </c>
      <c r="J378" s="79">
        <f>+IF(ISNUMBER(DATA!M1268),DATA!M1268,"n/a")</f>
        <v>1.0957E-2</v>
      </c>
      <c r="K378" s="78">
        <f>+IF(ISNUMBER(DATA!N1268),DATA!N1268,"n/a")</f>
        <v>5446494.96</v>
      </c>
      <c r="L378" s="79">
        <f>+IF(ISNUMBER(DATA!O1268),DATA!O1268,"n/a")</f>
        <v>4.7609999999999996E-3</v>
      </c>
      <c r="R378" s="68"/>
      <c r="S378" s="68"/>
      <c r="T378" s="68"/>
      <c r="U378" s="68"/>
      <c r="V378" s="68"/>
      <c r="W378" s="68"/>
      <c r="X378" s="68"/>
      <c r="Y378" s="68"/>
    </row>
    <row r="379" spans="1:25" x14ac:dyDescent="0.2">
      <c r="A379" s="77" t="s">
        <v>19</v>
      </c>
      <c r="B379" s="68" t="s">
        <v>12</v>
      </c>
      <c r="C379" s="68" t="s">
        <v>0</v>
      </c>
      <c r="D379" s="68" t="s">
        <v>293</v>
      </c>
      <c r="E379" s="78">
        <f>+IF(ISNUMBER(DATA!H1269),DATA!H1269,"n/a")</f>
        <v>556896.26</v>
      </c>
      <c r="F379" s="79">
        <f>+IF(ISNUMBER(DATA!I1269),DATA!I1269,"n/a")</f>
        <v>-9.9349999999999994E-3</v>
      </c>
      <c r="G379" s="78">
        <f>+IF(ISNUMBER(DATA!J1269),DATA!J1269,"n/a")</f>
        <v>1957268.05</v>
      </c>
      <c r="H379" s="79">
        <f>+IF(ISNUMBER(DATA!K1269),DATA!K1269,"n/a")</f>
        <v>-4.6160000000000003E-3</v>
      </c>
      <c r="I379" s="78">
        <f>+IF(ISNUMBER(DATA!L1269),DATA!L1269,"n/a")</f>
        <v>4016935.25</v>
      </c>
      <c r="J379" s="79">
        <f>+IF(ISNUMBER(DATA!M1269),DATA!M1269,"n/a")</f>
        <v>-3.4030999999999999E-2</v>
      </c>
      <c r="K379" s="78">
        <f>+IF(ISNUMBER(DATA!N1269),DATA!N1269,"n/a")</f>
        <v>7983490.9100000001</v>
      </c>
      <c r="L379" s="79">
        <f>+IF(ISNUMBER(DATA!O1269),DATA!O1269,"n/a")</f>
        <v>-5.0220000000000001E-2</v>
      </c>
      <c r="R379" s="68"/>
      <c r="S379" s="68"/>
      <c r="T379" s="68"/>
      <c r="U379" s="68"/>
      <c r="V379" s="68"/>
      <c r="W379" s="68"/>
      <c r="X379" s="68"/>
      <c r="Y379" s="68"/>
    </row>
    <row r="380" spans="1:25" x14ac:dyDescent="0.2">
      <c r="A380" s="77" t="s">
        <v>19</v>
      </c>
      <c r="B380" s="68" t="s">
        <v>12</v>
      </c>
      <c r="C380" s="68" t="s">
        <v>0</v>
      </c>
      <c r="D380" s="68" t="s">
        <v>294</v>
      </c>
      <c r="E380" s="78">
        <f>+IF(ISNUMBER(DATA!H1270),DATA!H1270,"n/a")</f>
        <v>618275.82999999996</v>
      </c>
      <c r="F380" s="79">
        <f>+IF(ISNUMBER(DATA!I1270),DATA!I1270,"n/a")</f>
        <v>9.0168999999999999E-2</v>
      </c>
      <c r="G380" s="78">
        <f>+IF(ISNUMBER(DATA!J1270),DATA!J1270,"n/a")</f>
        <v>2090443.88</v>
      </c>
      <c r="H380" s="79">
        <f>+IF(ISNUMBER(DATA!K1270),DATA!K1270,"n/a")</f>
        <v>2.0927999999999999E-2</v>
      </c>
      <c r="I380" s="78">
        <f>+IF(ISNUMBER(DATA!L1270),DATA!L1270,"n/a")</f>
        <v>4437037.37</v>
      </c>
      <c r="J380" s="79">
        <f>+IF(ISNUMBER(DATA!M1270),DATA!M1270,"n/a")</f>
        <v>4.8390000000000004E-3</v>
      </c>
      <c r="K380" s="78">
        <f>+IF(ISNUMBER(DATA!N1270),DATA!N1270,"n/a")</f>
        <v>9306708.8000000007</v>
      </c>
      <c r="L380" s="79">
        <f>+IF(ISNUMBER(DATA!O1270),DATA!O1270,"n/a")</f>
        <v>-4.3359999999999996E-3</v>
      </c>
      <c r="R380" s="68"/>
      <c r="S380" s="68"/>
      <c r="T380" s="68"/>
      <c r="U380" s="68"/>
      <c r="V380" s="68"/>
      <c r="W380" s="68"/>
      <c r="X380" s="68"/>
      <c r="Y380" s="68"/>
    </row>
    <row r="381" spans="1:25" x14ac:dyDescent="0.2">
      <c r="A381" s="77" t="s">
        <v>19</v>
      </c>
      <c r="B381" s="68" t="s">
        <v>12</v>
      </c>
      <c r="C381" s="68" t="s">
        <v>0</v>
      </c>
      <c r="D381" s="68" t="s">
        <v>295</v>
      </c>
      <c r="E381" s="78">
        <f>+IF(ISNUMBER(DATA!H1271),DATA!H1271,"n/a")</f>
        <v>732246.63</v>
      </c>
      <c r="F381" s="79">
        <f>+IF(ISNUMBER(DATA!I1271),DATA!I1271,"n/a")</f>
        <v>-6.0290999999999997E-2</v>
      </c>
      <c r="G381" s="78">
        <f>+IF(ISNUMBER(DATA!J1271),DATA!J1271,"n/a")</f>
        <v>2409010.2799999998</v>
      </c>
      <c r="H381" s="79">
        <f>+IF(ISNUMBER(DATA!K1271),DATA!K1271,"n/a")</f>
        <v>-5.9734000000000002E-2</v>
      </c>
      <c r="I381" s="78">
        <f>+IF(ISNUMBER(DATA!L1271),DATA!L1271,"n/a")</f>
        <v>5084383.84</v>
      </c>
      <c r="J381" s="79">
        <f>+IF(ISNUMBER(DATA!M1271),DATA!M1271,"n/a")</f>
        <v>-3.7546000000000003E-2</v>
      </c>
      <c r="K381" s="78">
        <f>+IF(ISNUMBER(DATA!N1271),DATA!N1271,"n/a")</f>
        <v>10211782.23</v>
      </c>
      <c r="L381" s="79">
        <f>+IF(ISNUMBER(DATA!O1271),DATA!O1271,"n/a")</f>
        <v>-4.2952999999999998E-2</v>
      </c>
      <c r="R381" s="68"/>
      <c r="S381" s="68"/>
      <c r="T381" s="68"/>
      <c r="U381" s="68"/>
      <c r="V381" s="68"/>
      <c r="W381" s="68"/>
      <c r="X381" s="68"/>
      <c r="Y381" s="68"/>
    </row>
    <row r="382" spans="1:25" x14ac:dyDescent="0.2">
      <c r="A382" s="77" t="s">
        <v>19</v>
      </c>
      <c r="B382" s="68" t="s">
        <v>12</v>
      </c>
      <c r="C382" s="68" t="s">
        <v>0</v>
      </c>
      <c r="D382" s="68" t="s">
        <v>296</v>
      </c>
      <c r="E382" s="78">
        <f>+IF(ISNUMBER(DATA!H1272),DATA!H1272,"n/a")</f>
        <v>346094.51</v>
      </c>
      <c r="F382" s="79">
        <f>+IF(ISNUMBER(DATA!I1272),DATA!I1272,"n/a")</f>
        <v>1.1612000000000001E-2</v>
      </c>
      <c r="G382" s="78">
        <f>+IF(ISNUMBER(DATA!J1272),DATA!J1272,"n/a")</f>
        <v>1187581.8</v>
      </c>
      <c r="H382" s="79">
        <f>+IF(ISNUMBER(DATA!K1272),DATA!K1272,"n/a")</f>
        <v>1.4404E-2</v>
      </c>
      <c r="I382" s="78">
        <f>+IF(ISNUMBER(DATA!L1272),DATA!L1272,"n/a")</f>
        <v>2398033.31</v>
      </c>
      <c r="J382" s="79">
        <f>+IF(ISNUMBER(DATA!M1272),DATA!M1272,"n/a")</f>
        <v>3.215E-3</v>
      </c>
      <c r="K382" s="78">
        <f>+IF(ISNUMBER(DATA!N1272),DATA!N1272,"n/a")</f>
        <v>4564201.4800000004</v>
      </c>
      <c r="L382" s="79">
        <f>+IF(ISNUMBER(DATA!O1272),DATA!O1272,"n/a")</f>
        <v>-2.6081E-2</v>
      </c>
      <c r="R382" s="68"/>
      <c r="S382" s="68"/>
      <c r="T382" s="68"/>
      <c r="U382" s="68"/>
      <c r="V382" s="68"/>
      <c r="W382" s="68"/>
      <c r="X382" s="68"/>
      <c r="Y382" s="68"/>
    </row>
    <row r="383" spans="1:25" x14ac:dyDescent="0.2">
      <c r="A383" s="77" t="s">
        <v>19</v>
      </c>
      <c r="B383" s="68" t="s">
        <v>12</v>
      </c>
      <c r="C383" s="68" t="s">
        <v>0</v>
      </c>
      <c r="D383" s="68" t="s">
        <v>297</v>
      </c>
      <c r="E383" s="78">
        <f>+IF(ISNUMBER(DATA!H1273),DATA!H1273,"n/a")</f>
        <v>288510.76</v>
      </c>
      <c r="F383" s="79">
        <f>+IF(ISNUMBER(DATA!I1273),DATA!I1273,"n/a")</f>
        <v>1.0427000000000001E-2</v>
      </c>
      <c r="G383" s="78">
        <f>+IF(ISNUMBER(DATA!J1273),DATA!J1273,"n/a")</f>
        <v>925111.26</v>
      </c>
      <c r="H383" s="79">
        <f>+IF(ISNUMBER(DATA!K1273),DATA!K1273,"n/a")</f>
        <v>1.9043000000000001E-2</v>
      </c>
      <c r="I383" s="78">
        <f>+IF(ISNUMBER(DATA!L1273),DATA!L1273,"n/a")</f>
        <v>2025017.79</v>
      </c>
      <c r="J383" s="79">
        <f>+IF(ISNUMBER(DATA!M1273),DATA!M1273,"n/a")</f>
        <v>4.1904999999999998E-2</v>
      </c>
      <c r="K383" s="78">
        <f>+IF(ISNUMBER(DATA!N1273),DATA!N1273,"n/a")</f>
        <v>4103710.23</v>
      </c>
      <c r="L383" s="79">
        <f>+IF(ISNUMBER(DATA!O1273),DATA!O1273,"n/a")</f>
        <v>4.2119999999999998E-2</v>
      </c>
      <c r="R383" s="68"/>
      <c r="S383" s="68"/>
      <c r="T383" s="68"/>
      <c r="U383" s="68"/>
      <c r="V383" s="68"/>
      <c r="W383" s="68"/>
      <c r="X383" s="68"/>
      <c r="Y383" s="68"/>
    </row>
    <row r="384" spans="1:25" x14ac:dyDescent="0.2">
      <c r="A384" s="77" t="s">
        <v>19</v>
      </c>
      <c r="B384" s="68" t="s">
        <v>12</v>
      </c>
      <c r="C384" s="68" t="s">
        <v>0</v>
      </c>
      <c r="D384" s="68" t="s">
        <v>298</v>
      </c>
      <c r="E384" s="78">
        <f>+IF(ISNUMBER(DATA!H1274),DATA!H1274,"n/a")</f>
        <v>324226.09000000003</v>
      </c>
      <c r="F384" s="79">
        <f>+IF(ISNUMBER(DATA!I1274),DATA!I1274,"n/a")</f>
        <v>0.146839</v>
      </c>
      <c r="G384" s="78">
        <f>+IF(ISNUMBER(DATA!J1274),DATA!J1274,"n/a")</f>
        <v>1018789.66</v>
      </c>
      <c r="H384" s="79">
        <f>+IF(ISNUMBER(DATA!K1274),DATA!K1274,"n/a")</f>
        <v>5.7925999999999998E-2</v>
      </c>
      <c r="I384" s="78">
        <f>+IF(ISNUMBER(DATA!L1274),DATA!L1274,"n/a")</f>
        <v>2080833.59</v>
      </c>
      <c r="J384" s="79">
        <f>+IF(ISNUMBER(DATA!M1274),DATA!M1274,"n/a")</f>
        <v>6.0809000000000002E-2</v>
      </c>
      <c r="K384" s="78">
        <f>+IF(ISNUMBER(DATA!N1274),DATA!N1274,"n/a")</f>
        <v>4161980.73</v>
      </c>
      <c r="L384" s="79">
        <f>+IF(ISNUMBER(DATA!O1274),DATA!O1274,"n/a")</f>
        <v>3.6069999999999998E-2</v>
      </c>
      <c r="R384" s="68"/>
      <c r="S384" s="68"/>
      <c r="T384" s="68"/>
      <c r="U384" s="68"/>
      <c r="V384" s="68"/>
      <c r="W384" s="68"/>
      <c r="X384" s="68"/>
      <c r="Y384" s="68"/>
    </row>
    <row r="385" spans="1:25" x14ac:dyDescent="0.2">
      <c r="A385" s="77" t="s">
        <v>19</v>
      </c>
      <c r="B385" s="68" t="s">
        <v>12</v>
      </c>
      <c r="C385" s="68" t="s">
        <v>0</v>
      </c>
      <c r="D385" s="68" t="s">
        <v>299</v>
      </c>
      <c r="E385" s="78">
        <f>+IF(ISNUMBER(DATA!H1275),DATA!H1275,"n/a")</f>
        <v>2273450.62</v>
      </c>
      <c r="F385" s="79">
        <f>+IF(ISNUMBER(DATA!I1275),DATA!I1275,"n/a")</f>
        <v>5.0677E-2</v>
      </c>
      <c r="G385" s="78">
        <f>+IF(ISNUMBER(DATA!J1275),DATA!J1275,"n/a")</f>
        <v>7420715.6200000001</v>
      </c>
      <c r="H385" s="79">
        <f>+IF(ISNUMBER(DATA!K1275),DATA!K1275,"n/a")</f>
        <v>8.6119999999999999E-3</v>
      </c>
      <c r="I385" s="78">
        <f>+IF(ISNUMBER(DATA!L1275),DATA!L1275,"n/a")</f>
        <v>15277926.92</v>
      </c>
      <c r="J385" s="79">
        <f>+IF(ISNUMBER(DATA!M1275),DATA!M1275,"n/a")</f>
        <v>5.3880000000000004E-3</v>
      </c>
      <c r="K385" s="78">
        <f>+IF(ISNUMBER(DATA!N1275),DATA!N1275,"n/a")</f>
        <v>31236821.359999999</v>
      </c>
      <c r="L385" s="79">
        <f>+IF(ISNUMBER(DATA!O1275),DATA!O1275,"n/a")</f>
        <v>-7.5750000000000001E-3</v>
      </c>
      <c r="R385" s="68"/>
      <c r="S385" s="68"/>
      <c r="T385" s="68"/>
      <c r="U385" s="68"/>
      <c r="V385" s="68"/>
      <c r="W385" s="68"/>
      <c r="X385" s="68"/>
      <c r="Y385" s="68"/>
    </row>
    <row r="386" spans="1:25" x14ac:dyDescent="0.2">
      <c r="A386" s="77" t="s">
        <v>19</v>
      </c>
      <c r="B386" s="68" t="s">
        <v>12</v>
      </c>
      <c r="C386" s="68" t="s">
        <v>0</v>
      </c>
      <c r="D386" s="68" t="s">
        <v>300</v>
      </c>
      <c r="E386" s="78">
        <f>+IF(ISNUMBER(DATA!H1276),DATA!H1276,"n/a")</f>
        <v>176430.91</v>
      </c>
      <c r="F386" s="79">
        <f>+IF(ISNUMBER(DATA!I1276),DATA!I1276,"n/a")</f>
        <v>3.9216000000000001E-2</v>
      </c>
      <c r="G386" s="78">
        <f>+IF(ISNUMBER(DATA!J1276),DATA!J1276,"n/a")</f>
        <v>614121.66</v>
      </c>
      <c r="H386" s="79">
        <f>+IF(ISNUMBER(DATA!K1276),DATA!K1276,"n/a")</f>
        <v>3.7761000000000003E-2</v>
      </c>
      <c r="I386" s="78">
        <f>+IF(ISNUMBER(DATA!L1276),DATA!L1276,"n/a")</f>
        <v>1240683.05</v>
      </c>
      <c r="J386" s="79">
        <f>+IF(ISNUMBER(DATA!M1276),DATA!M1276,"n/a")</f>
        <v>4.0168000000000002E-2</v>
      </c>
      <c r="K386" s="78">
        <f>+IF(ISNUMBER(DATA!N1276),DATA!N1276,"n/a")</f>
        <v>2314275.66</v>
      </c>
      <c r="L386" s="79">
        <f>+IF(ISNUMBER(DATA!O1276),DATA!O1276,"n/a")</f>
        <v>-9.6019999999999994E-3</v>
      </c>
      <c r="R386" s="68"/>
      <c r="S386" s="68"/>
      <c r="T386" s="68"/>
      <c r="U386" s="68"/>
      <c r="V386" s="68"/>
      <c r="W386" s="68"/>
      <c r="X386" s="68"/>
      <c r="Y386" s="68"/>
    </row>
    <row r="387" spans="1:25" x14ac:dyDescent="0.2">
      <c r="A387" s="77" t="s">
        <v>19</v>
      </c>
      <c r="B387" s="68" t="s">
        <v>12</v>
      </c>
      <c r="C387" s="68" t="s">
        <v>0</v>
      </c>
      <c r="D387" s="68" t="s">
        <v>301</v>
      </c>
      <c r="E387" s="78">
        <f>+IF(ISNUMBER(DATA!H1277),DATA!H1277,"n/a")</f>
        <v>894055.55</v>
      </c>
      <c r="F387" s="79">
        <f>+IF(ISNUMBER(DATA!I1277),DATA!I1277,"n/a")</f>
        <v>5.3240999999999997E-2</v>
      </c>
      <c r="G387" s="78">
        <f>+IF(ISNUMBER(DATA!J1277),DATA!J1277,"n/a")</f>
        <v>2781978.69</v>
      </c>
      <c r="H387" s="79">
        <f>+IF(ISNUMBER(DATA!K1277),DATA!K1277,"n/a")</f>
        <v>4.7627000000000003E-2</v>
      </c>
      <c r="I387" s="78">
        <f>+IF(ISNUMBER(DATA!L1277),DATA!L1277,"n/a")</f>
        <v>6063988.1200000001</v>
      </c>
      <c r="J387" s="79">
        <f>+IF(ISNUMBER(DATA!M1277),DATA!M1277,"n/a")</f>
        <v>6.5964999999999996E-2</v>
      </c>
      <c r="K387" s="78">
        <f>+IF(ISNUMBER(DATA!N1277),DATA!N1277,"n/a")</f>
        <v>12406138.75</v>
      </c>
      <c r="L387" s="79">
        <f>+IF(ISNUMBER(DATA!O1277),DATA!O1277,"n/a")</f>
        <v>3.8443999999999999E-2</v>
      </c>
      <c r="R387" s="68"/>
      <c r="S387" s="68"/>
      <c r="T387" s="68"/>
      <c r="U387" s="68"/>
      <c r="V387" s="68"/>
      <c r="W387" s="68"/>
      <c r="X387" s="68"/>
      <c r="Y387" s="68"/>
    </row>
    <row r="388" spans="1:25" x14ac:dyDescent="0.2">
      <c r="A388" s="77" t="s">
        <v>19</v>
      </c>
      <c r="B388" s="68" t="s">
        <v>12</v>
      </c>
      <c r="C388" s="68" t="s">
        <v>0</v>
      </c>
      <c r="D388" s="68" t="s">
        <v>302</v>
      </c>
      <c r="E388" s="78">
        <f>+IF(ISNUMBER(DATA!H1278),DATA!H1278,"n/a")</f>
        <v>551420.36</v>
      </c>
      <c r="F388" s="79">
        <f>+IF(ISNUMBER(DATA!I1278),DATA!I1278,"n/a")</f>
        <v>3.2321999999999997E-2</v>
      </c>
      <c r="G388" s="78">
        <f>+IF(ISNUMBER(DATA!J1278),DATA!J1278,"n/a")</f>
        <v>1948455.24</v>
      </c>
      <c r="H388" s="79">
        <f>+IF(ISNUMBER(DATA!K1278),DATA!K1278,"n/a")</f>
        <v>0.245619</v>
      </c>
      <c r="I388" s="78">
        <f>+IF(ISNUMBER(DATA!L1278),DATA!L1278,"n/a")</f>
        <v>3949805.46</v>
      </c>
      <c r="J388" s="79">
        <f>+IF(ISNUMBER(DATA!M1278),DATA!M1278,"n/a")</f>
        <v>0.282717</v>
      </c>
      <c r="K388" s="78">
        <f>+IF(ISNUMBER(DATA!N1278),DATA!N1278,"n/a")</f>
        <v>7828058.4900000002</v>
      </c>
      <c r="L388" s="79">
        <f>+IF(ISNUMBER(DATA!O1278),DATA!O1278,"n/a")</f>
        <v>0.142958</v>
      </c>
      <c r="R388" s="68"/>
      <c r="S388" s="68"/>
      <c r="T388" s="68"/>
      <c r="U388" s="68"/>
      <c r="V388" s="68"/>
      <c r="W388" s="68"/>
      <c r="X388" s="68"/>
      <c r="Y388" s="68"/>
    </row>
    <row r="389" spans="1:25" x14ac:dyDescent="0.2">
      <c r="A389" s="77" t="s">
        <v>19</v>
      </c>
      <c r="B389" s="68" t="s">
        <v>12</v>
      </c>
      <c r="C389" s="68" t="s">
        <v>0</v>
      </c>
      <c r="D389" s="68" t="s">
        <v>303</v>
      </c>
      <c r="E389" s="78">
        <f>+IF(ISNUMBER(DATA!H1279),DATA!H1279,"n/a")</f>
        <v>581494.44999999995</v>
      </c>
      <c r="F389" s="79">
        <f>+IF(ISNUMBER(DATA!I1279),DATA!I1279,"n/a")</f>
        <v>2.7231999999999999E-2</v>
      </c>
      <c r="G389" s="78">
        <f>+IF(ISNUMBER(DATA!J1279),DATA!J1279,"n/a")</f>
        <v>1971498.05</v>
      </c>
      <c r="H389" s="79">
        <f>+IF(ISNUMBER(DATA!K1279),DATA!K1279,"n/a")</f>
        <v>6.3950999999999994E-2</v>
      </c>
      <c r="I389" s="78">
        <f>+IF(ISNUMBER(DATA!L1279),DATA!L1279,"n/a")</f>
        <v>4021264.9</v>
      </c>
      <c r="J389" s="79">
        <f>+IF(ISNUMBER(DATA!M1279),DATA!M1279,"n/a")</f>
        <v>8.8816000000000006E-2</v>
      </c>
      <c r="K389" s="78">
        <f>+IF(ISNUMBER(DATA!N1279),DATA!N1279,"n/a")</f>
        <v>7950869.4299999997</v>
      </c>
      <c r="L389" s="79">
        <f>+IF(ISNUMBER(DATA!O1279),DATA!O1279,"n/a")</f>
        <v>3.0443999999999999E-2</v>
      </c>
      <c r="R389" s="68"/>
      <c r="S389" s="68"/>
      <c r="T389" s="68"/>
      <c r="U389" s="68"/>
      <c r="V389" s="68"/>
      <c r="W389" s="68"/>
      <c r="X389" s="68"/>
      <c r="Y389" s="68"/>
    </row>
    <row r="390" spans="1:25" x14ac:dyDescent="0.2">
      <c r="A390" s="77" t="s">
        <v>19</v>
      </c>
      <c r="B390" s="68" t="s">
        <v>12</v>
      </c>
      <c r="C390" s="68" t="s">
        <v>0</v>
      </c>
      <c r="D390" s="68" t="s">
        <v>304</v>
      </c>
      <c r="E390" s="78">
        <f>+IF(ISNUMBER(DATA!H1280),DATA!H1280,"n/a")</f>
        <v>238044.39</v>
      </c>
      <c r="F390" s="79">
        <f>+IF(ISNUMBER(DATA!I1280),DATA!I1280,"n/a")</f>
        <v>2.4118000000000001E-2</v>
      </c>
      <c r="G390" s="78">
        <f>+IF(ISNUMBER(DATA!J1280),DATA!J1280,"n/a")</f>
        <v>790104.17</v>
      </c>
      <c r="H390" s="79">
        <f>+IF(ISNUMBER(DATA!K1280),DATA!K1280,"n/a")</f>
        <v>8.0780000000000001E-3</v>
      </c>
      <c r="I390" s="78">
        <f>+IF(ISNUMBER(DATA!L1280),DATA!L1280,"n/a")</f>
        <v>1639624.53</v>
      </c>
      <c r="J390" s="79">
        <f>+IF(ISNUMBER(DATA!M1280),DATA!M1280,"n/a")</f>
        <v>6.3819999999999997E-3</v>
      </c>
      <c r="K390" s="78">
        <f>+IF(ISNUMBER(DATA!N1280),DATA!N1280,"n/a")</f>
        <v>3144822.13</v>
      </c>
      <c r="L390" s="79">
        <f>+IF(ISNUMBER(DATA!O1280),DATA!O1280,"n/a")</f>
        <v>-3.5965999999999998E-2</v>
      </c>
      <c r="R390" s="68"/>
      <c r="S390" s="68"/>
      <c r="T390" s="68"/>
      <c r="U390" s="68"/>
      <c r="V390" s="68"/>
      <c r="W390" s="68"/>
      <c r="X390" s="68"/>
      <c r="Y390" s="68"/>
    </row>
    <row r="391" spans="1:25" x14ac:dyDescent="0.2">
      <c r="A391" s="77" t="s">
        <v>19</v>
      </c>
      <c r="B391" s="68" t="s">
        <v>12</v>
      </c>
      <c r="C391" s="68" t="s">
        <v>0</v>
      </c>
      <c r="D391" s="68" t="s">
        <v>305</v>
      </c>
      <c r="E391" s="78">
        <f>+IF(ISNUMBER(DATA!H1281),DATA!H1281,"n/a")</f>
        <v>468957.15</v>
      </c>
      <c r="F391" s="79">
        <f>+IF(ISNUMBER(DATA!I1281),DATA!I1281,"n/a")</f>
        <v>1.5561999999999999E-2</v>
      </c>
      <c r="G391" s="78">
        <f>+IF(ISNUMBER(DATA!J1281),DATA!J1281,"n/a")</f>
        <v>1672363.96</v>
      </c>
      <c r="H391" s="79">
        <f>+IF(ISNUMBER(DATA!K1281),DATA!K1281,"n/a")</f>
        <v>3.4485000000000002E-2</v>
      </c>
      <c r="I391" s="78">
        <f>+IF(ISNUMBER(DATA!L1281),DATA!L1281,"n/a")</f>
        <v>3699036.39</v>
      </c>
      <c r="J391" s="79">
        <f>+IF(ISNUMBER(DATA!M1281),DATA!M1281,"n/a")</f>
        <v>4.0122999999999999E-2</v>
      </c>
      <c r="K391" s="78">
        <f>+IF(ISNUMBER(DATA!N1281),DATA!N1281,"n/a")</f>
        <v>6669452.2599999998</v>
      </c>
      <c r="L391" s="79">
        <f>+IF(ISNUMBER(DATA!O1281),DATA!O1281,"n/a")</f>
        <v>3.0977999999999999E-2</v>
      </c>
      <c r="R391" s="68"/>
      <c r="S391" s="68"/>
      <c r="T391" s="68"/>
      <c r="U391" s="68"/>
      <c r="V391" s="68"/>
      <c r="W391" s="68"/>
      <c r="X391" s="68"/>
      <c r="Y391" s="68"/>
    </row>
    <row r="392" spans="1:25" x14ac:dyDescent="0.2">
      <c r="A392" s="77" t="s">
        <v>19</v>
      </c>
      <c r="B392" s="68" t="s">
        <v>12</v>
      </c>
      <c r="C392" s="68" t="s">
        <v>0</v>
      </c>
      <c r="D392" s="68" t="s">
        <v>306</v>
      </c>
      <c r="E392" s="78">
        <f>+IF(ISNUMBER(DATA!H1282),DATA!H1282,"n/a")</f>
        <v>2257026</v>
      </c>
      <c r="F392" s="79">
        <f>+IF(ISNUMBER(DATA!I1282),DATA!I1282,"n/a")</f>
        <v>3.6159999999999999E-3</v>
      </c>
      <c r="G392" s="78">
        <f>+IF(ISNUMBER(DATA!J1282),DATA!J1282,"n/a")</f>
        <v>7768380.3600000003</v>
      </c>
      <c r="H392" s="79">
        <f>+IF(ISNUMBER(DATA!K1282),DATA!K1282,"n/a")</f>
        <v>-3.1960000000000001E-3</v>
      </c>
      <c r="I392" s="78">
        <f>+IF(ISNUMBER(DATA!L1282),DATA!L1282,"n/a")</f>
        <v>16805918.370000001</v>
      </c>
      <c r="J392" s="79">
        <f>+IF(ISNUMBER(DATA!M1282),DATA!M1282,"n/a")</f>
        <v>-1.7399000000000001E-2</v>
      </c>
      <c r="K392" s="78">
        <f>+IF(ISNUMBER(DATA!N1282),DATA!N1282,"n/a")</f>
        <v>35283617.68</v>
      </c>
      <c r="L392" s="79">
        <f>+IF(ISNUMBER(DATA!O1282),DATA!O1282,"n/a")</f>
        <v>-3.5459999999999998E-2</v>
      </c>
      <c r="R392" s="68"/>
      <c r="S392" s="68"/>
      <c r="T392" s="68"/>
      <c r="U392" s="68"/>
      <c r="V392" s="68"/>
      <c r="W392" s="68"/>
      <c r="X392" s="68"/>
      <c r="Y392" s="68"/>
    </row>
    <row r="393" spans="1:25" x14ac:dyDescent="0.2">
      <c r="A393" s="77" t="s">
        <v>19</v>
      </c>
      <c r="B393" s="68" t="s">
        <v>12</v>
      </c>
      <c r="C393" s="68" t="s">
        <v>0</v>
      </c>
      <c r="D393" s="68" t="s">
        <v>307</v>
      </c>
      <c r="E393" s="78">
        <f>+IF(ISNUMBER(DATA!H1283),DATA!H1283,"n/a")</f>
        <v>1210851.57</v>
      </c>
      <c r="F393" s="79">
        <f>+IF(ISNUMBER(DATA!I1283),DATA!I1283,"n/a")</f>
        <v>4.6414999999999998E-2</v>
      </c>
      <c r="G393" s="78">
        <f>+IF(ISNUMBER(DATA!J1283),DATA!J1283,"n/a")</f>
        <v>4026864.04</v>
      </c>
      <c r="H393" s="79">
        <f>+IF(ISNUMBER(DATA!K1283),DATA!K1283,"n/a")</f>
        <v>1.8558000000000002E-2</v>
      </c>
      <c r="I393" s="78">
        <f>+IF(ISNUMBER(DATA!L1283),DATA!L1283,"n/a")</f>
        <v>8318347.3300000001</v>
      </c>
      <c r="J393" s="79">
        <f>+IF(ISNUMBER(DATA!M1283),DATA!M1283,"n/a")</f>
        <v>3.2420999999999998E-2</v>
      </c>
      <c r="K393" s="78">
        <f>+IF(ISNUMBER(DATA!N1283),DATA!N1283,"n/a")</f>
        <v>16423833.59</v>
      </c>
      <c r="L393" s="79">
        <f>+IF(ISNUMBER(DATA!O1283),DATA!O1283,"n/a")</f>
        <v>3.6548999999999998E-2</v>
      </c>
      <c r="R393" s="68"/>
      <c r="S393" s="68"/>
      <c r="T393" s="68"/>
      <c r="U393" s="68"/>
      <c r="V393" s="68"/>
      <c r="W393" s="68"/>
      <c r="X393" s="68"/>
      <c r="Y393" s="68"/>
    </row>
    <row r="394" spans="1:25" x14ac:dyDescent="0.2">
      <c r="A394" s="77" t="s">
        <v>19</v>
      </c>
      <c r="B394" s="68" t="s">
        <v>12</v>
      </c>
      <c r="C394" s="68" t="s">
        <v>0</v>
      </c>
      <c r="D394" s="68" t="s">
        <v>308</v>
      </c>
      <c r="E394" s="78">
        <f>+IF(ISNUMBER(DATA!H1284),DATA!H1284,"n/a")</f>
        <v>183837.4</v>
      </c>
      <c r="F394" s="79">
        <f>+IF(ISNUMBER(DATA!I1284),DATA!I1284,"n/a")</f>
        <v>1.8093000000000001E-2</v>
      </c>
      <c r="G394" s="78">
        <f>+IF(ISNUMBER(DATA!J1284),DATA!J1284,"n/a")</f>
        <v>626586.5</v>
      </c>
      <c r="H394" s="79">
        <f>+IF(ISNUMBER(DATA!K1284),DATA!K1284,"n/a")</f>
        <v>1.6768000000000002E-2</v>
      </c>
      <c r="I394" s="78">
        <f>+IF(ISNUMBER(DATA!L1284),DATA!L1284,"n/a")</f>
        <v>1217901.48</v>
      </c>
      <c r="J394" s="79">
        <f>+IF(ISNUMBER(DATA!M1284),DATA!M1284,"n/a")</f>
        <v>-2.7140999999999998E-2</v>
      </c>
      <c r="K394" s="78">
        <f>+IF(ISNUMBER(DATA!N1284),DATA!N1284,"n/a")</f>
        <v>2333893.67</v>
      </c>
      <c r="L394" s="79">
        <f>+IF(ISNUMBER(DATA!O1284),DATA!O1284,"n/a")</f>
        <v>-2.3352999999999999E-2</v>
      </c>
      <c r="R394" s="68"/>
      <c r="S394" s="68"/>
      <c r="T394" s="68"/>
      <c r="U394" s="68"/>
      <c r="V394" s="68"/>
      <c r="W394" s="68"/>
      <c r="X394" s="68"/>
      <c r="Y394" s="68"/>
    </row>
    <row r="395" spans="1:25" x14ac:dyDescent="0.2">
      <c r="A395" s="77" t="s">
        <v>19</v>
      </c>
      <c r="B395" s="68" t="s">
        <v>12</v>
      </c>
      <c r="C395" s="68" t="s">
        <v>0</v>
      </c>
      <c r="D395" s="68" t="s">
        <v>309</v>
      </c>
      <c r="E395" s="78">
        <f>+IF(ISNUMBER(DATA!H1285),DATA!H1285,"n/a")</f>
        <v>578434.48</v>
      </c>
      <c r="F395" s="79">
        <f>+IF(ISNUMBER(DATA!I1285),DATA!I1285,"n/a")</f>
        <v>2.9207E-2</v>
      </c>
      <c r="G395" s="78">
        <f>+IF(ISNUMBER(DATA!J1285),DATA!J1285,"n/a")</f>
        <v>1816872.67</v>
      </c>
      <c r="H395" s="79">
        <f>+IF(ISNUMBER(DATA!K1285),DATA!K1285,"n/a")</f>
        <v>9.8410000000000008E-3</v>
      </c>
      <c r="I395" s="78">
        <f>+IF(ISNUMBER(DATA!L1285),DATA!L1285,"n/a")</f>
        <v>3977624.04</v>
      </c>
      <c r="J395" s="79">
        <f>+IF(ISNUMBER(DATA!M1285),DATA!M1285,"n/a")</f>
        <v>3.866E-2</v>
      </c>
      <c r="K395" s="78">
        <f>+IF(ISNUMBER(DATA!N1285),DATA!N1285,"n/a")</f>
        <v>8080717.0199999996</v>
      </c>
      <c r="L395" s="79">
        <f>+IF(ISNUMBER(DATA!O1285),DATA!O1285,"n/a")</f>
        <v>2.1329999999999998E-2</v>
      </c>
      <c r="R395" s="68"/>
      <c r="S395" s="68"/>
      <c r="T395" s="68"/>
      <c r="U395" s="68"/>
      <c r="V395" s="68"/>
      <c r="W395" s="68"/>
      <c r="X395" s="68"/>
      <c r="Y395" s="68"/>
    </row>
    <row r="396" spans="1:25" x14ac:dyDescent="0.2">
      <c r="A396" s="77" t="s">
        <v>19</v>
      </c>
      <c r="B396" s="68" t="s">
        <v>12</v>
      </c>
      <c r="C396" s="68" t="s">
        <v>0</v>
      </c>
      <c r="D396" s="68" t="s">
        <v>310</v>
      </c>
      <c r="E396" s="78">
        <f>+IF(ISNUMBER(DATA!H1286),DATA!H1286,"n/a")</f>
        <v>323726.86</v>
      </c>
      <c r="F396" s="79">
        <f>+IF(ISNUMBER(DATA!I1286),DATA!I1286,"n/a")</f>
        <v>2.947E-2</v>
      </c>
      <c r="G396" s="78">
        <f>+IF(ISNUMBER(DATA!J1286),DATA!J1286,"n/a")</f>
        <v>1128658.93</v>
      </c>
      <c r="H396" s="79">
        <f>+IF(ISNUMBER(DATA!K1286),DATA!K1286,"n/a")</f>
        <v>1.7527000000000001E-2</v>
      </c>
      <c r="I396" s="78">
        <f>+IF(ISNUMBER(DATA!L1286),DATA!L1286,"n/a")</f>
        <v>2272057.7400000002</v>
      </c>
      <c r="J396" s="79">
        <f>+IF(ISNUMBER(DATA!M1286),DATA!M1286,"n/a")</f>
        <v>-4.045E-3</v>
      </c>
      <c r="K396" s="78">
        <f>+IF(ISNUMBER(DATA!N1286),DATA!N1286,"n/a")</f>
        <v>4414880.2699999996</v>
      </c>
      <c r="L396" s="79">
        <f>+IF(ISNUMBER(DATA!O1286),DATA!O1286,"n/a")</f>
        <v>-1.5639E-2</v>
      </c>
      <c r="R396" s="68"/>
      <c r="S396" s="68"/>
      <c r="T396" s="68"/>
      <c r="U396" s="68"/>
      <c r="V396" s="68"/>
      <c r="W396" s="68"/>
      <c r="X396" s="68"/>
      <c r="Y396" s="68"/>
    </row>
    <row r="397" spans="1:25" x14ac:dyDescent="0.2">
      <c r="A397" s="77" t="s">
        <v>19</v>
      </c>
      <c r="B397" s="68" t="s">
        <v>12</v>
      </c>
      <c r="C397" s="68" t="s">
        <v>0</v>
      </c>
      <c r="D397" s="68" t="s">
        <v>311</v>
      </c>
      <c r="E397" s="78">
        <f>+IF(ISNUMBER(DATA!H1287),DATA!H1287,"n/a")</f>
        <v>874438.2</v>
      </c>
      <c r="F397" s="79">
        <f>+IF(ISNUMBER(DATA!I1287),DATA!I1287,"n/a")</f>
        <v>-5.4385999999999997E-2</v>
      </c>
      <c r="G397" s="78">
        <f>+IF(ISNUMBER(DATA!J1287),DATA!J1287,"n/a")</f>
        <v>3038592.48</v>
      </c>
      <c r="H397" s="79">
        <f>+IF(ISNUMBER(DATA!K1287),DATA!K1287,"n/a")</f>
        <v>-5.9325000000000003E-2</v>
      </c>
      <c r="I397" s="78">
        <f>+IF(ISNUMBER(DATA!L1287),DATA!L1287,"n/a")</f>
        <v>6608040.8799999999</v>
      </c>
      <c r="J397" s="79">
        <f>+IF(ISNUMBER(DATA!M1287),DATA!M1287,"n/a")</f>
        <v>-5.7820999999999997E-2</v>
      </c>
      <c r="K397" s="78">
        <f>+IF(ISNUMBER(DATA!N1287),DATA!N1287,"n/a")</f>
        <v>13845866</v>
      </c>
      <c r="L397" s="79">
        <f>+IF(ISNUMBER(DATA!O1287),DATA!O1287,"n/a")</f>
        <v>-5.1402999999999997E-2</v>
      </c>
      <c r="R397" s="68"/>
      <c r="S397" s="68"/>
      <c r="T397" s="68"/>
      <c r="U397" s="68"/>
      <c r="V397" s="68"/>
      <c r="W397" s="68"/>
      <c r="X397" s="68"/>
      <c r="Y397" s="68"/>
    </row>
    <row r="398" spans="1:25" x14ac:dyDescent="0.2">
      <c r="A398" s="77" t="s">
        <v>19</v>
      </c>
      <c r="B398" s="68" t="s">
        <v>12</v>
      </c>
      <c r="C398" s="68" t="s">
        <v>0</v>
      </c>
      <c r="D398" s="68" t="s">
        <v>312</v>
      </c>
      <c r="E398" s="78">
        <f>+IF(ISNUMBER(DATA!H1288),DATA!H1288,"n/a")</f>
        <v>882668.44</v>
      </c>
      <c r="F398" s="79">
        <f>+IF(ISNUMBER(DATA!I1288),DATA!I1288,"n/a")</f>
        <v>5.4801000000000002E-2</v>
      </c>
      <c r="G398" s="78">
        <f>+IF(ISNUMBER(DATA!J1288),DATA!J1288,"n/a")</f>
        <v>2796442.18</v>
      </c>
      <c r="H398" s="79">
        <f>+IF(ISNUMBER(DATA!K1288),DATA!K1288,"n/a")</f>
        <v>4.2512000000000001E-2</v>
      </c>
      <c r="I398" s="78">
        <f>+IF(ISNUMBER(DATA!L1288),DATA!L1288,"n/a")</f>
        <v>5943387.7199999997</v>
      </c>
      <c r="J398" s="79">
        <f>+IF(ISNUMBER(DATA!M1288),DATA!M1288,"n/a")</f>
        <v>3.9497999999999998E-2</v>
      </c>
      <c r="K398" s="78">
        <f>+IF(ISNUMBER(DATA!N1288),DATA!N1288,"n/a")</f>
        <v>12247854.130000001</v>
      </c>
      <c r="L398" s="79">
        <f>+IF(ISNUMBER(DATA!O1288),DATA!O1288,"n/a")</f>
        <v>2.9427999999999999E-2</v>
      </c>
      <c r="R398" s="68"/>
      <c r="S398" s="68"/>
      <c r="T398" s="68"/>
      <c r="U398" s="68"/>
      <c r="V398" s="68"/>
      <c r="W398" s="68"/>
      <c r="X398" s="68"/>
      <c r="Y398" s="68"/>
    </row>
    <row r="399" spans="1:25" x14ac:dyDescent="0.2">
      <c r="A399" s="77" t="s">
        <v>19</v>
      </c>
      <c r="B399" s="68" t="s">
        <v>12</v>
      </c>
      <c r="C399" s="68" t="s">
        <v>0</v>
      </c>
      <c r="D399" s="68" t="s">
        <v>313</v>
      </c>
      <c r="E399" s="78">
        <f>+IF(ISNUMBER(DATA!H1289),DATA!H1289,"n/a")</f>
        <v>573547.55000000005</v>
      </c>
      <c r="F399" s="79">
        <f>+IF(ISNUMBER(DATA!I1289),DATA!I1289,"n/a")</f>
        <v>2.1642999999999999E-2</v>
      </c>
      <c r="G399" s="78">
        <f>+IF(ISNUMBER(DATA!J1289),DATA!J1289,"n/a")</f>
        <v>2005453.15</v>
      </c>
      <c r="H399" s="79">
        <f>+IF(ISNUMBER(DATA!K1289),DATA!K1289,"n/a")</f>
        <v>-1.3710999999999999E-2</v>
      </c>
      <c r="I399" s="78">
        <f>+IF(ISNUMBER(DATA!L1289),DATA!L1289,"n/a")</f>
        <v>4153868.63</v>
      </c>
      <c r="J399" s="79">
        <f>+IF(ISNUMBER(DATA!M1289),DATA!M1289,"n/a")</f>
        <v>-5.7970000000000001E-3</v>
      </c>
      <c r="K399" s="78">
        <f>+IF(ISNUMBER(DATA!N1289),DATA!N1289,"n/a")</f>
        <v>8696798.7899999991</v>
      </c>
      <c r="L399" s="79">
        <f>+IF(ISNUMBER(DATA!O1289),DATA!O1289,"n/a")</f>
        <v>5.5694E-2</v>
      </c>
      <c r="R399" s="68"/>
      <c r="S399" s="68"/>
      <c r="T399" s="68"/>
      <c r="U399" s="68"/>
      <c r="V399" s="68"/>
      <c r="W399" s="68"/>
      <c r="X399" s="68"/>
      <c r="Y399" s="68"/>
    </row>
    <row r="400" spans="1:25" x14ac:dyDescent="0.2">
      <c r="A400" s="77" t="s">
        <v>19</v>
      </c>
      <c r="B400" s="68" t="s">
        <v>12</v>
      </c>
      <c r="C400" s="68" t="s">
        <v>0</v>
      </c>
      <c r="D400" s="68" t="s">
        <v>314</v>
      </c>
      <c r="E400" s="78">
        <f>+IF(ISNUMBER(DATA!H1290),DATA!H1290,"n/a")</f>
        <v>577950.91</v>
      </c>
      <c r="F400" s="79">
        <f>+IF(ISNUMBER(DATA!I1290),DATA!I1290,"n/a")</f>
        <v>7.6203000000000007E-2</v>
      </c>
      <c r="G400" s="78">
        <f>+IF(ISNUMBER(DATA!J1290),DATA!J1290,"n/a")</f>
        <v>1950220.81</v>
      </c>
      <c r="H400" s="79">
        <f>+IF(ISNUMBER(DATA!K1290),DATA!K1290,"n/a")</f>
        <v>6.6369999999999997E-3</v>
      </c>
      <c r="I400" s="78">
        <f>+IF(ISNUMBER(DATA!L1290),DATA!L1290,"n/a")</f>
        <v>3886594.7</v>
      </c>
      <c r="J400" s="79">
        <f>+IF(ISNUMBER(DATA!M1290),DATA!M1290,"n/a")</f>
        <v>-1.9761999999999998E-2</v>
      </c>
      <c r="K400" s="78">
        <f>+IF(ISNUMBER(DATA!N1290),DATA!N1290,"n/a")</f>
        <v>7761018.4800000004</v>
      </c>
      <c r="L400" s="79">
        <f>+IF(ISNUMBER(DATA!O1290),DATA!O1290,"n/a")</f>
        <v>-7.2000000000000002E-5</v>
      </c>
      <c r="R400" s="68"/>
      <c r="S400" s="68"/>
      <c r="T400" s="68"/>
      <c r="U400" s="68"/>
      <c r="V400" s="68"/>
      <c r="W400" s="68"/>
      <c r="X400" s="68"/>
      <c r="Y400" s="68"/>
    </row>
    <row r="401" spans="1:25" x14ac:dyDescent="0.2">
      <c r="A401" s="77" t="s">
        <v>19</v>
      </c>
      <c r="B401" s="68" t="s">
        <v>12</v>
      </c>
      <c r="C401" s="68" t="s">
        <v>0</v>
      </c>
      <c r="D401" s="68" t="s">
        <v>315</v>
      </c>
      <c r="E401" s="78">
        <f>+IF(ISNUMBER(DATA!H1291),DATA!H1291,"n/a")</f>
        <v>425241.92</v>
      </c>
      <c r="F401" s="79">
        <f>+IF(ISNUMBER(DATA!I1291),DATA!I1291,"n/a")</f>
        <v>-0.111057</v>
      </c>
      <c r="G401" s="78">
        <f>+IF(ISNUMBER(DATA!J1291),DATA!J1291,"n/a")</f>
        <v>1421257.44</v>
      </c>
      <c r="H401" s="79">
        <f>+IF(ISNUMBER(DATA!K1291),DATA!K1291,"n/a")</f>
        <v>-9.7075999999999996E-2</v>
      </c>
      <c r="I401" s="78">
        <f>+IF(ISNUMBER(DATA!L1291),DATA!L1291,"n/a")</f>
        <v>3098482.06</v>
      </c>
      <c r="J401" s="79">
        <f>+IF(ISNUMBER(DATA!M1291),DATA!M1291,"n/a")</f>
        <v>-6.4328999999999997E-2</v>
      </c>
      <c r="K401" s="78">
        <f>+IF(ISNUMBER(DATA!N1291),DATA!N1291,"n/a")</f>
        <v>6443154.8799999999</v>
      </c>
      <c r="L401" s="79">
        <f>+IF(ISNUMBER(DATA!O1291),DATA!O1291,"n/a")</f>
        <v>-5.8445999999999998E-2</v>
      </c>
      <c r="R401" s="68"/>
      <c r="S401" s="68"/>
      <c r="T401" s="68"/>
      <c r="U401" s="68"/>
      <c r="V401" s="68"/>
      <c r="W401" s="68"/>
      <c r="X401" s="68"/>
      <c r="Y401" s="68"/>
    </row>
    <row r="402" spans="1:25" x14ac:dyDescent="0.2">
      <c r="A402" s="77" t="s">
        <v>19</v>
      </c>
      <c r="B402" s="68" t="s">
        <v>12</v>
      </c>
      <c r="C402" s="68" t="s">
        <v>0</v>
      </c>
      <c r="D402" s="68" t="s">
        <v>316</v>
      </c>
      <c r="E402" s="78">
        <f>+IF(ISNUMBER(DATA!H1292),DATA!H1292,"n/a")</f>
        <v>399571.72</v>
      </c>
      <c r="F402" s="79">
        <f>+IF(ISNUMBER(DATA!I1292),DATA!I1292,"n/a")</f>
        <v>-7.9305E-2</v>
      </c>
      <c r="G402" s="78">
        <f>+IF(ISNUMBER(DATA!J1292),DATA!J1292,"n/a")</f>
        <v>1349782.23</v>
      </c>
      <c r="H402" s="79">
        <f>+IF(ISNUMBER(DATA!K1292),DATA!K1292,"n/a")</f>
        <v>-7.6075000000000004E-2</v>
      </c>
      <c r="I402" s="78">
        <f>+IF(ISNUMBER(DATA!L1292),DATA!L1292,"n/a")</f>
        <v>2903542.18</v>
      </c>
      <c r="J402" s="79">
        <f>+IF(ISNUMBER(DATA!M1292),DATA!M1292,"n/a")</f>
        <v>-5.5541E-2</v>
      </c>
      <c r="K402" s="78">
        <f>+IF(ISNUMBER(DATA!N1292),DATA!N1292,"n/a")</f>
        <v>5880981.7199999997</v>
      </c>
      <c r="L402" s="79">
        <f>+IF(ISNUMBER(DATA!O1292),DATA!O1292,"n/a")</f>
        <v>-5.2984999999999997E-2</v>
      </c>
      <c r="R402" s="68"/>
      <c r="S402" s="68"/>
      <c r="T402" s="68"/>
      <c r="U402" s="68"/>
      <c r="V402" s="68"/>
      <c r="W402" s="68"/>
      <c r="X402" s="68"/>
      <c r="Y402" s="68"/>
    </row>
    <row r="403" spans="1:25" x14ac:dyDescent="0.2">
      <c r="A403" s="77" t="s">
        <v>19</v>
      </c>
      <c r="B403" s="68" t="s">
        <v>12</v>
      </c>
      <c r="C403" s="68" t="s">
        <v>0</v>
      </c>
      <c r="D403" s="68" t="s">
        <v>317</v>
      </c>
      <c r="E403" s="78">
        <f>+IF(ISNUMBER(DATA!H1293),DATA!H1293,"n/a")</f>
        <v>327500.17</v>
      </c>
      <c r="F403" s="79">
        <f>+IF(ISNUMBER(DATA!I1293),DATA!I1293,"n/a")</f>
        <v>-4.0187E-2</v>
      </c>
      <c r="G403" s="78">
        <f>+IF(ISNUMBER(DATA!J1293),DATA!J1293,"n/a")</f>
        <v>1123744.82</v>
      </c>
      <c r="H403" s="79">
        <f>+IF(ISNUMBER(DATA!K1293),DATA!K1293,"n/a")</f>
        <v>-3.2202000000000001E-2</v>
      </c>
      <c r="I403" s="78">
        <f>+IF(ISNUMBER(DATA!L1293),DATA!L1293,"n/a")</f>
        <v>2369992.29</v>
      </c>
      <c r="J403" s="79">
        <f>+IF(ISNUMBER(DATA!M1293),DATA!M1293,"n/a")</f>
        <v>-2.1430000000000001E-2</v>
      </c>
      <c r="K403" s="78">
        <f>+IF(ISNUMBER(DATA!N1293),DATA!N1293,"n/a")</f>
        <v>4655125.2699999996</v>
      </c>
      <c r="L403" s="79">
        <f>+IF(ISNUMBER(DATA!O1293),DATA!O1293,"n/a")</f>
        <v>-1.583E-2</v>
      </c>
      <c r="R403" s="68"/>
      <c r="S403" s="68"/>
      <c r="T403" s="68"/>
      <c r="U403" s="68"/>
      <c r="V403" s="68"/>
      <c r="W403" s="68"/>
      <c r="X403" s="68"/>
      <c r="Y403" s="68"/>
    </row>
    <row r="404" spans="1:25" x14ac:dyDescent="0.2">
      <c r="A404" s="77" t="s">
        <v>19</v>
      </c>
      <c r="B404" s="68" t="s">
        <v>12</v>
      </c>
      <c r="C404" s="68" t="s">
        <v>0</v>
      </c>
      <c r="D404" s="68" t="s">
        <v>318</v>
      </c>
      <c r="E404" s="78">
        <f>+IF(ISNUMBER(DATA!H1294),DATA!H1294,"n/a")</f>
        <v>619069.25</v>
      </c>
      <c r="F404" s="79">
        <f>+IF(ISNUMBER(DATA!I1294),DATA!I1294,"n/a")</f>
        <v>5.8992000000000003E-2</v>
      </c>
      <c r="G404" s="78">
        <f>+IF(ISNUMBER(DATA!J1294),DATA!J1294,"n/a")</f>
        <v>2010217.29</v>
      </c>
      <c r="H404" s="79">
        <f>+IF(ISNUMBER(DATA!K1294),DATA!K1294,"n/a")</f>
        <v>3.0658999999999999E-2</v>
      </c>
      <c r="I404" s="78">
        <f>+IF(ISNUMBER(DATA!L1294),DATA!L1294,"n/a")</f>
        <v>4214254.7699999996</v>
      </c>
      <c r="J404" s="79">
        <f>+IF(ISNUMBER(DATA!M1294),DATA!M1294,"n/a")</f>
        <v>5.0519000000000001E-2</v>
      </c>
      <c r="K404" s="78">
        <f>+IF(ISNUMBER(DATA!N1294),DATA!N1294,"n/a")</f>
        <v>8564774.5</v>
      </c>
      <c r="L404" s="79">
        <f>+IF(ISNUMBER(DATA!O1294),DATA!O1294,"n/a")</f>
        <v>5.5548E-2</v>
      </c>
      <c r="R404" s="68"/>
      <c r="S404" s="68"/>
      <c r="T404" s="68"/>
      <c r="U404" s="68"/>
      <c r="V404" s="68"/>
      <c r="W404" s="68"/>
      <c r="X404" s="68"/>
      <c r="Y404" s="68"/>
    </row>
    <row r="405" spans="1:25" x14ac:dyDescent="0.2">
      <c r="A405" s="77" t="s">
        <v>19</v>
      </c>
      <c r="B405" s="68" t="s">
        <v>12</v>
      </c>
      <c r="C405" s="68" t="s">
        <v>0</v>
      </c>
      <c r="D405" s="68" t="s">
        <v>319</v>
      </c>
      <c r="E405" s="78">
        <f>+IF(ISNUMBER(DATA!H1295),DATA!H1295,"n/a")</f>
        <v>348500.49</v>
      </c>
      <c r="F405" s="79">
        <f>+IF(ISNUMBER(DATA!I1295),DATA!I1295,"n/a")</f>
        <v>-6.6959999999999997E-3</v>
      </c>
      <c r="G405" s="78">
        <f>+IF(ISNUMBER(DATA!J1295),DATA!J1295,"n/a")</f>
        <v>1202616.27</v>
      </c>
      <c r="H405" s="79">
        <f>+IF(ISNUMBER(DATA!K1295),DATA!K1295,"n/a")</f>
        <v>1.3866E-2</v>
      </c>
      <c r="I405" s="78">
        <f>+IF(ISNUMBER(DATA!L1295),DATA!L1295,"n/a")</f>
        <v>2446077.4700000002</v>
      </c>
      <c r="J405" s="79">
        <f>+IF(ISNUMBER(DATA!M1295),DATA!M1295,"n/a")</f>
        <v>3.6402999999999998E-2</v>
      </c>
      <c r="K405" s="78">
        <f>+IF(ISNUMBER(DATA!N1295),DATA!N1295,"n/a")</f>
        <v>4852586.3600000003</v>
      </c>
      <c r="L405" s="79">
        <f>+IF(ISNUMBER(DATA!O1295),DATA!O1295,"n/a")</f>
        <v>2.8313999999999999E-2</v>
      </c>
      <c r="R405" s="68"/>
      <c r="S405" s="68"/>
      <c r="T405" s="68"/>
      <c r="U405" s="68"/>
      <c r="V405" s="68"/>
      <c r="W405" s="68"/>
      <c r="X405" s="68"/>
      <c r="Y405" s="68"/>
    </row>
    <row r="406" spans="1:25" x14ac:dyDescent="0.2">
      <c r="A406" s="77" t="s">
        <v>19</v>
      </c>
      <c r="B406" s="68" t="s">
        <v>12</v>
      </c>
      <c r="C406" s="68" t="s">
        <v>0</v>
      </c>
      <c r="D406" s="68" t="s">
        <v>320</v>
      </c>
      <c r="E406" s="78">
        <f>+IF(ISNUMBER(DATA!H1296),DATA!H1296,"n/a")</f>
        <v>521319.32</v>
      </c>
      <c r="F406" s="79">
        <f>+IF(ISNUMBER(DATA!I1296),DATA!I1296,"n/a")</f>
        <v>5.4250000000000001E-3</v>
      </c>
      <c r="G406" s="78">
        <f>+IF(ISNUMBER(DATA!J1296),DATA!J1296,"n/a")</f>
        <v>1696225.13</v>
      </c>
      <c r="H406" s="79">
        <f>+IF(ISNUMBER(DATA!K1296),DATA!K1296,"n/a")</f>
        <v>-3.6253000000000001E-2</v>
      </c>
      <c r="I406" s="78">
        <f>+IF(ISNUMBER(DATA!L1296),DATA!L1296,"n/a")</f>
        <v>3508760.76</v>
      </c>
      <c r="J406" s="79">
        <f>+IF(ISNUMBER(DATA!M1296),DATA!M1296,"n/a")</f>
        <v>-3.8192999999999998E-2</v>
      </c>
      <c r="K406" s="78">
        <f>+IF(ISNUMBER(DATA!N1296),DATA!N1296,"n/a")</f>
        <v>7238639.3200000003</v>
      </c>
      <c r="L406" s="79">
        <f>+IF(ISNUMBER(DATA!O1296),DATA!O1296,"n/a")</f>
        <v>-3.7844000000000003E-2</v>
      </c>
      <c r="R406" s="68"/>
      <c r="S406" s="68"/>
      <c r="T406" s="68"/>
      <c r="U406" s="68"/>
      <c r="V406" s="68"/>
      <c r="W406" s="68"/>
      <c r="X406" s="68"/>
      <c r="Y406" s="68"/>
    </row>
    <row r="407" spans="1:25" x14ac:dyDescent="0.2">
      <c r="A407" s="77" t="s">
        <v>19</v>
      </c>
      <c r="B407" s="68" t="s">
        <v>12</v>
      </c>
      <c r="C407" s="68" t="s">
        <v>0</v>
      </c>
      <c r="D407" s="68" t="s">
        <v>321</v>
      </c>
      <c r="E407" s="78">
        <f>+IF(ISNUMBER(DATA!H1297),DATA!H1297,"n/a")</f>
        <v>1426971.35</v>
      </c>
      <c r="F407" s="79">
        <f>+IF(ISNUMBER(DATA!I1297),DATA!I1297,"n/a")</f>
        <v>8.2333000000000003E-2</v>
      </c>
      <c r="G407" s="78">
        <f>+IF(ISNUMBER(DATA!J1297),DATA!J1297,"n/a")</f>
        <v>4605937.21</v>
      </c>
      <c r="H407" s="79">
        <f>+IF(ISNUMBER(DATA!K1297),DATA!K1297,"n/a")</f>
        <v>4.9855999999999998E-2</v>
      </c>
      <c r="I407" s="78">
        <f>+IF(ISNUMBER(DATA!L1297),DATA!L1297,"n/a")</f>
        <v>9652387.3300000001</v>
      </c>
      <c r="J407" s="79">
        <f>+IF(ISNUMBER(DATA!M1297),DATA!M1297,"n/a")</f>
        <v>6.8917000000000006E-2</v>
      </c>
      <c r="K407" s="78">
        <f>+IF(ISNUMBER(DATA!N1297),DATA!N1297,"n/a")</f>
        <v>19570490.239999998</v>
      </c>
      <c r="L407" s="79">
        <f>+IF(ISNUMBER(DATA!O1297),DATA!O1297,"n/a")</f>
        <v>5.9274E-2</v>
      </c>
      <c r="R407" s="68"/>
      <c r="S407" s="68"/>
      <c r="T407" s="68"/>
      <c r="U407" s="68"/>
      <c r="V407" s="68"/>
      <c r="W407" s="68"/>
      <c r="X407" s="68"/>
      <c r="Y407" s="68"/>
    </row>
    <row r="408" spans="1:25" x14ac:dyDescent="0.2">
      <c r="A408" s="77" t="s">
        <v>19</v>
      </c>
      <c r="B408" s="68" t="s">
        <v>12</v>
      </c>
      <c r="C408" s="68" t="s">
        <v>0</v>
      </c>
      <c r="D408" s="68" t="s">
        <v>322</v>
      </c>
      <c r="E408" s="78">
        <f>+IF(ISNUMBER(DATA!H1298),DATA!H1298,"n/a")</f>
        <v>763881.12</v>
      </c>
      <c r="F408" s="79">
        <f>+IF(ISNUMBER(DATA!I1298),DATA!I1298,"n/a")</f>
        <v>-1.1808000000000001E-2</v>
      </c>
      <c r="G408" s="78">
        <f>+IF(ISNUMBER(DATA!J1298),DATA!J1298,"n/a")</f>
        <v>2560175.7200000002</v>
      </c>
      <c r="H408" s="79">
        <f>+IF(ISNUMBER(DATA!K1298),DATA!K1298,"n/a")</f>
        <v>-8.8579000000000005E-2</v>
      </c>
      <c r="I408" s="78">
        <f>+IF(ISNUMBER(DATA!L1298),DATA!L1298,"n/a")</f>
        <v>5350786.87</v>
      </c>
      <c r="J408" s="79">
        <f>+IF(ISNUMBER(DATA!M1298),DATA!M1298,"n/a")</f>
        <v>-7.2037000000000004E-2</v>
      </c>
      <c r="K408" s="78">
        <f>+IF(ISNUMBER(DATA!N1298),DATA!N1298,"n/a")</f>
        <v>10924586.9</v>
      </c>
      <c r="L408" s="79">
        <f>+IF(ISNUMBER(DATA!O1298),DATA!O1298,"n/a")</f>
        <v>-5.6163999999999999E-2</v>
      </c>
      <c r="R408" s="68"/>
      <c r="S408" s="68"/>
      <c r="T408" s="68"/>
      <c r="U408" s="68"/>
      <c r="V408" s="68"/>
      <c r="W408" s="68"/>
      <c r="X408" s="68"/>
      <c r="Y408" s="68"/>
    </row>
    <row r="409" spans="1:25" x14ac:dyDescent="0.2">
      <c r="A409" s="77" t="s">
        <v>19</v>
      </c>
      <c r="B409" s="68" t="s">
        <v>12</v>
      </c>
      <c r="C409" s="68" t="s">
        <v>0</v>
      </c>
      <c r="D409" s="68" t="s">
        <v>323</v>
      </c>
      <c r="E409" s="78">
        <f>+IF(ISNUMBER(DATA!H1299),DATA!H1299,"n/a")</f>
        <v>660886.61</v>
      </c>
      <c r="F409" s="79">
        <f>+IF(ISNUMBER(DATA!I1299),DATA!I1299,"n/a")</f>
        <v>5.2505999999999997E-2</v>
      </c>
      <c r="G409" s="78">
        <f>+IF(ISNUMBER(DATA!J1299),DATA!J1299,"n/a")</f>
        <v>2177484.5</v>
      </c>
      <c r="H409" s="79">
        <f>+IF(ISNUMBER(DATA!K1299),DATA!K1299,"n/a")</f>
        <v>8.8850000000000005E-3</v>
      </c>
      <c r="I409" s="78">
        <f>+IF(ISNUMBER(DATA!L1299),DATA!L1299,"n/a")</f>
        <v>4718296.55</v>
      </c>
      <c r="J409" s="79">
        <f>+IF(ISNUMBER(DATA!M1299),DATA!M1299,"n/a")</f>
        <v>8.8710000000000004E-3</v>
      </c>
      <c r="K409" s="78">
        <f>+IF(ISNUMBER(DATA!N1299),DATA!N1299,"n/a")</f>
        <v>9064327.8000000007</v>
      </c>
      <c r="L409" s="79">
        <f>+IF(ISNUMBER(DATA!O1299),DATA!O1299,"n/a")</f>
        <v>-3.5464000000000002E-2</v>
      </c>
      <c r="R409" s="68"/>
      <c r="S409" s="68"/>
      <c r="T409" s="68"/>
      <c r="U409" s="68"/>
      <c r="V409" s="68"/>
      <c r="W409" s="68"/>
      <c r="X409" s="68"/>
      <c r="Y409" s="68"/>
    </row>
    <row r="410" spans="1:25" x14ac:dyDescent="0.2">
      <c r="A410" s="77" t="s">
        <v>19</v>
      </c>
      <c r="B410" s="68" t="s">
        <v>12</v>
      </c>
      <c r="C410" s="68" t="s">
        <v>0</v>
      </c>
      <c r="D410" s="68" t="s">
        <v>324</v>
      </c>
      <c r="E410" s="78">
        <f>+IF(ISNUMBER(DATA!H1300),DATA!H1300,"n/a")</f>
        <v>475665.59</v>
      </c>
      <c r="F410" s="79">
        <f>+IF(ISNUMBER(DATA!I1300),DATA!I1300,"n/a")</f>
        <v>5.2590999999999999E-2</v>
      </c>
      <c r="G410" s="78">
        <f>+IF(ISNUMBER(DATA!J1300),DATA!J1300,"n/a")</f>
        <v>1579474.08</v>
      </c>
      <c r="H410" s="79">
        <f>+IF(ISNUMBER(DATA!K1300),DATA!K1300,"n/a")</f>
        <v>2.8913999999999999E-2</v>
      </c>
      <c r="I410" s="78">
        <f>+IF(ISNUMBER(DATA!L1300),DATA!L1300,"n/a")</f>
        <v>3251360.09</v>
      </c>
      <c r="J410" s="79">
        <f>+IF(ISNUMBER(DATA!M1300),DATA!M1300,"n/a")</f>
        <v>1.7177999999999999E-2</v>
      </c>
      <c r="K410" s="78">
        <f>+IF(ISNUMBER(DATA!N1300),DATA!N1300,"n/a")</f>
        <v>6788654.0199999996</v>
      </c>
      <c r="L410" s="79">
        <f>+IF(ISNUMBER(DATA!O1300),DATA!O1300,"n/a")</f>
        <v>9.1599999999999997E-3</v>
      </c>
      <c r="R410" s="68"/>
      <c r="S410" s="68"/>
      <c r="T410" s="68"/>
      <c r="U410" s="68"/>
      <c r="V410" s="68"/>
      <c r="W410" s="68"/>
      <c r="X410" s="68"/>
      <c r="Y410" s="68"/>
    </row>
    <row r="411" spans="1:25" x14ac:dyDescent="0.2">
      <c r="A411" s="77" t="s">
        <v>19</v>
      </c>
      <c r="B411" s="68" t="s">
        <v>12</v>
      </c>
      <c r="C411" s="68" t="s">
        <v>0</v>
      </c>
      <c r="D411" s="68" t="s">
        <v>325</v>
      </c>
      <c r="E411" s="78">
        <f>+IF(ISNUMBER(DATA!H1301),DATA!H1301,"n/a")</f>
        <v>730455.79</v>
      </c>
      <c r="F411" s="79">
        <f>+IF(ISNUMBER(DATA!I1301),DATA!I1301,"n/a")</f>
        <v>-3.5920000000000001E-3</v>
      </c>
      <c r="G411" s="78">
        <f>+IF(ISNUMBER(DATA!J1301),DATA!J1301,"n/a")</f>
        <v>2273197.65</v>
      </c>
      <c r="H411" s="79">
        <f>+IF(ISNUMBER(DATA!K1301),DATA!K1301,"n/a")</f>
        <v>-6.3070000000000001E-3</v>
      </c>
      <c r="I411" s="78">
        <f>+IF(ISNUMBER(DATA!L1301),DATA!L1301,"n/a")</f>
        <v>5065070.42</v>
      </c>
      <c r="J411" s="79">
        <f>+IF(ISNUMBER(DATA!M1301),DATA!M1301,"n/a")</f>
        <v>3.2447999999999998E-2</v>
      </c>
      <c r="K411" s="78">
        <f>+IF(ISNUMBER(DATA!N1301),DATA!N1301,"n/a")</f>
        <v>10400038.9</v>
      </c>
      <c r="L411" s="79">
        <f>+IF(ISNUMBER(DATA!O1301),DATA!O1301,"n/a")</f>
        <v>1.6740000000000001E-2</v>
      </c>
      <c r="R411" s="68"/>
      <c r="S411" s="68"/>
      <c r="T411" s="68"/>
      <c r="U411" s="68"/>
      <c r="V411" s="68"/>
      <c r="W411" s="68"/>
      <c r="X411" s="68"/>
      <c r="Y411" s="68"/>
    </row>
    <row r="412" spans="1:25" x14ac:dyDescent="0.2">
      <c r="A412" s="77" t="s">
        <v>19</v>
      </c>
      <c r="B412" s="68" t="s">
        <v>12</v>
      </c>
      <c r="C412" s="68" t="s">
        <v>0</v>
      </c>
      <c r="D412" s="68" t="s">
        <v>351</v>
      </c>
      <c r="E412" s="78">
        <f>+IF(ISNUMBER(DATA!H1302),DATA!H1302,"n/a")</f>
        <v>302014.12</v>
      </c>
      <c r="F412" s="79">
        <f>+IF(ISNUMBER(DATA!I1302),DATA!I1302,"n/a")</f>
        <v>-4.3979999999999998E-2</v>
      </c>
      <c r="G412" s="78">
        <f>+IF(ISNUMBER(DATA!J1302),DATA!J1302,"n/a")</f>
        <v>1061603.06</v>
      </c>
      <c r="H412" s="79">
        <f>+IF(ISNUMBER(DATA!K1302),DATA!K1302,"n/a")</f>
        <v>-4.0113000000000003E-2</v>
      </c>
      <c r="I412" s="78">
        <f>+IF(ISNUMBER(DATA!L1302),DATA!L1302,"n/a")</f>
        <v>2162812.66</v>
      </c>
      <c r="J412" s="79">
        <f>+IF(ISNUMBER(DATA!M1302),DATA!M1302,"n/a")</f>
        <v>-3.0051999999999999E-2</v>
      </c>
      <c r="K412" s="78">
        <f>+IF(ISNUMBER(DATA!N1302),DATA!N1302,"n/a")</f>
        <v>4258705.8099999996</v>
      </c>
      <c r="L412" s="79">
        <f>+IF(ISNUMBER(DATA!O1302),DATA!O1302,"n/a")</f>
        <v>-4.9779999999999998E-3</v>
      </c>
      <c r="R412" s="68"/>
      <c r="S412" s="68"/>
      <c r="T412" s="68"/>
      <c r="U412" s="68"/>
      <c r="V412" s="68"/>
      <c r="W412" s="68"/>
      <c r="X412" s="68"/>
      <c r="Y412" s="68"/>
    </row>
    <row r="413" spans="1:25" x14ac:dyDescent="0.2">
      <c r="A413" s="77" t="s">
        <v>19</v>
      </c>
      <c r="B413" s="68" t="s">
        <v>12</v>
      </c>
      <c r="C413" s="68" t="s">
        <v>0</v>
      </c>
      <c r="D413" s="68" t="s">
        <v>352</v>
      </c>
      <c r="E413" s="78">
        <f>+IF(ISNUMBER(DATA!H1303),DATA!H1303,"n/a")</f>
        <v>643539.62</v>
      </c>
      <c r="F413" s="79">
        <f>+IF(ISNUMBER(DATA!I1303),DATA!I1303,"n/a")</f>
        <v>2.7807999999999999E-2</v>
      </c>
      <c r="G413" s="78">
        <f>+IF(ISNUMBER(DATA!J1303),DATA!J1303,"n/a")</f>
        <v>2155238.9700000002</v>
      </c>
      <c r="H413" s="79">
        <f>+IF(ISNUMBER(DATA!K1303),DATA!K1303,"n/a")</f>
        <v>2.3654999999999999E-2</v>
      </c>
      <c r="I413" s="78">
        <f>+IF(ISNUMBER(DATA!L1303),DATA!L1303,"n/a")</f>
        <v>4453792.78</v>
      </c>
      <c r="J413" s="79">
        <f>+IF(ISNUMBER(DATA!M1303),DATA!M1303,"n/a")</f>
        <v>2.2571999999999998E-2</v>
      </c>
      <c r="K413" s="78">
        <f>+IF(ISNUMBER(DATA!N1303),DATA!N1303,"n/a")</f>
        <v>8861341.7599999998</v>
      </c>
      <c r="L413" s="79">
        <f>+IF(ISNUMBER(DATA!O1303),DATA!O1303,"n/a")</f>
        <v>1.001E-2</v>
      </c>
      <c r="R413" s="68"/>
      <c r="S413" s="68"/>
      <c r="T413" s="68"/>
      <c r="U413" s="68"/>
      <c r="V413" s="68"/>
      <c r="W413" s="68"/>
      <c r="X413" s="68"/>
      <c r="Y413" s="68"/>
    </row>
    <row r="414" spans="1:25" x14ac:dyDescent="0.2">
      <c r="A414" s="77"/>
      <c r="E414" s="82"/>
      <c r="F414" s="79"/>
      <c r="G414" s="83"/>
      <c r="H414" s="79"/>
      <c r="I414" s="83"/>
      <c r="J414" s="84"/>
      <c r="K414" s="83"/>
      <c r="L414" s="79"/>
      <c r="R414" s="68"/>
      <c r="S414" s="68"/>
      <c r="T414" s="68"/>
      <c r="U414" s="68"/>
      <c r="V414" s="68"/>
      <c r="W414" s="68"/>
      <c r="X414" s="68"/>
      <c r="Y414" s="68"/>
    </row>
    <row r="415" spans="1:25" x14ac:dyDescent="0.2">
      <c r="A415" s="77" t="s">
        <v>19</v>
      </c>
      <c r="B415" s="68" t="s">
        <v>12</v>
      </c>
      <c r="C415" s="68" t="s">
        <v>9</v>
      </c>
      <c r="D415" s="68" t="s">
        <v>278</v>
      </c>
      <c r="E415" s="88">
        <f>+IF(ISNUMBER(DATA!H1313),DATA!H1313,"n/a")</f>
        <v>75502.36</v>
      </c>
      <c r="F415" s="79">
        <f>+IF(ISNUMBER(DATA!I1313),DATA!I1313,"n/a")</f>
        <v>-6.8076999999999999E-2</v>
      </c>
      <c r="G415" s="88">
        <f>+IF(ISNUMBER(DATA!J1313),DATA!J1313,"n/a")</f>
        <v>265061.2</v>
      </c>
      <c r="H415" s="79">
        <f>+IF(ISNUMBER(DATA!K1313),DATA!K1313,"n/a")</f>
        <v>3.4334999999999997E-2</v>
      </c>
      <c r="I415" s="88">
        <f>+IF(ISNUMBER(DATA!L1313),DATA!L1313,"n/a")</f>
        <v>545854.19999999995</v>
      </c>
      <c r="J415" s="79">
        <f>+IF(ISNUMBER(DATA!M1313),DATA!M1313,"n/a")</f>
        <v>1.8565999999999999E-2</v>
      </c>
      <c r="K415" s="88">
        <f>+IF(ISNUMBER(DATA!N1313),DATA!N1313,"n/a")</f>
        <v>1121862.33</v>
      </c>
      <c r="L415" s="79">
        <f>+IF(ISNUMBER(DATA!O1313),DATA!O1313,"n/a")</f>
        <v>6.4510000000000001E-3</v>
      </c>
      <c r="R415" s="68"/>
      <c r="S415" s="68"/>
      <c r="T415" s="68"/>
      <c r="U415" s="68"/>
      <c r="V415" s="68"/>
      <c r="W415" s="68"/>
      <c r="X415" s="68"/>
      <c r="Y415" s="68"/>
    </row>
    <row r="416" spans="1:25" x14ac:dyDescent="0.2">
      <c r="A416" s="77" t="s">
        <v>19</v>
      </c>
      <c r="B416" s="68" t="s">
        <v>12</v>
      </c>
      <c r="C416" s="68" t="s">
        <v>9</v>
      </c>
      <c r="D416" s="68" t="s">
        <v>279</v>
      </c>
      <c r="E416" s="88">
        <f>+IF(ISNUMBER(DATA!H1314),DATA!H1314,"n/a")</f>
        <v>197235.88</v>
      </c>
      <c r="F416" s="79">
        <f>+IF(ISNUMBER(DATA!I1314),DATA!I1314,"n/a")</f>
        <v>4.2164E-2</v>
      </c>
      <c r="G416" s="88">
        <f>+IF(ISNUMBER(DATA!J1314),DATA!J1314,"n/a")</f>
        <v>632074.79</v>
      </c>
      <c r="H416" s="79">
        <f>+IF(ISNUMBER(DATA!K1314),DATA!K1314,"n/a")</f>
        <v>3.8228999999999999E-2</v>
      </c>
      <c r="I416" s="88">
        <f>+IF(ISNUMBER(DATA!L1314),DATA!L1314,"n/a")</f>
        <v>1327465.04</v>
      </c>
      <c r="J416" s="79">
        <f>+IF(ISNUMBER(DATA!M1314),DATA!M1314,"n/a")</f>
        <v>3.286E-2</v>
      </c>
      <c r="K416" s="88">
        <f>+IF(ISNUMBER(DATA!N1314),DATA!N1314,"n/a")</f>
        <v>2581384.8199999998</v>
      </c>
      <c r="L416" s="79">
        <f>+IF(ISNUMBER(DATA!O1314),DATA!O1314,"n/a")</f>
        <v>-2.0244999999999999E-2</v>
      </c>
      <c r="R416" s="68"/>
      <c r="S416" s="68"/>
      <c r="T416" s="68"/>
      <c r="U416" s="68"/>
      <c r="V416" s="68"/>
      <c r="W416" s="68"/>
      <c r="X416" s="68"/>
      <c r="Y416" s="68"/>
    </row>
    <row r="417" spans="1:25" x14ac:dyDescent="0.2">
      <c r="A417" s="77" t="s">
        <v>19</v>
      </c>
      <c r="B417" s="68" t="s">
        <v>12</v>
      </c>
      <c r="C417" s="68" t="s">
        <v>9</v>
      </c>
      <c r="D417" s="68" t="s">
        <v>280</v>
      </c>
      <c r="E417" s="88">
        <f>+IF(ISNUMBER(DATA!H1315),DATA!H1315,"n/a")</f>
        <v>296615</v>
      </c>
      <c r="F417" s="79">
        <f>+IF(ISNUMBER(DATA!I1315),DATA!I1315,"n/a")</f>
        <v>-7.0293999999999995E-2</v>
      </c>
      <c r="G417" s="88">
        <f>+IF(ISNUMBER(DATA!J1315),DATA!J1315,"n/a")</f>
        <v>1021687.79</v>
      </c>
      <c r="H417" s="79">
        <f>+IF(ISNUMBER(DATA!K1315),DATA!K1315,"n/a")</f>
        <v>-1.0664999999999999E-2</v>
      </c>
      <c r="I417" s="88">
        <f>+IF(ISNUMBER(DATA!L1315),DATA!L1315,"n/a")</f>
        <v>2189455.1</v>
      </c>
      <c r="J417" s="79">
        <f>+IF(ISNUMBER(DATA!M1315),DATA!M1315,"n/a")</f>
        <v>1.5278E-2</v>
      </c>
      <c r="K417" s="88">
        <f>+IF(ISNUMBER(DATA!N1315),DATA!N1315,"n/a")</f>
        <v>4503004.41</v>
      </c>
      <c r="L417" s="79">
        <f>+IF(ISNUMBER(DATA!O1315),DATA!O1315,"n/a")</f>
        <v>2.3288E-2</v>
      </c>
      <c r="R417" s="68"/>
      <c r="S417" s="68"/>
      <c r="T417" s="68"/>
      <c r="U417" s="68"/>
      <c r="V417" s="68"/>
      <c r="W417" s="68"/>
      <c r="X417" s="68"/>
      <c r="Y417" s="68"/>
    </row>
    <row r="418" spans="1:25" x14ac:dyDescent="0.2">
      <c r="A418" s="77" t="s">
        <v>19</v>
      </c>
      <c r="B418" s="68" t="s">
        <v>12</v>
      </c>
      <c r="C418" s="68" t="s">
        <v>9</v>
      </c>
      <c r="D418" s="68" t="s">
        <v>281</v>
      </c>
      <c r="E418" s="88">
        <f>+IF(ISNUMBER(DATA!H1316),DATA!H1316,"n/a")</f>
        <v>119772.98</v>
      </c>
      <c r="F418" s="79">
        <f>+IF(ISNUMBER(DATA!I1316),DATA!I1316,"n/a")</f>
        <v>7.0939999999999996E-3</v>
      </c>
      <c r="G418" s="88">
        <f>+IF(ISNUMBER(DATA!J1316),DATA!J1316,"n/a")</f>
        <v>396951.24</v>
      </c>
      <c r="H418" s="79">
        <f>+IF(ISNUMBER(DATA!K1316),DATA!K1316,"n/a")</f>
        <v>1.3897E-2</v>
      </c>
      <c r="I418" s="88">
        <f>+IF(ISNUMBER(DATA!L1316),DATA!L1316,"n/a")</f>
        <v>843995.22</v>
      </c>
      <c r="J418" s="79">
        <f>+IF(ISNUMBER(DATA!M1316),DATA!M1316,"n/a")</f>
        <v>1.6812000000000001E-2</v>
      </c>
      <c r="K418" s="88">
        <f>+IF(ISNUMBER(DATA!N1316),DATA!N1316,"n/a")</f>
        <v>1649957.88</v>
      </c>
      <c r="L418" s="79">
        <f>+IF(ISNUMBER(DATA!O1316),DATA!O1316,"n/a")</f>
        <v>-1.2302E-2</v>
      </c>
      <c r="R418" s="68"/>
      <c r="S418" s="68"/>
      <c r="T418" s="68"/>
      <c r="U418" s="68"/>
      <c r="V418" s="68"/>
      <c r="W418" s="68"/>
      <c r="X418" s="68"/>
      <c r="Y418" s="68"/>
    </row>
    <row r="419" spans="1:25" x14ac:dyDescent="0.2">
      <c r="A419" s="77" t="s">
        <v>19</v>
      </c>
      <c r="B419" s="68" t="s">
        <v>12</v>
      </c>
      <c r="C419" s="68" t="s">
        <v>9</v>
      </c>
      <c r="D419" s="68" t="s">
        <v>282</v>
      </c>
      <c r="E419" s="88">
        <f>+IF(ISNUMBER(DATA!H1317),DATA!H1317,"n/a")</f>
        <v>317551.11</v>
      </c>
      <c r="F419" s="79">
        <f>+IF(ISNUMBER(DATA!I1317),DATA!I1317,"n/a")</f>
        <v>3.5927000000000001E-2</v>
      </c>
      <c r="G419" s="88">
        <f>+IF(ISNUMBER(DATA!J1317),DATA!J1317,"n/a")</f>
        <v>1108518.6100000001</v>
      </c>
      <c r="H419" s="79">
        <f>+IF(ISNUMBER(DATA!K1317),DATA!K1317,"n/a")</f>
        <v>5.2707999999999998E-2</v>
      </c>
      <c r="I419" s="88">
        <f>+IF(ISNUMBER(DATA!L1317),DATA!L1317,"n/a")</f>
        <v>2332031.7599999998</v>
      </c>
      <c r="J419" s="79">
        <f>+IF(ISNUMBER(DATA!M1317),DATA!M1317,"n/a")</f>
        <v>4.5747999999999997E-2</v>
      </c>
      <c r="K419" s="88">
        <f>+IF(ISNUMBER(DATA!N1317),DATA!N1317,"n/a")</f>
        <v>4799365.87</v>
      </c>
      <c r="L419" s="79">
        <f>+IF(ISNUMBER(DATA!O1317),DATA!O1317,"n/a")</f>
        <v>2.3056E-2</v>
      </c>
      <c r="R419" s="68"/>
      <c r="S419" s="68"/>
      <c r="T419" s="68"/>
      <c r="U419" s="68"/>
      <c r="V419" s="68"/>
      <c r="W419" s="68"/>
      <c r="X419" s="68"/>
      <c r="Y419" s="68"/>
    </row>
    <row r="420" spans="1:25" x14ac:dyDescent="0.2">
      <c r="A420" s="77" t="s">
        <v>19</v>
      </c>
      <c r="B420" s="68" t="s">
        <v>12</v>
      </c>
      <c r="C420" s="68" t="s">
        <v>9</v>
      </c>
      <c r="D420" s="68" t="s">
        <v>283</v>
      </c>
      <c r="E420" s="88">
        <f>+IF(ISNUMBER(DATA!H1318),DATA!H1318,"n/a")</f>
        <v>135951.96</v>
      </c>
      <c r="F420" s="79">
        <f>+IF(ISNUMBER(DATA!I1318),DATA!I1318,"n/a")</f>
        <v>0.109816</v>
      </c>
      <c r="G420" s="88">
        <f>+IF(ISNUMBER(DATA!J1318),DATA!J1318,"n/a")</f>
        <v>443959.66</v>
      </c>
      <c r="H420" s="79">
        <f>+IF(ISNUMBER(DATA!K1318),DATA!K1318,"n/a")</f>
        <v>4.9214000000000001E-2</v>
      </c>
      <c r="I420" s="88">
        <f>+IF(ISNUMBER(DATA!L1318),DATA!L1318,"n/a")</f>
        <v>939678.89</v>
      </c>
      <c r="J420" s="79">
        <f>+IF(ISNUMBER(DATA!M1318),DATA!M1318,"n/a")</f>
        <v>5.4524000000000003E-2</v>
      </c>
      <c r="K420" s="88">
        <f>+IF(ISNUMBER(DATA!N1318),DATA!N1318,"n/a")</f>
        <v>1918220.37</v>
      </c>
      <c r="L420" s="79">
        <f>+IF(ISNUMBER(DATA!O1318),DATA!O1318,"n/a")</f>
        <v>3.5951999999999998E-2</v>
      </c>
      <c r="R420" s="68"/>
      <c r="S420" s="68"/>
      <c r="T420" s="68"/>
      <c r="U420" s="68"/>
      <c r="V420" s="68"/>
      <c r="W420" s="68"/>
      <c r="X420" s="68"/>
      <c r="Y420" s="68"/>
    </row>
    <row r="421" spans="1:25" x14ac:dyDescent="0.2">
      <c r="A421" s="77" t="s">
        <v>19</v>
      </c>
      <c r="B421" s="68" t="s">
        <v>12</v>
      </c>
      <c r="C421" s="68" t="s">
        <v>9</v>
      </c>
      <c r="D421" s="68" t="s">
        <v>284</v>
      </c>
      <c r="E421" s="88">
        <f>+IF(ISNUMBER(DATA!H1319),DATA!H1319,"n/a")</f>
        <v>86611.91</v>
      </c>
      <c r="F421" s="79">
        <f>+IF(ISNUMBER(DATA!I1319),DATA!I1319,"n/a")</f>
        <v>-8.1865999999999994E-2</v>
      </c>
      <c r="G421" s="88">
        <f>+IF(ISNUMBER(DATA!J1319),DATA!J1319,"n/a")</f>
        <v>296001.37</v>
      </c>
      <c r="H421" s="79">
        <f>+IF(ISNUMBER(DATA!K1319),DATA!K1319,"n/a")</f>
        <v>-6.7295999999999995E-2</v>
      </c>
      <c r="I421" s="88">
        <f>+IF(ISNUMBER(DATA!L1319),DATA!L1319,"n/a")</f>
        <v>639764.85</v>
      </c>
      <c r="J421" s="79">
        <f>+IF(ISNUMBER(DATA!M1319),DATA!M1319,"n/a")</f>
        <v>-3.9139E-2</v>
      </c>
      <c r="K421" s="88">
        <f>+IF(ISNUMBER(DATA!N1319),DATA!N1319,"n/a")</f>
        <v>1311256.05</v>
      </c>
      <c r="L421" s="79">
        <f>+IF(ISNUMBER(DATA!O1319),DATA!O1319,"n/a")</f>
        <v>-4.7287000000000003E-2</v>
      </c>
      <c r="R421" s="68"/>
      <c r="S421" s="68"/>
      <c r="T421" s="68"/>
      <c r="U421" s="68"/>
      <c r="V421" s="68"/>
      <c r="W421" s="68"/>
      <c r="X421" s="68"/>
      <c r="Y421" s="68"/>
    </row>
    <row r="422" spans="1:25" x14ac:dyDescent="0.2">
      <c r="A422" s="77" t="s">
        <v>19</v>
      </c>
      <c r="B422" s="68" t="s">
        <v>12</v>
      </c>
      <c r="C422" s="68" t="s">
        <v>9</v>
      </c>
      <c r="D422" s="68" t="s">
        <v>285</v>
      </c>
      <c r="E422" s="88">
        <f>+IF(ISNUMBER(DATA!H1320),DATA!H1320,"n/a")</f>
        <v>315184.71000000002</v>
      </c>
      <c r="F422" s="79">
        <f>+IF(ISNUMBER(DATA!I1320),DATA!I1320,"n/a")</f>
        <v>8.0976000000000006E-2</v>
      </c>
      <c r="G422" s="88">
        <f>+IF(ISNUMBER(DATA!J1320),DATA!J1320,"n/a")</f>
        <v>1067175.3700000001</v>
      </c>
      <c r="H422" s="79">
        <f>+IF(ISNUMBER(DATA!K1320),DATA!K1320,"n/a")</f>
        <v>4.8823999999999999E-2</v>
      </c>
      <c r="I422" s="88">
        <f>+IF(ISNUMBER(DATA!L1320),DATA!L1320,"n/a")</f>
        <v>2128691.29</v>
      </c>
      <c r="J422" s="79">
        <f>+IF(ISNUMBER(DATA!M1320),DATA!M1320,"n/a")</f>
        <v>-2.3240000000000001E-3</v>
      </c>
      <c r="K422" s="88">
        <f>+IF(ISNUMBER(DATA!N1320),DATA!N1320,"n/a")</f>
        <v>4376722.26</v>
      </c>
      <c r="L422" s="79">
        <f>+IF(ISNUMBER(DATA!O1320),DATA!O1320,"n/a")</f>
        <v>-2.3630000000000002E-2</v>
      </c>
      <c r="R422" s="68"/>
      <c r="S422" s="68"/>
      <c r="T422" s="68"/>
      <c r="U422" s="68"/>
      <c r="V422" s="68"/>
      <c r="W422" s="68"/>
      <c r="X422" s="68"/>
      <c r="Y422" s="68"/>
    </row>
    <row r="423" spans="1:25" x14ac:dyDescent="0.2">
      <c r="A423" s="77" t="s">
        <v>19</v>
      </c>
      <c r="B423" s="68" t="s">
        <v>12</v>
      </c>
      <c r="C423" s="68" t="s">
        <v>9</v>
      </c>
      <c r="D423" s="68" t="s">
        <v>286</v>
      </c>
      <c r="E423" s="88">
        <f>+IF(ISNUMBER(DATA!H1321),DATA!H1321,"n/a")</f>
        <v>134514.5</v>
      </c>
      <c r="F423" s="79">
        <f>+IF(ISNUMBER(DATA!I1321),DATA!I1321,"n/a")</f>
        <v>-2.316E-2</v>
      </c>
      <c r="G423" s="88">
        <f>+IF(ISNUMBER(DATA!J1321),DATA!J1321,"n/a")</f>
        <v>462764.43</v>
      </c>
      <c r="H423" s="79">
        <f>+IF(ISNUMBER(DATA!K1321),DATA!K1321,"n/a")</f>
        <v>-9.3599999999999998E-4</v>
      </c>
      <c r="I423" s="88">
        <f>+IF(ISNUMBER(DATA!L1321),DATA!L1321,"n/a")</f>
        <v>932926.5</v>
      </c>
      <c r="J423" s="79">
        <f>+IF(ISNUMBER(DATA!M1321),DATA!M1321,"n/a")</f>
        <v>5.8100000000000001E-3</v>
      </c>
      <c r="K423" s="88">
        <f>+IF(ISNUMBER(DATA!N1321),DATA!N1321,"n/a")</f>
        <v>1764921.36</v>
      </c>
      <c r="L423" s="79">
        <f>+IF(ISNUMBER(DATA!O1321),DATA!O1321,"n/a")</f>
        <v>-2.8372999999999999E-2</v>
      </c>
      <c r="R423" s="68"/>
      <c r="S423" s="68"/>
      <c r="T423" s="68"/>
      <c r="U423" s="68"/>
      <c r="V423" s="68"/>
      <c r="W423" s="68"/>
      <c r="X423" s="68"/>
      <c r="Y423" s="68"/>
    </row>
    <row r="424" spans="1:25" x14ac:dyDescent="0.2">
      <c r="A424" s="77" t="s">
        <v>19</v>
      </c>
      <c r="B424" s="68" t="s">
        <v>12</v>
      </c>
      <c r="C424" s="68" t="s">
        <v>9</v>
      </c>
      <c r="D424" s="68" t="s">
        <v>287</v>
      </c>
      <c r="E424" s="88">
        <f>+IF(ISNUMBER(DATA!H1322),DATA!H1322,"n/a")</f>
        <v>85214.15</v>
      </c>
      <c r="F424" s="79">
        <f>+IF(ISNUMBER(DATA!I1322),DATA!I1322,"n/a")</f>
        <v>-3.8280000000000002E-2</v>
      </c>
      <c r="G424" s="88">
        <f>+IF(ISNUMBER(DATA!J1322),DATA!J1322,"n/a")</f>
        <v>316831.18</v>
      </c>
      <c r="H424" s="79">
        <f>+IF(ISNUMBER(DATA!K1322),DATA!K1322,"n/a")</f>
        <v>-4.5963999999999998E-2</v>
      </c>
      <c r="I424" s="88">
        <f>+IF(ISNUMBER(DATA!L1322),DATA!L1322,"n/a")</f>
        <v>621480.23</v>
      </c>
      <c r="J424" s="79">
        <f>+IF(ISNUMBER(DATA!M1322),DATA!M1322,"n/a")</f>
        <v>-7.9438999999999996E-2</v>
      </c>
      <c r="K424" s="88">
        <f>+IF(ISNUMBER(DATA!N1322),DATA!N1322,"n/a")</f>
        <v>1399092.45</v>
      </c>
      <c r="L424" s="79">
        <f>+IF(ISNUMBER(DATA!O1322),DATA!O1322,"n/a")</f>
        <v>7.2760000000000003E-3</v>
      </c>
      <c r="R424" s="68"/>
      <c r="S424" s="68"/>
      <c r="T424" s="68"/>
      <c r="U424" s="68"/>
      <c r="V424" s="68"/>
      <c r="W424" s="68"/>
      <c r="X424" s="68"/>
      <c r="Y424" s="68"/>
    </row>
    <row r="425" spans="1:25" x14ac:dyDescent="0.2">
      <c r="A425" s="77" t="s">
        <v>19</v>
      </c>
      <c r="B425" s="68" t="s">
        <v>12</v>
      </c>
      <c r="C425" s="68" t="s">
        <v>9</v>
      </c>
      <c r="D425" s="68" t="s">
        <v>288</v>
      </c>
      <c r="E425" s="88">
        <f>+IF(ISNUMBER(DATA!H1323),DATA!H1323,"n/a")</f>
        <v>91564.05</v>
      </c>
      <c r="F425" s="79">
        <f>+IF(ISNUMBER(DATA!I1323),DATA!I1323,"n/a")</f>
        <v>-7.9103000000000007E-2</v>
      </c>
      <c r="G425" s="88">
        <f>+IF(ISNUMBER(DATA!J1323),DATA!J1323,"n/a")</f>
        <v>322840.46999999997</v>
      </c>
      <c r="H425" s="79">
        <f>+IF(ISNUMBER(DATA!K1323),DATA!K1323,"n/a")</f>
        <v>-5.9201999999999998E-2</v>
      </c>
      <c r="I425" s="88">
        <f>+IF(ISNUMBER(DATA!L1323),DATA!L1323,"n/a")</f>
        <v>667113.69999999995</v>
      </c>
      <c r="J425" s="79">
        <f>+IF(ISNUMBER(DATA!M1323),DATA!M1323,"n/a")</f>
        <v>-4.9956E-2</v>
      </c>
      <c r="K425" s="88">
        <f>+IF(ISNUMBER(DATA!N1323),DATA!N1323,"n/a")</f>
        <v>1357119.56</v>
      </c>
      <c r="L425" s="79">
        <f>+IF(ISNUMBER(DATA!O1323),DATA!O1323,"n/a")</f>
        <v>-1.4591E-2</v>
      </c>
      <c r="R425" s="68"/>
      <c r="S425" s="68"/>
      <c r="T425" s="68"/>
      <c r="U425" s="68"/>
      <c r="V425" s="68"/>
      <c r="W425" s="68"/>
      <c r="X425" s="68"/>
      <c r="Y425" s="68"/>
    </row>
    <row r="426" spans="1:25" x14ac:dyDescent="0.2">
      <c r="A426" s="77" t="s">
        <v>19</v>
      </c>
      <c r="B426" s="68" t="s">
        <v>12</v>
      </c>
      <c r="C426" s="68" t="s">
        <v>9</v>
      </c>
      <c r="D426" s="68" t="s">
        <v>289</v>
      </c>
      <c r="E426" s="88">
        <f>+IF(ISNUMBER(DATA!H1324),DATA!H1324,"n/a")</f>
        <v>225896.59</v>
      </c>
      <c r="F426" s="79">
        <f>+IF(ISNUMBER(DATA!I1324),DATA!I1324,"n/a")</f>
        <v>-0.11422599999999999</v>
      </c>
      <c r="G426" s="88">
        <f>+IF(ISNUMBER(DATA!J1324),DATA!J1324,"n/a")</f>
        <v>761377.72</v>
      </c>
      <c r="H426" s="79">
        <f>+IF(ISNUMBER(DATA!K1324),DATA!K1324,"n/a")</f>
        <v>-7.8323000000000004E-2</v>
      </c>
      <c r="I426" s="88">
        <f>+IF(ISNUMBER(DATA!L1324),DATA!L1324,"n/a")</f>
        <v>1594381.17</v>
      </c>
      <c r="J426" s="79">
        <f>+IF(ISNUMBER(DATA!M1324),DATA!M1324,"n/a")</f>
        <v>-7.0484000000000005E-2</v>
      </c>
      <c r="K426" s="88">
        <f>+IF(ISNUMBER(DATA!N1324),DATA!N1324,"n/a")</f>
        <v>3226596.68</v>
      </c>
      <c r="L426" s="79">
        <f>+IF(ISNUMBER(DATA!O1324),DATA!O1324,"n/a")</f>
        <v>-8.3284999999999998E-2</v>
      </c>
      <c r="R426" s="68"/>
      <c r="S426" s="68"/>
      <c r="T426" s="68"/>
      <c r="U426" s="68"/>
      <c r="V426" s="68"/>
      <c r="W426" s="68"/>
      <c r="X426" s="68"/>
      <c r="Y426" s="68"/>
    </row>
    <row r="427" spans="1:25" x14ac:dyDescent="0.2">
      <c r="A427" s="77" t="s">
        <v>19</v>
      </c>
      <c r="B427" s="68" t="s">
        <v>12</v>
      </c>
      <c r="C427" s="68" t="s">
        <v>9</v>
      </c>
      <c r="D427" s="68" t="s">
        <v>290</v>
      </c>
      <c r="E427" s="88">
        <f>+IF(ISNUMBER(DATA!H1325),DATA!H1325,"n/a")</f>
        <v>226424.27</v>
      </c>
      <c r="F427" s="79">
        <f>+IF(ISNUMBER(DATA!I1325),DATA!I1325,"n/a")</f>
        <v>-2.506E-3</v>
      </c>
      <c r="G427" s="88">
        <f>+IF(ISNUMBER(DATA!J1325),DATA!J1325,"n/a")</f>
        <v>762517.88</v>
      </c>
      <c r="H427" s="79">
        <f>+IF(ISNUMBER(DATA!K1325),DATA!K1325,"n/a")</f>
        <v>-1.1618E-2</v>
      </c>
      <c r="I427" s="88">
        <f>+IF(ISNUMBER(DATA!L1325),DATA!L1325,"n/a")</f>
        <v>1602212.47</v>
      </c>
      <c r="J427" s="79">
        <f>+IF(ISNUMBER(DATA!M1325),DATA!M1325,"n/a")</f>
        <v>1.0604000000000001E-2</v>
      </c>
      <c r="K427" s="88">
        <f>+IF(ISNUMBER(DATA!N1325),DATA!N1325,"n/a")</f>
        <v>3176525.65</v>
      </c>
      <c r="L427" s="79">
        <f>+IF(ISNUMBER(DATA!O1325),DATA!O1325,"n/a")</f>
        <v>-3.3216000000000002E-2</v>
      </c>
      <c r="R427" s="68"/>
      <c r="S427" s="68"/>
      <c r="T427" s="68"/>
      <c r="U427" s="68"/>
      <c r="V427" s="68"/>
      <c r="W427" s="68"/>
      <c r="X427" s="68"/>
      <c r="Y427" s="68"/>
    </row>
    <row r="428" spans="1:25" x14ac:dyDescent="0.2">
      <c r="A428" s="77" t="s">
        <v>19</v>
      </c>
      <c r="B428" s="68" t="s">
        <v>12</v>
      </c>
      <c r="C428" s="68" t="s">
        <v>9</v>
      </c>
      <c r="D428" s="68" t="s">
        <v>291</v>
      </c>
      <c r="E428" s="88">
        <f>+IF(ISNUMBER(DATA!H1326),DATA!H1326,"n/a")</f>
        <v>224321.05</v>
      </c>
      <c r="F428" s="79">
        <f>+IF(ISNUMBER(DATA!I1326),DATA!I1326,"n/a")</f>
        <v>-2.2409999999999999E-3</v>
      </c>
      <c r="G428" s="88">
        <f>+IF(ISNUMBER(DATA!J1326),DATA!J1326,"n/a")</f>
        <v>772117.2</v>
      </c>
      <c r="H428" s="79">
        <f>+IF(ISNUMBER(DATA!K1326),DATA!K1326,"n/a")</f>
        <v>5.574E-3</v>
      </c>
      <c r="I428" s="88">
        <f>+IF(ISNUMBER(DATA!L1326),DATA!L1326,"n/a")</f>
        <v>1585371.3</v>
      </c>
      <c r="J428" s="79">
        <f>+IF(ISNUMBER(DATA!M1326),DATA!M1326,"n/a")</f>
        <v>1.9918000000000002E-2</v>
      </c>
      <c r="K428" s="88">
        <f>+IF(ISNUMBER(DATA!N1326),DATA!N1326,"n/a")</f>
        <v>3135718.52</v>
      </c>
      <c r="L428" s="79">
        <f>+IF(ISNUMBER(DATA!O1326),DATA!O1326,"n/a")</f>
        <v>2.2707000000000001E-2</v>
      </c>
      <c r="R428" s="68"/>
      <c r="S428" s="68"/>
      <c r="T428" s="68"/>
      <c r="U428" s="68"/>
      <c r="V428" s="68"/>
      <c r="W428" s="68"/>
      <c r="X428" s="68"/>
      <c r="Y428" s="68"/>
    </row>
    <row r="429" spans="1:25" x14ac:dyDescent="0.2">
      <c r="A429" s="77" t="s">
        <v>19</v>
      </c>
      <c r="B429" s="68" t="s">
        <v>12</v>
      </c>
      <c r="C429" s="68" t="s">
        <v>9</v>
      </c>
      <c r="D429" s="68" t="s">
        <v>292</v>
      </c>
      <c r="E429" s="88">
        <f>+IF(ISNUMBER(DATA!H1327),DATA!H1327,"n/a")</f>
        <v>114484.65</v>
      </c>
      <c r="F429" s="79">
        <f>+IF(ISNUMBER(DATA!I1327),DATA!I1327,"n/a")</f>
        <v>-1.0959999999999999E-2</v>
      </c>
      <c r="G429" s="88">
        <f>+IF(ISNUMBER(DATA!J1327),DATA!J1327,"n/a")</f>
        <v>382693.9</v>
      </c>
      <c r="H429" s="79">
        <f>+IF(ISNUMBER(DATA!K1327),DATA!K1327,"n/a")</f>
        <v>-5.731E-3</v>
      </c>
      <c r="I429" s="88">
        <f>+IF(ISNUMBER(DATA!L1327),DATA!L1327,"n/a")</f>
        <v>798843.17</v>
      </c>
      <c r="J429" s="79">
        <f>+IF(ISNUMBER(DATA!M1327),DATA!M1327,"n/a")</f>
        <v>2.0618999999999998E-2</v>
      </c>
      <c r="K429" s="88">
        <f>+IF(ISNUMBER(DATA!N1327),DATA!N1327,"n/a")</f>
        <v>1586690.04</v>
      </c>
      <c r="L429" s="79">
        <f>+IF(ISNUMBER(DATA!O1327),DATA!O1327,"n/a")</f>
        <v>2.0763E-2</v>
      </c>
      <c r="R429" s="68"/>
      <c r="S429" s="68"/>
      <c r="T429" s="68"/>
      <c r="U429" s="68"/>
      <c r="V429" s="68"/>
      <c r="W429" s="68"/>
      <c r="X429" s="68"/>
      <c r="Y429" s="68"/>
    </row>
    <row r="430" spans="1:25" x14ac:dyDescent="0.2">
      <c r="A430" s="77" t="s">
        <v>19</v>
      </c>
      <c r="B430" s="68" t="s">
        <v>12</v>
      </c>
      <c r="C430" s="68" t="s">
        <v>9</v>
      </c>
      <c r="D430" s="68" t="s">
        <v>293</v>
      </c>
      <c r="E430" s="88">
        <f>+IF(ISNUMBER(DATA!H1328),DATA!H1328,"n/a")</f>
        <v>155355.03</v>
      </c>
      <c r="F430" s="79">
        <f>+IF(ISNUMBER(DATA!I1328),DATA!I1328,"n/a")</f>
        <v>-3.5492999999999997E-2</v>
      </c>
      <c r="G430" s="88">
        <f>+IF(ISNUMBER(DATA!J1328),DATA!J1328,"n/a")</f>
        <v>549508.15</v>
      </c>
      <c r="H430" s="79">
        <f>+IF(ISNUMBER(DATA!K1328),DATA!K1328,"n/a")</f>
        <v>-1.1143999999999999E-2</v>
      </c>
      <c r="I430" s="88">
        <f>+IF(ISNUMBER(DATA!L1328),DATA!L1328,"n/a")</f>
        <v>1118380.82</v>
      </c>
      <c r="J430" s="79">
        <f>+IF(ISNUMBER(DATA!M1328),DATA!M1328,"n/a")</f>
        <v>-3.2962999999999999E-2</v>
      </c>
      <c r="K430" s="88">
        <f>+IF(ISNUMBER(DATA!N1328),DATA!N1328,"n/a")</f>
        <v>2209884.9300000002</v>
      </c>
      <c r="L430" s="79">
        <f>+IF(ISNUMBER(DATA!O1328),DATA!O1328,"n/a")</f>
        <v>-5.2559000000000002E-2</v>
      </c>
      <c r="R430" s="68"/>
      <c r="S430" s="68"/>
      <c r="T430" s="68"/>
      <c r="U430" s="68"/>
      <c r="V430" s="68"/>
      <c r="W430" s="68"/>
      <c r="X430" s="68"/>
      <c r="Y430" s="68"/>
    </row>
    <row r="431" spans="1:25" x14ac:dyDescent="0.2">
      <c r="A431" s="77" t="s">
        <v>19</v>
      </c>
      <c r="B431" s="68" t="s">
        <v>12</v>
      </c>
      <c r="C431" s="68" t="s">
        <v>9</v>
      </c>
      <c r="D431" s="68" t="s">
        <v>294</v>
      </c>
      <c r="E431" s="88">
        <f>+IF(ISNUMBER(DATA!H1329),DATA!H1329,"n/a")</f>
        <v>168632.73</v>
      </c>
      <c r="F431" s="79">
        <f>+IF(ISNUMBER(DATA!I1329),DATA!I1329,"n/a")</f>
        <v>3.3658E-2</v>
      </c>
      <c r="G431" s="88">
        <f>+IF(ISNUMBER(DATA!J1329),DATA!J1329,"n/a")</f>
        <v>587524.01</v>
      </c>
      <c r="H431" s="79">
        <f>+IF(ISNUMBER(DATA!K1329),DATA!K1329,"n/a")</f>
        <v>4.2506000000000002E-2</v>
      </c>
      <c r="I431" s="88">
        <f>+IF(ISNUMBER(DATA!L1329),DATA!L1329,"n/a")</f>
        <v>1256722.53</v>
      </c>
      <c r="J431" s="79">
        <f>+IF(ISNUMBER(DATA!M1329),DATA!M1329,"n/a")</f>
        <v>3.1448999999999998E-2</v>
      </c>
      <c r="K431" s="88">
        <f>+IF(ISNUMBER(DATA!N1329),DATA!N1329,"n/a")</f>
        <v>2623012.13</v>
      </c>
      <c r="L431" s="79">
        <f>+IF(ISNUMBER(DATA!O1329),DATA!O1329,"n/a")</f>
        <v>1.7427000000000002E-2</v>
      </c>
      <c r="R431" s="68"/>
      <c r="S431" s="68"/>
      <c r="T431" s="68"/>
      <c r="U431" s="68"/>
      <c r="V431" s="68"/>
      <c r="W431" s="68"/>
      <c r="X431" s="68"/>
      <c r="Y431" s="68"/>
    </row>
    <row r="432" spans="1:25" x14ac:dyDescent="0.2">
      <c r="A432" s="77" t="s">
        <v>19</v>
      </c>
      <c r="B432" s="68" t="s">
        <v>12</v>
      </c>
      <c r="C432" s="68" t="s">
        <v>9</v>
      </c>
      <c r="D432" s="68" t="s">
        <v>295</v>
      </c>
      <c r="E432" s="88">
        <f>+IF(ISNUMBER(DATA!H1330),DATA!H1330,"n/a")</f>
        <v>206008.22</v>
      </c>
      <c r="F432" s="79">
        <f>+IF(ISNUMBER(DATA!I1330),DATA!I1330,"n/a")</f>
        <v>-6.9597000000000006E-2</v>
      </c>
      <c r="G432" s="88">
        <f>+IF(ISNUMBER(DATA!J1330),DATA!J1330,"n/a")</f>
        <v>683782.43</v>
      </c>
      <c r="H432" s="79">
        <f>+IF(ISNUMBER(DATA!K1330),DATA!K1330,"n/a")</f>
        <v>-5.6959000000000003E-2</v>
      </c>
      <c r="I432" s="88">
        <f>+IF(ISNUMBER(DATA!L1330),DATA!L1330,"n/a")</f>
        <v>1444097.53</v>
      </c>
      <c r="J432" s="79">
        <f>+IF(ISNUMBER(DATA!M1330),DATA!M1330,"n/a")</f>
        <v>-3.8185999999999998E-2</v>
      </c>
      <c r="K432" s="88">
        <f>+IF(ISNUMBER(DATA!N1330),DATA!N1330,"n/a")</f>
        <v>2882336.02</v>
      </c>
      <c r="L432" s="79">
        <f>+IF(ISNUMBER(DATA!O1330),DATA!O1330,"n/a")</f>
        <v>-4.9986999999999997E-2</v>
      </c>
      <c r="R432" s="68"/>
      <c r="S432" s="68"/>
      <c r="T432" s="68"/>
      <c r="U432" s="68"/>
      <c r="V432" s="68"/>
      <c r="W432" s="68"/>
      <c r="X432" s="68"/>
      <c r="Y432" s="68"/>
    </row>
    <row r="433" spans="1:25" x14ac:dyDescent="0.2">
      <c r="A433" s="77" t="s">
        <v>19</v>
      </c>
      <c r="B433" s="68" t="s">
        <v>12</v>
      </c>
      <c r="C433" s="68" t="s">
        <v>9</v>
      </c>
      <c r="D433" s="68" t="s">
        <v>296</v>
      </c>
      <c r="E433" s="88">
        <f>+IF(ISNUMBER(DATA!H1331),DATA!H1331,"n/a")</f>
        <v>92770.37</v>
      </c>
      <c r="F433" s="79">
        <f>+IF(ISNUMBER(DATA!I1331),DATA!I1331,"n/a")</f>
        <v>7.6150000000000002E-3</v>
      </c>
      <c r="G433" s="88">
        <f>+IF(ISNUMBER(DATA!J1331),DATA!J1331,"n/a")</f>
        <v>320077.90000000002</v>
      </c>
      <c r="H433" s="79">
        <f>+IF(ISNUMBER(DATA!K1331),DATA!K1331,"n/a")</f>
        <v>9.2540000000000001E-3</v>
      </c>
      <c r="I433" s="88">
        <f>+IF(ISNUMBER(DATA!L1331),DATA!L1331,"n/a")</f>
        <v>648861.64</v>
      </c>
      <c r="J433" s="79">
        <f>+IF(ISNUMBER(DATA!M1331),DATA!M1331,"n/a")</f>
        <v>-5.4079999999999996E-3</v>
      </c>
      <c r="K433" s="88">
        <f>+IF(ISNUMBER(DATA!N1331),DATA!N1331,"n/a")</f>
        <v>1239857.3999999999</v>
      </c>
      <c r="L433" s="79">
        <f>+IF(ISNUMBER(DATA!O1331),DATA!O1331,"n/a")</f>
        <v>-4.7342000000000002E-2</v>
      </c>
      <c r="R433" s="68"/>
      <c r="S433" s="68"/>
      <c r="T433" s="68"/>
      <c r="U433" s="68"/>
      <c r="V433" s="68"/>
      <c r="W433" s="68"/>
      <c r="X433" s="68"/>
      <c r="Y433" s="68"/>
    </row>
    <row r="434" spans="1:25" x14ac:dyDescent="0.2">
      <c r="A434" s="77" t="s">
        <v>19</v>
      </c>
      <c r="B434" s="68" t="s">
        <v>12</v>
      </c>
      <c r="C434" s="68" t="s">
        <v>9</v>
      </c>
      <c r="D434" s="68" t="s">
        <v>297</v>
      </c>
      <c r="E434" s="88">
        <f>+IF(ISNUMBER(DATA!H1332),DATA!H1332,"n/a")</f>
        <v>80265.789999999994</v>
      </c>
      <c r="F434" s="79">
        <f>+IF(ISNUMBER(DATA!I1332),DATA!I1332,"n/a")</f>
        <v>4.4759999999999999E-3</v>
      </c>
      <c r="G434" s="88">
        <f>+IF(ISNUMBER(DATA!J1332),DATA!J1332,"n/a")</f>
        <v>257214.05</v>
      </c>
      <c r="H434" s="79">
        <f>+IF(ISNUMBER(DATA!K1332),DATA!K1332,"n/a")</f>
        <v>9.2999999999999992E-3</v>
      </c>
      <c r="I434" s="88">
        <f>+IF(ISNUMBER(DATA!L1332),DATA!L1332,"n/a")</f>
        <v>567072.59</v>
      </c>
      <c r="J434" s="79">
        <f>+IF(ISNUMBER(DATA!M1332),DATA!M1332,"n/a")</f>
        <v>3.8711000000000002E-2</v>
      </c>
      <c r="K434" s="88">
        <f>+IF(ISNUMBER(DATA!N1332),DATA!N1332,"n/a")</f>
        <v>1148666.21</v>
      </c>
      <c r="L434" s="79">
        <f>+IF(ISNUMBER(DATA!O1332),DATA!O1332,"n/a")</f>
        <v>4.2729000000000003E-2</v>
      </c>
      <c r="R434" s="68"/>
      <c r="S434" s="68"/>
      <c r="T434" s="68"/>
      <c r="U434" s="68"/>
      <c r="V434" s="68"/>
      <c r="W434" s="68"/>
      <c r="X434" s="68"/>
      <c r="Y434" s="68"/>
    </row>
    <row r="435" spans="1:25" x14ac:dyDescent="0.2">
      <c r="A435" s="77" t="s">
        <v>19</v>
      </c>
      <c r="B435" s="68" t="s">
        <v>12</v>
      </c>
      <c r="C435" s="68" t="s">
        <v>9</v>
      </c>
      <c r="D435" s="68" t="s">
        <v>298</v>
      </c>
      <c r="E435" s="88">
        <f>+IF(ISNUMBER(DATA!H1333),DATA!H1333,"n/a")</f>
        <v>85540.94</v>
      </c>
      <c r="F435" s="79">
        <f>+IF(ISNUMBER(DATA!I1333),DATA!I1333,"n/a")</f>
        <v>0.141872</v>
      </c>
      <c r="G435" s="88">
        <f>+IF(ISNUMBER(DATA!J1333),DATA!J1333,"n/a")</f>
        <v>266226.25</v>
      </c>
      <c r="H435" s="79">
        <f>+IF(ISNUMBER(DATA!K1333),DATA!K1333,"n/a")</f>
        <v>2.921E-2</v>
      </c>
      <c r="I435" s="88">
        <f>+IF(ISNUMBER(DATA!L1333),DATA!L1333,"n/a")</f>
        <v>545274.65</v>
      </c>
      <c r="J435" s="79">
        <f>+IF(ISNUMBER(DATA!M1333),DATA!M1333,"n/a")</f>
        <v>4.2462E-2</v>
      </c>
      <c r="K435" s="88">
        <f>+IF(ISNUMBER(DATA!N1333),DATA!N1333,"n/a")</f>
        <v>1086995.79</v>
      </c>
      <c r="L435" s="79">
        <f>+IF(ISNUMBER(DATA!O1333),DATA!O1333,"n/a")</f>
        <v>2.3012000000000001E-2</v>
      </c>
      <c r="R435" s="68"/>
      <c r="S435" s="68"/>
      <c r="T435" s="68"/>
      <c r="U435" s="68"/>
      <c r="V435" s="68"/>
      <c r="W435" s="68"/>
      <c r="X435" s="68"/>
      <c r="Y435" s="68"/>
    </row>
    <row r="436" spans="1:25" x14ac:dyDescent="0.2">
      <c r="A436" s="77" t="s">
        <v>19</v>
      </c>
      <c r="B436" s="68" t="s">
        <v>12</v>
      </c>
      <c r="C436" s="68" t="s">
        <v>9</v>
      </c>
      <c r="D436" s="68" t="s">
        <v>299</v>
      </c>
      <c r="E436" s="88">
        <f>+IF(ISNUMBER(DATA!H1334),DATA!H1334,"n/a")</f>
        <v>578592.05000000005</v>
      </c>
      <c r="F436" s="79">
        <f>+IF(ISNUMBER(DATA!I1334),DATA!I1334,"n/a")</f>
        <v>6.1769999999999999E-2</v>
      </c>
      <c r="G436" s="88">
        <f>+IF(ISNUMBER(DATA!J1334),DATA!J1334,"n/a")</f>
        <v>1886835.78</v>
      </c>
      <c r="H436" s="79">
        <f>+IF(ISNUMBER(DATA!K1334),DATA!K1334,"n/a")</f>
        <v>4.5009E-2</v>
      </c>
      <c r="I436" s="88">
        <f>+IF(ISNUMBER(DATA!L1334),DATA!L1334,"n/a")</f>
        <v>3896697.23</v>
      </c>
      <c r="J436" s="79">
        <f>+IF(ISNUMBER(DATA!M1334),DATA!M1334,"n/a")</f>
        <v>6.7892999999999995E-2</v>
      </c>
      <c r="K436" s="88">
        <f>+IF(ISNUMBER(DATA!N1334),DATA!N1334,"n/a")</f>
        <v>7872117.2400000002</v>
      </c>
      <c r="L436" s="79">
        <f>+IF(ISNUMBER(DATA!O1334),DATA!O1334,"n/a")</f>
        <v>7.1326000000000001E-2</v>
      </c>
      <c r="R436" s="68"/>
      <c r="S436" s="68"/>
      <c r="T436" s="68"/>
      <c r="U436" s="68"/>
      <c r="V436" s="68"/>
      <c r="W436" s="68"/>
      <c r="X436" s="68"/>
      <c r="Y436" s="68"/>
    </row>
    <row r="437" spans="1:25" x14ac:dyDescent="0.2">
      <c r="A437" s="77" t="s">
        <v>19</v>
      </c>
      <c r="B437" s="68" t="s">
        <v>12</v>
      </c>
      <c r="C437" s="68" t="s">
        <v>9</v>
      </c>
      <c r="D437" s="68" t="s">
        <v>300</v>
      </c>
      <c r="E437" s="88">
        <f>+IF(ISNUMBER(DATA!H1335),DATA!H1335,"n/a")</f>
        <v>47759.12</v>
      </c>
      <c r="F437" s="79">
        <f>+IF(ISNUMBER(DATA!I1335),DATA!I1335,"n/a")</f>
        <v>-6.2100000000000002E-4</v>
      </c>
      <c r="G437" s="88">
        <f>+IF(ISNUMBER(DATA!J1335),DATA!J1335,"n/a")</f>
        <v>168823.02</v>
      </c>
      <c r="H437" s="79">
        <f>+IF(ISNUMBER(DATA!K1335),DATA!K1335,"n/a")</f>
        <v>3.4979000000000003E-2</v>
      </c>
      <c r="I437" s="88">
        <f>+IF(ISNUMBER(DATA!L1335),DATA!L1335,"n/a")</f>
        <v>343545.74</v>
      </c>
      <c r="J437" s="79">
        <f>+IF(ISNUMBER(DATA!M1335),DATA!M1335,"n/a")</f>
        <v>4.1184999999999999E-2</v>
      </c>
      <c r="K437" s="88">
        <f>+IF(ISNUMBER(DATA!N1335),DATA!N1335,"n/a")</f>
        <v>640886.63</v>
      </c>
      <c r="L437" s="79">
        <f>+IF(ISNUMBER(DATA!O1335),DATA!O1335,"n/a")</f>
        <v>-1.7916999999999999E-2</v>
      </c>
      <c r="R437" s="68"/>
      <c r="S437" s="68"/>
      <c r="T437" s="68"/>
      <c r="U437" s="68"/>
      <c r="V437" s="68"/>
      <c r="W437" s="68"/>
      <c r="X437" s="68"/>
      <c r="Y437" s="68"/>
    </row>
    <row r="438" spans="1:25" x14ac:dyDescent="0.2">
      <c r="A438" s="77" t="s">
        <v>19</v>
      </c>
      <c r="B438" s="68" t="s">
        <v>12</v>
      </c>
      <c r="C438" s="68" t="s">
        <v>9</v>
      </c>
      <c r="D438" s="68" t="s">
        <v>301</v>
      </c>
      <c r="E438" s="88">
        <f>+IF(ISNUMBER(DATA!H1336),DATA!H1336,"n/a")</f>
        <v>245800.95999999999</v>
      </c>
      <c r="F438" s="79">
        <f>+IF(ISNUMBER(DATA!I1336),DATA!I1336,"n/a")</f>
        <v>4.5626E-2</v>
      </c>
      <c r="G438" s="88">
        <f>+IF(ISNUMBER(DATA!J1336),DATA!J1336,"n/a")</f>
        <v>758033.88</v>
      </c>
      <c r="H438" s="79">
        <f>+IF(ISNUMBER(DATA!K1336),DATA!K1336,"n/a")</f>
        <v>4.1963E-2</v>
      </c>
      <c r="I438" s="88">
        <f>+IF(ISNUMBER(DATA!L1336),DATA!L1336,"n/a")</f>
        <v>1666451.99</v>
      </c>
      <c r="J438" s="79">
        <f>+IF(ISNUMBER(DATA!M1336),DATA!M1336,"n/a")</f>
        <v>6.7214999999999997E-2</v>
      </c>
      <c r="K438" s="88">
        <f>+IF(ISNUMBER(DATA!N1336),DATA!N1336,"n/a")</f>
        <v>3401394.93</v>
      </c>
      <c r="L438" s="79">
        <f>+IF(ISNUMBER(DATA!O1336),DATA!O1336,"n/a")</f>
        <v>3.6498999999999997E-2</v>
      </c>
      <c r="R438" s="68"/>
      <c r="S438" s="68"/>
      <c r="T438" s="68"/>
      <c r="U438" s="68"/>
      <c r="V438" s="68"/>
      <c r="W438" s="68"/>
      <c r="X438" s="68"/>
      <c r="Y438" s="68"/>
    </row>
    <row r="439" spans="1:25" x14ac:dyDescent="0.2">
      <c r="A439" s="77" t="s">
        <v>19</v>
      </c>
      <c r="B439" s="68" t="s">
        <v>12</v>
      </c>
      <c r="C439" s="68" t="s">
        <v>9</v>
      </c>
      <c r="D439" s="68" t="s">
        <v>302</v>
      </c>
      <c r="E439" s="88">
        <f>+IF(ISNUMBER(DATA!H1337),DATA!H1337,"n/a")</f>
        <v>184559.59</v>
      </c>
      <c r="F439" s="79">
        <f>+IF(ISNUMBER(DATA!I1337),DATA!I1337,"n/a")</f>
        <v>-5.4184000000000003E-2</v>
      </c>
      <c r="G439" s="88">
        <f>+IF(ISNUMBER(DATA!J1337),DATA!J1337,"n/a")</f>
        <v>651737.91</v>
      </c>
      <c r="H439" s="79">
        <f>+IF(ISNUMBER(DATA!K1337),DATA!K1337,"n/a")</f>
        <v>0.21751400000000001</v>
      </c>
      <c r="I439" s="88">
        <f>+IF(ISNUMBER(DATA!L1337),DATA!L1337,"n/a")</f>
        <v>1325821.5900000001</v>
      </c>
      <c r="J439" s="79">
        <f>+IF(ISNUMBER(DATA!M1337),DATA!M1337,"n/a")</f>
        <v>0.29887900000000001</v>
      </c>
      <c r="K439" s="88">
        <f>+IF(ISNUMBER(DATA!N1337),DATA!N1337,"n/a")</f>
        <v>2580819.4500000002</v>
      </c>
      <c r="L439" s="79">
        <f>+IF(ISNUMBER(DATA!O1337),DATA!O1337,"n/a")</f>
        <v>0.174703</v>
      </c>
      <c r="R439" s="68"/>
      <c r="S439" s="68"/>
      <c r="T439" s="68"/>
      <c r="U439" s="68"/>
      <c r="V439" s="68"/>
      <c r="W439" s="68"/>
      <c r="X439" s="68"/>
      <c r="Y439" s="68"/>
    </row>
    <row r="440" spans="1:25" x14ac:dyDescent="0.2">
      <c r="A440" s="77" t="s">
        <v>19</v>
      </c>
      <c r="B440" s="68" t="s">
        <v>12</v>
      </c>
      <c r="C440" s="68" t="s">
        <v>9</v>
      </c>
      <c r="D440" s="68" t="s">
        <v>303</v>
      </c>
      <c r="E440" s="88">
        <f>+IF(ISNUMBER(DATA!H1338),DATA!H1338,"n/a")</f>
        <v>183376.27</v>
      </c>
      <c r="F440" s="79">
        <f>+IF(ISNUMBER(DATA!I1338),DATA!I1338,"n/a")</f>
        <v>-4.0988999999999998E-2</v>
      </c>
      <c r="G440" s="88">
        <f>+IF(ISNUMBER(DATA!J1338),DATA!J1338,"n/a")</f>
        <v>621239.1</v>
      </c>
      <c r="H440" s="79">
        <f>+IF(ISNUMBER(DATA!K1338),DATA!K1338,"n/a")</f>
        <v>3.5942000000000002E-2</v>
      </c>
      <c r="I440" s="88">
        <f>+IF(ISNUMBER(DATA!L1338),DATA!L1338,"n/a")</f>
        <v>1296146.94</v>
      </c>
      <c r="J440" s="79">
        <f>+IF(ISNUMBER(DATA!M1338),DATA!M1338,"n/a")</f>
        <v>0.107376</v>
      </c>
      <c r="K440" s="88">
        <f>+IF(ISNUMBER(DATA!N1338),DATA!N1338,"n/a")</f>
        <v>2522244.62</v>
      </c>
      <c r="L440" s="79">
        <f>+IF(ISNUMBER(DATA!O1338),DATA!O1338,"n/a")</f>
        <v>8.3887000000000003E-2</v>
      </c>
      <c r="R440" s="68"/>
      <c r="S440" s="68"/>
      <c r="T440" s="68"/>
      <c r="U440" s="68"/>
      <c r="V440" s="68"/>
      <c r="W440" s="68"/>
      <c r="X440" s="68"/>
      <c r="Y440" s="68"/>
    </row>
    <row r="441" spans="1:25" x14ac:dyDescent="0.2">
      <c r="A441" s="77" t="s">
        <v>19</v>
      </c>
      <c r="B441" s="68" t="s">
        <v>12</v>
      </c>
      <c r="C441" s="68" t="s">
        <v>9</v>
      </c>
      <c r="D441" s="68" t="s">
        <v>304</v>
      </c>
      <c r="E441" s="88">
        <f>+IF(ISNUMBER(DATA!H1339),DATA!H1339,"n/a")</f>
        <v>66339.539999999994</v>
      </c>
      <c r="F441" s="79">
        <f>+IF(ISNUMBER(DATA!I1339),DATA!I1339,"n/a")</f>
        <v>2.7552E-2</v>
      </c>
      <c r="G441" s="88">
        <f>+IF(ISNUMBER(DATA!J1339),DATA!J1339,"n/a")</f>
        <v>220135.17</v>
      </c>
      <c r="H441" s="79">
        <f>+IF(ISNUMBER(DATA!K1339),DATA!K1339,"n/a")</f>
        <v>2.2334E-2</v>
      </c>
      <c r="I441" s="88">
        <f>+IF(ISNUMBER(DATA!L1339),DATA!L1339,"n/a")</f>
        <v>456023.66</v>
      </c>
      <c r="J441" s="79">
        <f>+IF(ISNUMBER(DATA!M1339),DATA!M1339,"n/a")</f>
        <v>2.1165E-2</v>
      </c>
      <c r="K441" s="88">
        <f>+IF(ISNUMBER(DATA!N1339),DATA!N1339,"n/a")</f>
        <v>872514.94</v>
      </c>
      <c r="L441" s="79">
        <f>+IF(ISNUMBER(DATA!O1339),DATA!O1339,"n/a")</f>
        <v>-3.1628000000000003E-2</v>
      </c>
      <c r="R441" s="68"/>
      <c r="S441" s="68"/>
      <c r="T441" s="68"/>
      <c r="U441" s="68"/>
      <c r="V441" s="68"/>
      <c r="W441" s="68"/>
      <c r="X441" s="68"/>
      <c r="Y441" s="68"/>
    </row>
    <row r="442" spans="1:25" x14ac:dyDescent="0.2">
      <c r="A442" s="77" t="s">
        <v>19</v>
      </c>
      <c r="B442" s="68" t="s">
        <v>12</v>
      </c>
      <c r="C442" s="68" t="s">
        <v>9</v>
      </c>
      <c r="D442" s="68" t="s">
        <v>305</v>
      </c>
      <c r="E442" s="88">
        <f>+IF(ISNUMBER(DATA!H1340),DATA!H1340,"n/a")</f>
        <v>126807.52</v>
      </c>
      <c r="F442" s="79">
        <f>+IF(ISNUMBER(DATA!I1340),DATA!I1340,"n/a")</f>
        <v>6.2469999999999999E-3</v>
      </c>
      <c r="G442" s="88">
        <f>+IF(ISNUMBER(DATA!J1340),DATA!J1340,"n/a")</f>
        <v>462478.51</v>
      </c>
      <c r="H442" s="79">
        <f>+IF(ISNUMBER(DATA!K1340),DATA!K1340,"n/a")</f>
        <v>2.7293000000000001E-2</v>
      </c>
      <c r="I442" s="88">
        <f>+IF(ISNUMBER(DATA!L1340),DATA!L1340,"n/a")</f>
        <v>1038797.88</v>
      </c>
      <c r="J442" s="79">
        <f>+IF(ISNUMBER(DATA!M1340),DATA!M1340,"n/a")</f>
        <v>4.4266E-2</v>
      </c>
      <c r="K442" s="88">
        <f>+IF(ISNUMBER(DATA!N1340),DATA!N1340,"n/a")</f>
        <v>1861739.06</v>
      </c>
      <c r="L442" s="79">
        <f>+IF(ISNUMBER(DATA!O1340),DATA!O1340,"n/a")</f>
        <v>2.8150999999999999E-2</v>
      </c>
      <c r="R442" s="68"/>
      <c r="S442" s="68"/>
      <c r="T442" s="68"/>
      <c r="U442" s="68"/>
      <c r="V442" s="68"/>
      <c r="W442" s="68"/>
      <c r="X442" s="68"/>
      <c r="Y442" s="68"/>
    </row>
    <row r="443" spans="1:25" x14ac:dyDescent="0.2">
      <c r="A443" s="77" t="s">
        <v>19</v>
      </c>
      <c r="B443" s="68" t="s">
        <v>12</v>
      </c>
      <c r="C443" s="68" t="s">
        <v>9</v>
      </c>
      <c r="D443" s="68" t="s">
        <v>306</v>
      </c>
      <c r="E443" s="88">
        <f>+IF(ISNUMBER(DATA!H1341),DATA!H1341,"n/a")</f>
        <v>653306.5</v>
      </c>
      <c r="F443" s="79">
        <f>+IF(ISNUMBER(DATA!I1341),DATA!I1341,"n/a")</f>
        <v>0.12456100000000001</v>
      </c>
      <c r="G443" s="88">
        <f>+IF(ISNUMBER(DATA!J1341),DATA!J1341,"n/a")</f>
        <v>2237386.2799999998</v>
      </c>
      <c r="H443" s="79">
        <f>+IF(ISNUMBER(DATA!K1341),DATA!K1341,"n/a")</f>
        <v>0.13666600000000001</v>
      </c>
      <c r="I443" s="88">
        <f>+IF(ISNUMBER(DATA!L1341),DATA!L1341,"n/a")</f>
        <v>4877383.93</v>
      </c>
      <c r="J443" s="79">
        <f>+IF(ISNUMBER(DATA!M1341),DATA!M1341,"n/a")</f>
        <v>7.3552000000000006E-2</v>
      </c>
      <c r="K443" s="88">
        <f>+IF(ISNUMBER(DATA!N1341),DATA!N1341,"n/a")</f>
        <v>10025376.689999999</v>
      </c>
      <c r="L443" s="79">
        <f>+IF(ISNUMBER(DATA!O1341),DATA!O1341,"n/a")</f>
        <v>-1.6062E-2</v>
      </c>
      <c r="R443" s="68"/>
      <c r="S443" s="68"/>
      <c r="T443" s="68"/>
      <c r="U443" s="68"/>
      <c r="V443" s="68"/>
      <c r="W443" s="68"/>
      <c r="X443" s="68"/>
      <c r="Y443" s="68"/>
    </row>
    <row r="444" spans="1:25" x14ac:dyDescent="0.2">
      <c r="A444" s="77" t="s">
        <v>19</v>
      </c>
      <c r="B444" s="68" t="s">
        <v>12</v>
      </c>
      <c r="C444" s="68" t="s">
        <v>9</v>
      </c>
      <c r="D444" s="68" t="s">
        <v>307</v>
      </c>
      <c r="E444" s="88">
        <f>+IF(ISNUMBER(DATA!H1342),DATA!H1342,"n/a")</f>
        <v>326339.57</v>
      </c>
      <c r="F444" s="79">
        <f>+IF(ISNUMBER(DATA!I1342),DATA!I1342,"n/a")</f>
        <v>2.6325000000000001E-2</v>
      </c>
      <c r="G444" s="88">
        <f>+IF(ISNUMBER(DATA!J1342),DATA!J1342,"n/a")</f>
        <v>1117811.1299999999</v>
      </c>
      <c r="H444" s="79">
        <f>+IF(ISNUMBER(DATA!K1342),DATA!K1342,"n/a")</f>
        <v>2.5507999999999999E-2</v>
      </c>
      <c r="I444" s="88">
        <f>+IF(ISNUMBER(DATA!L1342),DATA!L1342,"n/a")</f>
        <v>2299958.2799999998</v>
      </c>
      <c r="J444" s="79">
        <f>+IF(ISNUMBER(DATA!M1342),DATA!M1342,"n/a")</f>
        <v>2.9502E-2</v>
      </c>
      <c r="K444" s="88">
        <f>+IF(ISNUMBER(DATA!N1342),DATA!N1342,"n/a")</f>
        <v>4574855.03</v>
      </c>
      <c r="L444" s="79">
        <f>+IF(ISNUMBER(DATA!O1342),DATA!O1342,"n/a")</f>
        <v>3.2141000000000003E-2</v>
      </c>
      <c r="R444" s="68"/>
      <c r="S444" s="68"/>
      <c r="T444" s="68"/>
      <c r="U444" s="68"/>
      <c r="V444" s="68"/>
      <c r="W444" s="68"/>
      <c r="X444" s="68"/>
      <c r="Y444" s="68"/>
    </row>
    <row r="445" spans="1:25" x14ac:dyDescent="0.2">
      <c r="A445" s="77" t="s">
        <v>19</v>
      </c>
      <c r="B445" s="68" t="s">
        <v>12</v>
      </c>
      <c r="C445" s="68" t="s">
        <v>9</v>
      </c>
      <c r="D445" s="68" t="s">
        <v>308</v>
      </c>
      <c r="E445" s="88">
        <f>+IF(ISNUMBER(DATA!H1343),DATA!H1343,"n/a")</f>
        <v>49869.55</v>
      </c>
      <c r="F445" s="79">
        <f>+IF(ISNUMBER(DATA!I1343),DATA!I1343,"n/a")</f>
        <v>2.6787999999999999E-2</v>
      </c>
      <c r="G445" s="88">
        <f>+IF(ISNUMBER(DATA!J1343),DATA!J1343,"n/a")</f>
        <v>168785.74</v>
      </c>
      <c r="H445" s="79">
        <f>+IF(ISNUMBER(DATA!K1343),DATA!K1343,"n/a")</f>
        <v>1.1061E-2</v>
      </c>
      <c r="I445" s="88">
        <f>+IF(ISNUMBER(DATA!L1343),DATA!L1343,"n/a")</f>
        <v>326675.69</v>
      </c>
      <c r="J445" s="79">
        <f>+IF(ISNUMBER(DATA!M1343),DATA!M1343,"n/a")</f>
        <v>-3.5684E-2</v>
      </c>
      <c r="K445" s="88">
        <f>+IF(ISNUMBER(DATA!N1343),DATA!N1343,"n/a")</f>
        <v>627343.80000000005</v>
      </c>
      <c r="L445" s="79">
        <f>+IF(ISNUMBER(DATA!O1343),DATA!O1343,"n/a")</f>
        <v>-2.8001000000000002E-2</v>
      </c>
      <c r="R445" s="68"/>
      <c r="S445" s="68"/>
      <c r="T445" s="68"/>
      <c r="U445" s="68"/>
      <c r="V445" s="68"/>
      <c r="W445" s="68"/>
      <c r="X445" s="68"/>
      <c r="Y445" s="68"/>
    </row>
    <row r="446" spans="1:25" x14ac:dyDescent="0.2">
      <c r="A446" s="77" t="s">
        <v>19</v>
      </c>
      <c r="B446" s="68" t="s">
        <v>12</v>
      </c>
      <c r="C446" s="68" t="s">
        <v>9</v>
      </c>
      <c r="D446" s="68" t="s">
        <v>309</v>
      </c>
      <c r="E446" s="88">
        <f>+IF(ISNUMBER(DATA!H1344),DATA!H1344,"n/a")</f>
        <v>162110.13</v>
      </c>
      <c r="F446" s="79">
        <f>+IF(ISNUMBER(DATA!I1344),DATA!I1344,"n/a")</f>
        <v>1.7101000000000002E-2</v>
      </c>
      <c r="G446" s="88">
        <f>+IF(ISNUMBER(DATA!J1344),DATA!J1344,"n/a")</f>
        <v>508167.93</v>
      </c>
      <c r="H446" s="79">
        <f>+IF(ISNUMBER(DATA!K1344),DATA!K1344,"n/a")</f>
        <v>-2.97E-3</v>
      </c>
      <c r="I446" s="88">
        <f>+IF(ISNUMBER(DATA!L1344),DATA!L1344,"n/a")</f>
        <v>1120078.5900000001</v>
      </c>
      <c r="J446" s="79">
        <f>+IF(ISNUMBER(DATA!M1344),DATA!M1344,"n/a")</f>
        <v>2.9411E-2</v>
      </c>
      <c r="K446" s="88">
        <f>+IF(ISNUMBER(DATA!N1344),DATA!N1344,"n/a")</f>
        <v>2277106.67</v>
      </c>
      <c r="L446" s="79">
        <f>+IF(ISNUMBER(DATA!O1344),DATA!O1344,"n/a")</f>
        <v>1.4419E-2</v>
      </c>
      <c r="R446" s="68"/>
      <c r="S446" s="68"/>
      <c r="T446" s="68"/>
      <c r="U446" s="68"/>
      <c r="V446" s="68"/>
      <c r="W446" s="68"/>
      <c r="X446" s="68"/>
      <c r="Y446" s="68"/>
    </row>
    <row r="447" spans="1:25" x14ac:dyDescent="0.2">
      <c r="A447" s="77" t="s">
        <v>19</v>
      </c>
      <c r="B447" s="68" t="s">
        <v>12</v>
      </c>
      <c r="C447" s="68" t="s">
        <v>9</v>
      </c>
      <c r="D447" s="68" t="s">
        <v>310</v>
      </c>
      <c r="E447" s="88">
        <f>+IF(ISNUMBER(DATA!H1345),DATA!H1345,"n/a")</f>
        <v>90343.05</v>
      </c>
      <c r="F447" s="79">
        <f>+IF(ISNUMBER(DATA!I1345),DATA!I1345,"n/a")</f>
        <v>3.5848999999999999E-2</v>
      </c>
      <c r="G447" s="88">
        <f>+IF(ISNUMBER(DATA!J1345),DATA!J1345,"n/a")</f>
        <v>313935.96000000002</v>
      </c>
      <c r="H447" s="79">
        <f>+IF(ISNUMBER(DATA!K1345),DATA!K1345,"n/a")</f>
        <v>5.7060000000000001E-3</v>
      </c>
      <c r="I447" s="88">
        <f>+IF(ISNUMBER(DATA!L1345),DATA!L1345,"n/a")</f>
        <v>637670.81999999995</v>
      </c>
      <c r="J447" s="79">
        <f>+IF(ISNUMBER(DATA!M1345),DATA!M1345,"n/a")</f>
        <v>-2.2991000000000001E-2</v>
      </c>
      <c r="K447" s="88">
        <f>+IF(ISNUMBER(DATA!N1345),DATA!N1345,"n/a")</f>
        <v>1247752.01</v>
      </c>
      <c r="L447" s="79">
        <f>+IF(ISNUMBER(DATA!O1345),DATA!O1345,"n/a")</f>
        <v>-3.551E-2</v>
      </c>
      <c r="R447" s="68"/>
      <c r="S447" s="68"/>
      <c r="T447" s="68"/>
      <c r="U447" s="68"/>
      <c r="V447" s="68"/>
      <c r="W447" s="68"/>
      <c r="X447" s="68"/>
      <c r="Y447" s="68"/>
    </row>
    <row r="448" spans="1:25" x14ac:dyDescent="0.2">
      <c r="A448" s="77" t="s">
        <v>19</v>
      </c>
      <c r="B448" s="68" t="s">
        <v>12</v>
      </c>
      <c r="C448" s="68" t="s">
        <v>9</v>
      </c>
      <c r="D448" s="68" t="s">
        <v>311</v>
      </c>
      <c r="E448" s="88">
        <f>+IF(ISNUMBER(DATA!H1346),DATA!H1346,"n/a")</f>
        <v>245501.49</v>
      </c>
      <c r="F448" s="79">
        <f>+IF(ISNUMBER(DATA!I1346),DATA!I1346,"n/a")</f>
        <v>-1.5630999999999999E-2</v>
      </c>
      <c r="G448" s="88">
        <f>+IF(ISNUMBER(DATA!J1346),DATA!J1346,"n/a")</f>
        <v>859003.43</v>
      </c>
      <c r="H448" s="79">
        <f>+IF(ISNUMBER(DATA!K1346),DATA!K1346,"n/a")</f>
        <v>-6.6189999999999999E-3</v>
      </c>
      <c r="I448" s="88">
        <f>+IF(ISNUMBER(DATA!L1346),DATA!L1346,"n/a")</f>
        <v>1861361.27</v>
      </c>
      <c r="J448" s="79">
        <f>+IF(ISNUMBER(DATA!M1346),DATA!M1346,"n/a")</f>
        <v>-2.1177000000000001E-2</v>
      </c>
      <c r="K448" s="88">
        <f>+IF(ISNUMBER(DATA!N1346),DATA!N1346,"n/a")</f>
        <v>3838346.85</v>
      </c>
      <c r="L448" s="79">
        <f>+IF(ISNUMBER(DATA!O1346),DATA!O1346,"n/a")</f>
        <v>-4.0073999999999999E-2</v>
      </c>
      <c r="R448" s="68"/>
      <c r="S448" s="68"/>
      <c r="T448" s="68"/>
      <c r="U448" s="68"/>
      <c r="V448" s="68"/>
      <c r="W448" s="68"/>
      <c r="X448" s="68"/>
      <c r="Y448" s="68"/>
    </row>
    <row r="449" spans="1:25" x14ac:dyDescent="0.2">
      <c r="A449" s="77" t="s">
        <v>19</v>
      </c>
      <c r="B449" s="68" t="s">
        <v>12</v>
      </c>
      <c r="C449" s="68" t="s">
        <v>9</v>
      </c>
      <c r="D449" s="68" t="s">
        <v>312</v>
      </c>
      <c r="E449" s="88">
        <f>+IF(ISNUMBER(DATA!H1347),DATA!H1347,"n/a")</f>
        <v>221223.74</v>
      </c>
      <c r="F449" s="79">
        <f>+IF(ISNUMBER(DATA!I1347),DATA!I1347,"n/a")</f>
        <v>3.5208000000000003E-2</v>
      </c>
      <c r="G449" s="88">
        <f>+IF(ISNUMBER(DATA!J1347),DATA!J1347,"n/a")</f>
        <v>708865.84</v>
      </c>
      <c r="H449" s="79">
        <f>+IF(ISNUMBER(DATA!K1347),DATA!K1347,"n/a")</f>
        <v>3.9004999999999998E-2</v>
      </c>
      <c r="I449" s="88">
        <f>+IF(ISNUMBER(DATA!L1347),DATA!L1347,"n/a")</f>
        <v>1520567.4</v>
      </c>
      <c r="J449" s="79">
        <f>+IF(ISNUMBER(DATA!M1347),DATA!M1347,"n/a")</f>
        <v>3.0131000000000002E-2</v>
      </c>
      <c r="K449" s="88">
        <f>+IF(ISNUMBER(DATA!N1347),DATA!N1347,"n/a")</f>
        <v>3138400.24</v>
      </c>
      <c r="L449" s="79">
        <f>+IF(ISNUMBER(DATA!O1347),DATA!O1347,"n/a")</f>
        <v>-2.4063999999999999E-2</v>
      </c>
      <c r="R449" s="68"/>
      <c r="S449" s="68"/>
      <c r="T449" s="68"/>
      <c r="U449" s="68"/>
      <c r="V449" s="68"/>
      <c r="W449" s="68"/>
      <c r="X449" s="68"/>
      <c r="Y449" s="68"/>
    </row>
    <row r="450" spans="1:25" x14ac:dyDescent="0.2">
      <c r="A450" s="77" t="s">
        <v>19</v>
      </c>
      <c r="B450" s="68" t="s">
        <v>12</v>
      </c>
      <c r="C450" s="68" t="s">
        <v>9</v>
      </c>
      <c r="D450" s="68" t="s">
        <v>313</v>
      </c>
      <c r="E450" s="88">
        <f>+IF(ISNUMBER(DATA!H1348),DATA!H1348,"n/a")</f>
        <v>138555.93</v>
      </c>
      <c r="F450" s="79">
        <f>+IF(ISNUMBER(DATA!I1348),DATA!I1348,"n/a")</f>
        <v>-1.2987E-2</v>
      </c>
      <c r="G450" s="88">
        <f>+IF(ISNUMBER(DATA!J1348),DATA!J1348,"n/a")</f>
        <v>512659.33</v>
      </c>
      <c r="H450" s="79">
        <f>+IF(ISNUMBER(DATA!K1348),DATA!K1348,"n/a")</f>
        <v>-4.4027999999999998E-2</v>
      </c>
      <c r="I450" s="88">
        <f>+IF(ISNUMBER(DATA!L1348),DATA!L1348,"n/a")</f>
        <v>1055513.8999999999</v>
      </c>
      <c r="J450" s="79">
        <f>+IF(ISNUMBER(DATA!M1348),DATA!M1348,"n/a")</f>
        <v>-5.5044999999999997E-2</v>
      </c>
      <c r="K450" s="88">
        <f>+IF(ISNUMBER(DATA!N1348),DATA!N1348,"n/a")</f>
        <v>2355486.39</v>
      </c>
      <c r="L450" s="79">
        <f>+IF(ISNUMBER(DATA!O1348),DATA!O1348,"n/a")</f>
        <v>3.1433000000000003E-2</v>
      </c>
      <c r="R450" s="68"/>
      <c r="S450" s="68"/>
      <c r="T450" s="68"/>
      <c r="U450" s="68"/>
      <c r="V450" s="68"/>
      <c r="W450" s="68"/>
      <c r="X450" s="68"/>
      <c r="Y450" s="68"/>
    </row>
    <row r="451" spans="1:25" x14ac:dyDescent="0.2">
      <c r="A451" s="77" t="s">
        <v>19</v>
      </c>
      <c r="B451" s="68" t="s">
        <v>12</v>
      </c>
      <c r="C451" s="68" t="s">
        <v>9</v>
      </c>
      <c r="D451" s="68" t="s">
        <v>314</v>
      </c>
      <c r="E451" s="88">
        <f>+IF(ISNUMBER(DATA!H1349),DATA!H1349,"n/a")</f>
        <v>166831.47</v>
      </c>
      <c r="F451" s="79">
        <f>+IF(ISNUMBER(DATA!I1349),DATA!I1349,"n/a")</f>
        <v>0.106283</v>
      </c>
      <c r="G451" s="88">
        <f>+IF(ISNUMBER(DATA!J1349),DATA!J1349,"n/a")</f>
        <v>563495.59</v>
      </c>
      <c r="H451" s="79">
        <f>+IF(ISNUMBER(DATA!K1349),DATA!K1349,"n/a")</f>
        <v>5.3961000000000002E-2</v>
      </c>
      <c r="I451" s="88">
        <f>+IF(ISNUMBER(DATA!L1349),DATA!L1349,"n/a")</f>
        <v>1120868.77</v>
      </c>
      <c r="J451" s="79">
        <f>+IF(ISNUMBER(DATA!M1349),DATA!M1349,"n/a")</f>
        <v>3.73E-2</v>
      </c>
      <c r="K451" s="88">
        <f>+IF(ISNUMBER(DATA!N1349),DATA!N1349,"n/a")</f>
        <v>2225226.1</v>
      </c>
      <c r="L451" s="79">
        <f>+IF(ISNUMBER(DATA!O1349),DATA!O1349,"n/a")</f>
        <v>3.9674000000000001E-2</v>
      </c>
      <c r="R451" s="68"/>
      <c r="S451" s="68"/>
      <c r="T451" s="68"/>
      <c r="U451" s="68"/>
      <c r="V451" s="68"/>
      <c r="W451" s="68"/>
      <c r="X451" s="68"/>
      <c r="Y451" s="68"/>
    </row>
    <row r="452" spans="1:25" x14ac:dyDescent="0.2">
      <c r="A452" s="77" t="s">
        <v>19</v>
      </c>
      <c r="B452" s="68" t="s">
        <v>12</v>
      </c>
      <c r="C452" s="68" t="s">
        <v>9</v>
      </c>
      <c r="D452" s="68" t="s">
        <v>315</v>
      </c>
      <c r="E452" s="88">
        <f>+IF(ISNUMBER(DATA!H1350),DATA!H1350,"n/a")</f>
        <v>119289.14</v>
      </c>
      <c r="F452" s="79">
        <f>+IF(ISNUMBER(DATA!I1350),DATA!I1350,"n/a")</f>
        <v>-9.8369999999999999E-2</v>
      </c>
      <c r="G452" s="88">
        <f>+IF(ISNUMBER(DATA!J1350),DATA!J1350,"n/a")</f>
        <v>400171.71</v>
      </c>
      <c r="H452" s="79">
        <f>+IF(ISNUMBER(DATA!K1350),DATA!K1350,"n/a")</f>
        <v>-8.3588999999999997E-2</v>
      </c>
      <c r="I452" s="88">
        <f>+IF(ISNUMBER(DATA!L1350),DATA!L1350,"n/a")</f>
        <v>872378.34</v>
      </c>
      <c r="J452" s="79">
        <f>+IF(ISNUMBER(DATA!M1350),DATA!M1350,"n/a")</f>
        <v>-5.1357E-2</v>
      </c>
      <c r="K452" s="88">
        <f>+IF(ISNUMBER(DATA!N1350),DATA!N1350,"n/a")</f>
        <v>1831728.88</v>
      </c>
      <c r="L452" s="79">
        <f>+IF(ISNUMBER(DATA!O1350),DATA!O1350,"n/a")</f>
        <v>-3.4056999999999997E-2</v>
      </c>
      <c r="R452" s="68"/>
      <c r="S452" s="68"/>
      <c r="T452" s="68"/>
      <c r="U452" s="68"/>
      <c r="V452" s="68"/>
      <c r="W452" s="68"/>
      <c r="X452" s="68"/>
      <c r="Y452" s="68"/>
    </row>
    <row r="453" spans="1:25" x14ac:dyDescent="0.2">
      <c r="A453" s="77" t="s">
        <v>19</v>
      </c>
      <c r="B453" s="68" t="s">
        <v>12</v>
      </c>
      <c r="C453" s="68" t="s">
        <v>9</v>
      </c>
      <c r="D453" s="68" t="s">
        <v>316</v>
      </c>
      <c r="E453" s="88">
        <f>+IF(ISNUMBER(DATA!H1351),DATA!H1351,"n/a")</f>
        <v>108102.68</v>
      </c>
      <c r="F453" s="79">
        <f>+IF(ISNUMBER(DATA!I1351),DATA!I1351,"n/a")</f>
        <v>-8.9410000000000003E-2</v>
      </c>
      <c r="G453" s="88">
        <f>+IF(ISNUMBER(DATA!J1351),DATA!J1351,"n/a")</f>
        <v>366547.82</v>
      </c>
      <c r="H453" s="79">
        <f>+IF(ISNUMBER(DATA!K1351),DATA!K1351,"n/a")</f>
        <v>-8.1242999999999996E-2</v>
      </c>
      <c r="I453" s="88">
        <f>+IF(ISNUMBER(DATA!L1351),DATA!L1351,"n/a")</f>
        <v>791576.34</v>
      </c>
      <c r="J453" s="79">
        <f>+IF(ISNUMBER(DATA!M1351),DATA!M1351,"n/a")</f>
        <v>-5.1512000000000002E-2</v>
      </c>
      <c r="K453" s="88">
        <f>+IF(ISNUMBER(DATA!N1351),DATA!N1351,"n/a")</f>
        <v>1605968.59</v>
      </c>
      <c r="L453" s="79">
        <f>+IF(ISNUMBER(DATA!O1351),DATA!O1351,"n/a")</f>
        <v>-4.1681999999999997E-2</v>
      </c>
      <c r="R453" s="68"/>
      <c r="S453" s="68"/>
      <c r="T453" s="68"/>
      <c r="U453" s="68"/>
      <c r="V453" s="68"/>
      <c r="W453" s="68"/>
      <c r="X453" s="68"/>
      <c r="Y453" s="68"/>
    </row>
    <row r="454" spans="1:25" x14ac:dyDescent="0.2">
      <c r="A454" s="77" t="s">
        <v>19</v>
      </c>
      <c r="B454" s="68" t="s">
        <v>12</v>
      </c>
      <c r="C454" s="68" t="s">
        <v>9</v>
      </c>
      <c r="D454" s="68" t="s">
        <v>317</v>
      </c>
      <c r="E454" s="88">
        <f>+IF(ISNUMBER(DATA!H1352),DATA!H1352,"n/a")</f>
        <v>86827.92</v>
      </c>
      <c r="F454" s="79">
        <f>+IF(ISNUMBER(DATA!I1352),DATA!I1352,"n/a")</f>
        <v>-3.3392999999999999E-2</v>
      </c>
      <c r="G454" s="88">
        <f>+IF(ISNUMBER(DATA!J1352),DATA!J1352,"n/a")</f>
        <v>297488.25</v>
      </c>
      <c r="H454" s="79">
        <f>+IF(ISNUMBER(DATA!K1352),DATA!K1352,"n/a")</f>
        <v>-4.1626000000000003E-2</v>
      </c>
      <c r="I454" s="88">
        <f>+IF(ISNUMBER(DATA!L1352),DATA!L1352,"n/a")</f>
        <v>630623.03</v>
      </c>
      <c r="J454" s="79">
        <f>+IF(ISNUMBER(DATA!M1352),DATA!M1352,"n/a")</f>
        <v>-2.4129000000000001E-2</v>
      </c>
      <c r="K454" s="88">
        <f>+IF(ISNUMBER(DATA!N1352),DATA!N1352,"n/a")</f>
        <v>1252292.0900000001</v>
      </c>
      <c r="L454" s="79">
        <f>+IF(ISNUMBER(DATA!O1352),DATA!O1352,"n/a")</f>
        <v>-8.5970000000000005E-3</v>
      </c>
      <c r="R454" s="68"/>
      <c r="S454" s="68"/>
      <c r="T454" s="68"/>
      <c r="U454" s="68"/>
      <c r="V454" s="68"/>
      <c r="W454" s="68"/>
      <c r="X454" s="68"/>
      <c r="Y454" s="68"/>
    </row>
    <row r="455" spans="1:25" x14ac:dyDescent="0.2">
      <c r="A455" s="77" t="s">
        <v>19</v>
      </c>
      <c r="B455" s="68" t="s">
        <v>12</v>
      </c>
      <c r="C455" s="68" t="s">
        <v>9</v>
      </c>
      <c r="D455" s="68" t="s">
        <v>318</v>
      </c>
      <c r="E455" s="88">
        <f>+IF(ISNUMBER(DATA!H1353),DATA!H1353,"n/a")</f>
        <v>205056.5</v>
      </c>
      <c r="F455" s="79">
        <f>+IF(ISNUMBER(DATA!I1353),DATA!I1353,"n/a")</f>
        <v>2.3025E-2</v>
      </c>
      <c r="G455" s="88">
        <f>+IF(ISNUMBER(DATA!J1353),DATA!J1353,"n/a")</f>
        <v>666152.6</v>
      </c>
      <c r="H455" s="79">
        <f>+IF(ISNUMBER(DATA!K1353),DATA!K1353,"n/a")</f>
        <v>8.1869999999999998E-3</v>
      </c>
      <c r="I455" s="88">
        <f>+IF(ISNUMBER(DATA!L1353),DATA!L1353,"n/a")</f>
        <v>1396216.85</v>
      </c>
      <c r="J455" s="79">
        <f>+IF(ISNUMBER(DATA!M1353),DATA!M1353,"n/a")</f>
        <v>1.1292E-2</v>
      </c>
      <c r="K455" s="88">
        <f>+IF(ISNUMBER(DATA!N1353),DATA!N1353,"n/a")</f>
        <v>2898148.74</v>
      </c>
      <c r="L455" s="79">
        <f>+IF(ISNUMBER(DATA!O1353),DATA!O1353,"n/a")</f>
        <v>3.2315000000000003E-2</v>
      </c>
      <c r="R455" s="68"/>
      <c r="S455" s="68"/>
      <c r="T455" s="68"/>
      <c r="U455" s="68"/>
      <c r="V455" s="68"/>
      <c r="W455" s="68"/>
      <c r="X455" s="68"/>
      <c r="Y455" s="68"/>
    </row>
    <row r="456" spans="1:25" x14ac:dyDescent="0.2">
      <c r="A456" s="77" t="s">
        <v>19</v>
      </c>
      <c r="B456" s="68" t="s">
        <v>12</v>
      </c>
      <c r="C456" s="68" t="s">
        <v>9</v>
      </c>
      <c r="D456" s="68" t="s">
        <v>319</v>
      </c>
      <c r="E456" s="88">
        <f>+IF(ISNUMBER(DATA!H1354),DATA!H1354,"n/a")</f>
        <v>96620.35</v>
      </c>
      <c r="F456" s="79">
        <f>+IF(ISNUMBER(DATA!I1354),DATA!I1354,"n/a")</f>
        <v>-1.4671E-2</v>
      </c>
      <c r="G456" s="88">
        <f>+IF(ISNUMBER(DATA!J1354),DATA!J1354,"n/a")</f>
        <v>335715.04</v>
      </c>
      <c r="H456" s="79">
        <f>+IF(ISNUMBER(DATA!K1354),DATA!K1354,"n/a")</f>
        <v>5.8869999999999999E-3</v>
      </c>
      <c r="I456" s="88">
        <f>+IF(ISNUMBER(DATA!L1354),DATA!L1354,"n/a")</f>
        <v>681067.61</v>
      </c>
      <c r="J456" s="79">
        <f>+IF(ISNUMBER(DATA!M1354),DATA!M1354,"n/a")</f>
        <v>2.5942E-2</v>
      </c>
      <c r="K456" s="88">
        <f>+IF(ISNUMBER(DATA!N1354),DATA!N1354,"n/a")</f>
        <v>1341393.43</v>
      </c>
      <c r="L456" s="79">
        <f>+IF(ISNUMBER(DATA!O1354),DATA!O1354,"n/a")</f>
        <v>3.2903000000000002E-2</v>
      </c>
      <c r="R456" s="68"/>
      <c r="S456" s="68"/>
      <c r="T456" s="68"/>
      <c r="U456" s="68"/>
      <c r="V456" s="68"/>
      <c r="W456" s="68"/>
      <c r="X456" s="68"/>
      <c r="Y456" s="68"/>
    </row>
    <row r="457" spans="1:25" x14ac:dyDescent="0.2">
      <c r="A457" s="77" t="s">
        <v>19</v>
      </c>
      <c r="B457" s="68" t="s">
        <v>12</v>
      </c>
      <c r="C457" s="68" t="s">
        <v>9</v>
      </c>
      <c r="D457" s="68" t="s">
        <v>320</v>
      </c>
      <c r="E457" s="88">
        <f>+IF(ISNUMBER(DATA!H1355),DATA!H1355,"n/a")</f>
        <v>132631.53</v>
      </c>
      <c r="F457" s="79">
        <f>+IF(ISNUMBER(DATA!I1355),DATA!I1355,"n/a")</f>
        <v>2.6911999999999998E-2</v>
      </c>
      <c r="G457" s="88">
        <f>+IF(ISNUMBER(DATA!J1355),DATA!J1355,"n/a")</f>
        <v>431630.38</v>
      </c>
      <c r="H457" s="79">
        <f>+IF(ISNUMBER(DATA!K1355),DATA!K1355,"n/a")</f>
        <v>1.9167E-2</v>
      </c>
      <c r="I457" s="88">
        <f>+IF(ISNUMBER(DATA!L1355),DATA!L1355,"n/a")</f>
        <v>895566.84</v>
      </c>
      <c r="J457" s="79">
        <f>+IF(ISNUMBER(DATA!M1355),DATA!M1355,"n/a")</f>
        <v>3.8970999999999999E-2</v>
      </c>
      <c r="K457" s="88">
        <f>+IF(ISNUMBER(DATA!N1355),DATA!N1355,"n/a")</f>
        <v>1826055.51</v>
      </c>
      <c r="L457" s="79">
        <f>+IF(ISNUMBER(DATA!O1355),DATA!O1355,"n/a")</f>
        <v>6.4130999999999994E-2</v>
      </c>
      <c r="R457" s="68"/>
      <c r="S457" s="68"/>
      <c r="T457" s="68"/>
      <c r="U457" s="68"/>
      <c r="V457" s="68"/>
      <c r="W457" s="68"/>
      <c r="X457" s="68"/>
      <c r="Y457" s="68"/>
    </row>
    <row r="458" spans="1:25" x14ac:dyDescent="0.2">
      <c r="A458" s="77" t="s">
        <v>19</v>
      </c>
      <c r="B458" s="68" t="s">
        <v>12</v>
      </c>
      <c r="C458" s="68" t="s">
        <v>9</v>
      </c>
      <c r="D458" s="68" t="s">
        <v>321</v>
      </c>
      <c r="E458" s="88">
        <f>+IF(ISNUMBER(DATA!H1356),DATA!H1356,"n/a")</f>
        <v>343869.92</v>
      </c>
      <c r="F458" s="79">
        <f>+IF(ISNUMBER(DATA!I1356),DATA!I1356,"n/a")</f>
        <v>6.4699000000000007E-2</v>
      </c>
      <c r="G458" s="88">
        <f>+IF(ISNUMBER(DATA!J1356),DATA!J1356,"n/a")</f>
        <v>1115938.6499999999</v>
      </c>
      <c r="H458" s="79">
        <f>+IF(ISNUMBER(DATA!K1356),DATA!K1356,"n/a")</f>
        <v>5.1534000000000003E-2</v>
      </c>
      <c r="I458" s="88">
        <f>+IF(ISNUMBER(DATA!L1356),DATA!L1356,"n/a")</f>
        <v>2318203.61</v>
      </c>
      <c r="J458" s="79">
        <f>+IF(ISNUMBER(DATA!M1356),DATA!M1356,"n/a")</f>
        <v>3.9197000000000003E-2</v>
      </c>
      <c r="K458" s="88">
        <f>+IF(ISNUMBER(DATA!N1356),DATA!N1356,"n/a")</f>
        <v>4760911.41</v>
      </c>
      <c r="L458" s="79">
        <f>+IF(ISNUMBER(DATA!O1356),DATA!O1356,"n/a")</f>
        <v>6.0597999999999999E-2</v>
      </c>
      <c r="R458" s="68"/>
      <c r="S458" s="68"/>
      <c r="T458" s="68"/>
      <c r="U458" s="68"/>
      <c r="V458" s="68"/>
      <c r="W458" s="68"/>
      <c r="X458" s="68"/>
      <c r="Y458" s="68"/>
    </row>
    <row r="459" spans="1:25" x14ac:dyDescent="0.2">
      <c r="A459" s="77" t="s">
        <v>19</v>
      </c>
      <c r="B459" s="68" t="s">
        <v>12</v>
      </c>
      <c r="C459" s="68" t="s">
        <v>9</v>
      </c>
      <c r="D459" s="68" t="s">
        <v>322</v>
      </c>
      <c r="E459" s="88">
        <f>+IF(ISNUMBER(DATA!H1357),DATA!H1357,"n/a")</f>
        <v>214625</v>
      </c>
      <c r="F459" s="79">
        <f>+IF(ISNUMBER(DATA!I1357),DATA!I1357,"n/a")</f>
        <v>2.9731E-2</v>
      </c>
      <c r="G459" s="88">
        <f>+IF(ISNUMBER(DATA!J1357),DATA!J1357,"n/a")</f>
        <v>729954.04</v>
      </c>
      <c r="H459" s="79">
        <f>+IF(ISNUMBER(DATA!K1357),DATA!K1357,"n/a")</f>
        <v>2.6957999999999999E-2</v>
      </c>
      <c r="I459" s="88">
        <f>+IF(ISNUMBER(DATA!L1357),DATA!L1357,"n/a")</f>
        <v>1493190.71</v>
      </c>
      <c r="J459" s="79">
        <f>+IF(ISNUMBER(DATA!M1357),DATA!M1357,"n/a")</f>
        <v>5.6357999999999998E-2</v>
      </c>
      <c r="K459" s="88">
        <f>+IF(ISNUMBER(DATA!N1357),DATA!N1357,"n/a")</f>
        <v>2995319.52</v>
      </c>
      <c r="L459" s="79">
        <f>+IF(ISNUMBER(DATA!O1357),DATA!O1357,"n/a")</f>
        <v>6.8916000000000005E-2</v>
      </c>
      <c r="R459" s="68"/>
      <c r="S459" s="68"/>
      <c r="T459" s="68"/>
      <c r="U459" s="68"/>
      <c r="V459" s="68"/>
      <c r="W459" s="68"/>
      <c r="X459" s="68"/>
      <c r="Y459" s="68"/>
    </row>
    <row r="460" spans="1:25" x14ac:dyDescent="0.2">
      <c r="A460" s="77" t="s">
        <v>19</v>
      </c>
      <c r="B460" s="68" t="s">
        <v>12</v>
      </c>
      <c r="C460" s="68" t="s">
        <v>9</v>
      </c>
      <c r="D460" s="68" t="s">
        <v>323</v>
      </c>
      <c r="E460" s="88">
        <f>+IF(ISNUMBER(DATA!H1358),DATA!H1358,"n/a")</f>
        <v>179180.91</v>
      </c>
      <c r="F460" s="79">
        <f>+IF(ISNUMBER(DATA!I1358),DATA!I1358,"n/a")</f>
        <v>5.8455E-2</v>
      </c>
      <c r="G460" s="88">
        <f>+IF(ISNUMBER(DATA!J1358),DATA!J1358,"n/a")</f>
        <v>593192.29</v>
      </c>
      <c r="H460" s="79">
        <f>+IF(ISNUMBER(DATA!K1358),DATA!K1358,"n/a")</f>
        <v>2.0343E-2</v>
      </c>
      <c r="I460" s="88">
        <f>+IF(ISNUMBER(DATA!L1358),DATA!L1358,"n/a")</f>
        <v>1287727.01</v>
      </c>
      <c r="J460" s="79">
        <f>+IF(ISNUMBER(DATA!M1358),DATA!M1358,"n/a")</f>
        <v>1.5626000000000001E-2</v>
      </c>
      <c r="K460" s="88">
        <f>+IF(ISNUMBER(DATA!N1358),DATA!N1358,"n/a")</f>
        <v>2466401.94</v>
      </c>
      <c r="L460" s="79">
        <f>+IF(ISNUMBER(DATA!O1358),DATA!O1358,"n/a")</f>
        <v>-3.211E-2</v>
      </c>
      <c r="R460" s="68"/>
      <c r="S460" s="68"/>
      <c r="T460" s="68"/>
      <c r="U460" s="68"/>
      <c r="V460" s="68"/>
      <c r="W460" s="68"/>
      <c r="X460" s="68"/>
      <c r="Y460" s="68"/>
    </row>
    <row r="461" spans="1:25" x14ac:dyDescent="0.2">
      <c r="A461" s="77" t="s">
        <v>19</v>
      </c>
      <c r="B461" s="68" t="s">
        <v>12</v>
      </c>
      <c r="C461" s="68" t="s">
        <v>9</v>
      </c>
      <c r="D461" s="68" t="s">
        <v>324</v>
      </c>
      <c r="E461" s="88">
        <f>+IF(ISNUMBER(DATA!H1359),DATA!H1359,"n/a")</f>
        <v>141511.82</v>
      </c>
      <c r="F461" s="79">
        <f>+IF(ISNUMBER(DATA!I1359),DATA!I1359,"n/a")</f>
        <v>0.10421800000000001</v>
      </c>
      <c r="G461" s="88">
        <f>+IF(ISNUMBER(DATA!J1359),DATA!J1359,"n/a")</f>
        <v>459218.71</v>
      </c>
      <c r="H461" s="79">
        <f>+IF(ISNUMBER(DATA!K1359),DATA!K1359,"n/a")</f>
        <v>1.0670000000000001E-2</v>
      </c>
      <c r="I461" s="88">
        <f>+IF(ISNUMBER(DATA!L1359),DATA!L1359,"n/a")</f>
        <v>956320.71</v>
      </c>
      <c r="J461" s="79">
        <f>+IF(ISNUMBER(DATA!M1359),DATA!M1359,"n/a")</f>
        <v>-2.1316000000000002E-2</v>
      </c>
      <c r="K461" s="88">
        <f>+IF(ISNUMBER(DATA!N1359),DATA!N1359,"n/a")</f>
        <v>2009033.14</v>
      </c>
      <c r="L461" s="79">
        <f>+IF(ISNUMBER(DATA!O1359),DATA!O1359,"n/a")</f>
        <v>-1.3894999999999999E-2</v>
      </c>
      <c r="R461" s="68"/>
      <c r="S461" s="68"/>
      <c r="T461" s="68"/>
      <c r="U461" s="68"/>
      <c r="V461" s="68"/>
      <c r="W461" s="68"/>
      <c r="X461" s="68"/>
      <c r="Y461" s="68"/>
    </row>
    <row r="462" spans="1:25" x14ac:dyDescent="0.2">
      <c r="A462" s="77" t="s">
        <v>19</v>
      </c>
      <c r="B462" s="68" t="s">
        <v>12</v>
      </c>
      <c r="C462" s="68" t="s">
        <v>9</v>
      </c>
      <c r="D462" s="68" t="s">
        <v>325</v>
      </c>
      <c r="E462" s="88">
        <f>+IF(ISNUMBER(DATA!H1360),DATA!H1360,"n/a")</f>
        <v>207467.51999999999</v>
      </c>
      <c r="F462" s="79">
        <f>+IF(ISNUMBER(DATA!I1360),DATA!I1360,"n/a")</f>
        <v>2.4949999999999998E-3</v>
      </c>
      <c r="G462" s="88">
        <f>+IF(ISNUMBER(DATA!J1360),DATA!J1360,"n/a")</f>
        <v>639864.51</v>
      </c>
      <c r="H462" s="79">
        <f>+IF(ISNUMBER(DATA!K1360),DATA!K1360,"n/a")</f>
        <v>-5.4479999999999997E-3</v>
      </c>
      <c r="I462" s="88">
        <f>+IF(ISNUMBER(DATA!L1360),DATA!L1360,"n/a")</f>
        <v>1433135.44</v>
      </c>
      <c r="J462" s="79">
        <f>+IF(ISNUMBER(DATA!M1360),DATA!M1360,"n/a")</f>
        <v>3.4609000000000001E-2</v>
      </c>
      <c r="K462" s="88">
        <f>+IF(ISNUMBER(DATA!N1360),DATA!N1360,"n/a")</f>
        <v>2942300.19</v>
      </c>
      <c r="L462" s="79">
        <f>+IF(ISNUMBER(DATA!O1360),DATA!O1360,"n/a")</f>
        <v>1.9372E-2</v>
      </c>
      <c r="R462" s="68"/>
      <c r="S462" s="68"/>
      <c r="T462" s="68"/>
      <c r="U462" s="68"/>
      <c r="V462" s="68"/>
      <c r="W462" s="68"/>
      <c r="X462" s="68"/>
      <c r="Y462" s="68"/>
    </row>
    <row r="463" spans="1:25" x14ac:dyDescent="0.2">
      <c r="A463" s="77" t="s">
        <v>19</v>
      </c>
      <c r="B463" s="68" t="s">
        <v>12</v>
      </c>
      <c r="C463" s="68" t="s">
        <v>9</v>
      </c>
      <c r="D463" s="68" t="s">
        <v>351</v>
      </c>
      <c r="E463" s="88">
        <f>+IF(ISNUMBER(DATA!H1361),DATA!H1361,"n/a")</f>
        <v>80730.259999999995</v>
      </c>
      <c r="F463" s="79">
        <f>+IF(ISNUMBER(DATA!I1361),DATA!I1361,"n/a")</f>
        <v>-8.9872999999999995E-2</v>
      </c>
      <c r="G463" s="88">
        <f>+IF(ISNUMBER(DATA!J1361),DATA!J1361,"n/a")</f>
        <v>286651.03999999998</v>
      </c>
      <c r="H463" s="79">
        <f>+IF(ISNUMBER(DATA!K1361),DATA!K1361,"n/a")</f>
        <v>-6.6318000000000002E-2</v>
      </c>
      <c r="I463" s="88">
        <f>+IF(ISNUMBER(DATA!L1361),DATA!L1361,"n/a")</f>
        <v>591770.11</v>
      </c>
      <c r="J463" s="79">
        <f>+IF(ISNUMBER(DATA!M1361),DATA!M1361,"n/a")</f>
        <v>-4.7342000000000002E-2</v>
      </c>
      <c r="K463" s="88">
        <f>+IF(ISNUMBER(DATA!N1361),DATA!N1361,"n/a")</f>
        <v>1166447.07</v>
      </c>
      <c r="L463" s="79">
        <f>+IF(ISNUMBER(DATA!O1361),DATA!O1361,"n/a")</f>
        <v>-3.3180000000000001E-2</v>
      </c>
      <c r="R463" s="68"/>
      <c r="S463" s="68"/>
      <c r="T463" s="68"/>
      <c r="U463" s="68"/>
      <c r="V463" s="68"/>
      <c r="W463" s="68"/>
      <c r="X463" s="68"/>
      <c r="Y463" s="68"/>
    </row>
    <row r="464" spans="1:25" x14ac:dyDescent="0.2">
      <c r="A464" s="77" t="s">
        <v>19</v>
      </c>
      <c r="B464" s="68" t="s">
        <v>12</v>
      </c>
      <c r="C464" s="68" t="s">
        <v>9</v>
      </c>
      <c r="D464" s="68" t="s">
        <v>352</v>
      </c>
      <c r="E464" s="88">
        <f>+IF(ISNUMBER(DATA!H1362),DATA!H1362,"n/a")</f>
        <v>166319.62</v>
      </c>
      <c r="F464" s="79">
        <f>+IF(ISNUMBER(DATA!I1362),DATA!I1362,"n/a")</f>
        <v>1.3526E-2</v>
      </c>
      <c r="G464" s="88">
        <f>+IF(ISNUMBER(DATA!J1362),DATA!J1362,"n/a")</f>
        <v>564359.74</v>
      </c>
      <c r="H464" s="79">
        <f>+IF(ISNUMBER(DATA!K1362),DATA!K1362,"n/a")</f>
        <v>3.7450999999999998E-2</v>
      </c>
      <c r="I464" s="88">
        <f>+IF(ISNUMBER(DATA!L1362),DATA!L1362,"n/a")</f>
        <v>1171993.04</v>
      </c>
      <c r="J464" s="79">
        <f>+IF(ISNUMBER(DATA!M1362),DATA!M1362,"n/a")</f>
        <v>1.6688000000000001E-2</v>
      </c>
      <c r="K464" s="88">
        <f>+IF(ISNUMBER(DATA!N1362),DATA!N1362,"n/a")</f>
        <v>2313674.09</v>
      </c>
      <c r="L464" s="79">
        <f>+IF(ISNUMBER(DATA!O1362),DATA!O1362,"n/a")</f>
        <v>-0.101697</v>
      </c>
      <c r="R464" s="68"/>
      <c r="S464" s="68"/>
      <c r="T464" s="68"/>
      <c r="U464" s="68"/>
      <c r="V464" s="68"/>
      <c r="W464" s="68"/>
      <c r="X464" s="68"/>
      <c r="Y464" s="68"/>
    </row>
    <row r="465" spans="1:25" x14ac:dyDescent="0.2">
      <c r="A465" s="77"/>
      <c r="E465" s="88"/>
      <c r="F465" s="79"/>
      <c r="G465" s="88"/>
      <c r="H465" s="79"/>
      <c r="I465" s="88"/>
      <c r="J465" s="84"/>
      <c r="K465" s="88"/>
      <c r="L465" s="79"/>
      <c r="R465" s="68"/>
      <c r="S465" s="68"/>
      <c r="T465" s="68"/>
      <c r="U465" s="68"/>
      <c r="V465" s="68"/>
      <c r="W465" s="68"/>
      <c r="X465" s="68"/>
      <c r="Y465" s="68"/>
    </row>
    <row r="466" spans="1:25" x14ac:dyDescent="0.2">
      <c r="A466" s="77" t="s">
        <v>19</v>
      </c>
      <c r="B466" s="68" t="s">
        <v>12</v>
      </c>
      <c r="C466" s="68" t="s">
        <v>25</v>
      </c>
      <c r="D466" s="68" t="s">
        <v>278</v>
      </c>
      <c r="E466" s="88">
        <f>+IF(ISNUMBER(DATA!H1372),DATA!H1372,"n/a")</f>
        <v>124331.22</v>
      </c>
      <c r="F466" s="79">
        <f>+IF(ISNUMBER(DATA!I1372),DATA!I1372,"n/a")</f>
        <v>-5.6987000000000003E-2</v>
      </c>
      <c r="G466" s="88">
        <f>+IF(ISNUMBER(DATA!J1372),DATA!J1372,"n/a")</f>
        <v>438689.08</v>
      </c>
      <c r="H466" s="79">
        <f>+IF(ISNUMBER(DATA!K1372),DATA!K1372,"n/a")</f>
        <v>5.1927000000000001E-2</v>
      </c>
      <c r="I466" s="88">
        <f>+IF(ISNUMBER(DATA!L1372),DATA!L1372,"n/a")</f>
        <v>897723.29</v>
      </c>
      <c r="J466" s="79">
        <f>+IF(ISNUMBER(DATA!M1372),DATA!M1372,"n/a")</f>
        <v>3.0668999999999998E-2</v>
      </c>
      <c r="K466" s="88">
        <f>+IF(ISNUMBER(DATA!N1372),DATA!N1372,"n/a")</f>
        <v>1804935.14</v>
      </c>
      <c r="L466" s="79">
        <f>+IF(ISNUMBER(DATA!O1372),DATA!O1372,"n/a")</f>
        <v>1.9414000000000001E-2</v>
      </c>
      <c r="R466" s="68"/>
      <c r="S466" s="68"/>
      <c r="T466" s="68"/>
      <c r="U466" s="68"/>
      <c r="V466" s="68"/>
      <c r="W466" s="68"/>
      <c r="X466" s="68"/>
      <c r="Y466" s="68"/>
    </row>
    <row r="467" spans="1:25" x14ac:dyDescent="0.2">
      <c r="A467" s="77" t="s">
        <v>19</v>
      </c>
      <c r="B467" s="68" t="s">
        <v>12</v>
      </c>
      <c r="C467" s="68" t="s">
        <v>25</v>
      </c>
      <c r="D467" s="68" t="s">
        <v>279</v>
      </c>
      <c r="E467" s="88">
        <f>+IF(ISNUMBER(DATA!H1373),DATA!H1373,"n/a")</f>
        <v>314751.90999999997</v>
      </c>
      <c r="F467" s="79">
        <f>+IF(ISNUMBER(DATA!I1373),DATA!I1373,"n/a")</f>
        <v>-1.222E-3</v>
      </c>
      <c r="G467" s="88">
        <f>+IF(ISNUMBER(DATA!J1373),DATA!J1373,"n/a")</f>
        <v>1029726.71</v>
      </c>
      <c r="H467" s="79">
        <f>+IF(ISNUMBER(DATA!K1373),DATA!K1373,"n/a")</f>
        <v>1.2918000000000001E-2</v>
      </c>
      <c r="I467" s="88">
        <f>+IF(ISNUMBER(DATA!L1373),DATA!L1373,"n/a")</f>
        <v>2189857.7799999998</v>
      </c>
      <c r="J467" s="79">
        <f>+IF(ISNUMBER(DATA!M1373),DATA!M1373,"n/a")</f>
        <v>1.7573999999999999E-2</v>
      </c>
      <c r="K467" s="88">
        <f>+IF(ISNUMBER(DATA!N1373),DATA!N1373,"n/a")</f>
        <v>4237359.47</v>
      </c>
      <c r="L467" s="79">
        <f>+IF(ISNUMBER(DATA!O1373),DATA!O1373,"n/a")</f>
        <v>-3.8316999999999997E-2</v>
      </c>
      <c r="R467" s="68"/>
      <c r="S467" s="68"/>
      <c r="T467" s="68"/>
      <c r="U467" s="68"/>
      <c r="V467" s="68"/>
      <c r="W467" s="68"/>
      <c r="X467" s="68"/>
      <c r="Y467" s="68"/>
    </row>
    <row r="468" spans="1:25" x14ac:dyDescent="0.2">
      <c r="A468" s="77" t="s">
        <v>19</v>
      </c>
      <c r="B468" s="68" t="s">
        <v>12</v>
      </c>
      <c r="C468" s="68" t="s">
        <v>25</v>
      </c>
      <c r="D468" s="68" t="s">
        <v>280</v>
      </c>
      <c r="E468" s="88">
        <f>+IF(ISNUMBER(DATA!H1374),DATA!H1374,"n/a")</f>
        <v>522468.83</v>
      </c>
      <c r="F468" s="79">
        <f>+IF(ISNUMBER(DATA!I1374),DATA!I1374,"n/a")</f>
        <v>-9.0992000000000003E-2</v>
      </c>
      <c r="G468" s="88">
        <f>+IF(ISNUMBER(DATA!J1374),DATA!J1374,"n/a")</f>
        <v>1797868.75</v>
      </c>
      <c r="H468" s="79">
        <f>+IF(ISNUMBER(DATA!K1374),DATA!K1374,"n/a")</f>
        <v>-3.5705000000000001E-2</v>
      </c>
      <c r="I468" s="88">
        <f>+IF(ISNUMBER(DATA!L1374),DATA!L1374,"n/a")</f>
        <v>3846721.18</v>
      </c>
      <c r="J468" s="79">
        <f>+IF(ISNUMBER(DATA!M1374),DATA!M1374,"n/a")</f>
        <v>-8.5249999999999996E-3</v>
      </c>
      <c r="K468" s="88">
        <f>+IF(ISNUMBER(DATA!N1374),DATA!N1374,"n/a")</f>
        <v>7943706.2199999997</v>
      </c>
      <c r="L468" s="79">
        <f>+IF(ISNUMBER(DATA!O1374),DATA!O1374,"n/a")</f>
        <v>1.124E-3</v>
      </c>
      <c r="R468" s="68"/>
      <c r="S468" s="68"/>
      <c r="T468" s="68"/>
      <c r="U468" s="68"/>
      <c r="V468" s="68"/>
      <c r="W468" s="68"/>
      <c r="X468" s="68"/>
      <c r="Y468" s="68"/>
    </row>
    <row r="469" spans="1:25" x14ac:dyDescent="0.2">
      <c r="A469" s="77" t="s">
        <v>19</v>
      </c>
      <c r="B469" s="68" t="s">
        <v>12</v>
      </c>
      <c r="C469" s="68" t="s">
        <v>25</v>
      </c>
      <c r="D469" s="68" t="s">
        <v>281</v>
      </c>
      <c r="E469" s="88">
        <f>+IF(ISNUMBER(DATA!H1375),DATA!H1375,"n/a")</f>
        <v>187681.67</v>
      </c>
      <c r="F469" s="79">
        <f>+IF(ISNUMBER(DATA!I1375),DATA!I1375,"n/a")</f>
        <v>-1.3651E-2</v>
      </c>
      <c r="G469" s="88">
        <f>+IF(ISNUMBER(DATA!J1375),DATA!J1375,"n/a")</f>
        <v>635029.14</v>
      </c>
      <c r="H469" s="79">
        <f>+IF(ISNUMBER(DATA!K1375),DATA!K1375,"n/a")</f>
        <v>2.0569999999999998E-3</v>
      </c>
      <c r="I469" s="88">
        <f>+IF(ISNUMBER(DATA!L1375),DATA!L1375,"n/a")</f>
        <v>1364358.37</v>
      </c>
      <c r="J469" s="79">
        <f>+IF(ISNUMBER(DATA!M1375),DATA!M1375,"n/a")</f>
        <v>9.9000000000000008E-3</v>
      </c>
      <c r="K469" s="88">
        <f>+IF(ISNUMBER(DATA!N1375),DATA!N1375,"n/a")</f>
        <v>2662611.41</v>
      </c>
      <c r="L469" s="79">
        <f>+IF(ISNUMBER(DATA!O1375),DATA!O1375,"n/a")</f>
        <v>-2.0552000000000001E-2</v>
      </c>
      <c r="R469" s="68"/>
      <c r="S469" s="68"/>
      <c r="T469" s="68"/>
      <c r="U469" s="68"/>
      <c r="V469" s="68"/>
      <c r="W469" s="68"/>
      <c r="X469" s="68"/>
      <c r="Y469" s="68"/>
    </row>
    <row r="470" spans="1:25" x14ac:dyDescent="0.2">
      <c r="A470" s="77" t="s">
        <v>19</v>
      </c>
      <c r="B470" s="68" t="s">
        <v>12</v>
      </c>
      <c r="C470" s="68" t="s">
        <v>25</v>
      </c>
      <c r="D470" s="68" t="s">
        <v>282</v>
      </c>
      <c r="E470" s="88">
        <f>+IF(ISNUMBER(DATA!H1376),DATA!H1376,"n/a")</f>
        <v>521750.62</v>
      </c>
      <c r="F470" s="79">
        <f>+IF(ISNUMBER(DATA!I1376),DATA!I1376,"n/a")</f>
        <v>2.6287999999999999E-2</v>
      </c>
      <c r="G470" s="88">
        <f>+IF(ISNUMBER(DATA!J1376),DATA!J1376,"n/a")</f>
        <v>1828617.72</v>
      </c>
      <c r="H470" s="79">
        <f>+IF(ISNUMBER(DATA!K1376),DATA!K1376,"n/a")</f>
        <v>5.1615000000000001E-2</v>
      </c>
      <c r="I470" s="88">
        <f>+IF(ISNUMBER(DATA!L1376),DATA!L1376,"n/a")</f>
        <v>3802636.63</v>
      </c>
      <c r="J470" s="79">
        <f>+IF(ISNUMBER(DATA!M1376),DATA!M1376,"n/a")</f>
        <v>4.2297000000000001E-2</v>
      </c>
      <c r="K470" s="88">
        <f>+IF(ISNUMBER(DATA!N1376),DATA!N1376,"n/a")</f>
        <v>7766221.6699999999</v>
      </c>
      <c r="L470" s="79">
        <f>+IF(ISNUMBER(DATA!O1376),DATA!O1376,"n/a")</f>
        <v>1.8213E-2</v>
      </c>
      <c r="R470" s="68"/>
      <c r="S470" s="68"/>
      <c r="T470" s="68"/>
      <c r="U470" s="68"/>
      <c r="V470" s="68"/>
      <c r="W470" s="68"/>
      <c r="X470" s="68"/>
      <c r="Y470" s="68"/>
    </row>
    <row r="471" spans="1:25" x14ac:dyDescent="0.2">
      <c r="A471" s="77" t="s">
        <v>19</v>
      </c>
      <c r="B471" s="68" t="s">
        <v>12</v>
      </c>
      <c r="C471" s="68" t="s">
        <v>25</v>
      </c>
      <c r="D471" s="68" t="s">
        <v>283</v>
      </c>
      <c r="E471" s="88">
        <f>+IF(ISNUMBER(DATA!H1377),DATA!H1377,"n/a")</f>
        <v>211604.31</v>
      </c>
      <c r="F471" s="79">
        <f>+IF(ISNUMBER(DATA!I1377),DATA!I1377,"n/a")</f>
        <v>0.123195</v>
      </c>
      <c r="G471" s="88">
        <f>+IF(ISNUMBER(DATA!J1377),DATA!J1377,"n/a")</f>
        <v>684281.19</v>
      </c>
      <c r="H471" s="79">
        <f>+IF(ISNUMBER(DATA!K1377),DATA!K1377,"n/a")</f>
        <v>5.4372999999999998E-2</v>
      </c>
      <c r="I471" s="88">
        <f>+IF(ISNUMBER(DATA!L1377),DATA!L1377,"n/a")</f>
        <v>1451073.63</v>
      </c>
      <c r="J471" s="79">
        <f>+IF(ISNUMBER(DATA!M1377),DATA!M1377,"n/a")</f>
        <v>4.4135000000000001E-2</v>
      </c>
      <c r="K471" s="88">
        <f>+IF(ISNUMBER(DATA!N1377),DATA!N1377,"n/a")</f>
        <v>2922772.77</v>
      </c>
      <c r="L471" s="79">
        <f>+IF(ISNUMBER(DATA!O1377),DATA!O1377,"n/a")</f>
        <v>1.6275999999999999E-2</v>
      </c>
      <c r="R471" s="68"/>
      <c r="S471" s="68"/>
      <c r="T471" s="68"/>
      <c r="U471" s="68"/>
      <c r="V471" s="68"/>
      <c r="W471" s="68"/>
      <c r="X471" s="68"/>
      <c r="Y471" s="68"/>
    </row>
    <row r="472" spans="1:25" x14ac:dyDescent="0.2">
      <c r="A472" s="77" t="s">
        <v>19</v>
      </c>
      <c r="B472" s="68" t="s">
        <v>12</v>
      </c>
      <c r="C472" s="68" t="s">
        <v>25</v>
      </c>
      <c r="D472" s="68" t="s">
        <v>284</v>
      </c>
      <c r="E472" s="88">
        <f>+IF(ISNUMBER(DATA!H1378),DATA!H1378,"n/a")</f>
        <v>145028.25</v>
      </c>
      <c r="F472" s="79">
        <f>+IF(ISNUMBER(DATA!I1378),DATA!I1378,"n/a")</f>
        <v>-0.112349</v>
      </c>
      <c r="G472" s="88">
        <f>+IF(ISNUMBER(DATA!J1378),DATA!J1378,"n/a")</f>
        <v>495339.12</v>
      </c>
      <c r="H472" s="79">
        <f>+IF(ISNUMBER(DATA!K1378),DATA!K1378,"n/a")</f>
        <v>-8.4305000000000005E-2</v>
      </c>
      <c r="I472" s="88">
        <f>+IF(ISNUMBER(DATA!L1378),DATA!L1378,"n/a")</f>
        <v>1075816.3600000001</v>
      </c>
      <c r="J472" s="79">
        <f>+IF(ISNUMBER(DATA!M1378),DATA!M1378,"n/a")</f>
        <v>-4.9477E-2</v>
      </c>
      <c r="K472" s="88">
        <f>+IF(ISNUMBER(DATA!N1378),DATA!N1378,"n/a")</f>
        <v>2232955.5099999998</v>
      </c>
      <c r="L472" s="79">
        <f>+IF(ISNUMBER(DATA!O1378),DATA!O1378,"n/a")</f>
        <v>-4.2668999999999999E-2</v>
      </c>
      <c r="R472" s="68"/>
      <c r="S472" s="68"/>
      <c r="T472" s="68"/>
      <c r="U472" s="68"/>
      <c r="V472" s="68"/>
      <c r="W472" s="68"/>
      <c r="X472" s="68"/>
      <c r="Y472" s="68"/>
    </row>
    <row r="473" spans="1:25" x14ac:dyDescent="0.2">
      <c r="A473" s="77" t="s">
        <v>19</v>
      </c>
      <c r="B473" s="68" t="s">
        <v>12</v>
      </c>
      <c r="C473" s="68" t="s">
        <v>25</v>
      </c>
      <c r="D473" s="68" t="s">
        <v>285</v>
      </c>
      <c r="E473" s="88">
        <f>+IF(ISNUMBER(DATA!H1379),DATA!H1379,"n/a")</f>
        <v>501848.23</v>
      </c>
      <c r="F473" s="79">
        <f>+IF(ISNUMBER(DATA!I1379),DATA!I1379,"n/a")</f>
        <v>5.9733000000000001E-2</v>
      </c>
      <c r="G473" s="88">
        <f>+IF(ISNUMBER(DATA!J1379),DATA!J1379,"n/a")</f>
        <v>1711289.18</v>
      </c>
      <c r="H473" s="79">
        <f>+IF(ISNUMBER(DATA!K1379),DATA!K1379,"n/a")</f>
        <v>4.6321000000000001E-2</v>
      </c>
      <c r="I473" s="88">
        <f>+IF(ISNUMBER(DATA!L1379),DATA!L1379,"n/a")</f>
        <v>3489360.03</v>
      </c>
      <c r="J473" s="79">
        <f>+IF(ISNUMBER(DATA!M1379),DATA!M1379,"n/a")</f>
        <v>8.8369999999999994E-3</v>
      </c>
      <c r="K473" s="88">
        <f>+IF(ISNUMBER(DATA!N1379),DATA!N1379,"n/a")</f>
        <v>7118574.25</v>
      </c>
      <c r="L473" s="79">
        <f>+IF(ISNUMBER(DATA!O1379),DATA!O1379,"n/a")</f>
        <v>-1.179E-2</v>
      </c>
      <c r="R473" s="68"/>
      <c r="S473" s="68"/>
      <c r="T473" s="68"/>
      <c r="U473" s="68"/>
      <c r="V473" s="68"/>
      <c r="W473" s="68"/>
      <c r="X473" s="68"/>
      <c r="Y473" s="68"/>
    </row>
    <row r="474" spans="1:25" x14ac:dyDescent="0.2">
      <c r="A474" s="77" t="s">
        <v>19</v>
      </c>
      <c r="B474" s="68" t="s">
        <v>12</v>
      </c>
      <c r="C474" s="68" t="s">
        <v>25</v>
      </c>
      <c r="D474" s="68" t="s">
        <v>286</v>
      </c>
      <c r="E474" s="88">
        <f>+IF(ISNUMBER(DATA!H1380),DATA!H1380,"n/a")</f>
        <v>211514.51</v>
      </c>
      <c r="F474" s="79">
        <f>+IF(ISNUMBER(DATA!I1380),DATA!I1380,"n/a")</f>
        <v>-9.912E-2</v>
      </c>
      <c r="G474" s="88">
        <f>+IF(ISNUMBER(DATA!J1380),DATA!J1380,"n/a")</f>
        <v>733823.41</v>
      </c>
      <c r="H474" s="79">
        <f>+IF(ISNUMBER(DATA!K1380),DATA!K1380,"n/a")</f>
        <v>-6.4773999999999998E-2</v>
      </c>
      <c r="I474" s="88">
        <f>+IF(ISNUMBER(DATA!L1380),DATA!L1380,"n/a")</f>
        <v>1478553.02</v>
      </c>
      <c r="J474" s="79">
        <f>+IF(ISNUMBER(DATA!M1380),DATA!M1380,"n/a")</f>
        <v>-6.0644000000000003E-2</v>
      </c>
      <c r="K474" s="88">
        <f>+IF(ISNUMBER(DATA!N1380),DATA!N1380,"n/a")</f>
        <v>2789060.21</v>
      </c>
      <c r="L474" s="79">
        <f>+IF(ISNUMBER(DATA!O1380),DATA!O1380,"n/a")</f>
        <v>-9.6111000000000002E-2</v>
      </c>
      <c r="R474" s="68"/>
      <c r="S474" s="68"/>
      <c r="T474" s="68"/>
      <c r="U474" s="68"/>
      <c r="V474" s="68"/>
      <c r="W474" s="68"/>
      <c r="X474" s="68"/>
      <c r="Y474" s="68"/>
    </row>
    <row r="475" spans="1:25" x14ac:dyDescent="0.2">
      <c r="A475" s="77" t="s">
        <v>19</v>
      </c>
      <c r="B475" s="68" t="s">
        <v>12</v>
      </c>
      <c r="C475" s="68" t="s">
        <v>25</v>
      </c>
      <c r="D475" s="68" t="s">
        <v>287</v>
      </c>
      <c r="E475" s="88">
        <f>+IF(ISNUMBER(DATA!H1381),DATA!H1381,"n/a")</f>
        <v>153150.14000000001</v>
      </c>
      <c r="F475" s="79">
        <f>+IF(ISNUMBER(DATA!I1381),DATA!I1381,"n/a")</f>
        <v>-3.8122000000000003E-2</v>
      </c>
      <c r="G475" s="88">
        <f>+IF(ISNUMBER(DATA!J1381),DATA!J1381,"n/a")</f>
        <v>557020.93000000005</v>
      </c>
      <c r="H475" s="79">
        <f>+IF(ISNUMBER(DATA!K1381),DATA!K1381,"n/a")</f>
        <v>-4.8626999999999997E-2</v>
      </c>
      <c r="I475" s="88">
        <f>+IF(ISNUMBER(DATA!L1381),DATA!L1381,"n/a")</f>
        <v>1100062.28</v>
      </c>
      <c r="J475" s="79">
        <f>+IF(ISNUMBER(DATA!M1381),DATA!M1381,"n/a")</f>
        <v>-8.7662000000000004E-2</v>
      </c>
      <c r="K475" s="88">
        <f>+IF(ISNUMBER(DATA!N1381),DATA!N1381,"n/a")</f>
        <v>2508819.9300000002</v>
      </c>
      <c r="L475" s="79">
        <f>+IF(ISNUMBER(DATA!O1381),DATA!O1381,"n/a")</f>
        <v>1.6114E-2</v>
      </c>
      <c r="R475" s="68"/>
      <c r="S475" s="68"/>
      <c r="T475" s="68"/>
      <c r="U475" s="68"/>
      <c r="V475" s="68"/>
      <c r="W475" s="68"/>
      <c r="X475" s="68"/>
      <c r="Y475" s="68"/>
    </row>
    <row r="476" spans="1:25" x14ac:dyDescent="0.2">
      <c r="A476" s="77" t="s">
        <v>19</v>
      </c>
      <c r="B476" s="68" t="s">
        <v>12</v>
      </c>
      <c r="C476" s="68" t="s">
        <v>25</v>
      </c>
      <c r="D476" s="68" t="s">
        <v>288</v>
      </c>
      <c r="E476" s="88">
        <f>+IF(ISNUMBER(DATA!H1382),DATA!H1382,"n/a")</f>
        <v>153305.21</v>
      </c>
      <c r="F476" s="79">
        <f>+IF(ISNUMBER(DATA!I1382),DATA!I1382,"n/a")</f>
        <v>-0.107692</v>
      </c>
      <c r="G476" s="88">
        <f>+IF(ISNUMBER(DATA!J1382),DATA!J1382,"n/a")</f>
        <v>537863.96</v>
      </c>
      <c r="H476" s="79">
        <f>+IF(ISNUMBER(DATA!K1382),DATA!K1382,"n/a")</f>
        <v>-8.8493000000000002E-2</v>
      </c>
      <c r="I476" s="88">
        <f>+IF(ISNUMBER(DATA!L1382),DATA!L1382,"n/a")</f>
        <v>1125977.22</v>
      </c>
      <c r="J476" s="79">
        <f>+IF(ISNUMBER(DATA!M1382),DATA!M1382,"n/a")</f>
        <v>-7.3334999999999997E-2</v>
      </c>
      <c r="K476" s="88">
        <f>+IF(ISNUMBER(DATA!N1382),DATA!N1382,"n/a")</f>
        <v>2320634</v>
      </c>
      <c r="L476" s="79">
        <f>+IF(ISNUMBER(DATA!O1382),DATA!O1382,"n/a")</f>
        <v>-2.5194000000000001E-2</v>
      </c>
      <c r="R476" s="68"/>
      <c r="S476" s="68"/>
      <c r="T476" s="68"/>
      <c r="U476" s="68"/>
      <c r="V476" s="68"/>
      <c r="W476" s="68"/>
      <c r="X476" s="68"/>
      <c r="Y476" s="68"/>
    </row>
    <row r="477" spans="1:25" x14ac:dyDescent="0.2">
      <c r="A477" s="77" t="s">
        <v>19</v>
      </c>
      <c r="B477" s="68" t="s">
        <v>12</v>
      </c>
      <c r="C477" s="68" t="s">
        <v>25</v>
      </c>
      <c r="D477" s="68" t="s">
        <v>289</v>
      </c>
      <c r="E477" s="88">
        <f>+IF(ISNUMBER(DATA!H1383),DATA!H1383,"n/a")</f>
        <v>373724.4</v>
      </c>
      <c r="F477" s="79">
        <f>+IF(ISNUMBER(DATA!I1383),DATA!I1383,"n/a")</f>
        <v>-0.10802</v>
      </c>
      <c r="G477" s="88">
        <f>+IF(ISNUMBER(DATA!J1383),DATA!J1383,"n/a")</f>
        <v>1251747.52</v>
      </c>
      <c r="H477" s="79">
        <f>+IF(ISNUMBER(DATA!K1383),DATA!K1383,"n/a")</f>
        <v>-7.1041000000000007E-2</v>
      </c>
      <c r="I477" s="88">
        <f>+IF(ISNUMBER(DATA!L1383),DATA!L1383,"n/a")</f>
        <v>2622326.7400000002</v>
      </c>
      <c r="J477" s="79">
        <f>+IF(ISNUMBER(DATA!M1383),DATA!M1383,"n/a")</f>
        <v>-5.5037999999999997E-2</v>
      </c>
      <c r="K477" s="88">
        <f>+IF(ISNUMBER(DATA!N1383),DATA!N1383,"n/a")</f>
        <v>5275777.7699999996</v>
      </c>
      <c r="L477" s="79">
        <f>+IF(ISNUMBER(DATA!O1383),DATA!O1383,"n/a")</f>
        <v>-6.7677000000000001E-2</v>
      </c>
      <c r="R477" s="68"/>
      <c r="S477" s="68"/>
      <c r="T477" s="68"/>
      <c r="U477" s="68"/>
      <c r="V477" s="68"/>
      <c r="W477" s="68"/>
      <c r="X477" s="68"/>
      <c r="Y477" s="68"/>
    </row>
    <row r="478" spans="1:25" x14ac:dyDescent="0.2">
      <c r="A478" s="77" t="s">
        <v>19</v>
      </c>
      <c r="B478" s="68" t="s">
        <v>12</v>
      </c>
      <c r="C478" s="68" t="s">
        <v>25</v>
      </c>
      <c r="D478" s="68" t="s">
        <v>290</v>
      </c>
      <c r="E478" s="88">
        <f>+IF(ISNUMBER(DATA!H1384),DATA!H1384,"n/a")</f>
        <v>372241.94</v>
      </c>
      <c r="F478" s="79">
        <f>+IF(ISNUMBER(DATA!I1384),DATA!I1384,"n/a")</f>
        <v>-4.9044999999999998E-2</v>
      </c>
      <c r="G478" s="88">
        <f>+IF(ISNUMBER(DATA!J1384),DATA!J1384,"n/a")</f>
        <v>1264351.08</v>
      </c>
      <c r="H478" s="79">
        <f>+IF(ISNUMBER(DATA!K1384),DATA!K1384,"n/a")</f>
        <v>-5.4004000000000003E-2</v>
      </c>
      <c r="I478" s="88">
        <f>+IF(ISNUMBER(DATA!L1384),DATA!L1384,"n/a")</f>
        <v>2710954.9</v>
      </c>
      <c r="J478" s="79">
        <f>+IF(ISNUMBER(DATA!M1384),DATA!M1384,"n/a")</f>
        <v>-1.5644000000000002E-2</v>
      </c>
      <c r="K478" s="88">
        <f>+IF(ISNUMBER(DATA!N1384),DATA!N1384,"n/a")</f>
        <v>5461272.9400000004</v>
      </c>
      <c r="L478" s="79">
        <f>+IF(ISNUMBER(DATA!O1384),DATA!O1384,"n/a")</f>
        <v>-2.8524000000000001E-2</v>
      </c>
      <c r="R478" s="68"/>
      <c r="S478" s="68"/>
      <c r="T478" s="68"/>
      <c r="U478" s="68"/>
      <c r="V478" s="68"/>
      <c r="W478" s="68"/>
      <c r="X478" s="68"/>
      <c r="Y478" s="68"/>
    </row>
    <row r="479" spans="1:25" x14ac:dyDescent="0.2">
      <c r="A479" s="77" t="s">
        <v>19</v>
      </c>
      <c r="B479" s="68" t="s">
        <v>12</v>
      </c>
      <c r="C479" s="68" t="s">
        <v>25</v>
      </c>
      <c r="D479" s="68" t="s">
        <v>291</v>
      </c>
      <c r="E479" s="88">
        <f>+IF(ISNUMBER(DATA!H1385),DATA!H1385,"n/a")</f>
        <v>377759.69</v>
      </c>
      <c r="F479" s="79">
        <f>+IF(ISNUMBER(DATA!I1385),DATA!I1385,"n/a")</f>
        <v>-2.2681E-2</v>
      </c>
      <c r="G479" s="88">
        <f>+IF(ISNUMBER(DATA!J1385),DATA!J1385,"n/a")</f>
        <v>1290362.55</v>
      </c>
      <c r="H479" s="79">
        <f>+IF(ISNUMBER(DATA!K1385),DATA!K1385,"n/a")</f>
        <v>-2.2138999999999999E-2</v>
      </c>
      <c r="I479" s="88">
        <f>+IF(ISNUMBER(DATA!L1385),DATA!L1385,"n/a")</f>
        <v>2704470.13</v>
      </c>
      <c r="J479" s="79">
        <f>+IF(ISNUMBER(DATA!M1385),DATA!M1385,"n/a")</f>
        <v>5.7169999999999999E-3</v>
      </c>
      <c r="K479" s="88">
        <f>+IF(ISNUMBER(DATA!N1385),DATA!N1385,"n/a")</f>
        <v>5394444.5999999996</v>
      </c>
      <c r="L479" s="79">
        <f>+IF(ISNUMBER(DATA!O1385),DATA!O1385,"n/a")</f>
        <v>1.6414000000000002E-2</v>
      </c>
      <c r="R479" s="68"/>
      <c r="S479" s="68"/>
      <c r="T479" s="68"/>
      <c r="U479" s="68"/>
      <c r="V479" s="68"/>
      <c r="W479" s="68"/>
      <c r="X479" s="68"/>
      <c r="Y479" s="68"/>
    </row>
    <row r="480" spans="1:25" x14ac:dyDescent="0.2">
      <c r="A480" s="77" t="s">
        <v>19</v>
      </c>
      <c r="B480" s="68" t="s">
        <v>12</v>
      </c>
      <c r="C480" s="68" t="s">
        <v>25</v>
      </c>
      <c r="D480" s="68" t="s">
        <v>292</v>
      </c>
      <c r="E480" s="88">
        <f>+IF(ISNUMBER(DATA!H1386),DATA!H1386,"n/a")</f>
        <v>208527.09</v>
      </c>
      <c r="F480" s="79">
        <f>+IF(ISNUMBER(DATA!I1386),DATA!I1386,"n/a")</f>
        <v>-1.4836999999999999E-2</v>
      </c>
      <c r="G480" s="88">
        <f>+IF(ISNUMBER(DATA!J1386),DATA!J1386,"n/a")</f>
        <v>680042.36</v>
      </c>
      <c r="H480" s="79">
        <f>+IF(ISNUMBER(DATA!K1386),DATA!K1386,"n/a")</f>
        <v>-3.3263000000000001E-2</v>
      </c>
      <c r="I480" s="88">
        <f>+IF(ISNUMBER(DATA!L1386),DATA!L1386,"n/a")</f>
        <v>1451822.79</v>
      </c>
      <c r="J480" s="79">
        <f>+IF(ISNUMBER(DATA!M1386),DATA!M1386,"n/a")</f>
        <v>3.6849999999999999E-3</v>
      </c>
      <c r="K480" s="88">
        <f>+IF(ISNUMBER(DATA!N1386),DATA!N1386,"n/a")</f>
        <v>2946565.61</v>
      </c>
      <c r="L480" s="79">
        <f>+IF(ISNUMBER(DATA!O1386),DATA!O1386,"n/a")</f>
        <v>1.5887999999999999E-2</v>
      </c>
      <c r="R480" s="68"/>
      <c r="S480" s="68"/>
      <c r="T480" s="68"/>
      <c r="U480" s="68"/>
      <c r="V480" s="68"/>
      <c r="W480" s="68"/>
      <c r="X480" s="68"/>
      <c r="Y480" s="68"/>
    </row>
    <row r="481" spans="1:25" x14ac:dyDescent="0.2">
      <c r="A481" s="77" t="s">
        <v>19</v>
      </c>
      <c r="B481" s="68" t="s">
        <v>12</v>
      </c>
      <c r="C481" s="68" t="s">
        <v>25</v>
      </c>
      <c r="D481" s="68" t="s">
        <v>293</v>
      </c>
      <c r="E481" s="88">
        <f>+IF(ISNUMBER(DATA!H1387),DATA!H1387,"n/a")</f>
        <v>259574.78</v>
      </c>
      <c r="F481" s="79">
        <f>+IF(ISNUMBER(DATA!I1387),DATA!I1387,"n/a")</f>
        <v>-5.4452E-2</v>
      </c>
      <c r="G481" s="88">
        <f>+IF(ISNUMBER(DATA!J1387),DATA!J1387,"n/a")</f>
        <v>923221</v>
      </c>
      <c r="H481" s="79">
        <f>+IF(ISNUMBER(DATA!K1387),DATA!K1387,"n/a")</f>
        <v>-2.4621000000000001E-2</v>
      </c>
      <c r="I481" s="88">
        <f>+IF(ISNUMBER(DATA!L1387),DATA!L1387,"n/a")</f>
        <v>1858722.75</v>
      </c>
      <c r="J481" s="79">
        <f>+IF(ISNUMBER(DATA!M1387),DATA!M1387,"n/a")</f>
        <v>-4.2179000000000001E-2</v>
      </c>
      <c r="K481" s="88">
        <f>+IF(ISNUMBER(DATA!N1387),DATA!N1387,"n/a")</f>
        <v>3642457.63</v>
      </c>
      <c r="L481" s="79">
        <f>+IF(ISNUMBER(DATA!O1387),DATA!O1387,"n/a")</f>
        <v>-5.0723999999999998E-2</v>
      </c>
      <c r="R481" s="68"/>
      <c r="S481" s="68"/>
      <c r="T481" s="68"/>
      <c r="U481" s="68"/>
      <c r="V481" s="68"/>
      <c r="W481" s="68"/>
      <c r="X481" s="68"/>
      <c r="Y481" s="68"/>
    </row>
    <row r="482" spans="1:25" x14ac:dyDescent="0.2">
      <c r="A482" s="77" t="s">
        <v>19</v>
      </c>
      <c r="B482" s="68" t="s">
        <v>12</v>
      </c>
      <c r="C482" s="68" t="s">
        <v>25</v>
      </c>
      <c r="D482" s="68" t="s">
        <v>294</v>
      </c>
      <c r="E482" s="88">
        <f>+IF(ISNUMBER(DATA!H1388),DATA!H1388,"n/a")</f>
        <v>292743.67999999999</v>
      </c>
      <c r="F482" s="79">
        <f>+IF(ISNUMBER(DATA!I1388),DATA!I1388,"n/a")</f>
        <v>3.5105999999999998E-2</v>
      </c>
      <c r="G482" s="88">
        <f>+IF(ISNUMBER(DATA!J1388),DATA!J1388,"n/a")</f>
        <v>1025407.32</v>
      </c>
      <c r="H482" s="79">
        <f>+IF(ISNUMBER(DATA!K1388),DATA!K1388,"n/a")</f>
        <v>4.5627000000000001E-2</v>
      </c>
      <c r="I482" s="88">
        <f>+IF(ISNUMBER(DATA!L1388),DATA!L1388,"n/a")</f>
        <v>2145107.54</v>
      </c>
      <c r="J482" s="79">
        <f>+IF(ISNUMBER(DATA!M1388),DATA!M1388,"n/a")</f>
        <v>2.4694000000000001E-2</v>
      </c>
      <c r="K482" s="88">
        <f>+IF(ISNUMBER(DATA!N1388),DATA!N1388,"n/a")</f>
        <v>4415479.3</v>
      </c>
      <c r="L482" s="79">
        <f>+IF(ISNUMBER(DATA!O1388),DATA!O1388,"n/a")</f>
        <v>6.1929999999999997E-3</v>
      </c>
      <c r="R482" s="68"/>
      <c r="S482" s="68"/>
      <c r="T482" s="68"/>
      <c r="U482" s="68"/>
      <c r="V482" s="68"/>
      <c r="W482" s="68"/>
      <c r="X482" s="68"/>
      <c r="Y482" s="68"/>
    </row>
    <row r="483" spans="1:25" x14ac:dyDescent="0.2">
      <c r="A483" s="77" t="s">
        <v>19</v>
      </c>
      <c r="B483" s="68" t="s">
        <v>12</v>
      </c>
      <c r="C483" s="68" t="s">
        <v>25</v>
      </c>
      <c r="D483" s="68" t="s">
        <v>295</v>
      </c>
      <c r="E483" s="88">
        <f>+IF(ISNUMBER(DATA!H1389),DATA!H1389,"n/a")</f>
        <v>331768.28000000003</v>
      </c>
      <c r="F483" s="79">
        <f>+IF(ISNUMBER(DATA!I1389),DATA!I1389,"n/a")</f>
        <v>-4.8563000000000002E-2</v>
      </c>
      <c r="G483" s="88">
        <f>+IF(ISNUMBER(DATA!J1389),DATA!J1389,"n/a")</f>
        <v>1085296.6299999999</v>
      </c>
      <c r="H483" s="79">
        <f>+IF(ISNUMBER(DATA!K1389),DATA!K1389,"n/a")</f>
        <v>-3.9868000000000001E-2</v>
      </c>
      <c r="I483" s="88">
        <f>+IF(ISNUMBER(DATA!L1389),DATA!L1389,"n/a")</f>
        <v>2271232.85</v>
      </c>
      <c r="J483" s="79">
        <f>+IF(ISNUMBER(DATA!M1389),DATA!M1389,"n/a")</f>
        <v>-2.5411E-2</v>
      </c>
      <c r="K483" s="88">
        <f>+IF(ISNUMBER(DATA!N1389),DATA!N1389,"n/a")</f>
        <v>4505819.1399999997</v>
      </c>
      <c r="L483" s="79">
        <f>+IF(ISNUMBER(DATA!O1389),DATA!O1389,"n/a")</f>
        <v>-4.1333000000000002E-2</v>
      </c>
      <c r="R483" s="68"/>
      <c r="S483" s="68"/>
      <c r="T483" s="68"/>
      <c r="U483" s="68"/>
      <c r="V483" s="68"/>
      <c r="W483" s="68"/>
      <c r="X483" s="68"/>
      <c r="Y483" s="68"/>
    </row>
    <row r="484" spans="1:25" x14ac:dyDescent="0.2">
      <c r="A484" s="77" t="s">
        <v>19</v>
      </c>
      <c r="B484" s="68" t="s">
        <v>12</v>
      </c>
      <c r="C484" s="68" t="s">
        <v>25</v>
      </c>
      <c r="D484" s="68" t="s">
        <v>296</v>
      </c>
      <c r="E484" s="88">
        <f>+IF(ISNUMBER(DATA!H1390),DATA!H1390,"n/a")</f>
        <v>148482.69</v>
      </c>
      <c r="F484" s="79">
        <f>+IF(ISNUMBER(DATA!I1390),DATA!I1390,"n/a")</f>
        <v>-6.6126000000000004E-2</v>
      </c>
      <c r="G484" s="88">
        <f>+IF(ISNUMBER(DATA!J1390),DATA!J1390,"n/a")</f>
        <v>514929.61</v>
      </c>
      <c r="H484" s="79">
        <f>+IF(ISNUMBER(DATA!K1390),DATA!K1390,"n/a")</f>
        <v>-5.3145999999999999E-2</v>
      </c>
      <c r="I484" s="88">
        <f>+IF(ISNUMBER(DATA!L1390),DATA!L1390,"n/a")</f>
        <v>1058947.54</v>
      </c>
      <c r="J484" s="79">
        <f>+IF(ISNUMBER(DATA!M1390),DATA!M1390,"n/a")</f>
        <v>-5.8486000000000003E-2</v>
      </c>
      <c r="K484" s="88">
        <f>+IF(ISNUMBER(DATA!N1390),DATA!N1390,"n/a")</f>
        <v>2045102.53</v>
      </c>
      <c r="L484" s="79">
        <f>+IF(ISNUMBER(DATA!O1390),DATA!O1390,"n/a")</f>
        <v>-8.7395E-2</v>
      </c>
      <c r="R484" s="68"/>
      <c r="S484" s="68"/>
      <c r="T484" s="68"/>
      <c r="U484" s="68"/>
      <c r="V484" s="68"/>
      <c r="W484" s="68"/>
      <c r="X484" s="68"/>
      <c r="Y484" s="68"/>
    </row>
    <row r="485" spans="1:25" x14ac:dyDescent="0.2">
      <c r="A485" s="77" t="s">
        <v>19</v>
      </c>
      <c r="B485" s="68" t="s">
        <v>12</v>
      </c>
      <c r="C485" s="68" t="s">
        <v>25</v>
      </c>
      <c r="D485" s="68" t="s">
        <v>297</v>
      </c>
      <c r="E485" s="88">
        <f>+IF(ISNUMBER(DATA!H1391),DATA!H1391,"n/a")</f>
        <v>122250.06</v>
      </c>
      <c r="F485" s="79">
        <f>+IF(ISNUMBER(DATA!I1391),DATA!I1391,"n/a")</f>
        <v>-7.345E-3</v>
      </c>
      <c r="G485" s="88">
        <f>+IF(ISNUMBER(DATA!J1391),DATA!J1391,"n/a")</f>
        <v>405866.78</v>
      </c>
      <c r="H485" s="79">
        <f>+IF(ISNUMBER(DATA!K1391),DATA!K1391,"n/a")</f>
        <v>2.0890000000000001E-3</v>
      </c>
      <c r="I485" s="88">
        <f>+IF(ISNUMBER(DATA!L1391),DATA!L1391,"n/a")</f>
        <v>905429.91</v>
      </c>
      <c r="J485" s="79">
        <f>+IF(ISNUMBER(DATA!M1391),DATA!M1391,"n/a")</f>
        <v>4.1563999999999997E-2</v>
      </c>
      <c r="K485" s="88">
        <f>+IF(ISNUMBER(DATA!N1391),DATA!N1391,"n/a")</f>
        <v>1830182.89</v>
      </c>
      <c r="L485" s="79">
        <f>+IF(ISNUMBER(DATA!O1391),DATA!O1391,"n/a")</f>
        <v>3.1022999999999998E-2</v>
      </c>
      <c r="R485" s="68"/>
      <c r="S485" s="68"/>
      <c r="T485" s="68"/>
      <c r="U485" s="68"/>
      <c r="V485" s="68"/>
      <c r="W485" s="68"/>
      <c r="X485" s="68"/>
      <c r="Y485" s="68"/>
    </row>
    <row r="486" spans="1:25" x14ac:dyDescent="0.2">
      <c r="A486" s="77" t="s">
        <v>19</v>
      </c>
      <c r="B486" s="68" t="s">
        <v>12</v>
      </c>
      <c r="C486" s="68" t="s">
        <v>25</v>
      </c>
      <c r="D486" s="68" t="s">
        <v>298</v>
      </c>
      <c r="E486" s="88">
        <f>+IF(ISNUMBER(DATA!H1392),DATA!H1392,"n/a")</f>
        <v>145782.74</v>
      </c>
      <c r="F486" s="79">
        <f>+IF(ISNUMBER(DATA!I1392),DATA!I1392,"n/a")</f>
        <v>0.14929799999999999</v>
      </c>
      <c r="G486" s="88">
        <f>+IF(ISNUMBER(DATA!J1392),DATA!J1392,"n/a")</f>
        <v>445658.69</v>
      </c>
      <c r="H486" s="79">
        <f>+IF(ISNUMBER(DATA!K1392),DATA!K1392,"n/a")</f>
        <v>-3.0839999999999999E-3</v>
      </c>
      <c r="I486" s="88">
        <f>+IF(ISNUMBER(DATA!L1392),DATA!L1392,"n/a")</f>
        <v>924209.25</v>
      </c>
      <c r="J486" s="79">
        <f>+IF(ISNUMBER(DATA!M1392),DATA!M1392,"n/a")</f>
        <v>1.3691E-2</v>
      </c>
      <c r="K486" s="88">
        <f>+IF(ISNUMBER(DATA!N1392),DATA!N1392,"n/a")</f>
        <v>1870102.59</v>
      </c>
      <c r="L486" s="79">
        <f>+IF(ISNUMBER(DATA!O1392),DATA!O1392,"n/a")</f>
        <v>5.9760000000000004E-3</v>
      </c>
      <c r="R486" s="68"/>
      <c r="S486" s="68"/>
      <c r="T486" s="68"/>
      <c r="U486" s="68"/>
      <c r="V486" s="68"/>
      <c r="W486" s="68"/>
      <c r="X486" s="68"/>
      <c r="Y486" s="68"/>
    </row>
    <row r="487" spans="1:25" x14ac:dyDescent="0.2">
      <c r="A487" s="77" t="s">
        <v>19</v>
      </c>
      <c r="B487" s="68" t="s">
        <v>12</v>
      </c>
      <c r="C487" s="68" t="s">
        <v>25</v>
      </c>
      <c r="D487" s="68" t="s">
        <v>299</v>
      </c>
      <c r="E487" s="88">
        <f>+IF(ISNUMBER(DATA!H1393),DATA!H1393,"n/a")</f>
        <v>1060054.8500000001</v>
      </c>
      <c r="F487" s="79">
        <f>+IF(ISNUMBER(DATA!I1393),DATA!I1393,"n/a")</f>
        <v>5.9431999999999999E-2</v>
      </c>
      <c r="G487" s="88">
        <f>+IF(ISNUMBER(DATA!J1393),DATA!J1393,"n/a")</f>
        <v>3442260.2</v>
      </c>
      <c r="H487" s="79">
        <f>+IF(ISNUMBER(DATA!K1393),DATA!K1393,"n/a")</f>
        <v>3.9709000000000001E-2</v>
      </c>
      <c r="I487" s="88">
        <f>+IF(ISNUMBER(DATA!L1393),DATA!L1393,"n/a")</f>
        <v>7137744.3399999999</v>
      </c>
      <c r="J487" s="79">
        <f>+IF(ISNUMBER(DATA!M1393),DATA!M1393,"n/a")</f>
        <v>6.8683999999999995E-2</v>
      </c>
      <c r="K487" s="88">
        <f>+IF(ISNUMBER(DATA!N1393),DATA!N1393,"n/a")</f>
        <v>14425730.390000001</v>
      </c>
      <c r="L487" s="79">
        <f>+IF(ISNUMBER(DATA!O1393),DATA!O1393,"n/a")</f>
        <v>8.0852999999999994E-2</v>
      </c>
      <c r="R487" s="68"/>
      <c r="S487" s="68"/>
      <c r="T487" s="68"/>
      <c r="U487" s="68"/>
      <c r="V487" s="68"/>
      <c r="W487" s="68"/>
      <c r="X487" s="68"/>
      <c r="Y487" s="68"/>
    </row>
    <row r="488" spans="1:25" x14ac:dyDescent="0.2">
      <c r="A488" s="77" t="s">
        <v>19</v>
      </c>
      <c r="B488" s="68" t="s">
        <v>12</v>
      </c>
      <c r="C488" s="68" t="s">
        <v>25</v>
      </c>
      <c r="D488" s="68" t="s">
        <v>300</v>
      </c>
      <c r="E488" s="88">
        <f>+IF(ISNUMBER(DATA!H1394),DATA!H1394,"n/a")</f>
        <v>72229.95</v>
      </c>
      <c r="F488" s="79">
        <f>+IF(ISNUMBER(DATA!I1394),DATA!I1394,"n/a")</f>
        <v>-7.2596999999999995E-2</v>
      </c>
      <c r="G488" s="88">
        <f>+IF(ISNUMBER(DATA!J1394),DATA!J1394,"n/a")</f>
        <v>259215.06</v>
      </c>
      <c r="H488" s="79">
        <f>+IF(ISNUMBER(DATA!K1394),DATA!K1394,"n/a")</f>
        <v>-1.5875E-2</v>
      </c>
      <c r="I488" s="88">
        <f>+IF(ISNUMBER(DATA!L1394),DATA!L1394,"n/a")</f>
        <v>535083.17000000004</v>
      </c>
      <c r="J488" s="79">
        <f>+IF(ISNUMBER(DATA!M1394),DATA!M1394,"n/a")</f>
        <v>-1.0593E-2</v>
      </c>
      <c r="K488" s="88">
        <f>+IF(ISNUMBER(DATA!N1394),DATA!N1394,"n/a")</f>
        <v>997079.54</v>
      </c>
      <c r="L488" s="79">
        <f>+IF(ISNUMBER(DATA!O1394),DATA!O1394,"n/a")</f>
        <v>-6.4627000000000004E-2</v>
      </c>
      <c r="R488" s="68"/>
      <c r="S488" s="68"/>
      <c r="T488" s="68"/>
      <c r="U488" s="68"/>
      <c r="V488" s="68"/>
      <c r="W488" s="68"/>
      <c r="X488" s="68"/>
      <c r="Y488" s="68"/>
    </row>
    <row r="489" spans="1:25" x14ac:dyDescent="0.2">
      <c r="A489" s="77" t="s">
        <v>19</v>
      </c>
      <c r="B489" s="68" t="s">
        <v>12</v>
      </c>
      <c r="C489" s="68" t="s">
        <v>25</v>
      </c>
      <c r="D489" s="68" t="s">
        <v>301</v>
      </c>
      <c r="E489" s="88">
        <f>+IF(ISNUMBER(DATA!H1395),DATA!H1395,"n/a")</f>
        <v>369924.85</v>
      </c>
      <c r="F489" s="79">
        <f>+IF(ISNUMBER(DATA!I1395),DATA!I1395,"n/a")</f>
        <v>4.5928999999999998E-2</v>
      </c>
      <c r="G489" s="88">
        <f>+IF(ISNUMBER(DATA!J1395),DATA!J1395,"n/a")</f>
        <v>1183292.81</v>
      </c>
      <c r="H489" s="79">
        <f>+IF(ISNUMBER(DATA!K1395),DATA!K1395,"n/a")</f>
        <v>4.2079999999999999E-2</v>
      </c>
      <c r="I489" s="88">
        <f>+IF(ISNUMBER(DATA!L1395),DATA!L1395,"n/a")</f>
        <v>2630710.02</v>
      </c>
      <c r="J489" s="79">
        <f>+IF(ISNUMBER(DATA!M1395),DATA!M1395,"n/a")</f>
        <v>7.1894E-2</v>
      </c>
      <c r="K489" s="88">
        <f>+IF(ISNUMBER(DATA!N1395),DATA!N1395,"n/a")</f>
        <v>5337212.1500000004</v>
      </c>
      <c r="L489" s="79">
        <f>+IF(ISNUMBER(DATA!O1395),DATA!O1395,"n/a")</f>
        <v>2.8752E-2</v>
      </c>
      <c r="R489" s="68"/>
      <c r="S489" s="68"/>
      <c r="T489" s="68"/>
      <c r="U489" s="68"/>
      <c r="V489" s="68"/>
      <c r="W489" s="68"/>
      <c r="X489" s="68"/>
      <c r="Y489" s="68"/>
    </row>
    <row r="490" spans="1:25" x14ac:dyDescent="0.2">
      <c r="A490" s="77" t="s">
        <v>19</v>
      </c>
      <c r="B490" s="68" t="s">
        <v>12</v>
      </c>
      <c r="C490" s="68" t="s">
        <v>25</v>
      </c>
      <c r="D490" s="68" t="s">
        <v>302</v>
      </c>
      <c r="E490" s="88">
        <f>+IF(ISNUMBER(DATA!H1396),DATA!H1396,"n/a")</f>
        <v>316436.59000000003</v>
      </c>
      <c r="F490" s="79">
        <f>+IF(ISNUMBER(DATA!I1396),DATA!I1396,"n/a")</f>
        <v>-8.2438999999999998E-2</v>
      </c>
      <c r="G490" s="88">
        <f>+IF(ISNUMBER(DATA!J1396),DATA!J1396,"n/a")</f>
        <v>1076303.95</v>
      </c>
      <c r="H490" s="79">
        <f>+IF(ISNUMBER(DATA!K1396),DATA!K1396,"n/a")</f>
        <v>0.14782799999999999</v>
      </c>
      <c r="I490" s="88">
        <f>+IF(ISNUMBER(DATA!L1396),DATA!L1396,"n/a")</f>
        <v>2212442.1</v>
      </c>
      <c r="J490" s="79">
        <f>+IF(ISNUMBER(DATA!M1396),DATA!M1396,"n/a")</f>
        <v>0.254465</v>
      </c>
      <c r="K490" s="88">
        <f>+IF(ISNUMBER(DATA!N1396),DATA!N1396,"n/a")</f>
        <v>4329695.2699999996</v>
      </c>
      <c r="L490" s="79">
        <f>+IF(ISNUMBER(DATA!O1396),DATA!O1396,"n/a")</f>
        <v>0.163439</v>
      </c>
      <c r="R490" s="68"/>
      <c r="S490" s="68"/>
      <c r="T490" s="68"/>
      <c r="U490" s="68"/>
      <c r="V490" s="68"/>
      <c r="W490" s="68"/>
      <c r="X490" s="68"/>
      <c r="Y490" s="68"/>
    </row>
    <row r="491" spans="1:25" x14ac:dyDescent="0.2">
      <c r="A491" s="77" t="s">
        <v>19</v>
      </c>
      <c r="B491" s="68" t="s">
        <v>12</v>
      </c>
      <c r="C491" s="68" t="s">
        <v>25</v>
      </c>
      <c r="D491" s="68" t="s">
        <v>303</v>
      </c>
      <c r="E491" s="88">
        <f>+IF(ISNUMBER(DATA!H1397),DATA!H1397,"n/a")</f>
        <v>328362.77</v>
      </c>
      <c r="F491" s="79">
        <f>+IF(ISNUMBER(DATA!I1397),DATA!I1397,"n/a")</f>
        <v>-5.4854E-2</v>
      </c>
      <c r="G491" s="88">
        <f>+IF(ISNUMBER(DATA!J1397),DATA!J1397,"n/a")</f>
        <v>1094101.49</v>
      </c>
      <c r="H491" s="79">
        <f>+IF(ISNUMBER(DATA!K1397),DATA!K1397,"n/a")</f>
        <v>7.2509999999999996E-3</v>
      </c>
      <c r="I491" s="88">
        <f>+IF(ISNUMBER(DATA!L1397),DATA!L1397,"n/a")</f>
        <v>2313135.94</v>
      </c>
      <c r="J491" s="79">
        <f>+IF(ISNUMBER(DATA!M1397),DATA!M1397,"n/a")</f>
        <v>9.2660999999999993E-2</v>
      </c>
      <c r="K491" s="88">
        <f>+IF(ISNUMBER(DATA!N1397),DATA!N1397,"n/a")</f>
        <v>4520588.7300000004</v>
      </c>
      <c r="L491" s="79">
        <f>+IF(ISNUMBER(DATA!O1397),DATA!O1397,"n/a")</f>
        <v>8.1252000000000005E-2</v>
      </c>
      <c r="R491" s="68"/>
      <c r="S491" s="68"/>
      <c r="T491" s="68"/>
      <c r="U491" s="68"/>
      <c r="V491" s="68"/>
      <c r="W491" s="68"/>
      <c r="X491" s="68"/>
      <c r="Y491" s="68"/>
    </row>
    <row r="492" spans="1:25" x14ac:dyDescent="0.2">
      <c r="A492" s="77" t="s">
        <v>19</v>
      </c>
      <c r="B492" s="68" t="s">
        <v>12</v>
      </c>
      <c r="C492" s="68" t="s">
        <v>25</v>
      </c>
      <c r="D492" s="68" t="s">
        <v>304</v>
      </c>
      <c r="E492" s="88">
        <f>+IF(ISNUMBER(DATA!H1398),DATA!H1398,"n/a")</f>
        <v>100044.93</v>
      </c>
      <c r="F492" s="79">
        <f>+IF(ISNUMBER(DATA!I1398),DATA!I1398,"n/a")</f>
        <v>-1.6889000000000001E-2</v>
      </c>
      <c r="G492" s="88">
        <f>+IF(ISNUMBER(DATA!J1398),DATA!J1398,"n/a")</f>
        <v>336878.21</v>
      </c>
      <c r="H492" s="79">
        <f>+IF(ISNUMBER(DATA!K1398),DATA!K1398,"n/a")</f>
        <v>-7.9719999999999999E-3</v>
      </c>
      <c r="I492" s="88">
        <f>+IF(ISNUMBER(DATA!L1398),DATA!L1398,"n/a")</f>
        <v>705226.83</v>
      </c>
      <c r="J492" s="79">
        <f>+IF(ISNUMBER(DATA!M1398),DATA!M1398,"n/a")</f>
        <v>-1.0970000000000001E-2</v>
      </c>
      <c r="K492" s="88">
        <f>+IF(ISNUMBER(DATA!N1398),DATA!N1398,"n/a")</f>
        <v>1347118.51</v>
      </c>
      <c r="L492" s="79">
        <f>+IF(ISNUMBER(DATA!O1398),DATA!O1398,"n/a")</f>
        <v>-6.1788999999999997E-2</v>
      </c>
      <c r="R492" s="68"/>
      <c r="S492" s="68"/>
      <c r="T492" s="68"/>
      <c r="U492" s="68"/>
      <c r="V492" s="68"/>
      <c r="W492" s="68"/>
      <c r="X492" s="68"/>
      <c r="Y492" s="68"/>
    </row>
    <row r="493" spans="1:25" x14ac:dyDescent="0.2">
      <c r="A493" s="77" t="s">
        <v>19</v>
      </c>
      <c r="B493" s="68" t="s">
        <v>12</v>
      </c>
      <c r="C493" s="68" t="s">
        <v>25</v>
      </c>
      <c r="D493" s="68" t="s">
        <v>305</v>
      </c>
      <c r="E493" s="88">
        <f>+IF(ISNUMBER(DATA!H1399),DATA!H1399,"n/a")</f>
        <v>189862.44</v>
      </c>
      <c r="F493" s="79">
        <f>+IF(ISNUMBER(DATA!I1399),DATA!I1399,"n/a")</f>
        <v>-3.2042000000000001E-2</v>
      </c>
      <c r="G493" s="88">
        <f>+IF(ISNUMBER(DATA!J1399),DATA!J1399,"n/a")</f>
        <v>695579.75</v>
      </c>
      <c r="H493" s="79">
        <f>+IF(ISNUMBER(DATA!K1399),DATA!K1399,"n/a")</f>
        <v>4.176E-3</v>
      </c>
      <c r="I493" s="88">
        <f>+IF(ISNUMBER(DATA!L1399),DATA!L1399,"n/a")</f>
        <v>1561337.58</v>
      </c>
      <c r="J493" s="79">
        <f>+IF(ISNUMBER(DATA!M1399),DATA!M1399,"n/a")</f>
        <v>1.3321E-2</v>
      </c>
      <c r="K493" s="88">
        <f>+IF(ISNUMBER(DATA!N1399),DATA!N1399,"n/a")</f>
        <v>2853847</v>
      </c>
      <c r="L493" s="79">
        <f>+IF(ISNUMBER(DATA!O1399),DATA!O1399,"n/a")</f>
        <v>5.3880000000000004E-3</v>
      </c>
      <c r="R493" s="68"/>
      <c r="S493" s="68"/>
      <c r="T493" s="68"/>
      <c r="U493" s="68"/>
      <c r="V493" s="68"/>
      <c r="W493" s="68"/>
      <c r="X493" s="68"/>
      <c r="Y493" s="68"/>
    </row>
    <row r="494" spans="1:25" x14ac:dyDescent="0.2">
      <c r="A494" s="77" t="s">
        <v>19</v>
      </c>
      <c r="B494" s="68" t="s">
        <v>12</v>
      </c>
      <c r="C494" s="68" t="s">
        <v>25</v>
      </c>
      <c r="D494" s="68" t="s">
        <v>306</v>
      </c>
      <c r="E494" s="88">
        <f>+IF(ISNUMBER(DATA!H1400),DATA!H1400,"n/a")</f>
        <v>985724.82</v>
      </c>
      <c r="F494" s="79">
        <f>+IF(ISNUMBER(DATA!I1400),DATA!I1400,"n/a")</f>
        <v>5.8970000000000003E-3</v>
      </c>
      <c r="G494" s="88">
        <f>+IF(ISNUMBER(DATA!J1400),DATA!J1400,"n/a")</f>
        <v>3357509.59</v>
      </c>
      <c r="H494" s="79">
        <f>+IF(ISNUMBER(DATA!K1400),DATA!K1400,"n/a")</f>
        <v>7.5659999999999998E-3</v>
      </c>
      <c r="I494" s="88">
        <f>+IF(ISNUMBER(DATA!L1400),DATA!L1400,"n/a")</f>
        <v>7062023.9299999997</v>
      </c>
      <c r="J494" s="79">
        <f>+IF(ISNUMBER(DATA!M1400),DATA!M1400,"n/a")</f>
        <v>-1.4924E-2</v>
      </c>
      <c r="K494" s="88">
        <f>+IF(ISNUMBER(DATA!N1400),DATA!N1400,"n/a")</f>
        <v>14372220.82</v>
      </c>
      <c r="L494" s="79">
        <f>+IF(ISNUMBER(DATA!O1400),DATA!O1400,"n/a")</f>
        <v>-4.3652000000000003E-2</v>
      </c>
      <c r="R494" s="68"/>
      <c r="S494" s="68"/>
      <c r="T494" s="68"/>
      <c r="U494" s="68"/>
      <c r="V494" s="68"/>
      <c r="W494" s="68"/>
      <c r="X494" s="68"/>
      <c r="Y494" s="68"/>
    </row>
    <row r="495" spans="1:25" x14ac:dyDescent="0.2">
      <c r="A495" s="77" t="s">
        <v>19</v>
      </c>
      <c r="B495" s="68" t="s">
        <v>12</v>
      </c>
      <c r="C495" s="68" t="s">
        <v>25</v>
      </c>
      <c r="D495" s="68" t="s">
        <v>307</v>
      </c>
      <c r="E495" s="88">
        <f>+IF(ISNUMBER(DATA!H1401),DATA!H1401,"n/a")</f>
        <v>537031.77</v>
      </c>
      <c r="F495" s="79">
        <f>+IF(ISNUMBER(DATA!I1401),DATA!I1401,"n/a")</f>
        <v>2.3812E-2</v>
      </c>
      <c r="G495" s="88">
        <f>+IF(ISNUMBER(DATA!J1401),DATA!J1401,"n/a")</f>
        <v>1843444.15</v>
      </c>
      <c r="H495" s="79">
        <f>+IF(ISNUMBER(DATA!K1401),DATA!K1401,"n/a")</f>
        <v>2.6329999999999999E-2</v>
      </c>
      <c r="I495" s="88">
        <f>+IF(ISNUMBER(DATA!L1401),DATA!L1401,"n/a")</f>
        <v>3776371.27</v>
      </c>
      <c r="J495" s="79">
        <f>+IF(ISNUMBER(DATA!M1401),DATA!M1401,"n/a")</f>
        <v>2.8760999999999998E-2</v>
      </c>
      <c r="K495" s="88">
        <f>+IF(ISNUMBER(DATA!N1401),DATA!N1401,"n/a")</f>
        <v>7467092.6600000001</v>
      </c>
      <c r="L495" s="79">
        <f>+IF(ISNUMBER(DATA!O1401),DATA!O1401,"n/a")</f>
        <v>3.2301999999999997E-2</v>
      </c>
      <c r="R495" s="68"/>
      <c r="S495" s="68"/>
      <c r="T495" s="68"/>
      <c r="U495" s="68"/>
      <c r="V495" s="68"/>
      <c r="W495" s="68"/>
      <c r="X495" s="68"/>
      <c r="Y495" s="68"/>
    </row>
    <row r="496" spans="1:25" x14ac:dyDescent="0.2">
      <c r="A496" s="77" t="s">
        <v>19</v>
      </c>
      <c r="B496" s="68" t="s">
        <v>12</v>
      </c>
      <c r="C496" s="68" t="s">
        <v>25</v>
      </c>
      <c r="D496" s="68" t="s">
        <v>308</v>
      </c>
      <c r="E496" s="88">
        <f>+IF(ISNUMBER(DATA!H1402),DATA!H1402,"n/a")</f>
        <v>79126.7</v>
      </c>
      <c r="F496" s="79">
        <f>+IF(ISNUMBER(DATA!I1402),DATA!I1402,"n/a")</f>
        <v>-1.4961E-2</v>
      </c>
      <c r="G496" s="88">
        <f>+IF(ISNUMBER(DATA!J1402),DATA!J1402,"n/a")</f>
        <v>268044.03999999998</v>
      </c>
      <c r="H496" s="79">
        <f>+IF(ISNUMBER(DATA!K1402),DATA!K1402,"n/a")</f>
        <v>-1.6577000000000001E-2</v>
      </c>
      <c r="I496" s="88">
        <f>+IF(ISNUMBER(DATA!L1402),DATA!L1402,"n/a")</f>
        <v>520278.98</v>
      </c>
      <c r="J496" s="79">
        <f>+IF(ISNUMBER(DATA!M1402),DATA!M1402,"n/a")</f>
        <v>-5.7813999999999997E-2</v>
      </c>
      <c r="K496" s="88">
        <f>+IF(ISNUMBER(DATA!N1402),DATA!N1402,"n/a")</f>
        <v>997373.36</v>
      </c>
      <c r="L496" s="79">
        <f>+IF(ISNUMBER(DATA!O1402),DATA!O1402,"n/a")</f>
        <v>-5.3263999999999999E-2</v>
      </c>
      <c r="R496" s="68"/>
      <c r="S496" s="68"/>
      <c r="T496" s="68"/>
      <c r="U496" s="68"/>
      <c r="V496" s="68"/>
      <c r="W496" s="68"/>
      <c r="X496" s="68"/>
      <c r="Y496" s="68"/>
    </row>
    <row r="497" spans="1:25" x14ac:dyDescent="0.2">
      <c r="A497" s="77" t="s">
        <v>19</v>
      </c>
      <c r="B497" s="68" t="s">
        <v>12</v>
      </c>
      <c r="C497" s="68" t="s">
        <v>25</v>
      </c>
      <c r="D497" s="68" t="s">
        <v>309</v>
      </c>
      <c r="E497" s="88">
        <f>+IF(ISNUMBER(DATA!H1403),DATA!H1403,"n/a")</f>
        <v>242989.76</v>
      </c>
      <c r="F497" s="79">
        <f>+IF(ISNUMBER(DATA!I1403),DATA!I1403,"n/a")</f>
        <v>9.8040000000000002E-3</v>
      </c>
      <c r="G497" s="88">
        <f>+IF(ISNUMBER(DATA!J1403),DATA!J1403,"n/a")</f>
        <v>784485.09</v>
      </c>
      <c r="H497" s="79">
        <f>+IF(ISNUMBER(DATA!K1403),DATA!K1403,"n/a")</f>
        <v>-5.8279999999999998E-3</v>
      </c>
      <c r="I497" s="88">
        <f>+IF(ISNUMBER(DATA!L1403),DATA!L1403,"n/a")</f>
        <v>1747028.14</v>
      </c>
      <c r="J497" s="79">
        <f>+IF(ISNUMBER(DATA!M1403),DATA!M1403,"n/a")</f>
        <v>3.0476E-2</v>
      </c>
      <c r="K497" s="88">
        <f>+IF(ISNUMBER(DATA!N1403),DATA!N1403,"n/a")</f>
        <v>3538093.3</v>
      </c>
      <c r="L497" s="79">
        <f>+IF(ISNUMBER(DATA!O1403),DATA!O1403,"n/a")</f>
        <v>1.4300000000000001E-4</v>
      </c>
      <c r="R497" s="68"/>
      <c r="S497" s="68"/>
      <c r="T497" s="68"/>
      <c r="U497" s="68"/>
      <c r="V497" s="68"/>
      <c r="W497" s="68"/>
      <c r="X497" s="68"/>
      <c r="Y497" s="68"/>
    </row>
    <row r="498" spans="1:25" x14ac:dyDescent="0.2">
      <c r="A498" s="77" t="s">
        <v>19</v>
      </c>
      <c r="B498" s="68" t="s">
        <v>12</v>
      </c>
      <c r="C498" s="68" t="s">
        <v>25</v>
      </c>
      <c r="D498" s="68" t="s">
        <v>310</v>
      </c>
      <c r="E498" s="88">
        <f>+IF(ISNUMBER(DATA!H1404),DATA!H1404,"n/a")</f>
        <v>132278.66</v>
      </c>
      <c r="F498" s="79">
        <f>+IF(ISNUMBER(DATA!I1404),DATA!I1404,"n/a")</f>
        <v>-3.1245999999999999E-2</v>
      </c>
      <c r="G498" s="88">
        <f>+IF(ISNUMBER(DATA!J1404),DATA!J1404,"n/a")</f>
        <v>460979.35</v>
      </c>
      <c r="H498" s="79">
        <f>+IF(ISNUMBER(DATA!K1404),DATA!K1404,"n/a")</f>
        <v>-5.6666000000000001E-2</v>
      </c>
      <c r="I498" s="88">
        <f>+IF(ISNUMBER(DATA!L1404),DATA!L1404,"n/a")</f>
        <v>942434.25</v>
      </c>
      <c r="J498" s="79">
        <f>+IF(ISNUMBER(DATA!M1404),DATA!M1404,"n/a")</f>
        <v>-7.8794000000000003E-2</v>
      </c>
      <c r="K498" s="88">
        <f>+IF(ISNUMBER(DATA!N1404),DATA!N1404,"n/a")</f>
        <v>1870923.52</v>
      </c>
      <c r="L498" s="79">
        <f>+IF(ISNUMBER(DATA!O1404),DATA!O1404,"n/a")</f>
        <v>-7.7909999999999993E-2</v>
      </c>
      <c r="R498" s="68"/>
      <c r="S498" s="68"/>
      <c r="T498" s="68"/>
      <c r="U498" s="68"/>
      <c r="V498" s="68"/>
      <c r="W498" s="68"/>
      <c r="X498" s="68"/>
      <c r="Y498" s="68"/>
    </row>
    <row r="499" spans="1:25" x14ac:dyDescent="0.2">
      <c r="A499" s="77" t="s">
        <v>19</v>
      </c>
      <c r="B499" s="68" t="s">
        <v>12</v>
      </c>
      <c r="C499" s="68" t="s">
        <v>25</v>
      </c>
      <c r="D499" s="68" t="s">
        <v>311</v>
      </c>
      <c r="E499" s="88">
        <f>+IF(ISNUMBER(DATA!H1405),DATA!H1405,"n/a")</f>
        <v>406830.92</v>
      </c>
      <c r="F499" s="79">
        <f>+IF(ISNUMBER(DATA!I1405),DATA!I1405,"n/a")</f>
        <v>-6.2852000000000005E-2</v>
      </c>
      <c r="G499" s="88">
        <f>+IF(ISNUMBER(DATA!J1405),DATA!J1405,"n/a")</f>
        <v>1422416.34</v>
      </c>
      <c r="H499" s="79">
        <f>+IF(ISNUMBER(DATA!K1405),DATA!K1405,"n/a")</f>
        <v>-6.4363000000000004E-2</v>
      </c>
      <c r="I499" s="88">
        <f>+IF(ISNUMBER(DATA!L1405),DATA!L1405,"n/a")</f>
        <v>3049055.18</v>
      </c>
      <c r="J499" s="79">
        <f>+IF(ISNUMBER(DATA!M1405),DATA!M1405,"n/a")</f>
        <v>-6.1898000000000002E-2</v>
      </c>
      <c r="K499" s="88">
        <f>+IF(ISNUMBER(DATA!N1405),DATA!N1405,"n/a")</f>
        <v>6309385.7599999998</v>
      </c>
      <c r="L499" s="79">
        <f>+IF(ISNUMBER(DATA!O1405),DATA!O1405,"n/a")</f>
        <v>-5.9456000000000002E-2</v>
      </c>
      <c r="R499" s="68"/>
      <c r="S499" s="68"/>
      <c r="T499" s="68"/>
      <c r="U499" s="68"/>
      <c r="V499" s="68"/>
      <c r="W499" s="68"/>
      <c r="X499" s="68"/>
      <c r="Y499" s="68"/>
    </row>
    <row r="500" spans="1:25" x14ac:dyDescent="0.2">
      <c r="A500" s="77" t="s">
        <v>19</v>
      </c>
      <c r="B500" s="68" t="s">
        <v>12</v>
      </c>
      <c r="C500" s="68" t="s">
        <v>25</v>
      </c>
      <c r="D500" s="68" t="s">
        <v>312</v>
      </c>
      <c r="E500" s="88">
        <f>+IF(ISNUMBER(DATA!H1406),DATA!H1406,"n/a")</f>
        <v>404723.57</v>
      </c>
      <c r="F500" s="79">
        <f>+IF(ISNUMBER(DATA!I1406),DATA!I1406,"n/a")</f>
        <v>1.9598000000000001E-2</v>
      </c>
      <c r="G500" s="88">
        <f>+IF(ISNUMBER(DATA!J1406),DATA!J1406,"n/a")</f>
        <v>1297722.01</v>
      </c>
      <c r="H500" s="79">
        <f>+IF(ISNUMBER(DATA!K1406),DATA!K1406,"n/a")</f>
        <v>2.069E-2</v>
      </c>
      <c r="I500" s="88">
        <f>+IF(ISNUMBER(DATA!L1406),DATA!L1406,"n/a")</f>
        <v>2797297.35</v>
      </c>
      <c r="J500" s="79">
        <f>+IF(ISNUMBER(DATA!M1406),DATA!M1406,"n/a")</f>
        <v>2.4362000000000002E-2</v>
      </c>
      <c r="K500" s="88">
        <f>+IF(ISNUMBER(DATA!N1406),DATA!N1406,"n/a")</f>
        <v>5803973.96</v>
      </c>
      <c r="L500" s="79">
        <f>+IF(ISNUMBER(DATA!O1406),DATA!O1406,"n/a")</f>
        <v>1.7610000000000001E-2</v>
      </c>
      <c r="R500" s="68"/>
      <c r="S500" s="68"/>
      <c r="T500" s="68"/>
      <c r="U500" s="68"/>
      <c r="V500" s="68"/>
      <c r="W500" s="68"/>
      <c r="X500" s="68"/>
      <c r="Y500" s="68"/>
    </row>
    <row r="501" spans="1:25" x14ac:dyDescent="0.2">
      <c r="A501" s="77" t="s">
        <v>19</v>
      </c>
      <c r="B501" s="68" t="s">
        <v>12</v>
      </c>
      <c r="C501" s="68" t="s">
        <v>25</v>
      </c>
      <c r="D501" s="68" t="s">
        <v>313</v>
      </c>
      <c r="E501" s="88">
        <f>+IF(ISNUMBER(DATA!H1407),DATA!H1407,"n/a")</f>
        <v>235449.92</v>
      </c>
      <c r="F501" s="79">
        <f>+IF(ISNUMBER(DATA!I1407),DATA!I1407,"n/a")</f>
        <v>-2.6145000000000002E-2</v>
      </c>
      <c r="G501" s="88">
        <f>+IF(ISNUMBER(DATA!J1407),DATA!J1407,"n/a")</f>
        <v>858292.27</v>
      </c>
      <c r="H501" s="79">
        <f>+IF(ISNUMBER(DATA!K1407),DATA!K1407,"n/a")</f>
        <v>-6.0282000000000002E-2</v>
      </c>
      <c r="I501" s="88">
        <f>+IF(ISNUMBER(DATA!L1407),DATA!L1407,"n/a")</f>
        <v>1784000.65</v>
      </c>
      <c r="J501" s="79">
        <f>+IF(ISNUMBER(DATA!M1407),DATA!M1407,"n/a")</f>
        <v>-7.4911000000000005E-2</v>
      </c>
      <c r="K501" s="88">
        <f>+IF(ISNUMBER(DATA!N1407),DATA!N1407,"n/a")</f>
        <v>4062842.15</v>
      </c>
      <c r="L501" s="79">
        <f>+IF(ISNUMBER(DATA!O1407),DATA!O1407,"n/a")</f>
        <v>4.2056000000000003E-2</v>
      </c>
      <c r="R501" s="68"/>
      <c r="S501" s="68"/>
      <c r="T501" s="68"/>
      <c r="U501" s="68"/>
      <c r="V501" s="68"/>
      <c r="W501" s="68"/>
      <c r="X501" s="68"/>
      <c r="Y501" s="68"/>
    </row>
    <row r="502" spans="1:25" x14ac:dyDescent="0.2">
      <c r="A502" s="77" t="s">
        <v>19</v>
      </c>
      <c r="B502" s="68" t="s">
        <v>12</v>
      </c>
      <c r="C502" s="68" t="s">
        <v>25</v>
      </c>
      <c r="D502" s="68" t="s">
        <v>314</v>
      </c>
      <c r="E502" s="88">
        <f>+IF(ISNUMBER(DATA!H1408),DATA!H1408,"n/a")</f>
        <v>308889.53000000003</v>
      </c>
      <c r="F502" s="79">
        <f>+IF(ISNUMBER(DATA!I1408),DATA!I1408,"n/a")</f>
        <v>7.4656E-2</v>
      </c>
      <c r="G502" s="88">
        <f>+IF(ISNUMBER(DATA!J1408),DATA!J1408,"n/a")</f>
        <v>1036215.53</v>
      </c>
      <c r="H502" s="79">
        <f>+IF(ISNUMBER(DATA!K1408),DATA!K1408,"n/a")</f>
        <v>2.0056000000000001E-2</v>
      </c>
      <c r="I502" s="88">
        <f>+IF(ISNUMBER(DATA!L1408),DATA!L1408,"n/a")</f>
        <v>2083869.26</v>
      </c>
      <c r="J502" s="79">
        <f>+IF(ISNUMBER(DATA!M1408),DATA!M1408,"n/a")</f>
        <v>1.0671999999999999E-2</v>
      </c>
      <c r="K502" s="88">
        <f>+IF(ISNUMBER(DATA!N1408),DATA!N1408,"n/a")</f>
        <v>4182242.7</v>
      </c>
      <c r="L502" s="79">
        <f>+IF(ISNUMBER(DATA!O1408),DATA!O1408,"n/a")</f>
        <v>2.2266999999999999E-2</v>
      </c>
      <c r="R502" s="68"/>
      <c r="S502" s="68"/>
      <c r="T502" s="68"/>
      <c r="U502" s="68"/>
      <c r="V502" s="68"/>
      <c r="W502" s="68"/>
      <c r="X502" s="68"/>
      <c r="Y502" s="68"/>
    </row>
    <row r="503" spans="1:25" x14ac:dyDescent="0.2">
      <c r="A503" s="77" t="s">
        <v>19</v>
      </c>
      <c r="B503" s="68" t="s">
        <v>12</v>
      </c>
      <c r="C503" s="68" t="s">
        <v>25</v>
      </c>
      <c r="D503" s="68" t="s">
        <v>315</v>
      </c>
      <c r="E503" s="88">
        <f>+IF(ISNUMBER(DATA!H1409),DATA!H1409,"n/a")</f>
        <v>203439.55</v>
      </c>
      <c r="F503" s="79">
        <f>+IF(ISNUMBER(DATA!I1409),DATA!I1409,"n/a")</f>
        <v>-0.11668100000000001</v>
      </c>
      <c r="G503" s="88">
        <f>+IF(ISNUMBER(DATA!J1409),DATA!J1409,"n/a")</f>
        <v>678999.01</v>
      </c>
      <c r="H503" s="79">
        <f>+IF(ISNUMBER(DATA!K1409),DATA!K1409,"n/a")</f>
        <v>-9.9961999999999995E-2</v>
      </c>
      <c r="I503" s="88">
        <f>+IF(ISNUMBER(DATA!L1409),DATA!L1409,"n/a")</f>
        <v>1483181.53</v>
      </c>
      <c r="J503" s="79">
        <f>+IF(ISNUMBER(DATA!M1409),DATA!M1409,"n/a")</f>
        <v>-6.2229E-2</v>
      </c>
      <c r="K503" s="88">
        <f>+IF(ISNUMBER(DATA!N1409),DATA!N1409,"n/a")</f>
        <v>3127397.08</v>
      </c>
      <c r="L503" s="79">
        <f>+IF(ISNUMBER(DATA!O1409),DATA!O1409,"n/a")</f>
        <v>-3.6887000000000003E-2</v>
      </c>
      <c r="R503" s="68"/>
      <c r="S503" s="68"/>
      <c r="T503" s="68"/>
      <c r="U503" s="68"/>
      <c r="V503" s="68"/>
      <c r="W503" s="68"/>
      <c r="X503" s="68"/>
      <c r="Y503" s="68"/>
    </row>
    <row r="504" spans="1:25" x14ac:dyDescent="0.2">
      <c r="A504" s="77" t="s">
        <v>19</v>
      </c>
      <c r="B504" s="68" t="s">
        <v>12</v>
      </c>
      <c r="C504" s="68" t="s">
        <v>25</v>
      </c>
      <c r="D504" s="68" t="s">
        <v>316</v>
      </c>
      <c r="E504" s="88">
        <f>+IF(ISNUMBER(DATA!H1410),DATA!H1410,"n/a")</f>
        <v>191275.8</v>
      </c>
      <c r="F504" s="79">
        <f>+IF(ISNUMBER(DATA!I1410),DATA!I1410,"n/a")</f>
        <v>-0.10609499999999999</v>
      </c>
      <c r="G504" s="88">
        <f>+IF(ISNUMBER(DATA!J1410),DATA!J1410,"n/a")</f>
        <v>644766.02</v>
      </c>
      <c r="H504" s="79">
        <f>+IF(ISNUMBER(DATA!K1410),DATA!K1410,"n/a")</f>
        <v>-0.102357</v>
      </c>
      <c r="I504" s="88">
        <f>+IF(ISNUMBER(DATA!L1410),DATA!L1410,"n/a")</f>
        <v>1399024.3</v>
      </c>
      <c r="J504" s="79">
        <f>+IF(ISNUMBER(DATA!M1410),DATA!M1410,"n/a")</f>
        <v>-6.8862000000000007E-2</v>
      </c>
      <c r="K504" s="88">
        <f>+IF(ISNUMBER(DATA!N1410),DATA!N1410,"n/a")</f>
        <v>2866368.82</v>
      </c>
      <c r="L504" s="79">
        <f>+IF(ISNUMBER(DATA!O1410),DATA!O1410,"n/a")</f>
        <v>-4.7460000000000002E-2</v>
      </c>
      <c r="R504" s="68"/>
      <c r="S504" s="68"/>
      <c r="T504" s="68"/>
      <c r="U504" s="68"/>
      <c r="V504" s="68"/>
      <c r="W504" s="68"/>
      <c r="X504" s="68"/>
      <c r="Y504" s="68"/>
    </row>
    <row r="505" spans="1:25" x14ac:dyDescent="0.2">
      <c r="A505" s="77" t="s">
        <v>19</v>
      </c>
      <c r="B505" s="68" t="s">
        <v>12</v>
      </c>
      <c r="C505" s="68" t="s">
        <v>25</v>
      </c>
      <c r="D505" s="68" t="s">
        <v>317</v>
      </c>
      <c r="E505" s="88">
        <f>+IF(ISNUMBER(DATA!H1411),DATA!H1411,"n/a")</f>
        <v>150500.66</v>
      </c>
      <c r="F505" s="79">
        <f>+IF(ISNUMBER(DATA!I1411),DATA!I1411,"n/a")</f>
        <v>-5.3686999999999999E-2</v>
      </c>
      <c r="G505" s="88">
        <f>+IF(ISNUMBER(DATA!J1411),DATA!J1411,"n/a")</f>
        <v>511738.03</v>
      </c>
      <c r="H505" s="79">
        <f>+IF(ISNUMBER(DATA!K1411),DATA!K1411,"n/a")</f>
        <v>-7.324E-2</v>
      </c>
      <c r="I505" s="88">
        <f>+IF(ISNUMBER(DATA!L1411),DATA!L1411,"n/a")</f>
        <v>1092169.81</v>
      </c>
      <c r="J505" s="79">
        <f>+IF(ISNUMBER(DATA!M1411),DATA!M1411,"n/a")</f>
        <v>-5.1631999999999997E-2</v>
      </c>
      <c r="K505" s="88">
        <f>+IF(ISNUMBER(DATA!N1411),DATA!N1411,"n/a")</f>
        <v>2187522.61</v>
      </c>
      <c r="L505" s="79">
        <f>+IF(ISNUMBER(DATA!O1411),DATA!O1411,"n/a")</f>
        <v>-2.0073000000000001E-2</v>
      </c>
      <c r="R505" s="68"/>
      <c r="S505" s="68"/>
      <c r="T505" s="68"/>
      <c r="U505" s="68"/>
      <c r="V505" s="68"/>
      <c r="W505" s="68"/>
      <c r="X505" s="68"/>
      <c r="Y505" s="68"/>
    </row>
    <row r="506" spans="1:25" x14ac:dyDescent="0.2">
      <c r="A506" s="77" t="s">
        <v>19</v>
      </c>
      <c r="B506" s="68" t="s">
        <v>12</v>
      </c>
      <c r="C506" s="68" t="s">
        <v>25</v>
      </c>
      <c r="D506" s="68" t="s">
        <v>318</v>
      </c>
      <c r="E506" s="88">
        <f>+IF(ISNUMBER(DATA!H1412),DATA!H1412,"n/a")</f>
        <v>233073.77</v>
      </c>
      <c r="F506" s="79">
        <f>+IF(ISNUMBER(DATA!I1412),DATA!I1412,"n/a")</f>
        <v>3.0841E-2</v>
      </c>
      <c r="G506" s="88">
        <f>+IF(ISNUMBER(DATA!J1412),DATA!J1412,"n/a")</f>
        <v>757646.62</v>
      </c>
      <c r="H506" s="79">
        <f>+IF(ISNUMBER(DATA!K1412),DATA!K1412,"n/a")</f>
        <v>1.4605999999999999E-2</v>
      </c>
      <c r="I506" s="88">
        <f>+IF(ISNUMBER(DATA!L1412),DATA!L1412,"n/a")</f>
        <v>1598880.56</v>
      </c>
      <c r="J506" s="79">
        <f>+IF(ISNUMBER(DATA!M1412),DATA!M1412,"n/a")</f>
        <v>2.1606E-2</v>
      </c>
      <c r="K506" s="88">
        <f>+IF(ISNUMBER(DATA!N1412),DATA!N1412,"n/a")</f>
        <v>3296620.81</v>
      </c>
      <c r="L506" s="79">
        <f>+IF(ISNUMBER(DATA!O1412),DATA!O1412,"n/a")</f>
        <v>4.1137E-2</v>
      </c>
      <c r="R506" s="68"/>
      <c r="S506" s="68"/>
      <c r="T506" s="68"/>
      <c r="U506" s="68"/>
      <c r="V506" s="68"/>
      <c r="W506" s="68"/>
      <c r="X506" s="68"/>
      <c r="Y506" s="68"/>
    </row>
    <row r="507" spans="1:25" x14ac:dyDescent="0.2">
      <c r="A507" s="77" t="s">
        <v>19</v>
      </c>
      <c r="B507" s="68" t="s">
        <v>12</v>
      </c>
      <c r="C507" s="68" t="s">
        <v>25</v>
      </c>
      <c r="D507" s="68" t="s">
        <v>319</v>
      </c>
      <c r="E507" s="88">
        <f>+IF(ISNUMBER(DATA!H1413),DATA!H1413,"n/a")</f>
        <v>153742.49</v>
      </c>
      <c r="F507" s="79">
        <f>+IF(ISNUMBER(DATA!I1413),DATA!I1413,"n/a")</f>
        <v>-9.3142000000000003E-2</v>
      </c>
      <c r="G507" s="88">
        <f>+IF(ISNUMBER(DATA!J1413),DATA!J1413,"n/a")</f>
        <v>539870.18999999994</v>
      </c>
      <c r="H507" s="79">
        <f>+IF(ISNUMBER(DATA!K1413),DATA!K1413,"n/a")</f>
        <v>-6.132E-2</v>
      </c>
      <c r="I507" s="88">
        <f>+IF(ISNUMBER(DATA!L1413),DATA!L1413,"n/a")</f>
        <v>1103962.1499999999</v>
      </c>
      <c r="J507" s="79">
        <f>+IF(ISNUMBER(DATA!M1413),DATA!M1413,"n/a")</f>
        <v>-4.3892E-2</v>
      </c>
      <c r="K507" s="88">
        <f>+IF(ISNUMBER(DATA!N1413),DATA!N1413,"n/a")</f>
        <v>2220995.31</v>
      </c>
      <c r="L507" s="79">
        <f>+IF(ISNUMBER(DATA!O1413),DATA!O1413,"n/a")</f>
        <v>-3.0491999999999998E-2</v>
      </c>
      <c r="R507" s="68"/>
      <c r="S507" s="68"/>
      <c r="T507" s="68"/>
      <c r="U507" s="68"/>
      <c r="V507" s="68"/>
      <c r="W507" s="68"/>
      <c r="X507" s="68"/>
      <c r="Y507" s="68"/>
    </row>
    <row r="508" spans="1:25" x14ac:dyDescent="0.2">
      <c r="A508" s="77" t="s">
        <v>19</v>
      </c>
      <c r="B508" s="68" t="s">
        <v>12</v>
      </c>
      <c r="C508" s="68" t="s">
        <v>25</v>
      </c>
      <c r="D508" s="68" t="s">
        <v>320</v>
      </c>
      <c r="E508" s="88">
        <f>+IF(ISNUMBER(DATA!H1414),DATA!H1414,"n/a")</f>
        <v>247004.05</v>
      </c>
      <c r="F508" s="79">
        <f>+IF(ISNUMBER(DATA!I1414),DATA!I1414,"n/a")</f>
        <v>3.6407000000000002E-2</v>
      </c>
      <c r="G508" s="88">
        <f>+IF(ISNUMBER(DATA!J1414),DATA!J1414,"n/a")</f>
        <v>799425.66</v>
      </c>
      <c r="H508" s="79">
        <f>+IF(ISNUMBER(DATA!K1414),DATA!K1414,"n/a")</f>
        <v>2.3535E-2</v>
      </c>
      <c r="I508" s="88">
        <f>+IF(ISNUMBER(DATA!L1414),DATA!L1414,"n/a")</f>
        <v>1664223.58</v>
      </c>
      <c r="J508" s="79">
        <f>+IF(ISNUMBER(DATA!M1414),DATA!M1414,"n/a")</f>
        <v>4.8339E-2</v>
      </c>
      <c r="K508" s="88">
        <f>+IF(ISNUMBER(DATA!N1414),DATA!N1414,"n/a")</f>
        <v>3388662.09</v>
      </c>
      <c r="L508" s="79">
        <f>+IF(ISNUMBER(DATA!O1414),DATA!O1414,"n/a")</f>
        <v>7.8079999999999997E-2</v>
      </c>
      <c r="R508" s="68"/>
      <c r="S508" s="68"/>
      <c r="T508" s="68"/>
      <c r="U508" s="68"/>
      <c r="V508" s="68"/>
      <c r="W508" s="68"/>
      <c r="X508" s="68"/>
      <c r="Y508" s="68"/>
    </row>
    <row r="509" spans="1:25" x14ac:dyDescent="0.2">
      <c r="A509" s="77" t="s">
        <v>19</v>
      </c>
      <c r="B509" s="68" t="s">
        <v>12</v>
      </c>
      <c r="C509" s="68" t="s">
        <v>25</v>
      </c>
      <c r="D509" s="68" t="s">
        <v>321</v>
      </c>
      <c r="E509" s="88">
        <f>+IF(ISNUMBER(DATA!H1415),DATA!H1415,"n/a")</f>
        <v>550114.64</v>
      </c>
      <c r="F509" s="79">
        <f>+IF(ISNUMBER(DATA!I1415),DATA!I1415,"n/a")</f>
        <v>3.9181000000000001E-2</v>
      </c>
      <c r="G509" s="88">
        <f>+IF(ISNUMBER(DATA!J1415),DATA!J1415,"n/a")</f>
        <v>1795421.99</v>
      </c>
      <c r="H509" s="79">
        <f>+IF(ISNUMBER(DATA!K1415),DATA!K1415,"n/a")</f>
        <v>3.3364999999999999E-2</v>
      </c>
      <c r="I509" s="88">
        <f>+IF(ISNUMBER(DATA!L1415),DATA!L1415,"n/a")</f>
        <v>3754949.95</v>
      </c>
      <c r="J509" s="79">
        <f>+IF(ISNUMBER(DATA!M1415),DATA!M1415,"n/a")</f>
        <v>2.7543999999999999E-2</v>
      </c>
      <c r="K509" s="88">
        <f>+IF(ISNUMBER(DATA!N1415),DATA!N1415,"n/a")</f>
        <v>7734756.8899999997</v>
      </c>
      <c r="L509" s="79">
        <f>+IF(ISNUMBER(DATA!O1415),DATA!O1415,"n/a")</f>
        <v>5.5656999999999998E-2</v>
      </c>
      <c r="R509" s="68"/>
      <c r="S509" s="68"/>
      <c r="T509" s="68"/>
      <c r="U509" s="68"/>
      <c r="V509" s="68"/>
      <c r="W509" s="68"/>
      <c r="X509" s="68"/>
      <c r="Y509" s="68"/>
    </row>
    <row r="510" spans="1:25" x14ac:dyDescent="0.2">
      <c r="A510" s="77" t="s">
        <v>19</v>
      </c>
      <c r="B510" s="68" t="s">
        <v>12</v>
      </c>
      <c r="C510" s="68" t="s">
        <v>25</v>
      </c>
      <c r="D510" s="68" t="s">
        <v>322</v>
      </c>
      <c r="E510" s="88">
        <f>+IF(ISNUMBER(DATA!H1416),DATA!H1416,"n/a")</f>
        <v>387110.22</v>
      </c>
      <c r="F510" s="79">
        <f>+IF(ISNUMBER(DATA!I1416),DATA!I1416,"n/a")</f>
        <v>-1.0848999999999999E-2</v>
      </c>
      <c r="G510" s="88">
        <f>+IF(ISNUMBER(DATA!J1416),DATA!J1416,"n/a")</f>
        <v>1307917.21</v>
      </c>
      <c r="H510" s="79">
        <f>+IF(ISNUMBER(DATA!K1416),DATA!K1416,"n/a")</f>
        <v>-2.2054000000000001E-2</v>
      </c>
      <c r="I510" s="88">
        <f>+IF(ISNUMBER(DATA!L1416),DATA!L1416,"n/a")</f>
        <v>2714168.65</v>
      </c>
      <c r="J510" s="79">
        <f>+IF(ISNUMBER(DATA!M1416),DATA!M1416,"n/a")</f>
        <v>1.644E-2</v>
      </c>
      <c r="K510" s="88">
        <f>+IF(ISNUMBER(DATA!N1416),DATA!N1416,"n/a")</f>
        <v>5517307.1299999999</v>
      </c>
      <c r="L510" s="79">
        <f>+IF(ISNUMBER(DATA!O1416),DATA!O1416,"n/a")</f>
        <v>4.0453999999999997E-2</v>
      </c>
      <c r="R510" s="68"/>
      <c r="S510" s="68"/>
      <c r="T510" s="68"/>
      <c r="U510" s="68"/>
      <c r="V510" s="68"/>
      <c r="W510" s="68"/>
      <c r="X510" s="68"/>
      <c r="Y510" s="68"/>
    </row>
    <row r="511" spans="1:25" x14ac:dyDescent="0.2">
      <c r="A511" s="77" t="s">
        <v>19</v>
      </c>
      <c r="B511" s="68" t="s">
        <v>12</v>
      </c>
      <c r="C511" s="68" t="s">
        <v>25</v>
      </c>
      <c r="D511" s="68" t="s">
        <v>323</v>
      </c>
      <c r="E511" s="88">
        <f>+IF(ISNUMBER(DATA!H1417),DATA!H1417,"n/a")</f>
        <v>287699.83</v>
      </c>
      <c r="F511" s="79">
        <f>+IF(ISNUMBER(DATA!I1417),DATA!I1417,"n/a")</f>
        <v>7.7999999999999999E-5</v>
      </c>
      <c r="G511" s="88">
        <f>+IF(ISNUMBER(DATA!J1417),DATA!J1417,"n/a")</f>
        <v>969605.53</v>
      </c>
      <c r="H511" s="79">
        <f>+IF(ISNUMBER(DATA!K1417),DATA!K1417,"n/a")</f>
        <v>-1.9845000000000002E-2</v>
      </c>
      <c r="I511" s="88">
        <f>+IF(ISNUMBER(DATA!L1417),DATA!L1417,"n/a")</f>
        <v>2129548.52</v>
      </c>
      <c r="J511" s="79">
        <f>+IF(ISNUMBER(DATA!M1417),DATA!M1417,"n/a")</f>
        <v>-1.3849999999999999E-2</v>
      </c>
      <c r="K511" s="88">
        <f>+IF(ISNUMBER(DATA!N1417),DATA!N1417,"n/a")</f>
        <v>4131166.04</v>
      </c>
      <c r="L511" s="79">
        <f>+IF(ISNUMBER(DATA!O1417),DATA!O1417,"n/a")</f>
        <v>-4.2963000000000001E-2</v>
      </c>
      <c r="R511" s="68"/>
      <c r="S511" s="68"/>
      <c r="T511" s="68"/>
      <c r="U511" s="68"/>
      <c r="V511" s="68"/>
      <c r="W511" s="68"/>
      <c r="X511" s="68"/>
      <c r="Y511" s="68"/>
    </row>
    <row r="512" spans="1:25" x14ac:dyDescent="0.2">
      <c r="A512" s="77" t="s">
        <v>19</v>
      </c>
      <c r="B512" s="68" t="s">
        <v>12</v>
      </c>
      <c r="C512" s="68" t="s">
        <v>25</v>
      </c>
      <c r="D512" s="68" t="s">
        <v>324</v>
      </c>
      <c r="E512" s="88">
        <f>+IF(ISNUMBER(DATA!H1418),DATA!H1418,"n/a")</f>
        <v>201732.76</v>
      </c>
      <c r="F512" s="79">
        <f>+IF(ISNUMBER(DATA!I1418),DATA!I1418,"n/a")</f>
        <v>7.9896999999999996E-2</v>
      </c>
      <c r="G512" s="88">
        <f>+IF(ISNUMBER(DATA!J1418),DATA!J1418,"n/a")</f>
        <v>650448.87</v>
      </c>
      <c r="H512" s="79">
        <f>+IF(ISNUMBER(DATA!K1418),DATA!K1418,"n/a")</f>
        <v>-3.3370999999999998E-2</v>
      </c>
      <c r="I512" s="88">
        <f>+IF(ISNUMBER(DATA!L1418),DATA!L1418,"n/a")</f>
        <v>1369866.8</v>
      </c>
      <c r="J512" s="79">
        <f>+IF(ISNUMBER(DATA!M1418),DATA!M1418,"n/a")</f>
        <v>-5.1071999999999999E-2</v>
      </c>
      <c r="K512" s="88">
        <f>+IF(ISNUMBER(DATA!N1418),DATA!N1418,"n/a")</f>
        <v>2916722.01</v>
      </c>
      <c r="L512" s="79">
        <f>+IF(ISNUMBER(DATA!O1418),DATA!O1418,"n/a")</f>
        <v>-2.3108E-2</v>
      </c>
      <c r="R512" s="68"/>
      <c r="S512" s="68"/>
      <c r="T512" s="68"/>
      <c r="U512" s="68"/>
      <c r="V512" s="68"/>
      <c r="W512" s="68"/>
      <c r="X512" s="68"/>
      <c r="Y512" s="68"/>
    </row>
    <row r="513" spans="1:25" x14ac:dyDescent="0.2">
      <c r="A513" s="77" t="s">
        <v>19</v>
      </c>
      <c r="B513" s="68" t="s">
        <v>12</v>
      </c>
      <c r="C513" s="68" t="s">
        <v>25</v>
      </c>
      <c r="D513" s="68" t="s">
        <v>325</v>
      </c>
      <c r="E513" s="88">
        <f>+IF(ISNUMBER(DATA!H1419),DATA!H1419,"n/a")</f>
        <v>315437.05</v>
      </c>
      <c r="F513" s="79">
        <f>+IF(ISNUMBER(DATA!I1419),DATA!I1419,"n/a")</f>
        <v>-8.3719999999999992E-3</v>
      </c>
      <c r="G513" s="88">
        <f>+IF(ISNUMBER(DATA!J1419),DATA!J1419,"n/a")</f>
        <v>997871.82</v>
      </c>
      <c r="H513" s="79">
        <f>+IF(ISNUMBER(DATA!K1419),DATA!K1419,"n/a")</f>
        <v>-1.626E-2</v>
      </c>
      <c r="I513" s="88">
        <f>+IF(ISNUMBER(DATA!L1419),DATA!L1419,"n/a")</f>
        <v>2257939.0299999998</v>
      </c>
      <c r="J513" s="79">
        <f>+IF(ISNUMBER(DATA!M1419),DATA!M1419,"n/a")</f>
        <v>2.9583000000000002E-2</v>
      </c>
      <c r="K513" s="88">
        <f>+IF(ISNUMBER(DATA!N1419),DATA!N1419,"n/a")</f>
        <v>4625980.9800000004</v>
      </c>
      <c r="L513" s="79">
        <f>+IF(ISNUMBER(DATA!O1419),DATA!O1419,"n/a")</f>
        <v>4.4799999999999996E-3</v>
      </c>
      <c r="R513" s="68"/>
      <c r="S513" s="68"/>
      <c r="T513" s="68"/>
      <c r="U513" s="68"/>
      <c r="V513" s="68"/>
      <c r="W513" s="68"/>
      <c r="X513" s="68"/>
      <c r="Y513" s="68"/>
    </row>
    <row r="514" spans="1:25" x14ac:dyDescent="0.2">
      <c r="A514" s="77" t="s">
        <v>19</v>
      </c>
      <c r="B514" s="68" t="s">
        <v>12</v>
      </c>
      <c r="C514" s="68" t="s">
        <v>25</v>
      </c>
      <c r="D514" s="68" t="s">
        <v>351</v>
      </c>
      <c r="E514" s="88">
        <f>+IF(ISNUMBER(DATA!H1420),DATA!H1420,"n/a")</f>
        <v>133589.75</v>
      </c>
      <c r="F514" s="79">
        <f>+IF(ISNUMBER(DATA!I1420),DATA!I1420,"n/a")</f>
        <v>-0.13688500000000001</v>
      </c>
      <c r="G514" s="88">
        <f>+IF(ISNUMBER(DATA!J1420),DATA!J1420,"n/a")</f>
        <v>474243.58</v>
      </c>
      <c r="H514" s="79">
        <f>+IF(ISNUMBER(DATA!K1420),DATA!K1420,"n/a")</f>
        <v>-0.113662</v>
      </c>
      <c r="I514" s="88">
        <f>+IF(ISNUMBER(DATA!L1420),DATA!L1420,"n/a")</f>
        <v>1002136.63</v>
      </c>
      <c r="J514" s="79">
        <f>+IF(ISNUMBER(DATA!M1420),DATA!M1420,"n/a")</f>
        <v>-7.8963000000000005E-2</v>
      </c>
      <c r="K514" s="88">
        <f>+IF(ISNUMBER(DATA!N1420),DATA!N1420,"n/a")</f>
        <v>2000783.53</v>
      </c>
      <c r="L514" s="79">
        <f>+IF(ISNUMBER(DATA!O1420),DATA!O1420,"n/a")</f>
        <v>-5.3253000000000002E-2</v>
      </c>
      <c r="R514" s="68"/>
      <c r="S514" s="68"/>
      <c r="T514" s="68"/>
      <c r="U514" s="68"/>
      <c r="V514" s="68"/>
      <c r="W514" s="68"/>
      <c r="X514" s="68"/>
      <c r="Y514" s="68"/>
    </row>
    <row r="515" spans="1:25" x14ac:dyDescent="0.2">
      <c r="A515" s="77" t="s">
        <v>19</v>
      </c>
      <c r="B515" s="68" t="s">
        <v>12</v>
      </c>
      <c r="C515" s="68" t="s">
        <v>25</v>
      </c>
      <c r="D515" s="68" t="s">
        <v>352</v>
      </c>
      <c r="E515" s="88">
        <f>+IF(ISNUMBER(DATA!H1421),DATA!H1421,"n/a")</f>
        <v>281243.99</v>
      </c>
      <c r="F515" s="79">
        <f>+IF(ISNUMBER(DATA!I1421),DATA!I1421,"n/a")</f>
        <v>6.0480000000000004E-3</v>
      </c>
      <c r="G515" s="88">
        <f>+IF(ISNUMBER(DATA!J1421),DATA!J1421,"n/a")</f>
        <v>951753.91</v>
      </c>
      <c r="H515" s="79">
        <f>+IF(ISNUMBER(DATA!K1421),DATA!K1421,"n/a")</f>
        <v>2.6232999999999999E-2</v>
      </c>
      <c r="I515" s="88">
        <f>+IF(ISNUMBER(DATA!L1421),DATA!L1421,"n/a")</f>
        <v>1985008.43</v>
      </c>
      <c r="J515" s="79">
        <f>+IF(ISNUMBER(DATA!M1421),DATA!M1421,"n/a")</f>
        <v>2.6735999999999999E-2</v>
      </c>
      <c r="K515" s="88">
        <f>+IF(ISNUMBER(DATA!N1421),DATA!N1421,"n/a")</f>
        <v>3929501.7</v>
      </c>
      <c r="L515" s="79">
        <f>+IF(ISNUMBER(DATA!O1421),DATA!O1421,"n/a")</f>
        <v>1.7371999999999999E-2</v>
      </c>
      <c r="R515" s="68"/>
      <c r="S515" s="68"/>
      <c r="T515" s="68"/>
      <c r="U515" s="68"/>
      <c r="V515" s="68"/>
      <c r="W515" s="68"/>
      <c r="X515" s="68"/>
      <c r="Y515" s="68"/>
    </row>
    <row r="516" spans="1:25" x14ac:dyDescent="0.2">
      <c r="A516" s="77"/>
      <c r="E516" s="82"/>
      <c r="F516" s="79"/>
      <c r="G516" s="83"/>
      <c r="H516" s="79"/>
      <c r="I516" s="83"/>
      <c r="J516" s="84"/>
      <c r="K516" s="83"/>
      <c r="L516" s="79"/>
      <c r="R516" s="68"/>
      <c r="S516" s="68"/>
      <c r="T516" s="68"/>
      <c r="U516" s="68"/>
      <c r="V516" s="68"/>
      <c r="W516" s="68"/>
      <c r="X516" s="68"/>
      <c r="Y516" s="68"/>
    </row>
    <row r="517" spans="1:25" x14ac:dyDescent="0.2">
      <c r="A517" s="77" t="s">
        <v>19</v>
      </c>
      <c r="B517" s="68" t="s">
        <v>12</v>
      </c>
      <c r="C517" s="68" t="s">
        <v>10</v>
      </c>
      <c r="D517" s="68" t="s">
        <v>278</v>
      </c>
      <c r="E517" s="89">
        <f>+IF(ISNUMBER(DATA!H1431),DATA!H1431,"n/a")</f>
        <v>4.3079720000000004</v>
      </c>
      <c r="F517" s="79">
        <f>+IF(ISNUMBER(DATA!I1431),DATA!I1431,"n/a")</f>
        <v>0.134321</v>
      </c>
      <c r="G517" s="89">
        <f>+IF(ISNUMBER(DATA!J1431),DATA!J1431,"n/a")</f>
        <v>4.0332990000000004</v>
      </c>
      <c r="H517" s="79">
        <f>+IF(ISNUMBER(DATA!K1431),DATA!K1431,"n/a")</f>
        <v>9.9570000000000006E-3</v>
      </c>
      <c r="I517" s="89">
        <f>+IF(ISNUMBER(DATA!L1431),DATA!L1431,"n/a")</f>
        <v>4.0185449999999996</v>
      </c>
      <c r="J517" s="79">
        <f>+IF(ISNUMBER(DATA!M1431),DATA!M1431,"n/a")</f>
        <v>1.108E-3</v>
      </c>
      <c r="K517" s="89">
        <f>+IF(ISNUMBER(DATA!N1431),DATA!N1431,"n/a")</f>
        <v>3.9899249999999999</v>
      </c>
      <c r="L517" s="79">
        <f>+IF(ISNUMBER(DATA!O1431),DATA!O1431,"n/a")</f>
        <v>2.1933000000000001E-2</v>
      </c>
      <c r="R517" s="68"/>
      <c r="S517" s="68"/>
      <c r="T517" s="68"/>
      <c r="U517" s="68"/>
      <c r="V517" s="68"/>
      <c r="W517" s="68"/>
      <c r="X517" s="68"/>
      <c r="Y517" s="68"/>
    </row>
    <row r="518" spans="1:25" x14ac:dyDescent="0.2">
      <c r="A518" s="77" t="s">
        <v>19</v>
      </c>
      <c r="B518" s="68" t="s">
        <v>12</v>
      </c>
      <c r="C518" s="68" t="s">
        <v>10</v>
      </c>
      <c r="D518" s="68" t="s">
        <v>279</v>
      </c>
      <c r="E518" s="89">
        <f>+IF(ISNUMBER(DATA!H1432),DATA!H1432,"n/a")</f>
        <v>3.726801</v>
      </c>
      <c r="F518" s="79">
        <f>+IF(ISNUMBER(DATA!I1432),DATA!I1432,"n/a")</f>
        <v>9.4979999999999995E-3</v>
      </c>
      <c r="G518" s="89">
        <f>+IF(ISNUMBER(DATA!J1432),DATA!J1432,"n/a")</f>
        <v>3.7569149999999998</v>
      </c>
      <c r="H518" s="79">
        <f>+IF(ISNUMBER(DATA!K1432),DATA!K1432,"n/a")</f>
        <v>6.4089999999999998E-3</v>
      </c>
      <c r="I518" s="89">
        <f>+IF(ISNUMBER(DATA!L1432),DATA!L1432,"n/a")</f>
        <v>3.7548629999999998</v>
      </c>
      <c r="J518" s="79">
        <f>+IF(ISNUMBER(DATA!M1432),DATA!M1432,"n/a")</f>
        <v>5.7019999999999996E-3</v>
      </c>
      <c r="K518" s="89">
        <f>+IF(ISNUMBER(DATA!N1432),DATA!N1432,"n/a")</f>
        <v>3.7541009999999999</v>
      </c>
      <c r="L518" s="79">
        <f>+IF(ISNUMBER(DATA!O1432),DATA!O1432,"n/a")</f>
        <v>9.8239999999999994E-3</v>
      </c>
      <c r="R518" s="68"/>
      <c r="S518" s="68"/>
      <c r="T518" s="68"/>
      <c r="U518" s="68"/>
      <c r="V518" s="68"/>
      <c r="W518" s="68"/>
      <c r="X518" s="68"/>
      <c r="Y518" s="68"/>
    </row>
    <row r="519" spans="1:25" x14ac:dyDescent="0.2">
      <c r="A519" s="77" t="s">
        <v>19</v>
      </c>
      <c r="B519" s="68" t="s">
        <v>12</v>
      </c>
      <c r="C519" s="68" t="s">
        <v>10</v>
      </c>
      <c r="D519" s="68" t="s">
        <v>280</v>
      </c>
      <c r="E519" s="89">
        <f>+IF(ISNUMBER(DATA!H1433),DATA!H1433,"n/a")</f>
        <v>3.6703329999999998</v>
      </c>
      <c r="F519" s="79">
        <f>+IF(ISNUMBER(DATA!I1433),DATA!I1433,"n/a")</f>
        <v>-9.4359999999999999E-3</v>
      </c>
      <c r="G519" s="89">
        <f>+IF(ISNUMBER(DATA!J1433),DATA!J1433,"n/a")</f>
        <v>3.6622479999999999</v>
      </c>
      <c r="H519" s="79">
        <f>+IF(ISNUMBER(DATA!K1433),DATA!K1433,"n/a")</f>
        <v>-3.7907000000000003E-2</v>
      </c>
      <c r="I519" s="89">
        <f>+IF(ISNUMBER(DATA!L1433),DATA!L1433,"n/a")</f>
        <v>3.641629</v>
      </c>
      <c r="J519" s="79">
        <f>+IF(ISNUMBER(DATA!M1433),DATA!M1433,"n/a")</f>
        <v>-4.3115000000000001E-2</v>
      </c>
      <c r="K519" s="89">
        <f>+IF(ISNUMBER(DATA!N1433),DATA!N1433,"n/a")</f>
        <v>3.6610100000000001</v>
      </c>
      <c r="L519" s="79">
        <f>+IF(ISNUMBER(DATA!O1433),DATA!O1433,"n/a")</f>
        <v>-3.0661999999999998E-2</v>
      </c>
      <c r="R519" s="68"/>
      <c r="S519" s="68"/>
      <c r="T519" s="68"/>
      <c r="U519" s="68"/>
      <c r="V519" s="68"/>
      <c r="W519" s="68"/>
      <c r="X519" s="68"/>
      <c r="Y519" s="68"/>
    </row>
    <row r="520" spans="1:25" x14ac:dyDescent="0.2">
      <c r="A520" s="77" t="s">
        <v>19</v>
      </c>
      <c r="B520" s="68" t="s">
        <v>12</v>
      </c>
      <c r="C520" s="68" t="s">
        <v>10</v>
      </c>
      <c r="D520" s="68" t="s">
        <v>281</v>
      </c>
      <c r="E520" s="89">
        <f>+IF(ISNUMBER(DATA!H1434),DATA!H1434,"n/a")</f>
        <v>3.6861459999999999</v>
      </c>
      <c r="F520" s="79">
        <f>+IF(ISNUMBER(DATA!I1434),DATA!I1434,"n/a")</f>
        <v>9.1109999999999993E-3</v>
      </c>
      <c r="G520" s="89">
        <f>+IF(ISNUMBER(DATA!J1434),DATA!J1434,"n/a")</f>
        <v>3.6852429999999998</v>
      </c>
      <c r="H520" s="79">
        <f>+IF(ISNUMBER(DATA!K1434),DATA!K1434,"n/a")</f>
        <v>1.2534999999999999E-2</v>
      </c>
      <c r="I520" s="89">
        <f>+IF(ISNUMBER(DATA!L1434),DATA!L1434,"n/a")</f>
        <v>3.6695820000000001</v>
      </c>
      <c r="J520" s="79">
        <f>+IF(ISNUMBER(DATA!M1434),DATA!M1434,"n/a")</f>
        <v>8.881E-3</v>
      </c>
      <c r="K520" s="89">
        <f>+IF(ISNUMBER(DATA!N1434),DATA!N1434,"n/a")</f>
        <v>3.6666850000000002</v>
      </c>
      <c r="L520" s="79">
        <f>+IF(ISNUMBER(DATA!O1434),DATA!O1434,"n/a")</f>
        <v>1.0396000000000001E-2</v>
      </c>
      <c r="R520" s="68"/>
      <c r="S520" s="68"/>
      <c r="T520" s="68"/>
      <c r="U520" s="68"/>
      <c r="V520" s="68"/>
      <c r="W520" s="68"/>
      <c r="X520" s="68"/>
      <c r="Y520" s="68"/>
    </row>
    <row r="521" spans="1:25" x14ac:dyDescent="0.2">
      <c r="A521" s="77" t="s">
        <v>19</v>
      </c>
      <c r="B521" s="68" t="s">
        <v>12</v>
      </c>
      <c r="C521" s="68" t="s">
        <v>10</v>
      </c>
      <c r="D521" s="68" t="s">
        <v>282</v>
      </c>
      <c r="E521" s="89">
        <f>+IF(ISNUMBER(DATA!H1435),DATA!H1435,"n/a")</f>
        <v>3.4563000000000001</v>
      </c>
      <c r="F521" s="79">
        <f>+IF(ISNUMBER(DATA!I1435),DATA!I1435,"n/a")</f>
        <v>1.2649000000000001E-2</v>
      </c>
      <c r="G521" s="89">
        <f>+IF(ISNUMBER(DATA!J1435),DATA!J1435,"n/a")</f>
        <v>3.390479</v>
      </c>
      <c r="H521" s="79">
        <f>+IF(ISNUMBER(DATA!K1435),DATA!K1435,"n/a")</f>
        <v>-2.3774E-2</v>
      </c>
      <c r="I521" s="89">
        <f>+IF(ISNUMBER(DATA!L1435),DATA!L1435,"n/a")</f>
        <v>3.399438</v>
      </c>
      <c r="J521" s="79">
        <f>+IF(ISNUMBER(DATA!M1435),DATA!M1435,"n/a")</f>
        <v>-2.5378000000000001E-2</v>
      </c>
      <c r="K521" s="89">
        <f>+IF(ISNUMBER(DATA!N1435),DATA!N1435,"n/a")</f>
        <v>3.4209969999999998</v>
      </c>
      <c r="L521" s="79">
        <f>+IF(ISNUMBER(DATA!O1435),DATA!O1435,"n/a")</f>
        <v>-1.5484E-2</v>
      </c>
      <c r="R521" s="68"/>
      <c r="S521" s="68"/>
      <c r="T521" s="68"/>
      <c r="U521" s="68"/>
      <c r="V521" s="68"/>
      <c r="W521" s="68"/>
      <c r="X521" s="68"/>
      <c r="Y521" s="68"/>
    </row>
    <row r="522" spans="1:25" x14ac:dyDescent="0.2">
      <c r="A522" s="77" t="s">
        <v>19</v>
      </c>
      <c r="B522" s="68" t="s">
        <v>12</v>
      </c>
      <c r="C522" s="68" t="s">
        <v>10</v>
      </c>
      <c r="D522" s="68" t="s">
        <v>283</v>
      </c>
      <c r="E522" s="89">
        <f>+IF(ISNUMBER(DATA!H1436),DATA!H1436,"n/a")</f>
        <v>3.3676439999999999</v>
      </c>
      <c r="F522" s="79">
        <f>+IF(ISNUMBER(DATA!I1436),DATA!I1436,"n/a")</f>
        <v>-7.8163999999999997E-2</v>
      </c>
      <c r="G522" s="89">
        <f>+IF(ISNUMBER(DATA!J1436),DATA!J1436,"n/a")</f>
        <v>3.505563</v>
      </c>
      <c r="H522" s="79">
        <f>+IF(ISNUMBER(DATA!K1436),DATA!K1436,"n/a")</f>
        <v>-4.5922999999999999E-2</v>
      </c>
      <c r="I522" s="89">
        <f>+IF(ISNUMBER(DATA!L1436),DATA!L1436,"n/a")</f>
        <v>3.5506329999999999</v>
      </c>
      <c r="J522" s="79">
        <f>+IF(ISNUMBER(DATA!M1436),DATA!M1436,"n/a")</f>
        <v>-2.5426000000000001E-2</v>
      </c>
      <c r="K522" s="89">
        <f>+IF(ISNUMBER(DATA!N1436),DATA!N1436,"n/a")</f>
        <v>3.5679409999999998</v>
      </c>
      <c r="L522" s="79">
        <f>+IF(ISNUMBER(DATA!O1436),DATA!O1436,"n/a")</f>
        <v>-2.1321E-2</v>
      </c>
      <c r="R522" s="68"/>
      <c r="S522" s="68"/>
      <c r="T522" s="68"/>
      <c r="U522" s="68"/>
      <c r="V522" s="68"/>
      <c r="W522" s="68"/>
      <c r="X522" s="68"/>
      <c r="Y522" s="68"/>
    </row>
    <row r="523" spans="1:25" x14ac:dyDescent="0.2">
      <c r="A523" s="77" t="s">
        <v>19</v>
      </c>
      <c r="B523" s="68" t="s">
        <v>12</v>
      </c>
      <c r="C523" s="68" t="s">
        <v>10</v>
      </c>
      <c r="D523" s="68" t="s">
        <v>284</v>
      </c>
      <c r="E523" s="89">
        <f>+IF(ISNUMBER(DATA!H1437),DATA!H1437,"n/a")</f>
        <v>3.5119349999999998</v>
      </c>
      <c r="F523" s="79">
        <f>+IF(ISNUMBER(DATA!I1437),DATA!I1437,"n/a")</f>
        <v>-1.7205999999999999E-2</v>
      </c>
      <c r="G523" s="89">
        <f>+IF(ISNUMBER(DATA!J1437),DATA!J1437,"n/a")</f>
        <v>3.490802</v>
      </c>
      <c r="H523" s="79">
        <f>+IF(ISNUMBER(DATA!K1437),DATA!K1437,"n/a")</f>
        <v>-2.2202E-2</v>
      </c>
      <c r="I523" s="89">
        <f>+IF(ISNUMBER(DATA!L1437),DATA!L1437,"n/a")</f>
        <v>3.482891</v>
      </c>
      <c r="J523" s="79">
        <f>+IF(ISNUMBER(DATA!M1437),DATA!M1437,"n/a")</f>
        <v>-2.4015999999999999E-2</v>
      </c>
      <c r="K523" s="89">
        <f>+IF(ISNUMBER(DATA!N1437),DATA!N1437,"n/a")</f>
        <v>3.460934</v>
      </c>
      <c r="L523" s="79">
        <f>+IF(ISNUMBER(DATA!O1437),DATA!O1437,"n/a")</f>
        <v>-2.9363E-2</v>
      </c>
      <c r="R523" s="68"/>
      <c r="S523" s="68"/>
      <c r="T523" s="68"/>
      <c r="U523" s="68"/>
      <c r="V523" s="68"/>
      <c r="W523" s="68"/>
      <c r="X523" s="68"/>
      <c r="Y523" s="68"/>
    </row>
    <row r="524" spans="1:25" x14ac:dyDescent="0.2">
      <c r="A524" s="77" t="s">
        <v>19</v>
      </c>
      <c r="B524" s="68" t="s">
        <v>12</v>
      </c>
      <c r="C524" s="68" t="s">
        <v>10</v>
      </c>
      <c r="D524" s="68" t="s">
        <v>285</v>
      </c>
      <c r="E524" s="89">
        <f>+IF(ISNUMBER(DATA!H1438),DATA!H1438,"n/a")</f>
        <v>3.5777549999999998</v>
      </c>
      <c r="F524" s="79">
        <f>+IF(ISNUMBER(DATA!I1438),DATA!I1438,"n/a")</f>
        <v>2.2499999999999998E-3</v>
      </c>
      <c r="G524" s="89">
        <f>+IF(ISNUMBER(DATA!J1438),DATA!J1438,"n/a")</f>
        <v>3.5935109999999999</v>
      </c>
      <c r="H524" s="79">
        <f>+IF(ISNUMBER(DATA!K1438),DATA!K1438,"n/a")</f>
        <v>5.0070000000000002E-3</v>
      </c>
      <c r="I524" s="89">
        <f>+IF(ISNUMBER(DATA!L1438),DATA!L1438,"n/a")</f>
        <v>3.5884209999999999</v>
      </c>
      <c r="J524" s="79">
        <f>+IF(ISNUMBER(DATA!M1438),DATA!M1438,"n/a")</f>
        <v>1.5278E-2</v>
      </c>
      <c r="K524" s="89">
        <f>+IF(ISNUMBER(DATA!N1438),DATA!N1438,"n/a")</f>
        <v>3.5680360000000002</v>
      </c>
      <c r="L524" s="79">
        <f>+IF(ISNUMBER(DATA!O1438),DATA!O1438,"n/a")</f>
        <v>9.2619999999999994E-3</v>
      </c>
      <c r="R524" s="68"/>
      <c r="S524" s="68"/>
      <c r="T524" s="68"/>
      <c r="U524" s="68"/>
      <c r="V524" s="68"/>
      <c r="W524" s="68"/>
      <c r="X524" s="68"/>
      <c r="Y524" s="68"/>
    </row>
    <row r="525" spans="1:25" x14ac:dyDescent="0.2">
      <c r="A525" s="77" t="s">
        <v>19</v>
      </c>
      <c r="B525" s="68" t="s">
        <v>12</v>
      </c>
      <c r="C525" s="68" t="s">
        <v>10</v>
      </c>
      <c r="D525" s="68" t="s">
        <v>286</v>
      </c>
      <c r="E525" s="89">
        <f>+IF(ISNUMBER(DATA!H1439),DATA!H1439,"n/a")</f>
        <v>3.6358190000000001</v>
      </c>
      <c r="F525" s="79">
        <f>+IF(ISNUMBER(DATA!I1439),DATA!I1439,"n/a")</f>
        <v>3.6172000000000003E-2</v>
      </c>
      <c r="G525" s="89">
        <f>+IF(ISNUMBER(DATA!J1439),DATA!J1439,"n/a")</f>
        <v>3.634077</v>
      </c>
      <c r="H525" s="79">
        <f>+IF(ISNUMBER(DATA!K1439),DATA!K1439,"n/a")</f>
        <v>2.5845E-2</v>
      </c>
      <c r="I525" s="89">
        <f>+IF(ISNUMBER(DATA!L1439),DATA!L1439,"n/a")</f>
        <v>3.5070649999999999</v>
      </c>
      <c r="J525" s="79">
        <f>+IF(ISNUMBER(DATA!M1439),DATA!M1439,"n/a")</f>
        <v>-7.4539999999999997E-3</v>
      </c>
      <c r="K525" s="89">
        <f>+IF(ISNUMBER(DATA!N1439),DATA!N1439,"n/a")</f>
        <v>3.5126590000000002</v>
      </c>
      <c r="L525" s="79">
        <f>+IF(ISNUMBER(DATA!O1439),DATA!O1439,"n/a")</f>
        <v>-4.5739999999999999E-3</v>
      </c>
      <c r="R525" s="68"/>
      <c r="S525" s="68"/>
      <c r="T525" s="68"/>
      <c r="U525" s="68"/>
      <c r="V525" s="68"/>
      <c r="W525" s="68"/>
      <c r="X525" s="68"/>
      <c r="Y525" s="68"/>
    </row>
    <row r="526" spans="1:25" x14ac:dyDescent="0.2">
      <c r="A526" s="77" t="s">
        <v>19</v>
      </c>
      <c r="B526" s="68" t="s">
        <v>12</v>
      </c>
      <c r="C526" s="68" t="s">
        <v>10</v>
      </c>
      <c r="D526" s="68" t="s">
        <v>287</v>
      </c>
      <c r="E526" s="89">
        <f>+IF(ISNUMBER(DATA!H1440),DATA!H1440,"n/a")</f>
        <v>4.3774030000000002</v>
      </c>
      <c r="F526" s="79">
        <f>+IF(ISNUMBER(DATA!I1440),DATA!I1440,"n/a")</f>
        <v>4.3442000000000001E-2</v>
      </c>
      <c r="G526" s="89">
        <f>+IF(ISNUMBER(DATA!J1440),DATA!J1440,"n/a")</f>
        <v>4.1105809999999998</v>
      </c>
      <c r="H526" s="79">
        <f>+IF(ISNUMBER(DATA!K1440),DATA!K1440,"n/a")</f>
        <v>3.6767000000000001E-2</v>
      </c>
      <c r="I526" s="89">
        <f>+IF(ISNUMBER(DATA!L1440),DATA!L1440,"n/a")</f>
        <v>4.1684979999999996</v>
      </c>
      <c r="J526" s="79">
        <f>+IF(ISNUMBER(DATA!M1440),DATA!M1440,"n/a")</f>
        <v>7.3034000000000002E-2</v>
      </c>
      <c r="K526" s="89">
        <f>+IF(ISNUMBER(DATA!N1440),DATA!N1440,"n/a")</f>
        <v>3.8582619999999999</v>
      </c>
      <c r="L526" s="79">
        <f>+IF(ISNUMBER(DATA!O1440),DATA!O1440,"n/a")</f>
        <v>7.3667999999999997E-2</v>
      </c>
      <c r="R526" s="68"/>
      <c r="S526" s="68"/>
      <c r="T526" s="68"/>
      <c r="U526" s="68"/>
      <c r="V526" s="68"/>
      <c r="W526" s="68"/>
      <c r="X526" s="68"/>
      <c r="Y526" s="68"/>
    </row>
    <row r="527" spans="1:25" x14ac:dyDescent="0.2">
      <c r="A527" s="77" t="s">
        <v>19</v>
      </c>
      <c r="B527" s="68" t="s">
        <v>12</v>
      </c>
      <c r="C527" s="68" t="s">
        <v>10</v>
      </c>
      <c r="D527" s="68" t="s">
        <v>288</v>
      </c>
      <c r="E527" s="89">
        <f>+IF(ISNUMBER(DATA!H1441),DATA!H1441,"n/a")</f>
        <v>3.8460000000000001</v>
      </c>
      <c r="F527" s="79">
        <f>+IF(ISNUMBER(DATA!I1441),DATA!I1441,"n/a")</f>
        <v>3.6638999999999998E-2</v>
      </c>
      <c r="G527" s="89">
        <f>+IF(ISNUMBER(DATA!J1441),DATA!J1441,"n/a")</f>
        <v>3.769317</v>
      </c>
      <c r="H527" s="79">
        <f>+IF(ISNUMBER(DATA!K1441),DATA!K1441,"n/a")</f>
        <v>2.5385000000000001E-2</v>
      </c>
      <c r="I527" s="89">
        <f>+IF(ISNUMBER(DATA!L1441),DATA!L1441,"n/a")</f>
        <v>3.755198</v>
      </c>
      <c r="J527" s="79">
        <f>+IF(ISNUMBER(DATA!M1441),DATA!M1441,"n/a")</f>
        <v>3.3248E-2</v>
      </c>
      <c r="K527" s="89">
        <f>+IF(ISNUMBER(DATA!N1441),DATA!N1441,"n/a")</f>
        <v>3.7025809999999999</v>
      </c>
      <c r="L527" s="79">
        <f>+IF(ISNUMBER(DATA!O1441),DATA!O1441,"n/a")</f>
        <v>4.2098999999999998E-2</v>
      </c>
      <c r="R527" s="68"/>
      <c r="S527" s="68"/>
      <c r="T527" s="68"/>
      <c r="U527" s="68"/>
      <c r="V527" s="68"/>
      <c r="W527" s="68"/>
      <c r="X527" s="68"/>
      <c r="Y527" s="68"/>
    </row>
    <row r="528" spans="1:25" x14ac:dyDescent="0.2">
      <c r="A528" s="77" t="s">
        <v>19</v>
      </c>
      <c r="B528" s="68" t="s">
        <v>12</v>
      </c>
      <c r="C528" s="68" t="s">
        <v>10</v>
      </c>
      <c r="D528" s="68" t="s">
        <v>289</v>
      </c>
      <c r="E528" s="89">
        <f>+IF(ISNUMBER(DATA!H1442),DATA!H1442,"n/a")</f>
        <v>3.692952</v>
      </c>
      <c r="F528" s="79">
        <f>+IF(ISNUMBER(DATA!I1442),DATA!I1442,"n/a")</f>
        <v>2.7477000000000001E-2</v>
      </c>
      <c r="G528" s="89">
        <f>+IF(ISNUMBER(DATA!J1442),DATA!J1442,"n/a")</f>
        <v>3.6799789999999999</v>
      </c>
      <c r="H528" s="79">
        <f>+IF(ISNUMBER(DATA!K1442),DATA!K1442,"n/a")</f>
        <v>6.051E-3</v>
      </c>
      <c r="I528" s="89">
        <f>+IF(ISNUMBER(DATA!L1442),DATA!L1442,"n/a")</f>
        <v>3.6805189999999999</v>
      </c>
      <c r="J528" s="79">
        <f>+IF(ISNUMBER(DATA!M1442),DATA!M1442,"n/a")</f>
        <v>4.4580000000000002E-3</v>
      </c>
      <c r="K528" s="89">
        <f>+IF(ISNUMBER(DATA!N1442),DATA!N1442,"n/a")</f>
        <v>3.7037979999999999</v>
      </c>
      <c r="L528" s="79">
        <f>+IF(ISNUMBER(DATA!O1442),DATA!O1442,"n/a")</f>
        <v>2.1305999999999999E-2</v>
      </c>
      <c r="R528" s="68"/>
      <c r="S528" s="68"/>
      <c r="T528" s="68"/>
      <c r="U528" s="68"/>
      <c r="V528" s="68"/>
      <c r="W528" s="68"/>
      <c r="X528" s="68"/>
      <c r="Y528" s="68"/>
    </row>
    <row r="529" spans="1:25" x14ac:dyDescent="0.2">
      <c r="A529" s="77" t="s">
        <v>19</v>
      </c>
      <c r="B529" s="68" t="s">
        <v>12</v>
      </c>
      <c r="C529" s="68" t="s">
        <v>10</v>
      </c>
      <c r="D529" s="68" t="s">
        <v>290</v>
      </c>
      <c r="E529" s="89">
        <f>+IF(ISNUMBER(DATA!H1443),DATA!H1443,"n/a")</f>
        <v>3.652031</v>
      </c>
      <c r="F529" s="79">
        <f>+IF(ISNUMBER(DATA!I1443),DATA!I1443,"n/a")</f>
        <v>-6.6141000000000005E-2</v>
      </c>
      <c r="G529" s="89">
        <f>+IF(ISNUMBER(DATA!J1443),DATA!J1443,"n/a")</f>
        <v>3.638118</v>
      </c>
      <c r="H529" s="79">
        <f>+IF(ISNUMBER(DATA!K1443),DATA!K1443,"n/a")</f>
        <v>-4.2681999999999998E-2</v>
      </c>
      <c r="I529" s="89">
        <f>+IF(ISNUMBER(DATA!L1443),DATA!L1443,"n/a")</f>
        <v>3.6434989999999998</v>
      </c>
      <c r="J529" s="79">
        <f>+IF(ISNUMBER(DATA!M1443),DATA!M1443,"n/a")</f>
        <v>-2.1957000000000001E-2</v>
      </c>
      <c r="K529" s="89">
        <f>+IF(ISNUMBER(DATA!N1443),DATA!N1443,"n/a")</f>
        <v>3.7124229999999998</v>
      </c>
      <c r="L529" s="79">
        <f>+IF(ISNUMBER(DATA!O1443),DATA!O1443,"n/a")</f>
        <v>8.6610000000000003E-3</v>
      </c>
      <c r="R529" s="68"/>
      <c r="S529" s="68"/>
      <c r="T529" s="68"/>
      <c r="U529" s="68"/>
      <c r="V529" s="68"/>
      <c r="W529" s="68"/>
      <c r="X529" s="68"/>
      <c r="Y529" s="68"/>
    </row>
    <row r="530" spans="1:25" x14ac:dyDescent="0.2">
      <c r="A530" s="77" t="s">
        <v>19</v>
      </c>
      <c r="B530" s="68" t="s">
        <v>12</v>
      </c>
      <c r="C530" s="68" t="s">
        <v>10</v>
      </c>
      <c r="D530" s="68" t="s">
        <v>291</v>
      </c>
      <c r="E530" s="89">
        <f>+IF(ISNUMBER(DATA!H1444),DATA!H1444,"n/a")</f>
        <v>3.7882739999999999</v>
      </c>
      <c r="F530" s="79">
        <f>+IF(ISNUMBER(DATA!I1444),DATA!I1444,"n/a")</f>
        <v>5.0063000000000003E-2</v>
      </c>
      <c r="G530" s="89">
        <f>+IF(ISNUMBER(DATA!J1444),DATA!J1444,"n/a")</f>
        <v>3.768268</v>
      </c>
      <c r="H530" s="79">
        <f>+IF(ISNUMBER(DATA!K1444),DATA!K1444,"n/a")</f>
        <v>3.005E-2</v>
      </c>
      <c r="I530" s="89">
        <f>+IF(ISNUMBER(DATA!L1444),DATA!L1444,"n/a")</f>
        <v>3.6999930000000001</v>
      </c>
      <c r="J530" s="79">
        <f>+IF(ISNUMBER(DATA!M1444),DATA!M1444,"n/a")</f>
        <v>1.3004E-2</v>
      </c>
      <c r="K530" s="89">
        <f>+IF(ISNUMBER(DATA!N1444),DATA!N1444,"n/a")</f>
        <v>3.6579570000000001</v>
      </c>
      <c r="L530" s="79">
        <f>+IF(ISNUMBER(DATA!O1444),DATA!O1444,"n/a")</f>
        <v>6.0029999999999997E-3</v>
      </c>
      <c r="R530" s="68"/>
      <c r="S530" s="68"/>
      <c r="T530" s="68"/>
      <c r="U530" s="68"/>
      <c r="V530" s="68"/>
      <c r="W530" s="68"/>
      <c r="X530" s="68"/>
      <c r="Y530" s="68"/>
    </row>
    <row r="531" spans="1:25" x14ac:dyDescent="0.2">
      <c r="A531" s="77" t="s">
        <v>19</v>
      </c>
      <c r="B531" s="68" t="s">
        <v>12</v>
      </c>
      <c r="C531" s="68" t="s">
        <v>10</v>
      </c>
      <c r="D531" s="68" t="s">
        <v>292</v>
      </c>
      <c r="E531" s="89">
        <f>+IF(ISNUMBER(DATA!H1445),DATA!H1445,"n/a")</f>
        <v>3.4038750000000002</v>
      </c>
      <c r="F531" s="79">
        <f>+IF(ISNUMBER(DATA!I1445),DATA!I1445,"n/a")</f>
        <v>5.1159999999999999E-3</v>
      </c>
      <c r="G531" s="89">
        <f>+IF(ISNUMBER(DATA!J1445),DATA!J1445,"n/a")</f>
        <v>3.6321400000000001</v>
      </c>
      <c r="H531" s="79">
        <f>+IF(ISNUMBER(DATA!K1445),DATA!K1445,"n/a")</f>
        <v>2.0611000000000001E-2</v>
      </c>
      <c r="I531" s="89">
        <f>+IF(ISNUMBER(DATA!L1445),DATA!L1445,"n/a")</f>
        <v>3.495355</v>
      </c>
      <c r="J531" s="79">
        <f>+IF(ISNUMBER(DATA!M1445),DATA!M1445,"n/a")</f>
        <v>-9.4669999999999997E-3</v>
      </c>
      <c r="K531" s="89">
        <f>+IF(ISNUMBER(DATA!N1445),DATA!N1445,"n/a")</f>
        <v>3.4326140000000001</v>
      </c>
      <c r="L531" s="79">
        <f>+IF(ISNUMBER(DATA!O1445),DATA!O1445,"n/a")</f>
        <v>-1.5677E-2</v>
      </c>
      <c r="R531" s="68"/>
      <c r="S531" s="68"/>
      <c r="T531" s="68"/>
      <c r="U531" s="68"/>
      <c r="V531" s="68"/>
      <c r="W531" s="68"/>
      <c r="X531" s="68"/>
      <c r="Y531" s="68"/>
    </row>
    <row r="532" spans="1:25" x14ac:dyDescent="0.2">
      <c r="A532" s="77" t="s">
        <v>19</v>
      </c>
      <c r="B532" s="68" t="s">
        <v>12</v>
      </c>
      <c r="C532" s="68" t="s">
        <v>10</v>
      </c>
      <c r="D532" s="68" t="s">
        <v>293</v>
      </c>
      <c r="E532" s="89">
        <f>+IF(ISNUMBER(DATA!H1446),DATA!H1446,"n/a")</f>
        <v>3.5846680000000002</v>
      </c>
      <c r="F532" s="79">
        <f>+IF(ISNUMBER(DATA!I1446),DATA!I1446,"n/a")</f>
        <v>2.6499000000000002E-2</v>
      </c>
      <c r="G532" s="89">
        <f>+IF(ISNUMBER(DATA!J1446),DATA!J1446,"n/a")</f>
        <v>3.5618539999999999</v>
      </c>
      <c r="H532" s="79">
        <f>+IF(ISNUMBER(DATA!K1446),DATA!K1446,"n/a")</f>
        <v>6.6020000000000002E-3</v>
      </c>
      <c r="I532" s="89">
        <f>+IF(ISNUMBER(DATA!L1446),DATA!L1446,"n/a")</f>
        <v>3.591742</v>
      </c>
      <c r="J532" s="79">
        <f>+IF(ISNUMBER(DATA!M1446),DATA!M1446,"n/a")</f>
        <v>-1.1050000000000001E-3</v>
      </c>
      <c r="K532" s="89">
        <f>+IF(ISNUMBER(DATA!N1446),DATA!N1446,"n/a")</f>
        <v>3.6126269999999998</v>
      </c>
      <c r="L532" s="79">
        <f>+IF(ISNUMBER(DATA!O1446),DATA!O1446,"n/a")</f>
        <v>2.4689999999999998E-3</v>
      </c>
      <c r="R532" s="68"/>
      <c r="S532" s="68"/>
      <c r="T532" s="68"/>
      <c r="U532" s="68"/>
      <c r="V532" s="68"/>
      <c r="W532" s="68"/>
      <c r="X532" s="68"/>
      <c r="Y532" s="68"/>
    </row>
    <row r="533" spans="1:25" x14ac:dyDescent="0.2">
      <c r="A533" s="77" t="s">
        <v>19</v>
      </c>
      <c r="B533" s="68" t="s">
        <v>12</v>
      </c>
      <c r="C533" s="68" t="s">
        <v>10</v>
      </c>
      <c r="D533" s="68" t="s">
        <v>294</v>
      </c>
      <c r="E533" s="89">
        <f>+IF(ISNUMBER(DATA!H1447),DATA!H1447,"n/a")</f>
        <v>3.6664050000000001</v>
      </c>
      <c r="F533" s="79">
        <f>+IF(ISNUMBER(DATA!I1447),DATA!I1447,"n/a")</f>
        <v>5.4670000000000003E-2</v>
      </c>
      <c r="G533" s="89">
        <f>+IF(ISNUMBER(DATA!J1447),DATA!J1447,"n/a")</f>
        <v>3.5580569999999998</v>
      </c>
      <c r="H533" s="79">
        <f>+IF(ISNUMBER(DATA!K1447),DATA!K1447,"n/a")</f>
        <v>-2.0698000000000001E-2</v>
      </c>
      <c r="I533" s="89">
        <f>+IF(ISNUMBER(DATA!L1447),DATA!L1447,"n/a")</f>
        <v>3.5306419999999998</v>
      </c>
      <c r="J533" s="79">
        <f>+IF(ISNUMBER(DATA!M1447),DATA!M1447,"n/a")</f>
        <v>-2.5798999999999999E-2</v>
      </c>
      <c r="K533" s="89">
        <f>+IF(ISNUMBER(DATA!N1447),DATA!N1447,"n/a")</f>
        <v>3.5480999999999998</v>
      </c>
      <c r="L533" s="79">
        <f>+IF(ISNUMBER(DATA!O1447),DATA!O1447,"n/a")</f>
        <v>-2.1391E-2</v>
      </c>
      <c r="R533" s="68"/>
      <c r="S533" s="68"/>
      <c r="T533" s="68"/>
      <c r="U533" s="68"/>
      <c r="V533" s="68"/>
      <c r="W533" s="68"/>
      <c r="X533" s="68"/>
      <c r="Y533" s="68"/>
    </row>
    <row r="534" spans="1:25" x14ac:dyDescent="0.2">
      <c r="A534" s="77" t="s">
        <v>19</v>
      </c>
      <c r="B534" s="68" t="s">
        <v>12</v>
      </c>
      <c r="C534" s="68" t="s">
        <v>10</v>
      </c>
      <c r="D534" s="68" t="s">
        <v>295</v>
      </c>
      <c r="E534" s="89">
        <f>+IF(ISNUMBER(DATA!H1448),DATA!H1448,"n/a")</f>
        <v>3.5544530000000001</v>
      </c>
      <c r="F534" s="79">
        <f>+IF(ISNUMBER(DATA!I1448),DATA!I1448,"n/a")</f>
        <v>1.0002E-2</v>
      </c>
      <c r="G534" s="89">
        <f>+IF(ISNUMBER(DATA!J1448),DATA!J1448,"n/a")</f>
        <v>3.5230649999999999</v>
      </c>
      <c r="H534" s="79">
        <f>+IF(ISNUMBER(DATA!K1448),DATA!K1448,"n/a")</f>
        <v>-2.9420000000000002E-3</v>
      </c>
      <c r="I534" s="89">
        <f>+IF(ISNUMBER(DATA!L1448),DATA!L1448,"n/a")</f>
        <v>3.520804</v>
      </c>
      <c r="J534" s="79">
        <f>+IF(ISNUMBER(DATA!M1448),DATA!M1448,"n/a")</f>
        <v>6.6600000000000003E-4</v>
      </c>
      <c r="K534" s="89">
        <f>+IF(ISNUMBER(DATA!N1448),DATA!N1448,"n/a")</f>
        <v>3.5428839999999999</v>
      </c>
      <c r="L534" s="79">
        <f>+IF(ISNUMBER(DATA!O1448),DATA!O1448,"n/a")</f>
        <v>7.404E-3</v>
      </c>
      <c r="R534" s="68"/>
      <c r="S534" s="68"/>
      <c r="T534" s="68"/>
      <c r="U534" s="68"/>
      <c r="V534" s="68"/>
      <c r="W534" s="68"/>
      <c r="X534" s="68"/>
      <c r="Y534" s="68"/>
    </row>
    <row r="535" spans="1:25" x14ac:dyDescent="0.2">
      <c r="A535" s="77" t="s">
        <v>19</v>
      </c>
      <c r="B535" s="68" t="s">
        <v>12</v>
      </c>
      <c r="C535" s="68" t="s">
        <v>10</v>
      </c>
      <c r="D535" s="68" t="s">
        <v>296</v>
      </c>
      <c r="E535" s="89">
        <f>+IF(ISNUMBER(DATA!H1449),DATA!H1449,"n/a")</f>
        <v>3.730658</v>
      </c>
      <c r="F535" s="79">
        <f>+IF(ISNUMBER(DATA!I1449),DATA!I1449,"n/a")</f>
        <v>3.9659999999999999E-3</v>
      </c>
      <c r="G535" s="89">
        <f>+IF(ISNUMBER(DATA!J1449),DATA!J1449,"n/a")</f>
        <v>3.7102900000000001</v>
      </c>
      <c r="H535" s="79">
        <f>+IF(ISNUMBER(DATA!K1449),DATA!K1449,"n/a")</f>
        <v>5.1019999999999998E-3</v>
      </c>
      <c r="I535" s="89">
        <f>+IF(ISNUMBER(DATA!L1449),DATA!L1449,"n/a")</f>
        <v>3.695754</v>
      </c>
      <c r="J535" s="79">
        <f>+IF(ISNUMBER(DATA!M1449),DATA!M1449,"n/a")</f>
        <v>8.6700000000000006E-3</v>
      </c>
      <c r="K535" s="89">
        <f>+IF(ISNUMBER(DATA!N1449),DATA!N1449,"n/a")</f>
        <v>3.6812309999999999</v>
      </c>
      <c r="L535" s="79">
        <f>+IF(ISNUMBER(DATA!O1449),DATA!O1449,"n/a")</f>
        <v>2.2317E-2</v>
      </c>
      <c r="R535" s="68"/>
      <c r="S535" s="68"/>
      <c r="T535" s="68"/>
      <c r="U535" s="68"/>
      <c r="V535" s="68"/>
      <c r="W535" s="68"/>
      <c r="X535" s="68"/>
      <c r="Y535" s="68"/>
    </row>
    <row r="536" spans="1:25" x14ac:dyDescent="0.2">
      <c r="A536" s="77" t="s">
        <v>19</v>
      </c>
      <c r="B536" s="68" t="s">
        <v>12</v>
      </c>
      <c r="C536" s="68" t="s">
        <v>10</v>
      </c>
      <c r="D536" s="68" t="s">
        <v>297</v>
      </c>
      <c r="E536" s="89">
        <f>+IF(ISNUMBER(DATA!H1450),DATA!H1450,"n/a")</f>
        <v>3.5944419999999999</v>
      </c>
      <c r="F536" s="79">
        <f>+IF(ISNUMBER(DATA!I1450),DATA!I1450,"n/a")</f>
        <v>5.9249999999999997E-3</v>
      </c>
      <c r="G536" s="89">
        <f>+IF(ISNUMBER(DATA!J1450),DATA!J1450,"n/a")</f>
        <v>3.5966589999999998</v>
      </c>
      <c r="H536" s="79">
        <f>+IF(ISNUMBER(DATA!K1450),DATA!K1450,"n/a")</f>
        <v>9.6539999999999994E-3</v>
      </c>
      <c r="I536" s="89">
        <f>+IF(ISNUMBER(DATA!L1450),DATA!L1450,"n/a")</f>
        <v>3.5710030000000001</v>
      </c>
      <c r="J536" s="79">
        <f>+IF(ISNUMBER(DATA!M1450),DATA!M1450,"n/a")</f>
        <v>3.075E-3</v>
      </c>
      <c r="K536" s="89">
        <f>+IF(ISNUMBER(DATA!N1450),DATA!N1450,"n/a")</f>
        <v>3.572587</v>
      </c>
      <c r="L536" s="79">
        <f>+IF(ISNUMBER(DATA!O1450),DATA!O1450,"n/a")</f>
        <v>-5.8299999999999997E-4</v>
      </c>
      <c r="R536" s="68"/>
      <c r="S536" s="68"/>
      <c r="T536" s="68"/>
      <c r="U536" s="68"/>
      <c r="V536" s="68"/>
      <c r="W536" s="68"/>
      <c r="X536" s="68"/>
      <c r="Y536" s="68"/>
    </row>
    <row r="537" spans="1:25" x14ac:dyDescent="0.2">
      <c r="A537" s="77" t="s">
        <v>19</v>
      </c>
      <c r="B537" s="68" t="s">
        <v>12</v>
      </c>
      <c r="C537" s="68" t="s">
        <v>10</v>
      </c>
      <c r="D537" s="68" t="s">
        <v>298</v>
      </c>
      <c r="E537" s="89">
        <f>+IF(ISNUMBER(DATA!H1451),DATA!H1451,"n/a")</f>
        <v>3.7903030000000002</v>
      </c>
      <c r="F537" s="79">
        <f>+IF(ISNUMBER(DATA!I1451),DATA!I1451,"n/a")</f>
        <v>4.3489999999999996E-3</v>
      </c>
      <c r="G537" s="89">
        <f>+IF(ISNUMBER(DATA!J1451),DATA!J1451,"n/a")</f>
        <v>3.826781</v>
      </c>
      <c r="H537" s="79">
        <f>+IF(ISNUMBER(DATA!K1451),DATA!K1451,"n/a")</f>
        <v>2.7900000000000001E-2</v>
      </c>
      <c r="I537" s="89">
        <f>+IF(ISNUMBER(DATA!L1451),DATA!L1451,"n/a")</f>
        <v>3.8161200000000002</v>
      </c>
      <c r="J537" s="79">
        <f>+IF(ISNUMBER(DATA!M1451),DATA!M1451,"n/a")</f>
        <v>1.7600000000000001E-2</v>
      </c>
      <c r="K537" s="89">
        <f>+IF(ISNUMBER(DATA!N1451),DATA!N1451,"n/a")</f>
        <v>3.828884</v>
      </c>
      <c r="L537" s="79">
        <f>+IF(ISNUMBER(DATA!O1451),DATA!O1451,"n/a")</f>
        <v>1.2763999999999999E-2</v>
      </c>
      <c r="R537" s="68"/>
      <c r="S537" s="68"/>
      <c r="T537" s="68"/>
      <c r="U537" s="68"/>
      <c r="V537" s="68"/>
      <c r="W537" s="68"/>
      <c r="X537" s="68"/>
      <c r="Y537" s="68"/>
    </row>
    <row r="538" spans="1:25" x14ac:dyDescent="0.2">
      <c r="A538" s="77" t="s">
        <v>19</v>
      </c>
      <c r="B538" s="68" t="s">
        <v>12</v>
      </c>
      <c r="C538" s="68" t="s">
        <v>10</v>
      </c>
      <c r="D538" s="68" t="s">
        <v>299</v>
      </c>
      <c r="E538" s="89">
        <f>+IF(ISNUMBER(DATA!H1452),DATA!H1452,"n/a")</f>
        <v>3.929281</v>
      </c>
      <c r="F538" s="79">
        <f>+IF(ISNUMBER(DATA!I1452),DATA!I1452,"n/a")</f>
        <v>-1.0448000000000001E-2</v>
      </c>
      <c r="G538" s="89">
        <f>+IF(ISNUMBER(DATA!J1452),DATA!J1452,"n/a")</f>
        <v>3.9328889999999999</v>
      </c>
      <c r="H538" s="79">
        <f>+IF(ISNUMBER(DATA!K1452),DATA!K1452,"n/a")</f>
        <v>-3.4828999999999999E-2</v>
      </c>
      <c r="I538" s="89">
        <f>+IF(ISNUMBER(DATA!L1452),DATA!L1452,"n/a")</f>
        <v>3.9207369999999999</v>
      </c>
      <c r="J538" s="79">
        <f>+IF(ISNUMBER(DATA!M1452),DATA!M1452,"n/a")</f>
        <v>-5.8532000000000001E-2</v>
      </c>
      <c r="K538" s="89">
        <f>+IF(ISNUMBER(DATA!N1452),DATA!N1452,"n/a")</f>
        <v>3.9680330000000001</v>
      </c>
      <c r="L538" s="79">
        <f>+IF(ISNUMBER(DATA!O1452),DATA!O1452,"n/a")</f>
        <v>-7.3648000000000005E-2</v>
      </c>
      <c r="R538" s="68"/>
      <c r="S538" s="68"/>
      <c r="T538" s="68"/>
      <c r="U538" s="68"/>
      <c r="V538" s="68"/>
      <c r="W538" s="68"/>
      <c r="X538" s="68"/>
      <c r="Y538" s="68"/>
    </row>
    <row r="539" spans="1:25" x14ac:dyDescent="0.2">
      <c r="A539" s="77" t="s">
        <v>19</v>
      </c>
      <c r="B539" s="68" t="s">
        <v>12</v>
      </c>
      <c r="C539" s="68" t="s">
        <v>10</v>
      </c>
      <c r="D539" s="68" t="s">
        <v>300</v>
      </c>
      <c r="E539" s="89">
        <f>+IF(ISNUMBER(DATA!H1453),DATA!H1453,"n/a")</f>
        <v>3.6941830000000002</v>
      </c>
      <c r="F539" s="79">
        <f>+IF(ISNUMBER(DATA!I1453),DATA!I1453,"n/a")</f>
        <v>3.9861000000000001E-2</v>
      </c>
      <c r="G539" s="89">
        <f>+IF(ISNUMBER(DATA!J1453),DATA!J1453,"n/a")</f>
        <v>3.6376650000000001</v>
      </c>
      <c r="H539" s="79">
        <f>+IF(ISNUMBER(DATA!K1453),DATA!K1453,"n/a")</f>
        <v>2.6879999999999999E-3</v>
      </c>
      <c r="I539" s="89">
        <f>+IF(ISNUMBER(DATA!L1453),DATA!L1453,"n/a")</f>
        <v>3.6114060000000001</v>
      </c>
      <c r="J539" s="79">
        <f>+IF(ISNUMBER(DATA!M1453),DATA!M1453,"n/a")</f>
        <v>-9.77E-4</v>
      </c>
      <c r="K539" s="89">
        <f>+IF(ISNUMBER(DATA!N1453),DATA!N1453,"n/a")</f>
        <v>3.6110530000000001</v>
      </c>
      <c r="L539" s="79">
        <f>+IF(ISNUMBER(DATA!O1453),DATA!O1453,"n/a")</f>
        <v>8.4659999999999996E-3</v>
      </c>
      <c r="R539" s="68"/>
      <c r="S539" s="68"/>
      <c r="T539" s="68"/>
      <c r="U539" s="68"/>
      <c r="V539" s="68"/>
      <c r="W539" s="68"/>
      <c r="X539" s="68"/>
      <c r="Y539" s="68"/>
    </row>
    <row r="540" spans="1:25" x14ac:dyDescent="0.2">
      <c r="A540" s="77" t="s">
        <v>19</v>
      </c>
      <c r="B540" s="68" t="s">
        <v>12</v>
      </c>
      <c r="C540" s="68" t="s">
        <v>10</v>
      </c>
      <c r="D540" s="68" t="s">
        <v>301</v>
      </c>
      <c r="E540" s="89">
        <f>+IF(ISNUMBER(DATA!H1454),DATA!H1454,"n/a")</f>
        <v>3.6373150000000001</v>
      </c>
      <c r="F540" s="79">
        <f>+IF(ISNUMBER(DATA!I1454),DATA!I1454,"n/a")</f>
        <v>7.2820000000000003E-3</v>
      </c>
      <c r="G540" s="89">
        <f>+IF(ISNUMBER(DATA!J1454),DATA!J1454,"n/a")</f>
        <v>3.6699929999999998</v>
      </c>
      <c r="H540" s="79">
        <f>+IF(ISNUMBER(DATA!K1454),DATA!K1454,"n/a")</f>
        <v>5.4349999999999997E-3</v>
      </c>
      <c r="I540" s="89">
        <f>+IF(ISNUMBER(DATA!L1454),DATA!L1454,"n/a")</f>
        <v>3.638862</v>
      </c>
      <c r="J540" s="79">
        <f>+IF(ISNUMBER(DATA!M1454),DATA!M1454,"n/a")</f>
        <v>-1.1709999999999999E-3</v>
      </c>
      <c r="K540" s="89">
        <f>+IF(ISNUMBER(DATA!N1454),DATA!N1454,"n/a")</f>
        <v>3.6473680000000002</v>
      </c>
      <c r="L540" s="79">
        <f>+IF(ISNUMBER(DATA!O1454),DATA!O1454,"n/a")</f>
        <v>1.877E-3</v>
      </c>
      <c r="R540" s="68"/>
      <c r="S540" s="68"/>
      <c r="T540" s="68"/>
      <c r="U540" s="68"/>
      <c r="V540" s="68"/>
      <c r="W540" s="68"/>
      <c r="X540" s="68"/>
      <c r="Y540" s="68"/>
    </row>
    <row r="541" spans="1:25" x14ac:dyDescent="0.2">
      <c r="A541" s="77" t="s">
        <v>19</v>
      </c>
      <c r="B541" s="68" t="s">
        <v>12</v>
      </c>
      <c r="C541" s="68" t="s">
        <v>10</v>
      </c>
      <c r="D541" s="68" t="s">
        <v>302</v>
      </c>
      <c r="E541" s="89">
        <f>+IF(ISNUMBER(DATA!H1455),DATA!H1455,"n/a")</f>
        <v>2.9877630000000002</v>
      </c>
      <c r="F541" s="79">
        <f>+IF(ISNUMBER(DATA!I1455),DATA!I1455,"n/a")</f>
        <v>9.1462000000000002E-2</v>
      </c>
      <c r="G541" s="89">
        <f>+IF(ISNUMBER(DATA!J1455),DATA!J1455,"n/a")</f>
        <v>2.98963</v>
      </c>
      <c r="H541" s="79">
        <f>+IF(ISNUMBER(DATA!K1455),DATA!K1455,"n/a")</f>
        <v>2.3082999999999999E-2</v>
      </c>
      <c r="I541" s="89">
        <f>+IF(ISNUMBER(DATA!L1455),DATA!L1455,"n/a")</f>
        <v>2.9791379999999998</v>
      </c>
      <c r="J541" s="79">
        <f>+IF(ISNUMBER(DATA!M1455),DATA!M1455,"n/a")</f>
        <v>-1.2442999999999999E-2</v>
      </c>
      <c r="K541" s="89">
        <f>+IF(ISNUMBER(DATA!N1455),DATA!N1455,"n/a")</f>
        <v>3.0331679999999999</v>
      </c>
      <c r="L541" s="79">
        <f>+IF(ISNUMBER(DATA!O1455),DATA!O1455,"n/a")</f>
        <v>-2.7022999999999998E-2</v>
      </c>
      <c r="R541" s="68"/>
      <c r="S541" s="68"/>
      <c r="T541" s="68"/>
      <c r="U541" s="68"/>
      <c r="V541" s="68"/>
      <c r="W541" s="68"/>
      <c r="X541" s="68"/>
      <c r="Y541" s="68"/>
    </row>
    <row r="542" spans="1:25" x14ac:dyDescent="0.2">
      <c r="A542" s="77" t="s">
        <v>19</v>
      </c>
      <c r="B542" s="68" t="s">
        <v>12</v>
      </c>
      <c r="C542" s="68" t="s">
        <v>10</v>
      </c>
      <c r="D542" s="68" t="s">
        <v>303</v>
      </c>
      <c r="E542" s="89">
        <f>+IF(ISNUMBER(DATA!H1456),DATA!H1456,"n/a")</f>
        <v>3.1710449999999999</v>
      </c>
      <c r="F542" s="79">
        <f>+IF(ISNUMBER(DATA!I1456),DATA!I1456,"n/a")</f>
        <v>7.1136000000000005E-2</v>
      </c>
      <c r="G542" s="89">
        <f>+IF(ISNUMBER(DATA!J1456),DATA!J1456,"n/a")</f>
        <v>3.1734930000000001</v>
      </c>
      <c r="H542" s="79">
        <f>+IF(ISNUMBER(DATA!K1456),DATA!K1456,"n/a")</f>
        <v>2.7036999999999999E-2</v>
      </c>
      <c r="I542" s="89">
        <f>+IF(ISNUMBER(DATA!L1456),DATA!L1456,"n/a")</f>
        <v>3.1024759999999998</v>
      </c>
      <c r="J542" s="79">
        <f>+IF(ISNUMBER(DATA!M1456),DATA!M1456,"n/a")</f>
        <v>-1.6760000000000001E-2</v>
      </c>
      <c r="K542" s="89">
        <f>+IF(ISNUMBER(DATA!N1456),DATA!N1456,"n/a")</f>
        <v>3.1522990000000002</v>
      </c>
      <c r="L542" s="79">
        <f>+IF(ISNUMBER(DATA!O1456),DATA!O1456,"n/a")</f>
        <v>-4.9306999999999997E-2</v>
      </c>
      <c r="R542" s="68"/>
      <c r="S542" s="68"/>
      <c r="T542" s="68"/>
      <c r="U542" s="68"/>
      <c r="V542" s="68"/>
      <c r="W542" s="68"/>
      <c r="X542" s="68"/>
      <c r="Y542" s="68"/>
    </row>
    <row r="543" spans="1:25" x14ac:dyDescent="0.2">
      <c r="A543" s="77" t="s">
        <v>19</v>
      </c>
      <c r="B543" s="68" t="s">
        <v>12</v>
      </c>
      <c r="C543" s="68" t="s">
        <v>10</v>
      </c>
      <c r="D543" s="68" t="s">
        <v>304</v>
      </c>
      <c r="E543" s="89">
        <f>+IF(ISNUMBER(DATA!H1457),DATA!H1457,"n/a")</f>
        <v>3.588273</v>
      </c>
      <c r="F543" s="79">
        <f>+IF(ISNUMBER(DATA!I1457),DATA!I1457,"n/a")</f>
        <v>-3.3419999999999999E-3</v>
      </c>
      <c r="G543" s="89">
        <f>+IF(ISNUMBER(DATA!J1457),DATA!J1457,"n/a")</f>
        <v>3.5891769999999998</v>
      </c>
      <c r="H543" s="79">
        <f>+IF(ISNUMBER(DATA!K1457),DATA!K1457,"n/a")</f>
        <v>-1.3944E-2</v>
      </c>
      <c r="I543" s="89">
        <f>+IF(ISNUMBER(DATA!L1457),DATA!L1457,"n/a")</f>
        <v>3.5954809999999999</v>
      </c>
      <c r="J543" s="79">
        <f>+IF(ISNUMBER(DATA!M1457),DATA!M1457,"n/a")</f>
        <v>-1.4477E-2</v>
      </c>
      <c r="K543" s="89">
        <f>+IF(ISNUMBER(DATA!N1457),DATA!N1457,"n/a")</f>
        <v>3.6043189999999998</v>
      </c>
      <c r="L543" s="79">
        <f>+IF(ISNUMBER(DATA!O1457),DATA!O1457,"n/a")</f>
        <v>-4.4799999999999996E-3</v>
      </c>
      <c r="R543" s="68"/>
      <c r="S543" s="68"/>
      <c r="T543" s="68"/>
      <c r="U543" s="68"/>
      <c r="V543" s="68"/>
      <c r="W543" s="68"/>
      <c r="X543" s="68"/>
      <c r="Y543" s="68"/>
    </row>
    <row r="544" spans="1:25" x14ac:dyDescent="0.2">
      <c r="A544" s="77" t="s">
        <v>19</v>
      </c>
      <c r="B544" s="68" t="s">
        <v>12</v>
      </c>
      <c r="C544" s="68" t="s">
        <v>10</v>
      </c>
      <c r="D544" s="68" t="s">
        <v>305</v>
      </c>
      <c r="E544" s="89">
        <f>+IF(ISNUMBER(DATA!H1458),DATA!H1458,"n/a")</f>
        <v>3.6981809999999999</v>
      </c>
      <c r="F544" s="79">
        <f>+IF(ISNUMBER(DATA!I1458),DATA!I1458,"n/a")</f>
        <v>9.2569999999999996E-3</v>
      </c>
      <c r="G544" s="89">
        <f>+IF(ISNUMBER(DATA!J1458),DATA!J1458,"n/a")</f>
        <v>3.6160899999999998</v>
      </c>
      <c r="H544" s="79">
        <f>+IF(ISNUMBER(DATA!K1458),DATA!K1458,"n/a")</f>
        <v>7.0000000000000001E-3</v>
      </c>
      <c r="I544" s="89">
        <f>+IF(ISNUMBER(DATA!L1458),DATA!L1458,"n/a")</f>
        <v>3.5608819999999999</v>
      </c>
      <c r="J544" s="79">
        <f>+IF(ISNUMBER(DATA!M1458),DATA!M1458,"n/a")</f>
        <v>-3.967E-3</v>
      </c>
      <c r="K544" s="89">
        <f>+IF(ISNUMBER(DATA!N1458),DATA!N1458,"n/a")</f>
        <v>3.5823779999999998</v>
      </c>
      <c r="L544" s="79">
        <f>+IF(ISNUMBER(DATA!O1458),DATA!O1458,"n/a")</f>
        <v>2.7499999999999998E-3</v>
      </c>
      <c r="R544" s="68"/>
      <c r="S544" s="68"/>
      <c r="T544" s="68"/>
      <c r="U544" s="68"/>
      <c r="V544" s="68"/>
      <c r="W544" s="68"/>
      <c r="X544" s="68"/>
      <c r="Y544" s="68"/>
    </row>
    <row r="545" spans="1:25" x14ac:dyDescent="0.2">
      <c r="A545" s="77" t="s">
        <v>19</v>
      </c>
      <c r="B545" s="68" t="s">
        <v>12</v>
      </c>
      <c r="C545" s="68" t="s">
        <v>10</v>
      </c>
      <c r="D545" s="68" t="s">
        <v>306</v>
      </c>
      <c r="E545" s="89">
        <f>+IF(ISNUMBER(DATA!H1459),DATA!H1459,"n/a")</f>
        <v>3.454774</v>
      </c>
      <c r="F545" s="79">
        <f>+IF(ISNUMBER(DATA!I1459),DATA!I1459,"n/a")</f>
        <v>-0.107548</v>
      </c>
      <c r="G545" s="89">
        <f>+IF(ISNUMBER(DATA!J1459),DATA!J1459,"n/a")</f>
        <v>3.4720780000000002</v>
      </c>
      <c r="H545" s="79">
        <f>+IF(ISNUMBER(DATA!K1459),DATA!K1459,"n/a")</f>
        <v>-0.123046</v>
      </c>
      <c r="I545" s="89">
        <f>+IF(ISNUMBER(DATA!L1459),DATA!L1459,"n/a")</f>
        <v>3.4456829999999998</v>
      </c>
      <c r="J545" s="79">
        <f>+IF(ISNUMBER(DATA!M1459),DATA!M1459,"n/a")</f>
        <v>-8.4720000000000004E-2</v>
      </c>
      <c r="K545" s="89">
        <f>+IF(ISNUMBER(DATA!N1459),DATA!N1459,"n/a")</f>
        <v>3.519431</v>
      </c>
      <c r="L545" s="79">
        <f>+IF(ISNUMBER(DATA!O1459),DATA!O1459,"n/a")</f>
        <v>-1.9713999999999999E-2</v>
      </c>
      <c r="R545" s="68"/>
      <c r="S545" s="68"/>
      <c r="T545" s="68"/>
      <c r="U545" s="68"/>
      <c r="V545" s="68"/>
      <c r="W545" s="68"/>
      <c r="X545" s="68"/>
      <c r="Y545" s="68"/>
    </row>
    <row r="546" spans="1:25" x14ac:dyDescent="0.2">
      <c r="A546" s="77" t="s">
        <v>19</v>
      </c>
      <c r="B546" s="68" t="s">
        <v>12</v>
      </c>
      <c r="C546" s="68" t="s">
        <v>10</v>
      </c>
      <c r="D546" s="68" t="s">
        <v>307</v>
      </c>
      <c r="E546" s="89">
        <f>+IF(ISNUMBER(DATA!H1460),DATA!H1460,"n/a")</f>
        <v>3.710404</v>
      </c>
      <c r="F546" s="79">
        <f>+IF(ISNUMBER(DATA!I1460),DATA!I1460,"n/a")</f>
        <v>1.9574999999999999E-2</v>
      </c>
      <c r="G546" s="89">
        <f>+IF(ISNUMBER(DATA!J1460),DATA!J1460,"n/a")</f>
        <v>3.602455</v>
      </c>
      <c r="H546" s="79">
        <f>+IF(ISNUMBER(DATA!K1460),DATA!K1460,"n/a")</f>
        <v>-6.7780000000000002E-3</v>
      </c>
      <c r="I546" s="89">
        <f>+IF(ISNUMBER(DATA!L1460),DATA!L1460,"n/a")</f>
        <v>3.6167379999999998</v>
      </c>
      <c r="J546" s="79">
        <f>+IF(ISNUMBER(DATA!M1460),DATA!M1460,"n/a")</f>
        <v>2.836E-3</v>
      </c>
      <c r="K546" s="89">
        <f>+IF(ISNUMBER(DATA!N1460),DATA!N1460,"n/a")</f>
        <v>3.590023</v>
      </c>
      <c r="L546" s="79">
        <f>+IF(ISNUMBER(DATA!O1460),DATA!O1460,"n/a")</f>
        <v>4.2700000000000004E-3</v>
      </c>
      <c r="R546" s="68"/>
      <c r="S546" s="68"/>
      <c r="T546" s="68"/>
      <c r="U546" s="68"/>
      <c r="V546" s="68"/>
      <c r="W546" s="68"/>
      <c r="X546" s="68"/>
      <c r="Y546" s="68"/>
    </row>
    <row r="547" spans="1:25" x14ac:dyDescent="0.2">
      <c r="A547" s="77" t="s">
        <v>19</v>
      </c>
      <c r="B547" s="68" t="s">
        <v>12</v>
      </c>
      <c r="C547" s="68" t="s">
        <v>10</v>
      </c>
      <c r="D547" s="68" t="s">
        <v>308</v>
      </c>
      <c r="E547" s="89">
        <f>+IF(ISNUMBER(DATA!H1461),DATA!H1461,"n/a")</f>
        <v>3.686366</v>
      </c>
      <c r="F547" s="79">
        <f>+IF(ISNUMBER(DATA!I1461),DATA!I1461,"n/a")</f>
        <v>-8.4670000000000006E-3</v>
      </c>
      <c r="G547" s="89">
        <f>+IF(ISNUMBER(DATA!J1461),DATA!J1461,"n/a")</f>
        <v>3.7123189999999999</v>
      </c>
      <c r="H547" s="79">
        <f>+IF(ISNUMBER(DATA!K1461),DATA!K1461,"n/a")</f>
        <v>5.6439999999999997E-3</v>
      </c>
      <c r="I547" s="89">
        <f>+IF(ISNUMBER(DATA!L1461),DATA!L1461,"n/a")</f>
        <v>3.728167</v>
      </c>
      <c r="J547" s="79">
        <f>+IF(ISNUMBER(DATA!M1461),DATA!M1461,"n/a")</f>
        <v>8.8590000000000006E-3</v>
      </c>
      <c r="K547" s="89">
        <f>+IF(ISNUMBER(DATA!N1461),DATA!N1461,"n/a")</f>
        <v>3.7202790000000001</v>
      </c>
      <c r="L547" s="79">
        <f>+IF(ISNUMBER(DATA!O1461),DATA!O1461,"n/a")</f>
        <v>4.7809999999999997E-3</v>
      </c>
      <c r="R547" s="68"/>
      <c r="S547" s="68"/>
      <c r="T547" s="68"/>
      <c r="U547" s="68"/>
      <c r="V547" s="68"/>
      <c r="W547" s="68"/>
      <c r="X547" s="68"/>
      <c r="Y547" s="68"/>
    </row>
    <row r="548" spans="1:25" x14ac:dyDescent="0.2">
      <c r="A548" s="77" t="s">
        <v>19</v>
      </c>
      <c r="B548" s="68" t="s">
        <v>12</v>
      </c>
      <c r="C548" s="68" t="s">
        <v>10</v>
      </c>
      <c r="D548" s="68" t="s">
        <v>309</v>
      </c>
      <c r="E548" s="89">
        <f>+IF(ISNUMBER(DATA!H1462),DATA!H1462,"n/a")</f>
        <v>3.5681579999999999</v>
      </c>
      <c r="F548" s="79">
        <f>+IF(ISNUMBER(DATA!I1462),DATA!I1462,"n/a")</f>
        <v>1.1901999999999999E-2</v>
      </c>
      <c r="G548" s="89">
        <f>+IF(ISNUMBER(DATA!J1462),DATA!J1462,"n/a")</f>
        <v>3.575339</v>
      </c>
      <c r="H548" s="79">
        <f>+IF(ISNUMBER(DATA!K1462),DATA!K1462,"n/a")</f>
        <v>1.2848999999999999E-2</v>
      </c>
      <c r="I548" s="89">
        <f>+IF(ISNUMBER(DATA!L1462),DATA!L1462,"n/a")</f>
        <v>3.5512009999999998</v>
      </c>
      <c r="J548" s="79">
        <f>+IF(ISNUMBER(DATA!M1462),DATA!M1462,"n/a")</f>
        <v>8.9849999999999999E-3</v>
      </c>
      <c r="K548" s="89">
        <f>+IF(ISNUMBER(DATA!N1462),DATA!N1462,"n/a")</f>
        <v>3.5486770000000001</v>
      </c>
      <c r="L548" s="79">
        <f>+IF(ISNUMBER(DATA!O1462),DATA!O1462,"n/a")</f>
        <v>6.8129999999999996E-3</v>
      </c>
      <c r="R548" s="68"/>
      <c r="S548" s="68"/>
      <c r="T548" s="68"/>
      <c r="U548" s="68"/>
      <c r="V548" s="68"/>
      <c r="W548" s="68"/>
      <c r="X548" s="68"/>
      <c r="Y548" s="68"/>
    </row>
    <row r="549" spans="1:25" x14ac:dyDescent="0.2">
      <c r="A549" s="77" t="s">
        <v>19</v>
      </c>
      <c r="B549" s="68" t="s">
        <v>12</v>
      </c>
      <c r="C549" s="68" t="s">
        <v>10</v>
      </c>
      <c r="D549" s="68" t="s">
        <v>310</v>
      </c>
      <c r="E549" s="89">
        <f>+IF(ISNUMBER(DATA!H1463),DATA!H1463,"n/a")</f>
        <v>3.583307</v>
      </c>
      <c r="F549" s="79">
        <f>+IF(ISNUMBER(DATA!I1463),DATA!I1463,"n/a")</f>
        <v>-6.1580000000000003E-3</v>
      </c>
      <c r="G549" s="89">
        <f>+IF(ISNUMBER(DATA!J1463),DATA!J1463,"n/a")</f>
        <v>3.5951879999999998</v>
      </c>
      <c r="H549" s="79">
        <f>+IF(ISNUMBER(DATA!K1463),DATA!K1463,"n/a")</f>
        <v>1.1754000000000001E-2</v>
      </c>
      <c r="I549" s="89">
        <f>+IF(ISNUMBER(DATA!L1463),DATA!L1463,"n/a")</f>
        <v>3.5630570000000001</v>
      </c>
      <c r="J549" s="79">
        <f>+IF(ISNUMBER(DATA!M1463),DATA!M1463,"n/a")</f>
        <v>1.9392E-2</v>
      </c>
      <c r="K549" s="89">
        <f>+IF(ISNUMBER(DATA!N1463),DATA!N1463,"n/a")</f>
        <v>3.5382669999999998</v>
      </c>
      <c r="L549" s="79">
        <f>+IF(ISNUMBER(DATA!O1463),DATA!O1463,"n/a")</f>
        <v>2.0601999999999999E-2</v>
      </c>
      <c r="R549" s="68"/>
      <c r="S549" s="68"/>
      <c r="T549" s="68"/>
      <c r="U549" s="68"/>
      <c r="V549" s="68"/>
      <c r="W549" s="68"/>
      <c r="X549" s="68"/>
      <c r="Y549" s="68"/>
    </row>
    <row r="550" spans="1:25" x14ac:dyDescent="0.2">
      <c r="A550" s="77" t="s">
        <v>19</v>
      </c>
      <c r="B550" s="68" t="s">
        <v>12</v>
      </c>
      <c r="C550" s="68" t="s">
        <v>10</v>
      </c>
      <c r="D550" s="68" t="s">
        <v>311</v>
      </c>
      <c r="E550" s="89">
        <f>+IF(ISNUMBER(DATA!H1464),DATA!H1464,"n/a")</f>
        <v>3.5618449999999999</v>
      </c>
      <c r="F550" s="79">
        <f>+IF(ISNUMBER(DATA!I1464),DATA!I1464,"n/a")</f>
        <v>-3.9370000000000002E-2</v>
      </c>
      <c r="G550" s="89">
        <f>+IF(ISNUMBER(DATA!J1464),DATA!J1464,"n/a")</f>
        <v>3.5373459999999999</v>
      </c>
      <c r="H550" s="79">
        <f>+IF(ISNUMBER(DATA!K1464),DATA!K1464,"n/a")</f>
        <v>-5.3057E-2</v>
      </c>
      <c r="I550" s="89">
        <f>+IF(ISNUMBER(DATA!L1464),DATA!L1464,"n/a")</f>
        <v>3.5501119999999999</v>
      </c>
      <c r="J550" s="79">
        <f>+IF(ISNUMBER(DATA!M1464),DATA!M1464,"n/a")</f>
        <v>-3.7435999999999997E-2</v>
      </c>
      <c r="K550" s="89">
        <f>+IF(ISNUMBER(DATA!N1464),DATA!N1464,"n/a")</f>
        <v>3.6072470000000001</v>
      </c>
      <c r="L550" s="79">
        <f>+IF(ISNUMBER(DATA!O1464),DATA!O1464,"n/a")</f>
        <v>-1.1802E-2</v>
      </c>
      <c r="R550" s="68"/>
      <c r="S550" s="68"/>
      <c r="T550" s="68"/>
      <c r="U550" s="68"/>
      <c r="V550" s="68"/>
      <c r="W550" s="68"/>
      <c r="X550" s="68"/>
      <c r="Y550" s="68"/>
    </row>
    <row r="551" spans="1:25" x14ac:dyDescent="0.2">
      <c r="A551" s="77" t="s">
        <v>19</v>
      </c>
      <c r="B551" s="68" t="s">
        <v>12</v>
      </c>
      <c r="C551" s="68" t="s">
        <v>10</v>
      </c>
      <c r="D551" s="68" t="s">
        <v>312</v>
      </c>
      <c r="E551" s="89">
        <f>+IF(ISNUMBER(DATA!H1465),DATA!H1465,"n/a")</f>
        <v>3.989935</v>
      </c>
      <c r="F551" s="79">
        <f>+IF(ISNUMBER(DATA!I1465),DATA!I1465,"n/a")</f>
        <v>1.8926999999999999E-2</v>
      </c>
      <c r="G551" s="89">
        <f>+IF(ISNUMBER(DATA!J1465),DATA!J1465,"n/a")</f>
        <v>3.9449529999999999</v>
      </c>
      <c r="H551" s="79">
        <f>+IF(ISNUMBER(DATA!K1465),DATA!K1465,"n/a")</f>
        <v>3.3760000000000001E-3</v>
      </c>
      <c r="I551" s="89">
        <f>+IF(ISNUMBER(DATA!L1465),DATA!L1465,"n/a")</f>
        <v>3.9086639999999999</v>
      </c>
      <c r="J551" s="79">
        <f>+IF(ISNUMBER(DATA!M1465),DATA!M1465,"n/a")</f>
        <v>9.0930000000000004E-3</v>
      </c>
      <c r="K551" s="89">
        <f>+IF(ISNUMBER(DATA!N1465),DATA!N1465,"n/a")</f>
        <v>3.9025789999999998</v>
      </c>
      <c r="L551" s="79">
        <f>+IF(ISNUMBER(DATA!O1465),DATA!O1465,"n/a")</f>
        <v>5.4809999999999998E-2</v>
      </c>
      <c r="R551" s="68"/>
      <c r="S551" s="68"/>
      <c r="T551" s="68"/>
      <c r="U551" s="68"/>
      <c r="V551" s="68"/>
      <c r="W551" s="68"/>
      <c r="X551" s="68"/>
      <c r="Y551" s="68"/>
    </row>
    <row r="552" spans="1:25" x14ac:dyDescent="0.2">
      <c r="A552" s="77" t="s">
        <v>19</v>
      </c>
      <c r="B552" s="68" t="s">
        <v>12</v>
      </c>
      <c r="C552" s="68" t="s">
        <v>10</v>
      </c>
      <c r="D552" s="68" t="s">
        <v>313</v>
      </c>
      <c r="E552" s="89">
        <f>+IF(ISNUMBER(DATA!H1466),DATA!H1466,"n/a")</f>
        <v>4.1394659999999996</v>
      </c>
      <c r="F552" s="79">
        <f>+IF(ISNUMBER(DATA!I1466),DATA!I1466,"n/a")</f>
        <v>3.5084999999999998E-2</v>
      </c>
      <c r="G552" s="89">
        <f>+IF(ISNUMBER(DATA!J1466),DATA!J1466,"n/a")</f>
        <v>3.9118629999999999</v>
      </c>
      <c r="H552" s="79">
        <f>+IF(ISNUMBER(DATA!K1466),DATA!K1466,"n/a")</f>
        <v>3.1713999999999999E-2</v>
      </c>
      <c r="I552" s="89">
        <f>+IF(ISNUMBER(DATA!L1466),DATA!L1466,"n/a")</f>
        <v>3.9353989999999999</v>
      </c>
      <c r="J552" s="79">
        <f>+IF(ISNUMBER(DATA!M1466),DATA!M1466,"n/a")</f>
        <v>5.2116999999999997E-2</v>
      </c>
      <c r="K552" s="89">
        <f>+IF(ISNUMBER(DATA!N1466),DATA!N1466,"n/a")</f>
        <v>3.6921460000000002</v>
      </c>
      <c r="L552" s="79">
        <f>+IF(ISNUMBER(DATA!O1466),DATA!O1466,"n/a")</f>
        <v>2.3522000000000001E-2</v>
      </c>
      <c r="R552" s="68"/>
      <c r="S552" s="68"/>
      <c r="T552" s="68"/>
      <c r="U552" s="68"/>
      <c r="V552" s="68"/>
      <c r="W552" s="68"/>
      <c r="X552" s="68"/>
      <c r="Y552" s="68"/>
    </row>
    <row r="553" spans="1:25" x14ac:dyDescent="0.2">
      <c r="A553" s="77" t="s">
        <v>19</v>
      </c>
      <c r="B553" s="68" t="s">
        <v>12</v>
      </c>
      <c r="C553" s="68" t="s">
        <v>10</v>
      </c>
      <c r="D553" s="68" t="s">
        <v>314</v>
      </c>
      <c r="E553" s="89">
        <f>+IF(ISNUMBER(DATA!H1467),DATA!H1467,"n/a")</f>
        <v>3.46428</v>
      </c>
      <c r="F553" s="79">
        <f>+IF(ISNUMBER(DATA!I1467),DATA!I1467,"n/a")</f>
        <v>-2.7191E-2</v>
      </c>
      <c r="G553" s="89">
        <f>+IF(ISNUMBER(DATA!J1467),DATA!J1467,"n/a")</f>
        <v>3.460934</v>
      </c>
      <c r="H553" s="79">
        <f>+IF(ISNUMBER(DATA!K1467),DATA!K1467,"n/a")</f>
        <v>-4.4900000000000002E-2</v>
      </c>
      <c r="I553" s="89">
        <f>+IF(ISNUMBER(DATA!L1467),DATA!L1467,"n/a")</f>
        <v>3.4674839999999998</v>
      </c>
      <c r="J553" s="79">
        <f>+IF(ISNUMBER(DATA!M1467),DATA!M1467,"n/a")</f>
        <v>-5.5010000000000003E-2</v>
      </c>
      <c r="K553" s="89">
        <f>+IF(ISNUMBER(DATA!N1467),DATA!N1467,"n/a")</f>
        <v>3.4877440000000002</v>
      </c>
      <c r="L553" s="79">
        <f>+IF(ISNUMBER(DATA!O1467),DATA!O1467,"n/a")</f>
        <v>-3.8228999999999999E-2</v>
      </c>
      <c r="R553" s="68"/>
      <c r="S553" s="68"/>
      <c r="T553" s="68"/>
      <c r="U553" s="68"/>
      <c r="V553" s="68"/>
      <c r="W553" s="68"/>
      <c r="X553" s="68"/>
      <c r="Y553" s="68"/>
    </row>
    <row r="554" spans="1:25" x14ac:dyDescent="0.2">
      <c r="A554" s="77" t="s">
        <v>19</v>
      </c>
      <c r="B554" s="68" t="s">
        <v>12</v>
      </c>
      <c r="C554" s="68" t="s">
        <v>10</v>
      </c>
      <c r="D554" s="68" t="s">
        <v>315</v>
      </c>
      <c r="E554" s="89">
        <f>+IF(ISNUMBER(DATA!H1468),DATA!H1468,"n/a")</f>
        <v>3.5648</v>
      </c>
      <c r="F554" s="79">
        <f>+IF(ISNUMBER(DATA!I1468),DATA!I1468,"n/a")</f>
        <v>-1.4071E-2</v>
      </c>
      <c r="G554" s="89">
        <f>+IF(ISNUMBER(DATA!J1468),DATA!J1468,"n/a")</f>
        <v>3.5516190000000001</v>
      </c>
      <c r="H554" s="79">
        <f>+IF(ISNUMBER(DATA!K1468),DATA!K1468,"n/a")</f>
        <v>-1.4716999999999999E-2</v>
      </c>
      <c r="I554" s="89">
        <f>+IF(ISNUMBER(DATA!L1468),DATA!L1468,"n/a")</f>
        <v>3.5517639999999999</v>
      </c>
      <c r="J554" s="79">
        <f>+IF(ISNUMBER(DATA!M1468),DATA!M1468,"n/a")</f>
        <v>-1.3674E-2</v>
      </c>
      <c r="K554" s="89">
        <f>+IF(ISNUMBER(DATA!N1468),DATA!N1468,"n/a")</f>
        <v>3.5175269999999998</v>
      </c>
      <c r="L554" s="79">
        <f>+IF(ISNUMBER(DATA!O1468),DATA!O1468,"n/a")</f>
        <v>-2.5249000000000001E-2</v>
      </c>
      <c r="R554" s="68"/>
      <c r="S554" s="68"/>
      <c r="T554" s="68"/>
      <c r="U554" s="68"/>
      <c r="V554" s="68"/>
      <c r="W554" s="68"/>
      <c r="X554" s="68"/>
      <c r="Y554" s="68"/>
    </row>
    <row r="555" spans="1:25" x14ac:dyDescent="0.2">
      <c r="A555" s="77" t="s">
        <v>19</v>
      </c>
      <c r="B555" s="68" t="s">
        <v>12</v>
      </c>
      <c r="C555" s="68" t="s">
        <v>10</v>
      </c>
      <c r="D555" s="68" t="s">
        <v>316</v>
      </c>
      <c r="E555" s="89">
        <f>+IF(ISNUMBER(DATA!H1469),DATA!H1469,"n/a")</f>
        <v>3.696224</v>
      </c>
      <c r="F555" s="79">
        <f>+IF(ISNUMBER(DATA!I1469),DATA!I1469,"n/a")</f>
        <v>1.1096999999999999E-2</v>
      </c>
      <c r="G555" s="89">
        <f>+IF(ISNUMBER(DATA!J1469),DATA!J1469,"n/a")</f>
        <v>3.6824180000000002</v>
      </c>
      <c r="H555" s="79">
        <f>+IF(ISNUMBER(DATA!K1469),DATA!K1469,"n/a")</f>
        <v>5.6239999999999997E-3</v>
      </c>
      <c r="I555" s="89">
        <f>+IF(ISNUMBER(DATA!L1469),DATA!L1469,"n/a")</f>
        <v>3.6680510000000002</v>
      </c>
      <c r="J555" s="79">
        <f>+IF(ISNUMBER(DATA!M1469),DATA!M1469,"n/a")</f>
        <v>-4.248E-3</v>
      </c>
      <c r="K555" s="89">
        <f>+IF(ISNUMBER(DATA!N1469),DATA!N1469,"n/a")</f>
        <v>3.661953</v>
      </c>
      <c r="L555" s="79">
        <f>+IF(ISNUMBER(DATA!O1469),DATA!O1469,"n/a")</f>
        <v>-1.1795E-2</v>
      </c>
      <c r="R555" s="68"/>
      <c r="S555" s="68"/>
      <c r="T555" s="68"/>
      <c r="U555" s="68"/>
      <c r="V555" s="68"/>
      <c r="W555" s="68"/>
      <c r="X555" s="68"/>
      <c r="Y555" s="68"/>
    </row>
    <row r="556" spans="1:25" x14ac:dyDescent="0.2">
      <c r="A556" s="77" t="s">
        <v>19</v>
      </c>
      <c r="B556" s="68" t="s">
        <v>12</v>
      </c>
      <c r="C556" s="68" t="s">
        <v>10</v>
      </c>
      <c r="D556" s="68" t="s">
        <v>317</v>
      </c>
      <c r="E556" s="89">
        <f>+IF(ISNUMBER(DATA!H1470),DATA!H1470,"n/a")</f>
        <v>3.77183</v>
      </c>
      <c r="F556" s="79">
        <f>+IF(ISNUMBER(DATA!I1470),DATA!I1470,"n/a")</f>
        <v>-7.0280000000000004E-3</v>
      </c>
      <c r="G556" s="89">
        <f>+IF(ISNUMBER(DATA!J1470),DATA!J1470,"n/a")</f>
        <v>3.7774429999999999</v>
      </c>
      <c r="H556" s="79">
        <f>+IF(ISNUMBER(DATA!K1470),DATA!K1470,"n/a")</f>
        <v>9.8340000000000007E-3</v>
      </c>
      <c r="I556" s="89">
        <f>+IF(ISNUMBER(DATA!L1470),DATA!L1470,"n/a")</f>
        <v>3.7581760000000002</v>
      </c>
      <c r="J556" s="79">
        <f>+IF(ISNUMBER(DATA!M1470),DATA!M1470,"n/a")</f>
        <v>2.7650000000000001E-3</v>
      </c>
      <c r="K556" s="89">
        <f>+IF(ISNUMBER(DATA!N1470),DATA!N1470,"n/a")</f>
        <v>3.7172839999999998</v>
      </c>
      <c r="L556" s="79">
        <f>+IF(ISNUMBER(DATA!O1470),DATA!O1470,"n/a")</f>
        <v>-7.2960000000000004E-3</v>
      </c>
      <c r="R556" s="68"/>
      <c r="S556" s="68"/>
      <c r="T556" s="68"/>
      <c r="U556" s="68"/>
      <c r="V556" s="68"/>
      <c r="W556" s="68"/>
      <c r="X556" s="68"/>
      <c r="Y556" s="68"/>
    </row>
    <row r="557" spans="1:25" x14ac:dyDescent="0.2">
      <c r="A557" s="77" t="s">
        <v>19</v>
      </c>
      <c r="B557" s="68" t="s">
        <v>12</v>
      </c>
      <c r="C557" s="68" t="s">
        <v>10</v>
      </c>
      <c r="D557" s="68" t="s">
        <v>318</v>
      </c>
      <c r="E557" s="89">
        <f>+IF(ISNUMBER(DATA!H1471),DATA!H1471,"n/a")</f>
        <v>3.019018</v>
      </c>
      <c r="F557" s="79">
        <f>+IF(ISNUMBER(DATA!I1471),DATA!I1471,"n/a")</f>
        <v>3.5157000000000001E-2</v>
      </c>
      <c r="G557" s="89">
        <f>+IF(ISNUMBER(DATA!J1471),DATA!J1471,"n/a")</f>
        <v>3.0176530000000001</v>
      </c>
      <c r="H557" s="79">
        <f>+IF(ISNUMBER(DATA!K1471),DATA!K1471,"n/a")</f>
        <v>2.2290000000000001E-2</v>
      </c>
      <c r="I557" s="89">
        <f>+IF(ISNUMBER(DATA!L1471),DATA!L1471,"n/a")</f>
        <v>3.018338</v>
      </c>
      <c r="J557" s="79">
        <f>+IF(ISNUMBER(DATA!M1471),DATA!M1471,"n/a")</f>
        <v>3.8788999999999997E-2</v>
      </c>
      <c r="K557" s="89">
        <f>+IF(ISNUMBER(DATA!N1471),DATA!N1471,"n/a")</f>
        <v>2.955257</v>
      </c>
      <c r="L557" s="79">
        <f>+IF(ISNUMBER(DATA!O1471),DATA!O1471,"n/a")</f>
        <v>2.2506000000000002E-2</v>
      </c>
      <c r="R557" s="68"/>
      <c r="S557" s="68"/>
      <c r="T557" s="68"/>
      <c r="U557" s="68"/>
      <c r="V557" s="68"/>
      <c r="W557" s="68"/>
      <c r="X557" s="68"/>
      <c r="Y557" s="68"/>
    </row>
    <row r="558" spans="1:25" x14ac:dyDescent="0.2">
      <c r="A558" s="77" t="s">
        <v>19</v>
      </c>
      <c r="B558" s="68" t="s">
        <v>12</v>
      </c>
      <c r="C558" s="68" t="s">
        <v>10</v>
      </c>
      <c r="D558" s="68" t="s">
        <v>319</v>
      </c>
      <c r="E558" s="89">
        <f>+IF(ISNUMBER(DATA!H1472),DATA!H1472,"n/a")</f>
        <v>3.6069059999999999</v>
      </c>
      <c r="F558" s="79">
        <f>+IF(ISNUMBER(DATA!I1472),DATA!I1472,"n/a")</f>
        <v>8.0940000000000005E-3</v>
      </c>
      <c r="G558" s="89">
        <f>+IF(ISNUMBER(DATA!J1472),DATA!J1472,"n/a")</f>
        <v>3.5822530000000001</v>
      </c>
      <c r="H558" s="79">
        <f>+IF(ISNUMBER(DATA!K1472),DATA!K1472,"n/a")</f>
        <v>7.9319999999999998E-3</v>
      </c>
      <c r="I558" s="89">
        <f>+IF(ISNUMBER(DATA!L1472),DATA!L1472,"n/a")</f>
        <v>3.5915339999999998</v>
      </c>
      <c r="J558" s="79">
        <f>+IF(ISNUMBER(DATA!M1472),DATA!M1472,"n/a")</f>
        <v>1.0196999999999999E-2</v>
      </c>
      <c r="K558" s="89">
        <f>+IF(ISNUMBER(DATA!N1472),DATA!N1472,"n/a")</f>
        <v>3.6175709999999999</v>
      </c>
      <c r="L558" s="79">
        <f>+IF(ISNUMBER(DATA!O1472),DATA!O1472,"n/a")</f>
        <v>-4.4419999999999998E-3</v>
      </c>
      <c r="R558" s="68"/>
      <c r="S558" s="68"/>
      <c r="T558" s="68"/>
      <c r="U558" s="68"/>
      <c r="V558" s="68"/>
      <c r="W558" s="68"/>
      <c r="X558" s="68"/>
      <c r="Y558" s="68"/>
    </row>
    <row r="559" spans="1:25" x14ac:dyDescent="0.2">
      <c r="A559" s="77" t="s">
        <v>19</v>
      </c>
      <c r="B559" s="68" t="s">
        <v>12</v>
      </c>
      <c r="C559" s="68" t="s">
        <v>10</v>
      </c>
      <c r="D559" s="68" t="s">
        <v>320</v>
      </c>
      <c r="E559" s="89">
        <f>+IF(ISNUMBER(DATA!H1473),DATA!H1473,"n/a")</f>
        <v>3.9305840000000001</v>
      </c>
      <c r="F559" s="79">
        <f>+IF(ISNUMBER(DATA!I1473),DATA!I1473,"n/a")</f>
        <v>-2.0923000000000001E-2</v>
      </c>
      <c r="G559" s="89">
        <f>+IF(ISNUMBER(DATA!J1473),DATA!J1473,"n/a")</f>
        <v>3.9298090000000001</v>
      </c>
      <c r="H559" s="79">
        <f>+IF(ISNUMBER(DATA!K1473),DATA!K1473,"n/a")</f>
        <v>-5.4378000000000003E-2</v>
      </c>
      <c r="I559" s="89">
        <f>+IF(ISNUMBER(DATA!L1473),DATA!L1473,"n/a")</f>
        <v>3.9179219999999999</v>
      </c>
      <c r="J559" s="79">
        <f>+IF(ISNUMBER(DATA!M1473),DATA!M1473,"n/a")</f>
        <v>-7.4270000000000003E-2</v>
      </c>
      <c r="K559" s="89">
        <f>+IF(ISNUMBER(DATA!N1473),DATA!N1473,"n/a")</f>
        <v>3.9640849999999999</v>
      </c>
      <c r="L559" s="79">
        <f>+IF(ISNUMBER(DATA!O1473),DATA!O1473,"n/a")</f>
        <v>-9.5829999999999999E-2</v>
      </c>
      <c r="R559" s="68"/>
      <c r="S559" s="68"/>
      <c r="T559" s="68"/>
      <c r="U559" s="68"/>
      <c r="V559" s="68"/>
      <c r="W559" s="68"/>
      <c r="X559" s="68"/>
      <c r="Y559" s="68"/>
    </row>
    <row r="560" spans="1:25" x14ac:dyDescent="0.2">
      <c r="A560" s="77" t="s">
        <v>19</v>
      </c>
      <c r="B560" s="68" t="s">
        <v>12</v>
      </c>
      <c r="C560" s="68" t="s">
        <v>10</v>
      </c>
      <c r="D560" s="68" t="s">
        <v>321</v>
      </c>
      <c r="E560" s="89">
        <f>+IF(ISNUMBER(DATA!H1474),DATA!H1474,"n/a")</f>
        <v>4.1497419999999998</v>
      </c>
      <c r="F560" s="79">
        <f>+IF(ISNUMBER(DATA!I1474),DATA!I1474,"n/a")</f>
        <v>1.6562E-2</v>
      </c>
      <c r="G560" s="89">
        <f>+IF(ISNUMBER(DATA!J1474),DATA!J1474,"n/a")</f>
        <v>4.1274110000000004</v>
      </c>
      <c r="H560" s="79">
        <f>+IF(ISNUMBER(DATA!K1474),DATA!K1474,"n/a")</f>
        <v>-1.596E-3</v>
      </c>
      <c r="I560" s="89">
        <f>+IF(ISNUMBER(DATA!L1474),DATA!L1474,"n/a")</f>
        <v>4.1637360000000001</v>
      </c>
      <c r="J560" s="79">
        <f>+IF(ISNUMBER(DATA!M1474),DATA!M1474,"n/a")</f>
        <v>2.8598999999999999E-2</v>
      </c>
      <c r="K560" s="89">
        <f>+IF(ISNUMBER(DATA!N1474),DATA!N1474,"n/a")</f>
        <v>4.1106600000000002</v>
      </c>
      <c r="L560" s="79">
        <f>+IF(ISNUMBER(DATA!O1474),DATA!O1474,"n/a")</f>
        <v>-1.2489999999999999E-3</v>
      </c>
      <c r="R560" s="68"/>
      <c r="S560" s="68"/>
      <c r="T560" s="68"/>
      <c r="U560" s="68"/>
      <c r="V560" s="68"/>
      <c r="W560" s="68"/>
      <c r="X560" s="68"/>
      <c r="Y560" s="68"/>
    </row>
    <row r="561" spans="1:25" x14ac:dyDescent="0.2">
      <c r="A561" s="77" t="s">
        <v>19</v>
      </c>
      <c r="B561" s="68" t="s">
        <v>12</v>
      </c>
      <c r="C561" s="68" t="s">
        <v>10</v>
      </c>
      <c r="D561" s="68" t="s">
        <v>322</v>
      </c>
      <c r="E561" s="89">
        <f>+IF(ISNUMBER(DATA!H1475),DATA!H1475,"n/a")</f>
        <v>3.5591430000000002</v>
      </c>
      <c r="F561" s="79">
        <f>+IF(ISNUMBER(DATA!I1475),DATA!I1475,"n/a")</f>
        <v>-4.0340000000000001E-2</v>
      </c>
      <c r="G561" s="89">
        <f>+IF(ISNUMBER(DATA!J1475),DATA!J1475,"n/a")</f>
        <v>3.5073110000000001</v>
      </c>
      <c r="H561" s="79">
        <f>+IF(ISNUMBER(DATA!K1475),DATA!K1475,"n/a")</f>
        <v>-0.11250499999999999</v>
      </c>
      <c r="I561" s="89">
        <f>+IF(ISNUMBER(DATA!L1475),DATA!L1475,"n/a")</f>
        <v>3.5834579999999998</v>
      </c>
      <c r="J561" s="79">
        <f>+IF(ISNUMBER(DATA!M1475),DATA!M1475,"n/a")</f>
        <v>-0.121545</v>
      </c>
      <c r="K561" s="89">
        <f>+IF(ISNUMBER(DATA!N1475),DATA!N1475,"n/a")</f>
        <v>3.6472190000000002</v>
      </c>
      <c r="L561" s="79">
        <f>+IF(ISNUMBER(DATA!O1475),DATA!O1475,"n/a")</f>
        <v>-0.117016</v>
      </c>
      <c r="R561" s="68"/>
      <c r="S561" s="68"/>
      <c r="T561" s="68"/>
      <c r="U561" s="68"/>
      <c r="V561" s="68"/>
      <c r="W561" s="68"/>
      <c r="X561" s="68"/>
      <c r="Y561" s="68"/>
    </row>
    <row r="562" spans="1:25" x14ac:dyDescent="0.2">
      <c r="A562" s="77" t="s">
        <v>19</v>
      </c>
      <c r="B562" s="68" t="s">
        <v>12</v>
      </c>
      <c r="C562" s="68" t="s">
        <v>10</v>
      </c>
      <c r="D562" s="68" t="s">
        <v>323</v>
      </c>
      <c r="E562" s="89">
        <f>+IF(ISNUMBER(DATA!H1476),DATA!H1476,"n/a")</f>
        <v>3.6883759999999999</v>
      </c>
      <c r="F562" s="79">
        <f>+IF(ISNUMBER(DATA!I1476),DATA!I1476,"n/a")</f>
        <v>-5.62E-3</v>
      </c>
      <c r="G562" s="89">
        <f>+IF(ISNUMBER(DATA!J1476),DATA!J1476,"n/a")</f>
        <v>3.6707900000000002</v>
      </c>
      <c r="H562" s="79">
        <f>+IF(ISNUMBER(DATA!K1476),DATA!K1476,"n/a")</f>
        <v>-1.123E-2</v>
      </c>
      <c r="I562" s="89">
        <f>+IF(ISNUMBER(DATA!L1476),DATA!L1476,"n/a")</f>
        <v>3.66405</v>
      </c>
      <c r="J562" s="79">
        <f>+IF(ISNUMBER(DATA!M1476),DATA!M1476,"n/a")</f>
        <v>-6.6509999999999998E-3</v>
      </c>
      <c r="K562" s="89">
        <f>+IF(ISNUMBER(DATA!N1476),DATA!N1476,"n/a")</f>
        <v>3.675122</v>
      </c>
      <c r="L562" s="79">
        <f>+IF(ISNUMBER(DATA!O1476),DATA!O1476,"n/a")</f>
        <v>-3.4650000000000002E-3</v>
      </c>
      <c r="R562" s="68"/>
      <c r="S562" s="68"/>
      <c r="T562" s="68"/>
      <c r="U562" s="68"/>
      <c r="V562" s="68"/>
      <c r="W562" s="68"/>
      <c r="X562" s="68"/>
      <c r="Y562" s="68"/>
    </row>
    <row r="563" spans="1:25" x14ac:dyDescent="0.2">
      <c r="A563" s="77" t="s">
        <v>19</v>
      </c>
      <c r="B563" s="68" t="s">
        <v>12</v>
      </c>
      <c r="C563" s="68" t="s">
        <v>10</v>
      </c>
      <c r="D563" s="68" t="s">
        <v>324</v>
      </c>
      <c r="E563" s="89">
        <f>+IF(ISNUMBER(DATA!H1477),DATA!H1477,"n/a")</f>
        <v>3.361313</v>
      </c>
      <c r="F563" s="79">
        <f>+IF(ISNUMBER(DATA!I1477),DATA!I1477,"n/a")</f>
        <v>-4.6754999999999998E-2</v>
      </c>
      <c r="G563" s="89">
        <f>+IF(ISNUMBER(DATA!J1477),DATA!J1477,"n/a")</f>
        <v>3.4394809999999998</v>
      </c>
      <c r="H563" s="79">
        <f>+IF(ISNUMBER(DATA!K1477),DATA!K1477,"n/a")</f>
        <v>1.8051000000000001E-2</v>
      </c>
      <c r="I563" s="89">
        <f>+IF(ISNUMBER(DATA!L1477),DATA!L1477,"n/a")</f>
        <v>3.399864</v>
      </c>
      <c r="J563" s="79">
        <f>+IF(ISNUMBER(DATA!M1477),DATA!M1477,"n/a")</f>
        <v>3.9331999999999999E-2</v>
      </c>
      <c r="K563" s="89">
        <f>+IF(ISNUMBER(DATA!N1477),DATA!N1477,"n/a")</f>
        <v>3.3790650000000002</v>
      </c>
      <c r="L563" s="79">
        <f>+IF(ISNUMBER(DATA!O1477),DATA!O1477,"n/a")</f>
        <v>2.3380999999999999E-2</v>
      </c>
      <c r="R563" s="68"/>
      <c r="S563" s="68"/>
      <c r="T563" s="68"/>
      <c r="U563" s="68"/>
      <c r="V563" s="68"/>
      <c r="W563" s="68"/>
      <c r="X563" s="68"/>
      <c r="Y563" s="68"/>
    </row>
    <row r="564" spans="1:25" x14ac:dyDescent="0.2">
      <c r="A564" s="77" t="s">
        <v>19</v>
      </c>
      <c r="B564" s="68" t="s">
        <v>12</v>
      </c>
      <c r="C564" s="68" t="s">
        <v>10</v>
      </c>
      <c r="D564" s="68" t="s">
        <v>325</v>
      </c>
      <c r="E564" s="89">
        <f>+IF(ISNUMBER(DATA!H1478),DATA!H1478,"n/a")</f>
        <v>3.5208200000000001</v>
      </c>
      <c r="F564" s="79">
        <f>+IF(ISNUMBER(DATA!I1478),DATA!I1478,"n/a")</f>
        <v>-6.071E-3</v>
      </c>
      <c r="G564" s="89">
        <f>+IF(ISNUMBER(DATA!J1478),DATA!J1478,"n/a")</f>
        <v>3.5526230000000001</v>
      </c>
      <c r="H564" s="79">
        <f>+IF(ISNUMBER(DATA!K1478),DATA!K1478,"n/a")</f>
        <v>-8.6300000000000005E-4</v>
      </c>
      <c r="I564" s="89">
        <f>+IF(ISNUMBER(DATA!L1478),DATA!L1478,"n/a")</f>
        <v>3.5342579999999999</v>
      </c>
      <c r="J564" s="79">
        <f>+IF(ISNUMBER(DATA!M1478),DATA!M1478,"n/a")</f>
        <v>-2.0899999999999998E-3</v>
      </c>
      <c r="K564" s="89">
        <f>+IF(ISNUMBER(DATA!N1478),DATA!N1478,"n/a")</f>
        <v>3.5346630000000001</v>
      </c>
      <c r="L564" s="79">
        <f>+IF(ISNUMBER(DATA!O1478),DATA!O1478,"n/a")</f>
        <v>-2.5820000000000001E-3</v>
      </c>
      <c r="R564" s="68"/>
      <c r="S564" s="68"/>
      <c r="T564" s="68"/>
      <c r="U564" s="68"/>
      <c r="V564" s="68"/>
      <c r="W564" s="68"/>
      <c r="X564" s="68"/>
      <c r="Y564" s="68"/>
    </row>
    <row r="565" spans="1:25" x14ac:dyDescent="0.2">
      <c r="A565" s="77" t="s">
        <v>19</v>
      </c>
      <c r="B565" s="68" t="s">
        <v>12</v>
      </c>
      <c r="C565" s="68" t="s">
        <v>10</v>
      </c>
      <c r="D565" s="68" t="s">
        <v>351</v>
      </c>
      <c r="E565" s="89">
        <f>+IF(ISNUMBER(DATA!H1479),DATA!H1479,"n/a")</f>
        <v>3.7410269999999999</v>
      </c>
      <c r="F565" s="79">
        <f>+IF(ISNUMBER(DATA!I1479),DATA!I1479,"n/a")</f>
        <v>5.0423999999999997E-2</v>
      </c>
      <c r="G565" s="89">
        <f>+IF(ISNUMBER(DATA!J1479),DATA!J1479,"n/a")</f>
        <v>3.703468</v>
      </c>
      <c r="H565" s="79">
        <f>+IF(ISNUMBER(DATA!K1479),DATA!K1479,"n/a")</f>
        <v>2.8066000000000001E-2</v>
      </c>
      <c r="I565" s="89">
        <f>+IF(ISNUMBER(DATA!L1479),DATA!L1479,"n/a")</f>
        <v>3.6548189999999998</v>
      </c>
      <c r="J565" s="79">
        <f>+IF(ISNUMBER(DATA!M1479),DATA!M1479,"n/a")</f>
        <v>1.8148999999999998E-2</v>
      </c>
      <c r="K565" s="89">
        <f>+IF(ISNUMBER(DATA!N1479),DATA!N1479,"n/a")</f>
        <v>3.6510060000000002</v>
      </c>
      <c r="L565" s="79">
        <f>+IF(ISNUMBER(DATA!O1479),DATA!O1479,"n/a")</f>
        <v>2.9170000000000001E-2</v>
      </c>
      <c r="R565" s="68"/>
      <c r="S565" s="68"/>
      <c r="T565" s="68"/>
      <c r="U565" s="68"/>
      <c r="V565" s="68"/>
      <c r="W565" s="68"/>
      <c r="X565" s="68"/>
      <c r="Y565" s="68"/>
    </row>
    <row r="566" spans="1:25" x14ac:dyDescent="0.2">
      <c r="A566" s="77" t="s">
        <v>19</v>
      </c>
      <c r="B566" s="68" t="s">
        <v>12</v>
      </c>
      <c r="C566" s="68" t="s">
        <v>10</v>
      </c>
      <c r="D566" s="68" t="s">
        <v>352</v>
      </c>
      <c r="E566" s="89">
        <f>+IF(ISNUMBER(DATA!H1480),DATA!H1480,"n/a")</f>
        <v>3.8692950000000002</v>
      </c>
      <c r="F566" s="79">
        <f>+IF(ISNUMBER(DATA!I1480),DATA!I1480,"n/a")</f>
        <v>1.4090999999999999E-2</v>
      </c>
      <c r="G566" s="89">
        <f>+IF(ISNUMBER(DATA!J1480),DATA!J1480,"n/a")</f>
        <v>3.8189099999999998</v>
      </c>
      <c r="H566" s="79">
        <f>+IF(ISNUMBER(DATA!K1480),DATA!K1480,"n/a")</f>
        <v>-1.3297E-2</v>
      </c>
      <c r="I566" s="89">
        <f>+IF(ISNUMBER(DATA!L1480),DATA!L1480,"n/a")</f>
        <v>3.8001870000000002</v>
      </c>
      <c r="J566" s="79">
        <f>+IF(ISNUMBER(DATA!M1480),DATA!M1480,"n/a")</f>
        <v>5.7869999999999996E-3</v>
      </c>
      <c r="K566" s="89">
        <f>+IF(ISNUMBER(DATA!N1480),DATA!N1480,"n/a")</f>
        <v>3.829987</v>
      </c>
      <c r="L566" s="79">
        <f>+IF(ISNUMBER(DATA!O1480),DATA!O1480,"n/a")</f>
        <v>0.12435300000000001</v>
      </c>
      <c r="R566" s="68"/>
      <c r="S566" s="68"/>
      <c r="T566" s="68"/>
      <c r="U566" s="68"/>
      <c r="V566" s="68"/>
      <c r="W566" s="68"/>
      <c r="X566" s="68"/>
      <c r="Y566" s="68"/>
    </row>
    <row r="567" spans="1:25" x14ac:dyDescent="0.2">
      <c r="A567" s="77"/>
      <c r="E567" s="82"/>
      <c r="F567" s="79"/>
      <c r="G567" s="83"/>
      <c r="H567" s="79"/>
      <c r="I567" s="83"/>
      <c r="J567" s="84"/>
      <c r="K567" s="83"/>
      <c r="L567" s="79"/>
      <c r="R567" s="68"/>
      <c r="S567" s="68"/>
      <c r="T567" s="68"/>
      <c r="U567" s="68"/>
      <c r="V567" s="68"/>
      <c r="W567" s="68"/>
      <c r="X567" s="68"/>
      <c r="Y567" s="68"/>
    </row>
    <row r="568" spans="1:25" x14ac:dyDescent="0.2">
      <c r="A568" s="77" t="s">
        <v>19</v>
      </c>
      <c r="B568" s="68" t="s">
        <v>12</v>
      </c>
      <c r="C568" s="68" t="s">
        <v>26</v>
      </c>
      <c r="D568" s="68" t="s">
        <v>278</v>
      </c>
      <c r="E568" s="89">
        <f>+IF(ISNUMBER(DATA!H1490),DATA!H1490,"n/a")</f>
        <v>2.6160929999999998</v>
      </c>
      <c r="F568" s="79">
        <f>+IF(ISNUMBER(DATA!I1490),DATA!I1490,"n/a")</f>
        <v>0.12098</v>
      </c>
      <c r="G568" s="89">
        <f>+IF(ISNUMBER(DATA!J1490),DATA!J1490,"n/a")</f>
        <v>2.4369670000000001</v>
      </c>
      <c r="H568" s="79">
        <f>+IF(ISNUMBER(DATA!K1490),DATA!K1490,"n/a")</f>
        <v>-6.9329999999999999E-3</v>
      </c>
      <c r="I568" s="89">
        <f>+IF(ISNUMBER(DATA!L1490),DATA!L1490,"n/a")</f>
        <v>2.4434469999999999</v>
      </c>
      <c r="J568" s="79">
        <f>+IF(ISNUMBER(DATA!M1490),DATA!M1490,"n/a")</f>
        <v>-1.0647999999999999E-2</v>
      </c>
      <c r="K568" s="89">
        <f>+IF(ISNUMBER(DATA!N1490),DATA!N1490,"n/a")</f>
        <v>2.479949</v>
      </c>
      <c r="L568" s="79">
        <f>+IF(ISNUMBER(DATA!O1490),DATA!O1490,"n/a")</f>
        <v>8.9379999999999998E-3</v>
      </c>
      <c r="R568" s="68"/>
      <c r="S568" s="68"/>
      <c r="T568" s="68"/>
      <c r="U568" s="68"/>
      <c r="V568" s="68"/>
      <c r="W568" s="68"/>
      <c r="X568" s="68"/>
      <c r="Y568" s="68"/>
    </row>
    <row r="569" spans="1:25" x14ac:dyDescent="0.2">
      <c r="A569" s="77" t="s">
        <v>19</v>
      </c>
      <c r="B569" s="68" t="s">
        <v>12</v>
      </c>
      <c r="C569" s="68" t="s">
        <v>26</v>
      </c>
      <c r="D569" s="68" t="s">
        <v>279</v>
      </c>
      <c r="E569" s="89">
        <f>+IF(ISNUMBER(DATA!H1491),DATA!H1491,"n/a")</f>
        <v>2.335359</v>
      </c>
      <c r="F569" s="79">
        <f>+IF(ISNUMBER(DATA!I1491),DATA!I1491,"n/a")</f>
        <v>5.3350000000000002E-2</v>
      </c>
      <c r="G569" s="89">
        <f>+IF(ISNUMBER(DATA!J1491),DATA!J1491,"n/a")</f>
        <v>2.306098</v>
      </c>
      <c r="H569" s="79">
        <f>+IF(ISNUMBER(DATA!K1491),DATA!K1491,"n/a")</f>
        <v>3.1557000000000002E-2</v>
      </c>
      <c r="I569" s="89">
        <f>+IF(ISNUMBER(DATA!L1491),DATA!L1491,"n/a")</f>
        <v>2.2761520000000002</v>
      </c>
      <c r="J569" s="79">
        <f>+IF(ISNUMBER(DATA!M1491),DATA!M1491,"n/a")</f>
        <v>2.0809999999999999E-2</v>
      </c>
      <c r="K569" s="89">
        <f>+IF(ISNUMBER(DATA!N1491),DATA!N1491,"n/a")</f>
        <v>2.2869860000000002</v>
      </c>
      <c r="L569" s="79">
        <f>+IF(ISNUMBER(DATA!O1491),DATA!O1491,"n/a")</f>
        <v>2.8799999999999999E-2</v>
      </c>
      <c r="R569" s="68"/>
      <c r="S569" s="68"/>
      <c r="T569" s="68"/>
      <c r="U569" s="68"/>
      <c r="V569" s="68"/>
      <c r="W569" s="68"/>
      <c r="X569" s="68"/>
      <c r="Y569" s="68"/>
    </row>
    <row r="570" spans="1:25" x14ac:dyDescent="0.2">
      <c r="A570" s="77" t="s">
        <v>19</v>
      </c>
      <c r="B570" s="68" t="s">
        <v>12</v>
      </c>
      <c r="C570" s="68" t="s">
        <v>26</v>
      </c>
      <c r="D570" s="68" t="s">
        <v>280</v>
      </c>
      <c r="E570" s="89">
        <f>+IF(ISNUMBER(DATA!H1492),DATA!H1492,"n/a")</f>
        <v>2.0837150000000002</v>
      </c>
      <c r="F570" s="79">
        <f>+IF(ISNUMBER(DATA!I1492),DATA!I1492,"n/a")</f>
        <v>1.312E-2</v>
      </c>
      <c r="G570" s="89">
        <f>+IF(ISNUMBER(DATA!J1492),DATA!J1492,"n/a")</f>
        <v>2.081172</v>
      </c>
      <c r="H570" s="79">
        <f>+IF(ISNUMBER(DATA!K1492),DATA!K1492,"n/a")</f>
        <v>-1.2924E-2</v>
      </c>
      <c r="I570" s="89">
        <f>+IF(ISNUMBER(DATA!L1492),DATA!L1492,"n/a")</f>
        <v>2.0727220000000002</v>
      </c>
      <c r="J570" s="79">
        <f>+IF(ISNUMBER(DATA!M1492),DATA!M1492,"n/a")</f>
        <v>-2.0142E-2</v>
      </c>
      <c r="K570" s="89">
        <f>+IF(ISNUMBER(DATA!N1492),DATA!N1492,"n/a")</f>
        <v>2.0752959999999998</v>
      </c>
      <c r="L570" s="79">
        <f>+IF(ISNUMBER(DATA!O1492),DATA!O1492,"n/a")</f>
        <v>-9.2010000000000008E-3</v>
      </c>
      <c r="R570" s="68"/>
      <c r="S570" s="68"/>
      <c r="T570" s="68"/>
      <c r="U570" s="68"/>
      <c r="V570" s="68"/>
      <c r="W570" s="68"/>
      <c r="X570" s="68"/>
      <c r="Y570" s="68"/>
    </row>
    <row r="571" spans="1:25" x14ac:dyDescent="0.2">
      <c r="A571" s="77" t="s">
        <v>19</v>
      </c>
      <c r="B571" s="68" t="s">
        <v>12</v>
      </c>
      <c r="C571" s="68" t="s">
        <v>26</v>
      </c>
      <c r="D571" s="68" t="s">
        <v>281</v>
      </c>
      <c r="E571" s="89">
        <f>+IF(ISNUMBER(DATA!H1493),DATA!H1493,"n/a")</f>
        <v>2.3523909999999999</v>
      </c>
      <c r="F571" s="79">
        <f>+IF(ISNUMBER(DATA!I1493),DATA!I1493,"n/a")</f>
        <v>3.0335000000000001E-2</v>
      </c>
      <c r="G571" s="89">
        <f>+IF(ISNUMBER(DATA!J1493),DATA!J1493,"n/a")</f>
        <v>2.3036140000000001</v>
      </c>
      <c r="H571" s="79">
        <f>+IF(ISNUMBER(DATA!K1493),DATA!K1493,"n/a")</f>
        <v>2.4499E-2</v>
      </c>
      <c r="I571" s="89">
        <f>+IF(ISNUMBER(DATA!L1493),DATA!L1493,"n/a")</f>
        <v>2.2700119999999999</v>
      </c>
      <c r="J571" s="79">
        <f>+IF(ISNUMBER(DATA!M1493),DATA!M1493,"n/a")</f>
        <v>1.5786000000000001E-2</v>
      </c>
      <c r="K571" s="89">
        <f>+IF(ISNUMBER(DATA!N1493),DATA!N1493,"n/a")</f>
        <v>2.2721589999999998</v>
      </c>
      <c r="L571" s="79">
        <f>+IF(ISNUMBER(DATA!O1493),DATA!O1493,"n/a")</f>
        <v>1.8907E-2</v>
      </c>
      <c r="R571" s="68"/>
      <c r="S571" s="68"/>
      <c r="T571" s="68"/>
      <c r="U571" s="68"/>
      <c r="V571" s="68"/>
      <c r="W571" s="68"/>
      <c r="X571" s="68"/>
      <c r="Y571" s="68"/>
    </row>
    <row r="572" spans="1:25" x14ac:dyDescent="0.2">
      <c r="A572" s="77" t="s">
        <v>19</v>
      </c>
      <c r="B572" s="68" t="s">
        <v>12</v>
      </c>
      <c r="C572" s="68" t="s">
        <v>26</v>
      </c>
      <c r="D572" s="68" t="s">
        <v>282</v>
      </c>
      <c r="E572" s="89">
        <f>+IF(ISNUMBER(DATA!H1494),DATA!H1494,"n/a")</f>
        <v>2.1035949999999999</v>
      </c>
      <c r="F572" s="79">
        <f>+IF(ISNUMBER(DATA!I1494),DATA!I1494,"n/a")</f>
        <v>2.2161E-2</v>
      </c>
      <c r="G572" s="89">
        <f>+IF(ISNUMBER(DATA!J1494),DATA!J1494,"n/a")</f>
        <v>2.0553279999999998</v>
      </c>
      <c r="H572" s="79">
        <f>+IF(ISNUMBER(DATA!K1494),DATA!K1494,"n/a")</f>
        <v>-2.2759999999999999E-2</v>
      </c>
      <c r="I572" s="89">
        <f>+IF(ISNUMBER(DATA!L1494),DATA!L1494,"n/a")</f>
        <v>2.0847630000000001</v>
      </c>
      <c r="J572" s="79">
        <f>+IF(ISNUMBER(DATA!M1494),DATA!M1494,"n/a")</f>
        <v>-2.2151000000000001E-2</v>
      </c>
      <c r="K572" s="89">
        <f>+IF(ISNUMBER(DATA!N1494),DATA!N1494,"n/a")</f>
        <v>2.114106</v>
      </c>
      <c r="L572" s="79">
        <f>+IF(ISNUMBER(DATA!O1494),DATA!O1494,"n/a")</f>
        <v>-1.0801E-2</v>
      </c>
      <c r="R572" s="68"/>
      <c r="S572" s="68"/>
      <c r="T572" s="68"/>
      <c r="U572" s="68"/>
      <c r="V572" s="68"/>
      <c r="W572" s="68"/>
      <c r="X572" s="68"/>
      <c r="Y572" s="68"/>
    </row>
    <row r="573" spans="1:25" x14ac:dyDescent="0.2">
      <c r="A573" s="77" t="s">
        <v>19</v>
      </c>
      <c r="B573" s="68" t="s">
        <v>12</v>
      </c>
      <c r="C573" s="68" t="s">
        <v>26</v>
      </c>
      <c r="D573" s="68" t="s">
        <v>283</v>
      </c>
      <c r="E573" s="89">
        <f>+IF(ISNUMBER(DATA!H1495),DATA!H1495,"n/a")</f>
        <v>2.1636510000000002</v>
      </c>
      <c r="F573" s="79">
        <f>+IF(ISNUMBER(DATA!I1495),DATA!I1495,"n/a")</f>
        <v>-8.9145000000000002E-2</v>
      </c>
      <c r="G573" s="89">
        <f>+IF(ISNUMBER(DATA!J1495),DATA!J1495,"n/a")</f>
        <v>2.2743989999999998</v>
      </c>
      <c r="H573" s="79">
        <f>+IF(ISNUMBER(DATA!K1495),DATA!K1495,"n/a")</f>
        <v>-5.0591999999999998E-2</v>
      </c>
      <c r="I573" s="89">
        <f>+IF(ISNUMBER(DATA!L1495),DATA!L1495,"n/a")</f>
        <v>2.2993009999999998</v>
      </c>
      <c r="J573" s="79">
        <f>+IF(ISNUMBER(DATA!M1495),DATA!M1495,"n/a")</f>
        <v>-1.5729E-2</v>
      </c>
      <c r="K573" s="89">
        <f>+IF(ISNUMBER(DATA!N1495),DATA!N1495,"n/a")</f>
        <v>2.3416450000000002</v>
      </c>
      <c r="L573" s="79">
        <f>+IF(ISNUMBER(DATA!O1495),DATA!O1495,"n/a")</f>
        <v>-2.3730000000000001E-3</v>
      </c>
      <c r="R573" s="68"/>
      <c r="S573" s="68"/>
      <c r="T573" s="68"/>
      <c r="U573" s="68"/>
      <c r="V573" s="68"/>
      <c r="W573" s="68"/>
      <c r="X573" s="68"/>
      <c r="Y573" s="68"/>
    </row>
    <row r="574" spans="1:25" x14ac:dyDescent="0.2">
      <c r="A574" s="77" t="s">
        <v>19</v>
      </c>
      <c r="B574" s="68" t="s">
        <v>12</v>
      </c>
      <c r="C574" s="68" t="s">
        <v>26</v>
      </c>
      <c r="D574" s="68" t="s">
        <v>284</v>
      </c>
      <c r="E574" s="89">
        <f>+IF(ISNUMBER(DATA!H1496),DATA!H1496,"n/a")</f>
        <v>2.097353</v>
      </c>
      <c r="F574" s="79">
        <f>+IF(ISNUMBER(DATA!I1496),DATA!I1496,"n/a")</f>
        <v>1.6544E-2</v>
      </c>
      <c r="G574" s="89">
        <f>+IF(ISNUMBER(DATA!J1496),DATA!J1496,"n/a")</f>
        <v>2.0860089999999998</v>
      </c>
      <c r="H574" s="79">
        <f>+IF(ISNUMBER(DATA!K1496),DATA!K1496,"n/a")</f>
        <v>-4.0390000000000001E-3</v>
      </c>
      <c r="I574" s="89">
        <f>+IF(ISNUMBER(DATA!L1496),DATA!L1496,"n/a")</f>
        <v>2.0712000000000002</v>
      </c>
      <c r="J574" s="79">
        <f>+IF(ISNUMBER(DATA!M1496),DATA!M1496,"n/a")</f>
        <v>-1.3401E-2</v>
      </c>
      <c r="K574" s="89">
        <f>+IF(ISNUMBER(DATA!N1496),DATA!N1496,"n/a")</f>
        <v>2.0323609999999999</v>
      </c>
      <c r="L574" s="79">
        <f>+IF(ISNUMBER(DATA!O1496),DATA!O1496,"n/a")</f>
        <v>-3.4044999999999999E-2</v>
      </c>
      <c r="R574" s="68"/>
      <c r="S574" s="68"/>
      <c r="T574" s="68"/>
      <c r="U574" s="68"/>
      <c r="V574" s="68"/>
      <c r="W574" s="68"/>
      <c r="X574" s="68"/>
      <c r="Y574" s="68"/>
    </row>
    <row r="575" spans="1:25" x14ac:dyDescent="0.2">
      <c r="A575" s="77" t="s">
        <v>19</v>
      </c>
      <c r="B575" s="68" t="s">
        <v>12</v>
      </c>
      <c r="C575" s="68" t="s">
        <v>26</v>
      </c>
      <c r="D575" s="68" t="s">
        <v>285</v>
      </c>
      <c r="E575" s="89">
        <f>+IF(ISNUMBER(DATA!H1497),DATA!H1497,"n/a")</f>
        <v>2.247001</v>
      </c>
      <c r="F575" s="79">
        <f>+IF(ISNUMBER(DATA!I1497),DATA!I1497,"n/a")</f>
        <v>2.2341E-2</v>
      </c>
      <c r="G575" s="89">
        <f>+IF(ISNUMBER(DATA!J1497),DATA!J1497,"n/a")</f>
        <v>2.2409460000000001</v>
      </c>
      <c r="H575" s="79">
        <f>+IF(ISNUMBER(DATA!K1497),DATA!K1497,"n/a")</f>
        <v>7.4110000000000001E-3</v>
      </c>
      <c r="I575" s="89">
        <f>+IF(ISNUMBER(DATA!L1497),DATA!L1497,"n/a")</f>
        <v>2.1891240000000001</v>
      </c>
      <c r="J575" s="79">
        <f>+IF(ISNUMBER(DATA!M1497),DATA!M1497,"n/a")</f>
        <v>4.0460000000000001E-3</v>
      </c>
      <c r="K575" s="89">
        <f>+IF(ISNUMBER(DATA!N1497),DATA!N1497,"n/a")</f>
        <v>2.19374</v>
      </c>
      <c r="L575" s="79">
        <f>+IF(ISNUMBER(DATA!O1497),DATA!O1497,"n/a")</f>
        <v>-2.8300000000000001E-3</v>
      </c>
      <c r="R575" s="68"/>
      <c r="S575" s="68"/>
      <c r="T575" s="68"/>
      <c r="U575" s="68"/>
      <c r="V575" s="68"/>
      <c r="W575" s="68"/>
      <c r="X575" s="68"/>
      <c r="Y575" s="68"/>
    </row>
    <row r="576" spans="1:25" x14ac:dyDescent="0.2">
      <c r="A576" s="77" t="s">
        <v>19</v>
      </c>
      <c r="B576" s="68" t="s">
        <v>12</v>
      </c>
      <c r="C576" s="68" t="s">
        <v>26</v>
      </c>
      <c r="D576" s="68" t="s">
        <v>286</v>
      </c>
      <c r="E576" s="89">
        <f>+IF(ISNUMBER(DATA!H1498),DATA!H1498,"n/a")</f>
        <v>2.3122310000000001</v>
      </c>
      <c r="F576" s="79">
        <f>+IF(ISNUMBER(DATA!I1498),DATA!I1498,"n/a")</f>
        <v>0.12354</v>
      </c>
      <c r="G576" s="89">
        <f>+IF(ISNUMBER(DATA!J1498),DATA!J1498,"n/a")</f>
        <v>2.291725</v>
      </c>
      <c r="H576" s="79">
        <f>+IF(ISNUMBER(DATA!K1498),DATA!K1498,"n/a")</f>
        <v>9.5867999999999995E-2</v>
      </c>
      <c r="I576" s="89">
        <f>+IF(ISNUMBER(DATA!L1498),DATA!L1498,"n/a")</f>
        <v>2.2128619999999999</v>
      </c>
      <c r="J576" s="79">
        <f>+IF(ISNUMBER(DATA!M1498),DATA!M1498,"n/a")</f>
        <v>6.2761999999999998E-2</v>
      </c>
      <c r="K576" s="89">
        <f>+IF(ISNUMBER(DATA!N1498),DATA!N1498,"n/a")</f>
        <v>2.2228159999999999</v>
      </c>
      <c r="L576" s="79">
        <f>+IF(ISNUMBER(DATA!O1498),DATA!O1498,"n/a")</f>
        <v>7.0025000000000004E-2</v>
      </c>
      <c r="R576" s="68"/>
      <c r="S576" s="68"/>
      <c r="T576" s="68"/>
      <c r="U576" s="68"/>
      <c r="V576" s="68"/>
      <c r="W576" s="68"/>
      <c r="X576" s="68"/>
      <c r="Y576" s="68"/>
    </row>
    <row r="577" spans="1:25" x14ac:dyDescent="0.2">
      <c r="A577" s="77" t="s">
        <v>19</v>
      </c>
      <c r="B577" s="68" t="s">
        <v>12</v>
      </c>
      <c r="C577" s="68" t="s">
        <v>26</v>
      </c>
      <c r="D577" s="68" t="s">
        <v>287</v>
      </c>
      <c r="E577" s="89">
        <f>+IF(ISNUMBER(DATA!H1499),DATA!H1499,"n/a")</f>
        <v>2.4356270000000002</v>
      </c>
      <c r="F577" s="79">
        <f>+IF(ISNUMBER(DATA!I1499),DATA!I1499,"n/a")</f>
        <v>4.3270999999999997E-2</v>
      </c>
      <c r="G577" s="89">
        <f>+IF(ISNUMBER(DATA!J1499),DATA!J1499,"n/a")</f>
        <v>2.3380809999999999</v>
      </c>
      <c r="H577" s="79">
        <f>+IF(ISNUMBER(DATA!K1499),DATA!K1499,"n/a")</f>
        <v>3.9669000000000003E-2</v>
      </c>
      <c r="I577" s="89">
        <f>+IF(ISNUMBER(DATA!L1499),DATA!L1499,"n/a")</f>
        <v>2.3549929999999999</v>
      </c>
      <c r="J577" s="79">
        <f>+IF(ISNUMBER(DATA!M1499),DATA!M1499,"n/a")</f>
        <v>8.2705000000000001E-2</v>
      </c>
      <c r="K577" s="89">
        <f>+IF(ISNUMBER(DATA!N1499),DATA!N1499,"n/a")</f>
        <v>2.1516350000000002</v>
      </c>
      <c r="L577" s="79">
        <f>+IF(ISNUMBER(DATA!O1499),DATA!O1499,"n/a")</f>
        <v>6.4328999999999997E-2</v>
      </c>
      <c r="R577" s="68"/>
      <c r="S577" s="68"/>
      <c r="T577" s="68"/>
      <c r="U577" s="68"/>
      <c r="V577" s="68"/>
      <c r="W577" s="68"/>
      <c r="X577" s="68"/>
      <c r="Y577" s="68"/>
    </row>
    <row r="578" spans="1:25" x14ac:dyDescent="0.2">
      <c r="A578" s="77" t="s">
        <v>19</v>
      </c>
      <c r="B578" s="68" t="s">
        <v>12</v>
      </c>
      <c r="C578" s="68" t="s">
        <v>26</v>
      </c>
      <c r="D578" s="68" t="s">
        <v>288</v>
      </c>
      <c r="E578" s="89">
        <f>+IF(ISNUMBER(DATA!H1500),DATA!H1500,"n/a")</f>
        <v>2.2970860000000002</v>
      </c>
      <c r="F578" s="79">
        <f>+IF(ISNUMBER(DATA!I1500),DATA!I1500,"n/a")</f>
        <v>6.9852999999999998E-2</v>
      </c>
      <c r="G578" s="89">
        <f>+IF(ISNUMBER(DATA!J1500),DATA!J1500,"n/a")</f>
        <v>2.2624460000000002</v>
      </c>
      <c r="H578" s="79">
        <f>+IF(ISNUMBER(DATA!K1500),DATA!K1500,"n/a")</f>
        <v>5.8335999999999999E-2</v>
      </c>
      <c r="I578" s="89">
        <f>+IF(ISNUMBER(DATA!L1500),DATA!L1500,"n/a")</f>
        <v>2.2248619999999999</v>
      </c>
      <c r="J578" s="79">
        <f>+IF(ISNUMBER(DATA!M1500),DATA!M1500,"n/a")</f>
        <v>5.9316000000000001E-2</v>
      </c>
      <c r="K578" s="89">
        <f>+IF(ISNUMBER(DATA!N1500),DATA!N1500,"n/a")</f>
        <v>2.1652900000000002</v>
      </c>
      <c r="L578" s="79">
        <f>+IF(ISNUMBER(DATA!O1500),DATA!O1500,"n/a")</f>
        <v>5.3435000000000003E-2</v>
      </c>
      <c r="R578" s="68"/>
      <c r="S578" s="68"/>
      <c r="T578" s="68"/>
      <c r="U578" s="68"/>
      <c r="V578" s="68"/>
      <c r="W578" s="68"/>
      <c r="X578" s="68"/>
      <c r="Y578" s="68"/>
    </row>
    <row r="579" spans="1:25" x14ac:dyDescent="0.2">
      <c r="A579" s="77" t="s">
        <v>19</v>
      </c>
      <c r="B579" s="68" t="s">
        <v>12</v>
      </c>
      <c r="C579" s="68" t="s">
        <v>26</v>
      </c>
      <c r="D579" s="68" t="s">
        <v>289</v>
      </c>
      <c r="E579" s="89">
        <f>+IF(ISNUMBER(DATA!H1501),DATA!H1501,"n/a")</f>
        <v>2.2321939999999998</v>
      </c>
      <c r="F579" s="79">
        <f>+IF(ISNUMBER(DATA!I1501),DATA!I1501,"n/a")</f>
        <v>2.0327000000000001E-2</v>
      </c>
      <c r="G579" s="89">
        <f>+IF(ISNUMBER(DATA!J1501),DATA!J1501,"n/a")</f>
        <v>2.2383540000000002</v>
      </c>
      <c r="H579" s="79">
        <f>+IF(ISNUMBER(DATA!K1501),DATA!K1501,"n/a")</f>
        <v>-1.836E-3</v>
      </c>
      <c r="I579" s="89">
        <f>+IF(ISNUMBER(DATA!L1501),DATA!L1501,"n/a")</f>
        <v>2.237765</v>
      </c>
      <c r="J579" s="79">
        <f>+IF(ISNUMBER(DATA!M1501),DATA!M1501,"n/a")</f>
        <v>-1.1960999999999999E-2</v>
      </c>
      <c r="K579" s="89">
        <f>+IF(ISNUMBER(DATA!N1501),DATA!N1501,"n/a")</f>
        <v>2.2651940000000002</v>
      </c>
      <c r="L579" s="79">
        <f>+IF(ISNUMBER(DATA!O1501),DATA!O1501,"n/a")</f>
        <v>4.2090000000000001E-3</v>
      </c>
      <c r="R579" s="68"/>
      <c r="S579" s="68"/>
      <c r="T579" s="68"/>
      <c r="U579" s="68"/>
      <c r="V579" s="68"/>
      <c r="W579" s="68"/>
      <c r="X579" s="68"/>
      <c r="Y579" s="68"/>
    </row>
    <row r="580" spans="1:25" x14ac:dyDescent="0.2">
      <c r="A580" s="77" t="s">
        <v>19</v>
      </c>
      <c r="B580" s="68" t="s">
        <v>12</v>
      </c>
      <c r="C580" s="68" t="s">
        <v>26</v>
      </c>
      <c r="D580" s="68" t="s">
        <v>290</v>
      </c>
      <c r="E580" s="89">
        <f>+IF(ISNUMBER(DATA!H1502),DATA!H1502,"n/a")</f>
        <v>2.2214269999999998</v>
      </c>
      <c r="F580" s="79">
        <f>+IF(ISNUMBER(DATA!I1502),DATA!I1502,"n/a")</f>
        <v>-2.0438000000000001E-2</v>
      </c>
      <c r="G580" s="89">
        <f>+IF(ISNUMBER(DATA!J1502),DATA!J1502,"n/a")</f>
        <v>2.1941139999999999</v>
      </c>
      <c r="H580" s="79">
        <f>+IF(ISNUMBER(DATA!K1502),DATA!K1502,"n/a")</f>
        <v>2.1100000000000001E-4</v>
      </c>
      <c r="I580" s="89">
        <f>+IF(ISNUMBER(DATA!L1502),DATA!L1502,"n/a")</f>
        <v>2.153359</v>
      </c>
      <c r="J580" s="79">
        <f>+IF(ISNUMBER(DATA!M1502),DATA!M1502,"n/a")</f>
        <v>4.1229999999999999E-3</v>
      </c>
      <c r="K580" s="89">
        <f>+IF(ISNUMBER(DATA!N1502),DATA!N1502,"n/a")</f>
        <v>2.1593149999999999</v>
      </c>
      <c r="L580" s="79">
        <f>+IF(ISNUMBER(DATA!O1502),DATA!O1502,"n/a")</f>
        <v>3.7889999999999998E-3</v>
      </c>
      <c r="R580" s="68"/>
      <c r="S580" s="68"/>
      <c r="T580" s="68"/>
      <c r="U580" s="68"/>
      <c r="V580" s="68"/>
      <c r="W580" s="68"/>
      <c r="X580" s="68"/>
      <c r="Y580" s="68"/>
    </row>
    <row r="581" spans="1:25" x14ac:dyDescent="0.2">
      <c r="A581" s="77" t="s">
        <v>19</v>
      </c>
      <c r="B581" s="68" t="s">
        <v>12</v>
      </c>
      <c r="C581" s="68" t="s">
        <v>26</v>
      </c>
      <c r="D581" s="68" t="s">
        <v>291</v>
      </c>
      <c r="E581" s="89">
        <f>+IF(ISNUMBER(DATA!H1503),DATA!H1503,"n/a")</f>
        <v>2.2495509999999999</v>
      </c>
      <c r="F581" s="79">
        <f>+IF(ISNUMBER(DATA!I1503),DATA!I1503,"n/a")</f>
        <v>7.2025000000000006E-2</v>
      </c>
      <c r="G581" s="89">
        <f>+IF(ISNUMBER(DATA!J1503),DATA!J1503,"n/a")</f>
        <v>2.2548270000000001</v>
      </c>
      <c r="H581" s="79">
        <f>+IF(ISNUMBER(DATA!K1503),DATA!K1503,"n/a")</f>
        <v>5.9241000000000002E-2</v>
      </c>
      <c r="I581" s="89">
        <f>+IF(ISNUMBER(DATA!L1503),DATA!L1503,"n/a")</f>
        <v>2.1689509999999999</v>
      </c>
      <c r="J581" s="79">
        <f>+IF(ISNUMBER(DATA!M1503),DATA!M1503,"n/a")</f>
        <v>2.7307999999999999E-2</v>
      </c>
      <c r="K581" s="89">
        <f>+IF(ISNUMBER(DATA!N1503),DATA!N1503,"n/a")</f>
        <v>2.126322</v>
      </c>
      <c r="L581" s="79">
        <f>+IF(ISNUMBER(DATA!O1503),DATA!O1503,"n/a")</f>
        <v>1.2232E-2</v>
      </c>
      <c r="R581" s="68"/>
      <c r="S581" s="68"/>
      <c r="T581" s="68"/>
      <c r="U581" s="68"/>
      <c r="V581" s="68"/>
      <c r="W581" s="68"/>
      <c r="X581" s="68"/>
      <c r="Y581" s="68"/>
    </row>
    <row r="582" spans="1:25" x14ac:dyDescent="0.2">
      <c r="A582" s="77" t="s">
        <v>19</v>
      </c>
      <c r="B582" s="68" t="s">
        <v>12</v>
      </c>
      <c r="C582" s="68" t="s">
        <v>26</v>
      </c>
      <c r="D582" s="68" t="s">
        <v>292</v>
      </c>
      <c r="E582" s="89">
        <f>+IF(ISNUMBER(DATA!H1504),DATA!H1504,"n/a")</f>
        <v>1.868781</v>
      </c>
      <c r="F582" s="79">
        <f>+IF(ISNUMBER(DATA!I1504),DATA!I1504,"n/a")</f>
        <v>9.0720000000000002E-3</v>
      </c>
      <c r="G582" s="89">
        <f>+IF(ISNUMBER(DATA!J1504),DATA!J1504,"n/a")</f>
        <v>2.043987</v>
      </c>
      <c r="H582" s="79">
        <f>+IF(ISNUMBER(DATA!K1504),DATA!K1504,"n/a")</f>
        <v>4.9676999999999999E-2</v>
      </c>
      <c r="I582" s="89">
        <f>+IF(ISNUMBER(DATA!L1504),DATA!L1504,"n/a")</f>
        <v>1.9232659999999999</v>
      </c>
      <c r="J582" s="79">
        <f>+IF(ISNUMBER(DATA!M1504),DATA!M1504,"n/a")</f>
        <v>7.2459999999999998E-3</v>
      </c>
      <c r="K582" s="89">
        <f>+IF(ISNUMBER(DATA!N1504),DATA!N1504,"n/a")</f>
        <v>1.8484210000000001</v>
      </c>
      <c r="L582" s="79">
        <f>+IF(ISNUMBER(DATA!O1504),DATA!O1504,"n/a")</f>
        <v>-1.0952999999999999E-2</v>
      </c>
      <c r="R582" s="68"/>
      <c r="S582" s="68"/>
      <c r="T582" s="68"/>
      <c r="U582" s="68"/>
      <c r="V582" s="68"/>
      <c r="W582" s="68"/>
      <c r="X582" s="68"/>
      <c r="Y582" s="68"/>
    </row>
    <row r="583" spans="1:25" x14ac:dyDescent="0.2">
      <c r="A583" s="77" t="s">
        <v>19</v>
      </c>
      <c r="B583" s="68" t="s">
        <v>12</v>
      </c>
      <c r="C583" s="68" t="s">
        <v>26</v>
      </c>
      <c r="D583" s="68" t="s">
        <v>293</v>
      </c>
      <c r="E583" s="89">
        <f>+IF(ISNUMBER(DATA!H1505),DATA!H1505,"n/a")</f>
        <v>2.1454170000000001</v>
      </c>
      <c r="F583" s="79">
        <f>+IF(ISNUMBER(DATA!I1505),DATA!I1505,"n/a")</f>
        <v>4.7080999999999998E-2</v>
      </c>
      <c r="G583" s="89">
        <f>+IF(ISNUMBER(DATA!J1505),DATA!J1505,"n/a")</f>
        <v>2.1200429999999999</v>
      </c>
      <c r="H583" s="79">
        <f>+IF(ISNUMBER(DATA!K1505),DATA!K1505,"n/a")</f>
        <v>2.051E-2</v>
      </c>
      <c r="I583" s="89">
        <f>+IF(ISNUMBER(DATA!L1505),DATA!L1505,"n/a")</f>
        <v>2.161127</v>
      </c>
      <c r="J583" s="79">
        <f>+IF(ISNUMBER(DATA!M1505),DATA!M1505,"n/a")</f>
        <v>8.5059999999999997E-3</v>
      </c>
      <c r="K583" s="89">
        <f>+IF(ISNUMBER(DATA!N1505),DATA!N1505,"n/a")</f>
        <v>2.1917870000000002</v>
      </c>
      <c r="L583" s="79">
        <f>+IF(ISNUMBER(DATA!O1505),DATA!O1505,"n/a")</f>
        <v>5.31E-4</v>
      </c>
      <c r="R583" s="68"/>
      <c r="S583" s="68"/>
      <c r="T583" s="68"/>
      <c r="U583" s="68"/>
      <c r="V583" s="68"/>
      <c r="W583" s="68"/>
      <c r="X583" s="68"/>
      <c r="Y583" s="68"/>
    </row>
    <row r="584" spans="1:25" x14ac:dyDescent="0.2">
      <c r="A584" s="77" t="s">
        <v>19</v>
      </c>
      <c r="B584" s="68" t="s">
        <v>12</v>
      </c>
      <c r="C584" s="68" t="s">
        <v>26</v>
      </c>
      <c r="D584" s="68" t="s">
        <v>294</v>
      </c>
      <c r="E584" s="89">
        <f>+IF(ISNUMBER(DATA!H1506),DATA!H1506,"n/a")</f>
        <v>2.1120040000000002</v>
      </c>
      <c r="F584" s="79">
        <f>+IF(ISNUMBER(DATA!I1506),DATA!I1506,"n/a")</f>
        <v>5.3196E-2</v>
      </c>
      <c r="G584" s="89">
        <f>+IF(ISNUMBER(DATA!J1506),DATA!J1506,"n/a")</f>
        <v>2.0386470000000001</v>
      </c>
      <c r="H584" s="79">
        <f>+IF(ISNUMBER(DATA!K1506),DATA!K1506,"n/a")</f>
        <v>-2.3621E-2</v>
      </c>
      <c r="I584" s="89">
        <f>+IF(ISNUMBER(DATA!L1506),DATA!L1506,"n/a")</f>
        <v>2.0684450000000001</v>
      </c>
      <c r="J584" s="79">
        <f>+IF(ISNUMBER(DATA!M1506),DATA!M1506,"n/a")</f>
        <v>-1.9376999999999998E-2</v>
      </c>
      <c r="K584" s="89">
        <f>+IF(ISNUMBER(DATA!N1506),DATA!N1506,"n/a")</f>
        <v>2.1077460000000001</v>
      </c>
      <c r="L584" s="79">
        <f>+IF(ISNUMBER(DATA!O1506),DATA!O1506,"n/a")</f>
        <v>-1.0463999999999999E-2</v>
      </c>
      <c r="R584" s="68"/>
      <c r="S584" s="68"/>
      <c r="T584" s="68"/>
      <c r="U584" s="68"/>
      <c r="V584" s="68"/>
      <c r="W584" s="68"/>
      <c r="X584" s="68"/>
      <c r="Y584" s="68"/>
    </row>
    <row r="585" spans="1:25" x14ac:dyDescent="0.2">
      <c r="A585" s="77" t="s">
        <v>19</v>
      </c>
      <c r="B585" s="68" t="s">
        <v>12</v>
      </c>
      <c r="C585" s="68" t="s">
        <v>26</v>
      </c>
      <c r="D585" s="68" t="s">
        <v>295</v>
      </c>
      <c r="E585" s="89">
        <f>+IF(ISNUMBER(DATA!H1507),DATA!H1507,"n/a")</f>
        <v>2.207103</v>
      </c>
      <c r="F585" s="79">
        <f>+IF(ISNUMBER(DATA!I1507),DATA!I1507,"n/a")</f>
        <v>-1.2326999999999999E-2</v>
      </c>
      <c r="G585" s="89">
        <f>+IF(ISNUMBER(DATA!J1507),DATA!J1507,"n/a")</f>
        <v>2.2196790000000002</v>
      </c>
      <c r="H585" s="79">
        <f>+IF(ISNUMBER(DATA!K1507),DATA!K1507,"n/a")</f>
        <v>-2.069E-2</v>
      </c>
      <c r="I585" s="89">
        <f>+IF(ISNUMBER(DATA!L1507),DATA!L1507,"n/a")</f>
        <v>2.2386010000000001</v>
      </c>
      <c r="J585" s="79">
        <f>+IF(ISNUMBER(DATA!M1507),DATA!M1507,"n/a")</f>
        <v>-1.2451E-2</v>
      </c>
      <c r="K585" s="89">
        <f>+IF(ISNUMBER(DATA!N1507),DATA!N1507,"n/a")</f>
        <v>2.2663540000000002</v>
      </c>
      <c r="L585" s="79">
        <f>+IF(ISNUMBER(DATA!O1507),DATA!O1507,"n/a")</f>
        <v>-1.6900000000000001E-3</v>
      </c>
      <c r="R585" s="68"/>
      <c r="S585" s="68"/>
      <c r="T585" s="68"/>
      <c r="U585" s="68"/>
      <c r="V585" s="68"/>
      <c r="W585" s="68"/>
      <c r="X585" s="68"/>
      <c r="Y585" s="68"/>
    </row>
    <row r="586" spans="1:25" x14ac:dyDescent="0.2">
      <c r="A586" s="77" t="s">
        <v>19</v>
      </c>
      <c r="B586" s="68" t="s">
        <v>12</v>
      </c>
      <c r="C586" s="68" t="s">
        <v>26</v>
      </c>
      <c r="D586" s="68" t="s">
        <v>296</v>
      </c>
      <c r="E586" s="89">
        <f>+IF(ISNUMBER(DATA!H1508),DATA!H1508,"n/a")</f>
        <v>2.3308740000000001</v>
      </c>
      <c r="F586" s="79">
        <f>+IF(ISNUMBER(DATA!I1508),DATA!I1508,"n/a")</f>
        <v>8.3241999999999997E-2</v>
      </c>
      <c r="G586" s="89">
        <f>+IF(ISNUMBER(DATA!J1508),DATA!J1508,"n/a")</f>
        <v>2.3062990000000001</v>
      </c>
      <c r="H586" s="79">
        <f>+IF(ISNUMBER(DATA!K1508),DATA!K1508,"n/a")</f>
        <v>7.1341000000000002E-2</v>
      </c>
      <c r="I586" s="89">
        <f>+IF(ISNUMBER(DATA!L1508),DATA!L1508,"n/a")</f>
        <v>2.2645439999999999</v>
      </c>
      <c r="J586" s="79">
        <f>+IF(ISNUMBER(DATA!M1508),DATA!M1508,"n/a")</f>
        <v>6.5533999999999995E-2</v>
      </c>
      <c r="K586" s="89">
        <f>+IF(ISNUMBER(DATA!N1508),DATA!N1508,"n/a")</f>
        <v>2.2317710000000002</v>
      </c>
      <c r="L586" s="79">
        <f>+IF(ISNUMBER(DATA!O1508),DATA!O1508,"n/a")</f>
        <v>6.7185999999999996E-2</v>
      </c>
      <c r="R586" s="68"/>
      <c r="S586" s="68"/>
      <c r="T586" s="68"/>
      <c r="U586" s="68"/>
      <c r="V586" s="68"/>
      <c r="W586" s="68"/>
      <c r="X586" s="68"/>
      <c r="Y586" s="68"/>
    </row>
    <row r="587" spans="1:25" x14ac:dyDescent="0.2">
      <c r="A587" s="77" t="s">
        <v>19</v>
      </c>
      <c r="B587" s="68" t="s">
        <v>12</v>
      </c>
      <c r="C587" s="68" t="s">
        <v>26</v>
      </c>
      <c r="D587" s="68" t="s">
        <v>297</v>
      </c>
      <c r="E587" s="89">
        <f>+IF(ISNUMBER(DATA!H1509),DATA!H1509,"n/a")</f>
        <v>2.3600050000000001</v>
      </c>
      <c r="F587" s="79">
        <f>+IF(ISNUMBER(DATA!I1509),DATA!I1509,"n/a")</f>
        <v>1.7904E-2</v>
      </c>
      <c r="G587" s="89">
        <f>+IF(ISNUMBER(DATA!J1509),DATA!J1509,"n/a")</f>
        <v>2.279347</v>
      </c>
      <c r="H587" s="79">
        <f>+IF(ISNUMBER(DATA!K1509),DATA!K1509,"n/a")</f>
        <v>1.6917999999999999E-2</v>
      </c>
      <c r="I587" s="89">
        <f>+IF(ISNUMBER(DATA!L1509),DATA!L1509,"n/a")</f>
        <v>2.236526</v>
      </c>
      <c r="J587" s="79">
        <f>+IF(ISNUMBER(DATA!M1509),DATA!M1509,"n/a")</f>
        <v>3.2699999999999998E-4</v>
      </c>
      <c r="K587" s="89">
        <f>+IF(ISNUMBER(DATA!N1509),DATA!N1509,"n/a")</f>
        <v>2.2422409999999999</v>
      </c>
      <c r="L587" s="79">
        <f>+IF(ISNUMBER(DATA!O1509),DATA!O1509,"n/a")</f>
        <v>1.0763999999999999E-2</v>
      </c>
      <c r="R587" s="68"/>
      <c r="S587" s="68"/>
      <c r="T587" s="68"/>
      <c r="U587" s="68"/>
      <c r="V587" s="68"/>
      <c r="W587" s="68"/>
      <c r="X587" s="68"/>
      <c r="Y587" s="68"/>
    </row>
    <row r="588" spans="1:25" x14ac:dyDescent="0.2">
      <c r="A588" s="77" t="s">
        <v>19</v>
      </c>
      <c r="B588" s="68" t="s">
        <v>12</v>
      </c>
      <c r="C588" s="68" t="s">
        <v>26</v>
      </c>
      <c r="D588" s="68" t="s">
        <v>298</v>
      </c>
      <c r="E588" s="89">
        <f>+IF(ISNUMBER(DATA!H1510),DATA!H1510,"n/a")</f>
        <v>2.2240359999999999</v>
      </c>
      <c r="F588" s="79">
        <f>+IF(ISNUMBER(DATA!I1510),DATA!I1510,"n/a")</f>
        <v>-2.14E-3</v>
      </c>
      <c r="G588" s="89">
        <f>+IF(ISNUMBER(DATA!J1510),DATA!J1510,"n/a")</f>
        <v>2.2860309999999999</v>
      </c>
      <c r="H588" s="79">
        <f>+IF(ISNUMBER(DATA!K1510),DATA!K1510,"n/a")</f>
        <v>6.1198000000000002E-2</v>
      </c>
      <c r="I588" s="89">
        <f>+IF(ISNUMBER(DATA!L1510),DATA!L1510,"n/a")</f>
        <v>2.2514750000000001</v>
      </c>
      <c r="J588" s="79">
        <f>+IF(ISNUMBER(DATA!M1510),DATA!M1510,"n/a")</f>
        <v>4.6482000000000002E-2</v>
      </c>
      <c r="K588" s="89">
        <f>+IF(ISNUMBER(DATA!N1510),DATA!N1510,"n/a")</f>
        <v>2.225536</v>
      </c>
      <c r="L588" s="79">
        <f>+IF(ISNUMBER(DATA!O1510),DATA!O1510,"n/a")</f>
        <v>2.9915000000000001E-2</v>
      </c>
      <c r="R588" s="68"/>
      <c r="S588" s="68"/>
      <c r="T588" s="68"/>
      <c r="U588" s="68"/>
      <c r="V588" s="68"/>
      <c r="W588" s="68"/>
      <c r="X588" s="68"/>
      <c r="Y588" s="68"/>
    </row>
    <row r="589" spans="1:25" x14ac:dyDescent="0.2">
      <c r="A589" s="77" t="s">
        <v>19</v>
      </c>
      <c r="B589" s="68" t="s">
        <v>12</v>
      </c>
      <c r="C589" s="68" t="s">
        <v>26</v>
      </c>
      <c r="D589" s="68" t="s">
        <v>299</v>
      </c>
      <c r="E589" s="89">
        <f>+IF(ISNUMBER(DATA!H1511),DATA!H1511,"n/a")</f>
        <v>2.1446540000000001</v>
      </c>
      <c r="F589" s="79">
        <f>+IF(ISNUMBER(DATA!I1511),DATA!I1511,"n/a")</f>
        <v>-8.2640000000000005E-3</v>
      </c>
      <c r="G589" s="89">
        <f>+IF(ISNUMBER(DATA!J1511),DATA!J1511,"n/a")</f>
        <v>2.1557680000000001</v>
      </c>
      <c r="H589" s="79">
        <f>+IF(ISNUMBER(DATA!K1511),DATA!K1511,"n/a")</f>
        <v>-2.9909000000000002E-2</v>
      </c>
      <c r="I589" s="89">
        <f>+IF(ISNUMBER(DATA!L1511),DATA!L1511,"n/a")</f>
        <v>2.1404420000000002</v>
      </c>
      <c r="J589" s="79">
        <f>+IF(ISNUMBER(DATA!M1511),DATA!M1511,"n/a")</f>
        <v>-5.9228000000000003E-2</v>
      </c>
      <c r="K589" s="89">
        <f>+IF(ISNUMBER(DATA!N1511),DATA!N1511,"n/a")</f>
        <v>2.1653549999999999</v>
      </c>
      <c r="L589" s="79">
        <f>+IF(ISNUMBER(DATA!O1511),DATA!O1511,"n/a")</f>
        <v>-8.1813999999999998E-2</v>
      </c>
      <c r="R589" s="68"/>
      <c r="S589" s="68"/>
      <c r="T589" s="68"/>
      <c r="U589" s="68"/>
      <c r="V589" s="68"/>
      <c r="W589" s="68"/>
      <c r="X589" s="68"/>
      <c r="Y589" s="68"/>
    </row>
    <row r="590" spans="1:25" x14ac:dyDescent="0.2">
      <c r="A590" s="77" t="s">
        <v>19</v>
      </c>
      <c r="B590" s="68" t="s">
        <v>12</v>
      </c>
      <c r="C590" s="68" t="s">
        <v>26</v>
      </c>
      <c r="D590" s="68" t="s">
        <v>300</v>
      </c>
      <c r="E590" s="89">
        <f>+IF(ISNUMBER(DATA!H1512),DATA!H1512,"n/a")</f>
        <v>2.442628</v>
      </c>
      <c r="F590" s="79">
        <f>+IF(ISNUMBER(DATA!I1512),DATA!I1512,"n/a")</f>
        <v>0.12056500000000001</v>
      </c>
      <c r="G590" s="89">
        <f>+IF(ISNUMBER(DATA!J1512),DATA!J1512,"n/a")</f>
        <v>2.3691589999999998</v>
      </c>
      <c r="H590" s="79">
        <f>+IF(ISNUMBER(DATA!K1512),DATA!K1512,"n/a")</f>
        <v>5.4501000000000001E-2</v>
      </c>
      <c r="I590" s="89">
        <f>+IF(ISNUMBER(DATA!L1512),DATA!L1512,"n/a")</f>
        <v>2.318673</v>
      </c>
      <c r="J590" s="79">
        <f>+IF(ISNUMBER(DATA!M1512),DATA!M1512,"n/a")</f>
        <v>5.1305000000000003E-2</v>
      </c>
      <c r="K590" s="89">
        <f>+IF(ISNUMBER(DATA!N1512),DATA!N1512,"n/a")</f>
        <v>2.3210540000000002</v>
      </c>
      <c r="L590" s="79">
        <f>+IF(ISNUMBER(DATA!O1512),DATA!O1512,"n/a")</f>
        <v>5.8826000000000003E-2</v>
      </c>
      <c r="R590" s="68"/>
      <c r="S590" s="68"/>
      <c r="T590" s="68"/>
      <c r="U590" s="68"/>
      <c r="V590" s="68"/>
      <c r="W590" s="68"/>
      <c r="X590" s="68"/>
      <c r="Y590" s="68"/>
    </row>
    <row r="591" spans="1:25" x14ac:dyDescent="0.2">
      <c r="A591" s="77" t="s">
        <v>19</v>
      </c>
      <c r="B591" s="68" t="s">
        <v>12</v>
      </c>
      <c r="C591" s="68" t="s">
        <v>26</v>
      </c>
      <c r="D591" s="68" t="s">
        <v>301</v>
      </c>
      <c r="E591" s="89">
        <f>+IF(ISNUMBER(DATA!H1513),DATA!H1513,"n/a")</f>
        <v>2.4168569999999998</v>
      </c>
      <c r="F591" s="79">
        <f>+IF(ISNUMBER(DATA!I1513),DATA!I1513,"n/a")</f>
        <v>6.9899999999999997E-3</v>
      </c>
      <c r="G591" s="89">
        <f>+IF(ISNUMBER(DATA!J1513),DATA!J1513,"n/a")</f>
        <v>2.351048</v>
      </c>
      <c r="H591" s="79">
        <f>+IF(ISNUMBER(DATA!K1513),DATA!K1513,"n/a")</f>
        <v>5.3220000000000003E-3</v>
      </c>
      <c r="I591" s="89">
        <f>+IF(ISNUMBER(DATA!L1513),DATA!L1513,"n/a")</f>
        <v>2.3050769999999998</v>
      </c>
      <c r="J591" s="79">
        <f>+IF(ISNUMBER(DATA!M1513),DATA!M1513,"n/a")</f>
        <v>-5.5310000000000003E-3</v>
      </c>
      <c r="K591" s="89">
        <f>+IF(ISNUMBER(DATA!N1513),DATA!N1513,"n/a")</f>
        <v>2.3244600000000002</v>
      </c>
      <c r="L591" s="79">
        <f>+IF(ISNUMBER(DATA!O1513),DATA!O1513,"n/a")</f>
        <v>9.4219999999999998E-3</v>
      </c>
      <c r="R591" s="68"/>
      <c r="S591" s="68"/>
      <c r="T591" s="68"/>
      <c r="U591" s="68"/>
      <c r="V591" s="68"/>
      <c r="W591" s="68"/>
      <c r="X591" s="68"/>
      <c r="Y591" s="68"/>
    </row>
    <row r="592" spans="1:25" x14ac:dyDescent="0.2">
      <c r="A592" s="77" t="s">
        <v>19</v>
      </c>
      <c r="B592" s="68" t="s">
        <v>12</v>
      </c>
      <c r="C592" s="68" t="s">
        <v>26</v>
      </c>
      <c r="D592" s="68" t="s">
        <v>302</v>
      </c>
      <c r="E592" s="89">
        <f>+IF(ISNUMBER(DATA!H1514),DATA!H1514,"n/a")</f>
        <v>1.742594</v>
      </c>
      <c r="F592" s="79">
        <f>+IF(ISNUMBER(DATA!I1514),DATA!I1514,"n/a")</f>
        <v>0.12507099999999999</v>
      </c>
      <c r="G592" s="89">
        <f>+IF(ISNUMBER(DATA!J1514),DATA!J1514,"n/a")</f>
        <v>1.8103210000000001</v>
      </c>
      <c r="H592" s="79">
        <f>+IF(ISNUMBER(DATA!K1514),DATA!K1514,"n/a")</f>
        <v>8.5195999999999994E-2</v>
      </c>
      <c r="I592" s="89">
        <f>+IF(ISNUMBER(DATA!L1514),DATA!L1514,"n/a")</f>
        <v>1.7852699999999999</v>
      </c>
      <c r="J592" s="79">
        <f>+IF(ISNUMBER(DATA!M1514),DATA!M1514,"n/a")</f>
        <v>2.2520999999999999E-2</v>
      </c>
      <c r="K592" s="89">
        <f>+IF(ISNUMBER(DATA!N1514),DATA!N1514,"n/a")</f>
        <v>1.807993</v>
      </c>
      <c r="L592" s="79">
        <f>+IF(ISNUMBER(DATA!O1514),DATA!O1514,"n/a")</f>
        <v>-1.7604000000000002E-2</v>
      </c>
      <c r="R592" s="68"/>
      <c r="S592" s="68"/>
      <c r="T592" s="68"/>
      <c r="U592" s="68"/>
      <c r="V592" s="68"/>
      <c r="W592" s="68"/>
      <c r="X592" s="68"/>
      <c r="Y592" s="68"/>
    </row>
    <row r="593" spans="1:25" x14ac:dyDescent="0.2">
      <c r="A593" s="77" t="s">
        <v>19</v>
      </c>
      <c r="B593" s="68" t="s">
        <v>12</v>
      </c>
      <c r="C593" s="68" t="s">
        <v>26</v>
      </c>
      <c r="D593" s="68" t="s">
        <v>303</v>
      </c>
      <c r="E593" s="89">
        <f>+IF(ISNUMBER(DATA!H1515),DATA!H1515,"n/a")</f>
        <v>1.7708900000000001</v>
      </c>
      <c r="F593" s="79">
        <f>+IF(ISNUMBER(DATA!I1515),DATA!I1515,"n/a")</f>
        <v>8.6850999999999998E-2</v>
      </c>
      <c r="G593" s="89">
        <f>+IF(ISNUMBER(DATA!J1515),DATA!J1515,"n/a")</f>
        <v>1.801933</v>
      </c>
      <c r="H593" s="79">
        <f>+IF(ISNUMBER(DATA!K1515),DATA!K1515,"n/a")</f>
        <v>5.6292000000000002E-2</v>
      </c>
      <c r="I593" s="89">
        <f>+IF(ISNUMBER(DATA!L1515),DATA!L1515,"n/a")</f>
        <v>1.7384470000000001</v>
      </c>
      <c r="J593" s="79">
        <f>+IF(ISNUMBER(DATA!M1515),DATA!M1515,"n/a")</f>
        <v>-3.519E-3</v>
      </c>
      <c r="K593" s="89">
        <f>+IF(ISNUMBER(DATA!N1515),DATA!N1515,"n/a")</f>
        <v>1.758813</v>
      </c>
      <c r="L593" s="79">
        <f>+IF(ISNUMBER(DATA!O1515),DATA!O1515,"n/a")</f>
        <v>-4.6989999999999997E-2</v>
      </c>
      <c r="R593" s="68"/>
      <c r="S593" s="68"/>
      <c r="T593" s="68"/>
      <c r="U593" s="68"/>
      <c r="V593" s="68"/>
      <c r="W593" s="68"/>
      <c r="X593" s="68"/>
      <c r="Y593" s="68"/>
    </row>
    <row r="594" spans="1:25" x14ac:dyDescent="0.2">
      <c r="A594" s="77" t="s">
        <v>19</v>
      </c>
      <c r="B594" s="68" t="s">
        <v>12</v>
      </c>
      <c r="C594" s="68" t="s">
        <v>26</v>
      </c>
      <c r="D594" s="68" t="s">
        <v>304</v>
      </c>
      <c r="E594" s="89">
        <f>+IF(ISNUMBER(DATA!H1516),DATA!H1516,"n/a")</f>
        <v>2.379375</v>
      </c>
      <c r="F594" s="79">
        <f>+IF(ISNUMBER(DATA!I1516),DATA!I1516,"n/a")</f>
        <v>4.1711999999999999E-2</v>
      </c>
      <c r="G594" s="89">
        <f>+IF(ISNUMBER(DATA!J1516),DATA!J1516,"n/a")</f>
        <v>2.34537</v>
      </c>
      <c r="H594" s="79">
        <f>+IF(ISNUMBER(DATA!K1516),DATA!K1516,"n/a")</f>
        <v>1.6178999999999999E-2</v>
      </c>
      <c r="I594" s="89">
        <f>+IF(ISNUMBER(DATA!L1516),DATA!L1516,"n/a")</f>
        <v>2.3249610000000001</v>
      </c>
      <c r="J594" s="79">
        <f>+IF(ISNUMBER(DATA!M1516),DATA!M1516,"n/a")</f>
        <v>1.7545000000000002E-2</v>
      </c>
      <c r="K594" s="89">
        <f>+IF(ISNUMBER(DATA!N1516),DATA!N1516,"n/a")</f>
        <v>2.3344809999999998</v>
      </c>
      <c r="L594" s="79">
        <f>+IF(ISNUMBER(DATA!O1516),DATA!O1516,"n/a")</f>
        <v>2.7522999999999999E-2</v>
      </c>
      <c r="R594" s="68"/>
      <c r="S594" s="68"/>
      <c r="T594" s="68"/>
      <c r="U594" s="68"/>
      <c r="V594" s="68"/>
      <c r="W594" s="68"/>
      <c r="X594" s="68"/>
      <c r="Y594" s="68"/>
    </row>
    <row r="595" spans="1:25" x14ac:dyDescent="0.2">
      <c r="A595" s="77" t="s">
        <v>19</v>
      </c>
      <c r="B595" s="68" t="s">
        <v>12</v>
      </c>
      <c r="C595" s="68" t="s">
        <v>26</v>
      </c>
      <c r="D595" s="68" t="s">
        <v>305</v>
      </c>
      <c r="E595" s="89">
        <f>+IF(ISNUMBER(DATA!H1517),DATA!H1517,"n/a")</f>
        <v>2.4699840000000002</v>
      </c>
      <c r="F595" s="79">
        <f>+IF(ISNUMBER(DATA!I1517),DATA!I1517,"n/a")</f>
        <v>4.9180000000000001E-2</v>
      </c>
      <c r="G595" s="89">
        <f>+IF(ISNUMBER(DATA!J1517),DATA!J1517,"n/a")</f>
        <v>2.4042729999999999</v>
      </c>
      <c r="H595" s="79">
        <f>+IF(ISNUMBER(DATA!K1517),DATA!K1517,"n/a")</f>
        <v>3.0182E-2</v>
      </c>
      <c r="I595" s="89">
        <f>+IF(ISNUMBER(DATA!L1517),DATA!L1517,"n/a")</f>
        <v>2.3691460000000002</v>
      </c>
      <c r="J595" s="79">
        <f>+IF(ISNUMBER(DATA!M1517),DATA!M1517,"n/a")</f>
        <v>2.6450000000000001E-2</v>
      </c>
      <c r="K595" s="89">
        <f>+IF(ISNUMBER(DATA!N1517),DATA!N1517,"n/a")</f>
        <v>2.3370039999999999</v>
      </c>
      <c r="L595" s="79">
        <f>+IF(ISNUMBER(DATA!O1517),DATA!O1517,"n/a")</f>
        <v>2.5454000000000001E-2</v>
      </c>
      <c r="R595" s="68"/>
      <c r="S595" s="68"/>
      <c r="T595" s="68"/>
      <c r="U595" s="68"/>
      <c r="V595" s="68"/>
      <c r="W595" s="68"/>
      <c r="X595" s="68"/>
      <c r="Y595" s="68"/>
    </row>
    <row r="596" spans="1:25" x14ac:dyDescent="0.2">
      <c r="A596" s="77" t="s">
        <v>19</v>
      </c>
      <c r="B596" s="68" t="s">
        <v>12</v>
      </c>
      <c r="C596" s="68" t="s">
        <v>26</v>
      </c>
      <c r="D596" s="68" t="s">
        <v>306</v>
      </c>
      <c r="E596" s="89">
        <f>+IF(ISNUMBER(DATA!H1518),DATA!H1518,"n/a")</f>
        <v>2.2897120000000002</v>
      </c>
      <c r="F596" s="79">
        <f>+IF(ISNUMBER(DATA!I1518),DATA!I1518,"n/a")</f>
        <v>-2.2680000000000001E-3</v>
      </c>
      <c r="G596" s="89">
        <f>+IF(ISNUMBER(DATA!J1518),DATA!J1518,"n/a")</f>
        <v>2.313733</v>
      </c>
      <c r="H596" s="79">
        <f>+IF(ISNUMBER(DATA!K1518),DATA!K1518,"n/a")</f>
        <v>-1.0681E-2</v>
      </c>
      <c r="I596" s="89">
        <f>+IF(ISNUMBER(DATA!L1518),DATA!L1518,"n/a")</f>
        <v>2.379759</v>
      </c>
      <c r="J596" s="79">
        <f>+IF(ISNUMBER(DATA!M1518),DATA!M1518,"n/a")</f>
        <v>-2.513E-3</v>
      </c>
      <c r="K596" s="89">
        <f>+IF(ISNUMBER(DATA!N1518),DATA!N1518,"n/a")</f>
        <v>2.454987</v>
      </c>
      <c r="L596" s="79">
        <f>+IF(ISNUMBER(DATA!O1518),DATA!O1518,"n/a")</f>
        <v>8.5660000000000007E-3</v>
      </c>
      <c r="R596" s="68"/>
      <c r="S596" s="68"/>
      <c r="T596" s="68"/>
      <c r="U596" s="68"/>
      <c r="V596" s="68"/>
      <c r="W596" s="68"/>
      <c r="X596" s="68"/>
      <c r="Y596" s="68"/>
    </row>
    <row r="597" spans="1:25" x14ac:dyDescent="0.2">
      <c r="A597" s="77" t="s">
        <v>19</v>
      </c>
      <c r="B597" s="68" t="s">
        <v>12</v>
      </c>
      <c r="C597" s="68" t="s">
        <v>26</v>
      </c>
      <c r="D597" s="68" t="s">
        <v>307</v>
      </c>
      <c r="E597" s="89">
        <f>+IF(ISNUMBER(DATA!H1519),DATA!H1519,"n/a")</f>
        <v>2.2547109999999999</v>
      </c>
      <c r="F597" s="79">
        <f>+IF(ISNUMBER(DATA!I1519),DATA!I1519,"n/a")</f>
        <v>2.2078E-2</v>
      </c>
      <c r="G597" s="89">
        <f>+IF(ISNUMBER(DATA!J1519),DATA!J1519,"n/a")</f>
        <v>2.1844239999999999</v>
      </c>
      <c r="H597" s="79">
        <f>+IF(ISNUMBER(DATA!K1519),DATA!K1519,"n/a")</f>
        <v>-7.5729999999999999E-3</v>
      </c>
      <c r="I597" s="89">
        <f>+IF(ISNUMBER(DATA!L1519),DATA!L1519,"n/a")</f>
        <v>2.2027359999999998</v>
      </c>
      <c r="J597" s="79">
        <f>+IF(ISNUMBER(DATA!M1519),DATA!M1519,"n/a")</f>
        <v>3.558E-3</v>
      </c>
      <c r="K597" s="89">
        <f>+IF(ISNUMBER(DATA!N1519),DATA!N1519,"n/a")</f>
        <v>2.1994950000000002</v>
      </c>
      <c r="L597" s="79">
        <f>+IF(ISNUMBER(DATA!O1519),DATA!O1519,"n/a")</f>
        <v>4.1130000000000003E-3</v>
      </c>
      <c r="R597" s="68"/>
      <c r="S597" s="68"/>
      <c r="T597" s="68"/>
      <c r="U597" s="68"/>
      <c r="V597" s="68"/>
      <c r="W597" s="68"/>
      <c r="X597" s="68"/>
      <c r="Y597" s="68"/>
    </row>
    <row r="598" spans="1:25" x14ac:dyDescent="0.2">
      <c r="A598" s="77" t="s">
        <v>19</v>
      </c>
      <c r="B598" s="68" t="s">
        <v>12</v>
      </c>
      <c r="C598" s="68" t="s">
        <v>26</v>
      </c>
      <c r="D598" s="68" t="s">
        <v>308</v>
      </c>
      <c r="E598" s="89">
        <f>+IF(ISNUMBER(DATA!H1520),DATA!H1520,"n/a")</f>
        <v>2.3233299999999999</v>
      </c>
      <c r="F598" s="79">
        <f>+IF(ISNUMBER(DATA!I1520),DATA!I1520,"n/a")</f>
        <v>3.3556000000000002E-2</v>
      </c>
      <c r="G598" s="89">
        <f>+IF(ISNUMBER(DATA!J1520),DATA!J1520,"n/a")</f>
        <v>2.3376250000000001</v>
      </c>
      <c r="H598" s="79">
        <f>+IF(ISNUMBER(DATA!K1520),DATA!K1520,"n/a")</f>
        <v>3.3907E-2</v>
      </c>
      <c r="I598" s="89">
        <f>+IF(ISNUMBER(DATA!L1520),DATA!L1520,"n/a")</f>
        <v>2.340862</v>
      </c>
      <c r="J598" s="79">
        <f>+IF(ISNUMBER(DATA!M1520),DATA!M1520,"n/a")</f>
        <v>3.2555000000000001E-2</v>
      </c>
      <c r="K598" s="89">
        <f>+IF(ISNUMBER(DATA!N1520),DATA!N1520,"n/a")</f>
        <v>2.3400400000000001</v>
      </c>
      <c r="L598" s="79">
        <f>+IF(ISNUMBER(DATA!O1520),DATA!O1520,"n/a")</f>
        <v>3.1593000000000003E-2</v>
      </c>
      <c r="R598" s="68"/>
      <c r="S598" s="68"/>
      <c r="T598" s="68"/>
      <c r="U598" s="68"/>
      <c r="V598" s="68"/>
      <c r="W598" s="68"/>
      <c r="X598" s="68"/>
      <c r="Y598" s="68"/>
    </row>
    <row r="599" spans="1:25" x14ac:dyDescent="0.2">
      <c r="A599" s="77" t="s">
        <v>19</v>
      </c>
      <c r="B599" s="68" t="s">
        <v>12</v>
      </c>
      <c r="C599" s="68" t="s">
        <v>26</v>
      </c>
      <c r="D599" s="68" t="s">
        <v>309</v>
      </c>
      <c r="E599" s="89">
        <f>+IF(ISNUMBER(DATA!H1521),DATA!H1521,"n/a")</f>
        <v>2.3804889999999999</v>
      </c>
      <c r="F599" s="79">
        <f>+IF(ISNUMBER(DATA!I1521),DATA!I1521,"n/a")</f>
        <v>1.9213999999999998E-2</v>
      </c>
      <c r="G599" s="89">
        <f>+IF(ISNUMBER(DATA!J1521),DATA!J1521,"n/a")</f>
        <v>2.3160069999999999</v>
      </c>
      <c r="H599" s="79">
        <f>+IF(ISNUMBER(DATA!K1521),DATA!K1521,"n/a")</f>
        <v>1.5761000000000001E-2</v>
      </c>
      <c r="I599" s="89">
        <f>+IF(ISNUMBER(DATA!L1521),DATA!L1521,"n/a")</f>
        <v>2.2767940000000002</v>
      </c>
      <c r="J599" s="79">
        <f>+IF(ISNUMBER(DATA!M1521),DATA!M1521,"n/a")</f>
        <v>7.9430000000000004E-3</v>
      </c>
      <c r="K599" s="89">
        <f>+IF(ISNUMBER(DATA!N1521),DATA!N1521,"n/a")</f>
        <v>2.283919</v>
      </c>
      <c r="L599" s="79">
        <f>+IF(ISNUMBER(DATA!O1521),DATA!O1521,"n/a")</f>
        <v>2.1184000000000001E-2</v>
      </c>
      <c r="R599" s="68"/>
      <c r="S599" s="68"/>
      <c r="T599" s="68"/>
      <c r="U599" s="68"/>
      <c r="V599" s="68"/>
      <c r="W599" s="68"/>
      <c r="X599" s="68"/>
      <c r="Y599" s="68"/>
    </row>
    <row r="600" spans="1:25" x14ac:dyDescent="0.2">
      <c r="A600" s="77" t="s">
        <v>19</v>
      </c>
      <c r="B600" s="68" t="s">
        <v>12</v>
      </c>
      <c r="C600" s="68" t="s">
        <v>26</v>
      </c>
      <c r="D600" s="68" t="s">
        <v>310</v>
      </c>
      <c r="E600" s="89">
        <f>+IF(ISNUMBER(DATA!H1522),DATA!H1522,"n/a")</f>
        <v>2.4473099999999999</v>
      </c>
      <c r="F600" s="79">
        <f>+IF(ISNUMBER(DATA!I1522),DATA!I1522,"n/a")</f>
        <v>6.2673999999999994E-2</v>
      </c>
      <c r="G600" s="89">
        <f>+IF(ISNUMBER(DATA!J1522),DATA!J1522,"n/a")</f>
        <v>2.448394</v>
      </c>
      <c r="H600" s="79">
        <f>+IF(ISNUMBER(DATA!K1522),DATA!K1522,"n/a")</f>
        <v>7.8649999999999998E-2</v>
      </c>
      <c r="I600" s="89">
        <f>+IF(ISNUMBER(DATA!L1522),DATA!L1522,"n/a")</f>
        <v>2.4108399999999999</v>
      </c>
      <c r="J600" s="79">
        <f>+IF(ISNUMBER(DATA!M1522),DATA!M1522,"n/a")</f>
        <v>8.1142000000000006E-2</v>
      </c>
      <c r="K600" s="89">
        <f>+IF(ISNUMBER(DATA!N1522),DATA!N1522,"n/a")</f>
        <v>2.3597329999999999</v>
      </c>
      <c r="L600" s="79">
        <f>+IF(ISNUMBER(DATA!O1522),DATA!O1522,"n/a")</f>
        <v>6.7532999999999996E-2</v>
      </c>
      <c r="R600" s="68"/>
      <c r="S600" s="68"/>
      <c r="T600" s="68"/>
      <c r="U600" s="68"/>
      <c r="V600" s="68"/>
      <c r="W600" s="68"/>
      <c r="X600" s="68"/>
      <c r="Y600" s="68"/>
    </row>
    <row r="601" spans="1:25" x14ac:dyDescent="0.2">
      <c r="A601" s="77" t="s">
        <v>19</v>
      </c>
      <c r="B601" s="68" t="s">
        <v>12</v>
      </c>
      <c r="C601" s="68" t="s">
        <v>26</v>
      </c>
      <c r="D601" s="68" t="s">
        <v>311</v>
      </c>
      <c r="E601" s="89">
        <f>+IF(ISNUMBER(DATA!H1523),DATA!H1523,"n/a")</f>
        <v>2.1493899999999999</v>
      </c>
      <c r="F601" s="79">
        <f>+IF(ISNUMBER(DATA!I1523),DATA!I1523,"n/a")</f>
        <v>9.0340000000000004E-3</v>
      </c>
      <c r="G601" s="89">
        <f>+IF(ISNUMBER(DATA!J1523),DATA!J1523,"n/a")</f>
        <v>2.1362190000000001</v>
      </c>
      <c r="H601" s="79">
        <f>+IF(ISNUMBER(DATA!K1523),DATA!K1523,"n/a")</f>
        <v>5.385E-3</v>
      </c>
      <c r="I601" s="89">
        <f>+IF(ISNUMBER(DATA!L1523),DATA!L1523,"n/a")</f>
        <v>2.1672419999999999</v>
      </c>
      <c r="J601" s="79">
        <f>+IF(ISNUMBER(DATA!M1523),DATA!M1523,"n/a")</f>
        <v>4.346E-3</v>
      </c>
      <c r="K601" s="89">
        <f>+IF(ISNUMBER(DATA!N1523),DATA!N1523,"n/a")</f>
        <v>2.1944870000000001</v>
      </c>
      <c r="L601" s="79">
        <f>+IF(ISNUMBER(DATA!O1523),DATA!O1523,"n/a")</f>
        <v>8.5620000000000002E-3</v>
      </c>
      <c r="R601" s="68"/>
      <c r="S601" s="68"/>
      <c r="T601" s="68"/>
      <c r="U601" s="68"/>
      <c r="V601" s="68"/>
      <c r="W601" s="68"/>
      <c r="X601" s="68"/>
      <c r="Y601" s="68"/>
    </row>
    <row r="602" spans="1:25" x14ac:dyDescent="0.2">
      <c r="A602" s="77" t="s">
        <v>19</v>
      </c>
      <c r="B602" s="68" t="s">
        <v>12</v>
      </c>
      <c r="C602" s="68" t="s">
        <v>26</v>
      </c>
      <c r="D602" s="68" t="s">
        <v>312</v>
      </c>
      <c r="E602" s="89">
        <f>+IF(ISNUMBER(DATA!H1524),DATA!H1524,"n/a")</f>
        <v>2.180917</v>
      </c>
      <c r="F602" s="79">
        <f>+IF(ISNUMBER(DATA!I1524),DATA!I1524,"n/a")</f>
        <v>3.4526000000000001E-2</v>
      </c>
      <c r="G602" s="89">
        <f>+IF(ISNUMBER(DATA!J1524),DATA!J1524,"n/a")</f>
        <v>2.1548850000000002</v>
      </c>
      <c r="H602" s="79">
        <f>+IF(ISNUMBER(DATA!K1524),DATA!K1524,"n/a")</f>
        <v>2.138E-2</v>
      </c>
      <c r="I602" s="89">
        <f>+IF(ISNUMBER(DATA!L1524),DATA!L1524,"n/a")</f>
        <v>2.124689</v>
      </c>
      <c r="J602" s="79">
        <f>+IF(ISNUMBER(DATA!M1524),DATA!M1524,"n/a")</f>
        <v>1.4775999999999999E-2</v>
      </c>
      <c r="K602" s="89">
        <f>+IF(ISNUMBER(DATA!N1524),DATA!N1524,"n/a")</f>
        <v>2.1102530000000002</v>
      </c>
      <c r="L602" s="79">
        <f>+IF(ISNUMBER(DATA!O1524),DATA!O1524,"n/a")</f>
        <v>1.1613E-2</v>
      </c>
      <c r="R602" s="68"/>
      <c r="S602" s="68"/>
      <c r="T602" s="68"/>
      <c r="U602" s="68"/>
      <c r="V602" s="68"/>
      <c r="W602" s="68"/>
      <c r="X602" s="68"/>
      <c r="Y602" s="68"/>
    </row>
    <row r="603" spans="1:25" x14ac:dyDescent="0.2">
      <c r="A603" s="77" t="s">
        <v>19</v>
      </c>
      <c r="B603" s="68" t="s">
        <v>12</v>
      </c>
      <c r="C603" s="68" t="s">
        <v>26</v>
      </c>
      <c r="D603" s="68" t="s">
        <v>313</v>
      </c>
      <c r="E603" s="89">
        <f>+IF(ISNUMBER(DATA!H1525),DATA!H1525,"n/a")</f>
        <v>2.4359639999999998</v>
      </c>
      <c r="F603" s="79">
        <f>+IF(ISNUMBER(DATA!I1525),DATA!I1525,"n/a")</f>
        <v>4.9070999999999997E-2</v>
      </c>
      <c r="G603" s="89">
        <f>+IF(ISNUMBER(DATA!J1525),DATA!J1525,"n/a")</f>
        <v>2.3365619999999998</v>
      </c>
      <c r="H603" s="79">
        <f>+IF(ISNUMBER(DATA!K1525),DATA!K1525,"n/a")</f>
        <v>4.9558999999999999E-2</v>
      </c>
      <c r="I603" s="89">
        <f>+IF(ISNUMBER(DATA!L1525),DATA!L1525,"n/a")</f>
        <v>2.3284009999999999</v>
      </c>
      <c r="J603" s="79">
        <f>+IF(ISNUMBER(DATA!M1525),DATA!M1525,"n/a")</f>
        <v>7.4711E-2</v>
      </c>
      <c r="K603" s="89">
        <f>+IF(ISNUMBER(DATA!N1525),DATA!N1525,"n/a")</f>
        <v>2.1405699999999999</v>
      </c>
      <c r="L603" s="79">
        <f>+IF(ISNUMBER(DATA!O1525),DATA!O1525,"n/a")</f>
        <v>1.3087E-2</v>
      </c>
      <c r="R603" s="68"/>
      <c r="S603" s="68"/>
      <c r="T603" s="68"/>
      <c r="U603" s="68"/>
      <c r="V603" s="68"/>
      <c r="W603" s="68"/>
      <c r="X603" s="68"/>
      <c r="Y603" s="68"/>
    </row>
    <row r="604" spans="1:25" x14ac:dyDescent="0.2">
      <c r="A604" s="77" t="s">
        <v>19</v>
      </c>
      <c r="B604" s="68" t="s">
        <v>12</v>
      </c>
      <c r="C604" s="68" t="s">
        <v>26</v>
      </c>
      <c r="D604" s="68" t="s">
        <v>314</v>
      </c>
      <c r="E604" s="89">
        <f>+IF(ISNUMBER(DATA!H1526),DATA!H1526,"n/a")</f>
        <v>1.8710599999999999</v>
      </c>
      <c r="F604" s="79">
        <f>+IF(ISNUMBER(DATA!I1526),DATA!I1526,"n/a")</f>
        <v>1.439E-3</v>
      </c>
      <c r="G604" s="89">
        <f>+IF(ISNUMBER(DATA!J1526),DATA!J1526,"n/a")</f>
        <v>1.882061</v>
      </c>
      <c r="H604" s="79">
        <f>+IF(ISNUMBER(DATA!K1526),DATA!K1526,"n/a")</f>
        <v>-1.3155E-2</v>
      </c>
      <c r="I604" s="89">
        <f>+IF(ISNUMBER(DATA!L1526),DATA!L1526,"n/a")</f>
        <v>1.865086</v>
      </c>
      <c r="J604" s="79">
        <f>+IF(ISNUMBER(DATA!M1526),DATA!M1526,"n/a")</f>
        <v>-3.0112E-2</v>
      </c>
      <c r="K604" s="89">
        <f>+IF(ISNUMBER(DATA!N1526),DATA!N1526,"n/a")</f>
        <v>1.855707</v>
      </c>
      <c r="L604" s="79">
        <f>+IF(ISNUMBER(DATA!O1526),DATA!O1526,"n/a")</f>
        <v>-2.1852E-2</v>
      </c>
      <c r="R604" s="68"/>
      <c r="S604" s="68"/>
      <c r="T604" s="68"/>
      <c r="U604" s="68"/>
      <c r="V604" s="68"/>
      <c r="W604" s="68"/>
      <c r="X604" s="68"/>
      <c r="Y604" s="68"/>
    </row>
    <row r="605" spans="1:25" x14ac:dyDescent="0.2">
      <c r="A605" s="77" t="s">
        <v>19</v>
      </c>
      <c r="B605" s="68" t="s">
        <v>12</v>
      </c>
      <c r="C605" s="68" t="s">
        <v>26</v>
      </c>
      <c r="D605" s="68" t="s">
        <v>315</v>
      </c>
      <c r="E605" s="89">
        <f>+IF(ISNUMBER(DATA!H1527),DATA!H1527,"n/a")</f>
        <v>2.0902620000000001</v>
      </c>
      <c r="F605" s="79">
        <f>+IF(ISNUMBER(DATA!I1527),DATA!I1527,"n/a")</f>
        <v>6.3670000000000003E-3</v>
      </c>
      <c r="G605" s="89">
        <f>+IF(ISNUMBER(DATA!J1527),DATA!J1527,"n/a")</f>
        <v>2.0931660000000001</v>
      </c>
      <c r="H605" s="79">
        <f>+IF(ISNUMBER(DATA!K1527),DATA!K1527,"n/a")</f>
        <v>3.2070000000000002E-3</v>
      </c>
      <c r="I605" s="89">
        <f>+IF(ISNUMBER(DATA!L1527),DATA!L1527,"n/a")</f>
        <v>2.0890780000000002</v>
      </c>
      <c r="J605" s="79">
        <f>+IF(ISNUMBER(DATA!M1527),DATA!M1527,"n/a")</f>
        <v>-2.2390000000000001E-3</v>
      </c>
      <c r="K605" s="89">
        <f>+IF(ISNUMBER(DATA!N1527),DATA!N1527,"n/a")</f>
        <v>2.0602290000000001</v>
      </c>
      <c r="L605" s="79">
        <f>+IF(ISNUMBER(DATA!O1527),DATA!O1527,"n/a")</f>
        <v>-2.2384000000000001E-2</v>
      </c>
      <c r="R605" s="68"/>
      <c r="S605" s="68"/>
      <c r="T605" s="68"/>
      <c r="U605" s="68"/>
      <c r="V605" s="68"/>
      <c r="W605" s="68"/>
      <c r="X605" s="68"/>
      <c r="Y605" s="68"/>
    </row>
    <row r="606" spans="1:25" x14ac:dyDescent="0.2">
      <c r="A606" s="77" t="s">
        <v>19</v>
      </c>
      <c r="B606" s="68" t="s">
        <v>12</v>
      </c>
      <c r="C606" s="68" t="s">
        <v>26</v>
      </c>
      <c r="D606" s="68" t="s">
        <v>316</v>
      </c>
      <c r="E606" s="89">
        <f>+IF(ISNUMBER(DATA!H1528),DATA!H1528,"n/a")</f>
        <v>2.0889820000000001</v>
      </c>
      <c r="F606" s="79">
        <f>+IF(ISNUMBER(DATA!I1528),DATA!I1528,"n/a")</f>
        <v>2.9968999999999999E-2</v>
      </c>
      <c r="G606" s="89">
        <f>+IF(ISNUMBER(DATA!J1528),DATA!J1528,"n/a")</f>
        <v>2.093445</v>
      </c>
      <c r="H606" s="79">
        <f>+IF(ISNUMBER(DATA!K1528),DATA!K1528,"n/a")</f>
        <v>2.9277999999999998E-2</v>
      </c>
      <c r="I606" s="89">
        <f>+IF(ISNUMBER(DATA!L1528),DATA!L1528,"n/a")</f>
        <v>2.0754049999999999</v>
      </c>
      <c r="J606" s="79">
        <f>+IF(ISNUMBER(DATA!M1528),DATA!M1528,"n/a")</f>
        <v>1.4305999999999999E-2</v>
      </c>
      <c r="K606" s="89">
        <f>+IF(ISNUMBER(DATA!N1528),DATA!N1528,"n/a")</f>
        <v>2.0517180000000002</v>
      </c>
      <c r="L606" s="79">
        <f>+IF(ISNUMBER(DATA!O1528),DATA!O1528,"n/a")</f>
        <v>-5.7999999999999996E-3</v>
      </c>
      <c r="R606" s="68"/>
      <c r="S606" s="68"/>
      <c r="T606" s="68"/>
      <c r="U606" s="68"/>
      <c r="V606" s="68"/>
      <c r="W606" s="68"/>
      <c r="X606" s="68"/>
      <c r="Y606" s="68"/>
    </row>
    <row r="607" spans="1:25" x14ac:dyDescent="0.2">
      <c r="A607" s="77" t="s">
        <v>19</v>
      </c>
      <c r="B607" s="68" t="s">
        <v>12</v>
      </c>
      <c r="C607" s="68" t="s">
        <v>26</v>
      </c>
      <c r="D607" s="68" t="s">
        <v>317</v>
      </c>
      <c r="E607" s="89">
        <f>+IF(ISNUMBER(DATA!H1529),DATA!H1529,"n/a")</f>
        <v>2.1760709999999999</v>
      </c>
      <c r="F607" s="79">
        <f>+IF(ISNUMBER(DATA!I1529),DATA!I1529,"n/a")</f>
        <v>1.4265999999999999E-2</v>
      </c>
      <c r="G607" s="89">
        <f>+IF(ISNUMBER(DATA!J1529),DATA!J1529,"n/a")</f>
        <v>2.1959379999999999</v>
      </c>
      <c r="H607" s="79">
        <f>+IF(ISNUMBER(DATA!K1529),DATA!K1529,"n/a")</f>
        <v>4.4281000000000001E-2</v>
      </c>
      <c r="I607" s="89">
        <f>+IF(ISNUMBER(DATA!L1529),DATA!L1529,"n/a")</f>
        <v>2.1699850000000001</v>
      </c>
      <c r="J607" s="79">
        <f>+IF(ISNUMBER(DATA!M1529),DATA!M1529,"n/a")</f>
        <v>3.1847E-2</v>
      </c>
      <c r="K607" s="89">
        <f>+IF(ISNUMBER(DATA!N1529),DATA!N1529,"n/a")</f>
        <v>2.1280350000000001</v>
      </c>
      <c r="L607" s="79">
        <f>+IF(ISNUMBER(DATA!O1529),DATA!O1529,"n/a")</f>
        <v>4.3299999999999996E-3</v>
      </c>
      <c r="R607" s="68"/>
      <c r="S607" s="68"/>
      <c r="T607" s="68"/>
      <c r="U607" s="68"/>
      <c r="V607" s="68"/>
      <c r="W607" s="68"/>
      <c r="X607" s="68"/>
      <c r="Y607" s="68"/>
    </row>
    <row r="608" spans="1:25" x14ac:dyDescent="0.2">
      <c r="A608" s="77" t="s">
        <v>19</v>
      </c>
      <c r="B608" s="68" t="s">
        <v>12</v>
      </c>
      <c r="C608" s="68" t="s">
        <v>26</v>
      </c>
      <c r="D608" s="68" t="s">
        <v>318</v>
      </c>
      <c r="E608" s="89">
        <f>+IF(ISNUMBER(DATA!H1530),DATA!H1530,"n/a")</f>
        <v>2.6561089999999998</v>
      </c>
      <c r="F608" s="79">
        <f>+IF(ISNUMBER(DATA!I1530),DATA!I1530,"n/a")</f>
        <v>2.7307999999999999E-2</v>
      </c>
      <c r="G608" s="89">
        <f>+IF(ISNUMBER(DATA!J1530),DATA!J1530,"n/a")</f>
        <v>2.6532390000000001</v>
      </c>
      <c r="H608" s="79">
        <f>+IF(ISNUMBER(DATA!K1530),DATA!K1530,"n/a")</f>
        <v>1.5821999999999999E-2</v>
      </c>
      <c r="I608" s="89">
        <f>+IF(ISNUMBER(DATA!L1530),DATA!L1530,"n/a")</f>
        <v>2.6357529999999998</v>
      </c>
      <c r="J608" s="79">
        <f>+IF(ISNUMBER(DATA!M1530),DATA!M1530,"n/a")</f>
        <v>2.8302000000000001E-2</v>
      </c>
      <c r="K608" s="89">
        <f>+IF(ISNUMBER(DATA!N1530),DATA!N1530,"n/a")</f>
        <v>2.5980470000000002</v>
      </c>
      <c r="L608" s="79">
        <f>+IF(ISNUMBER(DATA!O1530),DATA!O1530,"n/a")</f>
        <v>1.3842E-2</v>
      </c>
      <c r="R608" s="68"/>
      <c r="S608" s="68"/>
      <c r="T608" s="68"/>
      <c r="U608" s="68"/>
      <c r="V608" s="68"/>
      <c r="W608" s="68"/>
      <c r="X608" s="68"/>
      <c r="Y608" s="68"/>
    </row>
    <row r="609" spans="1:25" x14ac:dyDescent="0.2">
      <c r="A609" s="77" t="s">
        <v>19</v>
      </c>
      <c r="B609" s="68" t="s">
        <v>12</v>
      </c>
      <c r="C609" s="68" t="s">
        <v>26</v>
      </c>
      <c r="D609" s="68" t="s">
        <v>319</v>
      </c>
      <c r="E609" s="89">
        <f>+IF(ISNUMBER(DATA!H1531),DATA!H1531,"n/a")</f>
        <v>2.2667809999999999</v>
      </c>
      <c r="F609" s="79">
        <f>+IF(ISNUMBER(DATA!I1531),DATA!I1531,"n/a")</f>
        <v>9.5324999999999993E-2</v>
      </c>
      <c r="G609" s="89">
        <f>+IF(ISNUMBER(DATA!J1531),DATA!J1531,"n/a")</f>
        <v>2.2276030000000002</v>
      </c>
      <c r="H609" s="79">
        <f>+IF(ISNUMBER(DATA!K1531),DATA!K1531,"n/a")</f>
        <v>8.0097000000000002E-2</v>
      </c>
      <c r="I609" s="89">
        <f>+IF(ISNUMBER(DATA!L1531),DATA!L1531,"n/a")</f>
        <v>2.2157260000000001</v>
      </c>
      <c r="J609" s="79">
        <f>+IF(ISNUMBER(DATA!M1531),DATA!M1531,"n/a")</f>
        <v>8.3982000000000001E-2</v>
      </c>
      <c r="K609" s="89">
        <f>+IF(ISNUMBER(DATA!N1531),DATA!N1531,"n/a")</f>
        <v>2.1848700000000001</v>
      </c>
      <c r="L609" s="79">
        <f>+IF(ISNUMBER(DATA!O1531),DATA!O1531,"n/a")</f>
        <v>6.0655000000000001E-2</v>
      </c>
      <c r="R609" s="68"/>
      <c r="S609" s="68"/>
      <c r="T609" s="68"/>
      <c r="U609" s="68"/>
      <c r="V609" s="68"/>
      <c r="W609" s="68"/>
      <c r="X609" s="68"/>
      <c r="Y609" s="68"/>
    </row>
    <row r="610" spans="1:25" x14ac:dyDescent="0.2">
      <c r="A610" s="77" t="s">
        <v>19</v>
      </c>
      <c r="B610" s="68" t="s">
        <v>12</v>
      </c>
      <c r="C610" s="68" t="s">
        <v>26</v>
      </c>
      <c r="D610" s="68" t="s">
        <v>320</v>
      </c>
      <c r="E610" s="89">
        <f>+IF(ISNUMBER(DATA!H1532),DATA!H1532,"n/a")</f>
        <v>2.1105700000000001</v>
      </c>
      <c r="F610" s="79">
        <f>+IF(ISNUMBER(DATA!I1532),DATA!I1532,"n/a")</f>
        <v>-2.9892999999999999E-2</v>
      </c>
      <c r="G610" s="89">
        <f>+IF(ISNUMBER(DATA!J1532),DATA!J1532,"n/a")</f>
        <v>2.1218050000000002</v>
      </c>
      <c r="H610" s="79">
        <f>+IF(ISNUMBER(DATA!K1532),DATA!K1532,"n/a")</f>
        <v>-5.8413E-2</v>
      </c>
      <c r="I610" s="89">
        <f>+IF(ISNUMBER(DATA!L1532),DATA!L1532,"n/a")</f>
        <v>2.1083470000000002</v>
      </c>
      <c r="J610" s="79">
        <f>+IF(ISNUMBER(DATA!M1532),DATA!M1532,"n/a")</f>
        <v>-8.2542000000000004E-2</v>
      </c>
      <c r="K610" s="89">
        <f>+IF(ISNUMBER(DATA!N1532),DATA!N1532,"n/a")</f>
        <v>2.1361349999999999</v>
      </c>
      <c r="L610" s="79">
        <f>+IF(ISNUMBER(DATA!O1532),DATA!O1532,"n/a")</f>
        <v>-0.107528</v>
      </c>
      <c r="R610" s="68"/>
      <c r="S610" s="68"/>
      <c r="T610" s="68"/>
      <c r="U610" s="68"/>
      <c r="V610" s="68"/>
      <c r="W610" s="68"/>
      <c r="X610" s="68"/>
      <c r="Y610" s="68"/>
    </row>
    <row r="611" spans="1:25" x14ac:dyDescent="0.2">
      <c r="A611" s="77" t="s">
        <v>19</v>
      </c>
      <c r="B611" s="68" t="s">
        <v>12</v>
      </c>
      <c r="C611" s="68" t="s">
        <v>26</v>
      </c>
      <c r="D611" s="68" t="s">
        <v>321</v>
      </c>
      <c r="E611" s="89">
        <f>+IF(ISNUMBER(DATA!H1533),DATA!H1533,"n/a")</f>
        <v>2.593953</v>
      </c>
      <c r="F611" s="79">
        <f>+IF(ISNUMBER(DATA!I1533),DATA!I1533,"n/a")</f>
        <v>4.1524999999999999E-2</v>
      </c>
      <c r="G611" s="89">
        <f>+IF(ISNUMBER(DATA!J1533),DATA!J1533,"n/a")</f>
        <v>2.5653790000000001</v>
      </c>
      <c r="H611" s="79">
        <f>+IF(ISNUMBER(DATA!K1533),DATA!K1533,"n/a")</f>
        <v>1.5958E-2</v>
      </c>
      <c r="I611" s="89">
        <f>+IF(ISNUMBER(DATA!L1533),DATA!L1533,"n/a")</f>
        <v>2.5705770000000001</v>
      </c>
      <c r="J611" s="79">
        <f>+IF(ISNUMBER(DATA!M1533),DATA!M1533,"n/a")</f>
        <v>4.0264000000000001E-2</v>
      </c>
      <c r="K611" s="89">
        <f>+IF(ISNUMBER(DATA!N1533),DATA!N1533,"n/a")</f>
        <v>2.5302009999999999</v>
      </c>
      <c r="L611" s="79">
        <f>+IF(ISNUMBER(DATA!O1533),DATA!O1533,"n/a")</f>
        <v>3.4259999999999998E-3</v>
      </c>
      <c r="R611" s="68"/>
      <c r="S611" s="68"/>
      <c r="T611" s="68"/>
      <c r="U611" s="68"/>
      <c r="V611" s="68"/>
      <c r="W611" s="68"/>
      <c r="X611" s="68"/>
      <c r="Y611" s="68"/>
    </row>
    <row r="612" spans="1:25" x14ac:dyDescent="0.2">
      <c r="A612" s="77" t="s">
        <v>19</v>
      </c>
      <c r="B612" s="68" t="s">
        <v>12</v>
      </c>
      <c r="C612" s="68" t="s">
        <v>26</v>
      </c>
      <c r="D612" s="68" t="s">
        <v>322</v>
      </c>
      <c r="E612" s="89">
        <f>+IF(ISNUMBER(DATA!H1534),DATA!H1534,"n/a")</f>
        <v>1.9732909999999999</v>
      </c>
      <c r="F612" s="79">
        <f>+IF(ISNUMBER(DATA!I1534),DATA!I1534,"n/a")</f>
        <v>-9.7000000000000005E-4</v>
      </c>
      <c r="G612" s="89">
        <f>+IF(ISNUMBER(DATA!J1534),DATA!J1534,"n/a")</f>
        <v>1.9574450000000001</v>
      </c>
      <c r="H612" s="79">
        <f>+IF(ISNUMBER(DATA!K1534),DATA!K1534,"n/a")</f>
        <v>-6.8026000000000003E-2</v>
      </c>
      <c r="I612" s="89">
        <f>+IF(ISNUMBER(DATA!L1534),DATA!L1534,"n/a")</f>
        <v>1.971428</v>
      </c>
      <c r="J612" s="79">
        <f>+IF(ISNUMBER(DATA!M1534),DATA!M1534,"n/a")</f>
        <v>-8.7045999999999998E-2</v>
      </c>
      <c r="K612" s="89">
        <f>+IF(ISNUMBER(DATA!N1534),DATA!N1534,"n/a")</f>
        <v>1.9800580000000001</v>
      </c>
      <c r="L612" s="79">
        <f>+IF(ISNUMBER(DATA!O1534),DATA!O1534,"n/a")</f>
        <v>-9.2862E-2</v>
      </c>
      <c r="R612" s="68"/>
      <c r="S612" s="68"/>
      <c r="T612" s="68"/>
      <c r="U612" s="68"/>
      <c r="V612" s="68"/>
      <c r="W612" s="68"/>
      <c r="X612" s="68"/>
      <c r="Y612" s="68"/>
    </row>
    <row r="613" spans="1:25" x14ac:dyDescent="0.2">
      <c r="A613" s="77" t="s">
        <v>19</v>
      </c>
      <c r="B613" s="68" t="s">
        <v>12</v>
      </c>
      <c r="C613" s="68" t="s">
        <v>26</v>
      </c>
      <c r="D613" s="68" t="s">
        <v>323</v>
      </c>
      <c r="E613" s="89">
        <f>+IF(ISNUMBER(DATA!H1535),DATA!H1535,"n/a")</f>
        <v>2.297139</v>
      </c>
      <c r="F613" s="79">
        <f>+IF(ISNUMBER(DATA!I1535),DATA!I1535,"n/a")</f>
        <v>5.2423999999999998E-2</v>
      </c>
      <c r="G613" s="89">
        <f>+IF(ISNUMBER(DATA!J1535),DATA!J1535,"n/a")</f>
        <v>2.245743</v>
      </c>
      <c r="H613" s="79">
        <f>+IF(ISNUMBER(DATA!K1535),DATA!K1535,"n/a")</f>
        <v>2.9312000000000001E-2</v>
      </c>
      <c r="I613" s="89">
        <f>+IF(ISNUMBER(DATA!L1535),DATA!L1535,"n/a")</f>
        <v>2.2156319999999998</v>
      </c>
      <c r="J613" s="79">
        <f>+IF(ISNUMBER(DATA!M1535),DATA!M1535,"n/a")</f>
        <v>2.3040000000000001E-2</v>
      </c>
      <c r="K613" s="89">
        <f>+IF(ISNUMBER(DATA!N1535),DATA!N1535,"n/a")</f>
        <v>2.1941329999999999</v>
      </c>
      <c r="L613" s="79">
        <f>+IF(ISNUMBER(DATA!O1535),DATA!O1535,"n/a")</f>
        <v>7.8359999999999992E-3</v>
      </c>
      <c r="R613" s="68"/>
      <c r="S613" s="68"/>
      <c r="T613" s="68"/>
      <c r="U613" s="68"/>
      <c r="V613" s="68"/>
      <c r="W613" s="68"/>
      <c r="X613" s="68"/>
      <c r="Y613" s="68"/>
    </row>
    <row r="614" spans="1:25" x14ac:dyDescent="0.2">
      <c r="A614" s="77" t="s">
        <v>19</v>
      </c>
      <c r="B614" s="68" t="s">
        <v>12</v>
      </c>
      <c r="C614" s="68" t="s">
        <v>26</v>
      </c>
      <c r="D614" s="68" t="s">
        <v>324</v>
      </c>
      <c r="E614" s="89">
        <f>+IF(ISNUMBER(DATA!H1536),DATA!H1536,"n/a")</f>
        <v>2.3578999999999999</v>
      </c>
      <c r="F614" s="79">
        <f>+IF(ISNUMBER(DATA!I1536),DATA!I1536,"n/a")</f>
        <v>-2.5285999999999999E-2</v>
      </c>
      <c r="G614" s="89">
        <f>+IF(ISNUMBER(DATA!J1536),DATA!J1536,"n/a")</f>
        <v>2.428283</v>
      </c>
      <c r="H614" s="79">
        <f>+IF(ISNUMBER(DATA!K1536),DATA!K1536,"n/a")</f>
        <v>6.4435000000000006E-2</v>
      </c>
      <c r="I614" s="89">
        <f>+IF(ISNUMBER(DATA!L1536),DATA!L1536,"n/a")</f>
        <v>2.3734860000000002</v>
      </c>
      <c r="J614" s="79">
        <f>+IF(ISNUMBER(DATA!M1536),DATA!M1536,"n/a")</f>
        <v>7.1923000000000001E-2</v>
      </c>
      <c r="K614" s="89">
        <f>+IF(ISNUMBER(DATA!N1536),DATA!N1536,"n/a")</f>
        <v>2.3274940000000002</v>
      </c>
      <c r="L614" s="79">
        <f>+IF(ISNUMBER(DATA!O1536),DATA!O1536,"n/a")</f>
        <v>3.3031999999999999E-2</v>
      </c>
      <c r="R614" s="68"/>
      <c r="S614" s="68"/>
      <c r="T614" s="68"/>
      <c r="U614" s="68"/>
      <c r="V614" s="68"/>
      <c r="W614" s="68"/>
      <c r="X614" s="68"/>
      <c r="Y614" s="68"/>
    </row>
    <row r="615" spans="1:25" x14ac:dyDescent="0.2">
      <c r="A615" s="77" t="s">
        <v>19</v>
      </c>
      <c r="B615" s="68" t="s">
        <v>12</v>
      </c>
      <c r="C615" s="68" t="s">
        <v>26</v>
      </c>
      <c r="D615" s="68" t="s">
        <v>325</v>
      </c>
      <c r="E615" s="89">
        <f>+IF(ISNUMBER(DATA!H1537),DATA!H1537,"n/a")</f>
        <v>2.3156940000000001</v>
      </c>
      <c r="F615" s="79">
        <f>+IF(ISNUMBER(DATA!I1537),DATA!I1537,"n/a")</f>
        <v>4.8199999999999996E-3</v>
      </c>
      <c r="G615" s="89">
        <f>+IF(ISNUMBER(DATA!J1537),DATA!J1537,"n/a")</f>
        <v>2.2780459999999998</v>
      </c>
      <c r="H615" s="79">
        <f>+IF(ISNUMBER(DATA!K1537),DATA!K1537,"n/a")</f>
        <v>1.0118E-2</v>
      </c>
      <c r="I615" s="89">
        <f>+IF(ISNUMBER(DATA!L1537),DATA!L1537,"n/a")</f>
        <v>2.2432270000000001</v>
      </c>
      <c r="J615" s="79">
        <f>+IF(ISNUMBER(DATA!M1537),DATA!M1537,"n/a")</f>
        <v>2.7820000000000002E-3</v>
      </c>
      <c r="K615" s="89">
        <f>+IF(ISNUMBER(DATA!N1537),DATA!N1537,"n/a")</f>
        <v>2.2481800000000001</v>
      </c>
      <c r="L615" s="79">
        <f>+IF(ISNUMBER(DATA!O1537),DATA!O1537,"n/a")</f>
        <v>1.2205000000000001E-2</v>
      </c>
      <c r="R615" s="68"/>
      <c r="S615" s="68"/>
      <c r="T615" s="68"/>
      <c r="U615" s="68"/>
      <c r="V615" s="68"/>
      <c r="W615" s="68"/>
      <c r="X615" s="68"/>
      <c r="Y615" s="68"/>
    </row>
    <row r="616" spans="1:25" x14ac:dyDescent="0.2">
      <c r="A616" s="77" t="s">
        <v>19</v>
      </c>
      <c r="B616" s="68" t="s">
        <v>12</v>
      </c>
      <c r="C616" s="68" t="s">
        <v>26</v>
      </c>
      <c r="D616" s="68" t="s">
        <v>351</v>
      </c>
      <c r="E616" s="89">
        <f>+IF(ISNUMBER(DATA!H1538),DATA!H1538,"n/a")</f>
        <v>2.260758</v>
      </c>
      <c r="F616" s="79">
        <f>+IF(ISNUMBER(DATA!I1538),DATA!I1538,"n/a")</f>
        <v>0.107638</v>
      </c>
      <c r="G616" s="89">
        <f>+IF(ISNUMBER(DATA!J1538),DATA!J1538,"n/a")</f>
        <v>2.2385190000000001</v>
      </c>
      <c r="H616" s="79">
        <f>+IF(ISNUMBER(DATA!K1538),DATA!K1538,"n/a")</f>
        <v>8.2979999999999998E-2</v>
      </c>
      <c r="I616" s="89">
        <f>+IF(ISNUMBER(DATA!L1538),DATA!L1538,"n/a")</f>
        <v>2.158201</v>
      </c>
      <c r="J616" s="79">
        <f>+IF(ISNUMBER(DATA!M1538),DATA!M1538,"n/a")</f>
        <v>5.3103999999999998E-2</v>
      </c>
      <c r="K616" s="89">
        <f>+IF(ISNUMBER(DATA!N1538),DATA!N1538,"n/a")</f>
        <v>2.1285189999999998</v>
      </c>
      <c r="L616" s="79">
        <f>+IF(ISNUMBER(DATA!O1538),DATA!O1538,"n/a")</f>
        <v>5.0991000000000002E-2</v>
      </c>
      <c r="R616" s="68"/>
      <c r="S616" s="68"/>
      <c r="T616" s="68"/>
      <c r="U616" s="68"/>
      <c r="V616" s="68"/>
      <c r="W616" s="68"/>
      <c r="X616" s="68"/>
      <c r="Y616" s="68"/>
    </row>
    <row r="617" spans="1:25" x14ac:dyDescent="0.2">
      <c r="A617" s="77" t="s">
        <v>19</v>
      </c>
      <c r="B617" s="68" t="s">
        <v>12</v>
      </c>
      <c r="C617" s="68" t="s">
        <v>26</v>
      </c>
      <c r="D617" s="68" t="s">
        <v>352</v>
      </c>
      <c r="E617" s="89">
        <f>+IF(ISNUMBER(DATA!H1539),DATA!H1539,"n/a")</f>
        <v>2.2881900000000002</v>
      </c>
      <c r="F617" s="79">
        <f>+IF(ISNUMBER(DATA!I1539),DATA!I1539,"n/a")</f>
        <v>2.1628999999999999E-2</v>
      </c>
      <c r="G617" s="89">
        <f>+IF(ISNUMBER(DATA!J1539),DATA!J1539,"n/a")</f>
        <v>2.2644920000000002</v>
      </c>
      <c r="H617" s="79">
        <f>+IF(ISNUMBER(DATA!K1539),DATA!K1539,"n/a")</f>
        <v>-2.5119999999999999E-3</v>
      </c>
      <c r="I617" s="89">
        <f>+IF(ISNUMBER(DATA!L1539),DATA!L1539,"n/a")</f>
        <v>2.2437149999999999</v>
      </c>
      <c r="J617" s="79">
        <f>+IF(ISNUMBER(DATA!M1539),DATA!M1539,"n/a")</f>
        <v>-4.0559999999999997E-3</v>
      </c>
      <c r="K617" s="89">
        <f>+IF(ISNUMBER(DATA!N1539),DATA!N1539,"n/a")</f>
        <v>2.25508</v>
      </c>
      <c r="L617" s="79">
        <f>+IF(ISNUMBER(DATA!O1539),DATA!O1539,"n/a")</f>
        <v>-7.2370000000000004E-3</v>
      </c>
      <c r="R617" s="68"/>
      <c r="S617" s="68"/>
      <c r="T617" s="68"/>
      <c r="U617" s="68"/>
      <c r="V617" s="68"/>
      <c r="W617" s="68"/>
      <c r="X617" s="68"/>
      <c r="Y617" s="68"/>
    </row>
    <row r="618" spans="1:25" x14ac:dyDescent="0.2">
      <c r="A618" s="77"/>
      <c r="E618" s="82"/>
      <c r="F618" s="79"/>
      <c r="G618" s="83"/>
      <c r="H618" s="79"/>
      <c r="I618" s="83"/>
      <c r="J618" s="84"/>
      <c r="K618" s="83"/>
      <c r="L618" s="79"/>
      <c r="R618" s="68"/>
      <c r="S618" s="68"/>
      <c r="T618" s="68"/>
      <c r="U618" s="68"/>
      <c r="V618" s="68"/>
      <c r="W618" s="68"/>
      <c r="X618" s="68"/>
      <c r="Y618" s="68"/>
    </row>
    <row r="619" spans="1:25" x14ac:dyDescent="0.2">
      <c r="A619" s="77" t="s">
        <v>19</v>
      </c>
      <c r="B619" s="68" t="s">
        <v>11</v>
      </c>
      <c r="C619" s="68" t="s">
        <v>0</v>
      </c>
      <c r="D619" s="68" t="s">
        <v>278</v>
      </c>
      <c r="E619" s="78">
        <f>+IF(ISNUMBER(DATA!H369),DATA!H369,"n/a")</f>
        <v>139110.91</v>
      </c>
      <c r="F619" s="79">
        <f>+IF(ISNUMBER(DATA!I369),DATA!I369,"n/a")</f>
        <v>0.16148199999999999</v>
      </c>
      <c r="G619" s="78">
        <f>+IF(ISNUMBER(DATA!J369),DATA!J369,"n/a")</f>
        <v>473143.61</v>
      </c>
      <c r="H619" s="79">
        <f>+IF(ISNUMBER(DATA!K369),DATA!K369,"n/a")</f>
        <v>4.2271999999999997E-2</v>
      </c>
      <c r="I619" s="78">
        <f>+IF(ISNUMBER(DATA!L369),DATA!L369,"n/a")</f>
        <v>939579.37</v>
      </c>
      <c r="J619" s="79">
        <f>+IF(ISNUMBER(DATA!M369),DATA!M369,"n/a")</f>
        <v>4.3147999999999999E-2</v>
      </c>
      <c r="K619" s="78">
        <f>+IF(ISNUMBER(DATA!N369),DATA!N369,"n/a")</f>
        <v>1803943.39</v>
      </c>
      <c r="L619" s="79">
        <f>+IF(ISNUMBER(DATA!O369),DATA!O369,"n/a")</f>
        <v>6.7432000000000006E-2</v>
      </c>
      <c r="R619" s="68"/>
      <c r="S619" s="68"/>
      <c r="T619" s="68"/>
      <c r="U619" s="68"/>
      <c r="V619" s="68"/>
      <c r="W619" s="68"/>
      <c r="X619" s="68"/>
      <c r="Y619" s="68"/>
    </row>
    <row r="620" spans="1:25" x14ac:dyDescent="0.2">
      <c r="A620" s="77" t="s">
        <v>19</v>
      </c>
      <c r="B620" s="68" t="s">
        <v>11</v>
      </c>
      <c r="C620" s="68" t="s">
        <v>0</v>
      </c>
      <c r="D620" s="68" t="s">
        <v>279</v>
      </c>
      <c r="E620" s="78">
        <f>+IF(ISNUMBER(DATA!H370),DATA!H370,"n/a")</f>
        <v>427942.82</v>
      </c>
      <c r="F620" s="79">
        <f>+IF(ISNUMBER(DATA!I370),DATA!I370,"n/a")</f>
        <v>0.11649900000000001</v>
      </c>
      <c r="G620" s="78">
        <f>+IF(ISNUMBER(DATA!J370),DATA!J370,"n/a")</f>
        <v>1417349.46</v>
      </c>
      <c r="H620" s="79">
        <f>+IF(ISNUMBER(DATA!K370),DATA!K370,"n/a")</f>
        <v>0.12879599999999999</v>
      </c>
      <c r="I620" s="78">
        <f>+IF(ISNUMBER(DATA!L370),DATA!L370,"n/a")</f>
        <v>2906754.03</v>
      </c>
      <c r="J620" s="79">
        <f>+IF(ISNUMBER(DATA!M370),DATA!M370,"n/a")</f>
        <v>0.18248400000000001</v>
      </c>
      <c r="K620" s="78">
        <f>+IF(ISNUMBER(DATA!N370),DATA!N370,"n/a")</f>
        <v>5492321.3700000001</v>
      </c>
      <c r="L620" s="79">
        <f>+IF(ISNUMBER(DATA!O370),DATA!O370,"n/a")</f>
        <v>0.159854</v>
      </c>
      <c r="R620" s="68"/>
      <c r="S620" s="68"/>
      <c r="T620" s="68"/>
      <c r="U620" s="68"/>
      <c r="V620" s="68"/>
      <c r="W620" s="68"/>
      <c r="X620" s="68"/>
      <c r="Y620" s="68"/>
    </row>
    <row r="621" spans="1:25" x14ac:dyDescent="0.2">
      <c r="A621" s="77" t="s">
        <v>19</v>
      </c>
      <c r="B621" s="68" t="s">
        <v>11</v>
      </c>
      <c r="C621" s="68" t="s">
        <v>0</v>
      </c>
      <c r="D621" s="68" t="s">
        <v>280</v>
      </c>
      <c r="E621" s="78">
        <f>+IF(ISNUMBER(DATA!H371),DATA!H371,"n/a")</f>
        <v>662357.73</v>
      </c>
      <c r="F621" s="79">
        <f>+IF(ISNUMBER(DATA!I371),DATA!I371,"n/a")</f>
        <v>4.9134999999999998E-2</v>
      </c>
      <c r="G621" s="78">
        <f>+IF(ISNUMBER(DATA!J371),DATA!J371,"n/a")</f>
        <v>2207749.37</v>
      </c>
      <c r="H621" s="79">
        <f>+IF(ISNUMBER(DATA!K371),DATA!K371,"n/a")</f>
        <v>1.936E-3</v>
      </c>
      <c r="I621" s="78">
        <f>+IF(ISNUMBER(DATA!L371),DATA!L371,"n/a")</f>
        <v>4536386.68</v>
      </c>
      <c r="J621" s="79">
        <f>+IF(ISNUMBER(DATA!M371),DATA!M371,"n/a")</f>
        <v>2.2659999999999998E-3</v>
      </c>
      <c r="K621" s="78">
        <f>+IF(ISNUMBER(DATA!N371),DATA!N371,"n/a")</f>
        <v>9163672.3800000008</v>
      </c>
      <c r="L621" s="79">
        <f>+IF(ISNUMBER(DATA!O371),DATA!O371,"n/a")</f>
        <v>2.1384E-2</v>
      </c>
      <c r="R621" s="68"/>
      <c r="S621" s="68"/>
      <c r="T621" s="68"/>
      <c r="U621" s="68"/>
      <c r="V621" s="68"/>
      <c r="W621" s="68"/>
      <c r="X621" s="68"/>
      <c r="Y621" s="68"/>
    </row>
    <row r="622" spans="1:25" x14ac:dyDescent="0.2">
      <c r="A622" s="77" t="s">
        <v>19</v>
      </c>
      <c r="B622" s="68" t="s">
        <v>11</v>
      </c>
      <c r="C622" s="68" t="s">
        <v>0</v>
      </c>
      <c r="D622" s="68" t="s">
        <v>281</v>
      </c>
      <c r="E622" s="78">
        <f>+IF(ISNUMBER(DATA!H372),DATA!H372,"n/a")</f>
        <v>285418.52</v>
      </c>
      <c r="F622" s="79">
        <f>+IF(ISNUMBER(DATA!I372),DATA!I372,"n/a")</f>
        <v>0.110043</v>
      </c>
      <c r="G622" s="78">
        <f>+IF(ISNUMBER(DATA!J372),DATA!J372,"n/a")</f>
        <v>954285.91</v>
      </c>
      <c r="H622" s="79">
        <f>+IF(ISNUMBER(DATA!K372),DATA!K372,"n/a")</f>
        <v>0.110746</v>
      </c>
      <c r="I622" s="78">
        <f>+IF(ISNUMBER(DATA!L372),DATA!L372,"n/a")</f>
        <v>1975882.98</v>
      </c>
      <c r="J622" s="79">
        <f>+IF(ISNUMBER(DATA!M372),DATA!M372,"n/a")</f>
        <v>0.18568499999999999</v>
      </c>
      <c r="K622" s="78">
        <f>+IF(ISNUMBER(DATA!N372),DATA!N372,"n/a")</f>
        <v>3711925.2</v>
      </c>
      <c r="L622" s="79">
        <f>+IF(ISNUMBER(DATA!O372),DATA!O372,"n/a")</f>
        <v>0.18276400000000001</v>
      </c>
      <c r="R622" s="68"/>
      <c r="S622" s="68"/>
      <c r="T622" s="68"/>
      <c r="U622" s="68"/>
      <c r="V622" s="68"/>
      <c r="W622" s="68"/>
      <c r="X622" s="68"/>
      <c r="Y622" s="68"/>
    </row>
    <row r="623" spans="1:25" x14ac:dyDescent="0.2">
      <c r="A623" s="77" t="s">
        <v>19</v>
      </c>
      <c r="B623" s="68" t="s">
        <v>11</v>
      </c>
      <c r="C623" s="68" t="s">
        <v>0</v>
      </c>
      <c r="D623" s="68" t="s">
        <v>282</v>
      </c>
      <c r="E623" s="78">
        <f>+IF(ISNUMBER(DATA!H373),DATA!H373,"n/a")</f>
        <v>593646.14</v>
      </c>
      <c r="F623" s="79">
        <f>+IF(ISNUMBER(DATA!I373),DATA!I373,"n/a")</f>
        <v>2.8500000000000001E-3</v>
      </c>
      <c r="G623" s="78">
        <f>+IF(ISNUMBER(DATA!J373),DATA!J373,"n/a")</f>
        <v>2002717.44</v>
      </c>
      <c r="H623" s="79">
        <f>+IF(ISNUMBER(DATA!K373),DATA!K373,"n/a")</f>
        <v>-1.2977000000000001E-2</v>
      </c>
      <c r="I623" s="78">
        <f>+IF(ISNUMBER(DATA!L373),DATA!L373,"n/a")</f>
        <v>4007967.83</v>
      </c>
      <c r="J623" s="79">
        <f>+IF(ISNUMBER(DATA!M373),DATA!M373,"n/a")</f>
        <v>3.7100000000000002E-3</v>
      </c>
      <c r="K623" s="78">
        <f>+IF(ISNUMBER(DATA!N373),DATA!N373,"n/a")</f>
        <v>8222420.1299999999</v>
      </c>
      <c r="L623" s="79">
        <f>+IF(ISNUMBER(DATA!O373),DATA!O373,"n/a")</f>
        <v>7.5648999999999994E-2</v>
      </c>
      <c r="R623" s="68"/>
      <c r="S623" s="68"/>
      <c r="T623" s="68"/>
      <c r="U623" s="68"/>
      <c r="V623" s="68"/>
      <c r="W623" s="68"/>
      <c r="X623" s="68"/>
      <c r="Y623" s="68"/>
    </row>
    <row r="624" spans="1:25" x14ac:dyDescent="0.2">
      <c r="A624" s="77" t="s">
        <v>19</v>
      </c>
      <c r="B624" s="68" t="s">
        <v>11</v>
      </c>
      <c r="C624" s="68" t="s">
        <v>0</v>
      </c>
      <c r="D624" s="68" t="s">
        <v>283</v>
      </c>
      <c r="E624" s="78">
        <f>+IF(ISNUMBER(DATA!H374),DATA!H374,"n/a")</f>
        <v>304763.59000000003</v>
      </c>
      <c r="F624" s="79">
        <f>+IF(ISNUMBER(DATA!I374),DATA!I374,"n/a")</f>
        <v>-8.4431999999999993E-2</v>
      </c>
      <c r="G624" s="78">
        <f>+IF(ISNUMBER(DATA!J374),DATA!J374,"n/a")</f>
        <v>1072947.33</v>
      </c>
      <c r="H624" s="79">
        <f>+IF(ISNUMBER(DATA!K374),DATA!K374,"n/a")</f>
        <v>-8.9351E-2</v>
      </c>
      <c r="I624" s="78">
        <f>+IF(ISNUMBER(DATA!L374),DATA!L374,"n/a")</f>
        <v>2152692.91</v>
      </c>
      <c r="J624" s="79">
        <f>+IF(ISNUMBER(DATA!M374),DATA!M374,"n/a")</f>
        <v>-4.6708E-2</v>
      </c>
      <c r="K624" s="78">
        <f>+IF(ISNUMBER(DATA!N374),DATA!N374,"n/a")</f>
        <v>4273180.3499999996</v>
      </c>
      <c r="L624" s="79">
        <f>+IF(ISNUMBER(DATA!O374),DATA!O374,"n/a")</f>
        <v>1.1799E-2</v>
      </c>
      <c r="R624" s="68"/>
      <c r="S624" s="68"/>
      <c r="T624" s="68"/>
      <c r="U624" s="68"/>
      <c r="V624" s="68"/>
      <c r="W624" s="68"/>
      <c r="X624" s="68"/>
      <c r="Y624" s="68"/>
    </row>
    <row r="625" spans="1:25" x14ac:dyDescent="0.2">
      <c r="A625" s="77" t="s">
        <v>19</v>
      </c>
      <c r="B625" s="68" t="s">
        <v>11</v>
      </c>
      <c r="C625" s="68" t="s">
        <v>0</v>
      </c>
      <c r="D625" s="68" t="s">
        <v>284</v>
      </c>
      <c r="E625" s="78">
        <f>+IF(ISNUMBER(DATA!H375),DATA!H375,"n/a")</f>
        <v>157509.87</v>
      </c>
      <c r="F625" s="79">
        <f>+IF(ISNUMBER(DATA!I375),DATA!I375,"n/a")</f>
        <v>6.7390000000000002E-3</v>
      </c>
      <c r="G625" s="78">
        <f>+IF(ISNUMBER(DATA!J375),DATA!J375,"n/a")</f>
        <v>522147.27</v>
      </c>
      <c r="H625" s="79">
        <f>+IF(ISNUMBER(DATA!K375),DATA!K375,"n/a")</f>
        <v>-2.9419000000000001E-2</v>
      </c>
      <c r="I625" s="78">
        <f>+IF(ISNUMBER(DATA!L375),DATA!L375,"n/a")</f>
        <v>1124619.08</v>
      </c>
      <c r="J625" s="79">
        <f>+IF(ISNUMBER(DATA!M375),DATA!M375,"n/a")</f>
        <v>6.1905000000000002E-2</v>
      </c>
      <c r="K625" s="78">
        <f>+IF(ISNUMBER(DATA!N375),DATA!N375,"n/a")</f>
        <v>2194404.4500000002</v>
      </c>
      <c r="L625" s="79">
        <f>+IF(ISNUMBER(DATA!O375),DATA!O375,"n/a")</f>
        <v>9.1434000000000001E-2</v>
      </c>
      <c r="R625" s="68"/>
      <c r="S625" s="68"/>
      <c r="T625" s="68"/>
      <c r="U625" s="68"/>
      <c r="V625" s="68"/>
      <c r="W625" s="68"/>
      <c r="X625" s="68"/>
      <c r="Y625" s="68"/>
    </row>
    <row r="626" spans="1:25" x14ac:dyDescent="0.2">
      <c r="A626" s="77" t="s">
        <v>19</v>
      </c>
      <c r="B626" s="68" t="s">
        <v>11</v>
      </c>
      <c r="C626" s="68" t="s">
        <v>0</v>
      </c>
      <c r="D626" s="68" t="s">
        <v>285</v>
      </c>
      <c r="E626" s="78">
        <f>+IF(ISNUMBER(DATA!H376),DATA!H376,"n/a")</f>
        <v>409820.06</v>
      </c>
      <c r="F626" s="79">
        <f>+IF(ISNUMBER(DATA!I376),DATA!I376,"n/a")</f>
        <v>0.115687</v>
      </c>
      <c r="G626" s="78">
        <f>+IF(ISNUMBER(DATA!J376),DATA!J376,"n/a")</f>
        <v>1421165.23</v>
      </c>
      <c r="H626" s="79">
        <f>+IF(ISNUMBER(DATA!K376),DATA!K376,"n/a")</f>
        <v>8.6531999999999998E-2</v>
      </c>
      <c r="I626" s="78">
        <f>+IF(ISNUMBER(DATA!L376),DATA!L376,"n/a")</f>
        <v>2979643.54</v>
      </c>
      <c r="J626" s="79">
        <f>+IF(ISNUMBER(DATA!M376),DATA!M376,"n/a")</f>
        <v>0.15371299999999999</v>
      </c>
      <c r="K626" s="78">
        <f>+IF(ISNUMBER(DATA!N376),DATA!N376,"n/a")</f>
        <v>5818739.54</v>
      </c>
      <c r="L626" s="79">
        <f>+IF(ISNUMBER(DATA!O376),DATA!O376,"n/a")</f>
        <v>0.16800000000000001</v>
      </c>
      <c r="R626" s="68"/>
      <c r="S626" s="68"/>
      <c r="T626" s="68"/>
      <c r="U626" s="68"/>
      <c r="V626" s="68"/>
      <c r="W626" s="68"/>
      <c r="X626" s="68"/>
      <c r="Y626" s="68"/>
    </row>
    <row r="627" spans="1:25" x14ac:dyDescent="0.2">
      <c r="A627" s="77" t="s">
        <v>19</v>
      </c>
      <c r="B627" s="68" t="s">
        <v>11</v>
      </c>
      <c r="C627" s="68" t="s">
        <v>0</v>
      </c>
      <c r="D627" s="68" t="s">
        <v>286</v>
      </c>
      <c r="E627" s="78">
        <f>+IF(ISNUMBER(DATA!H377),DATA!H377,"n/a")</f>
        <v>247447.79</v>
      </c>
      <c r="F627" s="79">
        <f>+IF(ISNUMBER(DATA!I377),DATA!I377,"n/a")</f>
        <v>0.441722</v>
      </c>
      <c r="G627" s="78">
        <f>+IF(ISNUMBER(DATA!J377),DATA!J377,"n/a")</f>
        <v>838331.31</v>
      </c>
      <c r="H627" s="79">
        <f>+IF(ISNUMBER(DATA!K377),DATA!K377,"n/a")</f>
        <v>0.41189799999999999</v>
      </c>
      <c r="I627" s="78">
        <f>+IF(ISNUMBER(DATA!L377),DATA!L377,"n/a")</f>
        <v>1642203.4</v>
      </c>
      <c r="J627" s="79">
        <f>+IF(ISNUMBER(DATA!M377),DATA!M377,"n/a")</f>
        <v>0.35681299999999999</v>
      </c>
      <c r="K627" s="78">
        <f>+IF(ISNUMBER(DATA!N377),DATA!N377,"n/a")</f>
        <v>2975459.14</v>
      </c>
      <c r="L627" s="79">
        <f>+IF(ISNUMBER(DATA!O377),DATA!O377,"n/a")</f>
        <v>0.306807</v>
      </c>
      <c r="R627" s="68"/>
      <c r="S627" s="68"/>
      <c r="T627" s="68"/>
      <c r="U627" s="68"/>
      <c r="V627" s="68"/>
      <c r="W627" s="68"/>
      <c r="X627" s="68"/>
      <c r="Y627" s="68"/>
    </row>
    <row r="628" spans="1:25" x14ac:dyDescent="0.2">
      <c r="A628" s="77" t="s">
        <v>19</v>
      </c>
      <c r="B628" s="68" t="s">
        <v>11</v>
      </c>
      <c r="C628" s="68" t="s">
        <v>0</v>
      </c>
      <c r="D628" s="68" t="s">
        <v>287</v>
      </c>
      <c r="E628" s="78">
        <f>+IF(ISNUMBER(DATA!H378),DATA!H378,"n/a")</f>
        <v>167616.91</v>
      </c>
      <c r="F628" s="79">
        <f>+IF(ISNUMBER(DATA!I378),DATA!I378,"n/a")</f>
        <v>0.17963999999999999</v>
      </c>
      <c r="G628" s="78">
        <f>+IF(ISNUMBER(DATA!J378),DATA!J378,"n/a")</f>
        <v>600800.73</v>
      </c>
      <c r="H628" s="79">
        <f>+IF(ISNUMBER(DATA!K378),DATA!K378,"n/a")</f>
        <v>0.19105</v>
      </c>
      <c r="I628" s="78">
        <f>+IF(ISNUMBER(DATA!L378),DATA!L378,"n/a")</f>
        <v>1146092.72</v>
      </c>
      <c r="J628" s="79">
        <f>+IF(ISNUMBER(DATA!M378),DATA!M378,"n/a")</f>
        <v>0.19783500000000001</v>
      </c>
      <c r="K628" s="78">
        <f>+IF(ISNUMBER(DATA!N378),DATA!N378,"n/a")</f>
        <v>2153648.2599999998</v>
      </c>
      <c r="L628" s="79">
        <f>+IF(ISNUMBER(DATA!O378),DATA!O378,"n/a")</f>
        <v>0.19311600000000001</v>
      </c>
      <c r="R628" s="68"/>
      <c r="S628" s="68"/>
      <c r="T628" s="68"/>
      <c r="U628" s="68"/>
      <c r="V628" s="68"/>
      <c r="W628" s="68"/>
      <c r="X628" s="68"/>
      <c r="Y628" s="68"/>
    </row>
    <row r="629" spans="1:25" x14ac:dyDescent="0.2">
      <c r="A629" s="77" t="s">
        <v>19</v>
      </c>
      <c r="B629" s="68" t="s">
        <v>11</v>
      </c>
      <c r="C629" s="68" t="s">
        <v>0</v>
      </c>
      <c r="D629" s="68" t="s">
        <v>288</v>
      </c>
      <c r="E629" s="78">
        <f>+IF(ISNUMBER(DATA!H379),DATA!H379,"n/a")</f>
        <v>178663.93</v>
      </c>
      <c r="F629" s="79">
        <f>+IF(ISNUMBER(DATA!I379),DATA!I379,"n/a")</f>
        <v>0.25992999999999999</v>
      </c>
      <c r="G629" s="78">
        <f>+IF(ISNUMBER(DATA!J379),DATA!J379,"n/a")</f>
        <v>619884.13</v>
      </c>
      <c r="H629" s="79">
        <f>+IF(ISNUMBER(DATA!K379),DATA!K379,"n/a")</f>
        <v>0.25900299999999998</v>
      </c>
      <c r="I629" s="78">
        <f>+IF(ISNUMBER(DATA!L379),DATA!L379,"n/a")</f>
        <v>1234577.02</v>
      </c>
      <c r="J629" s="79">
        <f>+IF(ISNUMBER(DATA!M379),DATA!M379,"n/a")</f>
        <v>0.24623600000000001</v>
      </c>
      <c r="K629" s="78">
        <f>+IF(ISNUMBER(DATA!N379),DATA!N379,"n/a")</f>
        <v>2295739.35</v>
      </c>
      <c r="L629" s="79">
        <f>+IF(ISNUMBER(DATA!O379),DATA!O379,"n/a")</f>
        <v>0.25177899999999998</v>
      </c>
      <c r="R629" s="68"/>
      <c r="S629" s="68"/>
      <c r="T629" s="68"/>
      <c r="U629" s="68"/>
      <c r="V629" s="68"/>
      <c r="W629" s="68"/>
      <c r="X629" s="68"/>
      <c r="Y629" s="68"/>
    </row>
    <row r="630" spans="1:25" x14ac:dyDescent="0.2">
      <c r="A630" s="77" t="s">
        <v>19</v>
      </c>
      <c r="B630" s="68" t="s">
        <v>11</v>
      </c>
      <c r="C630" s="68" t="s">
        <v>0</v>
      </c>
      <c r="D630" s="68" t="s">
        <v>289</v>
      </c>
      <c r="E630" s="78">
        <f>+IF(ISNUMBER(DATA!H380),DATA!H380,"n/a")</f>
        <v>407628.07</v>
      </c>
      <c r="F630" s="79">
        <f>+IF(ISNUMBER(DATA!I380),DATA!I380,"n/a")</f>
        <v>0.273617</v>
      </c>
      <c r="G630" s="78">
        <f>+IF(ISNUMBER(DATA!J380),DATA!J380,"n/a")</f>
        <v>1356645.71</v>
      </c>
      <c r="H630" s="79">
        <f>+IF(ISNUMBER(DATA!K380),DATA!K380,"n/a")</f>
        <v>0.26224900000000001</v>
      </c>
      <c r="I630" s="78">
        <f>+IF(ISNUMBER(DATA!L380),DATA!L380,"n/a")</f>
        <v>2793211.37</v>
      </c>
      <c r="J630" s="79">
        <f>+IF(ISNUMBER(DATA!M380),DATA!M380,"n/a")</f>
        <v>0.29846200000000001</v>
      </c>
      <c r="K630" s="78">
        <f>+IF(ISNUMBER(DATA!N380),DATA!N380,"n/a")</f>
        <v>5217809.96</v>
      </c>
      <c r="L630" s="79">
        <f>+IF(ISNUMBER(DATA!O380),DATA!O380,"n/a")</f>
        <v>0.24976799999999999</v>
      </c>
      <c r="R630" s="68"/>
      <c r="S630" s="68"/>
      <c r="T630" s="68"/>
      <c r="U630" s="68"/>
      <c r="V630" s="68"/>
      <c r="W630" s="68"/>
      <c r="X630" s="68"/>
      <c r="Y630" s="68"/>
    </row>
    <row r="631" spans="1:25" x14ac:dyDescent="0.2">
      <c r="A631" s="77" t="s">
        <v>19</v>
      </c>
      <c r="B631" s="68" t="s">
        <v>11</v>
      </c>
      <c r="C631" s="68" t="s">
        <v>0</v>
      </c>
      <c r="D631" s="68" t="s">
        <v>290</v>
      </c>
      <c r="E631" s="78">
        <f>+IF(ISNUMBER(DATA!H381),DATA!H381,"n/a")</f>
        <v>350582.39</v>
      </c>
      <c r="F631" s="79">
        <f>+IF(ISNUMBER(DATA!I381),DATA!I381,"n/a")</f>
        <v>0.38962200000000002</v>
      </c>
      <c r="G631" s="78">
        <f>+IF(ISNUMBER(DATA!J381),DATA!J381,"n/a")</f>
        <v>1164644.17</v>
      </c>
      <c r="H631" s="79">
        <f>+IF(ISNUMBER(DATA!K381),DATA!K381,"n/a")</f>
        <v>0.38107099999999999</v>
      </c>
      <c r="I631" s="78">
        <f>+IF(ISNUMBER(DATA!L381),DATA!L381,"n/a")</f>
        <v>2295924.86</v>
      </c>
      <c r="J631" s="79">
        <f>+IF(ISNUMBER(DATA!M381),DATA!M381,"n/a")</f>
        <v>0.35610399999999998</v>
      </c>
      <c r="K631" s="78">
        <f>+IF(ISNUMBER(DATA!N381),DATA!N381,"n/a")</f>
        <v>4203001.95</v>
      </c>
      <c r="L631" s="79">
        <f>+IF(ISNUMBER(DATA!O381),DATA!O381,"n/a")</f>
        <v>0.30775200000000003</v>
      </c>
      <c r="R631" s="68"/>
      <c r="S631" s="68"/>
      <c r="T631" s="68"/>
      <c r="U631" s="68"/>
      <c r="V631" s="68"/>
      <c r="W631" s="68"/>
      <c r="X631" s="68"/>
      <c r="Y631" s="68"/>
    </row>
    <row r="632" spans="1:25" x14ac:dyDescent="0.2">
      <c r="A632" s="77" t="s">
        <v>19</v>
      </c>
      <c r="B632" s="68" t="s">
        <v>11</v>
      </c>
      <c r="C632" s="68" t="s">
        <v>0</v>
      </c>
      <c r="D632" s="68" t="s">
        <v>291</v>
      </c>
      <c r="E632" s="78">
        <f>+IF(ISNUMBER(DATA!H382),DATA!H382,"n/a")</f>
        <v>303899.57</v>
      </c>
      <c r="F632" s="79">
        <f>+IF(ISNUMBER(DATA!I382),DATA!I382,"n/a")</f>
        <v>0.21047399999999999</v>
      </c>
      <c r="G632" s="78">
        <f>+IF(ISNUMBER(DATA!J382),DATA!J382,"n/a")</f>
        <v>1027795.2</v>
      </c>
      <c r="H632" s="79">
        <f>+IF(ISNUMBER(DATA!K382),DATA!K382,"n/a")</f>
        <v>0.20097400000000001</v>
      </c>
      <c r="I632" s="78">
        <f>+IF(ISNUMBER(DATA!L382),DATA!L382,"n/a")</f>
        <v>2076342.37</v>
      </c>
      <c r="J632" s="79">
        <f>+IF(ISNUMBER(DATA!M382),DATA!M382,"n/a")</f>
        <v>0.15562400000000001</v>
      </c>
      <c r="K632" s="78">
        <f>+IF(ISNUMBER(DATA!N382),DATA!N382,"n/a")</f>
        <v>3934716.98</v>
      </c>
      <c r="L632" s="79">
        <f>+IF(ISNUMBER(DATA!O382),DATA!O382,"n/a")</f>
        <v>0.14444699999999999</v>
      </c>
      <c r="R632" s="68"/>
      <c r="S632" s="68"/>
      <c r="T632" s="68"/>
      <c r="U632" s="68"/>
      <c r="V632" s="68"/>
      <c r="W632" s="68"/>
      <c r="X632" s="68"/>
      <c r="Y632" s="68"/>
    </row>
    <row r="633" spans="1:25" x14ac:dyDescent="0.2">
      <c r="A633" s="77" t="s">
        <v>19</v>
      </c>
      <c r="B633" s="68" t="s">
        <v>11</v>
      </c>
      <c r="C633" s="68" t="s">
        <v>0</v>
      </c>
      <c r="D633" s="68" t="s">
        <v>292</v>
      </c>
      <c r="E633" s="78">
        <f>+IF(ISNUMBER(DATA!H383),DATA!H383,"n/a")</f>
        <v>174071.89</v>
      </c>
      <c r="F633" s="79">
        <f>+IF(ISNUMBER(DATA!I383),DATA!I383,"n/a")</f>
        <v>9.2913999999999997E-2</v>
      </c>
      <c r="G633" s="78">
        <f>+IF(ISNUMBER(DATA!J383),DATA!J383,"n/a")</f>
        <v>586505.28</v>
      </c>
      <c r="H633" s="79">
        <f>+IF(ISNUMBER(DATA!K383),DATA!K383,"n/a")</f>
        <v>0.106679</v>
      </c>
      <c r="I633" s="78">
        <f>+IF(ISNUMBER(DATA!L383),DATA!L383,"n/a")</f>
        <v>1162043.45</v>
      </c>
      <c r="J633" s="79">
        <f>+IF(ISNUMBER(DATA!M383),DATA!M383,"n/a")</f>
        <v>4.4292999999999999E-2</v>
      </c>
      <c r="K633" s="78">
        <f>+IF(ISNUMBER(DATA!N383),DATA!N383,"n/a")</f>
        <v>2227725.37</v>
      </c>
      <c r="L633" s="79">
        <f>+IF(ISNUMBER(DATA!O383),DATA!O383,"n/a")</f>
        <v>4.7149000000000003E-2</v>
      </c>
      <c r="R633" s="68"/>
      <c r="S633" s="68"/>
      <c r="T633" s="68"/>
      <c r="U633" s="68"/>
      <c r="V633" s="68"/>
      <c r="W633" s="68"/>
      <c r="X633" s="68"/>
      <c r="Y633" s="68"/>
    </row>
    <row r="634" spans="1:25" x14ac:dyDescent="0.2">
      <c r="A634" s="77" t="s">
        <v>19</v>
      </c>
      <c r="B634" s="68" t="s">
        <v>11</v>
      </c>
      <c r="C634" s="68" t="s">
        <v>0</v>
      </c>
      <c r="D634" s="68" t="s">
        <v>293</v>
      </c>
      <c r="E634" s="78">
        <f>+IF(ISNUMBER(DATA!H384),DATA!H384,"n/a")</f>
        <v>384354.79</v>
      </c>
      <c r="F634" s="79">
        <f>+IF(ISNUMBER(DATA!I384),DATA!I384,"n/a")</f>
        <v>-6.8307000000000007E-2</v>
      </c>
      <c r="G634" s="78">
        <f>+IF(ISNUMBER(DATA!J384),DATA!J384,"n/a")</f>
        <v>1301641.9099999999</v>
      </c>
      <c r="H634" s="79">
        <f>+IF(ISNUMBER(DATA!K384),DATA!K384,"n/a")</f>
        <v>-9.1535000000000005E-2</v>
      </c>
      <c r="I634" s="78">
        <f>+IF(ISNUMBER(DATA!L384),DATA!L384,"n/a")</f>
        <v>2604312.44</v>
      </c>
      <c r="J634" s="79">
        <f>+IF(ISNUMBER(DATA!M384),DATA!M384,"n/a")</f>
        <v>-5.7371999999999999E-2</v>
      </c>
      <c r="K634" s="78">
        <f>+IF(ISNUMBER(DATA!N384),DATA!N384,"n/a")</f>
        <v>5202801.26</v>
      </c>
      <c r="L634" s="79">
        <f>+IF(ISNUMBER(DATA!O384),DATA!O384,"n/a")</f>
        <v>-5.6480000000000002E-3</v>
      </c>
      <c r="R634" s="68"/>
      <c r="S634" s="68"/>
      <c r="T634" s="68"/>
      <c r="U634" s="68"/>
      <c r="V634" s="68"/>
      <c r="W634" s="68"/>
      <c r="X634" s="68"/>
      <c r="Y634" s="68"/>
    </row>
    <row r="635" spans="1:25" x14ac:dyDescent="0.2">
      <c r="A635" s="77" t="s">
        <v>19</v>
      </c>
      <c r="B635" s="68" t="s">
        <v>11</v>
      </c>
      <c r="C635" s="68" t="s">
        <v>0</v>
      </c>
      <c r="D635" s="68" t="s">
        <v>294</v>
      </c>
      <c r="E635" s="78">
        <f>+IF(ISNUMBER(DATA!H385),DATA!H385,"n/a")</f>
        <v>375750.62</v>
      </c>
      <c r="F635" s="79">
        <f>+IF(ISNUMBER(DATA!I385),DATA!I385,"n/a")</f>
        <v>-9.7876000000000005E-2</v>
      </c>
      <c r="G635" s="78">
        <f>+IF(ISNUMBER(DATA!J385),DATA!J385,"n/a")</f>
        <v>1361022.9</v>
      </c>
      <c r="H635" s="79">
        <f>+IF(ISNUMBER(DATA!K385),DATA!K385,"n/a")</f>
        <v>-7.6970999999999998E-2</v>
      </c>
      <c r="I635" s="78">
        <f>+IF(ISNUMBER(DATA!L385),DATA!L385,"n/a")</f>
        <v>2659567.42</v>
      </c>
      <c r="J635" s="79">
        <f>+IF(ISNUMBER(DATA!M385),DATA!M385,"n/a")</f>
        <v>-8.5142999999999996E-2</v>
      </c>
      <c r="K635" s="78">
        <f>+IF(ISNUMBER(DATA!N385),DATA!N385,"n/a")</f>
        <v>5334386.45</v>
      </c>
      <c r="L635" s="79">
        <f>+IF(ISNUMBER(DATA!O385),DATA!O385,"n/a")</f>
        <v>-1.9380999999999999E-2</v>
      </c>
      <c r="R635" s="68"/>
      <c r="S635" s="68"/>
      <c r="T635" s="68"/>
      <c r="U635" s="68"/>
      <c r="V635" s="68"/>
      <c r="W635" s="68"/>
      <c r="X635" s="68"/>
      <c r="Y635" s="68"/>
    </row>
    <row r="636" spans="1:25" x14ac:dyDescent="0.2">
      <c r="A636" s="77" t="s">
        <v>19</v>
      </c>
      <c r="B636" s="68" t="s">
        <v>11</v>
      </c>
      <c r="C636" s="68" t="s">
        <v>0</v>
      </c>
      <c r="D636" s="68" t="s">
        <v>295</v>
      </c>
      <c r="E636" s="78">
        <f>+IF(ISNUMBER(DATA!H386),DATA!H386,"n/a")</f>
        <v>301610.65000000002</v>
      </c>
      <c r="F636" s="79">
        <f>+IF(ISNUMBER(DATA!I386),DATA!I386,"n/a")</f>
        <v>0.30396400000000001</v>
      </c>
      <c r="G636" s="78">
        <f>+IF(ISNUMBER(DATA!J386),DATA!J386,"n/a")</f>
        <v>1000971.66</v>
      </c>
      <c r="H636" s="79">
        <f>+IF(ISNUMBER(DATA!K386),DATA!K386,"n/a")</f>
        <v>0.31498399999999999</v>
      </c>
      <c r="I636" s="78">
        <f>+IF(ISNUMBER(DATA!L386),DATA!L386,"n/a")</f>
        <v>2071307.28</v>
      </c>
      <c r="J636" s="79">
        <f>+IF(ISNUMBER(DATA!M386),DATA!M386,"n/a")</f>
        <v>0.31321700000000002</v>
      </c>
      <c r="K636" s="78">
        <f>+IF(ISNUMBER(DATA!N386),DATA!N386,"n/a")</f>
        <v>3799435.06</v>
      </c>
      <c r="L636" s="79">
        <f>+IF(ISNUMBER(DATA!O386),DATA!O386,"n/a")</f>
        <v>0.20921400000000001</v>
      </c>
      <c r="R636" s="68"/>
      <c r="S636" s="68"/>
      <c r="T636" s="68"/>
      <c r="U636" s="68"/>
      <c r="V636" s="68"/>
      <c r="W636" s="68"/>
      <c r="X636" s="68"/>
      <c r="Y636" s="68"/>
    </row>
    <row r="637" spans="1:25" x14ac:dyDescent="0.2">
      <c r="A637" s="77" t="s">
        <v>19</v>
      </c>
      <c r="B637" s="68" t="s">
        <v>11</v>
      </c>
      <c r="C637" s="68" t="s">
        <v>0</v>
      </c>
      <c r="D637" s="68" t="s">
        <v>296</v>
      </c>
      <c r="E637" s="78">
        <f>+IF(ISNUMBER(DATA!H387),DATA!H387,"n/a")</f>
        <v>169656.25</v>
      </c>
      <c r="F637" s="79">
        <f>+IF(ISNUMBER(DATA!I387),DATA!I387,"n/a")</f>
        <v>0.18068200000000001</v>
      </c>
      <c r="G637" s="78">
        <f>+IF(ISNUMBER(DATA!J387),DATA!J387,"n/a")</f>
        <v>591462.93000000005</v>
      </c>
      <c r="H637" s="79">
        <f>+IF(ISNUMBER(DATA!K387),DATA!K387,"n/a")</f>
        <v>0.16181999999999999</v>
      </c>
      <c r="I637" s="78">
        <f>+IF(ISNUMBER(DATA!L387),DATA!L387,"n/a")</f>
        <v>1204593.92</v>
      </c>
      <c r="J637" s="79">
        <f>+IF(ISNUMBER(DATA!M387),DATA!M387,"n/a")</f>
        <v>0.17554600000000001</v>
      </c>
      <c r="K637" s="78">
        <f>+IF(ISNUMBER(DATA!N387),DATA!N387,"n/a")</f>
        <v>2255959.85</v>
      </c>
      <c r="L637" s="79">
        <f>+IF(ISNUMBER(DATA!O387),DATA!O387,"n/a")</f>
        <v>0.17695900000000001</v>
      </c>
      <c r="R637" s="68"/>
      <c r="S637" s="68"/>
      <c r="T637" s="68"/>
      <c r="U637" s="68"/>
      <c r="V637" s="68"/>
      <c r="W637" s="68"/>
      <c r="X637" s="68"/>
      <c r="Y637" s="68"/>
    </row>
    <row r="638" spans="1:25" x14ac:dyDescent="0.2">
      <c r="A638" s="77" t="s">
        <v>19</v>
      </c>
      <c r="B638" s="68" t="s">
        <v>11</v>
      </c>
      <c r="C638" s="68" t="s">
        <v>0</v>
      </c>
      <c r="D638" s="68" t="s">
        <v>297</v>
      </c>
      <c r="E638" s="78">
        <f>+IF(ISNUMBER(DATA!H388),DATA!H388,"n/a")</f>
        <v>190911.62</v>
      </c>
      <c r="F638" s="79">
        <f>+IF(ISNUMBER(DATA!I388),DATA!I388,"n/a")</f>
        <v>8.4003999999999995E-2</v>
      </c>
      <c r="G638" s="78">
        <f>+IF(ISNUMBER(DATA!J388),DATA!J388,"n/a")</f>
        <v>632722.71</v>
      </c>
      <c r="H638" s="79">
        <f>+IF(ISNUMBER(DATA!K388),DATA!K388,"n/a")</f>
        <v>7.671E-2</v>
      </c>
      <c r="I638" s="78">
        <f>+IF(ISNUMBER(DATA!L388),DATA!L388,"n/a")</f>
        <v>1335783.3700000001</v>
      </c>
      <c r="J638" s="79">
        <f>+IF(ISNUMBER(DATA!M388),DATA!M388,"n/a")</f>
        <v>0.14918799999999999</v>
      </c>
      <c r="K638" s="78">
        <f>+IF(ISNUMBER(DATA!N388),DATA!N388,"n/a")</f>
        <v>2601186.96</v>
      </c>
      <c r="L638" s="79">
        <f>+IF(ISNUMBER(DATA!O388),DATA!O388,"n/a")</f>
        <v>0.154501</v>
      </c>
      <c r="R638" s="68"/>
      <c r="S638" s="68"/>
      <c r="T638" s="68"/>
      <c r="U638" s="68"/>
      <c r="V638" s="68"/>
      <c r="W638" s="68"/>
      <c r="X638" s="68"/>
      <c r="Y638" s="68"/>
    </row>
    <row r="639" spans="1:25" x14ac:dyDescent="0.2">
      <c r="A639" s="77" t="s">
        <v>19</v>
      </c>
      <c r="B639" s="68" t="s">
        <v>11</v>
      </c>
      <c r="C639" s="68" t="s">
        <v>0</v>
      </c>
      <c r="D639" s="68" t="s">
        <v>298</v>
      </c>
      <c r="E639" s="78">
        <f>+IF(ISNUMBER(DATA!H389),DATA!H389,"n/a")</f>
        <v>158641.9</v>
      </c>
      <c r="F639" s="79">
        <f>+IF(ISNUMBER(DATA!I389),DATA!I389,"n/a")</f>
        <v>0.324963</v>
      </c>
      <c r="G639" s="78">
        <f>+IF(ISNUMBER(DATA!J389),DATA!J389,"n/a")</f>
        <v>549939.87</v>
      </c>
      <c r="H639" s="79">
        <f>+IF(ISNUMBER(DATA!K389),DATA!K389,"n/a")</f>
        <v>0.33651300000000001</v>
      </c>
      <c r="I639" s="78">
        <f>+IF(ISNUMBER(DATA!L389),DATA!L389,"n/a")</f>
        <v>1075995.3500000001</v>
      </c>
      <c r="J639" s="79">
        <f>+IF(ISNUMBER(DATA!M389),DATA!M389,"n/a")</f>
        <v>0.24662999999999999</v>
      </c>
      <c r="K639" s="78">
        <f>+IF(ISNUMBER(DATA!N389),DATA!N389,"n/a")</f>
        <v>2053586.32</v>
      </c>
      <c r="L639" s="79">
        <f>+IF(ISNUMBER(DATA!O389),DATA!O389,"n/a")</f>
        <v>0.224747</v>
      </c>
      <c r="R639" s="68"/>
      <c r="S639" s="68"/>
      <c r="T639" s="68"/>
      <c r="U639" s="68"/>
      <c r="V639" s="68"/>
      <c r="W639" s="68"/>
      <c r="X639" s="68"/>
      <c r="Y639" s="68"/>
    </row>
    <row r="640" spans="1:25" x14ac:dyDescent="0.2">
      <c r="A640" s="77" t="s">
        <v>19</v>
      </c>
      <c r="B640" s="68" t="s">
        <v>11</v>
      </c>
      <c r="C640" s="68" t="s">
        <v>0</v>
      </c>
      <c r="D640" s="68" t="s">
        <v>299</v>
      </c>
      <c r="E640" s="78">
        <f>+IF(ISNUMBER(DATA!H390),DATA!H390,"n/a")</f>
        <v>842034.68</v>
      </c>
      <c r="F640" s="79">
        <f>+IF(ISNUMBER(DATA!I390),DATA!I390,"n/a")</f>
        <v>0.103766</v>
      </c>
      <c r="G640" s="78">
        <f>+IF(ISNUMBER(DATA!J390),DATA!J390,"n/a")</f>
        <v>2768353.87</v>
      </c>
      <c r="H640" s="79">
        <f>+IF(ISNUMBER(DATA!K390),DATA!K390,"n/a")</f>
        <v>6.0595000000000003E-2</v>
      </c>
      <c r="I640" s="78">
        <f>+IF(ISNUMBER(DATA!L390),DATA!L390,"n/a")</f>
        <v>5754346.1600000001</v>
      </c>
      <c r="J640" s="79">
        <f>+IF(ISNUMBER(DATA!M390),DATA!M390,"n/a")</f>
        <v>8.6072999999999997E-2</v>
      </c>
      <c r="K640" s="78">
        <f>+IF(ISNUMBER(DATA!N390),DATA!N390,"n/a")</f>
        <v>11593632.16</v>
      </c>
      <c r="L640" s="79">
        <f>+IF(ISNUMBER(DATA!O390),DATA!O390,"n/a")</f>
        <v>7.6432E-2</v>
      </c>
      <c r="R640" s="68"/>
      <c r="S640" s="68"/>
      <c r="T640" s="68"/>
      <c r="U640" s="68"/>
      <c r="V640" s="68"/>
      <c r="W640" s="68"/>
      <c r="X640" s="68"/>
      <c r="Y640" s="68"/>
    </row>
    <row r="641" spans="1:25" x14ac:dyDescent="0.2">
      <c r="A641" s="77" t="s">
        <v>19</v>
      </c>
      <c r="B641" s="68" t="s">
        <v>11</v>
      </c>
      <c r="C641" s="68" t="s">
        <v>0</v>
      </c>
      <c r="D641" s="68" t="s">
        <v>300</v>
      </c>
      <c r="E641" s="78">
        <f>+IF(ISNUMBER(DATA!H391),DATA!H391,"n/a")</f>
        <v>81463.05</v>
      </c>
      <c r="F641" s="79">
        <f>+IF(ISNUMBER(DATA!I391),DATA!I391,"n/a")</f>
        <v>0.23172000000000001</v>
      </c>
      <c r="G641" s="78">
        <f>+IF(ISNUMBER(DATA!J391),DATA!J391,"n/a")</f>
        <v>274604.62</v>
      </c>
      <c r="H641" s="79">
        <f>+IF(ISNUMBER(DATA!K391),DATA!K391,"n/a")</f>
        <v>0.223611</v>
      </c>
      <c r="I641" s="78">
        <f>+IF(ISNUMBER(DATA!L391),DATA!L391,"n/a")</f>
        <v>574850.34</v>
      </c>
      <c r="J641" s="79">
        <f>+IF(ISNUMBER(DATA!M391),DATA!M391,"n/a")</f>
        <v>0.27775499999999997</v>
      </c>
      <c r="K641" s="78">
        <f>+IF(ISNUMBER(DATA!N391),DATA!N391,"n/a")</f>
        <v>1051077.1100000001</v>
      </c>
      <c r="L641" s="79">
        <f>+IF(ISNUMBER(DATA!O391),DATA!O391,"n/a")</f>
        <v>0.24906500000000001</v>
      </c>
      <c r="R641" s="68"/>
      <c r="S641" s="68"/>
      <c r="T641" s="68"/>
      <c r="U641" s="68"/>
      <c r="V641" s="68"/>
      <c r="W641" s="68"/>
      <c r="X641" s="68"/>
      <c r="Y641" s="68"/>
    </row>
    <row r="642" spans="1:25" x14ac:dyDescent="0.2">
      <c r="A642" s="77" t="s">
        <v>19</v>
      </c>
      <c r="B642" s="68" t="s">
        <v>11</v>
      </c>
      <c r="C642" s="68" t="s">
        <v>0</v>
      </c>
      <c r="D642" s="68" t="s">
        <v>301</v>
      </c>
      <c r="E642" s="78">
        <f>+IF(ISNUMBER(DATA!H392),DATA!H392,"n/a")</f>
        <v>596067.98</v>
      </c>
      <c r="F642" s="79">
        <f>+IF(ISNUMBER(DATA!I392),DATA!I392,"n/a")</f>
        <v>0.111025</v>
      </c>
      <c r="G642" s="78">
        <f>+IF(ISNUMBER(DATA!J392),DATA!J392,"n/a")</f>
        <v>1947785.04</v>
      </c>
      <c r="H642" s="79">
        <f>+IF(ISNUMBER(DATA!K392),DATA!K392,"n/a")</f>
        <v>0.119863</v>
      </c>
      <c r="I642" s="78">
        <f>+IF(ISNUMBER(DATA!L392),DATA!L392,"n/a")</f>
        <v>4000389.16</v>
      </c>
      <c r="J642" s="79">
        <f>+IF(ISNUMBER(DATA!M392),DATA!M392,"n/a")</f>
        <v>0.17554</v>
      </c>
      <c r="K642" s="78">
        <f>+IF(ISNUMBER(DATA!N392),DATA!N392,"n/a")</f>
        <v>7886679.3499999996</v>
      </c>
      <c r="L642" s="79">
        <f>+IF(ISNUMBER(DATA!O392),DATA!O392,"n/a")</f>
        <v>0.155332</v>
      </c>
      <c r="R642" s="68"/>
      <c r="S642" s="68"/>
      <c r="T642" s="68"/>
      <c r="U642" s="68"/>
      <c r="V642" s="68"/>
      <c r="W642" s="68"/>
      <c r="X642" s="68"/>
      <c r="Y642" s="68"/>
    </row>
    <row r="643" spans="1:25" x14ac:dyDescent="0.2">
      <c r="A643" s="77" t="s">
        <v>19</v>
      </c>
      <c r="B643" s="68" t="s">
        <v>11</v>
      </c>
      <c r="C643" s="68" t="s">
        <v>0</v>
      </c>
      <c r="D643" s="68" t="s">
        <v>302</v>
      </c>
      <c r="E643" s="78">
        <f>+IF(ISNUMBER(DATA!H393),DATA!H393,"n/a")</f>
        <v>211260.39</v>
      </c>
      <c r="F643" s="79">
        <f>+IF(ISNUMBER(DATA!I393),DATA!I393,"n/a")</f>
        <v>0.41273500000000002</v>
      </c>
      <c r="G643" s="78">
        <f>+IF(ISNUMBER(DATA!J393),DATA!J393,"n/a")</f>
        <v>685674.9</v>
      </c>
      <c r="H643" s="79">
        <f>+IF(ISNUMBER(DATA!K393),DATA!K393,"n/a")</f>
        <v>0.358601</v>
      </c>
      <c r="I643" s="78">
        <f>+IF(ISNUMBER(DATA!L393),DATA!L393,"n/a")</f>
        <v>1416515.11</v>
      </c>
      <c r="J643" s="79">
        <f>+IF(ISNUMBER(DATA!M393),DATA!M393,"n/a")</f>
        <v>0.37060100000000001</v>
      </c>
      <c r="K643" s="78">
        <f>+IF(ISNUMBER(DATA!N393),DATA!N393,"n/a")</f>
        <v>2755920.76</v>
      </c>
      <c r="L643" s="79">
        <f>+IF(ISNUMBER(DATA!O393),DATA!O393,"n/a")</f>
        <v>0.27992800000000001</v>
      </c>
      <c r="R643" s="68"/>
      <c r="S643" s="68"/>
      <c r="T643" s="68"/>
      <c r="U643" s="68"/>
      <c r="V643" s="68"/>
      <c r="W643" s="68"/>
      <c r="X643" s="68"/>
      <c r="Y643" s="68"/>
    </row>
    <row r="644" spans="1:25" x14ac:dyDescent="0.2">
      <c r="A644" s="77" t="s">
        <v>19</v>
      </c>
      <c r="B644" s="68" t="s">
        <v>11</v>
      </c>
      <c r="C644" s="68" t="s">
        <v>0</v>
      </c>
      <c r="D644" s="68" t="s">
        <v>303</v>
      </c>
      <c r="E644" s="78">
        <f>+IF(ISNUMBER(DATA!H394),DATA!H394,"n/a")</f>
        <v>241350.27</v>
      </c>
      <c r="F644" s="79">
        <f>+IF(ISNUMBER(DATA!I394),DATA!I394,"n/a")</f>
        <v>1.7715999999999999E-2</v>
      </c>
      <c r="G644" s="78">
        <f>+IF(ISNUMBER(DATA!J394),DATA!J394,"n/a")</f>
        <v>826068.7</v>
      </c>
      <c r="H644" s="79">
        <f>+IF(ISNUMBER(DATA!K394),DATA!K394,"n/a")</f>
        <v>0.127889</v>
      </c>
      <c r="I644" s="78">
        <f>+IF(ISNUMBER(DATA!L394),DATA!L394,"n/a")</f>
        <v>1693762.61</v>
      </c>
      <c r="J644" s="79">
        <f>+IF(ISNUMBER(DATA!M394),DATA!M394,"n/a")</f>
        <v>0.104144</v>
      </c>
      <c r="K644" s="78">
        <f>+IF(ISNUMBER(DATA!N394),DATA!N394,"n/a")</f>
        <v>3492016.04</v>
      </c>
      <c r="L644" s="79">
        <f>+IF(ISNUMBER(DATA!O394),DATA!O394,"n/a")</f>
        <v>0.17893700000000001</v>
      </c>
      <c r="R644" s="68"/>
      <c r="S644" s="68"/>
      <c r="T644" s="68"/>
      <c r="U644" s="68"/>
      <c r="V644" s="68"/>
      <c r="W644" s="68"/>
      <c r="X644" s="68"/>
      <c r="Y644" s="68"/>
    </row>
    <row r="645" spans="1:25" x14ac:dyDescent="0.2">
      <c r="A645" s="77" t="s">
        <v>19</v>
      </c>
      <c r="B645" s="68" t="s">
        <v>11</v>
      </c>
      <c r="C645" s="68" t="s">
        <v>0</v>
      </c>
      <c r="D645" s="68" t="s">
        <v>304</v>
      </c>
      <c r="E645" s="78">
        <f>+IF(ISNUMBER(DATA!H395),DATA!H395,"n/a")</f>
        <v>137771.79999999999</v>
      </c>
      <c r="F645" s="79">
        <f>+IF(ISNUMBER(DATA!I395),DATA!I395,"n/a")</f>
        <v>0.152757</v>
      </c>
      <c r="G645" s="78">
        <f>+IF(ISNUMBER(DATA!J395),DATA!J395,"n/a")</f>
        <v>455897.52</v>
      </c>
      <c r="H645" s="79">
        <f>+IF(ISNUMBER(DATA!K395),DATA!K395,"n/a")</f>
        <v>0.153113</v>
      </c>
      <c r="I645" s="78">
        <f>+IF(ISNUMBER(DATA!L395),DATA!L395,"n/a")</f>
        <v>946955.65</v>
      </c>
      <c r="J645" s="79">
        <f>+IF(ISNUMBER(DATA!M395),DATA!M395,"n/a")</f>
        <v>0.20383599999999999</v>
      </c>
      <c r="K645" s="78">
        <f>+IF(ISNUMBER(DATA!N395),DATA!N395,"n/a")</f>
        <v>1770229.47</v>
      </c>
      <c r="L645" s="79">
        <f>+IF(ISNUMBER(DATA!O395),DATA!O395,"n/a")</f>
        <v>0.19923099999999999</v>
      </c>
      <c r="R645" s="68"/>
      <c r="S645" s="68"/>
      <c r="T645" s="68"/>
      <c r="U645" s="68"/>
      <c r="V645" s="68"/>
      <c r="W645" s="68"/>
      <c r="X645" s="68"/>
      <c r="Y645" s="68"/>
    </row>
    <row r="646" spans="1:25" x14ac:dyDescent="0.2">
      <c r="A646" s="77" t="s">
        <v>19</v>
      </c>
      <c r="B646" s="68" t="s">
        <v>11</v>
      </c>
      <c r="C646" s="68" t="s">
        <v>0</v>
      </c>
      <c r="D646" s="68" t="s">
        <v>305</v>
      </c>
      <c r="E646" s="78">
        <f>+IF(ISNUMBER(DATA!H396),DATA!H396,"n/a")</f>
        <v>207633.44</v>
      </c>
      <c r="F646" s="79">
        <f>+IF(ISNUMBER(DATA!I396),DATA!I396,"n/a")</f>
        <v>0.11405</v>
      </c>
      <c r="G646" s="78">
        <f>+IF(ISNUMBER(DATA!J396),DATA!J396,"n/a")</f>
        <v>680776.3</v>
      </c>
      <c r="H646" s="79">
        <f>+IF(ISNUMBER(DATA!K396),DATA!K396,"n/a")</f>
        <v>9.7036999999999998E-2</v>
      </c>
      <c r="I646" s="78">
        <f>+IF(ISNUMBER(DATA!L396),DATA!L396,"n/a")</f>
        <v>1508052.5</v>
      </c>
      <c r="J646" s="79">
        <f>+IF(ISNUMBER(DATA!M396),DATA!M396,"n/a")</f>
        <v>0.227493</v>
      </c>
      <c r="K646" s="78">
        <f>+IF(ISNUMBER(DATA!N396),DATA!N396,"n/a")</f>
        <v>2835918.35</v>
      </c>
      <c r="L646" s="79">
        <f>+IF(ISNUMBER(DATA!O396),DATA!O396,"n/a")</f>
        <v>0.27476600000000001</v>
      </c>
      <c r="R646" s="68"/>
      <c r="S646" s="68"/>
      <c r="T646" s="68"/>
      <c r="U646" s="68"/>
      <c r="V646" s="68"/>
      <c r="W646" s="68"/>
      <c r="X646" s="68"/>
      <c r="Y646" s="68"/>
    </row>
    <row r="647" spans="1:25" x14ac:dyDescent="0.2">
      <c r="A647" s="77" t="s">
        <v>19</v>
      </c>
      <c r="B647" s="68" t="s">
        <v>11</v>
      </c>
      <c r="C647" s="68" t="s">
        <v>0</v>
      </c>
      <c r="D647" s="68" t="s">
        <v>306</v>
      </c>
      <c r="E647" s="78">
        <f>+IF(ISNUMBER(DATA!H397),DATA!H397,"n/a")</f>
        <v>1253595.1399999999</v>
      </c>
      <c r="F647" s="79">
        <f>+IF(ISNUMBER(DATA!I397),DATA!I397,"n/a")</f>
        <v>-3.6105999999999999E-2</v>
      </c>
      <c r="G647" s="78">
        <f>+IF(ISNUMBER(DATA!J397),DATA!J397,"n/a")</f>
        <v>4332112.01</v>
      </c>
      <c r="H647" s="79">
        <f>+IF(ISNUMBER(DATA!K397),DATA!K397,"n/a")</f>
        <v>-4.4699000000000003E-2</v>
      </c>
      <c r="I647" s="78">
        <f>+IF(ISNUMBER(DATA!L397),DATA!L397,"n/a")</f>
        <v>8502171.7599999998</v>
      </c>
      <c r="J647" s="79">
        <f>+IF(ISNUMBER(DATA!M397),DATA!M397,"n/a")</f>
        <v>-9.4830000000000001E-3</v>
      </c>
      <c r="K647" s="78">
        <f>+IF(ISNUMBER(DATA!N397),DATA!N397,"n/a")</f>
        <v>16893494.870000001</v>
      </c>
      <c r="L647" s="79">
        <f>+IF(ISNUMBER(DATA!O397),DATA!O397,"n/a")</f>
        <v>4.0155000000000003E-2</v>
      </c>
      <c r="R647" s="68"/>
      <c r="S647" s="68"/>
      <c r="T647" s="68"/>
      <c r="U647" s="68"/>
      <c r="V647" s="68"/>
      <c r="W647" s="68"/>
      <c r="X647" s="68"/>
      <c r="Y647" s="68"/>
    </row>
    <row r="648" spans="1:25" x14ac:dyDescent="0.2">
      <c r="A648" s="77" t="s">
        <v>19</v>
      </c>
      <c r="B648" s="68" t="s">
        <v>11</v>
      </c>
      <c r="C648" s="68" t="s">
        <v>0</v>
      </c>
      <c r="D648" s="68" t="s">
        <v>307</v>
      </c>
      <c r="E648" s="78">
        <f>+IF(ISNUMBER(DATA!H398),DATA!H398,"n/a")</f>
        <v>470555.2</v>
      </c>
      <c r="F648" s="79">
        <f>+IF(ISNUMBER(DATA!I398),DATA!I398,"n/a")</f>
        <v>6.1873999999999998E-2</v>
      </c>
      <c r="G648" s="78">
        <f>+IF(ISNUMBER(DATA!J398),DATA!J398,"n/a")</f>
        <v>1572096.2</v>
      </c>
      <c r="H648" s="79">
        <f>+IF(ISNUMBER(DATA!K398),DATA!K398,"n/a")</f>
        <v>5.2818999999999998E-2</v>
      </c>
      <c r="I648" s="78">
        <f>+IF(ISNUMBER(DATA!L398),DATA!L398,"n/a")</f>
        <v>3125185.21</v>
      </c>
      <c r="J648" s="79">
        <f>+IF(ISNUMBER(DATA!M398),DATA!M398,"n/a")</f>
        <v>9.3162999999999996E-2</v>
      </c>
      <c r="K648" s="78">
        <f>+IF(ISNUMBER(DATA!N398),DATA!N398,"n/a")</f>
        <v>5976200.2300000004</v>
      </c>
      <c r="L648" s="79">
        <f>+IF(ISNUMBER(DATA!O398),DATA!O398,"n/a")</f>
        <v>0.13375799999999999</v>
      </c>
      <c r="R648" s="68"/>
      <c r="S648" s="68"/>
      <c r="T648" s="68"/>
      <c r="U648" s="68"/>
      <c r="V648" s="68"/>
      <c r="W648" s="68"/>
      <c r="X648" s="68"/>
      <c r="Y648" s="68"/>
    </row>
    <row r="649" spans="1:25" x14ac:dyDescent="0.2">
      <c r="A649" s="77" t="s">
        <v>19</v>
      </c>
      <c r="B649" s="68" t="s">
        <v>11</v>
      </c>
      <c r="C649" s="68" t="s">
        <v>0</v>
      </c>
      <c r="D649" s="68" t="s">
        <v>308</v>
      </c>
      <c r="E649" s="78">
        <f>+IF(ISNUMBER(DATA!H399),DATA!H399,"n/a")</f>
        <v>73356.55</v>
      </c>
      <c r="F649" s="79">
        <f>+IF(ISNUMBER(DATA!I399),DATA!I399,"n/a")</f>
        <v>0.4849</v>
      </c>
      <c r="G649" s="78">
        <f>+IF(ISNUMBER(DATA!J399),DATA!J399,"n/a")</f>
        <v>243039.09</v>
      </c>
      <c r="H649" s="79">
        <f>+IF(ISNUMBER(DATA!K399),DATA!K399,"n/a")</f>
        <v>0.30446200000000001</v>
      </c>
      <c r="I649" s="78">
        <f>+IF(ISNUMBER(DATA!L399),DATA!L399,"n/a")</f>
        <v>496356.8</v>
      </c>
      <c r="J649" s="79">
        <f>+IF(ISNUMBER(DATA!M399),DATA!M399,"n/a")</f>
        <v>0.33716800000000002</v>
      </c>
      <c r="K649" s="78">
        <f>+IF(ISNUMBER(DATA!N399),DATA!N399,"n/a")</f>
        <v>889478.04</v>
      </c>
      <c r="L649" s="79">
        <f>+IF(ISNUMBER(DATA!O399),DATA!O399,"n/a")</f>
        <v>0.27438899999999999</v>
      </c>
      <c r="R649" s="68"/>
      <c r="S649" s="68"/>
      <c r="T649" s="68"/>
      <c r="U649" s="68"/>
      <c r="V649" s="68"/>
      <c r="W649" s="68"/>
      <c r="X649" s="68"/>
      <c r="Y649" s="68"/>
    </row>
    <row r="650" spans="1:25" x14ac:dyDescent="0.2">
      <c r="A650" s="77" t="s">
        <v>19</v>
      </c>
      <c r="B650" s="68" t="s">
        <v>11</v>
      </c>
      <c r="C650" s="68" t="s">
        <v>0</v>
      </c>
      <c r="D650" s="68" t="s">
        <v>309</v>
      </c>
      <c r="E650" s="78">
        <f>+IF(ISNUMBER(DATA!H400),DATA!H400,"n/a")</f>
        <v>374566.04</v>
      </c>
      <c r="F650" s="79">
        <f>+IF(ISNUMBER(DATA!I400),DATA!I400,"n/a")</f>
        <v>9.7559000000000007E-2</v>
      </c>
      <c r="G650" s="78">
        <f>+IF(ISNUMBER(DATA!J400),DATA!J400,"n/a")</f>
        <v>1217707.03</v>
      </c>
      <c r="H650" s="79">
        <f>+IF(ISNUMBER(DATA!K400),DATA!K400,"n/a")</f>
        <v>9.3165999999999999E-2</v>
      </c>
      <c r="I650" s="78">
        <f>+IF(ISNUMBER(DATA!L400),DATA!L400,"n/a")</f>
        <v>2493552</v>
      </c>
      <c r="J650" s="79">
        <f>+IF(ISNUMBER(DATA!M400),DATA!M400,"n/a")</f>
        <v>0.168381</v>
      </c>
      <c r="K650" s="78">
        <f>+IF(ISNUMBER(DATA!N400),DATA!N400,"n/a")</f>
        <v>4867869.6500000004</v>
      </c>
      <c r="L650" s="79">
        <f>+IF(ISNUMBER(DATA!O400),DATA!O400,"n/a")</f>
        <v>0.16212399999999999</v>
      </c>
      <c r="R650" s="68"/>
      <c r="S650" s="68"/>
      <c r="T650" s="68"/>
      <c r="U650" s="68"/>
      <c r="V650" s="68"/>
      <c r="W650" s="68"/>
      <c r="X650" s="68"/>
      <c r="Y650" s="68"/>
    </row>
    <row r="651" spans="1:25" x14ac:dyDescent="0.2">
      <c r="A651" s="77" t="s">
        <v>19</v>
      </c>
      <c r="B651" s="68" t="s">
        <v>11</v>
      </c>
      <c r="C651" s="68" t="s">
        <v>0</v>
      </c>
      <c r="D651" s="68" t="s">
        <v>310</v>
      </c>
      <c r="E651" s="78">
        <f>+IF(ISNUMBER(DATA!H401),DATA!H401,"n/a")</f>
        <v>133987.37</v>
      </c>
      <c r="F651" s="79">
        <f>+IF(ISNUMBER(DATA!I401),DATA!I401,"n/a")</f>
        <v>0.21259900000000001</v>
      </c>
      <c r="G651" s="78">
        <f>+IF(ISNUMBER(DATA!J401),DATA!J401,"n/a")</f>
        <v>475579.32</v>
      </c>
      <c r="H651" s="79">
        <f>+IF(ISNUMBER(DATA!K401),DATA!K401,"n/a")</f>
        <v>0.201872</v>
      </c>
      <c r="I651" s="78">
        <f>+IF(ISNUMBER(DATA!L401),DATA!L401,"n/a")</f>
        <v>997855.81</v>
      </c>
      <c r="J651" s="79">
        <f>+IF(ISNUMBER(DATA!M401),DATA!M401,"n/a")</f>
        <v>0.230208</v>
      </c>
      <c r="K651" s="78">
        <f>+IF(ISNUMBER(DATA!N401),DATA!N401,"n/a")</f>
        <v>1848747.95</v>
      </c>
      <c r="L651" s="79">
        <f>+IF(ISNUMBER(DATA!O401),DATA!O401,"n/a")</f>
        <v>0.24493999999999999</v>
      </c>
      <c r="R651" s="68"/>
      <c r="S651" s="68"/>
      <c r="T651" s="68"/>
      <c r="U651" s="68"/>
      <c r="V651" s="68"/>
      <c r="W651" s="68"/>
      <c r="X651" s="68"/>
      <c r="Y651" s="68"/>
    </row>
    <row r="652" spans="1:25" x14ac:dyDescent="0.2">
      <c r="A652" s="77" t="s">
        <v>19</v>
      </c>
      <c r="B652" s="68" t="s">
        <v>11</v>
      </c>
      <c r="C652" s="68" t="s">
        <v>0</v>
      </c>
      <c r="D652" s="68" t="s">
        <v>311</v>
      </c>
      <c r="E652" s="78">
        <f>+IF(ISNUMBER(DATA!H402),DATA!H402,"n/a")</f>
        <v>487292.22</v>
      </c>
      <c r="F652" s="79">
        <f>+IF(ISNUMBER(DATA!I402),DATA!I402,"n/a")</f>
        <v>-3.1813000000000001E-2</v>
      </c>
      <c r="G652" s="78">
        <f>+IF(ISNUMBER(DATA!J402),DATA!J402,"n/a")</f>
        <v>1657566.64</v>
      </c>
      <c r="H652" s="79">
        <f>+IF(ISNUMBER(DATA!K402),DATA!K402,"n/a")</f>
        <v>-4.9616E-2</v>
      </c>
      <c r="I652" s="78">
        <f>+IF(ISNUMBER(DATA!L402),DATA!L402,"n/a")</f>
        <v>3383290.3</v>
      </c>
      <c r="J652" s="79">
        <f>+IF(ISNUMBER(DATA!M402),DATA!M402,"n/a")</f>
        <v>5.5269999999999998E-3</v>
      </c>
      <c r="K652" s="78">
        <f>+IF(ISNUMBER(DATA!N402),DATA!N402,"n/a")</f>
        <v>6787316.5</v>
      </c>
      <c r="L652" s="79">
        <f>+IF(ISNUMBER(DATA!O402),DATA!O402,"n/a")</f>
        <v>6.1031000000000002E-2</v>
      </c>
      <c r="R652" s="68"/>
      <c r="S652" s="68"/>
      <c r="T652" s="68"/>
      <c r="U652" s="68"/>
      <c r="V652" s="68"/>
      <c r="W652" s="68"/>
      <c r="X652" s="68"/>
      <c r="Y652" s="68"/>
    </row>
    <row r="653" spans="1:25" x14ac:dyDescent="0.2">
      <c r="A653" s="77" t="s">
        <v>19</v>
      </c>
      <c r="B653" s="68" t="s">
        <v>11</v>
      </c>
      <c r="C653" s="68" t="s">
        <v>0</v>
      </c>
      <c r="D653" s="68" t="s">
        <v>312</v>
      </c>
      <c r="E653" s="78">
        <f>+IF(ISNUMBER(DATA!H403),DATA!H403,"n/a")</f>
        <v>265209.28000000003</v>
      </c>
      <c r="F653" s="79">
        <f>+IF(ISNUMBER(DATA!I403),DATA!I403,"n/a")</f>
        <v>4.8134999999999997E-2</v>
      </c>
      <c r="G653" s="78">
        <f>+IF(ISNUMBER(DATA!J403),DATA!J403,"n/a")</f>
        <v>854015.83</v>
      </c>
      <c r="H653" s="79">
        <f>+IF(ISNUMBER(DATA!K403),DATA!K403,"n/a")</f>
        <v>3.7032000000000002E-2</v>
      </c>
      <c r="I653" s="78">
        <f>+IF(ISNUMBER(DATA!L403),DATA!L403,"n/a")</f>
        <v>1871626.79</v>
      </c>
      <c r="J653" s="79">
        <f>+IF(ISNUMBER(DATA!M403),DATA!M403,"n/a")</f>
        <v>0.114772</v>
      </c>
      <c r="K653" s="78">
        <f>+IF(ISNUMBER(DATA!N403),DATA!N403,"n/a")</f>
        <v>3900129.91</v>
      </c>
      <c r="L653" s="79">
        <f>+IF(ISNUMBER(DATA!O403),DATA!O403,"n/a")</f>
        <v>0.18561800000000001</v>
      </c>
      <c r="R653" s="68"/>
      <c r="S653" s="68"/>
      <c r="T653" s="68"/>
      <c r="U653" s="68"/>
      <c r="V653" s="68"/>
      <c r="W653" s="68"/>
      <c r="X653" s="68"/>
      <c r="Y653" s="68"/>
    </row>
    <row r="654" spans="1:25" x14ac:dyDescent="0.2">
      <c r="A654" s="77" t="s">
        <v>19</v>
      </c>
      <c r="B654" s="68" t="s">
        <v>11</v>
      </c>
      <c r="C654" s="68" t="s">
        <v>0</v>
      </c>
      <c r="D654" s="68" t="s">
        <v>313</v>
      </c>
      <c r="E654" s="78">
        <f>+IF(ISNUMBER(DATA!H404),DATA!H404,"n/a")</f>
        <v>277400.84000000003</v>
      </c>
      <c r="F654" s="79">
        <f>+IF(ISNUMBER(DATA!I404),DATA!I404,"n/a")</f>
        <v>0.117508</v>
      </c>
      <c r="G654" s="78">
        <f>+IF(ISNUMBER(DATA!J404),DATA!J404,"n/a")</f>
        <v>1024920.4</v>
      </c>
      <c r="H654" s="79">
        <f>+IF(ISNUMBER(DATA!K404),DATA!K404,"n/a")</f>
        <v>0.136044</v>
      </c>
      <c r="I654" s="78">
        <f>+IF(ISNUMBER(DATA!L404),DATA!L404,"n/a")</f>
        <v>2034844.07</v>
      </c>
      <c r="J654" s="79">
        <f>+IF(ISNUMBER(DATA!M404),DATA!M404,"n/a")</f>
        <v>0.13958200000000001</v>
      </c>
      <c r="K654" s="78">
        <f>+IF(ISNUMBER(DATA!N404),DATA!N404,"n/a")</f>
        <v>3823966.69</v>
      </c>
      <c r="L654" s="79">
        <f>+IF(ISNUMBER(DATA!O404),DATA!O404,"n/a")</f>
        <v>0.116815</v>
      </c>
      <c r="R654" s="68"/>
      <c r="S654" s="68"/>
      <c r="T654" s="68"/>
      <c r="U654" s="68"/>
      <c r="V654" s="68"/>
      <c r="W654" s="68"/>
      <c r="X654" s="68"/>
      <c r="Y654" s="68"/>
    </row>
    <row r="655" spans="1:25" x14ac:dyDescent="0.2">
      <c r="A655" s="77" t="s">
        <v>19</v>
      </c>
      <c r="B655" s="68" t="s">
        <v>11</v>
      </c>
      <c r="C655" s="68" t="s">
        <v>0</v>
      </c>
      <c r="D655" s="68" t="s">
        <v>314</v>
      </c>
      <c r="E655" s="78">
        <f>+IF(ISNUMBER(DATA!H405),DATA!H405,"n/a")</f>
        <v>345294.46</v>
      </c>
      <c r="F655" s="79">
        <f>+IF(ISNUMBER(DATA!I405),DATA!I405,"n/a")</f>
        <v>0.19295300000000001</v>
      </c>
      <c r="G655" s="78">
        <f>+IF(ISNUMBER(DATA!J405),DATA!J405,"n/a")</f>
        <v>1179346.9099999999</v>
      </c>
      <c r="H655" s="79">
        <f>+IF(ISNUMBER(DATA!K405),DATA!K405,"n/a")</f>
        <v>0.11249000000000001</v>
      </c>
      <c r="I655" s="78">
        <f>+IF(ISNUMBER(DATA!L405),DATA!L405,"n/a")</f>
        <v>2347035.4300000002</v>
      </c>
      <c r="J655" s="79">
        <f>+IF(ISNUMBER(DATA!M405),DATA!M405,"n/a")</f>
        <v>6.3350000000000004E-2</v>
      </c>
      <c r="K655" s="78">
        <f>+IF(ISNUMBER(DATA!N405),DATA!N405,"n/a")</f>
        <v>4440062.03</v>
      </c>
      <c r="L655" s="79">
        <f>+IF(ISNUMBER(DATA!O405),DATA!O405,"n/a")</f>
        <v>5.6843999999999999E-2</v>
      </c>
      <c r="R655" s="68"/>
      <c r="S655" s="68"/>
      <c r="T655" s="68"/>
      <c r="U655" s="68"/>
      <c r="V655" s="68"/>
      <c r="W655" s="68"/>
      <c r="X655" s="68"/>
      <c r="Y655" s="68"/>
    </row>
    <row r="656" spans="1:25" x14ac:dyDescent="0.2">
      <c r="A656" s="77" t="s">
        <v>19</v>
      </c>
      <c r="B656" s="68" t="s">
        <v>11</v>
      </c>
      <c r="C656" s="68" t="s">
        <v>0</v>
      </c>
      <c r="D656" s="68" t="s">
        <v>315</v>
      </c>
      <c r="E656" s="78">
        <f>+IF(ISNUMBER(DATA!H406),DATA!H406,"n/a")</f>
        <v>227146.1</v>
      </c>
      <c r="F656" s="79">
        <f>+IF(ISNUMBER(DATA!I406),DATA!I406,"n/a")</f>
        <v>9.8488000000000006E-2</v>
      </c>
      <c r="G656" s="78">
        <f>+IF(ISNUMBER(DATA!J406),DATA!J406,"n/a")</f>
        <v>744943.69</v>
      </c>
      <c r="H656" s="79">
        <f>+IF(ISNUMBER(DATA!K406),DATA!K406,"n/a")</f>
        <v>6.0504000000000002E-2</v>
      </c>
      <c r="I656" s="78">
        <f>+IF(ISNUMBER(DATA!L406),DATA!L406,"n/a")</f>
        <v>1580582.67</v>
      </c>
      <c r="J656" s="79">
        <f>+IF(ISNUMBER(DATA!M406),DATA!M406,"n/a")</f>
        <v>9.2077999999999993E-2</v>
      </c>
      <c r="K656" s="78">
        <f>+IF(ISNUMBER(DATA!N406),DATA!N406,"n/a")</f>
        <v>3131873.66</v>
      </c>
      <c r="L656" s="79">
        <f>+IF(ISNUMBER(DATA!O406),DATA!O406,"n/a")</f>
        <v>0.108111</v>
      </c>
      <c r="R656" s="68"/>
      <c r="S656" s="68"/>
      <c r="T656" s="68"/>
      <c r="U656" s="68"/>
      <c r="V656" s="68"/>
      <c r="W656" s="68"/>
      <c r="X656" s="68"/>
      <c r="Y656" s="68"/>
    </row>
    <row r="657" spans="1:25" x14ac:dyDescent="0.2">
      <c r="A657" s="77" t="s">
        <v>19</v>
      </c>
      <c r="B657" s="68" t="s">
        <v>11</v>
      </c>
      <c r="C657" s="68" t="s">
        <v>0</v>
      </c>
      <c r="D657" s="68" t="s">
        <v>316</v>
      </c>
      <c r="E657" s="78">
        <f>+IF(ISNUMBER(DATA!H407),DATA!H407,"n/a")</f>
        <v>214647.72</v>
      </c>
      <c r="F657" s="79">
        <f>+IF(ISNUMBER(DATA!I407),DATA!I407,"n/a")</f>
        <v>0.106701</v>
      </c>
      <c r="G657" s="78">
        <f>+IF(ISNUMBER(DATA!J407),DATA!J407,"n/a")</f>
        <v>720084.37</v>
      </c>
      <c r="H657" s="79">
        <f>+IF(ISNUMBER(DATA!K407),DATA!K407,"n/a")</f>
        <v>0.107458</v>
      </c>
      <c r="I657" s="78">
        <f>+IF(ISNUMBER(DATA!L407),DATA!L407,"n/a")</f>
        <v>1500276.15</v>
      </c>
      <c r="J657" s="79">
        <f>+IF(ISNUMBER(DATA!M407),DATA!M407,"n/a")</f>
        <v>0.15437799999999999</v>
      </c>
      <c r="K657" s="78">
        <f>+IF(ISNUMBER(DATA!N407),DATA!N407,"n/a")</f>
        <v>2897453.79</v>
      </c>
      <c r="L657" s="79">
        <f>+IF(ISNUMBER(DATA!O407),DATA!O407,"n/a")</f>
        <v>0.15091199999999999</v>
      </c>
      <c r="R657" s="68"/>
      <c r="S657" s="68"/>
      <c r="T657" s="68"/>
      <c r="U657" s="68"/>
      <c r="V657" s="68"/>
      <c r="W657" s="68"/>
      <c r="X657" s="68"/>
      <c r="Y657" s="68"/>
    </row>
    <row r="658" spans="1:25" x14ac:dyDescent="0.2">
      <c r="A658" s="77" t="s">
        <v>19</v>
      </c>
      <c r="B658" s="68" t="s">
        <v>11</v>
      </c>
      <c r="C658" s="68" t="s">
        <v>0</v>
      </c>
      <c r="D658" s="68" t="s">
        <v>317</v>
      </c>
      <c r="E658" s="78">
        <f>+IF(ISNUMBER(DATA!H408),DATA!H408,"n/a")</f>
        <v>125232.74</v>
      </c>
      <c r="F658" s="79">
        <f>+IF(ISNUMBER(DATA!I408),DATA!I408,"n/a")</f>
        <v>7.6425000000000007E-2</v>
      </c>
      <c r="G658" s="78">
        <f>+IF(ISNUMBER(DATA!J408),DATA!J408,"n/a")</f>
        <v>444058.6</v>
      </c>
      <c r="H658" s="79">
        <f>+IF(ISNUMBER(DATA!K408),DATA!K408,"n/a")</f>
        <v>0.10635600000000001</v>
      </c>
      <c r="I658" s="78">
        <f>+IF(ISNUMBER(DATA!L408),DATA!L408,"n/a")</f>
        <v>904172</v>
      </c>
      <c r="J658" s="79">
        <f>+IF(ISNUMBER(DATA!M408),DATA!M408,"n/a")</f>
        <v>0.139489</v>
      </c>
      <c r="K658" s="78">
        <f>+IF(ISNUMBER(DATA!N408),DATA!N408,"n/a")</f>
        <v>1703811.47</v>
      </c>
      <c r="L658" s="79">
        <f>+IF(ISNUMBER(DATA!O408),DATA!O408,"n/a")</f>
        <v>0.147318</v>
      </c>
      <c r="R658" s="68"/>
      <c r="S658" s="68"/>
      <c r="T658" s="68"/>
      <c r="U658" s="68"/>
      <c r="V658" s="68"/>
      <c r="W658" s="68"/>
      <c r="X658" s="68"/>
      <c r="Y658" s="68"/>
    </row>
    <row r="659" spans="1:25" x14ac:dyDescent="0.2">
      <c r="A659" s="77" t="s">
        <v>19</v>
      </c>
      <c r="B659" s="68" t="s">
        <v>11</v>
      </c>
      <c r="C659" s="68" t="s">
        <v>0</v>
      </c>
      <c r="D659" s="68" t="s">
        <v>318</v>
      </c>
      <c r="E659" s="78">
        <f>+IF(ISNUMBER(DATA!H409),DATA!H409,"n/a")</f>
        <v>271282.08</v>
      </c>
      <c r="F659" s="79">
        <f>+IF(ISNUMBER(DATA!I409),DATA!I409,"n/a")</f>
        <v>2.1922000000000001E-2</v>
      </c>
      <c r="G659" s="78">
        <f>+IF(ISNUMBER(DATA!J409),DATA!J409,"n/a")</f>
        <v>883385.05</v>
      </c>
      <c r="H659" s="79">
        <f>+IF(ISNUMBER(DATA!K409),DATA!K409,"n/a")</f>
        <v>-1.2305E-2</v>
      </c>
      <c r="I659" s="78">
        <f>+IF(ISNUMBER(DATA!L409),DATA!L409,"n/a")</f>
        <v>1843796.29</v>
      </c>
      <c r="J659" s="79">
        <f>+IF(ISNUMBER(DATA!M409),DATA!M409,"n/a")</f>
        <v>2.2509999999999999E-2</v>
      </c>
      <c r="K659" s="78">
        <f>+IF(ISNUMBER(DATA!N409),DATA!N409,"n/a")</f>
        <v>3753369.01</v>
      </c>
      <c r="L659" s="79">
        <f>+IF(ISNUMBER(DATA!O409),DATA!O409,"n/a")</f>
        <v>5.7729999999999997E-2</v>
      </c>
      <c r="R659" s="68"/>
      <c r="S659" s="68"/>
      <c r="T659" s="68"/>
      <c r="U659" s="68"/>
      <c r="V659" s="68"/>
      <c r="W659" s="68"/>
      <c r="X659" s="68"/>
      <c r="Y659" s="68"/>
    </row>
    <row r="660" spans="1:25" x14ac:dyDescent="0.2">
      <c r="A660" s="77" t="s">
        <v>19</v>
      </c>
      <c r="B660" s="68" t="s">
        <v>11</v>
      </c>
      <c r="C660" s="68" t="s">
        <v>0</v>
      </c>
      <c r="D660" s="68" t="s">
        <v>319</v>
      </c>
      <c r="E660" s="78">
        <f>+IF(ISNUMBER(DATA!H410),DATA!H410,"n/a")</f>
        <v>93691.76</v>
      </c>
      <c r="F660" s="79">
        <f>+IF(ISNUMBER(DATA!I410),DATA!I410,"n/a")</f>
        <v>0.37587399999999999</v>
      </c>
      <c r="G660" s="78">
        <f>+IF(ISNUMBER(DATA!J410),DATA!J410,"n/a")</f>
        <v>318886.05</v>
      </c>
      <c r="H660" s="79">
        <f>+IF(ISNUMBER(DATA!K410),DATA!K410,"n/a")</f>
        <v>0.31251099999999998</v>
      </c>
      <c r="I660" s="78">
        <f>+IF(ISNUMBER(DATA!L410),DATA!L410,"n/a")</f>
        <v>652407.35</v>
      </c>
      <c r="J660" s="79">
        <f>+IF(ISNUMBER(DATA!M410),DATA!M410,"n/a")</f>
        <v>0.368759</v>
      </c>
      <c r="K660" s="78">
        <f>+IF(ISNUMBER(DATA!N410),DATA!N410,"n/a")</f>
        <v>1202116.43</v>
      </c>
      <c r="L660" s="79">
        <f>+IF(ISNUMBER(DATA!O410),DATA!O410,"n/a")</f>
        <v>0.34248299999999998</v>
      </c>
      <c r="R660" s="68"/>
      <c r="S660" s="68"/>
      <c r="T660" s="68"/>
      <c r="U660" s="68"/>
      <c r="V660" s="68"/>
      <c r="W660" s="68"/>
      <c r="X660" s="68"/>
      <c r="Y660" s="68"/>
    </row>
    <row r="661" spans="1:25" x14ac:dyDescent="0.2">
      <c r="A661" s="77" t="s">
        <v>19</v>
      </c>
      <c r="B661" s="68" t="s">
        <v>11</v>
      </c>
      <c r="C661" s="68" t="s">
        <v>0</v>
      </c>
      <c r="D661" s="68" t="s">
        <v>320</v>
      </c>
      <c r="E661" s="78">
        <f>+IF(ISNUMBER(DATA!H411),DATA!H411,"n/a")</f>
        <v>239540.79</v>
      </c>
      <c r="F661" s="79">
        <f>+IF(ISNUMBER(DATA!I411),DATA!I411,"n/a")</f>
        <v>1.7245E-2</v>
      </c>
      <c r="G661" s="78">
        <f>+IF(ISNUMBER(DATA!J411),DATA!J411,"n/a")</f>
        <v>784435.07</v>
      </c>
      <c r="H661" s="79">
        <f>+IF(ISNUMBER(DATA!K411),DATA!K411,"n/a")</f>
        <v>-1.1821E-2</v>
      </c>
      <c r="I661" s="78">
        <f>+IF(ISNUMBER(DATA!L411),DATA!L411,"n/a")</f>
        <v>1611909.1200000001</v>
      </c>
      <c r="J661" s="79">
        <f>+IF(ISNUMBER(DATA!M411),DATA!M411,"n/a")</f>
        <v>1.9675999999999999E-2</v>
      </c>
      <c r="K661" s="78">
        <f>+IF(ISNUMBER(DATA!N411),DATA!N411,"n/a")</f>
        <v>3260306.13</v>
      </c>
      <c r="L661" s="79">
        <f>+IF(ISNUMBER(DATA!O411),DATA!O411,"n/a")</f>
        <v>3.0817000000000001E-2</v>
      </c>
      <c r="R661" s="68"/>
      <c r="S661" s="68"/>
      <c r="T661" s="68"/>
      <c r="U661" s="68"/>
      <c r="V661" s="68"/>
      <c r="W661" s="68"/>
      <c r="X661" s="68"/>
      <c r="Y661" s="68"/>
    </row>
    <row r="662" spans="1:25" x14ac:dyDescent="0.2">
      <c r="A662" s="77" t="s">
        <v>19</v>
      </c>
      <c r="B662" s="68" t="s">
        <v>11</v>
      </c>
      <c r="C662" s="68" t="s">
        <v>0</v>
      </c>
      <c r="D662" s="68" t="s">
        <v>321</v>
      </c>
      <c r="E662" s="78">
        <f>+IF(ISNUMBER(DATA!H412),DATA!H412,"n/a")</f>
        <v>541078.65</v>
      </c>
      <c r="F662" s="79">
        <f>+IF(ISNUMBER(DATA!I412),DATA!I412,"n/a")</f>
        <v>-6.6259999999999999E-2</v>
      </c>
      <c r="G662" s="78">
        <f>+IF(ISNUMBER(DATA!J412),DATA!J412,"n/a")</f>
        <v>1816850.77</v>
      </c>
      <c r="H662" s="79">
        <f>+IF(ISNUMBER(DATA!K412),DATA!K412,"n/a")</f>
        <v>-8.1230999999999998E-2</v>
      </c>
      <c r="I662" s="78">
        <f>+IF(ISNUMBER(DATA!L412),DATA!L412,"n/a")</f>
        <v>3721890.51</v>
      </c>
      <c r="J662" s="79">
        <f>+IF(ISNUMBER(DATA!M412),DATA!M412,"n/a")</f>
        <v>-7.0486999999999994E-2</v>
      </c>
      <c r="K662" s="78">
        <f>+IF(ISNUMBER(DATA!N412),DATA!N412,"n/a")</f>
        <v>7648825.6399999997</v>
      </c>
      <c r="L662" s="79">
        <f>+IF(ISNUMBER(DATA!O412),DATA!O412,"n/a")</f>
        <v>-3.6734999999999997E-2</v>
      </c>
      <c r="R662" s="68"/>
      <c r="S662" s="68"/>
      <c r="T662" s="68"/>
      <c r="U662" s="68"/>
      <c r="V662" s="68"/>
      <c r="W662" s="68"/>
      <c r="X662" s="68"/>
      <c r="Y662" s="68"/>
    </row>
    <row r="663" spans="1:25" x14ac:dyDescent="0.2">
      <c r="A663" s="77" t="s">
        <v>19</v>
      </c>
      <c r="B663" s="68" t="s">
        <v>11</v>
      </c>
      <c r="C663" s="68" t="s">
        <v>0</v>
      </c>
      <c r="D663" s="68" t="s">
        <v>322</v>
      </c>
      <c r="E663" s="78">
        <f>+IF(ISNUMBER(DATA!H413),DATA!H413,"n/a")</f>
        <v>409020.39</v>
      </c>
      <c r="F663" s="79">
        <f>+IF(ISNUMBER(DATA!I413),DATA!I413,"n/a")</f>
        <v>0.20036000000000001</v>
      </c>
      <c r="G663" s="78">
        <f>+IF(ISNUMBER(DATA!J413),DATA!J413,"n/a")</f>
        <v>1392894.63</v>
      </c>
      <c r="H663" s="79">
        <f>+IF(ISNUMBER(DATA!K413),DATA!K413,"n/a")</f>
        <v>0.16688</v>
      </c>
      <c r="I663" s="78">
        <f>+IF(ISNUMBER(DATA!L413),DATA!L413,"n/a")</f>
        <v>2853252.75</v>
      </c>
      <c r="J663" s="79">
        <f>+IF(ISNUMBER(DATA!M413),DATA!M413,"n/a")</f>
        <v>0.14700199999999999</v>
      </c>
      <c r="K663" s="78">
        <f>+IF(ISNUMBER(DATA!N413),DATA!N413,"n/a")</f>
        <v>5459886.3799999999</v>
      </c>
      <c r="L663" s="79">
        <f>+IF(ISNUMBER(DATA!O413),DATA!O413,"n/a")</f>
        <v>0.10829900000000001</v>
      </c>
      <c r="R663" s="68"/>
      <c r="S663" s="68"/>
      <c r="T663" s="68"/>
      <c r="U663" s="68"/>
      <c r="V663" s="68"/>
      <c r="W663" s="68"/>
      <c r="X663" s="68"/>
      <c r="Y663" s="68"/>
    </row>
    <row r="664" spans="1:25" x14ac:dyDescent="0.2">
      <c r="A664" s="77" t="s">
        <v>19</v>
      </c>
      <c r="B664" s="68" t="s">
        <v>11</v>
      </c>
      <c r="C664" s="68" t="s">
        <v>0</v>
      </c>
      <c r="D664" s="68" t="s">
        <v>323</v>
      </c>
      <c r="E664" s="78">
        <f>+IF(ISNUMBER(DATA!H414),DATA!H414,"n/a")</f>
        <v>384258.92</v>
      </c>
      <c r="F664" s="79">
        <f>+IF(ISNUMBER(DATA!I414),DATA!I414,"n/a")</f>
        <v>9.1699000000000003E-2</v>
      </c>
      <c r="G664" s="78">
        <f>+IF(ISNUMBER(DATA!J414),DATA!J414,"n/a")</f>
        <v>1280060.31</v>
      </c>
      <c r="H664" s="79">
        <f>+IF(ISNUMBER(DATA!K414),DATA!K414,"n/a")</f>
        <v>0.101165</v>
      </c>
      <c r="I664" s="78">
        <f>+IF(ISNUMBER(DATA!L414),DATA!L414,"n/a")</f>
        <v>2700731.21</v>
      </c>
      <c r="J664" s="79">
        <f>+IF(ISNUMBER(DATA!M414),DATA!M414,"n/a")</f>
        <v>0.18398400000000001</v>
      </c>
      <c r="K664" s="78">
        <f>+IF(ISNUMBER(DATA!N414),DATA!N414,"n/a")</f>
        <v>5031679.84</v>
      </c>
      <c r="L664" s="79">
        <f>+IF(ISNUMBER(DATA!O414),DATA!O414,"n/a")</f>
        <v>0.168015</v>
      </c>
      <c r="R664" s="68"/>
      <c r="S664" s="68"/>
      <c r="T664" s="68"/>
      <c r="U664" s="68"/>
      <c r="V664" s="68"/>
      <c r="W664" s="68"/>
      <c r="X664" s="68"/>
      <c r="Y664" s="68"/>
    </row>
    <row r="665" spans="1:25" x14ac:dyDescent="0.2">
      <c r="A665" s="77" t="s">
        <v>19</v>
      </c>
      <c r="B665" s="68" t="s">
        <v>11</v>
      </c>
      <c r="C665" s="68" t="s">
        <v>0</v>
      </c>
      <c r="D665" s="68" t="s">
        <v>324</v>
      </c>
      <c r="E665" s="78">
        <f>+IF(ISNUMBER(DATA!H415),DATA!H415,"n/a")</f>
        <v>205974.41</v>
      </c>
      <c r="F665" s="79">
        <f>+IF(ISNUMBER(DATA!I415),DATA!I415,"n/a")</f>
        <v>0.15468399999999999</v>
      </c>
      <c r="G665" s="78">
        <f>+IF(ISNUMBER(DATA!J415),DATA!J415,"n/a")</f>
        <v>701445.05</v>
      </c>
      <c r="H665" s="79">
        <f>+IF(ISNUMBER(DATA!K415),DATA!K415,"n/a")</f>
        <v>9.3153E-2</v>
      </c>
      <c r="I665" s="78">
        <f>+IF(ISNUMBER(DATA!L415),DATA!L415,"n/a")</f>
        <v>1436239.25</v>
      </c>
      <c r="J665" s="79">
        <f>+IF(ISNUMBER(DATA!M415),DATA!M415,"n/a")</f>
        <v>0.12826699999999999</v>
      </c>
      <c r="K665" s="78">
        <f>+IF(ISNUMBER(DATA!N415),DATA!N415,"n/a")</f>
        <v>2789837.29</v>
      </c>
      <c r="L665" s="79">
        <f>+IF(ISNUMBER(DATA!O415),DATA!O415,"n/a")</f>
        <v>0.16570499999999999</v>
      </c>
      <c r="R665" s="68"/>
      <c r="S665" s="68"/>
      <c r="T665" s="68"/>
      <c r="U665" s="68"/>
      <c r="V665" s="68"/>
      <c r="W665" s="68"/>
      <c r="X665" s="68"/>
      <c r="Y665" s="68"/>
    </row>
    <row r="666" spans="1:25" x14ac:dyDescent="0.2">
      <c r="A666" s="77" t="s">
        <v>19</v>
      </c>
      <c r="B666" s="68" t="s">
        <v>11</v>
      </c>
      <c r="C666" s="68" t="s">
        <v>0</v>
      </c>
      <c r="D666" s="68" t="s">
        <v>325</v>
      </c>
      <c r="E666" s="78">
        <f>+IF(ISNUMBER(DATA!H416),DATA!H416,"n/a")</f>
        <v>458785.04</v>
      </c>
      <c r="F666" s="79">
        <f>+IF(ISNUMBER(DATA!I416),DATA!I416,"n/a")</f>
        <v>2.2644000000000001E-2</v>
      </c>
      <c r="G666" s="78">
        <f>+IF(ISNUMBER(DATA!J416),DATA!J416,"n/a")</f>
        <v>1504054.68</v>
      </c>
      <c r="H666" s="79">
        <f>+IF(ISNUMBER(DATA!K416),DATA!K416,"n/a")</f>
        <v>5.1697E-2</v>
      </c>
      <c r="I666" s="78">
        <f>+IF(ISNUMBER(DATA!L416),DATA!L416,"n/a")</f>
        <v>3146720.65</v>
      </c>
      <c r="J666" s="79">
        <f>+IF(ISNUMBER(DATA!M416),DATA!M416,"n/a")</f>
        <v>0.13766900000000001</v>
      </c>
      <c r="K666" s="78">
        <f>+IF(ISNUMBER(DATA!N416),DATA!N416,"n/a")</f>
        <v>6213376.6900000004</v>
      </c>
      <c r="L666" s="79">
        <f>+IF(ISNUMBER(DATA!O416),DATA!O416,"n/a")</f>
        <v>0.12898200000000001</v>
      </c>
      <c r="R666" s="68"/>
      <c r="S666" s="68"/>
      <c r="T666" s="68"/>
      <c r="U666" s="68"/>
      <c r="V666" s="68"/>
      <c r="W666" s="68"/>
      <c r="X666" s="68"/>
      <c r="Y666" s="68"/>
    </row>
    <row r="667" spans="1:25" x14ac:dyDescent="0.2">
      <c r="A667" s="77" t="s">
        <v>19</v>
      </c>
      <c r="B667" s="68" t="s">
        <v>11</v>
      </c>
      <c r="C667" s="68" t="s">
        <v>0</v>
      </c>
      <c r="D667" s="68" t="s">
        <v>351</v>
      </c>
      <c r="E667" s="78">
        <f>+IF(ISNUMBER(DATA!H417),DATA!H417,"n/a")</f>
        <v>120947.77</v>
      </c>
      <c r="F667" s="79">
        <f>+IF(ISNUMBER(DATA!I417),DATA!I417,"n/a")</f>
        <v>0.224523</v>
      </c>
      <c r="G667" s="78">
        <f>+IF(ISNUMBER(DATA!J417),DATA!J417,"n/a")</f>
        <v>421557.88</v>
      </c>
      <c r="H667" s="79">
        <f>+IF(ISNUMBER(DATA!K417),DATA!K417,"n/a")</f>
        <v>0.247145</v>
      </c>
      <c r="I667" s="78">
        <f>+IF(ISNUMBER(DATA!L417),DATA!L417,"n/a")</f>
        <v>831338.94</v>
      </c>
      <c r="J667" s="79">
        <f>+IF(ISNUMBER(DATA!M417),DATA!M417,"n/a")</f>
        <v>0.242752</v>
      </c>
      <c r="K667" s="78">
        <f>+IF(ISNUMBER(DATA!N417),DATA!N417,"n/a")</f>
        <v>1518045.01</v>
      </c>
      <c r="L667" s="79">
        <f>+IF(ISNUMBER(DATA!O417),DATA!O417,"n/a")</f>
        <v>0.24083199999999999</v>
      </c>
      <c r="R667" s="68"/>
      <c r="S667" s="68"/>
      <c r="T667" s="68"/>
      <c r="U667" s="68"/>
      <c r="V667" s="68"/>
      <c r="W667" s="68"/>
      <c r="X667" s="68"/>
      <c r="Y667" s="68"/>
    </row>
    <row r="668" spans="1:25" x14ac:dyDescent="0.2">
      <c r="A668" s="77" t="s">
        <v>19</v>
      </c>
      <c r="B668" s="68" t="s">
        <v>11</v>
      </c>
      <c r="C668" s="68" t="s">
        <v>0</v>
      </c>
      <c r="D668" s="68" t="s">
        <v>352</v>
      </c>
      <c r="E668" s="78">
        <f>+IF(ISNUMBER(DATA!H418),DATA!H418,"n/a")</f>
        <v>244917.93</v>
      </c>
      <c r="F668" s="79">
        <f>+IF(ISNUMBER(DATA!I418),DATA!I418,"n/a")</f>
        <v>0.132551</v>
      </c>
      <c r="G668" s="78">
        <f>+IF(ISNUMBER(DATA!J418),DATA!J418,"n/a")</f>
        <v>822051.17</v>
      </c>
      <c r="H668" s="79">
        <f>+IF(ISNUMBER(DATA!K418),DATA!K418,"n/a")</f>
        <v>0.11865100000000001</v>
      </c>
      <c r="I668" s="78">
        <f>+IF(ISNUMBER(DATA!L418),DATA!L418,"n/a")</f>
        <v>1723721.74</v>
      </c>
      <c r="J668" s="79">
        <f>+IF(ISNUMBER(DATA!M418),DATA!M418,"n/a")</f>
        <v>0.180089</v>
      </c>
      <c r="K668" s="78">
        <f>+IF(ISNUMBER(DATA!N418),DATA!N418,"n/a")</f>
        <v>3382134.01</v>
      </c>
      <c r="L668" s="79">
        <f>+IF(ISNUMBER(DATA!O418),DATA!O418,"n/a")</f>
        <v>0.203263</v>
      </c>
      <c r="R668" s="68"/>
      <c r="S668" s="68"/>
      <c r="T668" s="68"/>
      <c r="U668" s="68"/>
      <c r="V668" s="68"/>
      <c r="W668" s="68"/>
      <c r="X668" s="68"/>
      <c r="Y668" s="68"/>
    </row>
    <row r="669" spans="1:25" x14ac:dyDescent="0.2">
      <c r="A669" s="77"/>
      <c r="E669" s="92"/>
      <c r="F669" s="79"/>
      <c r="G669" s="93"/>
      <c r="H669" s="79"/>
      <c r="I669" s="93"/>
      <c r="J669" s="84"/>
      <c r="K669" s="93"/>
      <c r="L669" s="79"/>
      <c r="R669" s="68"/>
      <c r="S669" s="68"/>
      <c r="T669" s="68"/>
      <c r="U669" s="68"/>
      <c r="V669" s="68"/>
      <c r="W669" s="68"/>
      <c r="X669" s="68"/>
      <c r="Y669" s="68"/>
    </row>
    <row r="670" spans="1:25" x14ac:dyDescent="0.2">
      <c r="A670" s="77" t="s">
        <v>19</v>
      </c>
      <c r="B670" s="68" t="s">
        <v>11</v>
      </c>
      <c r="C670" s="68" t="s">
        <v>9</v>
      </c>
      <c r="D670" s="68" t="s">
        <v>278</v>
      </c>
      <c r="E670" s="88">
        <f>+IF(ISNUMBER(DATA!H428),DATA!H428,"n/a")</f>
        <v>28576.22</v>
      </c>
      <c r="F670" s="79">
        <f>+IF(ISNUMBER(DATA!I428),DATA!I428,"n/a")</f>
        <v>0.19566600000000001</v>
      </c>
      <c r="G670" s="88">
        <f>+IF(ISNUMBER(DATA!J428),DATA!J428,"n/a")</f>
        <v>104614.49</v>
      </c>
      <c r="H670" s="79">
        <f>+IF(ISNUMBER(DATA!K428),DATA!K428,"n/a")</f>
        <v>0.111429</v>
      </c>
      <c r="I670" s="88">
        <f>+IF(ISNUMBER(DATA!L428),DATA!L428,"n/a")</f>
        <v>204823.62</v>
      </c>
      <c r="J670" s="79">
        <f>+IF(ISNUMBER(DATA!M428),DATA!M428,"n/a")</f>
        <v>9.0261999999999995E-2</v>
      </c>
      <c r="K670" s="88">
        <f>+IF(ISNUMBER(DATA!N428),DATA!N428,"n/a")</f>
        <v>387589.67</v>
      </c>
      <c r="L670" s="79">
        <f>+IF(ISNUMBER(DATA!O428),DATA!O428,"n/a")</f>
        <v>0.117732</v>
      </c>
      <c r="R670" s="68"/>
      <c r="S670" s="68"/>
      <c r="T670" s="68"/>
      <c r="U670" s="68"/>
      <c r="V670" s="68"/>
      <c r="W670" s="68"/>
      <c r="X670" s="68"/>
      <c r="Y670" s="68"/>
    </row>
    <row r="671" spans="1:25" x14ac:dyDescent="0.2">
      <c r="A671" s="77" t="s">
        <v>19</v>
      </c>
      <c r="B671" s="68" t="s">
        <v>11</v>
      </c>
      <c r="C671" s="68" t="s">
        <v>9</v>
      </c>
      <c r="D671" s="68" t="s">
        <v>279</v>
      </c>
      <c r="E671" s="88">
        <f>+IF(ISNUMBER(DATA!H429),DATA!H429,"n/a")</f>
        <v>87487.360000000001</v>
      </c>
      <c r="F671" s="79">
        <f>+IF(ISNUMBER(DATA!I429),DATA!I429,"n/a")</f>
        <v>7.9963999999999993E-2</v>
      </c>
      <c r="G671" s="88">
        <f>+IF(ISNUMBER(DATA!J429),DATA!J429,"n/a")</f>
        <v>294029.8</v>
      </c>
      <c r="H671" s="79">
        <f>+IF(ISNUMBER(DATA!K429),DATA!K429,"n/a")</f>
        <v>0.117365</v>
      </c>
      <c r="I671" s="88">
        <f>+IF(ISNUMBER(DATA!L429),DATA!L429,"n/a")</f>
        <v>600962.44999999995</v>
      </c>
      <c r="J671" s="79">
        <f>+IF(ISNUMBER(DATA!M429),DATA!M429,"n/a")</f>
        <v>0.17415800000000001</v>
      </c>
      <c r="K671" s="88">
        <f>+IF(ISNUMBER(DATA!N429),DATA!N429,"n/a")</f>
        <v>1146634.72</v>
      </c>
      <c r="L671" s="79">
        <f>+IF(ISNUMBER(DATA!O429),DATA!O429,"n/a")</f>
        <v>0.16027</v>
      </c>
      <c r="R671" s="68"/>
      <c r="S671" s="68"/>
      <c r="T671" s="68"/>
      <c r="U671" s="68"/>
      <c r="V671" s="68"/>
      <c r="W671" s="68"/>
      <c r="X671" s="68"/>
      <c r="Y671" s="68"/>
    </row>
    <row r="672" spans="1:25" x14ac:dyDescent="0.2">
      <c r="A672" s="77" t="s">
        <v>19</v>
      </c>
      <c r="B672" s="68" t="s">
        <v>11</v>
      </c>
      <c r="C672" s="68" t="s">
        <v>9</v>
      </c>
      <c r="D672" s="68" t="s">
        <v>280</v>
      </c>
      <c r="E672" s="88">
        <f>+IF(ISNUMBER(DATA!H430),DATA!H430,"n/a")</f>
        <v>144207.17000000001</v>
      </c>
      <c r="F672" s="79">
        <f>+IF(ISNUMBER(DATA!I430),DATA!I430,"n/a")</f>
        <v>5.3920000000000001E-3</v>
      </c>
      <c r="G672" s="88">
        <f>+IF(ISNUMBER(DATA!J430),DATA!J430,"n/a")</f>
        <v>471511.32</v>
      </c>
      <c r="H672" s="79">
        <f>+IF(ISNUMBER(DATA!K430),DATA!K430,"n/a")</f>
        <v>-3.4494999999999998E-2</v>
      </c>
      <c r="I672" s="88">
        <f>+IF(ISNUMBER(DATA!L430),DATA!L430,"n/a")</f>
        <v>977939.06</v>
      </c>
      <c r="J672" s="79">
        <f>+IF(ISNUMBER(DATA!M430),DATA!M430,"n/a")</f>
        <v>-2.2248E-2</v>
      </c>
      <c r="K672" s="88">
        <f>+IF(ISNUMBER(DATA!N430),DATA!N430,"n/a")</f>
        <v>2020114.09</v>
      </c>
      <c r="L672" s="79">
        <f>+IF(ISNUMBER(DATA!O430),DATA!O430,"n/a")</f>
        <v>1.3247E-2</v>
      </c>
      <c r="R672" s="68"/>
      <c r="S672" s="68"/>
      <c r="T672" s="68"/>
      <c r="U672" s="68"/>
      <c r="V672" s="68"/>
      <c r="W672" s="68"/>
      <c r="X672" s="68"/>
      <c r="Y672" s="68"/>
    </row>
    <row r="673" spans="1:25" x14ac:dyDescent="0.2">
      <c r="A673" s="77" t="s">
        <v>19</v>
      </c>
      <c r="B673" s="68" t="s">
        <v>11</v>
      </c>
      <c r="C673" s="68" t="s">
        <v>9</v>
      </c>
      <c r="D673" s="68" t="s">
        <v>281</v>
      </c>
      <c r="E673" s="88">
        <f>+IF(ISNUMBER(DATA!H431),DATA!H431,"n/a")</f>
        <v>62114.22</v>
      </c>
      <c r="F673" s="79">
        <f>+IF(ISNUMBER(DATA!I431),DATA!I431,"n/a")</f>
        <v>0.14848</v>
      </c>
      <c r="G673" s="88">
        <f>+IF(ISNUMBER(DATA!J431),DATA!J431,"n/a")</f>
        <v>209445.38</v>
      </c>
      <c r="H673" s="79">
        <f>+IF(ISNUMBER(DATA!K431),DATA!K431,"n/a")</f>
        <v>0.16734299999999999</v>
      </c>
      <c r="I673" s="88">
        <f>+IF(ISNUMBER(DATA!L431),DATA!L431,"n/a")</f>
        <v>431959.28</v>
      </c>
      <c r="J673" s="79">
        <f>+IF(ISNUMBER(DATA!M431),DATA!M431,"n/a")</f>
        <v>0.25591799999999998</v>
      </c>
      <c r="K673" s="88">
        <f>+IF(ISNUMBER(DATA!N431),DATA!N431,"n/a")</f>
        <v>806266.56</v>
      </c>
      <c r="L673" s="79">
        <f>+IF(ISNUMBER(DATA!O431),DATA!O431,"n/a")</f>
        <v>0.25056200000000001</v>
      </c>
      <c r="R673" s="68"/>
      <c r="S673" s="68"/>
      <c r="T673" s="68"/>
      <c r="U673" s="68"/>
      <c r="V673" s="68"/>
      <c r="W673" s="68"/>
      <c r="X673" s="68"/>
      <c r="Y673" s="68"/>
    </row>
    <row r="674" spans="1:25" x14ac:dyDescent="0.2">
      <c r="A674" s="77" t="s">
        <v>19</v>
      </c>
      <c r="B674" s="68" t="s">
        <v>11</v>
      </c>
      <c r="C674" s="68" t="s">
        <v>9</v>
      </c>
      <c r="D674" s="68" t="s">
        <v>282</v>
      </c>
      <c r="E674" s="88">
        <f>+IF(ISNUMBER(DATA!H432),DATA!H432,"n/a")</f>
        <v>143414.94</v>
      </c>
      <c r="F674" s="79">
        <f>+IF(ISNUMBER(DATA!I432),DATA!I432,"n/a")</f>
        <v>3.0395999999999999E-2</v>
      </c>
      <c r="G674" s="88">
        <f>+IF(ISNUMBER(DATA!J432),DATA!J432,"n/a")</f>
        <v>476308.27</v>
      </c>
      <c r="H674" s="79">
        <f>+IF(ISNUMBER(DATA!K432),DATA!K432,"n/a")</f>
        <v>7.273E-3</v>
      </c>
      <c r="I674" s="88">
        <f>+IF(ISNUMBER(DATA!L432),DATA!L432,"n/a")</f>
        <v>967096.1</v>
      </c>
      <c r="J674" s="79">
        <f>+IF(ISNUMBER(DATA!M432),DATA!M432,"n/a")</f>
        <v>3.3922000000000001E-2</v>
      </c>
      <c r="K674" s="88">
        <f>+IF(ISNUMBER(DATA!N432),DATA!N432,"n/a")</f>
        <v>2006455.22</v>
      </c>
      <c r="L674" s="79">
        <f>+IF(ISNUMBER(DATA!O432),DATA!O432,"n/a")</f>
        <v>0.11382399999999999</v>
      </c>
      <c r="R674" s="68"/>
      <c r="S674" s="68"/>
      <c r="T674" s="68"/>
      <c r="U674" s="68"/>
      <c r="V674" s="68"/>
      <c r="W674" s="68"/>
      <c r="X674" s="68"/>
      <c r="Y674" s="68"/>
    </row>
    <row r="675" spans="1:25" x14ac:dyDescent="0.2">
      <c r="A675" s="77" t="s">
        <v>19</v>
      </c>
      <c r="B675" s="68" t="s">
        <v>11</v>
      </c>
      <c r="C675" s="68" t="s">
        <v>9</v>
      </c>
      <c r="D675" s="68" t="s">
        <v>283</v>
      </c>
      <c r="E675" s="88">
        <f>+IF(ISNUMBER(DATA!H433),DATA!H433,"n/a")</f>
        <v>67129.38</v>
      </c>
      <c r="F675" s="79">
        <f>+IF(ISNUMBER(DATA!I433),DATA!I433,"n/a")</f>
        <v>-9.7899E-2</v>
      </c>
      <c r="G675" s="88">
        <f>+IF(ISNUMBER(DATA!J433),DATA!J433,"n/a")</f>
        <v>236911.95</v>
      </c>
      <c r="H675" s="79">
        <f>+IF(ISNUMBER(DATA!K433),DATA!K433,"n/a")</f>
        <v>-0.109491</v>
      </c>
      <c r="I675" s="88">
        <f>+IF(ISNUMBER(DATA!L433),DATA!L433,"n/a")</f>
        <v>482583.18</v>
      </c>
      <c r="J675" s="79">
        <f>+IF(ISNUMBER(DATA!M433),DATA!M433,"n/a")</f>
        <v>-7.1927000000000005E-2</v>
      </c>
      <c r="K675" s="88">
        <f>+IF(ISNUMBER(DATA!N433),DATA!N433,"n/a")</f>
        <v>974776.49</v>
      </c>
      <c r="L675" s="79">
        <f>+IF(ISNUMBER(DATA!O433),DATA!O433,"n/a")</f>
        <v>-6.777E-3</v>
      </c>
      <c r="R675" s="68"/>
      <c r="S675" s="68"/>
      <c r="T675" s="68"/>
      <c r="U675" s="68"/>
      <c r="V675" s="68"/>
      <c r="W675" s="68"/>
      <c r="X675" s="68"/>
      <c r="Y675" s="68"/>
    </row>
    <row r="676" spans="1:25" x14ac:dyDescent="0.2">
      <c r="A676" s="77" t="s">
        <v>19</v>
      </c>
      <c r="B676" s="68" t="s">
        <v>11</v>
      </c>
      <c r="C676" s="68" t="s">
        <v>9</v>
      </c>
      <c r="D676" s="68" t="s">
        <v>284</v>
      </c>
      <c r="E676" s="88">
        <f>+IF(ISNUMBER(DATA!H434),DATA!H434,"n/a")</f>
        <v>32019.56</v>
      </c>
      <c r="F676" s="79">
        <f>+IF(ISNUMBER(DATA!I434),DATA!I434,"n/a")</f>
        <v>6.1442999999999998E-2</v>
      </c>
      <c r="G676" s="88">
        <f>+IF(ISNUMBER(DATA!J434),DATA!J434,"n/a")</f>
        <v>102593.42</v>
      </c>
      <c r="H676" s="79">
        <f>+IF(ISNUMBER(DATA!K434),DATA!K434,"n/a")</f>
        <v>1.8395000000000002E-2</v>
      </c>
      <c r="I676" s="88">
        <f>+IF(ISNUMBER(DATA!L434),DATA!L434,"n/a")</f>
        <v>222088.67</v>
      </c>
      <c r="J676" s="79">
        <f>+IF(ISNUMBER(DATA!M434),DATA!M434,"n/a")</f>
        <v>0.11049</v>
      </c>
      <c r="K676" s="88">
        <f>+IF(ISNUMBER(DATA!N434),DATA!N434,"n/a")</f>
        <v>431974.79</v>
      </c>
      <c r="L676" s="79">
        <f>+IF(ISNUMBER(DATA!O434),DATA!O434,"n/a")</f>
        <v>0.15056700000000001</v>
      </c>
      <c r="R676" s="68"/>
      <c r="S676" s="68"/>
      <c r="T676" s="68"/>
      <c r="U676" s="68"/>
      <c r="V676" s="68"/>
      <c r="W676" s="68"/>
      <c r="X676" s="68"/>
      <c r="Y676" s="68"/>
    </row>
    <row r="677" spans="1:25" x14ac:dyDescent="0.2">
      <c r="A677" s="77" t="s">
        <v>19</v>
      </c>
      <c r="B677" s="68" t="s">
        <v>11</v>
      </c>
      <c r="C677" s="68" t="s">
        <v>9</v>
      </c>
      <c r="D677" s="68" t="s">
        <v>285</v>
      </c>
      <c r="E677" s="88">
        <f>+IF(ISNUMBER(DATA!H435),DATA!H435,"n/a")</f>
        <v>81663.37</v>
      </c>
      <c r="F677" s="79">
        <f>+IF(ISNUMBER(DATA!I435),DATA!I435,"n/a")</f>
        <v>2.7857E-2</v>
      </c>
      <c r="G677" s="88">
        <f>+IF(ISNUMBER(DATA!J435),DATA!J435,"n/a")</f>
        <v>277564.76</v>
      </c>
      <c r="H677" s="79">
        <f>+IF(ISNUMBER(DATA!K435),DATA!K435,"n/a")</f>
        <v>3.1510000000000003E-2</v>
      </c>
      <c r="I677" s="88">
        <f>+IF(ISNUMBER(DATA!L435),DATA!L435,"n/a")</f>
        <v>607977.78</v>
      </c>
      <c r="J677" s="79">
        <f>+IF(ISNUMBER(DATA!M435),DATA!M435,"n/a")</f>
        <v>0.12350700000000001</v>
      </c>
      <c r="K677" s="88">
        <f>+IF(ISNUMBER(DATA!N435),DATA!N435,"n/a")</f>
        <v>1212512.21</v>
      </c>
      <c r="L677" s="79">
        <f>+IF(ISNUMBER(DATA!O435),DATA!O435,"n/a")</f>
        <v>0.13442699999999999</v>
      </c>
      <c r="R677" s="68"/>
      <c r="S677" s="68"/>
      <c r="T677" s="68"/>
      <c r="U677" s="68"/>
      <c r="V677" s="68"/>
      <c r="W677" s="68"/>
      <c r="X677" s="68"/>
      <c r="Y677" s="68"/>
    </row>
    <row r="678" spans="1:25" x14ac:dyDescent="0.2">
      <c r="A678" s="77" t="s">
        <v>19</v>
      </c>
      <c r="B678" s="68" t="s">
        <v>11</v>
      </c>
      <c r="C678" s="68" t="s">
        <v>9</v>
      </c>
      <c r="D678" s="68" t="s">
        <v>286</v>
      </c>
      <c r="E678" s="88">
        <f>+IF(ISNUMBER(DATA!H436),DATA!H436,"n/a")</f>
        <v>53196.82</v>
      </c>
      <c r="F678" s="79">
        <f>+IF(ISNUMBER(DATA!I436),DATA!I436,"n/a")</f>
        <v>0.18106700000000001</v>
      </c>
      <c r="G678" s="88">
        <f>+IF(ISNUMBER(DATA!J436),DATA!J436,"n/a")</f>
        <v>180761.48</v>
      </c>
      <c r="H678" s="79">
        <f>+IF(ISNUMBER(DATA!K436),DATA!K436,"n/a")</f>
        <v>0.21321999999999999</v>
      </c>
      <c r="I678" s="88">
        <f>+IF(ISNUMBER(DATA!L436),DATA!L436,"n/a")</f>
        <v>384181.57</v>
      </c>
      <c r="J678" s="79">
        <f>+IF(ISNUMBER(DATA!M436),DATA!M436,"n/a")</f>
        <v>0.24782299999999999</v>
      </c>
      <c r="K678" s="88">
        <f>+IF(ISNUMBER(DATA!N436),DATA!N436,"n/a")</f>
        <v>711362.71</v>
      </c>
      <c r="L678" s="79">
        <f>+IF(ISNUMBER(DATA!O436),DATA!O436,"n/a")</f>
        <v>0.21895300000000001</v>
      </c>
      <c r="R678" s="68"/>
      <c r="S678" s="68"/>
      <c r="T678" s="68"/>
      <c r="U678" s="68"/>
      <c r="V678" s="68"/>
      <c r="W678" s="68"/>
      <c r="X678" s="68"/>
      <c r="Y678" s="68"/>
    </row>
    <row r="679" spans="1:25" x14ac:dyDescent="0.2">
      <c r="A679" s="77" t="s">
        <v>19</v>
      </c>
      <c r="B679" s="68" t="s">
        <v>11</v>
      </c>
      <c r="C679" s="68" t="s">
        <v>9</v>
      </c>
      <c r="D679" s="68" t="s">
        <v>287</v>
      </c>
      <c r="E679" s="88">
        <f>+IF(ISNUMBER(DATA!H437),DATA!H437,"n/a")</f>
        <v>29745.86</v>
      </c>
      <c r="F679" s="79">
        <f>+IF(ISNUMBER(DATA!I437),DATA!I437,"n/a")</f>
        <v>0.209423</v>
      </c>
      <c r="G679" s="88">
        <f>+IF(ISNUMBER(DATA!J437),DATA!J437,"n/a")</f>
        <v>106550.6</v>
      </c>
      <c r="H679" s="79">
        <f>+IF(ISNUMBER(DATA!K437),DATA!K437,"n/a")</f>
        <v>0.241364</v>
      </c>
      <c r="I679" s="88">
        <f>+IF(ISNUMBER(DATA!L437),DATA!L437,"n/a")</f>
        <v>206959.08</v>
      </c>
      <c r="J679" s="79">
        <f>+IF(ISNUMBER(DATA!M437),DATA!M437,"n/a")</f>
        <v>0.24169099999999999</v>
      </c>
      <c r="K679" s="88">
        <f>+IF(ISNUMBER(DATA!N437),DATA!N437,"n/a")</f>
        <v>392169.31</v>
      </c>
      <c r="L679" s="79">
        <f>+IF(ISNUMBER(DATA!O437),DATA!O437,"n/a")</f>
        <v>0.18996399999999999</v>
      </c>
      <c r="R679" s="68"/>
      <c r="S679" s="68"/>
      <c r="T679" s="68"/>
      <c r="U679" s="68"/>
      <c r="V679" s="68"/>
      <c r="W679" s="68"/>
      <c r="X679" s="68"/>
      <c r="Y679" s="68"/>
    </row>
    <row r="680" spans="1:25" x14ac:dyDescent="0.2">
      <c r="A680" s="77" t="s">
        <v>19</v>
      </c>
      <c r="B680" s="68" t="s">
        <v>11</v>
      </c>
      <c r="C680" s="68" t="s">
        <v>9</v>
      </c>
      <c r="D680" s="68" t="s">
        <v>288</v>
      </c>
      <c r="E680" s="88">
        <f>+IF(ISNUMBER(DATA!H438),DATA!H438,"n/a")</f>
        <v>35364.51</v>
      </c>
      <c r="F680" s="79">
        <f>+IF(ISNUMBER(DATA!I438),DATA!I438,"n/a")</f>
        <v>6.3795000000000004E-2</v>
      </c>
      <c r="G680" s="88">
        <f>+IF(ISNUMBER(DATA!J438),DATA!J438,"n/a")</f>
        <v>125770.42</v>
      </c>
      <c r="H680" s="79">
        <f>+IF(ISNUMBER(DATA!K438),DATA!K438,"n/a")</f>
        <v>0.14619599999999999</v>
      </c>
      <c r="I680" s="88">
        <f>+IF(ISNUMBER(DATA!L438),DATA!L438,"n/a")</f>
        <v>265906.63</v>
      </c>
      <c r="J680" s="79">
        <f>+IF(ISNUMBER(DATA!M438),DATA!M438,"n/a")</f>
        <v>0.17602699999999999</v>
      </c>
      <c r="K680" s="88">
        <f>+IF(ISNUMBER(DATA!N438),DATA!N438,"n/a")</f>
        <v>507521.98</v>
      </c>
      <c r="L680" s="79">
        <f>+IF(ISNUMBER(DATA!O438),DATA!O438,"n/a")</f>
        <v>0.18495200000000001</v>
      </c>
      <c r="R680" s="68"/>
      <c r="S680" s="68"/>
      <c r="T680" s="68"/>
      <c r="U680" s="68"/>
      <c r="V680" s="68"/>
      <c r="W680" s="68"/>
      <c r="X680" s="68"/>
      <c r="Y680" s="68"/>
    </row>
    <row r="681" spans="1:25" x14ac:dyDescent="0.2">
      <c r="A681" s="77" t="s">
        <v>19</v>
      </c>
      <c r="B681" s="68" t="s">
        <v>11</v>
      </c>
      <c r="C681" s="68" t="s">
        <v>9</v>
      </c>
      <c r="D681" s="68" t="s">
        <v>289</v>
      </c>
      <c r="E681" s="88">
        <f>+IF(ISNUMBER(DATA!H439),DATA!H439,"n/a")</f>
        <v>83481.649999999994</v>
      </c>
      <c r="F681" s="79">
        <f>+IF(ISNUMBER(DATA!I439),DATA!I439,"n/a")</f>
        <v>0.34883599999999998</v>
      </c>
      <c r="G681" s="88">
        <f>+IF(ISNUMBER(DATA!J439),DATA!J439,"n/a")</f>
        <v>274605.39</v>
      </c>
      <c r="H681" s="79">
        <f>+IF(ISNUMBER(DATA!K439),DATA!K439,"n/a")</f>
        <v>0.33502700000000002</v>
      </c>
      <c r="I681" s="88">
        <f>+IF(ISNUMBER(DATA!L439),DATA!L439,"n/a")</f>
        <v>566180.27</v>
      </c>
      <c r="J681" s="79">
        <f>+IF(ISNUMBER(DATA!M439),DATA!M439,"n/a")</f>
        <v>0.383469</v>
      </c>
      <c r="K681" s="88">
        <f>+IF(ISNUMBER(DATA!N439),DATA!N439,"n/a")</f>
        <v>1056086.99</v>
      </c>
      <c r="L681" s="79">
        <f>+IF(ISNUMBER(DATA!O439),DATA!O439,"n/a")</f>
        <v>0.32898699999999997</v>
      </c>
      <c r="R681" s="68"/>
      <c r="S681" s="68"/>
      <c r="T681" s="68"/>
      <c r="U681" s="68"/>
      <c r="V681" s="68"/>
      <c r="W681" s="68"/>
      <c r="X681" s="68"/>
      <c r="Y681" s="68"/>
    </row>
    <row r="682" spans="1:25" x14ac:dyDescent="0.2">
      <c r="A682" s="77" t="s">
        <v>19</v>
      </c>
      <c r="B682" s="68" t="s">
        <v>11</v>
      </c>
      <c r="C682" s="68" t="s">
        <v>9</v>
      </c>
      <c r="D682" s="68" t="s">
        <v>290</v>
      </c>
      <c r="E682" s="88">
        <f>+IF(ISNUMBER(DATA!H440),DATA!H440,"n/a")</f>
        <v>74906.7</v>
      </c>
      <c r="F682" s="79">
        <f>+IF(ISNUMBER(DATA!I440),DATA!I440,"n/a")</f>
        <v>0.30791299999999999</v>
      </c>
      <c r="G682" s="88">
        <f>+IF(ISNUMBER(DATA!J440),DATA!J440,"n/a")</f>
        <v>250149.71</v>
      </c>
      <c r="H682" s="79">
        <f>+IF(ISNUMBER(DATA!K440),DATA!K440,"n/a")</f>
        <v>0.29250700000000002</v>
      </c>
      <c r="I682" s="88">
        <f>+IF(ISNUMBER(DATA!L440),DATA!L440,"n/a")</f>
        <v>498768.41</v>
      </c>
      <c r="J682" s="79">
        <f>+IF(ISNUMBER(DATA!M440),DATA!M440,"n/a")</f>
        <v>0.28528199999999998</v>
      </c>
      <c r="K682" s="88">
        <f>+IF(ISNUMBER(DATA!N440),DATA!N440,"n/a")</f>
        <v>924964.94</v>
      </c>
      <c r="L682" s="79">
        <f>+IF(ISNUMBER(DATA!O440),DATA!O440,"n/a")</f>
        <v>0.33334999999999998</v>
      </c>
      <c r="R682" s="68"/>
      <c r="S682" s="68"/>
      <c r="T682" s="68"/>
      <c r="U682" s="68"/>
      <c r="V682" s="68"/>
      <c r="W682" s="68"/>
      <c r="X682" s="68"/>
      <c r="Y682" s="68"/>
    </row>
    <row r="683" spans="1:25" x14ac:dyDescent="0.2">
      <c r="A683" s="77" t="s">
        <v>19</v>
      </c>
      <c r="B683" s="68" t="s">
        <v>11</v>
      </c>
      <c r="C683" s="68" t="s">
        <v>9</v>
      </c>
      <c r="D683" s="68" t="s">
        <v>291</v>
      </c>
      <c r="E683" s="88">
        <f>+IF(ISNUMBER(DATA!H441),DATA!H441,"n/a")</f>
        <v>66667.98</v>
      </c>
      <c r="F683" s="79">
        <f>+IF(ISNUMBER(DATA!I441),DATA!I441,"n/a")</f>
        <v>-8.4130999999999997E-2</v>
      </c>
      <c r="G683" s="88">
        <f>+IF(ISNUMBER(DATA!J441),DATA!J441,"n/a")</f>
        <v>232022.07</v>
      </c>
      <c r="H683" s="79">
        <f>+IF(ISNUMBER(DATA!K441),DATA!K441,"n/a")</f>
        <v>1.0857E-2</v>
      </c>
      <c r="I683" s="88">
        <f>+IF(ISNUMBER(DATA!L441),DATA!L441,"n/a")</f>
        <v>511819.17</v>
      </c>
      <c r="J683" s="79">
        <f>+IF(ISNUMBER(DATA!M441),DATA!M441,"n/a")</f>
        <v>3.9460000000000002E-2</v>
      </c>
      <c r="K683" s="88">
        <f>+IF(ISNUMBER(DATA!N441),DATA!N441,"n/a")</f>
        <v>1001682.3</v>
      </c>
      <c r="L683" s="79">
        <f>+IF(ISNUMBER(DATA!O441),DATA!O441,"n/a")</f>
        <v>5.3793000000000001E-2</v>
      </c>
      <c r="R683" s="68"/>
      <c r="S683" s="68"/>
      <c r="T683" s="68"/>
      <c r="U683" s="68"/>
      <c r="V683" s="68"/>
      <c r="W683" s="68"/>
      <c r="X683" s="68"/>
      <c r="Y683" s="68"/>
    </row>
    <row r="684" spans="1:25" x14ac:dyDescent="0.2">
      <c r="A684" s="77" t="s">
        <v>19</v>
      </c>
      <c r="B684" s="68" t="s">
        <v>11</v>
      </c>
      <c r="C684" s="68" t="s">
        <v>9</v>
      </c>
      <c r="D684" s="68" t="s">
        <v>292</v>
      </c>
      <c r="E684" s="88">
        <f>+IF(ISNUMBER(DATA!H442),DATA!H442,"n/a")</f>
        <v>54969.98</v>
      </c>
      <c r="F684" s="79">
        <f>+IF(ISNUMBER(DATA!I442),DATA!I442,"n/a")</f>
        <v>-8.3700000000000007E-3</v>
      </c>
      <c r="G684" s="88">
        <f>+IF(ISNUMBER(DATA!J442),DATA!J442,"n/a")</f>
        <v>169758.26</v>
      </c>
      <c r="H684" s="79">
        <f>+IF(ISNUMBER(DATA!K442),DATA!K442,"n/a")</f>
        <v>6.202E-3</v>
      </c>
      <c r="I684" s="88">
        <f>+IF(ISNUMBER(DATA!L442),DATA!L442,"n/a")</f>
        <v>348503.22</v>
      </c>
      <c r="J684" s="79">
        <f>+IF(ISNUMBER(DATA!M442),DATA!M442,"n/a")</f>
        <v>-2.8577999999999999E-2</v>
      </c>
      <c r="K684" s="88">
        <f>+IF(ISNUMBER(DATA!N442),DATA!N442,"n/a")</f>
        <v>672329.05</v>
      </c>
      <c r="L684" s="79">
        <f>+IF(ISNUMBER(DATA!O442),DATA!O442,"n/a")</f>
        <v>-2.9135000000000001E-2</v>
      </c>
      <c r="R684" s="68"/>
      <c r="S684" s="68"/>
      <c r="T684" s="68"/>
      <c r="U684" s="68"/>
      <c r="V684" s="68"/>
      <c r="W684" s="68"/>
      <c r="X684" s="68"/>
      <c r="Y684" s="68"/>
    </row>
    <row r="685" spans="1:25" x14ac:dyDescent="0.2">
      <c r="A685" s="77" t="s">
        <v>19</v>
      </c>
      <c r="B685" s="68" t="s">
        <v>11</v>
      </c>
      <c r="C685" s="68" t="s">
        <v>9</v>
      </c>
      <c r="D685" s="68" t="s">
        <v>293</v>
      </c>
      <c r="E685" s="88">
        <f>+IF(ISNUMBER(DATA!H443),DATA!H443,"n/a")</f>
        <v>90633.5</v>
      </c>
      <c r="F685" s="79">
        <f>+IF(ISNUMBER(DATA!I443),DATA!I443,"n/a")</f>
        <v>-4.0580999999999999E-2</v>
      </c>
      <c r="G685" s="88">
        <f>+IF(ISNUMBER(DATA!J443),DATA!J443,"n/a")</f>
        <v>301064.15999999997</v>
      </c>
      <c r="H685" s="79">
        <f>+IF(ISNUMBER(DATA!K443),DATA!K443,"n/a")</f>
        <v>-8.8586999999999999E-2</v>
      </c>
      <c r="I685" s="88">
        <f>+IF(ISNUMBER(DATA!L443),DATA!L443,"n/a")</f>
        <v>611791.57999999996</v>
      </c>
      <c r="J685" s="79">
        <f>+IF(ISNUMBER(DATA!M443),DATA!M443,"n/a")</f>
        <v>-5.5850999999999998E-2</v>
      </c>
      <c r="K685" s="88">
        <f>+IF(ISNUMBER(DATA!N443),DATA!N443,"n/a")</f>
        <v>1235889.92</v>
      </c>
      <c r="L685" s="79">
        <f>+IF(ISNUMBER(DATA!O443),DATA!O443,"n/a")</f>
        <v>-8.7430000000000008E-3</v>
      </c>
      <c r="R685" s="68"/>
      <c r="S685" s="68"/>
      <c r="T685" s="68"/>
      <c r="U685" s="68"/>
      <c r="V685" s="68"/>
      <c r="W685" s="68"/>
      <c r="X685" s="68"/>
      <c r="Y685" s="68"/>
    </row>
    <row r="686" spans="1:25" x14ac:dyDescent="0.2">
      <c r="A686" s="77" t="s">
        <v>19</v>
      </c>
      <c r="B686" s="68" t="s">
        <v>11</v>
      </c>
      <c r="C686" s="68" t="s">
        <v>9</v>
      </c>
      <c r="D686" s="68" t="s">
        <v>294</v>
      </c>
      <c r="E686" s="88">
        <f>+IF(ISNUMBER(DATA!H444),DATA!H444,"n/a")</f>
        <v>87240.03</v>
      </c>
      <c r="F686" s="79">
        <f>+IF(ISNUMBER(DATA!I444),DATA!I444,"n/a")</f>
        <v>-8.6929000000000006E-2</v>
      </c>
      <c r="G686" s="88">
        <f>+IF(ISNUMBER(DATA!J444),DATA!J444,"n/a")</f>
        <v>309293.34000000003</v>
      </c>
      <c r="H686" s="79">
        <f>+IF(ISNUMBER(DATA!K444),DATA!K444,"n/a")</f>
        <v>-0.11351899999999999</v>
      </c>
      <c r="I686" s="88">
        <f>+IF(ISNUMBER(DATA!L444),DATA!L444,"n/a")</f>
        <v>617971.62</v>
      </c>
      <c r="J686" s="79">
        <f>+IF(ISNUMBER(DATA!M444),DATA!M444,"n/a")</f>
        <v>-0.104585</v>
      </c>
      <c r="K686" s="88">
        <f>+IF(ISNUMBER(DATA!N444),DATA!N444,"n/a")</f>
        <v>1255652.8600000001</v>
      </c>
      <c r="L686" s="79">
        <f>+IF(ISNUMBER(DATA!O444),DATA!O444,"n/a")</f>
        <v>-4.0419999999999998E-2</v>
      </c>
      <c r="R686" s="68"/>
      <c r="S686" s="68"/>
      <c r="T686" s="68"/>
      <c r="U686" s="68"/>
      <c r="V686" s="68"/>
      <c r="W686" s="68"/>
      <c r="X686" s="68"/>
      <c r="Y686" s="68"/>
    </row>
    <row r="687" spans="1:25" x14ac:dyDescent="0.2">
      <c r="A687" s="77" t="s">
        <v>19</v>
      </c>
      <c r="B687" s="68" t="s">
        <v>11</v>
      </c>
      <c r="C687" s="68" t="s">
        <v>9</v>
      </c>
      <c r="D687" s="68" t="s">
        <v>295</v>
      </c>
      <c r="E687" s="88">
        <f>+IF(ISNUMBER(DATA!H445),DATA!H445,"n/a")</f>
        <v>59468.78</v>
      </c>
      <c r="F687" s="79">
        <f>+IF(ISNUMBER(DATA!I445),DATA!I445,"n/a")</f>
        <v>0.33017400000000002</v>
      </c>
      <c r="G687" s="88">
        <f>+IF(ISNUMBER(DATA!J445),DATA!J445,"n/a")</f>
        <v>195738.39</v>
      </c>
      <c r="H687" s="79">
        <f>+IF(ISNUMBER(DATA!K445),DATA!K445,"n/a")</f>
        <v>0.33878999999999998</v>
      </c>
      <c r="I687" s="88">
        <f>+IF(ISNUMBER(DATA!L445),DATA!L445,"n/a")</f>
        <v>407634.45</v>
      </c>
      <c r="J687" s="79">
        <f>+IF(ISNUMBER(DATA!M445),DATA!M445,"n/a")</f>
        <v>0.31627</v>
      </c>
      <c r="K687" s="88">
        <f>+IF(ISNUMBER(DATA!N445),DATA!N445,"n/a")</f>
        <v>749551.82</v>
      </c>
      <c r="L687" s="79">
        <f>+IF(ISNUMBER(DATA!O445),DATA!O445,"n/a")</f>
        <v>0.199128</v>
      </c>
      <c r="R687" s="68"/>
      <c r="S687" s="68"/>
      <c r="T687" s="68"/>
      <c r="U687" s="68"/>
      <c r="V687" s="68"/>
      <c r="W687" s="68"/>
      <c r="X687" s="68"/>
      <c r="Y687" s="68"/>
    </row>
    <row r="688" spans="1:25" x14ac:dyDescent="0.2">
      <c r="A688" s="77" t="s">
        <v>19</v>
      </c>
      <c r="B688" s="68" t="s">
        <v>11</v>
      </c>
      <c r="C688" s="68" t="s">
        <v>9</v>
      </c>
      <c r="D688" s="68" t="s">
        <v>296</v>
      </c>
      <c r="E688" s="88">
        <f>+IF(ISNUMBER(DATA!H446),DATA!H446,"n/a")</f>
        <v>37053.39</v>
      </c>
      <c r="F688" s="79">
        <f>+IF(ISNUMBER(DATA!I446),DATA!I446,"n/a")</f>
        <v>4.2872E-2</v>
      </c>
      <c r="G688" s="88">
        <f>+IF(ISNUMBER(DATA!J446),DATA!J446,"n/a")</f>
        <v>128134.59</v>
      </c>
      <c r="H688" s="79">
        <f>+IF(ISNUMBER(DATA!K446),DATA!K446,"n/a")</f>
        <v>5.6203999999999997E-2</v>
      </c>
      <c r="I688" s="88">
        <f>+IF(ISNUMBER(DATA!L446),DATA!L446,"n/a")</f>
        <v>273220.67</v>
      </c>
      <c r="J688" s="79">
        <f>+IF(ISNUMBER(DATA!M446),DATA!M446,"n/a")</f>
        <v>0.110969</v>
      </c>
      <c r="K688" s="88">
        <f>+IF(ISNUMBER(DATA!N446),DATA!N446,"n/a")</f>
        <v>528979.52</v>
      </c>
      <c r="L688" s="79">
        <f>+IF(ISNUMBER(DATA!O446),DATA!O446,"n/a")</f>
        <v>0.150091</v>
      </c>
      <c r="R688" s="68"/>
      <c r="S688" s="68"/>
      <c r="T688" s="68"/>
      <c r="U688" s="68"/>
      <c r="V688" s="68"/>
      <c r="W688" s="68"/>
      <c r="X688" s="68"/>
      <c r="Y688" s="68"/>
    </row>
    <row r="689" spans="1:25" x14ac:dyDescent="0.2">
      <c r="A689" s="77" t="s">
        <v>19</v>
      </c>
      <c r="B689" s="68" t="s">
        <v>11</v>
      </c>
      <c r="C689" s="68" t="s">
        <v>9</v>
      </c>
      <c r="D689" s="68" t="s">
        <v>297</v>
      </c>
      <c r="E689" s="88">
        <f>+IF(ISNUMBER(DATA!H447),DATA!H447,"n/a")</f>
        <v>41593.99</v>
      </c>
      <c r="F689" s="79">
        <f>+IF(ISNUMBER(DATA!I447),DATA!I447,"n/a")</f>
        <v>0.107644</v>
      </c>
      <c r="G689" s="88">
        <f>+IF(ISNUMBER(DATA!J447),DATA!J447,"n/a")</f>
        <v>140691.39000000001</v>
      </c>
      <c r="H689" s="79">
        <f>+IF(ISNUMBER(DATA!K447),DATA!K447,"n/a")</f>
        <v>0.122349</v>
      </c>
      <c r="I689" s="88">
        <f>+IF(ISNUMBER(DATA!L447),DATA!L447,"n/a")</f>
        <v>295984.17</v>
      </c>
      <c r="J689" s="79">
        <f>+IF(ISNUMBER(DATA!M447),DATA!M447,"n/a")</f>
        <v>0.197904</v>
      </c>
      <c r="K689" s="88">
        <f>+IF(ISNUMBER(DATA!N447),DATA!N447,"n/a")</f>
        <v>576772.07999999996</v>
      </c>
      <c r="L689" s="79">
        <f>+IF(ISNUMBER(DATA!O447),DATA!O447,"n/a")</f>
        <v>0.2024</v>
      </c>
      <c r="R689" s="68"/>
      <c r="S689" s="68"/>
      <c r="T689" s="68"/>
      <c r="U689" s="68"/>
      <c r="V689" s="68"/>
      <c r="W689" s="68"/>
      <c r="X689" s="68"/>
      <c r="Y689" s="68"/>
    </row>
    <row r="690" spans="1:25" x14ac:dyDescent="0.2">
      <c r="A690" s="77" t="s">
        <v>19</v>
      </c>
      <c r="B690" s="68" t="s">
        <v>11</v>
      </c>
      <c r="C690" s="68" t="s">
        <v>9</v>
      </c>
      <c r="D690" s="68" t="s">
        <v>298</v>
      </c>
      <c r="E690" s="88">
        <f>+IF(ISNUMBER(DATA!H448),DATA!H448,"n/a")</f>
        <v>28218.58</v>
      </c>
      <c r="F690" s="79">
        <f>+IF(ISNUMBER(DATA!I448),DATA!I448,"n/a")</f>
        <v>0.309535</v>
      </c>
      <c r="G690" s="88">
        <f>+IF(ISNUMBER(DATA!J448),DATA!J448,"n/a")</f>
        <v>99096.67</v>
      </c>
      <c r="H690" s="79">
        <f>+IF(ISNUMBER(DATA!K448),DATA!K448,"n/a")</f>
        <v>0.36979000000000001</v>
      </c>
      <c r="I690" s="88">
        <f>+IF(ISNUMBER(DATA!L448),DATA!L448,"n/a")</f>
        <v>199458.21</v>
      </c>
      <c r="J690" s="79">
        <f>+IF(ISNUMBER(DATA!M448),DATA!M448,"n/a")</f>
        <v>0.280671</v>
      </c>
      <c r="K690" s="88">
        <f>+IF(ISNUMBER(DATA!N448),DATA!N448,"n/a")</f>
        <v>376392.42</v>
      </c>
      <c r="L690" s="79">
        <f>+IF(ISNUMBER(DATA!O448),DATA!O448,"n/a")</f>
        <v>0.22273899999999999</v>
      </c>
      <c r="R690" s="68"/>
      <c r="S690" s="68"/>
      <c r="T690" s="68"/>
      <c r="U690" s="68"/>
      <c r="V690" s="68"/>
      <c r="W690" s="68"/>
      <c r="X690" s="68"/>
      <c r="Y690" s="68"/>
    </row>
    <row r="691" spans="1:25" x14ac:dyDescent="0.2">
      <c r="A691" s="77" t="s">
        <v>19</v>
      </c>
      <c r="B691" s="68" t="s">
        <v>11</v>
      </c>
      <c r="C691" s="68" t="s">
        <v>9</v>
      </c>
      <c r="D691" s="68" t="s">
        <v>299</v>
      </c>
      <c r="E691" s="88">
        <f>+IF(ISNUMBER(DATA!H449),DATA!H449,"n/a")</f>
        <v>161018.75</v>
      </c>
      <c r="F691" s="79">
        <f>+IF(ISNUMBER(DATA!I449),DATA!I449,"n/a")</f>
        <v>0.105154</v>
      </c>
      <c r="G691" s="88">
        <f>+IF(ISNUMBER(DATA!J449),DATA!J449,"n/a")</f>
        <v>526335.96</v>
      </c>
      <c r="H691" s="79">
        <f>+IF(ISNUMBER(DATA!K449),DATA!K449,"n/a")</f>
        <v>7.1584999999999996E-2</v>
      </c>
      <c r="I691" s="88">
        <f>+IF(ISNUMBER(DATA!L449),DATA!L449,"n/a")</f>
        <v>1106357.22</v>
      </c>
      <c r="J691" s="79">
        <f>+IF(ISNUMBER(DATA!M449),DATA!M449,"n/a")</f>
        <v>0.118313</v>
      </c>
      <c r="K691" s="88">
        <f>+IF(ISNUMBER(DATA!N449),DATA!N449,"n/a")</f>
        <v>2216108.75</v>
      </c>
      <c r="L691" s="79">
        <f>+IF(ISNUMBER(DATA!O449),DATA!O449,"n/a")</f>
        <v>0.101518</v>
      </c>
      <c r="R691" s="68"/>
      <c r="S691" s="68"/>
      <c r="T691" s="68"/>
      <c r="U691" s="68"/>
      <c r="V691" s="68"/>
      <c r="W691" s="68"/>
      <c r="X691" s="68"/>
      <c r="Y691" s="68"/>
    </row>
    <row r="692" spans="1:25" x14ac:dyDescent="0.2">
      <c r="A692" s="77" t="s">
        <v>19</v>
      </c>
      <c r="B692" s="68" t="s">
        <v>11</v>
      </c>
      <c r="C692" s="68" t="s">
        <v>9</v>
      </c>
      <c r="D692" s="68" t="s">
        <v>300</v>
      </c>
      <c r="E692" s="88">
        <f>+IF(ISNUMBER(DATA!H450),DATA!H450,"n/a")</f>
        <v>17183.349999999999</v>
      </c>
      <c r="F692" s="79">
        <f>+IF(ISNUMBER(DATA!I450),DATA!I450,"n/a")</f>
        <v>7.4621999999999994E-2</v>
      </c>
      <c r="G692" s="88">
        <f>+IF(ISNUMBER(DATA!J450),DATA!J450,"n/a")</f>
        <v>55791.78</v>
      </c>
      <c r="H692" s="79">
        <f>+IF(ISNUMBER(DATA!K450),DATA!K450,"n/a")</f>
        <v>8.6791999999999994E-2</v>
      </c>
      <c r="I692" s="88">
        <f>+IF(ISNUMBER(DATA!L450),DATA!L450,"n/a")</f>
        <v>117620.7</v>
      </c>
      <c r="J692" s="79">
        <f>+IF(ISNUMBER(DATA!M450),DATA!M450,"n/a")</f>
        <v>0.12192699999999999</v>
      </c>
      <c r="K692" s="88">
        <f>+IF(ISNUMBER(DATA!N450),DATA!N450,"n/a")</f>
        <v>213255.75</v>
      </c>
      <c r="L692" s="79">
        <f>+IF(ISNUMBER(DATA!O450),DATA!O450,"n/a")</f>
        <v>9.8575999999999997E-2</v>
      </c>
      <c r="R692" s="68"/>
      <c r="S692" s="68"/>
      <c r="T692" s="68"/>
      <c r="U692" s="68"/>
      <c r="V692" s="68"/>
      <c r="W692" s="68"/>
      <c r="X692" s="68"/>
      <c r="Y692" s="68"/>
    </row>
    <row r="693" spans="1:25" x14ac:dyDescent="0.2">
      <c r="A693" s="77" t="s">
        <v>19</v>
      </c>
      <c r="B693" s="68" t="s">
        <v>11</v>
      </c>
      <c r="C693" s="68" t="s">
        <v>9</v>
      </c>
      <c r="D693" s="68" t="s">
        <v>301</v>
      </c>
      <c r="E693" s="88">
        <f>+IF(ISNUMBER(DATA!H451),DATA!H451,"n/a")</f>
        <v>123788.1</v>
      </c>
      <c r="F693" s="79">
        <f>+IF(ISNUMBER(DATA!I451),DATA!I451,"n/a")</f>
        <v>0.10736999999999999</v>
      </c>
      <c r="G693" s="88">
        <f>+IF(ISNUMBER(DATA!J451),DATA!J451,"n/a")</f>
        <v>416406.82</v>
      </c>
      <c r="H693" s="79">
        <f>+IF(ISNUMBER(DATA!K451),DATA!K451,"n/a")</f>
        <v>0.145791</v>
      </c>
      <c r="I693" s="88">
        <f>+IF(ISNUMBER(DATA!L451),DATA!L451,"n/a")</f>
        <v>843884.56</v>
      </c>
      <c r="J693" s="79">
        <f>+IF(ISNUMBER(DATA!M451),DATA!M451,"n/a")</f>
        <v>0.19037399999999999</v>
      </c>
      <c r="K693" s="88">
        <f>+IF(ISNUMBER(DATA!N451),DATA!N451,"n/a")</f>
        <v>1672194.17</v>
      </c>
      <c r="L693" s="79">
        <f>+IF(ISNUMBER(DATA!O451),DATA!O451,"n/a")</f>
        <v>0.17655799999999999</v>
      </c>
      <c r="R693" s="68"/>
      <c r="S693" s="68"/>
      <c r="T693" s="68"/>
      <c r="U693" s="68"/>
      <c r="V693" s="68"/>
      <c r="W693" s="68"/>
      <c r="X693" s="68"/>
      <c r="Y693" s="68"/>
    </row>
    <row r="694" spans="1:25" x14ac:dyDescent="0.2">
      <c r="A694" s="77" t="s">
        <v>19</v>
      </c>
      <c r="B694" s="68" t="s">
        <v>11</v>
      </c>
      <c r="C694" s="68" t="s">
        <v>9</v>
      </c>
      <c r="D694" s="68" t="s">
        <v>302</v>
      </c>
      <c r="E694" s="88">
        <f>+IF(ISNUMBER(DATA!H452),DATA!H452,"n/a")</f>
        <v>52811.73</v>
      </c>
      <c r="F694" s="79">
        <f>+IF(ISNUMBER(DATA!I452),DATA!I452,"n/a")</f>
        <v>0.53846799999999995</v>
      </c>
      <c r="G694" s="88">
        <f>+IF(ISNUMBER(DATA!J452),DATA!J452,"n/a")</f>
        <v>161936.49</v>
      </c>
      <c r="H694" s="79">
        <f>+IF(ISNUMBER(DATA!K452),DATA!K452,"n/a")</f>
        <v>0.35266900000000001</v>
      </c>
      <c r="I694" s="88">
        <f>+IF(ISNUMBER(DATA!L452),DATA!L452,"n/a")</f>
        <v>340717.97</v>
      </c>
      <c r="J694" s="79">
        <f>+IF(ISNUMBER(DATA!M452),DATA!M452,"n/a")</f>
        <v>0.40464600000000001</v>
      </c>
      <c r="K694" s="88">
        <f>+IF(ISNUMBER(DATA!N452),DATA!N452,"n/a")</f>
        <v>676645.65</v>
      </c>
      <c r="L694" s="79">
        <f>+IF(ISNUMBER(DATA!O452),DATA!O452,"n/a")</f>
        <v>0.35678799999999999</v>
      </c>
      <c r="R694" s="68"/>
      <c r="S694" s="68"/>
      <c r="T694" s="68"/>
      <c r="U694" s="68"/>
      <c r="V694" s="68"/>
      <c r="W694" s="68"/>
      <c r="X694" s="68"/>
      <c r="Y694" s="68"/>
    </row>
    <row r="695" spans="1:25" x14ac:dyDescent="0.2">
      <c r="A695" s="77" t="s">
        <v>19</v>
      </c>
      <c r="B695" s="68" t="s">
        <v>11</v>
      </c>
      <c r="C695" s="68" t="s">
        <v>9</v>
      </c>
      <c r="D695" s="68" t="s">
        <v>303</v>
      </c>
      <c r="E695" s="88">
        <f>+IF(ISNUMBER(DATA!H453),DATA!H453,"n/a")</f>
        <v>55385.95</v>
      </c>
      <c r="F695" s="79">
        <f>+IF(ISNUMBER(DATA!I453),DATA!I453,"n/a")</f>
        <v>-3.4948E-2</v>
      </c>
      <c r="G695" s="88">
        <f>+IF(ISNUMBER(DATA!J453),DATA!J453,"n/a")</f>
        <v>187990.7</v>
      </c>
      <c r="H695" s="79">
        <f>+IF(ISNUMBER(DATA!K453),DATA!K453,"n/a")</f>
        <v>9.5276E-2</v>
      </c>
      <c r="I695" s="88">
        <f>+IF(ISNUMBER(DATA!L453),DATA!L453,"n/a")</f>
        <v>394046</v>
      </c>
      <c r="J695" s="79">
        <f>+IF(ISNUMBER(DATA!M453),DATA!M453,"n/a")</f>
        <v>8.9554999999999996E-2</v>
      </c>
      <c r="K695" s="88">
        <f>+IF(ISNUMBER(DATA!N453),DATA!N453,"n/a")</f>
        <v>839307.98</v>
      </c>
      <c r="L695" s="79">
        <f>+IF(ISNUMBER(DATA!O453),DATA!O453,"n/a")</f>
        <v>0.24940499999999999</v>
      </c>
      <c r="R695" s="68"/>
      <c r="S695" s="68"/>
      <c r="T695" s="68"/>
      <c r="U695" s="68"/>
      <c r="V695" s="68"/>
      <c r="W695" s="68"/>
      <c r="X695" s="68"/>
      <c r="Y695" s="68"/>
    </row>
    <row r="696" spans="1:25" x14ac:dyDescent="0.2">
      <c r="A696" s="77" t="s">
        <v>19</v>
      </c>
      <c r="B696" s="68" t="s">
        <v>11</v>
      </c>
      <c r="C696" s="68" t="s">
        <v>9</v>
      </c>
      <c r="D696" s="68" t="s">
        <v>304</v>
      </c>
      <c r="E696" s="88">
        <f>+IF(ISNUMBER(DATA!H454),DATA!H454,"n/a")</f>
        <v>28325.65</v>
      </c>
      <c r="F696" s="79">
        <f>+IF(ISNUMBER(DATA!I454),DATA!I454,"n/a")</f>
        <v>0.13702</v>
      </c>
      <c r="G696" s="88">
        <f>+IF(ISNUMBER(DATA!J454),DATA!J454,"n/a")</f>
        <v>92024.39</v>
      </c>
      <c r="H696" s="79">
        <f>+IF(ISNUMBER(DATA!K454),DATA!K454,"n/a")</f>
        <v>0.12803700000000001</v>
      </c>
      <c r="I696" s="88">
        <f>+IF(ISNUMBER(DATA!L454),DATA!L454,"n/a")</f>
        <v>186389.67</v>
      </c>
      <c r="J696" s="79">
        <f>+IF(ISNUMBER(DATA!M454),DATA!M454,"n/a")</f>
        <v>0.14216899999999999</v>
      </c>
      <c r="K696" s="88">
        <f>+IF(ISNUMBER(DATA!N454),DATA!N454,"n/a")</f>
        <v>345109.87</v>
      </c>
      <c r="L696" s="79">
        <f>+IF(ISNUMBER(DATA!O454),DATA!O454,"n/a")</f>
        <v>0.138214</v>
      </c>
      <c r="R696" s="68"/>
      <c r="S696" s="68"/>
      <c r="T696" s="68"/>
      <c r="U696" s="68"/>
      <c r="V696" s="68"/>
      <c r="W696" s="68"/>
      <c r="X696" s="68"/>
      <c r="Y696" s="68"/>
    </row>
    <row r="697" spans="1:25" x14ac:dyDescent="0.2">
      <c r="A697" s="77" t="s">
        <v>19</v>
      </c>
      <c r="B697" s="68" t="s">
        <v>11</v>
      </c>
      <c r="C697" s="68" t="s">
        <v>9</v>
      </c>
      <c r="D697" s="68" t="s">
        <v>305</v>
      </c>
      <c r="E697" s="88">
        <f>+IF(ISNUMBER(DATA!H455),DATA!H455,"n/a")</f>
        <v>44887.39</v>
      </c>
      <c r="F697" s="79">
        <f>+IF(ISNUMBER(DATA!I455),DATA!I455,"n/a")</f>
        <v>0.22606499999999999</v>
      </c>
      <c r="G697" s="88">
        <f>+IF(ISNUMBER(DATA!J455),DATA!J455,"n/a")</f>
        <v>145636.69</v>
      </c>
      <c r="H697" s="79">
        <f>+IF(ISNUMBER(DATA!K455),DATA!K455,"n/a")</f>
        <v>0.21696099999999999</v>
      </c>
      <c r="I697" s="88">
        <f>+IF(ISNUMBER(DATA!L455),DATA!L455,"n/a")</f>
        <v>327536.65000000002</v>
      </c>
      <c r="J697" s="79">
        <f>+IF(ISNUMBER(DATA!M455),DATA!M455,"n/a")</f>
        <v>0.39470100000000002</v>
      </c>
      <c r="K697" s="88">
        <f>+IF(ISNUMBER(DATA!N455),DATA!N455,"n/a")</f>
        <v>607601.75</v>
      </c>
      <c r="L697" s="79">
        <f>+IF(ISNUMBER(DATA!O455),DATA!O455,"n/a")</f>
        <v>0.42847800000000003</v>
      </c>
      <c r="R697" s="68"/>
      <c r="S697" s="68"/>
      <c r="T697" s="68"/>
      <c r="U697" s="68"/>
      <c r="V697" s="68"/>
      <c r="W697" s="68"/>
      <c r="X697" s="68"/>
      <c r="Y697" s="68"/>
    </row>
    <row r="698" spans="1:25" x14ac:dyDescent="0.2">
      <c r="A698" s="77" t="s">
        <v>19</v>
      </c>
      <c r="B698" s="68" t="s">
        <v>11</v>
      </c>
      <c r="C698" s="68" t="s">
        <v>9</v>
      </c>
      <c r="D698" s="68" t="s">
        <v>306</v>
      </c>
      <c r="E698" s="88">
        <f>+IF(ISNUMBER(DATA!H456),DATA!H456,"n/a")</f>
        <v>358091.89</v>
      </c>
      <c r="F698" s="79">
        <f>+IF(ISNUMBER(DATA!I456),DATA!I456,"n/a")</f>
        <v>0.10172200000000001</v>
      </c>
      <c r="G698" s="88">
        <f>+IF(ISNUMBER(DATA!J456),DATA!J456,"n/a")</f>
        <v>1249702.18</v>
      </c>
      <c r="H698" s="79">
        <f>+IF(ISNUMBER(DATA!K456),DATA!K456,"n/a")</f>
        <v>0.108747</v>
      </c>
      <c r="I698" s="88">
        <f>+IF(ISNUMBER(DATA!L456),DATA!L456,"n/a")</f>
        <v>2411336.39</v>
      </c>
      <c r="J698" s="79">
        <f>+IF(ISNUMBER(DATA!M456),DATA!M456,"n/a")</f>
        <v>0.107534</v>
      </c>
      <c r="K698" s="88">
        <f>+IF(ISNUMBER(DATA!N456),DATA!N456,"n/a")</f>
        <v>4459826.28</v>
      </c>
      <c r="L698" s="79">
        <f>+IF(ISNUMBER(DATA!O456),DATA!O456,"n/a")</f>
        <v>8.0602999999999994E-2</v>
      </c>
      <c r="R698" s="68"/>
      <c r="S698" s="68"/>
      <c r="T698" s="68"/>
      <c r="U698" s="68"/>
      <c r="V698" s="68"/>
      <c r="W698" s="68"/>
      <c r="X698" s="68"/>
      <c r="Y698" s="68"/>
    </row>
    <row r="699" spans="1:25" x14ac:dyDescent="0.2">
      <c r="A699" s="77" t="s">
        <v>19</v>
      </c>
      <c r="B699" s="68" t="s">
        <v>11</v>
      </c>
      <c r="C699" s="68" t="s">
        <v>9</v>
      </c>
      <c r="D699" s="68" t="s">
        <v>307</v>
      </c>
      <c r="E699" s="88">
        <f>+IF(ISNUMBER(DATA!H457),DATA!H457,"n/a")</f>
        <v>104093.72</v>
      </c>
      <c r="F699" s="79">
        <f>+IF(ISNUMBER(DATA!I457),DATA!I457,"n/a")</f>
        <v>7.4635000000000007E-2</v>
      </c>
      <c r="G699" s="88">
        <f>+IF(ISNUMBER(DATA!J457),DATA!J457,"n/a")</f>
        <v>356903.72</v>
      </c>
      <c r="H699" s="79">
        <f>+IF(ISNUMBER(DATA!K457),DATA!K457,"n/a")</f>
        <v>9.0634999999999993E-2</v>
      </c>
      <c r="I699" s="88">
        <f>+IF(ISNUMBER(DATA!L457),DATA!L457,"n/a")</f>
        <v>709157.4</v>
      </c>
      <c r="J699" s="79">
        <f>+IF(ISNUMBER(DATA!M457),DATA!M457,"n/a")</f>
        <v>0.12157800000000001</v>
      </c>
      <c r="K699" s="88">
        <f>+IF(ISNUMBER(DATA!N457),DATA!N457,"n/a")</f>
        <v>1364345.78</v>
      </c>
      <c r="L699" s="79">
        <f>+IF(ISNUMBER(DATA!O457),DATA!O457,"n/a")</f>
        <v>0.17721100000000001</v>
      </c>
      <c r="R699" s="68"/>
      <c r="S699" s="68"/>
      <c r="T699" s="68"/>
      <c r="U699" s="68"/>
      <c r="V699" s="68"/>
      <c r="W699" s="68"/>
      <c r="X699" s="68"/>
      <c r="Y699" s="68"/>
    </row>
    <row r="700" spans="1:25" x14ac:dyDescent="0.2">
      <c r="A700" s="77" t="s">
        <v>19</v>
      </c>
      <c r="B700" s="68" t="s">
        <v>11</v>
      </c>
      <c r="C700" s="68" t="s">
        <v>9</v>
      </c>
      <c r="D700" s="68" t="s">
        <v>308</v>
      </c>
      <c r="E700" s="88">
        <f>+IF(ISNUMBER(DATA!H458),DATA!H458,"n/a")</f>
        <v>13455.23</v>
      </c>
      <c r="F700" s="79">
        <f>+IF(ISNUMBER(DATA!I458),DATA!I458,"n/a")</f>
        <v>0.41391</v>
      </c>
      <c r="G700" s="88">
        <f>+IF(ISNUMBER(DATA!J458),DATA!J458,"n/a")</f>
        <v>43851.64</v>
      </c>
      <c r="H700" s="79">
        <f>+IF(ISNUMBER(DATA!K458),DATA!K458,"n/a")</f>
        <v>0.19825999999999999</v>
      </c>
      <c r="I700" s="88">
        <f>+IF(ISNUMBER(DATA!L458),DATA!L458,"n/a")</f>
        <v>93539.54</v>
      </c>
      <c r="J700" s="79">
        <f>+IF(ISNUMBER(DATA!M458),DATA!M458,"n/a")</f>
        <v>0.27287099999999997</v>
      </c>
      <c r="K700" s="88">
        <f>+IF(ISNUMBER(DATA!N458),DATA!N458,"n/a")</f>
        <v>171949.96</v>
      </c>
      <c r="L700" s="79">
        <f>+IF(ISNUMBER(DATA!O458),DATA!O458,"n/a")</f>
        <v>0.25120500000000001</v>
      </c>
      <c r="R700" s="68"/>
      <c r="S700" s="68"/>
      <c r="T700" s="68"/>
      <c r="U700" s="68"/>
      <c r="V700" s="68"/>
      <c r="W700" s="68"/>
      <c r="X700" s="68"/>
      <c r="Y700" s="68"/>
    </row>
    <row r="701" spans="1:25" x14ac:dyDescent="0.2">
      <c r="A701" s="77" t="s">
        <v>19</v>
      </c>
      <c r="B701" s="68" t="s">
        <v>11</v>
      </c>
      <c r="C701" s="68" t="s">
        <v>9</v>
      </c>
      <c r="D701" s="68" t="s">
        <v>309</v>
      </c>
      <c r="E701" s="88">
        <f>+IF(ISNUMBER(DATA!H459),DATA!H459,"n/a")</f>
        <v>80589.58</v>
      </c>
      <c r="F701" s="79">
        <f>+IF(ISNUMBER(DATA!I459),DATA!I459,"n/a")</f>
        <v>0.123183</v>
      </c>
      <c r="G701" s="88">
        <f>+IF(ISNUMBER(DATA!J459),DATA!J459,"n/a")</f>
        <v>267351.46000000002</v>
      </c>
      <c r="H701" s="79">
        <f>+IF(ISNUMBER(DATA!K459),DATA!K459,"n/a")</f>
        <v>0.14032700000000001</v>
      </c>
      <c r="I701" s="88">
        <f>+IF(ISNUMBER(DATA!L459),DATA!L459,"n/a")</f>
        <v>542174.68000000005</v>
      </c>
      <c r="J701" s="79">
        <f>+IF(ISNUMBER(DATA!M459),DATA!M459,"n/a")</f>
        <v>0.21213699999999999</v>
      </c>
      <c r="K701" s="88">
        <f>+IF(ISNUMBER(DATA!N459),DATA!N459,"n/a")</f>
        <v>1063959.02</v>
      </c>
      <c r="L701" s="79">
        <f>+IF(ISNUMBER(DATA!O459),DATA!O459,"n/a")</f>
        <v>0.205627</v>
      </c>
      <c r="R701" s="68"/>
      <c r="S701" s="68"/>
      <c r="T701" s="68"/>
      <c r="U701" s="68"/>
      <c r="V701" s="68"/>
      <c r="W701" s="68"/>
      <c r="X701" s="68"/>
      <c r="Y701" s="68"/>
    </row>
    <row r="702" spans="1:25" x14ac:dyDescent="0.2">
      <c r="A702" s="77" t="s">
        <v>19</v>
      </c>
      <c r="B702" s="68" t="s">
        <v>11</v>
      </c>
      <c r="C702" s="68" t="s">
        <v>9</v>
      </c>
      <c r="D702" s="68" t="s">
        <v>310</v>
      </c>
      <c r="E702" s="88">
        <f>+IF(ISNUMBER(DATA!H460),DATA!H460,"n/a")</f>
        <v>28974.47</v>
      </c>
      <c r="F702" s="79">
        <f>+IF(ISNUMBER(DATA!I460),DATA!I460,"n/a")</f>
        <v>6.5237000000000003E-2</v>
      </c>
      <c r="G702" s="88">
        <f>+IF(ISNUMBER(DATA!J460),DATA!J460,"n/a")</f>
        <v>102081.36</v>
      </c>
      <c r="H702" s="79">
        <f>+IF(ISNUMBER(DATA!K460),DATA!K460,"n/a")</f>
        <v>0.101004</v>
      </c>
      <c r="I702" s="88">
        <f>+IF(ISNUMBER(DATA!L460),DATA!L460,"n/a")</f>
        <v>226058.39</v>
      </c>
      <c r="J702" s="79">
        <f>+IF(ISNUMBER(DATA!M460),DATA!M460,"n/a")</f>
        <v>0.15922</v>
      </c>
      <c r="K702" s="88">
        <f>+IF(ISNUMBER(DATA!N460),DATA!N460,"n/a")</f>
        <v>430200.67</v>
      </c>
      <c r="L702" s="79">
        <f>+IF(ISNUMBER(DATA!O460),DATA!O460,"n/a")</f>
        <v>0.18834899999999999</v>
      </c>
      <c r="R702" s="68"/>
      <c r="S702" s="68"/>
      <c r="T702" s="68"/>
      <c r="U702" s="68"/>
      <c r="V702" s="68"/>
      <c r="W702" s="68"/>
      <c r="X702" s="68"/>
      <c r="Y702" s="68"/>
    </row>
    <row r="703" spans="1:25" x14ac:dyDescent="0.2">
      <c r="A703" s="77" t="s">
        <v>19</v>
      </c>
      <c r="B703" s="68" t="s">
        <v>11</v>
      </c>
      <c r="C703" s="68" t="s">
        <v>9</v>
      </c>
      <c r="D703" s="68" t="s">
        <v>311</v>
      </c>
      <c r="E703" s="88">
        <f>+IF(ISNUMBER(DATA!H461),DATA!H461,"n/a")</f>
        <v>120273.11</v>
      </c>
      <c r="F703" s="79">
        <f>+IF(ISNUMBER(DATA!I461),DATA!I461,"n/a")</f>
        <v>4.7021E-2</v>
      </c>
      <c r="G703" s="88">
        <f>+IF(ISNUMBER(DATA!J461),DATA!J461,"n/a")</f>
        <v>407058.44</v>
      </c>
      <c r="H703" s="79">
        <f>+IF(ISNUMBER(DATA!K461),DATA!K461,"n/a")</f>
        <v>6.6360000000000004E-3</v>
      </c>
      <c r="I703" s="88">
        <f>+IF(ISNUMBER(DATA!L461),DATA!L461,"n/a")</f>
        <v>842699.28</v>
      </c>
      <c r="J703" s="79">
        <f>+IF(ISNUMBER(DATA!M461),DATA!M461,"n/a")</f>
        <v>6.2821000000000002E-2</v>
      </c>
      <c r="K703" s="88">
        <f>+IF(ISNUMBER(DATA!N461),DATA!N461,"n/a")</f>
        <v>1664964.09</v>
      </c>
      <c r="L703" s="79">
        <f>+IF(ISNUMBER(DATA!O461),DATA!O461,"n/a")</f>
        <v>0.10094599999999999</v>
      </c>
      <c r="R703" s="68"/>
      <c r="S703" s="68"/>
      <c r="T703" s="68"/>
      <c r="U703" s="68"/>
      <c r="V703" s="68"/>
      <c r="W703" s="68"/>
      <c r="X703" s="68"/>
      <c r="Y703" s="68"/>
    </row>
    <row r="704" spans="1:25" x14ac:dyDescent="0.2">
      <c r="A704" s="77" t="s">
        <v>19</v>
      </c>
      <c r="B704" s="68" t="s">
        <v>11</v>
      </c>
      <c r="C704" s="68" t="s">
        <v>9</v>
      </c>
      <c r="D704" s="68" t="s">
        <v>312</v>
      </c>
      <c r="E704" s="88">
        <f>+IF(ISNUMBER(DATA!H462),DATA!H462,"n/a")</f>
        <v>62970.02</v>
      </c>
      <c r="F704" s="79">
        <f>+IF(ISNUMBER(DATA!I462),DATA!I462,"n/a")</f>
        <v>3.6141E-2</v>
      </c>
      <c r="G704" s="88">
        <f>+IF(ISNUMBER(DATA!J462),DATA!J462,"n/a")</f>
        <v>208242.72</v>
      </c>
      <c r="H704" s="79">
        <f>+IF(ISNUMBER(DATA!K462),DATA!K462,"n/a")</f>
        <v>6.1525999999999997E-2</v>
      </c>
      <c r="I704" s="88">
        <f>+IF(ISNUMBER(DATA!L462),DATA!L462,"n/a")</f>
        <v>461367.9</v>
      </c>
      <c r="J704" s="79">
        <f>+IF(ISNUMBER(DATA!M462),DATA!M462,"n/a")</f>
        <v>0.16714000000000001</v>
      </c>
      <c r="K704" s="88">
        <f>+IF(ISNUMBER(DATA!N462),DATA!N462,"n/a")</f>
        <v>933138.5</v>
      </c>
      <c r="L704" s="79">
        <f>+IF(ISNUMBER(DATA!O462),DATA!O462,"n/a")</f>
        <v>0.340283</v>
      </c>
      <c r="R704" s="68"/>
      <c r="S704" s="68"/>
      <c r="T704" s="68"/>
      <c r="U704" s="68"/>
      <c r="V704" s="68"/>
      <c r="W704" s="68"/>
      <c r="X704" s="68"/>
      <c r="Y704" s="68"/>
    </row>
    <row r="705" spans="1:25" x14ac:dyDescent="0.2">
      <c r="A705" s="77" t="s">
        <v>19</v>
      </c>
      <c r="B705" s="68" t="s">
        <v>11</v>
      </c>
      <c r="C705" s="68" t="s">
        <v>9</v>
      </c>
      <c r="D705" s="68" t="s">
        <v>313</v>
      </c>
      <c r="E705" s="88">
        <f>+IF(ISNUMBER(DATA!H463),DATA!H463,"n/a")</f>
        <v>51166.66</v>
      </c>
      <c r="F705" s="79">
        <f>+IF(ISNUMBER(DATA!I463),DATA!I463,"n/a")</f>
        <v>0.15010299999999999</v>
      </c>
      <c r="G705" s="88">
        <f>+IF(ISNUMBER(DATA!J463),DATA!J463,"n/a")</f>
        <v>187755.38</v>
      </c>
      <c r="H705" s="79">
        <f>+IF(ISNUMBER(DATA!K463),DATA!K463,"n/a")</f>
        <v>0.17104</v>
      </c>
      <c r="I705" s="88">
        <f>+IF(ISNUMBER(DATA!L463),DATA!L463,"n/a")</f>
        <v>375676.19</v>
      </c>
      <c r="J705" s="79">
        <f>+IF(ISNUMBER(DATA!M463),DATA!M463,"n/a")</f>
        <v>0.16992599999999999</v>
      </c>
      <c r="K705" s="88">
        <f>+IF(ISNUMBER(DATA!N463),DATA!N463,"n/a")</f>
        <v>709570.68</v>
      </c>
      <c r="L705" s="79">
        <f>+IF(ISNUMBER(DATA!O463),DATA!O463,"n/a")</f>
        <v>0.11600199999999999</v>
      </c>
      <c r="R705" s="68"/>
      <c r="S705" s="68"/>
      <c r="T705" s="68"/>
      <c r="U705" s="68"/>
      <c r="V705" s="68"/>
      <c r="W705" s="68"/>
      <c r="X705" s="68"/>
      <c r="Y705" s="68"/>
    </row>
    <row r="706" spans="1:25" x14ac:dyDescent="0.2">
      <c r="A706" s="77" t="s">
        <v>19</v>
      </c>
      <c r="B706" s="68" t="s">
        <v>11</v>
      </c>
      <c r="C706" s="68" t="s">
        <v>9</v>
      </c>
      <c r="D706" s="68" t="s">
        <v>314</v>
      </c>
      <c r="E706" s="88">
        <f>+IF(ISNUMBER(DATA!H464),DATA!H464,"n/a")</f>
        <v>87400.21</v>
      </c>
      <c r="F706" s="79">
        <f>+IF(ISNUMBER(DATA!I464),DATA!I464,"n/a")</f>
        <v>0.256494</v>
      </c>
      <c r="G706" s="88">
        <f>+IF(ISNUMBER(DATA!J464),DATA!J464,"n/a")</f>
        <v>298763.2</v>
      </c>
      <c r="H706" s="79">
        <f>+IF(ISNUMBER(DATA!K464),DATA!K464,"n/a")</f>
        <v>0.26170900000000002</v>
      </c>
      <c r="I706" s="88">
        <f>+IF(ISNUMBER(DATA!L464),DATA!L464,"n/a")</f>
        <v>593250.5</v>
      </c>
      <c r="J706" s="79">
        <f>+IF(ISNUMBER(DATA!M464),DATA!M464,"n/a")</f>
        <v>0.224189</v>
      </c>
      <c r="K706" s="88">
        <f>+IF(ISNUMBER(DATA!N464),DATA!N464,"n/a")</f>
        <v>1127496.74</v>
      </c>
      <c r="L706" s="79">
        <f>+IF(ISNUMBER(DATA!O464),DATA!O464,"n/a")</f>
        <v>0.23239699999999999</v>
      </c>
      <c r="R706" s="68"/>
      <c r="S706" s="68"/>
      <c r="T706" s="68"/>
      <c r="U706" s="68"/>
      <c r="V706" s="68"/>
      <c r="W706" s="68"/>
      <c r="X706" s="68"/>
      <c r="Y706" s="68"/>
    </row>
    <row r="707" spans="1:25" x14ac:dyDescent="0.2">
      <c r="A707" s="77" t="s">
        <v>19</v>
      </c>
      <c r="B707" s="68" t="s">
        <v>11</v>
      </c>
      <c r="C707" s="68" t="s">
        <v>9</v>
      </c>
      <c r="D707" s="68" t="s">
        <v>315</v>
      </c>
      <c r="E707" s="88">
        <f>+IF(ISNUMBER(DATA!H465),DATA!H465,"n/a")</f>
        <v>45353.440000000002</v>
      </c>
      <c r="F707" s="79">
        <f>+IF(ISNUMBER(DATA!I465),DATA!I465,"n/a")</f>
        <v>0.14140800000000001</v>
      </c>
      <c r="G707" s="88">
        <f>+IF(ISNUMBER(DATA!J465),DATA!J465,"n/a")</f>
        <v>144421.28</v>
      </c>
      <c r="H707" s="79">
        <f>+IF(ISNUMBER(DATA!K465),DATA!K465,"n/a")</f>
        <v>9.5007999999999995E-2</v>
      </c>
      <c r="I707" s="88">
        <f>+IF(ISNUMBER(DATA!L465),DATA!L465,"n/a")</f>
        <v>308513.01</v>
      </c>
      <c r="J707" s="79">
        <f>+IF(ISNUMBER(DATA!M465),DATA!M465,"n/a")</f>
        <v>0.12521399999999999</v>
      </c>
      <c r="K707" s="88">
        <f>+IF(ISNUMBER(DATA!N465),DATA!N465,"n/a")</f>
        <v>614207.18000000005</v>
      </c>
      <c r="L707" s="79">
        <f>+IF(ISNUMBER(DATA!O465),DATA!O465,"n/a")</f>
        <v>0.16295799999999999</v>
      </c>
      <c r="R707" s="68"/>
      <c r="S707" s="68"/>
      <c r="T707" s="68"/>
      <c r="U707" s="68"/>
      <c r="V707" s="68"/>
      <c r="W707" s="68"/>
      <c r="X707" s="68"/>
      <c r="Y707" s="68"/>
    </row>
    <row r="708" spans="1:25" x14ac:dyDescent="0.2">
      <c r="A708" s="77" t="s">
        <v>19</v>
      </c>
      <c r="B708" s="68" t="s">
        <v>11</v>
      </c>
      <c r="C708" s="68" t="s">
        <v>9</v>
      </c>
      <c r="D708" s="68" t="s">
        <v>316</v>
      </c>
      <c r="E708" s="88">
        <f>+IF(ISNUMBER(DATA!H466),DATA!H466,"n/a")</f>
        <v>42393.56</v>
      </c>
      <c r="F708" s="79">
        <f>+IF(ISNUMBER(DATA!I466),DATA!I466,"n/a")</f>
        <v>8.7668999999999997E-2</v>
      </c>
      <c r="G708" s="88">
        <f>+IF(ISNUMBER(DATA!J466),DATA!J466,"n/a")</f>
        <v>139614.43</v>
      </c>
      <c r="H708" s="79">
        <f>+IF(ISNUMBER(DATA!K466),DATA!K466,"n/a")</f>
        <v>8.4005999999999997E-2</v>
      </c>
      <c r="I708" s="88">
        <f>+IF(ISNUMBER(DATA!L466),DATA!L466,"n/a")</f>
        <v>297451.71999999997</v>
      </c>
      <c r="J708" s="79">
        <f>+IF(ISNUMBER(DATA!M466),DATA!M466,"n/a")</f>
        <v>0.161861</v>
      </c>
      <c r="K708" s="88">
        <f>+IF(ISNUMBER(DATA!N466),DATA!N466,"n/a")</f>
        <v>588711.11</v>
      </c>
      <c r="L708" s="79">
        <f>+IF(ISNUMBER(DATA!O466),DATA!O466,"n/a")</f>
        <v>0.216112</v>
      </c>
      <c r="R708" s="68"/>
      <c r="S708" s="68"/>
      <c r="T708" s="68"/>
      <c r="U708" s="68"/>
      <c r="V708" s="68"/>
      <c r="W708" s="68"/>
      <c r="X708" s="68"/>
      <c r="Y708" s="68"/>
    </row>
    <row r="709" spans="1:25" x14ac:dyDescent="0.2">
      <c r="A709" s="77" t="s">
        <v>19</v>
      </c>
      <c r="B709" s="68" t="s">
        <v>11</v>
      </c>
      <c r="C709" s="68" t="s">
        <v>9</v>
      </c>
      <c r="D709" s="68" t="s">
        <v>317</v>
      </c>
      <c r="E709" s="88">
        <f>+IF(ISNUMBER(DATA!H467),DATA!H467,"n/a")</f>
        <v>22182.29</v>
      </c>
      <c r="F709" s="79">
        <f>+IF(ISNUMBER(DATA!I467),DATA!I467,"n/a")</f>
        <v>3.5825000000000003E-2</v>
      </c>
      <c r="G709" s="88">
        <f>+IF(ISNUMBER(DATA!J467),DATA!J467,"n/a")</f>
        <v>78284.740000000005</v>
      </c>
      <c r="H709" s="79">
        <f>+IF(ISNUMBER(DATA!K467),DATA!K467,"n/a")</f>
        <v>5.7144E-2</v>
      </c>
      <c r="I709" s="88">
        <f>+IF(ISNUMBER(DATA!L467),DATA!L467,"n/a")</f>
        <v>164258.63</v>
      </c>
      <c r="J709" s="79">
        <f>+IF(ISNUMBER(DATA!M467),DATA!M467,"n/a")</f>
        <v>0.13150600000000001</v>
      </c>
      <c r="K709" s="88">
        <f>+IF(ISNUMBER(DATA!N467),DATA!N467,"n/a")</f>
        <v>317331.75</v>
      </c>
      <c r="L709" s="79">
        <f>+IF(ISNUMBER(DATA!O467),DATA!O467,"n/a")</f>
        <v>0.18978</v>
      </c>
      <c r="R709" s="68"/>
      <c r="S709" s="68"/>
      <c r="T709" s="68"/>
      <c r="U709" s="68"/>
      <c r="V709" s="68"/>
      <c r="W709" s="68"/>
      <c r="X709" s="68"/>
      <c r="Y709" s="68"/>
    </row>
    <row r="710" spans="1:25" x14ac:dyDescent="0.2">
      <c r="A710" s="77" t="s">
        <v>19</v>
      </c>
      <c r="B710" s="68" t="s">
        <v>11</v>
      </c>
      <c r="C710" s="68" t="s">
        <v>9</v>
      </c>
      <c r="D710" s="68" t="s">
        <v>318</v>
      </c>
      <c r="E710" s="88">
        <f>+IF(ISNUMBER(DATA!H468),DATA!H468,"n/a")</f>
        <v>51665.68</v>
      </c>
      <c r="F710" s="79">
        <f>+IF(ISNUMBER(DATA!I468),DATA!I468,"n/a")</f>
        <v>-1.9599999999999999E-2</v>
      </c>
      <c r="G710" s="88">
        <f>+IF(ISNUMBER(DATA!J468),DATA!J468,"n/a")</f>
        <v>166543.91</v>
      </c>
      <c r="H710" s="79">
        <f>+IF(ISNUMBER(DATA!K468),DATA!K468,"n/a")</f>
        <v>-8.1729999999999997E-2</v>
      </c>
      <c r="I710" s="88">
        <f>+IF(ISNUMBER(DATA!L468),DATA!L468,"n/a")</f>
        <v>350742.24</v>
      </c>
      <c r="J710" s="79">
        <f>+IF(ISNUMBER(DATA!M468),DATA!M468,"n/a")</f>
        <v>-5.5934999999999999E-2</v>
      </c>
      <c r="K710" s="88">
        <f>+IF(ISNUMBER(DATA!N468),DATA!N468,"n/a")</f>
        <v>735728.81</v>
      </c>
      <c r="L710" s="79">
        <f>+IF(ISNUMBER(DATA!O468),DATA!O468,"n/a")</f>
        <v>-8.1139999999999997E-3</v>
      </c>
      <c r="R710" s="68"/>
      <c r="S710" s="68"/>
      <c r="T710" s="68"/>
      <c r="U710" s="68"/>
      <c r="V710" s="68"/>
      <c r="W710" s="68"/>
      <c r="X710" s="68"/>
      <c r="Y710" s="68"/>
    </row>
    <row r="711" spans="1:25" x14ac:dyDescent="0.2">
      <c r="A711" s="77" t="s">
        <v>19</v>
      </c>
      <c r="B711" s="68" t="s">
        <v>11</v>
      </c>
      <c r="C711" s="68" t="s">
        <v>9</v>
      </c>
      <c r="D711" s="68" t="s">
        <v>319</v>
      </c>
      <c r="E711" s="88">
        <f>+IF(ISNUMBER(DATA!H469),DATA!H469,"n/a")</f>
        <v>19144.259999999998</v>
      </c>
      <c r="F711" s="79">
        <f>+IF(ISNUMBER(DATA!I469),DATA!I469,"n/a")</f>
        <v>0.36621700000000001</v>
      </c>
      <c r="G711" s="88">
        <f>+IF(ISNUMBER(DATA!J469),DATA!J469,"n/a")</f>
        <v>64221.73</v>
      </c>
      <c r="H711" s="79">
        <f>+IF(ISNUMBER(DATA!K469),DATA!K469,"n/a")</f>
        <v>0.29260799999999998</v>
      </c>
      <c r="I711" s="88">
        <f>+IF(ISNUMBER(DATA!L469),DATA!L469,"n/a")</f>
        <v>133321.70000000001</v>
      </c>
      <c r="J711" s="79">
        <f>+IF(ISNUMBER(DATA!M469),DATA!M469,"n/a")</f>
        <v>0.380019</v>
      </c>
      <c r="K711" s="88">
        <f>+IF(ISNUMBER(DATA!N469),DATA!N469,"n/a")</f>
        <v>249666.43</v>
      </c>
      <c r="L711" s="79">
        <f>+IF(ISNUMBER(DATA!O469),DATA!O469,"n/a")</f>
        <v>0.39714899999999997</v>
      </c>
      <c r="R711" s="68"/>
      <c r="S711" s="68"/>
      <c r="T711" s="68"/>
      <c r="U711" s="68"/>
      <c r="V711" s="68"/>
      <c r="W711" s="68"/>
      <c r="X711" s="68"/>
      <c r="Y711" s="68"/>
    </row>
    <row r="712" spans="1:25" x14ac:dyDescent="0.2">
      <c r="A712" s="77" t="s">
        <v>19</v>
      </c>
      <c r="B712" s="68" t="s">
        <v>11</v>
      </c>
      <c r="C712" s="68" t="s">
        <v>9</v>
      </c>
      <c r="D712" s="68" t="s">
        <v>320</v>
      </c>
      <c r="E712" s="88">
        <f>+IF(ISNUMBER(DATA!H470),DATA!H470,"n/a")</f>
        <v>49043.15</v>
      </c>
      <c r="F712" s="79">
        <f>+IF(ISNUMBER(DATA!I470),DATA!I470,"n/a")</f>
        <v>4.8280000000000003E-2</v>
      </c>
      <c r="G712" s="88">
        <f>+IF(ISNUMBER(DATA!J470),DATA!J470,"n/a")</f>
        <v>159254.95000000001</v>
      </c>
      <c r="H712" s="79">
        <f>+IF(ISNUMBER(DATA!K470),DATA!K470,"n/a")</f>
        <v>2.0462999999999999E-2</v>
      </c>
      <c r="I712" s="88">
        <f>+IF(ISNUMBER(DATA!L470),DATA!L470,"n/a")</f>
        <v>328132.33</v>
      </c>
      <c r="J712" s="79">
        <f>+IF(ISNUMBER(DATA!M470),DATA!M470,"n/a")</f>
        <v>7.0712999999999998E-2</v>
      </c>
      <c r="K712" s="88">
        <f>+IF(ISNUMBER(DATA!N470),DATA!N470,"n/a")</f>
        <v>652796.43999999994</v>
      </c>
      <c r="L712" s="79">
        <f>+IF(ISNUMBER(DATA!O470),DATA!O470,"n/a")</f>
        <v>6.6814999999999999E-2</v>
      </c>
      <c r="R712" s="68"/>
      <c r="S712" s="68"/>
      <c r="T712" s="68"/>
      <c r="U712" s="68"/>
      <c r="V712" s="68"/>
      <c r="W712" s="68"/>
      <c r="X712" s="68"/>
      <c r="Y712" s="68"/>
    </row>
    <row r="713" spans="1:25" x14ac:dyDescent="0.2">
      <c r="A713" s="77" t="s">
        <v>19</v>
      </c>
      <c r="B713" s="68" t="s">
        <v>11</v>
      </c>
      <c r="C713" s="68" t="s">
        <v>9</v>
      </c>
      <c r="D713" s="68" t="s">
        <v>321</v>
      </c>
      <c r="E713" s="88">
        <f>+IF(ISNUMBER(DATA!H471),DATA!H471,"n/a")</f>
        <v>94517.2</v>
      </c>
      <c r="F713" s="79">
        <f>+IF(ISNUMBER(DATA!I471),DATA!I471,"n/a")</f>
        <v>-0.15582399999999999</v>
      </c>
      <c r="G713" s="88">
        <f>+IF(ISNUMBER(DATA!J471),DATA!J471,"n/a")</f>
        <v>308906.96000000002</v>
      </c>
      <c r="H713" s="79">
        <f>+IF(ISNUMBER(DATA!K471),DATA!K471,"n/a")</f>
        <v>-0.18244099999999999</v>
      </c>
      <c r="I713" s="88">
        <f>+IF(ISNUMBER(DATA!L471),DATA!L471,"n/a")</f>
        <v>627132.81999999995</v>
      </c>
      <c r="J713" s="79">
        <f>+IF(ISNUMBER(DATA!M471),DATA!M471,"n/a")</f>
        <v>-0.17841399999999999</v>
      </c>
      <c r="K713" s="88">
        <f>+IF(ISNUMBER(DATA!N471),DATA!N471,"n/a")</f>
        <v>1340778.76</v>
      </c>
      <c r="L713" s="79">
        <f>+IF(ISNUMBER(DATA!O471),DATA!O471,"n/a")</f>
        <v>-0.12878500000000001</v>
      </c>
      <c r="R713" s="68"/>
      <c r="S713" s="68"/>
      <c r="T713" s="68"/>
      <c r="U713" s="68"/>
      <c r="V713" s="68"/>
      <c r="W713" s="68"/>
      <c r="X713" s="68"/>
      <c r="Y713" s="68"/>
    </row>
    <row r="714" spans="1:25" x14ac:dyDescent="0.2">
      <c r="A714" s="77" t="s">
        <v>19</v>
      </c>
      <c r="B714" s="68" t="s">
        <v>11</v>
      </c>
      <c r="C714" s="68" t="s">
        <v>9</v>
      </c>
      <c r="D714" s="68" t="s">
        <v>322</v>
      </c>
      <c r="E714" s="88">
        <f>+IF(ISNUMBER(DATA!H472),DATA!H472,"n/a")</f>
        <v>91095.32</v>
      </c>
      <c r="F714" s="79">
        <f>+IF(ISNUMBER(DATA!I472),DATA!I472,"n/a")</f>
        <v>0.20899999999999999</v>
      </c>
      <c r="G714" s="88">
        <f>+IF(ISNUMBER(DATA!J472),DATA!J472,"n/a")</f>
        <v>312027.57</v>
      </c>
      <c r="H714" s="79">
        <f>+IF(ISNUMBER(DATA!K472),DATA!K472,"n/a")</f>
        <v>0.20830399999999999</v>
      </c>
      <c r="I714" s="88">
        <f>+IF(ISNUMBER(DATA!L472),DATA!L472,"n/a")</f>
        <v>636396.68999999994</v>
      </c>
      <c r="J714" s="79">
        <f>+IF(ISNUMBER(DATA!M472),DATA!M472,"n/a")</f>
        <v>0.19541900000000001</v>
      </c>
      <c r="K714" s="88">
        <f>+IF(ISNUMBER(DATA!N472),DATA!N472,"n/a")</f>
        <v>1230962.8799999999</v>
      </c>
      <c r="L714" s="79">
        <f>+IF(ISNUMBER(DATA!O472),DATA!O472,"n/a")</f>
        <v>0.16567799999999999</v>
      </c>
      <c r="R714" s="68"/>
      <c r="S714" s="68"/>
      <c r="T714" s="68"/>
      <c r="U714" s="68"/>
      <c r="V714" s="68"/>
      <c r="W714" s="68"/>
      <c r="X714" s="68"/>
      <c r="Y714" s="68"/>
    </row>
    <row r="715" spans="1:25" x14ac:dyDescent="0.2">
      <c r="A715" s="77" t="s">
        <v>19</v>
      </c>
      <c r="B715" s="68" t="s">
        <v>11</v>
      </c>
      <c r="C715" s="68" t="s">
        <v>9</v>
      </c>
      <c r="D715" s="68" t="s">
        <v>323</v>
      </c>
      <c r="E715" s="88">
        <f>+IF(ISNUMBER(DATA!H473),DATA!H473,"n/a")</f>
        <v>77557.070000000007</v>
      </c>
      <c r="F715" s="79">
        <f>+IF(ISNUMBER(DATA!I473),DATA!I473,"n/a")</f>
        <v>0.109828</v>
      </c>
      <c r="G715" s="88">
        <f>+IF(ISNUMBER(DATA!J473),DATA!J473,"n/a")</f>
        <v>260086.27</v>
      </c>
      <c r="H715" s="79">
        <f>+IF(ISNUMBER(DATA!K473),DATA!K473,"n/a")</f>
        <v>0.13827600000000001</v>
      </c>
      <c r="I715" s="88">
        <f>+IF(ISNUMBER(DATA!L473),DATA!L473,"n/a")</f>
        <v>549293.07999999996</v>
      </c>
      <c r="J715" s="79">
        <f>+IF(ISNUMBER(DATA!M473),DATA!M473,"n/a")</f>
        <v>0.23365</v>
      </c>
      <c r="K715" s="88">
        <f>+IF(ISNUMBER(DATA!N473),DATA!N473,"n/a")</f>
        <v>1028746.55</v>
      </c>
      <c r="L715" s="79">
        <f>+IF(ISNUMBER(DATA!O473),DATA!O473,"n/a")</f>
        <v>0.22559199999999999</v>
      </c>
      <c r="R715" s="68"/>
      <c r="S715" s="68"/>
      <c r="T715" s="68"/>
      <c r="U715" s="68"/>
      <c r="V715" s="68"/>
      <c r="W715" s="68"/>
      <c r="X715" s="68"/>
      <c r="Y715" s="68"/>
    </row>
    <row r="716" spans="1:25" x14ac:dyDescent="0.2">
      <c r="A716" s="77" t="s">
        <v>19</v>
      </c>
      <c r="B716" s="68" t="s">
        <v>11</v>
      </c>
      <c r="C716" s="68" t="s">
        <v>9</v>
      </c>
      <c r="D716" s="68" t="s">
        <v>324</v>
      </c>
      <c r="E716" s="88">
        <f>+IF(ISNUMBER(DATA!H474),DATA!H474,"n/a")</f>
        <v>38691.25</v>
      </c>
      <c r="F716" s="79">
        <f>+IF(ISNUMBER(DATA!I474),DATA!I474,"n/a")</f>
        <v>0.14655899999999999</v>
      </c>
      <c r="G716" s="88">
        <f>+IF(ISNUMBER(DATA!J474),DATA!J474,"n/a")</f>
        <v>128451.55</v>
      </c>
      <c r="H716" s="79">
        <f>+IF(ISNUMBER(DATA!K474),DATA!K474,"n/a")</f>
        <v>4.7677999999999998E-2</v>
      </c>
      <c r="I716" s="88">
        <f>+IF(ISNUMBER(DATA!L474),DATA!L474,"n/a")</f>
        <v>275688.52</v>
      </c>
      <c r="J716" s="79">
        <f>+IF(ISNUMBER(DATA!M474),DATA!M474,"n/a")</f>
        <v>0.11540499999999999</v>
      </c>
      <c r="K716" s="88">
        <f>+IF(ISNUMBER(DATA!N474),DATA!N474,"n/a")</f>
        <v>529626.04</v>
      </c>
      <c r="L716" s="79">
        <f>+IF(ISNUMBER(DATA!O474),DATA!O474,"n/a")</f>
        <v>0.11874999999999999</v>
      </c>
      <c r="R716" s="68"/>
      <c r="S716" s="68"/>
      <c r="T716" s="68"/>
      <c r="U716" s="68"/>
      <c r="V716" s="68"/>
      <c r="W716" s="68"/>
      <c r="X716" s="68"/>
      <c r="Y716" s="68"/>
    </row>
    <row r="717" spans="1:25" x14ac:dyDescent="0.2">
      <c r="A717" s="77" t="s">
        <v>19</v>
      </c>
      <c r="B717" s="68" t="s">
        <v>11</v>
      </c>
      <c r="C717" s="68" t="s">
        <v>9</v>
      </c>
      <c r="D717" s="68" t="s">
        <v>325</v>
      </c>
      <c r="E717" s="88">
        <f>+IF(ISNUMBER(DATA!H475),DATA!H475,"n/a")</f>
        <v>96579.48</v>
      </c>
      <c r="F717" s="79">
        <f>+IF(ISNUMBER(DATA!I475),DATA!I475,"n/a")</f>
        <v>1.7686E-2</v>
      </c>
      <c r="G717" s="88">
        <f>+IF(ISNUMBER(DATA!J475),DATA!J475,"n/a")</f>
        <v>326861.64</v>
      </c>
      <c r="H717" s="79">
        <f>+IF(ISNUMBER(DATA!K475),DATA!K475,"n/a")</f>
        <v>7.7801999999999996E-2</v>
      </c>
      <c r="I717" s="88">
        <f>+IF(ISNUMBER(DATA!L475),DATA!L475,"n/a")</f>
        <v>680449.28</v>
      </c>
      <c r="J717" s="79">
        <f>+IF(ISNUMBER(DATA!M475),DATA!M475,"n/a")</f>
        <v>0.16497899999999999</v>
      </c>
      <c r="K717" s="88">
        <f>+IF(ISNUMBER(DATA!N475),DATA!N475,"n/a")</f>
        <v>1356529.59</v>
      </c>
      <c r="L717" s="79">
        <f>+IF(ISNUMBER(DATA!O475),DATA!O475,"n/a")</f>
        <v>0.16475699999999999</v>
      </c>
      <c r="R717" s="68"/>
      <c r="S717" s="68"/>
      <c r="T717" s="68"/>
      <c r="U717" s="68"/>
      <c r="V717" s="68"/>
      <c r="W717" s="68"/>
      <c r="X717" s="68"/>
      <c r="Y717" s="68"/>
    </row>
    <row r="718" spans="1:25" x14ac:dyDescent="0.2">
      <c r="A718" s="77" t="s">
        <v>19</v>
      </c>
      <c r="B718" s="68" t="s">
        <v>11</v>
      </c>
      <c r="C718" s="68" t="s">
        <v>9</v>
      </c>
      <c r="D718" s="68" t="s">
        <v>351</v>
      </c>
      <c r="E718" s="88">
        <f>+IF(ISNUMBER(DATA!H476),DATA!H476,"n/a")</f>
        <v>26669.8</v>
      </c>
      <c r="F718" s="79">
        <f>+IF(ISNUMBER(DATA!I476),DATA!I476,"n/a")</f>
        <v>-3.1837999999999998E-2</v>
      </c>
      <c r="G718" s="88">
        <f>+IF(ISNUMBER(DATA!J476),DATA!J476,"n/a")</f>
        <v>96055.53</v>
      </c>
      <c r="H718" s="79">
        <f>+IF(ISNUMBER(DATA!K476),DATA!K476,"n/a")</f>
        <v>9.6354999999999996E-2</v>
      </c>
      <c r="I718" s="88">
        <f>+IF(ISNUMBER(DATA!L476),DATA!L476,"n/a")</f>
        <v>203966.53</v>
      </c>
      <c r="J718" s="79">
        <f>+IF(ISNUMBER(DATA!M476),DATA!M476,"n/a")</f>
        <v>0.15121399999999999</v>
      </c>
      <c r="K718" s="88">
        <f>+IF(ISNUMBER(DATA!N476),DATA!N476,"n/a")</f>
        <v>382504.02</v>
      </c>
      <c r="L718" s="79">
        <f>+IF(ISNUMBER(DATA!O476),DATA!O476,"n/a")</f>
        <v>0.16308700000000001</v>
      </c>
      <c r="R718" s="68"/>
      <c r="S718" s="68"/>
      <c r="T718" s="68"/>
      <c r="U718" s="68"/>
      <c r="V718" s="68"/>
      <c r="W718" s="68"/>
      <c r="X718" s="68"/>
      <c r="Y718" s="68"/>
    </row>
    <row r="719" spans="1:25" x14ac:dyDescent="0.2">
      <c r="A719" s="77" t="s">
        <v>19</v>
      </c>
      <c r="B719" s="68" t="s">
        <v>11</v>
      </c>
      <c r="C719" s="68" t="s">
        <v>9</v>
      </c>
      <c r="D719" s="68" t="s">
        <v>352</v>
      </c>
      <c r="E719" s="88">
        <f>+IF(ISNUMBER(DATA!H477),DATA!H477,"n/a")</f>
        <v>101552.23</v>
      </c>
      <c r="F719" s="79">
        <f>+IF(ISNUMBER(DATA!I477),DATA!I477,"n/a")</f>
        <v>3.1191E-2</v>
      </c>
      <c r="G719" s="88">
        <f>+IF(ISNUMBER(DATA!J477),DATA!J477,"n/a")</f>
        <v>370980.37</v>
      </c>
      <c r="H719" s="79">
        <f>+IF(ISNUMBER(DATA!K477),DATA!K477,"n/a")</f>
        <v>0.16209599999999999</v>
      </c>
      <c r="I719" s="88">
        <f>+IF(ISNUMBER(DATA!L477),DATA!L477,"n/a")</f>
        <v>774091.85</v>
      </c>
      <c r="J719" s="79">
        <f>+IF(ISNUMBER(DATA!M477),DATA!M477,"n/a")</f>
        <v>0.27347700000000003</v>
      </c>
      <c r="K719" s="88">
        <f>+IF(ISNUMBER(DATA!N477),DATA!N477,"n/a")</f>
        <v>1496523.06</v>
      </c>
      <c r="L719" s="79">
        <f>+IF(ISNUMBER(DATA!O477),DATA!O477,"n/a")</f>
        <v>0.68038399999999999</v>
      </c>
      <c r="R719" s="68"/>
      <c r="S719" s="68"/>
      <c r="T719" s="68"/>
      <c r="U719" s="68"/>
      <c r="V719" s="68"/>
      <c r="W719" s="68"/>
      <c r="X719" s="68"/>
      <c r="Y719" s="68"/>
    </row>
    <row r="720" spans="1:25" x14ac:dyDescent="0.2">
      <c r="A720" s="77"/>
      <c r="E720" s="92"/>
      <c r="F720" s="79"/>
      <c r="G720" s="93"/>
      <c r="H720" s="79"/>
      <c r="I720" s="93"/>
      <c r="J720" s="84"/>
      <c r="K720" s="93"/>
      <c r="L720" s="79"/>
      <c r="R720" s="68"/>
      <c r="S720" s="68"/>
      <c r="T720" s="68"/>
      <c r="U720" s="68"/>
      <c r="V720" s="68"/>
      <c r="W720" s="68"/>
      <c r="X720" s="68"/>
      <c r="Y720" s="68"/>
    </row>
    <row r="721" spans="1:25" x14ac:dyDescent="0.2">
      <c r="A721" s="77" t="s">
        <v>19</v>
      </c>
      <c r="B721" s="68" t="s">
        <v>11</v>
      </c>
      <c r="C721" s="68" t="s">
        <v>25</v>
      </c>
      <c r="D721" s="68" t="s">
        <v>278</v>
      </c>
      <c r="E721" s="88">
        <f>+IF(ISNUMBER(DATA!H487),DATA!H487,"n/a")</f>
        <v>45925.68</v>
      </c>
      <c r="F721" s="79">
        <f>+IF(ISNUMBER(DATA!I487),DATA!I487,"n/a")</f>
        <v>0.152952</v>
      </c>
      <c r="G721" s="88">
        <f>+IF(ISNUMBER(DATA!J487),DATA!J487,"n/a")</f>
        <v>166643.22</v>
      </c>
      <c r="H721" s="79">
        <f>+IF(ISNUMBER(DATA!K487),DATA!K487,"n/a")</f>
        <v>8.4588999999999998E-2</v>
      </c>
      <c r="I721" s="88">
        <f>+IF(ISNUMBER(DATA!L487),DATA!L487,"n/a")</f>
        <v>334535.05</v>
      </c>
      <c r="J721" s="79">
        <f>+IF(ISNUMBER(DATA!M487),DATA!M487,"n/a")</f>
        <v>5.0227000000000001E-2</v>
      </c>
      <c r="K721" s="88">
        <f>+IF(ISNUMBER(DATA!N487),DATA!N487,"n/a")</f>
        <v>644376.67000000004</v>
      </c>
      <c r="L721" s="79">
        <f>+IF(ISNUMBER(DATA!O487),DATA!O487,"n/a")</f>
        <v>5.9311999999999997E-2</v>
      </c>
      <c r="R721" s="68"/>
      <c r="S721" s="68"/>
      <c r="T721" s="68"/>
      <c r="U721" s="68"/>
      <c r="V721" s="68"/>
      <c r="W721" s="68"/>
      <c r="X721" s="68"/>
      <c r="Y721" s="68"/>
    </row>
    <row r="722" spans="1:25" x14ac:dyDescent="0.2">
      <c r="A722" s="77" t="s">
        <v>19</v>
      </c>
      <c r="B722" s="68" t="s">
        <v>11</v>
      </c>
      <c r="C722" s="68" t="s">
        <v>25</v>
      </c>
      <c r="D722" s="68" t="s">
        <v>279</v>
      </c>
      <c r="E722" s="88">
        <f>+IF(ISNUMBER(DATA!H488),DATA!H488,"n/a")</f>
        <v>172631.07</v>
      </c>
      <c r="F722" s="79">
        <f>+IF(ISNUMBER(DATA!I488),DATA!I488,"n/a")</f>
        <v>6.7027000000000003E-2</v>
      </c>
      <c r="G722" s="88">
        <f>+IF(ISNUMBER(DATA!J488),DATA!J488,"n/a")</f>
        <v>581827.99</v>
      </c>
      <c r="H722" s="79">
        <f>+IF(ISNUMBER(DATA!K488),DATA!K488,"n/a")</f>
        <v>0.103946</v>
      </c>
      <c r="I722" s="88">
        <f>+IF(ISNUMBER(DATA!L488),DATA!L488,"n/a")</f>
        <v>1185055.56</v>
      </c>
      <c r="J722" s="79">
        <f>+IF(ISNUMBER(DATA!M488),DATA!M488,"n/a")</f>
        <v>0.14172100000000001</v>
      </c>
      <c r="K722" s="88">
        <f>+IF(ISNUMBER(DATA!N488),DATA!N488,"n/a")</f>
        <v>2262980.5499999998</v>
      </c>
      <c r="L722" s="79">
        <f>+IF(ISNUMBER(DATA!O488),DATA!O488,"n/a")</f>
        <v>0.12231599999999999</v>
      </c>
      <c r="R722" s="68"/>
      <c r="S722" s="68"/>
      <c r="T722" s="68"/>
      <c r="U722" s="68"/>
      <c r="V722" s="68"/>
      <c r="W722" s="68"/>
      <c r="X722" s="68"/>
      <c r="Y722" s="68"/>
    </row>
    <row r="723" spans="1:25" x14ac:dyDescent="0.2">
      <c r="A723" s="77" t="s">
        <v>19</v>
      </c>
      <c r="B723" s="68" t="s">
        <v>11</v>
      </c>
      <c r="C723" s="68" t="s">
        <v>25</v>
      </c>
      <c r="D723" s="68" t="s">
        <v>280</v>
      </c>
      <c r="E723" s="88">
        <f>+IF(ISNUMBER(DATA!H489),DATA!H489,"n/a")</f>
        <v>275228.31</v>
      </c>
      <c r="F723" s="79">
        <f>+IF(ISNUMBER(DATA!I489),DATA!I489,"n/a")</f>
        <v>4.522E-3</v>
      </c>
      <c r="G723" s="88">
        <f>+IF(ISNUMBER(DATA!J489),DATA!J489,"n/a")</f>
        <v>901978.94</v>
      </c>
      <c r="H723" s="79">
        <f>+IF(ISNUMBER(DATA!K489),DATA!K489,"n/a")</f>
        <v>-4.4999999999999998E-2</v>
      </c>
      <c r="I723" s="88">
        <f>+IF(ISNUMBER(DATA!L489),DATA!L489,"n/a")</f>
        <v>1872457.63</v>
      </c>
      <c r="J723" s="79">
        <f>+IF(ISNUMBER(DATA!M489),DATA!M489,"n/a")</f>
        <v>-4.6561999999999999E-2</v>
      </c>
      <c r="K723" s="88">
        <f>+IF(ISNUMBER(DATA!N489),DATA!N489,"n/a")</f>
        <v>3880655.29</v>
      </c>
      <c r="L723" s="79">
        <f>+IF(ISNUMBER(DATA!O489),DATA!O489,"n/a")</f>
        <v>-1.9158000000000001E-2</v>
      </c>
      <c r="R723" s="68"/>
      <c r="S723" s="68"/>
      <c r="T723" s="68"/>
      <c r="U723" s="68"/>
      <c r="V723" s="68"/>
      <c r="W723" s="68"/>
      <c r="X723" s="68"/>
      <c r="Y723" s="68"/>
    </row>
    <row r="724" spans="1:25" x14ac:dyDescent="0.2">
      <c r="A724" s="77" t="s">
        <v>19</v>
      </c>
      <c r="B724" s="68" t="s">
        <v>11</v>
      </c>
      <c r="C724" s="68" t="s">
        <v>25</v>
      </c>
      <c r="D724" s="68" t="s">
        <v>281</v>
      </c>
      <c r="E724" s="88">
        <f>+IF(ISNUMBER(DATA!H490),DATA!H490,"n/a")</f>
        <v>112927.2</v>
      </c>
      <c r="F724" s="79">
        <f>+IF(ISNUMBER(DATA!I490),DATA!I490,"n/a")</f>
        <v>8.1154000000000004E-2</v>
      </c>
      <c r="G724" s="88">
        <f>+IF(ISNUMBER(DATA!J490),DATA!J490,"n/a")</f>
        <v>382498.59</v>
      </c>
      <c r="H724" s="79">
        <f>+IF(ISNUMBER(DATA!K490),DATA!K490,"n/a")</f>
        <v>9.8718E-2</v>
      </c>
      <c r="I724" s="88">
        <f>+IF(ISNUMBER(DATA!L490),DATA!L490,"n/a")</f>
        <v>784848.57</v>
      </c>
      <c r="J724" s="79">
        <f>+IF(ISNUMBER(DATA!M490),DATA!M490,"n/a")</f>
        <v>0.143677</v>
      </c>
      <c r="K724" s="88">
        <f>+IF(ISNUMBER(DATA!N490),DATA!N490,"n/a")</f>
        <v>1494727.7</v>
      </c>
      <c r="L724" s="79">
        <f>+IF(ISNUMBER(DATA!O490),DATA!O490,"n/a")</f>
        <v>0.14629900000000001</v>
      </c>
      <c r="R724" s="68"/>
      <c r="S724" s="68"/>
      <c r="T724" s="68"/>
      <c r="U724" s="68"/>
      <c r="V724" s="68"/>
      <c r="W724" s="68"/>
      <c r="X724" s="68"/>
      <c r="Y724" s="68"/>
    </row>
    <row r="725" spans="1:25" x14ac:dyDescent="0.2">
      <c r="A725" s="77" t="s">
        <v>19</v>
      </c>
      <c r="B725" s="68" t="s">
        <v>11</v>
      </c>
      <c r="C725" s="68" t="s">
        <v>25</v>
      </c>
      <c r="D725" s="68" t="s">
        <v>282</v>
      </c>
      <c r="E725" s="88">
        <f>+IF(ISNUMBER(DATA!H491),DATA!H491,"n/a")</f>
        <v>228746.8</v>
      </c>
      <c r="F725" s="79">
        <f>+IF(ISNUMBER(DATA!I491),DATA!I491,"n/a")</f>
        <v>6.6080000000000002E-3</v>
      </c>
      <c r="G725" s="88">
        <f>+IF(ISNUMBER(DATA!J491),DATA!J491,"n/a")</f>
        <v>757832.45</v>
      </c>
      <c r="H725" s="79">
        <f>+IF(ISNUMBER(DATA!K491),DATA!K491,"n/a")</f>
        <v>-3.7384000000000001E-2</v>
      </c>
      <c r="I725" s="88">
        <f>+IF(ISNUMBER(DATA!L491),DATA!L491,"n/a")</f>
        <v>1530517.74</v>
      </c>
      <c r="J725" s="79">
        <f>+IF(ISNUMBER(DATA!M491),DATA!M491,"n/a")</f>
        <v>-2.9194999999999999E-2</v>
      </c>
      <c r="K725" s="88">
        <f>+IF(ISNUMBER(DATA!N491),DATA!N491,"n/a")</f>
        <v>3223649.77</v>
      </c>
      <c r="L725" s="79">
        <f>+IF(ISNUMBER(DATA!O491),DATA!O491,"n/a")</f>
        <v>4.4858000000000002E-2</v>
      </c>
      <c r="R725" s="68"/>
      <c r="S725" s="68"/>
      <c r="T725" s="68"/>
      <c r="U725" s="68"/>
      <c r="V725" s="68"/>
      <c r="W725" s="68"/>
      <c r="X725" s="68"/>
      <c r="Y725" s="68"/>
    </row>
    <row r="726" spans="1:25" x14ac:dyDescent="0.2">
      <c r="A726" s="77" t="s">
        <v>19</v>
      </c>
      <c r="B726" s="68" t="s">
        <v>11</v>
      </c>
      <c r="C726" s="68" t="s">
        <v>25</v>
      </c>
      <c r="D726" s="68" t="s">
        <v>283</v>
      </c>
      <c r="E726" s="88">
        <f>+IF(ISNUMBER(DATA!H492),DATA!H492,"n/a")</f>
        <v>126940.95</v>
      </c>
      <c r="F726" s="79">
        <f>+IF(ISNUMBER(DATA!I492),DATA!I492,"n/a")</f>
        <v>-6.9487999999999994E-2</v>
      </c>
      <c r="G726" s="88">
        <f>+IF(ISNUMBER(DATA!J492),DATA!J492,"n/a")</f>
        <v>446634.07</v>
      </c>
      <c r="H726" s="79">
        <f>+IF(ISNUMBER(DATA!K492),DATA!K492,"n/a")</f>
        <v>-7.7908000000000005E-2</v>
      </c>
      <c r="I726" s="88">
        <f>+IF(ISNUMBER(DATA!L492),DATA!L492,"n/a")</f>
        <v>911406.68</v>
      </c>
      <c r="J726" s="79">
        <f>+IF(ISNUMBER(DATA!M492),DATA!M492,"n/a")</f>
        <v>-4.9287999999999998E-2</v>
      </c>
      <c r="K726" s="88">
        <f>+IF(ISNUMBER(DATA!N492),DATA!N492,"n/a")</f>
        <v>1832479.01</v>
      </c>
      <c r="L726" s="79">
        <f>+IF(ISNUMBER(DATA!O492),DATA!O492,"n/a")</f>
        <v>5.8600000000000004E-4</v>
      </c>
      <c r="R726" s="68"/>
      <c r="S726" s="68"/>
      <c r="T726" s="68"/>
      <c r="U726" s="68"/>
      <c r="V726" s="68"/>
      <c r="W726" s="68"/>
      <c r="X726" s="68"/>
      <c r="Y726" s="68"/>
    </row>
    <row r="727" spans="1:25" x14ac:dyDescent="0.2">
      <c r="A727" s="77" t="s">
        <v>19</v>
      </c>
      <c r="B727" s="68" t="s">
        <v>11</v>
      </c>
      <c r="C727" s="68" t="s">
        <v>25</v>
      </c>
      <c r="D727" s="68" t="s">
        <v>284</v>
      </c>
      <c r="E727" s="88">
        <f>+IF(ISNUMBER(DATA!H493),DATA!H493,"n/a")</f>
        <v>62535.1</v>
      </c>
      <c r="F727" s="79">
        <f>+IF(ISNUMBER(DATA!I493),DATA!I493,"n/a")</f>
        <v>6.2920000000000004E-2</v>
      </c>
      <c r="G727" s="88">
        <f>+IF(ISNUMBER(DATA!J493),DATA!J493,"n/a")</f>
        <v>199725.2</v>
      </c>
      <c r="H727" s="79">
        <f>+IF(ISNUMBER(DATA!K493),DATA!K493,"n/a")</f>
        <v>2.9676000000000001E-2</v>
      </c>
      <c r="I727" s="88">
        <f>+IF(ISNUMBER(DATA!L493),DATA!L493,"n/a")</f>
        <v>424862.95</v>
      </c>
      <c r="J727" s="79">
        <f>+IF(ISNUMBER(DATA!M493),DATA!M493,"n/a")</f>
        <v>9.4011999999999998E-2</v>
      </c>
      <c r="K727" s="88">
        <f>+IF(ISNUMBER(DATA!N493),DATA!N493,"n/a")</f>
        <v>821936.69</v>
      </c>
      <c r="L727" s="79">
        <f>+IF(ISNUMBER(DATA!O493),DATA!O493,"n/a")</f>
        <v>0.104573</v>
      </c>
      <c r="R727" s="68"/>
      <c r="S727" s="68"/>
      <c r="T727" s="68"/>
      <c r="U727" s="68"/>
      <c r="V727" s="68"/>
      <c r="W727" s="68"/>
      <c r="X727" s="68"/>
      <c r="Y727" s="68"/>
    </row>
    <row r="728" spans="1:25" x14ac:dyDescent="0.2">
      <c r="A728" s="77" t="s">
        <v>19</v>
      </c>
      <c r="B728" s="68" t="s">
        <v>11</v>
      </c>
      <c r="C728" s="68" t="s">
        <v>25</v>
      </c>
      <c r="D728" s="68" t="s">
        <v>285</v>
      </c>
      <c r="E728" s="88">
        <f>+IF(ISNUMBER(DATA!H494),DATA!H494,"n/a")</f>
        <v>157129.56</v>
      </c>
      <c r="F728" s="79">
        <f>+IF(ISNUMBER(DATA!I494),DATA!I494,"n/a")</f>
        <v>5.6899999999999995E-4</v>
      </c>
      <c r="G728" s="88">
        <f>+IF(ISNUMBER(DATA!J494),DATA!J494,"n/a")</f>
        <v>537222.24</v>
      </c>
      <c r="H728" s="79">
        <f>+IF(ISNUMBER(DATA!K494),DATA!K494,"n/a")</f>
        <v>2.5742000000000001E-2</v>
      </c>
      <c r="I728" s="88">
        <f>+IF(ISNUMBER(DATA!L494),DATA!L494,"n/a")</f>
        <v>1141790.6200000001</v>
      </c>
      <c r="J728" s="79">
        <f>+IF(ISNUMBER(DATA!M494),DATA!M494,"n/a")</f>
        <v>0.102172</v>
      </c>
      <c r="K728" s="88">
        <f>+IF(ISNUMBER(DATA!N494),DATA!N494,"n/a")</f>
        <v>2264179.5299999998</v>
      </c>
      <c r="L728" s="79">
        <f>+IF(ISNUMBER(DATA!O494),DATA!O494,"n/a")</f>
        <v>0.11358699999999999</v>
      </c>
      <c r="R728" s="68"/>
      <c r="S728" s="68"/>
      <c r="T728" s="68"/>
      <c r="U728" s="68"/>
      <c r="V728" s="68"/>
      <c r="W728" s="68"/>
      <c r="X728" s="68"/>
      <c r="Y728" s="68"/>
    </row>
    <row r="729" spans="1:25" x14ac:dyDescent="0.2">
      <c r="A729" s="77" t="s">
        <v>19</v>
      </c>
      <c r="B729" s="68" t="s">
        <v>11</v>
      </c>
      <c r="C729" s="68" t="s">
        <v>25</v>
      </c>
      <c r="D729" s="68" t="s">
        <v>286</v>
      </c>
      <c r="E729" s="88">
        <f>+IF(ISNUMBER(DATA!H495),DATA!H495,"n/a")</f>
        <v>96105.95</v>
      </c>
      <c r="F729" s="79">
        <f>+IF(ISNUMBER(DATA!I495),DATA!I495,"n/a")</f>
        <v>0.167352</v>
      </c>
      <c r="G729" s="88">
        <f>+IF(ISNUMBER(DATA!J495),DATA!J495,"n/a")</f>
        <v>323984.28000000003</v>
      </c>
      <c r="H729" s="79">
        <f>+IF(ISNUMBER(DATA!K495),DATA!K495,"n/a")</f>
        <v>0.192081</v>
      </c>
      <c r="I729" s="88">
        <f>+IF(ISNUMBER(DATA!L495),DATA!L495,"n/a")</f>
        <v>680044.77</v>
      </c>
      <c r="J729" s="79">
        <f>+IF(ISNUMBER(DATA!M495),DATA!M495,"n/a")</f>
        <v>0.21432999999999999</v>
      </c>
      <c r="K729" s="88">
        <f>+IF(ISNUMBER(DATA!N495),DATA!N495,"n/a")</f>
        <v>1254168.6000000001</v>
      </c>
      <c r="L729" s="79">
        <f>+IF(ISNUMBER(DATA!O495),DATA!O495,"n/a")</f>
        <v>0.17566399999999999</v>
      </c>
      <c r="R729" s="68"/>
      <c r="S729" s="68"/>
      <c r="T729" s="68"/>
      <c r="U729" s="68"/>
      <c r="V729" s="68"/>
      <c r="W729" s="68"/>
      <c r="X729" s="68"/>
      <c r="Y729" s="68"/>
    </row>
    <row r="730" spans="1:25" x14ac:dyDescent="0.2">
      <c r="A730" s="77" t="s">
        <v>19</v>
      </c>
      <c r="B730" s="68" t="s">
        <v>11</v>
      </c>
      <c r="C730" s="68" t="s">
        <v>25</v>
      </c>
      <c r="D730" s="68" t="s">
        <v>287</v>
      </c>
      <c r="E730" s="88">
        <f>+IF(ISNUMBER(DATA!H496),DATA!H496,"n/a")</f>
        <v>57420.4</v>
      </c>
      <c r="F730" s="79">
        <f>+IF(ISNUMBER(DATA!I496),DATA!I496,"n/a")</f>
        <v>0.17429900000000001</v>
      </c>
      <c r="G730" s="88">
        <f>+IF(ISNUMBER(DATA!J496),DATA!J496,"n/a")</f>
        <v>202728.29</v>
      </c>
      <c r="H730" s="79">
        <f>+IF(ISNUMBER(DATA!K496),DATA!K496,"n/a")</f>
        <v>0.17641399999999999</v>
      </c>
      <c r="I730" s="88">
        <f>+IF(ISNUMBER(DATA!L496),DATA!L496,"n/a")</f>
        <v>391798.04</v>
      </c>
      <c r="J730" s="79">
        <f>+IF(ISNUMBER(DATA!M496),DATA!M496,"n/a")</f>
        <v>0.169599</v>
      </c>
      <c r="K730" s="88">
        <f>+IF(ISNUMBER(DATA!N496),DATA!N496,"n/a")</f>
        <v>740865.26</v>
      </c>
      <c r="L730" s="79">
        <f>+IF(ISNUMBER(DATA!O496),DATA!O496,"n/a")</f>
        <v>0.12817600000000001</v>
      </c>
      <c r="R730" s="68"/>
      <c r="S730" s="68"/>
      <c r="T730" s="68"/>
      <c r="U730" s="68"/>
      <c r="V730" s="68"/>
      <c r="W730" s="68"/>
      <c r="X730" s="68"/>
      <c r="Y730" s="68"/>
    </row>
    <row r="731" spans="1:25" x14ac:dyDescent="0.2">
      <c r="A731" s="77" t="s">
        <v>19</v>
      </c>
      <c r="B731" s="68" t="s">
        <v>11</v>
      </c>
      <c r="C731" s="68" t="s">
        <v>25</v>
      </c>
      <c r="D731" s="68" t="s">
        <v>288</v>
      </c>
      <c r="E731" s="88">
        <f>+IF(ISNUMBER(DATA!H497),DATA!H497,"n/a")</f>
        <v>67892.11</v>
      </c>
      <c r="F731" s="79">
        <f>+IF(ISNUMBER(DATA!I497),DATA!I497,"n/a")</f>
        <v>7.9653000000000002E-2</v>
      </c>
      <c r="G731" s="88">
        <f>+IF(ISNUMBER(DATA!J497),DATA!J497,"n/a")</f>
        <v>239692.26</v>
      </c>
      <c r="H731" s="79">
        <f>+IF(ISNUMBER(DATA!K497),DATA!K497,"n/a")</f>
        <v>0.151089</v>
      </c>
      <c r="I731" s="88">
        <f>+IF(ISNUMBER(DATA!L497),DATA!L497,"n/a")</f>
        <v>496008.35</v>
      </c>
      <c r="J731" s="79">
        <f>+IF(ISNUMBER(DATA!M497),DATA!M497,"n/a")</f>
        <v>0.15733800000000001</v>
      </c>
      <c r="K731" s="88">
        <f>+IF(ISNUMBER(DATA!N497),DATA!N497,"n/a")</f>
        <v>942301.41</v>
      </c>
      <c r="L731" s="79">
        <f>+IF(ISNUMBER(DATA!O497),DATA!O497,"n/a")</f>
        <v>0.15510099999999999</v>
      </c>
      <c r="R731" s="68"/>
      <c r="S731" s="68"/>
      <c r="T731" s="68"/>
      <c r="U731" s="68"/>
      <c r="V731" s="68"/>
      <c r="W731" s="68"/>
      <c r="X731" s="68"/>
      <c r="Y731" s="68"/>
    </row>
    <row r="732" spans="1:25" x14ac:dyDescent="0.2">
      <c r="A732" s="77" t="s">
        <v>19</v>
      </c>
      <c r="B732" s="68" t="s">
        <v>11</v>
      </c>
      <c r="C732" s="68" t="s">
        <v>25</v>
      </c>
      <c r="D732" s="68" t="s">
        <v>289</v>
      </c>
      <c r="E732" s="88">
        <f>+IF(ISNUMBER(DATA!H498),DATA!H498,"n/a")</f>
        <v>138421.29</v>
      </c>
      <c r="F732" s="79">
        <f>+IF(ISNUMBER(DATA!I498),DATA!I498,"n/a")</f>
        <v>0.177895</v>
      </c>
      <c r="G732" s="88">
        <f>+IF(ISNUMBER(DATA!J498),DATA!J498,"n/a")</f>
        <v>456373.24</v>
      </c>
      <c r="H732" s="79">
        <f>+IF(ISNUMBER(DATA!K498),DATA!K498,"n/a")</f>
        <v>0.184721</v>
      </c>
      <c r="I732" s="88">
        <f>+IF(ISNUMBER(DATA!L498),DATA!L498,"n/a")</f>
        <v>944935.29</v>
      </c>
      <c r="J732" s="79">
        <f>+IF(ISNUMBER(DATA!M498),DATA!M498,"n/a")</f>
        <v>0.22527900000000001</v>
      </c>
      <c r="K732" s="88">
        <f>+IF(ISNUMBER(DATA!N498),DATA!N498,"n/a")</f>
        <v>1797757.17</v>
      </c>
      <c r="L732" s="79">
        <f>+IF(ISNUMBER(DATA!O498),DATA!O498,"n/a")</f>
        <v>0.18862400000000001</v>
      </c>
      <c r="R732" s="68"/>
      <c r="S732" s="68"/>
      <c r="T732" s="68"/>
      <c r="U732" s="68"/>
      <c r="V732" s="68"/>
      <c r="W732" s="68"/>
      <c r="X732" s="68"/>
      <c r="Y732" s="68"/>
    </row>
    <row r="733" spans="1:25" x14ac:dyDescent="0.2">
      <c r="A733" s="77" t="s">
        <v>19</v>
      </c>
      <c r="B733" s="68" t="s">
        <v>11</v>
      </c>
      <c r="C733" s="68" t="s">
        <v>25</v>
      </c>
      <c r="D733" s="68" t="s">
        <v>290</v>
      </c>
      <c r="E733" s="88">
        <f>+IF(ISNUMBER(DATA!H499),DATA!H499,"n/a")</f>
        <v>123941.57</v>
      </c>
      <c r="F733" s="79">
        <f>+IF(ISNUMBER(DATA!I499),DATA!I499,"n/a")</f>
        <v>0.32139499999999999</v>
      </c>
      <c r="G733" s="88">
        <f>+IF(ISNUMBER(DATA!J499),DATA!J499,"n/a")</f>
        <v>414228.05</v>
      </c>
      <c r="H733" s="79">
        <f>+IF(ISNUMBER(DATA!K499),DATA!K499,"n/a")</f>
        <v>0.32109700000000002</v>
      </c>
      <c r="I733" s="88">
        <f>+IF(ISNUMBER(DATA!L499),DATA!L499,"n/a")</f>
        <v>831812.35</v>
      </c>
      <c r="J733" s="79">
        <f>+IF(ISNUMBER(DATA!M499),DATA!M499,"n/a")</f>
        <v>0.30859500000000001</v>
      </c>
      <c r="K733" s="88">
        <f>+IF(ISNUMBER(DATA!N499),DATA!N499,"n/a")</f>
        <v>1543824.01</v>
      </c>
      <c r="L733" s="79">
        <f>+IF(ISNUMBER(DATA!O499),DATA!O499,"n/a")</f>
        <v>0.26656099999999999</v>
      </c>
      <c r="R733" s="68"/>
      <c r="S733" s="68"/>
      <c r="T733" s="68"/>
      <c r="U733" s="68"/>
      <c r="V733" s="68"/>
      <c r="W733" s="68"/>
      <c r="X733" s="68"/>
      <c r="Y733" s="68"/>
    </row>
    <row r="734" spans="1:25" x14ac:dyDescent="0.2">
      <c r="A734" s="77" t="s">
        <v>19</v>
      </c>
      <c r="B734" s="68" t="s">
        <v>11</v>
      </c>
      <c r="C734" s="68" t="s">
        <v>25</v>
      </c>
      <c r="D734" s="68" t="s">
        <v>291</v>
      </c>
      <c r="E734" s="88">
        <f>+IF(ISNUMBER(DATA!H500),DATA!H500,"n/a")</f>
        <v>122803.2</v>
      </c>
      <c r="F734" s="79">
        <f>+IF(ISNUMBER(DATA!I500),DATA!I500,"n/a")</f>
        <v>-6.2581999999999999E-2</v>
      </c>
      <c r="G734" s="88">
        <f>+IF(ISNUMBER(DATA!J500),DATA!J500,"n/a")</f>
        <v>422090.98</v>
      </c>
      <c r="H734" s="79">
        <f>+IF(ISNUMBER(DATA!K500),DATA!K500,"n/a")</f>
        <v>1.9467999999999999E-2</v>
      </c>
      <c r="I734" s="88">
        <f>+IF(ISNUMBER(DATA!L500),DATA!L500,"n/a")</f>
        <v>907080.72</v>
      </c>
      <c r="J734" s="79">
        <f>+IF(ISNUMBER(DATA!M500),DATA!M500,"n/a")</f>
        <v>2.8392000000000001E-2</v>
      </c>
      <c r="K734" s="88">
        <f>+IF(ISNUMBER(DATA!N500),DATA!N500,"n/a")</f>
        <v>1772104.93</v>
      </c>
      <c r="L734" s="79">
        <f>+IF(ISNUMBER(DATA!O500),DATA!O500,"n/a")</f>
        <v>3.5511000000000001E-2</v>
      </c>
      <c r="R734" s="68"/>
      <c r="S734" s="68"/>
      <c r="T734" s="68"/>
      <c r="U734" s="68"/>
      <c r="V734" s="68"/>
      <c r="W734" s="68"/>
      <c r="X734" s="68"/>
      <c r="Y734" s="68"/>
    </row>
    <row r="735" spans="1:25" x14ac:dyDescent="0.2">
      <c r="A735" s="77" t="s">
        <v>19</v>
      </c>
      <c r="B735" s="68" t="s">
        <v>11</v>
      </c>
      <c r="C735" s="68" t="s">
        <v>25</v>
      </c>
      <c r="D735" s="68" t="s">
        <v>292</v>
      </c>
      <c r="E735" s="88">
        <f>+IF(ISNUMBER(DATA!H501),DATA!H501,"n/a")</f>
        <v>98633.68</v>
      </c>
      <c r="F735" s="79">
        <f>+IF(ISNUMBER(DATA!I501),DATA!I501,"n/a")</f>
        <v>4.8830000000000002E-3</v>
      </c>
      <c r="G735" s="88">
        <f>+IF(ISNUMBER(DATA!J501),DATA!J501,"n/a")</f>
        <v>300196.96000000002</v>
      </c>
      <c r="H735" s="79">
        <f>+IF(ISNUMBER(DATA!K501),DATA!K501,"n/a")</f>
        <v>1.511E-3</v>
      </c>
      <c r="I735" s="88">
        <f>+IF(ISNUMBER(DATA!L501),DATA!L501,"n/a")</f>
        <v>608103.17000000004</v>
      </c>
      <c r="J735" s="79">
        <f>+IF(ISNUMBER(DATA!M501),DATA!M501,"n/a")</f>
        <v>-4.8480000000000002E-2</v>
      </c>
      <c r="K735" s="88">
        <f>+IF(ISNUMBER(DATA!N501),DATA!N501,"n/a")</f>
        <v>1180043.6399999999</v>
      </c>
      <c r="L735" s="79">
        <f>+IF(ISNUMBER(DATA!O501),DATA!O501,"n/a")</f>
        <v>-5.0082000000000002E-2</v>
      </c>
      <c r="R735" s="68"/>
      <c r="S735" s="68"/>
      <c r="T735" s="68"/>
      <c r="U735" s="68"/>
      <c r="V735" s="68"/>
      <c r="W735" s="68"/>
      <c r="X735" s="68"/>
      <c r="Y735" s="68"/>
    </row>
    <row r="736" spans="1:25" x14ac:dyDescent="0.2">
      <c r="A736" s="77" t="s">
        <v>19</v>
      </c>
      <c r="B736" s="68" t="s">
        <v>11</v>
      </c>
      <c r="C736" s="68" t="s">
        <v>25</v>
      </c>
      <c r="D736" s="68" t="s">
        <v>293</v>
      </c>
      <c r="E736" s="88">
        <f>+IF(ISNUMBER(DATA!H502),DATA!H502,"n/a")</f>
        <v>163113.4</v>
      </c>
      <c r="F736" s="79">
        <f>+IF(ISNUMBER(DATA!I502),DATA!I502,"n/a")</f>
        <v>-5.9774000000000001E-2</v>
      </c>
      <c r="G736" s="88">
        <f>+IF(ISNUMBER(DATA!J502),DATA!J502,"n/a")</f>
        <v>537357.65</v>
      </c>
      <c r="H736" s="79">
        <f>+IF(ISNUMBER(DATA!K502),DATA!K502,"n/a")</f>
        <v>-0.108046</v>
      </c>
      <c r="I736" s="88">
        <f>+IF(ISNUMBER(DATA!L502),DATA!L502,"n/a")</f>
        <v>1099174.8</v>
      </c>
      <c r="J736" s="79">
        <f>+IF(ISNUMBER(DATA!M502),DATA!M502,"n/a")</f>
        <v>-8.1665000000000001E-2</v>
      </c>
      <c r="K736" s="88">
        <f>+IF(ISNUMBER(DATA!N502),DATA!N502,"n/a")</f>
        <v>2238566.79</v>
      </c>
      <c r="L736" s="79">
        <f>+IF(ISNUMBER(DATA!O502),DATA!O502,"n/a")</f>
        <v>-4.1897999999999998E-2</v>
      </c>
      <c r="R736" s="68"/>
      <c r="S736" s="68"/>
      <c r="T736" s="68"/>
      <c r="U736" s="68"/>
      <c r="V736" s="68"/>
      <c r="W736" s="68"/>
      <c r="X736" s="68"/>
      <c r="Y736" s="68"/>
    </row>
    <row r="737" spans="1:25" x14ac:dyDescent="0.2">
      <c r="A737" s="77" t="s">
        <v>19</v>
      </c>
      <c r="B737" s="68" t="s">
        <v>11</v>
      </c>
      <c r="C737" s="68" t="s">
        <v>25</v>
      </c>
      <c r="D737" s="68" t="s">
        <v>294</v>
      </c>
      <c r="E737" s="88">
        <f>+IF(ISNUMBER(DATA!H503),DATA!H503,"n/a")</f>
        <v>148787.63</v>
      </c>
      <c r="F737" s="79">
        <f>+IF(ISNUMBER(DATA!I503),DATA!I503,"n/a")</f>
        <v>-0.13649500000000001</v>
      </c>
      <c r="G737" s="88">
        <f>+IF(ISNUMBER(DATA!J503),DATA!J503,"n/a")</f>
        <v>533757.28</v>
      </c>
      <c r="H737" s="79">
        <f>+IF(ISNUMBER(DATA!K503),DATA!K503,"n/a")</f>
        <v>-0.14302400000000001</v>
      </c>
      <c r="I737" s="88">
        <f>+IF(ISNUMBER(DATA!L503),DATA!L503,"n/a")</f>
        <v>1070722.8400000001</v>
      </c>
      <c r="J737" s="79">
        <f>+IF(ISNUMBER(DATA!M503),DATA!M503,"n/a")</f>
        <v>-0.13683200000000001</v>
      </c>
      <c r="K737" s="88">
        <f>+IF(ISNUMBER(DATA!N503),DATA!N503,"n/a")</f>
        <v>2226081.06</v>
      </c>
      <c r="L737" s="79">
        <f>+IF(ISNUMBER(DATA!O503),DATA!O503,"n/a")</f>
        <v>-6.4429E-2</v>
      </c>
      <c r="R737" s="68"/>
      <c r="S737" s="68"/>
      <c r="T737" s="68"/>
      <c r="U737" s="68"/>
      <c r="V737" s="68"/>
      <c r="W737" s="68"/>
      <c r="X737" s="68"/>
      <c r="Y737" s="68"/>
    </row>
    <row r="738" spans="1:25" x14ac:dyDescent="0.2">
      <c r="A738" s="77" t="s">
        <v>19</v>
      </c>
      <c r="B738" s="68" t="s">
        <v>11</v>
      </c>
      <c r="C738" s="68" t="s">
        <v>25</v>
      </c>
      <c r="D738" s="68" t="s">
        <v>295</v>
      </c>
      <c r="E738" s="88">
        <f>+IF(ISNUMBER(DATA!H504),DATA!H504,"n/a")</f>
        <v>102323.1</v>
      </c>
      <c r="F738" s="79">
        <f>+IF(ISNUMBER(DATA!I504),DATA!I504,"n/a")</f>
        <v>0.191799</v>
      </c>
      <c r="G738" s="88">
        <f>+IF(ISNUMBER(DATA!J504),DATA!J504,"n/a")</f>
        <v>336138.28</v>
      </c>
      <c r="H738" s="79">
        <f>+IF(ISNUMBER(DATA!K504),DATA!K504,"n/a")</f>
        <v>0.24352599999999999</v>
      </c>
      <c r="I738" s="88">
        <f>+IF(ISNUMBER(DATA!L504),DATA!L504,"n/a")</f>
        <v>700862.17</v>
      </c>
      <c r="J738" s="79">
        <f>+IF(ISNUMBER(DATA!M504),DATA!M504,"n/a")</f>
        <v>0.26068599999999997</v>
      </c>
      <c r="K738" s="88">
        <f>+IF(ISNUMBER(DATA!N504),DATA!N504,"n/a")</f>
        <v>1313733.47</v>
      </c>
      <c r="L738" s="79">
        <f>+IF(ISNUMBER(DATA!O504),DATA!O504,"n/a")</f>
        <v>0.173151</v>
      </c>
      <c r="R738" s="68"/>
      <c r="S738" s="68"/>
      <c r="T738" s="68"/>
      <c r="U738" s="68"/>
      <c r="V738" s="68"/>
      <c r="W738" s="68"/>
      <c r="X738" s="68"/>
      <c r="Y738" s="68"/>
    </row>
    <row r="739" spans="1:25" x14ac:dyDescent="0.2">
      <c r="A739" s="77" t="s">
        <v>19</v>
      </c>
      <c r="B739" s="68" t="s">
        <v>11</v>
      </c>
      <c r="C739" s="68" t="s">
        <v>25</v>
      </c>
      <c r="D739" s="68" t="s">
        <v>296</v>
      </c>
      <c r="E739" s="88">
        <f>+IF(ISNUMBER(DATA!H505),DATA!H505,"n/a")</f>
        <v>65149.16</v>
      </c>
      <c r="F739" s="79">
        <f>+IF(ISNUMBER(DATA!I505),DATA!I505,"n/a")</f>
        <v>6.6299999999999996E-3</v>
      </c>
      <c r="G739" s="88">
        <f>+IF(ISNUMBER(DATA!J505),DATA!J505,"n/a")</f>
        <v>226177.24</v>
      </c>
      <c r="H739" s="79">
        <f>+IF(ISNUMBER(DATA!K505),DATA!K505,"n/a")</f>
        <v>2.4431999999999999E-2</v>
      </c>
      <c r="I739" s="88">
        <f>+IF(ISNUMBER(DATA!L505),DATA!L505,"n/a")</f>
        <v>474229.84</v>
      </c>
      <c r="J739" s="79">
        <f>+IF(ISNUMBER(DATA!M505),DATA!M505,"n/a")</f>
        <v>5.5835999999999997E-2</v>
      </c>
      <c r="K739" s="88">
        <f>+IF(ISNUMBER(DATA!N505),DATA!N505,"n/a")</f>
        <v>917317.21</v>
      </c>
      <c r="L739" s="79">
        <f>+IF(ISNUMBER(DATA!O505),DATA!O505,"n/a")</f>
        <v>8.6460999999999996E-2</v>
      </c>
      <c r="R739" s="68"/>
      <c r="S739" s="68"/>
      <c r="T739" s="68"/>
      <c r="U739" s="68"/>
      <c r="V739" s="68"/>
      <c r="W739" s="68"/>
      <c r="X739" s="68"/>
      <c r="Y739" s="68"/>
    </row>
    <row r="740" spans="1:25" x14ac:dyDescent="0.2">
      <c r="A740" s="77" t="s">
        <v>19</v>
      </c>
      <c r="B740" s="68" t="s">
        <v>11</v>
      </c>
      <c r="C740" s="68" t="s">
        <v>25</v>
      </c>
      <c r="D740" s="68" t="s">
        <v>297</v>
      </c>
      <c r="E740" s="88">
        <f>+IF(ISNUMBER(DATA!H506),DATA!H506,"n/a")</f>
        <v>78088.5</v>
      </c>
      <c r="F740" s="79">
        <f>+IF(ISNUMBER(DATA!I506),DATA!I506,"n/a")</f>
        <v>4.6606000000000002E-2</v>
      </c>
      <c r="G740" s="88">
        <f>+IF(ISNUMBER(DATA!J506),DATA!J506,"n/a")</f>
        <v>265225.75</v>
      </c>
      <c r="H740" s="79">
        <f>+IF(ISNUMBER(DATA!K506),DATA!K506,"n/a")</f>
        <v>6.2722E-2</v>
      </c>
      <c r="I740" s="88">
        <f>+IF(ISNUMBER(DATA!L506),DATA!L506,"n/a")</f>
        <v>553251.98</v>
      </c>
      <c r="J740" s="79">
        <f>+IF(ISNUMBER(DATA!M506),DATA!M506,"n/a")</f>
        <v>0.111953</v>
      </c>
      <c r="K740" s="88">
        <f>+IF(ISNUMBER(DATA!N506),DATA!N506,"n/a")</f>
        <v>1093423.32</v>
      </c>
      <c r="L740" s="79">
        <f>+IF(ISNUMBER(DATA!O506),DATA!O506,"n/a")</f>
        <v>0.12565999999999999</v>
      </c>
      <c r="R740" s="68"/>
      <c r="S740" s="68"/>
      <c r="T740" s="68"/>
      <c r="U740" s="68"/>
      <c r="V740" s="68"/>
      <c r="W740" s="68"/>
      <c r="X740" s="68"/>
      <c r="Y740" s="68"/>
    </row>
    <row r="741" spans="1:25" x14ac:dyDescent="0.2">
      <c r="A741" s="77" t="s">
        <v>19</v>
      </c>
      <c r="B741" s="68" t="s">
        <v>11</v>
      </c>
      <c r="C741" s="68" t="s">
        <v>25</v>
      </c>
      <c r="D741" s="68" t="s">
        <v>298</v>
      </c>
      <c r="E741" s="88">
        <f>+IF(ISNUMBER(DATA!H507),DATA!H507,"n/a")</f>
        <v>57268.87</v>
      </c>
      <c r="F741" s="79">
        <f>+IF(ISNUMBER(DATA!I507),DATA!I507,"n/a")</f>
        <v>0.37618499999999999</v>
      </c>
      <c r="G741" s="88">
        <f>+IF(ISNUMBER(DATA!J507),DATA!J507,"n/a")</f>
        <v>198917.22</v>
      </c>
      <c r="H741" s="79">
        <f>+IF(ISNUMBER(DATA!K507),DATA!K507,"n/a")</f>
        <v>0.41848400000000002</v>
      </c>
      <c r="I741" s="88">
        <f>+IF(ISNUMBER(DATA!L507),DATA!L507,"n/a")</f>
        <v>386645.88</v>
      </c>
      <c r="J741" s="79">
        <f>+IF(ISNUMBER(DATA!M507),DATA!M507,"n/a")</f>
        <v>0.30275000000000002</v>
      </c>
      <c r="K741" s="88">
        <f>+IF(ISNUMBER(DATA!N507),DATA!N507,"n/a")</f>
        <v>721372.53</v>
      </c>
      <c r="L741" s="79">
        <f>+IF(ISNUMBER(DATA!O507),DATA!O507,"n/a")</f>
        <v>0.23557600000000001</v>
      </c>
      <c r="R741" s="68"/>
      <c r="S741" s="68"/>
      <c r="T741" s="68"/>
      <c r="U741" s="68"/>
      <c r="V741" s="68"/>
      <c r="W741" s="68"/>
      <c r="X741" s="68"/>
      <c r="Y741" s="68"/>
    </row>
    <row r="742" spans="1:25" x14ac:dyDescent="0.2">
      <c r="A742" s="77" t="s">
        <v>19</v>
      </c>
      <c r="B742" s="68" t="s">
        <v>11</v>
      </c>
      <c r="C742" s="68" t="s">
        <v>25</v>
      </c>
      <c r="D742" s="68" t="s">
        <v>299</v>
      </c>
      <c r="E742" s="88">
        <f>+IF(ISNUMBER(DATA!H508),DATA!H508,"n/a")</f>
        <v>328107.83</v>
      </c>
      <c r="F742" s="79">
        <f>+IF(ISNUMBER(DATA!I508),DATA!I508,"n/a")</f>
        <v>0.10559300000000001</v>
      </c>
      <c r="G742" s="88">
        <f>+IF(ISNUMBER(DATA!J508),DATA!J508,"n/a")</f>
        <v>1075799.4099999999</v>
      </c>
      <c r="H742" s="79">
        <f>+IF(ISNUMBER(DATA!K508),DATA!K508,"n/a")</f>
        <v>7.5759999999999994E-2</v>
      </c>
      <c r="I742" s="88">
        <f>+IF(ISNUMBER(DATA!L508),DATA!L508,"n/a")</f>
        <v>2230608.59</v>
      </c>
      <c r="J742" s="79">
        <f>+IF(ISNUMBER(DATA!M508),DATA!M508,"n/a")</f>
        <v>0.117288</v>
      </c>
      <c r="K742" s="88">
        <f>+IF(ISNUMBER(DATA!N508),DATA!N508,"n/a")</f>
        <v>4459296.88</v>
      </c>
      <c r="L742" s="79">
        <f>+IF(ISNUMBER(DATA!O508),DATA!O508,"n/a")</f>
        <v>9.6431000000000003E-2</v>
      </c>
      <c r="R742" s="68"/>
      <c r="S742" s="68"/>
      <c r="T742" s="68"/>
      <c r="U742" s="68"/>
      <c r="V742" s="68"/>
      <c r="W742" s="68"/>
      <c r="X742" s="68"/>
      <c r="Y742" s="68"/>
    </row>
    <row r="743" spans="1:25" x14ac:dyDescent="0.2">
      <c r="A743" s="77" t="s">
        <v>19</v>
      </c>
      <c r="B743" s="68" t="s">
        <v>11</v>
      </c>
      <c r="C743" s="68" t="s">
        <v>25</v>
      </c>
      <c r="D743" s="68" t="s">
        <v>300</v>
      </c>
      <c r="E743" s="88">
        <f>+IF(ISNUMBER(DATA!H509),DATA!H509,"n/a")</f>
        <v>30785.21</v>
      </c>
      <c r="F743" s="79">
        <f>+IF(ISNUMBER(DATA!I509),DATA!I509,"n/a")</f>
        <v>3.1539999999999999E-2</v>
      </c>
      <c r="G743" s="88">
        <f>+IF(ISNUMBER(DATA!J509),DATA!J509,"n/a")</f>
        <v>99440.48</v>
      </c>
      <c r="H743" s="79">
        <f>+IF(ISNUMBER(DATA!K509),DATA!K509,"n/a")</f>
        <v>3.6454E-2</v>
      </c>
      <c r="I743" s="88">
        <f>+IF(ISNUMBER(DATA!L509),DATA!L509,"n/a")</f>
        <v>203917.34</v>
      </c>
      <c r="J743" s="79">
        <f>+IF(ISNUMBER(DATA!M509),DATA!M509,"n/a")</f>
        <v>4.8306000000000002E-2</v>
      </c>
      <c r="K743" s="88">
        <f>+IF(ISNUMBER(DATA!N509),DATA!N509,"n/a")</f>
        <v>371729.1</v>
      </c>
      <c r="L743" s="79">
        <f>+IF(ISNUMBER(DATA!O509),DATA!O509,"n/a")</f>
        <v>1.7665E-2</v>
      </c>
      <c r="R743" s="68"/>
      <c r="S743" s="68"/>
      <c r="T743" s="68"/>
      <c r="U743" s="68"/>
      <c r="V743" s="68"/>
      <c r="W743" s="68"/>
      <c r="X743" s="68"/>
      <c r="Y743" s="68"/>
    </row>
    <row r="744" spans="1:25" x14ac:dyDescent="0.2">
      <c r="A744" s="77" t="s">
        <v>19</v>
      </c>
      <c r="B744" s="68" t="s">
        <v>11</v>
      </c>
      <c r="C744" s="68" t="s">
        <v>25</v>
      </c>
      <c r="D744" s="68" t="s">
        <v>301</v>
      </c>
      <c r="E744" s="88">
        <f>+IF(ISNUMBER(DATA!H510),DATA!H510,"n/a")</f>
        <v>240559.74</v>
      </c>
      <c r="F744" s="79">
        <f>+IF(ISNUMBER(DATA!I510),DATA!I510,"n/a")</f>
        <v>7.7032000000000003E-2</v>
      </c>
      <c r="G744" s="88">
        <f>+IF(ISNUMBER(DATA!J510),DATA!J510,"n/a")</f>
        <v>812495.56</v>
      </c>
      <c r="H744" s="79">
        <f>+IF(ISNUMBER(DATA!K510),DATA!K510,"n/a")</f>
        <v>0.117266</v>
      </c>
      <c r="I744" s="88">
        <f>+IF(ISNUMBER(DATA!L510),DATA!L510,"n/a")</f>
        <v>1640344.32</v>
      </c>
      <c r="J744" s="79">
        <f>+IF(ISNUMBER(DATA!M510),DATA!M510,"n/a")</f>
        <v>0.14732899999999999</v>
      </c>
      <c r="K744" s="88">
        <f>+IF(ISNUMBER(DATA!N510),DATA!N510,"n/a")</f>
        <v>3265668.06</v>
      </c>
      <c r="L744" s="79">
        <f>+IF(ISNUMBER(DATA!O510),DATA!O510,"n/a")</f>
        <v>0.13089200000000001</v>
      </c>
      <c r="R744" s="68"/>
      <c r="S744" s="68"/>
      <c r="T744" s="68"/>
      <c r="U744" s="68"/>
      <c r="V744" s="68"/>
      <c r="W744" s="68"/>
      <c r="X744" s="68"/>
      <c r="Y744" s="68"/>
    </row>
    <row r="745" spans="1:25" x14ac:dyDescent="0.2">
      <c r="A745" s="77" t="s">
        <v>19</v>
      </c>
      <c r="B745" s="68" t="s">
        <v>11</v>
      </c>
      <c r="C745" s="68" t="s">
        <v>25</v>
      </c>
      <c r="D745" s="68" t="s">
        <v>302</v>
      </c>
      <c r="E745" s="88">
        <f>+IF(ISNUMBER(DATA!H511),DATA!H511,"n/a")</f>
        <v>104396.96</v>
      </c>
      <c r="F745" s="79">
        <f>+IF(ISNUMBER(DATA!I511),DATA!I511,"n/a")</f>
        <v>0.51594499999999999</v>
      </c>
      <c r="G745" s="88">
        <f>+IF(ISNUMBER(DATA!J511),DATA!J511,"n/a")</f>
        <v>321227.57</v>
      </c>
      <c r="H745" s="79">
        <f>+IF(ISNUMBER(DATA!K511),DATA!K511,"n/a")</f>
        <v>0.34365899999999999</v>
      </c>
      <c r="I745" s="88">
        <f>+IF(ISNUMBER(DATA!L511),DATA!L511,"n/a")</f>
        <v>665318.13</v>
      </c>
      <c r="J745" s="79">
        <f>+IF(ISNUMBER(DATA!M511),DATA!M511,"n/a")</f>
        <v>0.37779499999999999</v>
      </c>
      <c r="K745" s="88">
        <f>+IF(ISNUMBER(DATA!N511),DATA!N511,"n/a")</f>
        <v>1315124.6000000001</v>
      </c>
      <c r="L745" s="79">
        <f>+IF(ISNUMBER(DATA!O511),DATA!O511,"n/a")</f>
        <v>0.31411499999999998</v>
      </c>
      <c r="R745" s="68"/>
      <c r="S745" s="68"/>
      <c r="T745" s="68"/>
      <c r="U745" s="68"/>
      <c r="V745" s="68"/>
      <c r="W745" s="68"/>
      <c r="X745" s="68"/>
      <c r="Y745" s="68"/>
    </row>
    <row r="746" spans="1:25" x14ac:dyDescent="0.2">
      <c r="A746" s="77" t="s">
        <v>19</v>
      </c>
      <c r="B746" s="68" t="s">
        <v>11</v>
      </c>
      <c r="C746" s="68" t="s">
        <v>25</v>
      </c>
      <c r="D746" s="68" t="s">
        <v>303</v>
      </c>
      <c r="E746" s="88">
        <f>+IF(ISNUMBER(DATA!H512),DATA!H512,"n/a")</f>
        <v>107005.62</v>
      </c>
      <c r="F746" s="79">
        <f>+IF(ISNUMBER(DATA!I512),DATA!I512,"n/a")</f>
        <v>-6.7220000000000002E-2</v>
      </c>
      <c r="G746" s="88">
        <f>+IF(ISNUMBER(DATA!J512),DATA!J512,"n/a")</f>
        <v>364835.28</v>
      </c>
      <c r="H746" s="79">
        <f>+IF(ISNUMBER(DATA!K512),DATA!K512,"n/a")</f>
        <v>7.8773999999999997E-2</v>
      </c>
      <c r="I746" s="88">
        <f>+IF(ISNUMBER(DATA!L512),DATA!L512,"n/a")</f>
        <v>741470.77</v>
      </c>
      <c r="J746" s="79">
        <f>+IF(ISNUMBER(DATA!M512),DATA!M512,"n/a")</f>
        <v>6.3625000000000001E-2</v>
      </c>
      <c r="K746" s="88">
        <f>+IF(ISNUMBER(DATA!N512),DATA!N512,"n/a")</f>
        <v>1577920.09</v>
      </c>
      <c r="L746" s="79">
        <f>+IF(ISNUMBER(DATA!O512),DATA!O512,"n/a")</f>
        <v>0.210116</v>
      </c>
      <c r="R746" s="68"/>
      <c r="S746" s="68"/>
      <c r="T746" s="68"/>
      <c r="U746" s="68"/>
      <c r="V746" s="68"/>
      <c r="W746" s="68"/>
      <c r="X746" s="68"/>
      <c r="Y746" s="68"/>
    </row>
    <row r="747" spans="1:25" x14ac:dyDescent="0.2">
      <c r="A747" s="77" t="s">
        <v>19</v>
      </c>
      <c r="B747" s="68" t="s">
        <v>11</v>
      </c>
      <c r="C747" s="68" t="s">
        <v>25</v>
      </c>
      <c r="D747" s="68" t="s">
        <v>304</v>
      </c>
      <c r="E747" s="88">
        <f>+IF(ISNUMBER(DATA!H513),DATA!H513,"n/a")</f>
        <v>53331.58</v>
      </c>
      <c r="F747" s="79">
        <f>+IF(ISNUMBER(DATA!I513),DATA!I513,"n/a")</f>
        <v>8.9855000000000004E-2</v>
      </c>
      <c r="G747" s="88">
        <f>+IF(ISNUMBER(DATA!J513),DATA!J513,"n/a")</f>
        <v>173574.93</v>
      </c>
      <c r="H747" s="79">
        <f>+IF(ISNUMBER(DATA!K513),DATA!K513,"n/a")</f>
        <v>8.9788999999999994E-2</v>
      </c>
      <c r="I747" s="88">
        <f>+IF(ISNUMBER(DATA!L513),DATA!L513,"n/a")</f>
        <v>344629.35</v>
      </c>
      <c r="J747" s="79">
        <f>+IF(ISNUMBER(DATA!M513),DATA!M513,"n/a")</f>
        <v>8.2843E-2</v>
      </c>
      <c r="K747" s="88">
        <f>+IF(ISNUMBER(DATA!N513),DATA!N513,"n/a")</f>
        <v>641567.04</v>
      </c>
      <c r="L747" s="79">
        <f>+IF(ISNUMBER(DATA!O513),DATA!O513,"n/a")</f>
        <v>6.9735000000000005E-2</v>
      </c>
      <c r="R747" s="68"/>
      <c r="S747" s="68"/>
      <c r="T747" s="68"/>
      <c r="U747" s="68"/>
      <c r="V747" s="68"/>
      <c r="W747" s="68"/>
      <c r="X747" s="68"/>
      <c r="Y747" s="68"/>
    </row>
    <row r="748" spans="1:25" x14ac:dyDescent="0.2">
      <c r="A748" s="77" t="s">
        <v>19</v>
      </c>
      <c r="B748" s="68" t="s">
        <v>11</v>
      </c>
      <c r="C748" s="68" t="s">
        <v>25</v>
      </c>
      <c r="D748" s="68" t="s">
        <v>305</v>
      </c>
      <c r="E748" s="88">
        <f>+IF(ISNUMBER(DATA!H514),DATA!H514,"n/a")</f>
        <v>77274.320000000007</v>
      </c>
      <c r="F748" s="79">
        <f>+IF(ISNUMBER(DATA!I514),DATA!I514,"n/a")</f>
        <v>0.13528000000000001</v>
      </c>
      <c r="G748" s="88">
        <f>+IF(ISNUMBER(DATA!J514),DATA!J514,"n/a")</f>
        <v>248740.77</v>
      </c>
      <c r="H748" s="79">
        <f>+IF(ISNUMBER(DATA!K514),DATA!K514,"n/a")</f>
        <v>0.106902</v>
      </c>
      <c r="I748" s="88">
        <f>+IF(ISNUMBER(DATA!L514),DATA!L514,"n/a")</f>
        <v>540449.94999999995</v>
      </c>
      <c r="J748" s="79">
        <f>+IF(ISNUMBER(DATA!M514),DATA!M514,"n/a")</f>
        <v>0.20721700000000001</v>
      </c>
      <c r="K748" s="88">
        <f>+IF(ISNUMBER(DATA!N514),DATA!N514,"n/a")</f>
        <v>1016405.27</v>
      </c>
      <c r="L748" s="79">
        <f>+IF(ISNUMBER(DATA!O514),DATA!O514,"n/a")</f>
        <v>0.23700299999999999</v>
      </c>
      <c r="R748" s="68"/>
      <c r="S748" s="68"/>
      <c r="T748" s="68"/>
      <c r="U748" s="68"/>
      <c r="V748" s="68"/>
      <c r="W748" s="68"/>
      <c r="X748" s="68"/>
      <c r="Y748" s="68"/>
    </row>
    <row r="749" spans="1:25" x14ac:dyDescent="0.2">
      <c r="A749" s="77" t="s">
        <v>19</v>
      </c>
      <c r="B749" s="68" t="s">
        <v>11</v>
      </c>
      <c r="C749" s="68" t="s">
        <v>25</v>
      </c>
      <c r="D749" s="68" t="s">
        <v>306</v>
      </c>
      <c r="E749" s="88">
        <f>+IF(ISNUMBER(DATA!H515),DATA!H515,"n/a")</f>
        <v>447355.97</v>
      </c>
      <c r="F749" s="79">
        <f>+IF(ISNUMBER(DATA!I515),DATA!I515,"n/a")</f>
        <v>-7.3427000000000006E-2</v>
      </c>
      <c r="G749" s="88">
        <f>+IF(ISNUMBER(DATA!J515),DATA!J515,"n/a")</f>
        <v>1531840.01</v>
      </c>
      <c r="H749" s="79">
        <f>+IF(ISNUMBER(DATA!K515),DATA!K515,"n/a")</f>
        <v>-8.5946999999999996E-2</v>
      </c>
      <c r="I749" s="88">
        <f>+IF(ISNUMBER(DATA!L515),DATA!L515,"n/a")</f>
        <v>3063143.04</v>
      </c>
      <c r="J749" s="79">
        <f>+IF(ISNUMBER(DATA!M515),DATA!M515,"n/a")</f>
        <v>-5.2525000000000002E-2</v>
      </c>
      <c r="K749" s="88">
        <f>+IF(ISNUMBER(DATA!N515),DATA!N515,"n/a")</f>
        <v>6200765.5</v>
      </c>
      <c r="L749" s="79">
        <f>+IF(ISNUMBER(DATA!O515),DATA!O515,"n/a")</f>
        <v>1.403E-3</v>
      </c>
      <c r="R749" s="68"/>
      <c r="S749" s="68"/>
      <c r="T749" s="68"/>
      <c r="U749" s="68"/>
      <c r="V749" s="68"/>
      <c r="W749" s="68"/>
      <c r="X749" s="68"/>
      <c r="Y749" s="68"/>
    </row>
    <row r="750" spans="1:25" x14ac:dyDescent="0.2">
      <c r="A750" s="77" t="s">
        <v>19</v>
      </c>
      <c r="B750" s="68" t="s">
        <v>11</v>
      </c>
      <c r="C750" s="68" t="s">
        <v>25</v>
      </c>
      <c r="D750" s="68" t="s">
        <v>307</v>
      </c>
      <c r="E750" s="88">
        <f>+IF(ISNUMBER(DATA!H516),DATA!H516,"n/a")</f>
        <v>168994.03</v>
      </c>
      <c r="F750" s="79">
        <f>+IF(ISNUMBER(DATA!I516),DATA!I516,"n/a")</f>
        <v>8.1594E-2</v>
      </c>
      <c r="G750" s="88">
        <f>+IF(ISNUMBER(DATA!J516),DATA!J516,"n/a")</f>
        <v>576960.22</v>
      </c>
      <c r="H750" s="79">
        <f>+IF(ISNUMBER(DATA!K516),DATA!K516,"n/a")</f>
        <v>8.2267999999999994E-2</v>
      </c>
      <c r="I750" s="88">
        <f>+IF(ISNUMBER(DATA!L516),DATA!L516,"n/a")</f>
        <v>1138104.3600000001</v>
      </c>
      <c r="J750" s="79">
        <f>+IF(ISNUMBER(DATA!M516),DATA!M516,"n/a")</f>
        <v>8.8482000000000005E-2</v>
      </c>
      <c r="K750" s="88">
        <f>+IF(ISNUMBER(DATA!N516),DATA!N516,"n/a")</f>
        <v>2191026.6800000002</v>
      </c>
      <c r="L750" s="79">
        <f>+IF(ISNUMBER(DATA!O516),DATA!O516,"n/a")</f>
        <v>0.119588</v>
      </c>
      <c r="R750" s="68"/>
      <c r="S750" s="68"/>
      <c r="T750" s="68"/>
      <c r="U750" s="68"/>
      <c r="V750" s="68"/>
      <c r="W750" s="68"/>
      <c r="X750" s="68"/>
      <c r="Y750" s="68"/>
    </row>
    <row r="751" spans="1:25" x14ac:dyDescent="0.2">
      <c r="A751" s="77" t="s">
        <v>19</v>
      </c>
      <c r="B751" s="68" t="s">
        <v>11</v>
      </c>
      <c r="C751" s="68" t="s">
        <v>25</v>
      </c>
      <c r="D751" s="68" t="s">
        <v>308</v>
      </c>
      <c r="E751" s="88">
        <f>+IF(ISNUMBER(DATA!H517),DATA!H517,"n/a")</f>
        <v>25672.27</v>
      </c>
      <c r="F751" s="79">
        <f>+IF(ISNUMBER(DATA!I517),DATA!I517,"n/a")</f>
        <v>0.42473899999999998</v>
      </c>
      <c r="G751" s="88">
        <f>+IF(ISNUMBER(DATA!J517),DATA!J517,"n/a")</f>
        <v>83776.399999999994</v>
      </c>
      <c r="H751" s="79">
        <f>+IF(ISNUMBER(DATA!K517),DATA!K517,"n/a")</f>
        <v>0.247442</v>
      </c>
      <c r="I751" s="88">
        <f>+IF(ISNUMBER(DATA!L517),DATA!L517,"n/a")</f>
        <v>170576.14</v>
      </c>
      <c r="J751" s="79">
        <f>+IF(ISNUMBER(DATA!M517),DATA!M517,"n/a")</f>
        <v>0.27984500000000001</v>
      </c>
      <c r="K751" s="88">
        <f>+IF(ISNUMBER(DATA!N517),DATA!N517,"n/a")</f>
        <v>308209.96999999997</v>
      </c>
      <c r="L751" s="79">
        <f>+IF(ISNUMBER(DATA!O517),DATA!O517,"n/a")</f>
        <v>0.24104200000000001</v>
      </c>
      <c r="R751" s="68"/>
      <c r="S751" s="68"/>
      <c r="T751" s="68"/>
      <c r="U751" s="68"/>
      <c r="V751" s="68"/>
      <c r="W751" s="68"/>
      <c r="X751" s="68"/>
      <c r="Y751" s="68"/>
    </row>
    <row r="752" spans="1:25" x14ac:dyDescent="0.2">
      <c r="A752" s="77" t="s">
        <v>19</v>
      </c>
      <c r="B752" s="68" t="s">
        <v>11</v>
      </c>
      <c r="C752" s="68" t="s">
        <v>25</v>
      </c>
      <c r="D752" s="68" t="s">
        <v>309</v>
      </c>
      <c r="E752" s="88">
        <f>+IF(ISNUMBER(DATA!H518),DATA!H518,"n/a")</f>
        <v>150832.24</v>
      </c>
      <c r="F752" s="79">
        <f>+IF(ISNUMBER(DATA!I518),DATA!I518,"n/a")</f>
        <v>6.7448999999999995E-2</v>
      </c>
      <c r="G752" s="88">
        <f>+IF(ISNUMBER(DATA!J518),DATA!J518,"n/a")</f>
        <v>502581.65</v>
      </c>
      <c r="H752" s="79">
        <f>+IF(ISNUMBER(DATA!K518),DATA!K518,"n/a")</f>
        <v>8.8161000000000003E-2</v>
      </c>
      <c r="I752" s="88">
        <f>+IF(ISNUMBER(DATA!L518),DATA!L518,"n/a")</f>
        <v>1016194.25</v>
      </c>
      <c r="J752" s="79">
        <f>+IF(ISNUMBER(DATA!M518),DATA!M518,"n/a")</f>
        <v>0.13575599999999999</v>
      </c>
      <c r="K752" s="88">
        <f>+IF(ISNUMBER(DATA!N518),DATA!N518,"n/a")</f>
        <v>2007622.51</v>
      </c>
      <c r="L752" s="79">
        <f>+IF(ISNUMBER(DATA!O518),DATA!O518,"n/a")</f>
        <v>0.128633</v>
      </c>
      <c r="R752" s="68"/>
      <c r="S752" s="68"/>
      <c r="T752" s="68"/>
      <c r="U752" s="68"/>
      <c r="V752" s="68"/>
      <c r="W752" s="68"/>
      <c r="X752" s="68"/>
      <c r="Y752" s="68"/>
    </row>
    <row r="753" spans="1:25" x14ac:dyDescent="0.2">
      <c r="A753" s="77" t="s">
        <v>19</v>
      </c>
      <c r="B753" s="68" t="s">
        <v>11</v>
      </c>
      <c r="C753" s="68" t="s">
        <v>25</v>
      </c>
      <c r="D753" s="68" t="s">
        <v>310</v>
      </c>
      <c r="E753" s="88">
        <f>+IF(ISNUMBER(DATA!H519),DATA!H519,"n/a")</f>
        <v>49587.29</v>
      </c>
      <c r="F753" s="79">
        <f>+IF(ISNUMBER(DATA!I519),DATA!I519,"n/a")</f>
        <v>3.6735999999999998E-2</v>
      </c>
      <c r="G753" s="88">
        <f>+IF(ISNUMBER(DATA!J519),DATA!J519,"n/a")</f>
        <v>175708.7</v>
      </c>
      <c r="H753" s="79">
        <f>+IF(ISNUMBER(DATA!K519),DATA!K519,"n/a")</f>
        <v>8.0255999999999994E-2</v>
      </c>
      <c r="I753" s="88">
        <f>+IF(ISNUMBER(DATA!L519),DATA!L519,"n/a")</f>
        <v>379635.73</v>
      </c>
      <c r="J753" s="79">
        <f>+IF(ISNUMBER(DATA!M519),DATA!M519,"n/a")</f>
        <v>0.110332</v>
      </c>
      <c r="K753" s="88">
        <f>+IF(ISNUMBER(DATA!N519),DATA!N519,"n/a")</f>
        <v>720083.67</v>
      </c>
      <c r="L753" s="79">
        <f>+IF(ISNUMBER(DATA!O519),DATA!O519,"n/a")</f>
        <v>0.121133</v>
      </c>
      <c r="R753" s="68"/>
      <c r="S753" s="68"/>
      <c r="T753" s="68"/>
      <c r="U753" s="68"/>
      <c r="V753" s="68"/>
      <c r="W753" s="68"/>
      <c r="X753" s="68"/>
      <c r="Y753" s="68"/>
    </row>
    <row r="754" spans="1:25" x14ac:dyDescent="0.2">
      <c r="A754" s="77" t="s">
        <v>19</v>
      </c>
      <c r="B754" s="68" t="s">
        <v>11</v>
      </c>
      <c r="C754" s="68" t="s">
        <v>25</v>
      </c>
      <c r="D754" s="68" t="s">
        <v>311</v>
      </c>
      <c r="E754" s="88">
        <f>+IF(ISNUMBER(DATA!H520),DATA!H520,"n/a")</f>
        <v>190801.81</v>
      </c>
      <c r="F754" s="79">
        <f>+IF(ISNUMBER(DATA!I520),DATA!I520,"n/a")</f>
        <v>-3.5396999999999998E-2</v>
      </c>
      <c r="G754" s="88">
        <f>+IF(ISNUMBER(DATA!J520),DATA!J520,"n/a")</f>
        <v>638391.11</v>
      </c>
      <c r="H754" s="79">
        <f>+IF(ISNUMBER(DATA!K520),DATA!K520,"n/a")</f>
        <v>-5.4272000000000001E-2</v>
      </c>
      <c r="I754" s="88">
        <f>+IF(ISNUMBER(DATA!L520),DATA!L520,"n/a")</f>
        <v>1330635.19</v>
      </c>
      <c r="J754" s="79">
        <f>+IF(ISNUMBER(DATA!M520),DATA!M520,"n/a")</f>
        <v>1.609E-3</v>
      </c>
      <c r="K754" s="88">
        <f>+IF(ISNUMBER(DATA!N520),DATA!N520,"n/a")</f>
        <v>2713242.61</v>
      </c>
      <c r="L754" s="79">
        <f>+IF(ISNUMBER(DATA!O520),DATA!O520,"n/a")</f>
        <v>5.5810999999999999E-2</v>
      </c>
      <c r="R754" s="68"/>
      <c r="S754" s="68"/>
      <c r="T754" s="68"/>
      <c r="U754" s="68"/>
      <c r="V754" s="68"/>
      <c r="W754" s="68"/>
      <c r="X754" s="68"/>
      <c r="Y754" s="68"/>
    </row>
    <row r="755" spans="1:25" x14ac:dyDescent="0.2">
      <c r="A755" s="77" t="s">
        <v>19</v>
      </c>
      <c r="B755" s="68" t="s">
        <v>11</v>
      </c>
      <c r="C755" s="68" t="s">
        <v>25</v>
      </c>
      <c r="D755" s="68" t="s">
        <v>312</v>
      </c>
      <c r="E755" s="88">
        <f>+IF(ISNUMBER(DATA!H521),DATA!H521,"n/a")</f>
        <v>93136.22</v>
      </c>
      <c r="F755" s="79">
        <f>+IF(ISNUMBER(DATA!I521),DATA!I521,"n/a")</f>
        <v>-2.205E-2</v>
      </c>
      <c r="G755" s="88">
        <f>+IF(ISNUMBER(DATA!J521),DATA!J521,"n/a")</f>
        <v>302119.67</v>
      </c>
      <c r="H755" s="79">
        <f>+IF(ISNUMBER(DATA!K521),DATA!K521,"n/a")</f>
        <v>-1.0536999999999999E-2</v>
      </c>
      <c r="I755" s="88">
        <f>+IF(ISNUMBER(DATA!L521),DATA!L521,"n/a")</f>
        <v>664485.43999999994</v>
      </c>
      <c r="J755" s="79">
        <f>+IF(ISNUMBER(DATA!M521),DATA!M521,"n/a")</f>
        <v>4.6758000000000001E-2</v>
      </c>
      <c r="K755" s="88">
        <f>+IF(ISNUMBER(DATA!N521),DATA!N521,"n/a")</f>
        <v>1367545.24</v>
      </c>
      <c r="L755" s="79">
        <f>+IF(ISNUMBER(DATA!O521),DATA!O521,"n/a")</f>
        <v>8.4252999999999995E-2</v>
      </c>
      <c r="R755" s="68"/>
      <c r="S755" s="68"/>
      <c r="T755" s="68"/>
      <c r="U755" s="68"/>
      <c r="V755" s="68"/>
      <c r="W755" s="68"/>
      <c r="X755" s="68"/>
      <c r="Y755" s="68"/>
    </row>
    <row r="756" spans="1:25" x14ac:dyDescent="0.2">
      <c r="A756" s="77" t="s">
        <v>19</v>
      </c>
      <c r="B756" s="68" t="s">
        <v>11</v>
      </c>
      <c r="C756" s="68" t="s">
        <v>25</v>
      </c>
      <c r="D756" s="68" t="s">
        <v>313</v>
      </c>
      <c r="E756" s="88">
        <f>+IF(ISNUMBER(DATA!H522),DATA!H522,"n/a")</f>
        <v>94387.14</v>
      </c>
      <c r="F756" s="79">
        <f>+IF(ISNUMBER(DATA!I522),DATA!I522,"n/a")</f>
        <v>0.11397500000000001</v>
      </c>
      <c r="G756" s="88">
        <f>+IF(ISNUMBER(DATA!J522),DATA!J522,"n/a")</f>
        <v>346216.8</v>
      </c>
      <c r="H756" s="79">
        <f>+IF(ISNUMBER(DATA!K522),DATA!K522,"n/a")</f>
        <v>0.13355600000000001</v>
      </c>
      <c r="I756" s="88">
        <f>+IF(ISNUMBER(DATA!L522),DATA!L522,"n/a")</f>
        <v>699048.13</v>
      </c>
      <c r="J756" s="79">
        <f>+IF(ISNUMBER(DATA!M522),DATA!M522,"n/a")</f>
        <v>0.123492</v>
      </c>
      <c r="K756" s="88">
        <f>+IF(ISNUMBER(DATA!N522),DATA!N522,"n/a")</f>
        <v>1322404.23</v>
      </c>
      <c r="L756" s="79">
        <f>+IF(ISNUMBER(DATA!O522),DATA!O522,"n/a")</f>
        <v>6.9446999999999995E-2</v>
      </c>
      <c r="R756" s="68"/>
      <c r="S756" s="68"/>
      <c r="T756" s="68"/>
      <c r="U756" s="68"/>
      <c r="V756" s="68"/>
      <c r="W756" s="68"/>
      <c r="X756" s="68"/>
      <c r="Y756" s="68"/>
    </row>
    <row r="757" spans="1:25" x14ac:dyDescent="0.2">
      <c r="A757" s="77" t="s">
        <v>19</v>
      </c>
      <c r="B757" s="68" t="s">
        <v>11</v>
      </c>
      <c r="C757" s="68" t="s">
        <v>25</v>
      </c>
      <c r="D757" s="68" t="s">
        <v>314</v>
      </c>
      <c r="E757" s="88">
        <f>+IF(ISNUMBER(DATA!H523),DATA!H523,"n/a")</f>
        <v>181671.35</v>
      </c>
      <c r="F757" s="79">
        <f>+IF(ISNUMBER(DATA!I523),DATA!I523,"n/a")</f>
        <v>0.25837500000000002</v>
      </c>
      <c r="G757" s="88">
        <f>+IF(ISNUMBER(DATA!J523),DATA!J523,"n/a")</f>
        <v>620006.39</v>
      </c>
      <c r="H757" s="79">
        <f>+IF(ISNUMBER(DATA!K523),DATA!K523,"n/a")</f>
        <v>0.30661100000000002</v>
      </c>
      <c r="I757" s="88">
        <f>+IF(ISNUMBER(DATA!L523),DATA!L523,"n/a")</f>
        <v>1238203.6000000001</v>
      </c>
      <c r="J757" s="79">
        <f>+IF(ISNUMBER(DATA!M523),DATA!M523,"n/a")</f>
        <v>0.28158100000000003</v>
      </c>
      <c r="K757" s="88">
        <f>+IF(ISNUMBER(DATA!N523),DATA!N523,"n/a")</f>
        <v>2366210</v>
      </c>
      <c r="L757" s="79">
        <f>+IF(ISNUMBER(DATA!O523),DATA!O523,"n/a")</f>
        <v>0.296373</v>
      </c>
      <c r="R757" s="68"/>
      <c r="S757" s="68"/>
      <c r="T757" s="68"/>
      <c r="U757" s="68"/>
      <c r="V757" s="68"/>
      <c r="W757" s="68"/>
      <c r="X757" s="68"/>
      <c r="Y757" s="68"/>
    </row>
    <row r="758" spans="1:25" x14ac:dyDescent="0.2">
      <c r="A758" s="77" t="s">
        <v>19</v>
      </c>
      <c r="B758" s="68" t="s">
        <v>11</v>
      </c>
      <c r="C758" s="68" t="s">
        <v>25</v>
      </c>
      <c r="D758" s="68" t="s">
        <v>315</v>
      </c>
      <c r="E758" s="88">
        <f>+IF(ISNUMBER(DATA!H524),DATA!H524,"n/a")</f>
        <v>84856.89</v>
      </c>
      <c r="F758" s="79">
        <f>+IF(ISNUMBER(DATA!I524),DATA!I524,"n/a")</f>
        <v>0.114371</v>
      </c>
      <c r="G758" s="88">
        <f>+IF(ISNUMBER(DATA!J524),DATA!J524,"n/a")</f>
        <v>270980.5</v>
      </c>
      <c r="H758" s="79">
        <f>+IF(ISNUMBER(DATA!K524),DATA!K524,"n/a")</f>
        <v>7.9804E-2</v>
      </c>
      <c r="I758" s="88">
        <f>+IF(ISNUMBER(DATA!L524),DATA!L524,"n/a")</f>
        <v>577393.54</v>
      </c>
      <c r="J758" s="79">
        <f>+IF(ISNUMBER(DATA!M524),DATA!M524,"n/a")</f>
        <v>9.0259000000000006E-2</v>
      </c>
      <c r="K758" s="88">
        <f>+IF(ISNUMBER(DATA!N524),DATA!N524,"n/a")</f>
        <v>1142153.47</v>
      </c>
      <c r="L758" s="79">
        <f>+IF(ISNUMBER(DATA!O524),DATA!O524,"n/a")</f>
        <v>9.3423000000000006E-2</v>
      </c>
      <c r="R758" s="68"/>
      <c r="S758" s="68"/>
      <c r="T758" s="68"/>
      <c r="U758" s="68"/>
      <c r="V758" s="68"/>
      <c r="W758" s="68"/>
      <c r="X758" s="68"/>
      <c r="Y758" s="68"/>
    </row>
    <row r="759" spans="1:25" x14ac:dyDescent="0.2">
      <c r="A759" s="77" t="s">
        <v>19</v>
      </c>
      <c r="B759" s="68" t="s">
        <v>11</v>
      </c>
      <c r="C759" s="68" t="s">
        <v>25</v>
      </c>
      <c r="D759" s="68" t="s">
        <v>316</v>
      </c>
      <c r="E759" s="88">
        <f>+IF(ISNUMBER(DATA!H525),DATA!H525,"n/a")</f>
        <v>81250.77</v>
      </c>
      <c r="F759" s="79">
        <f>+IF(ISNUMBER(DATA!I525),DATA!I525,"n/a")</f>
        <v>6.4535999999999996E-2</v>
      </c>
      <c r="G759" s="88">
        <f>+IF(ISNUMBER(DATA!J525),DATA!J525,"n/a")</f>
        <v>268965.42</v>
      </c>
      <c r="H759" s="79">
        <f>+IF(ISNUMBER(DATA!K525),DATA!K525,"n/a")</f>
        <v>7.4398000000000006E-2</v>
      </c>
      <c r="I759" s="88">
        <f>+IF(ISNUMBER(DATA!L525),DATA!L525,"n/a")</f>
        <v>569805.68000000005</v>
      </c>
      <c r="J759" s="79">
        <f>+IF(ISNUMBER(DATA!M525),DATA!M525,"n/a")</f>
        <v>0.128196</v>
      </c>
      <c r="K759" s="88">
        <f>+IF(ISNUMBER(DATA!N525),DATA!N525,"n/a")</f>
        <v>1120208.45</v>
      </c>
      <c r="L759" s="79">
        <f>+IF(ISNUMBER(DATA!O525),DATA!O525,"n/a")</f>
        <v>0.145042</v>
      </c>
      <c r="R759" s="68"/>
      <c r="S759" s="68"/>
      <c r="T759" s="68"/>
      <c r="U759" s="68"/>
      <c r="V759" s="68"/>
      <c r="W759" s="68"/>
      <c r="X759" s="68"/>
      <c r="Y759" s="68"/>
    </row>
    <row r="760" spans="1:25" x14ac:dyDescent="0.2">
      <c r="A760" s="77" t="s">
        <v>19</v>
      </c>
      <c r="B760" s="68" t="s">
        <v>11</v>
      </c>
      <c r="C760" s="68" t="s">
        <v>25</v>
      </c>
      <c r="D760" s="68" t="s">
        <v>317</v>
      </c>
      <c r="E760" s="88">
        <f>+IF(ISNUMBER(DATA!H526),DATA!H526,"n/a")</f>
        <v>40686.550000000003</v>
      </c>
      <c r="F760" s="79">
        <f>+IF(ISNUMBER(DATA!I526),DATA!I526,"n/a")</f>
        <v>1.2683E-2</v>
      </c>
      <c r="G760" s="88">
        <f>+IF(ISNUMBER(DATA!J526),DATA!J526,"n/a")</f>
        <v>144668.57999999999</v>
      </c>
      <c r="H760" s="79">
        <f>+IF(ISNUMBER(DATA!K526),DATA!K526,"n/a")</f>
        <v>4.8654999999999997E-2</v>
      </c>
      <c r="I760" s="88">
        <f>+IF(ISNUMBER(DATA!L526),DATA!L526,"n/a")</f>
        <v>297007.46000000002</v>
      </c>
      <c r="J760" s="79">
        <f>+IF(ISNUMBER(DATA!M526),DATA!M526,"n/a")</f>
        <v>7.7033000000000004E-2</v>
      </c>
      <c r="K760" s="88">
        <f>+IF(ISNUMBER(DATA!N526),DATA!N526,"n/a")</f>
        <v>566800.4</v>
      </c>
      <c r="L760" s="79">
        <f>+IF(ISNUMBER(DATA!O526),DATA!O526,"n/a")</f>
        <v>8.1764000000000003E-2</v>
      </c>
      <c r="R760" s="68"/>
      <c r="S760" s="68"/>
      <c r="T760" s="68"/>
      <c r="U760" s="68"/>
      <c r="V760" s="68"/>
      <c r="W760" s="68"/>
      <c r="X760" s="68"/>
      <c r="Y760" s="68"/>
    </row>
    <row r="761" spans="1:25" x14ac:dyDescent="0.2">
      <c r="A761" s="77" t="s">
        <v>19</v>
      </c>
      <c r="B761" s="68" t="s">
        <v>11</v>
      </c>
      <c r="C761" s="68" t="s">
        <v>25</v>
      </c>
      <c r="D761" s="68" t="s">
        <v>318</v>
      </c>
      <c r="E761" s="88">
        <f>+IF(ISNUMBER(DATA!H527),DATA!H527,"n/a")</f>
        <v>98729.77</v>
      </c>
      <c r="F761" s="79">
        <f>+IF(ISNUMBER(DATA!I527),DATA!I527,"n/a")</f>
        <v>-1.0753E-2</v>
      </c>
      <c r="G761" s="88">
        <f>+IF(ISNUMBER(DATA!J527),DATA!J527,"n/a")</f>
        <v>319305.21999999997</v>
      </c>
      <c r="H761" s="79">
        <f>+IF(ISNUMBER(DATA!K527),DATA!K527,"n/a")</f>
        <v>-7.3960999999999999E-2</v>
      </c>
      <c r="I761" s="88">
        <f>+IF(ISNUMBER(DATA!L527),DATA!L527,"n/a")</f>
        <v>664904.9</v>
      </c>
      <c r="J761" s="79">
        <f>+IF(ISNUMBER(DATA!M527),DATA!M527,"n/a")</f>
        <v>-5.3870000000000001E-2</v>
      </c>
      <c r="K761" s="88">
        <f>+IF(ISNUMBER(DATA!N527),DATA!N527,"n/a")</f>
        <v>1387392.49</v>
      </c>
      <c r="L761" s="79">
        <f>+IF(ISNUMBER(DATA!O527),DATA!O527,"n/a")</f>
        <v>-1.7583000000000001E-2</v>
      </c>
      <c r="R761" s="68"/>
      <c r="S761" s="68"/>
      <c r="T761" s="68"/>
      <c r="U761" s="68"/>
      <c r="V761" s="68"/>
      <c r="W761" s="68"/>
      <c r="X761" s="68"/>
      <c r="Y761" s="68"/>
    </row>
    <row r="762" spans="1:25" x14ac:dyDescent="0.2">
      <c r="A762" s="77" t="s">
        <v>19</v>
      </c>
      <c r="B762" s="68" t="s">
        <v>11</v>
      </c>
      <c r="C762" s="68" t="s">
        <v>25</v>
      </c>
      <c r="D762" s="68" t="s">
        <v>319</v>
      </c>
      <c r="E762" s="88">
        <f>+IF(ISNUMBER(DATA!H528),DATA!H528,"n/a")</f>
        <v>34452.61</v>
      </c>
      <c r="F762" s="79">
        <f>+IF(ISNUMBER(DATA!I528),DATA!I528,"n/a")</f>
        <v>0.36809799999999998</v>
      </c>
      <c r="G762" s="88">
        <f>+IF(ISNUMBER(DATA!J528),DATA!J528,"n/a")</f>
        <v>114189.86</v>
      </c>
      <c r="H762" s="79">
        <f>+IF(ISNUMBER(DATA!K528),DATA!K528,"n/a")</f>
        <v>0.29572199999999998</v>
      </c>
      <c r="I762" s="88">
        <f>+IF(ISNUMBER(DATA!L528),DATA!L528,"n/a")</f>
        <v>232936.84</v>
      </c>
      <c r="J762" s="79">
        <f>+IF(ISNUMBER(DATA!M528),DATA!M528,"n/a")</f>
        <v>0.33192500000000003</v>
      </c>
      <c r="K762" s="88">
        <f>+IF(ISNUMBER(DATA!N528),DATA!N528,"n/a")</f>
        <v>431356.34</v>
      </c>
      <c r="L762" s="79">
        <f>+IF(ISNUMBER(DATA!O528),DATA!O528,"n/a")</f>
        <v>0.28665299999999999</v>
      </c>
      <c r="R762" s="68"/>
      <c r="S762" s="68"/>
      <c r="T762" s="68"/>
      <c r="U762" s="68"/>
      <c r="V762" s="68"/>
      <c r="W762" s="68"/>
      <c r="X762" s="68"/>
      <c r="Y762" s="68"/>
    </row>
    <row r="763" spans="1:25" x14ac:dyDescent="0.2">
      <c r="A763" s="77" t="s">
        <v>19</v>
      </c>
      <c r="B763" s="68" t="s">
        <v>11</v>
      </c>
      <c r="C763" s="68" t="s">
        <v>25</v>
      </c>
      <c r="D763" s="68" t="s">
        <v>320</v>
      </c>
      <c r="E763" s="88">
        <f>+IF(ISNUMBER(DATA!H529),DATA!H529,"n/a")</f>
        <v>96642.33</v>
      </c>
      <c r="F763" s="79">
        <f>+IF(ISNUMBER(DATA!I529),DATA!I529,"n/a")</f>
        <v>4.6260000000000003E-2</v>
      </c>
      <c r="G763" s="88">
        <f>+IF(ISNUMBER(DATA!J529),DATA!J529,"n/a")</f>
        <v>315123.46000000002</v>
      </c>
      <c r="H763" s="79">
        <f>+IF(ISNUMBER(DATA!K529),DATA!K529,"n/a")</f>
        <v>1.9443999999999999E-2</v>
      </c>
      <c r="I763" s="88">
        <f>+IF(ISNUMBER(DATA!L529),DATA!L529,"n/a")</f>
        <v>648022.38</v>
      </c>
      <c r="J763" s="79">
        <f>+IF(ISNUMBER(DATA!M529),DATA!M529,"n/a")</f>
        <v>6.9138000000000005E-2</v>
      </c>
      <c r="K763" s="88">
        <f>+IF(ISNUMBER(DATA!N529),DATA!N529,"n/a")</f>
        <v>1288932.0900000001</v>
      </c>
      <c r="L763" s="79">
        <f>+IF(ISNUMBER(DATA!O529),DATA!O529,"n/a")</f>
        <v>6.4313999999999996E-2</v>
      </c>
      <c r="R763" s="68"/>
      <c r="S763" s="68"/>
      <c r="T763" s="68"/>
      <c r="U763" s="68"/>
      <c r="V763" s="68"/>
      <c r="W763" s="68"/>
      <c r="X763" s="68"/>
      <c r="Y763" s="68"/>
    </row>
    <row r="764" spans="1:25" x14ac:dyDescent="0.2">
      <c r="A764" s="77" t="s">
        <v>19</v>
      </c>
      <c r="B764" s="68" t="s">
        <v>11</v>
      </c>
      <c r="C764" s="68" t="s">
        <v>25</v>
      </c>
      <c r="D764" s="68" t="s">
        <v>321</v>
      </c>
      <c r="E764" s="88">
        <f>+IF(ISNUMBER(DATA!H530),DATA!H530,"n/a")</f>
        <v>178464.1</v>
      </c>
      <c r="F764" s="79">
        <f>+IF(ISNUMBER(DATA!I530),DATA!I530,"n/a")</f>
        <v>-0.138211</v>
      </c>
      <c r="G764" s="88">
        <f>+IF(ISNUMBER(DATA!J530),DATA!J530,"n/a")</f>
        <v>586763</v>
      </c>
      <c r="H764" s="79">
        <f>+IF(ISNUMBER(DATA!K530),DATA!K530,"n/a")</f>
        <v>-0.16769600000000001</v>
      </c>
      <c r="I764" s="88">
        <f>+IF(ISNUMBER(DATA!L530),DATA!L530,"n/a")</f>
        <v>1192506.8400000001</v>
      </c>
      <c r="J764" s="79">
        <f>+IF(ISNUMBER(DATA!M530),DATA!M530,"n/a")</f>
        <v>-0.16214300000000001</v>
      </c>
      <c r="K764" s="88">
        <f>+IF(ISNUMBER(DATA!N530),DATA!N530,"n/a")</f>
        <v>2521005.29</v>
      </c>
      <c r="L764" s="79">
        <f>+IF(ISNUMBER(DATA!O530),DATA!O530,"n/a")</f>
        <v>-0.11933100000000001</v>
      </c>
      <c r="R764" s="68"/>
      <c r="S764" s="68"/>
      <c r="T764" s="68"/>
      <c r="U764" s="68"/>
      <c r="V764" s="68"/>
      <c r="W764" s="68"/>
      <c r="X764" s="68"/>
      <c r="Y764" s="68"/>
    </row>
    <row r="765" spans="1:25" x14ac:dyDescent="0.2">
      <c r="A765" s="77" t="s">
        <v>19</v>
      </c>
      <c r="B765" s="68" t="s">
        <v>11</v>
      </c>
      <c r="C765" s="68" t="s">
        <v>25</v>
      </c>
      <c r="D765" s="68" t="s">
        <v>322</v>
      </c>
      <c r="E765" s="88">
        <f>+IF(ISNUMBER(DATA!H531),DATA!H531,"n/a")</f>
        <v>186904.43</v>
      </c>
      <c r="F765" s="79">
        <f>+IF(ISNUMBER(DATA!I531),DATA!I531,"n/a")</f>
        <v>0.202515</v>
      </c>
      <c r="G765" s="88">
        <f>+IF(ISNUMBER(DATA!J531),DATA!J531,"n/a")</f>
        <v>637212.1</v>
      </c>
      <c r="H765" s="79">
        <f>+IF(ISNUMBER(DATA!K531),DATA!K531,"n/a")</f>
        <v>0.185807</v>
      </c>
      <c r="I765" s="88">
        <f>+IF(ISNUMBER(DATA!L531),DATA!L531,"n/a")</f>
        <v>1295810.3899999999</v>
      </c>
      <c r="J765" s="79">
        <f>+IF(ISNUMBER(DATA!M531),DATA!M531,"n/a")</f>
        <v>0.17321600000000001</v>
      </c>
      <c r="K765" s="88">
        <f>+IF(ISNUMBER(DATA!N531),DATA!N531,"n/a")</f>
        <v>2510895.08</v>
      </c>
      <c r="L765" s="79">
        <f>+IF(ISNUMBER(DATA!O531),DATA!O531,"n/a")</f>
        <v>0.145065</v>
      </c>
      <c r="R765" s="68"/>
      <c r="S765" s="68"/>
      <c r="T765" s="68"/>
      <c r="U765" s="68"/>
      <c r="V765" s="68"/>
      <c r="W765" s="68"/>
      <c r="X765" s="68"/>
      <c r="Y765" s="68"/>
    </row>
    <row r="766" spans="1:25" x14ac:dyDescent="0.2">
      <c r="A766" s="77" t="s">
        <v>19</v>
      </c>
      <c r="B766" s="68" t="s">
        <v>11</v>
      </c>
      <c r="C766" s="68" t="s">
        <v>25</v>
      </c>
      <c r="D766" s="68" t="s">
        <v>323</v>
      </c>
      <c r="E766" s="88">
        <f>+IF(ISNUMBER(DATA!H532),DATA!H532,"n/a")</f>
        <v>152986.5</v>
      </c>
      <c r="F766" s="79">
        <f>+IF(ISNUMBER(DATA!I532),DATA!I532,"n/a")</f>
        <v>9.4507999999999995E-2</v>
      </c>
      <c r="G766" s="88">
        <f>+IF(ISNUMBER(DATA!J532),DATA!J532,"n/a")</f>
        <v>512114.07</v>
      </c>
      <c r="H766" s="79">
        <f>+IF(ISNUMBER(DATA!K532),DATA!K532,"n/a")</f>
        <v>0.114902</v>
      </c>
      <c r="I766" s="88">
        <f>+IF(ISNUMBER(DATA!L532),DATA!L532,"n/a")</f>
        <v>1075260.79</v>
      </c>
      <c r="J766" s="79">
        <f>+IF(ISNUMBER(DATA!M532),DATA!M532,"n/a")</f>
        <v>0.176288</v>
      </c>
      <c r="K766" s="88">
        <f>+IF(ISNUMBER(DATA!N532),DATA!N532,"n/a")</f>
        <v>2012907.57</v>
      </c>
      <c r="L766" s="79">
        <f>+IF(ISNUMBER(DATA!O532),DATA!O532,"n/a")</f>
        <v>0.15767200000000001</v>
      </c>
      <c r="R766" s="68"/>
      <c r="S766" s="68"/>
      <c r="T766" s="68"/>
      <c r="U766" s="68"/>
      <c r="V766" s="68"/>
      <c r="W766" s="68"/>
      <c r="X766" s="68"/>
      <c r="Y766" s="68"/>
    </row>
    <row r="767" spans="1:25" x14ac:dyDescent="0.2">
      <c r="A767" s="77" t="s">
        <v>19</v>
      </c>
      <c r="B767" s="68" t="s">
        <v>11</v>
      </c>
      <c r="C767" s="68" t="s">
        <v>25</v>
      </c>
      <c r="D767" s="68" t="s">
        <v>324</v>
      </c>
      <c r="E767" s="88">
        <f>+IF(ISNUMBER(DATA!H533),DATA!H533,"n/a")</f>
        <v>68373.33</v>
      </c>
      <c r="F767" s="79">
        <f>+IF(ISNUMBER(DATA!I533),DATA!I533,"n/a")</f>
        <v>8.7121000000000004E-2</v>
      </c>
      <c r="G767" s="88">
        <f>+IF(ISNUMBER(DATA!J533),DATA!J533,"n/a")</f>
        <v>235405.4</v>
      </c>
      <c r="H767" s="79">
        <f>+IF(ISNUMBER(DATA!K533),DATA!K533,"n/a")</f>
        <v>5.5154000000000002E-2</v>
      </c>
      <c r="I767" s="88">
        <f>+IF(ISNUMBER(DATA!L533),DATA!L533,"n/a")</f>
        <v>482961.54</v>
      </c>
      <c r="J767" s="79">
        <f>+IF(ISNUMBER(DATA!M533),DATA!M533,"n/a")</f>
        <v>8.4137000000000003E-2</v>
      </c>
      <c r="K767" s="88">
        <f>+IF(ISNUMBER(DATA!N533),DATA!N533,"n/a")</f>
        <v>930981.86</v>
      </c>
      <c r="L767" s="79">
        <f>+IF(ISNUMBER(DATA!O533),DATA!O533,"n/a")</f>
        <v>6.4683000000000004E-2</v>
      </c>
      <c r="R767" s="68"/>
      <c r="S767" s="68"/>
      <c r="T767" s="68"/>
      <c r="U767" s="68"/>
      <c r="V767" s="68"/>
      <c r="W767" s="68"/>
      <c r="X767" s="68"/>
      <c r="Y767" s="68"/>
    </row>
    <row r="768" spans="1:25" x14ac:dyDescent="0.2">
      <c r="A768" s="77" t="s">
        <v>19</v>
      </c>
      <c r="B768" s="68" t="s">
        <v>11</v>
      </c>
      <c r="C768" s="68" t="s">
        <v>25</v>
      </c>
      <c r="D768" s="68" t="s">
        <v>325</v>
      </c>
      <c r="E768" s="88">
        <f>+IF(ISNUMBER(DATA!H534),DATA!H534,"n/a")</f>
        <v>186909.64</v>
      </c>
      <c r="F768" s="79">
        <f>+IF(ISNUMBER(DATA!I534),DATA!I534,"n/a")</f>
        <v>-1.821E-2</v>
      </c>
      <c r="G768" s="88">
        <f>+IF(ISNUMBER(DATA!J534),DATA!J534,"n/a")</f>
        <v>630702.59</v>
      </c>
      <c r="H768" s="79">
        <f>+IF(ISNUMBER(DATA!K534),DATA!K534,"n/a")</f>
        <v>3.6880000000000003E-2</v>
      </c>
      <c r="I768" s="88">
        <f>+IF(ISNUMBER(DATA!L534),DATA!L534,"n/a")</f>
        <v>1302320.8700000001</v>
      </c>
      <c r="J768" s="79">
        <f>+IF(ISNUMBER(DATA!M534),DATA!M534,"n/a")</f>
        <v>9.9407999999999996E-2</v>
      </c>
      <c r="K768" s="88">
        <f>+IF(ISNUMBER(DATA!N534),DATA!N534,"n/a")</f>
        <v>2609299.79</v>
      </c>
      <c r="L768" s="79">
        <f>+IF(ISNUMBER(DATA!O534),DATA!O534,"n/a")</f>
        <v>0.10011299999999999</v>
      </c>
      <c r="R768" s="68"/>
      <c r="S768" s="68"/>
      <c r="T768" s="68"/>
      <c r="U768" s="68"/>
      <c r="V768" s="68"/>
      <c r="W768" s="68"/>
      <c r="X768" s="68"/>
      <c r="Y768" s="68"/>
    </row>
    <row r="769" spans="1:25" x14ac:dyDescent="0.2">
      <c r="A769" s="77" t="s">
        <v>19</v>
      </c>
      <c r="B769" s="68" t="s">
        <v>11</v>
      </c>
      <c r="C769" s="68" t="s">
        <v>25</v>
      </c>
      <c r="D769" s="68" t="s">
        <v>351</v>
      </c>
      <c r="E769" s="88">
        <f>+IF(ISNUMBER(DATA!H535),DATA!H535,"n/a")</f>
        <v>46838.28</v>
      </c>
      <c r="F769" s="79">
        <f>+IF(ISNUMBER(DATA!I535),DATA!I535,"n/a")</f>
        <v>-4.3283000000000002E-2</v>
      </c>
      <c r="G769" s="88">
        <f>+IF(ISNUMBER(DATA!J535),DATA!J535,"n/a")</f>
        <v>167994.73</v>
      </c>
      <c r="H769" s="79">
        <f>+IF(ISNUMBER(DATA!K535),DATA!K535,"n/a")</f>
        <v>7.4940000000000007E-2</v>
      </c>
      <c r="I769" s="88">
        <f>+IF(ISNUMBER(DATA!L535),DATA!L535,"n/a")</f>
        <v>351380.47999999998</v>
      </c>
      <c r="J769" s="79">
        <f>+IF(ISNUMBER(DATA!M535),DATA!M535,"n/a")</f>
        <v>9.8324999999999996E-2</v>
      </c>
      <c r="K769" s="88">
        <f>+IF(ISNUMBER(DATA!N535),DATA!N535,"n/a")</f>
        <v>659906.74</v>
      </c>
      <c r="L769" s="79">
        <f>+IF(ISNUMBER(DATA!O535),DATA!O535,"n/a")</f>
        <v>0.101753</v>
      </c>
      <c r="R769" s="68"/>
      <c r="S769" s="68"/>
      <c r="T769" s="68"/>
      <c r="U769" s="68"/>
      <c r="V769" s="68"/>
      <c r="W769" s="68"/>
      <c r="X769" s="68"/>
      <c r="Y769" s="68"/>
    </row>
    <row r="770" spans="1:25" x14ac:dyDescent="0.2">
      <c r="A770" s="77" t="s">
        <v>19</v>
      </c>
      <c r="B770" s="68" t="s">
        <v>11</v>
      </c>
      <c r="C770" s="68" t="s">
        <v>25</v>
      </c>
      <c r="D770" s="68" t="s">
        <v>352</v>
      </c>
      <c r="E770" s="88">
        <f>+IF(ISNUMBER(DATA!H536),DATA!H536,"n/a")</f>
        <v>87409.08</v>
      </c>
      <c r="F770" s="79">
        <f>+IF(ISNUMBER(DATA!I536),DATA!I536,"n/a")</f>
        <v>-4.5849999999999997E-3</v>
      </c>
      <c r="G770" s="88">
        <f>+IF(ISNUMBER(DATA!J536),DATA!J536,"n/a")</f>
        <v>301580.90000000002</v>
      </c>
      <c r="H770" s="79">
        <f>+IF(ISNUMBER(DATA!K536),DATA!K536,"n/a")</f>
        <v>2.5669000000000001E-2</v>
      </c>
      <c r="I770" s="88">
        <f>+IF(ISNUMBER(DATA!L536),DATA!L536,"n/a")</f>
        <v>639167.19999999995</v>
      </c>
      <c r="J770" s="79">
        <f>+IF(ISNUMBER(DATA!M536),DATA!M536,"n/a")</f>
        <v>6.5924999999999997E-2</v>
      </c>
      <c r="K770" s="88">
        <f>+IF(ISNUMBER(DATA!N536),DATA!N536,"n/a")</f>
        <v>1263440.96</v>
      </c>
      <c r="L770" s="79">
        <f>+IF(ISNUMBER(DATA!O536),DATA!O536,"n/a")</f>
        <v>7.2585999999999998E-2</v>
      </c>
      <c r="R770" s="68"/>
      <c r="S770" s="68"/>
      <c r="T770" s="68"/>
      <c r="U770" s="68"/>
      <c r="V770" s="68"/>
      <c r="W770" s="68"/>
      <c r="X770" s="68"/>
      <c r="Y770" s="68"/>
    </row>
    <row r="771" spans="1:25" x14ac:dyDescent="0.2">
      <c r="A771" s="77"/>
      <c r="E771" s="92"/>
      <c r="F771" s="79"/>
      <c r="G771" s="93"/>
      <c r="H771" s="79"/>
      <c r="I771" s="93"/>
      <c r="J771" s="84"/>
      <c r="K771" s="93"/>
      <c r="L771" s="79"/>
      <c r="R771" s="68"/>
      <c r="S771" s="68"/>
      <c r="T771" s="68"/>
      <c r="U771" s="68"/>
      <c r="V771" s="68"/>
      <c r="W771" s="68"/>
      <c r="X771" s="68"/>
      <c r="Y771" s="68"/>
    </row>
    <row r="772" spans="1:25" x14ac:dyDescent="0.2">
      <c r="A772" s="77" t="s">
        <v>19</v>
      </c>
      <c r="B772" s="68" t="s">
        <v>11</v>
      </c>
      <c r="C772" s="68" t="s">
        <v>10</v>
      </c>
      <c r="D772" s="68" t="s">
        <v>278</v>
      </c>
      <c r="E772" s="89">
        <f>+IF(ISNUMBER(DATA!H546),DATA!H546,"n/a")</f>
        <v>4.8680649999999996</v>
      </c>
      <c r="F772" s="79">
        <f>+IF(ISNUMBER(DATA!I546),DATA!I546,"n/a")</f>
        <v>-2.8590000000000001E-2</v>
      </c>
      <c r="G772" s="89">
        <f>+IF(ISNUMBER(DATA!J546),DATA!J546,"n/a")</f>
        <v>4.5227349999999999</v>
      </c>
      <c r="H772" s="79">
        <f>+IF(ISNUMBER(DATA!K546),DATA!K546,"n/a")</f>
        <v>-6.2223000000000001E-2</v>
      </c>
      <c r="I772" s="89">
        <f>+IF(ISNUMBER(DATA!L546),DATA!L546,"n/a")</f>
        <v>4.5872609999999998</v>
      </c>
      <c r="J772" s="79">
        <f>+IF(ISNUMBER(DATA!M546),DATA!M546,"n/a")</f>
        <v>-4.3214000000000002E-2</v>
      </c>
      <c r="K772" s="89">
        <f>+IF(ISNUMBER(DATA!N546),DATA!N546,"n/a")</f>
        <v>4.654261</v>
      </c>
      <c r="L772" s="79">
        <f>+IF(ISNUMBER(DATA!O546),DATA!O546,"n/a")</f>
        <v>-4.5002E-2</v>
      </c>
      <c r="R772" s="68"/>
      <c r="S772" s="68"/>
      <c r="T772" s="68"/>
      <c r="U772" s="68"/>
      <c r="V772" s="68"/>
      <c r="W772" s="68"/>
      <c r="X772" s="68"/>
      <c r="Y772" s="68"/>
    </row>
    <row r="773" spans="1:25" x14ac:dyDescent="0.2">
      <c r="A773" s="77" t="s">
        <v>19</v>
      </c>
      <c r="B773" s="68" t="s">
        <v>11</v>
      </c>
      <c r="C773" s="68" t="s">
        <v>10</v>
      </c>
      <c r="D773" s="68" t="s">
        <v>279</v>
      </c>
      <c r="E773" s="89">
        <f>+IF(ISNUMBER(DATA!H547),DATA!H547,"n/a")</f>
        <v>4.8914819999999999</v>
      </c>
      <c r="F773" s="79">
        <f>+IF(ISNUMBER(DATA!I547),DATA!I547,"n/a")</f>
        <v>3.3829999999999999E-2</v>
      </c>
      <c r="G773" s="89">
        <f>+IF(ISNUMBER(DATA!J547),DATA!J547,"n/a")</f>
        <v>4.8204279999999997</v>
      </c>
      <c r="H773" s="79">
        <f>+IF(ISNUMBER(DATA!K547),DATA!K547,"n/a")</f>
        <v>1.023E-2</v>
      </c>
      <c r="I773" s="89">
        <f>+IF(ISNUMBER(DATA!L547),DATA!L547,"n/a")</f>
        <v>4.8368310000000001</v>
      </c>
      <c r="J773" s="79">
        <f>+IF(ISNUMBER(DATA!M547),DATA!M547,"n/a")</f>
        <v>7.0920000000000002E-3</v>
      </c>
      <c r="K773" s="89">
        <f>+IF(ISNUMBER(DATA!N547),DATA!N547,"n/a")</f>
        <v>4.789949</v>
      </c>
      <c r="L773" s="79">
        <f>+IF(ISNUMBER(DATA!O547),DATA!O547,"n/a")</f>
        <v>-3.5799999999999997E-4</v>
      </c>
      <c r="R773" s="68"/>
      <c r="S773" s="68"/>
      <c r="T773" s="68"/>
      <c r="U773" s="68"/>
      <c r="V773" s="68"/>
      <c r="W773" s="68"/>
      <c r="X773" s="68"/>
      <c r="Y773" s="68"/>
    </row>
    <row r="774" spans="1:25" x14ac:dyDescent="0.2">
      <c r="A774" s="77" t="s">
        <v>19</v>
      </c>
      <c r="B774" s="68" t="s">
        <v>11</v>
      </c>
      <c r="C774" s="68" t="s">
        <v>10</v>
      </c>
      <c r="D774" s="68" t="s">
        <v>280</v>
      </c>
      <c r="E774" s="89">
        <f>+IF(ISNUMBER(DATA!H548),DATA!H548,"n/a")</f>
        <v>4.5930980000000003</v>
      </c>
      <c r="F774" s="79">
        <f>+IF(ISNUMBER(DATA!I548),DATA!I548,"n/a")</f>
        <v>4.3508999999999999E-2</v>
      </c>
      <c r="G774" s="89">
        <f>+IF(ISNUMBER(DATA!J548),DATA!J548,"n/a")</f>
        <v>4.682283</v>
      </c>
      <c r="H774" s="79">
        <f>+IF(ISNUMBER(DATA!K548),DATA!K548,"n/a")</f>
        <v>3.7732000000000002E-2</v>
      </c>
      <c r="I774" s="89">
        <f>+IF(ISNUMBER(DATA!L548),DATA!L548,"n/a")</f>
        <v>4.6387210000000003</v>
      </c>
      <c r="J774" s="79">
        <f>+IF(ISNUMBER(DATA!M548),DATA!M548,"n/a")</f>
        <v>2.5072000000000001E-2</v>
      </c>
      <c r="K774" s="89">
        <f>+IF(ISNUMBER(DATA!N548),DATA!N548,"n/a")</f>
        <v>4.5362150000000003</v>
      </c>
      <c r="L774" s="79">
        <f>+IF(ISNUMBER(DATA!O548),DATA!O548,"n/a")</f>
        <v>8.0309999999999999E-3</v>
      </c>
      <c r="R774" s="68"/>
      <c r="S774" s="68"/>
      <c r="T774" s="68"/>
      <c r="U774" s="68"/>
      <c r="V774" s="68"/>
      <c r="W774" s="68"/>
      <c r="X774" s="68"/>
      <c r="Y774" s="68"/>
    </row>
    <row r="775" spans="1:25" x14ac:dyDescent="0.2">
      <c r="A775" s="77" t="s">
        <v>19</v>
      </c>
      <c r="B775" s="68" t="s">
        <v>11</v>
      </c>
      <c r="C775" s="68" t="s">
        <v>10</v>
      </c>
      <c r="D775" s="68" t="s">
        <v>281</v>
      </c>
      <c r="E775" s="89">
        <f>+IF(ISNUMBER(DATA!H549),DATA!H549,"n/a")</f>
        <v>4.595059</v>
      </c>
      <c r="F775" s="79">
        <f>+IF(ISNUMBER(DATA!I549),DATA!I549,"n/a")</f>
        <v>-3.3467999999999998E-2</v>
      </c>
      <c r="G775" s="89">
        <f>+IF(ISNUMBER(DATA!J549),DATA!J549,"n/a")</f>
        <v>4.5562519999999997</v>
      </c>
      <c r="H775" s="79">
        <f>+IF(ISNUMBER(DATA!K549),DATA!K549,"n/a")</f>
        <v>-4.8482999999999998E-2</v>
      </c>
      <c r="I775" s="89">
        <f>+IF(ISNUMBER(DATA!L549),DATA!L549,"n/a")</f>
        <v>4.5742339999999997</v>
      </c>
      <c r="J775" s="79">
        <f>+IF(ISNUMBER(DATA!M549),DATA!M549,"n/a")</f>
        <v>-5.5920999999999998E-2</v>
      </c>
      <c r="K775" s="89">
        <f>+IF(ISNUMBER(DATA!N549),DATA!N549,"n/a")</f>
        <v>4.6038439999999996</v>
      </c>
      <c r="L775" s="79">
        <f>+IF(ISNUMBER(DATA!O549),DATA!O549,"n/a")</f>
        <v>-5.4213999999999998E-2</v>
      </c>
      <c r="R775" s="68"/>
      <c r="S775" s="68"/>
      <c r="T775" s="68"/>
      <c r="U775" s="68"/>
      <c r="V775" s="68"/>
      <c r="W775" s="68"/>
      <c r="X775" s="68"/>
      <c r="Y775" s="68"/>
    </row>
    <row r="776" spans="1:25" x14ac:dyDescent="0.2">
      <c r="A776" s="77" t="s">
        <v>19</v>
      </c>
      <c r="B776" s="68" t="s">
        <v>11</v>
      </c>
      <c r="C776" s="68" t="s">
        <v>10</v>
      </c>
      <c r="D776" s="68" t="s">
        <v>282</v>
      </c>
      <c r="E776" s="89">
        <f>+IF(ISNUMBER(DATA!H550),DATA!H550,"n/a")</f>
        <v>4.1393610000000001</v>
      </c>
      <c r="F776" s="79">
        <f>+IF(ISNUMBER(DATA!I550),DATA!I550,"n/a")</f>
        <v>-2.6733E-2</v>
      </c>
      <c r="G776" s="89">
        <f>+IF(ISNUMBER(DATA!J550),DATA!J550,"n/a")</f>
        <v>4.2046669999999997</v>
      </c>
      <c r="H776" s="79">
        <f>+IF(ISNUMBER(DATA!K550),DATA!K550,"n/a")</f>
        <v>-2.0104E-2</v>
      </c>
      <c r="I776" s="89">
        <f>+IF(ISNUMBER(DATA!L550),DATA!L550,"n/a")</f>
        <v>4.1443329999999996</v>
      </c>
      <c r="J776" s="79">
        <f>+IF(ISNUMBER(DATA!M550),DATA!M550,"n/a")</f>
        <v>-2.9221E-2</v>
      </c>
      <c r="K776" s="89">
        <f>+IF(ISNUMBER(DATA!N550),DATA!N550,"n/a")</f>
        <v>4.0979830000000002</v>
      </c>
      <c r="L776" s="79">
        <f>+IF(ISNUMBER(DATA!O550),DATA!O550,"n/a")</f>
        <v>-3.4273999999999999E-2</v>
      </c>
      <c r="R776" s="68"/>
      <c r="S776" s="68"/>
      <c r="T776" s="68"/>
      <c r="U776" s="68"/>
      <c r="V776" s="68"/>
      <c r="W776" s="68"/>
      <c r="X776" s="68"/>
      <c r="Y776" s="68"/>
    </row>
    <row r="777" spans="1:25" x14ac:dyDescent="0.2">
      <c r="A777" s="77" t="s">
        <v>19</v>
      </c>
      <c r="B777" s="68" t="s">
        <v>11</v>
      </c>
      <c r="C777" s="68" t="s">
        <v>10</v>
      </c>
      <c r="D777" s="68" t="s">
        <v>283</v>
      </c>
      <c r="E777" s="89">
        <f>+IF(ISNUMBER(DATA!H551),DATA!H551,"n/a")</f>
        <v>4.5399430000000001</v>
      </c>
      <c r="F777" s="79">
        <f>+IF(ISNUMBER(DATA!I551),DATA!I551,"n/a")</f>
        <v>1.4928E-2</v>
      </c>
      <c r="G777" s="89">
        <f>+IF(ISNUMBER(DATA!J551),DATA!J551,"n/a")</f>
        <v>4.528886</v>
      </c>
      <c r="H777" s="79">
        <f>+IF(ISNUMBER(DATA!K551),DATA!K551,"n/a")</f>
        <v>2.2616000000000001E-2</v>
      </c>
      <c r="I777" s="89">
        <f>+IF(ISNUMBER(DATA!L551),DATA!L551,"n/a")</f>
        <v>4.4607710000000003</v>
      </c>
      <c r="J777" s="79">
        <f>+IF(ISNUMBER(DATA!M551),DATA!M551,"n/a")</f>
        <v>2.7172999999999999E-2</v>
      </c>
      <c r="K777" s="89">
        <f>+IF(ISNUMBER(DATA!N551),DATA!N551,"n/a")</f>
        <v>4.3837539999999997</v>
      </c>
      <c r="L777" s="79">
        <f>+IF(ISNUMBER(DATA!O551),DATA!O551,"n/a")</f>
        <v>1.8703000000000001E-2</v>
      </c>
      <c r="R777" s="68"/>
      <c r="S777" s="68"/>
      <c r="T777" s="68"/>
      <c r="U777" s="68"/>
      <c r="V777" s="68"/>
      <c r="W777" s="68"/>
      <c r="X777" s="68"/>
      <c r="Y777" s="68"/>
    </row>
    <row r="778" spans="1:25" x14ac:dyDescent="0.2">
      <c r="A778" s="77" t="s">
        <v>19</v>
      </c>
      <c r="B778" s="68" t="s">
        <v>11</v>
      </c>
      <c r="C778" s="68" t="s">
        <v>10</v>
      </c>
      <c r="D778" s="68" t="s">
        <v>284</v>
      </c>
      <c r="E778" s="89">
        <f>+IF(ISNUMBER(DATA!H552),DATA!H552,"n/a")</f>
        <v>4.9191770000000004</v>
      </c>
      <c r="F778" s="79">
        <f>+IF(ISNUMBER(DATA!I552),DATA!I552,"n/a")</f>
        <v>-5.1536999999999999E-2</v>
      </c>
      <c r="G778" s="89">
        <f>+IF(ISNUMBER(DATA!J552),DATA!J552,"n/a")</f>
        <v>5.0894810000000001</v>
      </c>
      <c r="H778" s="79">
        <f>+IF(ISNUMBER(DATA!K552),DATA!K552,"n/a")</f>
        <v>-4.6949999999999999E-2</v>
      </c>
      <c r="I778" s="89">
        <f>+IF(ISNUMBER(DATA!L552),DATA!L552,"n/a")</f>
        <v>5.0638290000000001</v>
      </c>
      <c r="J778" s="79">
        <f>+IF(ISNUMBER(DATA!M552),DATA!M552,"n/a")</f>
        <v>-4.3750999999999998E-2</v>
      </c>
      <c r="K778" s="89">
        <f>+IF(ISNUMBER(DATA!N552),DATA!N552,"n/a")</f>
        <v>5.079936</v>
      </c>
      <c r="L778" s="79">
        <f>+IF(ISNUMBER(DATA!O552),DATA!O552,"n/a")</f>
        <v>-5.1395000000000003E-2</v>
      </c>
      <c r="R778" s="68"/>
      <c r="S778" s="68"/>
      <c r="T778" s="68"/>
      <c r="U778" s="68"/>
      <c r="V778" s="68"/>
      <c r="W778" s="68"/>
      <c r="X778" s="68"/>
      <c r="Y778" s="68"/>
    </row>
    <row r="779" spans="1:25" x14ac:dyDescent="0.2">
      <c r="A779" s="77" t="s">
        <v>19</v>
      </c>
      <c r="B779" s="68" t="s">
        <v>11</v>
      </c>
      <c r="C779" s="68" t="s">
        <v>10</v>
      </c>
      <c r="D779" s="68" t="s">
        <v>285</v>
      </c>
      <c r="E779" s="89">
        <f>+IF(ISNUMBER(DATA!H553),DATA!H553,"n/a")</f>
        <v>5.0184069999999998</v>
      </c>
      <c r="F779" s="79">
        <f>+IF(ISNUMBER(DATA!I553),DATA!I553,"n/a")</f>
        <v>8.5448999999999997E-2</v>
      </c>
      <c r="G779" s="89">
        <f>+IF(ISNUMBER(DATA!J553),DATA!J553,"n/a")</f>
        <v>5.1201210000000001</v>
      </c>
      <c r="H779" s="79">
        <f>+IF(ISNUMBER(DATA!K553),DATA!K553,"n/a")</f>
        <v>5.3341E-2</v>
      </c>
      <c r="I779" s="89">
        <f>+IF(ISNUMBER(DATA!L553),DATA!L553,"n/a")</f>
        <v>4.9009090000000004</v>
      </c>
      <c r="J779" s="79">
        <f>+IF(ISNUMBER(DATA!M553),DATA!M553,"n/a")</f>
        <v>2.6886E-2</v>
      </c>
      <c r="K779" s="89">
        <f>+IF(ISNUMBER(DATA!N553),DATA!N553,"n/a")</f>
        <v>4.7989119999999996</v>
      </c>
      <c r="L779" s="79">
        <f>+IF(ISNUMBER(DATA!O553),DATA!O553,"n/a")</f>
        <v>2.9593999999999999E-2</v>
      </c>
      <c r="R779" s="68"/>
      <c r="S779" s="68"/>
      <c r="T779" s="68"/>
      <c r="U779" s="68"/>
      <c r="V779" s="68"/>
      <c r="W779" s="68"/>
      <c r="X779" s="68"/>
      <c r="Y779" s="68"/>
    </row>
    <row r="780" spans="1:25" x14ac:dyDescent="0.2">
      <c r="A780" s="77" t="s">
        <v>19</v>
      </c>
      <c r="B780" s="68" t="s">
        <v>11</v>
      </c>
      <c r="C780" s="68" t="s">
        <v>10</v>
      </c>
      <c r="D780" s="68" t="s">
        <v>286</v>
      </c>
      <c r="E780" s="89">
        <f>+IF(ISNUMBER(DATA!H554),DATA!H554,"n/a")</f>
        <v>4.6515519999999997</v>
      </c>
      <c r="F780" s="79">
        <f>+IF(ISNUMBER(DATA!I554),DATA!I554,"n/a")</f>
        <v>0.220694</v>
      </c>
      <c r="G780" s="89">
        <f>+IF(ISNUMBER(DATA!J554),DATA!J554,"n/a")</f>
        <v>4.6377759999999997</v>
      </c>
      <c r="H780" s="79">
        <f>+IF(ISNUMBER(DATA!K554),DATA!K554,"n/a")</f>
        <v>0.16376099999999999</v>
      </c>
      <c r="I780" s="89">
        <f>+IF(ISNUMBER(DATA!L554),DATA!L554,"n/a")</f>
        <v>4.2745499999999996</v>
      </c>
      <c r="J780" s="79">
        <f>+IF(ISNUMBER(DATA!M554),DATA!M554,"n/a")</f>
        <v>8.7345000000000006E-2</v>
      </c>
      <c r="K780" s="89">
        <f>+IF(ISNUMBER(DATA!N554),DATA!N554,"n/a")</f>
        <v>4.18276</v>
      </c>
      <c r="L780" s="79">
        <f>+IF(ISNUMBER(DATA!O554),DATA!O554,"n/a")</f>
        <v>7.2072999999999998E-2</v>
      </c>
      <c r="R780" s="68"/>
      <c r="S780" s="68"/>
      <c r="T780" s="68"/>
      <c r="U780" s="68"/>
      <c r="V780" s="68"/>
      <c r="W780" s="68"/>
      <c r="X780" s="68"/>
      <c r="Y780" s="68"/>
    </row>
    <row r="781" spans="1:25" x14ac:dyDescent="0.2">
      <c r="A781" s="77" t="s">
        <v>19</v>
      </c>
      <c r="B781" s="68" t="s">
        <v>11</v>
      </c>
      <c r="C781" s="68" t="s">
        <v>10</v>
      </c>
      <c r="D781" s="68" t="s">
        <v>287</v>
      </c>
      <c r="E781" s="89">
        <f>+IF(ISNUMBER(DATA!H555),DATA!H555,"n/a")</f>
        <v>5.6349660000000004</v>
      </c>
      <c r="F781" s="79">
        <f>+IF(ISNUMBER(DATA!I555),DATA!I555,"n/a")</f>
        <v>-2.4625999999999999E-2</v>
      </c>
      <c r="G781" s="89">
        <f>+IF(ISNUMBER(DATA!J555),DATA!J555,"n/a")</f>
        <v>5.6386419999999999</v>
      </c>
      <c r="H781" s="79">
        <f>+IF(ISNUMBER(DATA!K555),DATA!K555,"n/a")</f>
        <v>-4.0530999999999998E-2</v>
      </c>
      <c r="I781" s="89">
        <f>+IF(ISNUMBER(DATA!L555),DATA!L555,"n/a")</f>
        <v>5.5377749999999999</v>
      </c>
      <c r="J781" s="79">
        <f>+IF(ISNUMBER(DATA!M555),DATA!M555,"n/a")</f>
        <v>-3.5319000000000003E-2</v>
      </c>
      <c r="K781" s="89">
        <f>+IF(ISNUMBER(DATA!N555),DATA!N555,"n/a")</f>
        <v>5.4916289999999996</v>
      </c>
      <c r="L781" s="79">
        <f>+IF(ISNUMBER(DATA!O555),DATA!O555,"n/a")</f>
        <v>2.6489999999999999E-3</v>
      </c>
      <c r="R781" s="68"/>
      <c r="S781" s="68"/>
      <c r="T781" s="68"/>
      <c r="U781" s="68"/>
      <c r="V781" s="68"/>
      <c r="W781" s="68"/>
      <c r="X781" s="68"/>
      <c r="Y781" s="68"/>
    </row>
    <row r="782" spans="1:25" x14ac:dyDescent="0.2">
      <c r="A782" s="77" t="s">
        <v>19</v>
      </c>
      <c r="B782" s="68" t="s">
        <v>11</v>
      </c>
      <c r="C782" s="68" t="s">
        <v>10</v>
      </c>
      <c r="D782" s="68" t="s">
        <v>288</v>
      </c>
      <c r="E782" s="89">
        <f>+IF(ISNUMBER(DATA!H556),DATA!H556,"n/a")</f>
        <v>5.0520690000000004</v>
      </c>
      <c r="F782" s="79">
        <f>+IF(ISNUMBER(DATA!I556),DATA!I556,"n/a")</f>
        <v>0.18437300000000001</v>
      </c>
      <c r="G782" s="89">
        <f>+IF(ISNUMBER(DATA!J556),DATA!J556,"n/a")</f>
        <v>4.9286960000000004</v>
      </c>
      <c r="H782" s="79">
        <f>+IF(ISNUMBER(DATA!K556),DATA!K556,"n/a")</f>
        <v>9.8419000000000006E-2</v>
      </c>
      <c r="I782" s="89">
        <f>+IF(ISNUMBER(DATA!L556),DATA!L556,"n/a")</f>
        <v>4.6428969999999996</v>
      </c>
      <c r="J782" s="79">
        <f>+IF(ISNUMBER(DATA!M556),DATA!M556,"n/a")</f>
        <v>5.9700000000000003E-2</v>
      </c>
      <c r="K782" s="89">
        <f>+IF(ISNUMBER(DATA!N556),DATA!N556,"n/a")</f>
        <v>4.523428</v>
      </c>
      <c r="L782" s="79">
        <f>+IF(ISNUMBER(DATA!O556),DATA!O556,"n/a")</f>
        <v>5.6396000000000002E-2</v>
      </c>
      <c r="R782" s="68"/>
      <c r="S782" s="68"/>
      <c r="T782" s="68"/>
      <c r="U782" s="68"/>
      <c r="V782" s="68"/>
      <c r="W782" s="68"/>
      <c r="X782" s="68"/>
      <c r="Y782" s="68"/>
    </row>
    <row r="783" spans="1:25" x14ac:dyDescent="0.2">
      <c r="A783" s="77" t="s">
        <v>19</v>
      </c>
      <c r="B783" s="68" t="s">
        <v>11</v>
      </c>
      <c r="C783" s="68" t="s">
        <v>10</v>
      </c>
      <c r="D783" s="68" t="s">
        <v>289</v>
      </c>
      <c r="E783" s="89">
        <f>+IF(ISNUMBER(DATA!H557),DATA!H557,"n/a")</f>
        <v>4.8828459999999998</v>
      </c>
      <c r="F783" s="79">
        <f>+IF(ISNUMBER(DATA!I557),DATA!I557,"n/a")</f>
        <v>-5.5766000000000003E-2</v>
      </c>
      <c r="G783" s="89">
        <f>+IF(ISNUMBER(DATA!J557),DATA!J557,"n/a")</f>
        <v>4.9403459999999999</v>
      </c>
      <c r="H783" s="79">
        <f>+IF(ISNUMBER(DATA!K557),DATA!K557,"n/a")</f>
        <v>-5.4514E-2</v>
      </c>
      <c r="I783" s="89">
        <f>+IF(ISNUMBER(DATA!L557),DATA!L557,"n/a")</f>
        <v>4.9334309999999997</v>
      </c>
      <c r="J783" s="79">
        <f>+IF(ISNUMBER(DATA!M557),DATA!M557,"n/a")</f>
        <v>-6.1445E-2</v>
      </c>
      <c r="K783" s="89">
        <f>+IF(ISNUMBER(DATA!N557),DATA!N557,"n/a")</f>
        <v>4.9407009999999998</v>
      </c>
      <c r="L783" s="79">
        <f>+IF(ISNUMBER(DATA!O557),DATA!O557,"n/a")</f>
        <v>-5.9608000000000001E-2</v>
      </c>
      <c r="R783" s="68"/>
      <c r="S783" s="68"/>
      <c r="T783" s="68"/>
      <c r="U783" s="68"/>
      <c r="V783" s="68"/>
      <c r="W783" s="68"/>
      <c r="X783" s="68"/>
      <c r="Y783" s="68"/>
    </row>
    <row r="784" spans="1:25" x14ac:dyDescent="0.2">
      <c r="A784" s="77" t="s">
        <v>19</v>
      </c>
      <c r="B784" s="68" t="s">
        <v>11</v>
      </c>
      <c r="C784" s="68" t="s">
        <v>10</v>
      </c>
      <c r="D784" s="68" t="s">
        <v>290</v>
      </c>
      <c r="E784" s="89">
        <f>+IF(ISNUMBER(DATA!H558),DATA!H558,"n/a")</f>
        <v>4.6802539999999997</v>
      </c>
      <c r="F784" s="79">
        <f>+IF(ISNUMBER(DATA!I558),DATA!I558,"n/a")</f>
        <v>6.2473000000000001E-2</v>
      </c>
      <c r="G784" s="89">
        <f>+IF(ISNUMBER(DATA!J558),DATA!J558,"n/a")</f>
        <v>4.6557890000000004</v>
      </c>
      <c r="H784" s="79">
        <f>+IF(ISNUMBER(DATA!K558),DATA!K558,"n/a")</f>
        <v>6.8520999999999999E-2</v>
      </c>
      <c r="I784" s="89">
        <f>+IF(ISNUMBER(DATA!L558),DATA!L558,"n/a")</f>
        <v>4.6031880000000003</v>
      </c>
      <c r="J784" s="79">
        <f>+IF(ISNUMBER(DATA!M558),DATA!M558,"n/a")</f>
        <v>5.5102999999999999E-2</v>
      </c>
      <c r="K784" s="89">
        <f>+IF(ISNUMBER(DATA!N558),DATA!N558,"n/a")</f>
        <v>4.5439579999999999</v>
      </c>
      <c r="L784" s="79">
        <f>+IF(ISNUMBER(DATA!O558),DATA!O558,"n/a")</f>
        <v>-1.9198E-2</v>
      </c>
      <c r="R784" s="68"/>
      <c r="S784" s="68"/>
      <c r="T784" s="68"/>
      <c r="U784" s="68"/>
      <c r="V784" s="68"/>
      <c r="W784" s="68"/>
      <c r="X784" s="68"/>
      <c r="Y784" s="68"/>
    </row>
    <row r="785" spans="1:25" x14ac:dyDescent="0.2">
      <c r="A785" s="77" t="s">
        <v>19</v>
      </c>
      <c r="B785" s="68" t="s">
        <v>11</v>
      </c>
      <c r="C785" s="68" t="s">
        <v>10</v>
      </c>
      <c r="D785" s="68" t="s">
        <v>291</v>
      </c>
      <c r="E785" s="89">
        <f>+IF(ISNUMBER(DATA!H559),DATA!H559,"n/a")</f>
        <v>4.5584040000000003</v>
      </c>
      <c r="F785" s="79">
        <f>+IF(ISNUMBER(DATA!I559),DATA!I559,"n/a")</f>
        <v>0.32166699999999998</v>
      </c>
      <c r="G785" s="89">
        <f>+IF(ISNUMBER(DATA!J559),DATA!J559,"n/a")</f>
        <v>4.4297300000000002</v>
      </c>
      <c r="H785" s="79">
        <f>+IF(ISNUMBER(DATA!K559),DATA!K559,"n/a")</f>
        <v>0.18807499999999999</v>
      </c>
      <c r="I785" s="89">
        <f>+IF(ISNUMBER(DATA!L559),DATA!L559,"n/a")</f>
        <v>4.0567890000000002</v>
      </c>
      <c r="J785" s="79">
        <f>+IF(ISNUMBER(DATA!M559),DATA!M559,"n/a")</f>
        <v>0.11175400000000001</v>
      </c>
      <c r="K785" s="89">
        <f>+IF(ISNUMBER(DATA!N559),DATA!N559,"n/a")</f>
        <v>3.9281090000000001</v>
      </c>
      <c r="L785" s="79">
        <f>+IF(ISNUMBER(DATA!O559),DATA!O559,"n/a")</f>
        <v>8.6026000000000005E-2</v>
      </c>
      <c r="R785" s="68"/>
      <c r="S785" s="68"/>
      <c r="T785" s="68"/>
      <c r="U785" s="68"/>
      <c r="V785" s="68"/>
      <c r="W785" s="68"/>
      <c r="X785" s="68"/>
      <c r="Y785" s="68"/>
    </row>
    <row r="786" spans="1:25" x14ac:dyDescent="0.2">
      <c r="A786" s="77" t="s">
        <v>19</v>
      </c>
      <c r="B786" s="68" t="s">
        <v>11</v>
      </c>
      <c r="C786" s="68" t="s">
        <v>10</v>
      </c>
      <c r="D786" s="68" t="s">
        <v>292</v>
      </c>
      <c r="E786" s="89">
        <f>+IF(ISNUMBER(DATA!H560),DATA!H560,"n/a")</f>
        <v>3.1666720000000002</v>
      </c>
      <c r="F786" s="79">
        <f>+IF(ISNUMBER(DATA!I560),DATA!I560,"n/a")</f>
        <v>0.10213899999999999</v>
      </c>
      <c r="G786" s="89">
        <f>+IF(ISNUMBER(DATA!J560),DATA!J560,"n/a")</f>
        <v>3.4549439999999998</v>
      </c>
      <c r="H786" s="79">
        <f>+IF(ISNUMBER(DATA!K560),DATA!K560,"n/a")</f>
        <v>9.9858000000000002E-2</v>
      </c>
      <c r="I786" s="89">
        <f>+IF(ISNUMBER(DATA!L560),DATA!L560,"n/a")</f>
        <v>3.334384</v>
      </c>
      <c r="J786" s="79">
        <f>+IF(ISNUMBER(DATA!M560),DATA!M560,"n/a")</f>
        <v>7.5014999999999998E-2</v>
      </c>
      <c r="K786" s="89">
        <f>+IF(ISNUMBER(DATA!N560),DATA!N560,"n/a")</f>
        <v>3.3134450000000002</v>
      </c>
      <c r="L786" s="79">
        <f>+IF(ISNUMBER(DATA!O560),DATA!O560,"n/a")</f>
        <v>7.8574000000000005E-2</v>
      </c>
      <c r="R786" s="68"/>
      <c r="S786" s="68"/>
      <c r="T786" s="68"/>
      <c r="U786" s="68"/>
      <c r="V786" s="68"/>
      <c r="W786" s="68"/>
      <c r="X786" s="68"/>
      <c r="Y786" s="68"/>
    </row>
    <row r="787" spans="1:25" x14ac:dyDescent="0.2">
      <c r="A787" s="77" t="s">
        <v>19</v>
      </c>
      <c r="B787" s="68" t="s">
        <v>11</v>
      </c>
      <c r="C787" s="68" t="s">
        <v>10</v>
      </c>
      <c r="D787" s="68" t="s">
        <v>293</v>
      </c>
      <c r="E787" s="89">
        <f>+IF(ISNUMBER(DATA!H561),DATA!H561,"n/a")</f>
        <v>4.2407589999999997</v>
      </c>
      <c r="F787" s="79">
        <f>+IF(ISNUMBER(DATA!I561),DATA!I561,"n/a")</f>
        <v>-2.8899999999999999E-2</v>
      </c>
      <c r="G787" s="89">
        <f>+IF(ISNUMBER(DATA!J561),DATA!J561,"n/a")</f>
        <v>4.3234700000000004</v>
      </c>
      <c r="H787" s="79">
        <f>+IF(ISNUMBER(DATA!K561),DATA!K561,"n/a")</f>
        <v>-3.235E-3</v>
      </c>
      <c r="I787" s="89">
        <f>+IF(ISNUMBER(DATA!L561),DATA!L561,"n/a")</f>
        <v>4.2568619999999999</v>
      </c>
      <c r="J787" s="79">
        <f>+IF(ISNUMBER(DATA!M561),DATA!M561,"n/a")</f>
        <v>-1.611E-3</v>
      </c>
      <c r="K787" s="89">
        <f>+IF(ISNUMBER(DATA!N561),DATA!N561,"n/a")</f>
        <v>4.2097610000000003</v>
      </c>
      <c r="L787" s="79">
        <f>+IF(ISNUMBER(DATA!O561),DATA!O561,"n/a")</f>
        <v>3.1220000000000002E-3</v>
      </c>
      <c r="R787" s="68"/>
      <c r="S787" s="68"/>
      <c r="T787" s="68"/>
      <c r="U787" s="68"/>
      <c r="V787" s="68"/>
      <c r="W787" s="68"/>
      <c r="X787" s="68"/>
      <c r="Y787" s="68"/>
    </row>
    <row r="788" spans="1:25" x14ac:dyDescent="0.2">
      <c r="A788" s="77" t="s">
        <v>19</v>
      </c>
      <c r="B788" s="68" t="s">
        <v>11</v>
      </c>
      <c r="C788" s="68" t="s">
        <v>10</v>
      </c>
      <c r="D788" s="68" t="s">
        <v>294</v>
      </c>
      <c r="E788" s="89">
        <f>+IF(ISNUMBER(DATA!H562),DATA!H562,"n/a")</f>
        <v>4.3070899999999996</v>
      </c>
      <c r="F788" s="79">
        <f>+IF(ISNUMBER(DATA!I562),DATA!I562,"n/a")</f>
        <v>-1.1989E-2</v>
      </c>
      <c r="G788" s="89">
        <f>+IF(ISNUMBER(DATA!J562),DATA!J562,"n/a")</f>
        <v>4.4004269999999996</v>
      </c>
      <c r="H788" s="79">
        <f>+IF(ISNUMBER(DATA!K562),DATA!K562,"n/a")</f>
        <v>4.1228000000000001E-2</v>
      </c>
      <c r="I788" s="89">
        <f>+IF(ISNUMBER(DATA!L562),DATA!L562,"n/a")</f>
        <v>4.3037049999999999</v>
      </c>
      <c r="J788" s="79">
        <f>+IF(ISNUMBER(DATA!M562),DATA!M562,"n/a")</f>
        <v>2.1713E-2</v>
      </c>
      <c r="K788" s="89">
        <f>+IF(ISNUMBER(DATA!N562),DATA!N562,"n/a")</f>
        <v>4.248297</v>
      </c>
      <c r="L788" s="79">
        <f>+IF(ISNUMBER(DATA!O562),DATA!O562,"n/a")</f>
        <v>2.1926000000000001E-2</v>
      </c>
      <c r="R788" s="68"/>
      <c r="S788" s="68"/>
      <c r="T788" s="68"/>
      <c r="U788" s="68"/>
      <c r="V788" s="68"/>
      <c r="W788" s="68"/>
      <c r="X788" s="68"/>
      <c r="Y788" s="68"/>
    </row>
    <row r="789" spans="1:25" x14ac:dyDescent="0.2">
      <c r="A789" s="77" t="s">
        <v>19</v>
      </c>
      <c r="B789" s="68" t="s">
        <v>11</v>
      </c>
      <c r="C789" s="68" t="s">
        <v>10</v>
      </c>
      <c r="D789" s="68" t="s">
        <v>295</v>
      </c>
      <c r="E789" s="89">
        <f>+IF(ISNUMBER(DATA!H563),DATA!H563,"n/a")</f>
        <v>5.0717480000000004</v>
      </c>
      <c r="F789" s="79">
        <f>+IF(ISNUMBER(DATA!I563),DATA!I563,"n/a")</f>
        <v>-1.9705E-2</v>
      </c>
      <c r="G789" s="89">
        <f>+IF(ISNUMBER(DATA!J563),DATA!J563,"n/a")</f>
        <v>5.1138240000000001</v>
      </c>
      <c r="H789" s="79">
        <f>+IF(ISNUMBER(DATA!K563),DATA!K563,"n/a")</f>
        <v>-1.7781999999999999E-2</v>
      </c>
      <c r="I789" s="89">
        <f>+IF(ISNUMBER(DATA!L563),DATA!L563,"n/a")</f>
        <v>5.0812860000000004</v>
      </c>
      <c r="J789" s="79">
        <f>+IF(ISNUMBER(DATA!M563),DATA!M563,"n/a")</f>
        <v>-2.3189999999999999E-3</v>
      </c>
      <c r="K789" s="89">
        <f>+IF(ISNUMBER(DATA!N563),DATA!N563,"n/a")</f>
        <v>5.0689419999999998</v>
      </c>
      <c r="L789" s="79">
        <f>+IF(ISNUMBER(DATA!O563),DATA!O563,"n/a")</f>
        <v>8.4110000000000001E-3</v>
      </c>
      <c r="R789" s="68"/>
      <c r="S789" s="68"/>
      <c r="T789" s="68"/>
      <c r="U789" s="68"/>
      <c r="V789" s="68"/>
      <c r="W789" s="68"/>
      <c r="X789" s="68"/>
      <c r="Y789" s="68"/>
    </row>
    <row r="790" spans="1:25" x14ac:dyDescent="0.2">
      <c r="A790" s="77" t="s">
        <v>19</v>
      </c>
      <c r="B790" s="68" t="s">
        <v>11</v>
      </c>
      <c r="C790" s="68" t="s">
        <v>10</v>
      </c>
      <c r="D790" s="68" t="s">
        <v>296</v>
      </c>
      <c r="E790" s="89">
        <f>+IF(ISNUMBER(DATA!H564),DATA!H564,"n/a")</f>
        <v>4.578697</v>
      </c>
      <c r="F790" s="79">
        <f>+IF(ISNUMBER(DATA!I564),DATA!I564,"n/a")</f>
        <v>0.13214500000000001</v>
      </c>
      <c r="G790" s="89">
        <f>+IF(ISNUMBER(DATA!J564),DATA!J564,"n/a")</f>
        <v>4.6159509999999999</v>
      </c>
      <c r="H790" s="79">
        <f>+IF(ISNUMBER(DATA!K564),DATA!K564,"n/a")</f>
        <v>9.9996000000000002E-2</v>
      </c>
      <c r="I790" s="89">
        <f>+IF(ISNUMBER(DATA!L564),DATA!L564,"n/a")</f>
        <v>4.408868</v>
      </c>
      <c r="J790" s="79">
        <f>+IF(ISNUMBER(DATA!M564),DATA!M564,"n/a")</f>
        <v>5.8126999999999998E-2</v>
      </c>
      <c r="K790" s="89">
        <f>+IF(ISNUMBER(DATA!N564),DATA!N564,"n/a")</f>
        <v>4.2647389999999996</v>
      </c>
      <c r="L790" s="79">
        <f>+IF(ISNUMBER(DATA!O564),DATA!O564,"n/a")</f>
        <v>2.3362000000000001E-2</v>
      </c>
      <c r="R790" s="68"/>
      <c r="S790" s="68"/>
      <c r="T790" s="68"/>
      <c r="U790" s="68"/>
      <c r="V790" s="68"/>
      <c r="W790" s="68"/>
      <c r="X790" s="68"/>
      <c r="Y790" s="68"/>
    </row>
    <row r="791" spans="1:25" x14ac:dyDescent="0.2">
      <c r="A791" s="77" t="s">
        <v>19</v>
      </c>
      <c r="B791" s="68" t="s">
        <v>11</v>
      </c>
      <c r="C791" s="68" t="s">
        <v>10</v>
      </c>
      <c r="D791" s="68" t="s">
        <v>297</v>
      </c>
      <c r="E791" s="89">
        <f>+IF(ISNUMBER(DATA!H565),DATA!H565,"n/a")</f>
        <v>4.5898849999999998</v>
      </c>
      <c r="F791" s="79">
        <f>+IF(ISNUMBER(DATA!I565),DATA!I565,"n/a")</f>
        <v>-2.1342E-2</v>
      </c>
      <c r="G791" s="89">
        <f>+IF(ISNUMBER(DATA!J565),DATA!J565,"n/a")</f>
        <v>4.4972380000000003</v>
      </c>
      <c r="H791" s="79">
        <f>+IF(ISNUMBER(DATA!K565),DATA!K565,"n/a")</f>
        <v>-4.0662999999999998E-2</v>
      </c>
      <c r="I791" s="89">
        <f>+IF(ISNUMBER(DATA!L565),DATA!L565,"n/a")</f>
        <v>4.5130229999999996</v>
      </c>
      <c r="J791" s="79">
        <f>+IF(ISNUMBER(DATA!M565),DATA!M565,"n/a")</f>
        <v>-4.0667000000000002E-2</v>
      </c>
      <c r="K791" s="89">
        <f>+IF(ISNUMBER(DATA!N565),DATA!N565,"n/a")</f>
        <v>4.5099039999999997</v>
      </c>
      <c r="L791" s="79">
        <f>+IF(ISNUMBER(DATA!O565),DATA!O565,"n/a")</f>
        <v>-3.9836000000000003E-2</v>
      </c>
      <c r="R791" s="68"/>
      <c r="S791" s="68"/>
      <c r="T791" s="68"/>
      <c r="U791" s="68"/>
      <c r="V791" s="68"/>
      <c r="W791" s="68"/>
      <c r="X791" s="68"/>
      <c r="Y791" s="68"/>
    </row>
    <row r="792" spans="1:25" x14ac:dyDescent="0.2">
      <c r="A792" s="77" t="s">
        <v>19</v>
      </c>
      <c r="B792" s="68" t="s">
        <v>11</v>
      </c>
      <c r="C792" s="68" t="s">
        <v>10</v>
      </c>
      <c r="D792" s="68" t="s">
        <v>298</v>
      </c>
      <c r="E792" s="89">
        <f>+IF(ISNUMBER(DATA!H566),DATA!H566,"n/a")</f>
        <v>5.6218950000000003</v>
      </c>
      <c r="F792" s="79">
        <f>+IF(ISNUMBER(DATA!I566),DATA!I566,"n/a")</f>
        <v>1.1782000000000001E-2</v>
      </c>
      <c r="G792" s="89">
        <f>+IF(ISNUMBER(DATA!J566),DATA!J566,"n/a")</f>
        <v>5.5495289999999997</v>
      </c>
      <c r="H792" s="79">
        <f>+IF(ISNUMBER(DATA!K566),DATA!K566,"n/a")</f>
        <v>-2.4292999999999999E-2</v>
      </c>
      <c r="I792" s="89">
        <f>+IF(ISNUMBER(DATA!L566),DATA!L566,"n/a")</f>
        <v>5.39459</v>
      </c>
      <c r="J792" s="79">
        <f>+IF(ISNUMBER(DATA!M566),DATA!M566,"n/a")</f>
        <v>-2.6581E-2</v>
      </c>
      <c r="K792" s="89">
        <f>+IF(ISNUMBER(DATA!N566),DATA!N566,"n/a")</f>
        <v>5.455972</v>
      </c>
      <c r="L792" s="79">
        <f>+IF(ISNUMBER(DATA!O566),DATA!O566,"n/a")</f>
        <v>1.642E-3</v>
      </c>
      <c r="R792" s="68"/>
      <c r="S792" s="68"/>
      <c r="T792" s="68"/>
      <c r="U792" s="68"/>
      <c r="V792" s="68"/>
      <c r="W792" s="68"/>
      <c r="X792" s="68"/>
      <c r="Y792" s="68"/>
    </row>
    <row r="793" spans="1:25" x14ac:dyDescent="0.2">
      <c r="A793" s="77" t="s">
        <v>19</v>
      </c>
      <c r="B793" s="68" t="s">
        <v>11</v>
      </c>
      <c r="C793" s="68" t="s">
        <v>10</v>
      </c>
      <c r="D793" s="68" t="s">
        <v>299</v>
      </c>
      <c r="E793" s="89">
        <f>+IF(ISNUMBER(DATA!H567),DATA!H567,"n/a")</f>
        <v>5.2294200000000002</v>
      </c>
      <c r="F793" s="79">
        <f>+IF(ISNUMBER(DATA!I567),DATA!I567,"n/a")</f>
        <v>-1.2570000000000001E-3</v>
      </c>
      <c r="G793" s="89">
        <f>+IF(ISNUMBER(DATA!J567),DATA!J567,"n/a")</f>
        <v>5.259671</v>
      </c>
      <c r="H793" s="79">
        <f>+IF(ISNUMBER(DATA!K567),DATA!K567,"n/a")</f>
        <v>-1.0255999999999999E-2</v>
      </c>
      <c r="I793" s="89">
        <f>+IF(ISNUMBER(DATA!L567),DATA!L567,"n/a")</f>
        <v>5.2011649999999996</v>
      </c>
      <c r="J793" s="79">
        <f>+IF(ISNUMBER(DATA!M567),DATA!M567,"n/a")</f>
        <v>-2.8829E-2</v>
      </c>
      <c r="K793" s="89">
        <f>+IF(ISNUMBER(DATA!N567),DATA!N567,"n/a")</f>
        <v>5.2315269999999998</v>
      </c>
      <c r="L793" s="79">
        <f>+IF(ISNUMBER(DATA!O567),DATA!O567,"n/a")</f>
        <v>-2.2773000000000002E-2</v>
      </c>
      <c r="R793" s="68"/>
      <c r="S793" s="68"/>
      <c r="T793" s="68"/>
      <c r="U793" s="68"/>
      <c r="V793" s="68"/>
      <c r="W793" s="68"/>
      <c r="X793" s="68"/>
      <c r="Y793" s="68"/>
    </row>
    <row r="794" spans="1:25" x14ac:dyDescent="0.2">
      <c r="A794" s="77" t="s">
        <v>19</v>
      </c>
      <c r="B794" s="68" t="s">
        <v>11</v>
      </c>
      <c r="C794" s="68" t="s">
        <v>10</v>
      </c>
      <c r="D794" s="68" t="s">
        <v>300</v>
      </c>
      <c r="E794" s="89">
        <f>+IF(ISNUMBER(DATA!H568),DATA!H568,"n/a")</f>
        <v>4.7408130000000002</v>
      </c>
      <c r="F794" s="79">
        <f>+IF(ISNUMBER(DATA!I568),DATA!I568,"n/a")</f>
        <v>0.14618900000000001</v>
      </c>
      <c r="G794" s="89">
        <f>+IF(ISNUMBER(DATA!J568),DATA!J568,"n/a")</f>
        <v>4.9219549999999996</v>
      </c>
      <c r="H794" s="79">
        <f>+IF(ISNUMBER(DATA!K568),DATA!K568,"n/a")</f>
        <v>0.125893</v>
      </c>
      <c r="I794" s="89">
        <f>+IF(ISNUMBER(DATA!L568),DATA!L568,"n/a")</f>
        <v>4.8873230000000003</v>
      </c>
      <c r="J794" s="79">
        <f>+IF(ISNUMBER(DATA!M568),DATA!M568,"n/a")</f>
        <v>0.13889299999999999</v>
      </c>
      <c r="K794" s="89">
        <f>+IF(ISNUMBER(DATA!N568),DATA!N568,"n/a")</f>
        <v>4.9287159999999997</v>
      </c>
      <c r="L794" s="79">
        <f>+IF(ISNUMBER(DATA!O568),DATA!O568,"n/a")</f>
        <v>0.136985</v>
      </c>
      <c r="R794" s="68"/>
      <c r="S794" s="68"/>
      <c r="T794" s="68"/>
      <c r="U794" s="68"/>
      <c r="V794" s="68"/>
      <c r="W794" s="68"/>
      <c r="X794" s="68"/>
      <c r="Y794" s="68"/>
    </row>
    <row r="795" spans="1:25" x14ac:dyDescent="0.2">
      <c r="A795" s="77" t="s">
        <v>19</v>
      </c>
      <c r="B795" s="68" t="s">
        <v>11</v>
      </c>
      <c r="C795" s="68" t="s">
        <v>10</v>
      </c>
      <c r="D795" s="68" t="s">
        <v>301</v>
      </c>
      <c r="E795" s="89">
        <f>+IF(ISNUMBER(DATA!H569),DATA!H569,"n/a")</f>
        <v>4.8152280000000003</v>
      </c>
      <c r="F795" s="79">
        <f>+IF(ISNUMBER(DATA!I569),DATA!I569,"n/a")</f>
        <v>3.3010000000000001E-3</v>
      </c>
      <c r="G795" s="89">
        <f>+IF(ISNUMBER(DATA!J569),DATA!J569,"n/a")</f>
        <v>4.6776010000000001</v>
      </c>
      <c r="H795" s="79">
        <f>+IF(ISNUMBER(DATA!K569),DATA!K569,"n/a")</f>
        <v>-2.2629E-2</v>
      </c>
      <c r="I795" s="89">
        <f>+IF(ISNUMBER(DATA!L569),DATA!L569,"n/a")</f>
        <v>4.7404460000000004</v>
      </c>
      <c r="J795" s="79">
        <f>+IF(ISNUMBER(DATA!M569),DATA!M569,"n/a")</f>
        <v>-1.2461E-2</v>
      </c>
      <c r="K795" s="89">
        <f>+IF(ISNUMBER(DATA!N569),DATA!N569,"n/a")</f>
        <v>4.7163659999999998</v>
      </c>
      <c r="L795" s="79">
        <f>+IF(ISNUMBER(DATA!O569),DATA!O569,"n/a")</f>
        <v>-1.8041000000000001E-2</v>
      </c>
      <c r="R795" s="68"/>
      <c r="S795" s="68"/>
      <c r="T795" s="68"/>
      <c r="U795" s="68"/>
      <c r="V795" s="68"/>
      <c r="W795" s="68"/>
      <c r="X795" s="68"/>
      <c r="Y795" s="68"/>
    </row>
    <row r="796" spans="1:25" x14ac:dyDescent="0.2">
      <c r="A796" s="77" t="s">
        <v>19</v>
      </c>
      <c r="B796" s="68" t="s">
        <v>11</v>
      </c>
      <c r="C796" s="68" t="s">
        <v>10</v>
      </c>
      <c r="D796" s="68" t="s">
        <v>302</v>
      </c>
      <c r="E796" s="89">
        <f>+IF(ISNUMBER(DATA!H570),DATA!H570,"n/a")</f>
        <v>4.0002550000000001</v>
      </c>
      <c r="F796" s="79">
        <f>+IF(ISNUMBER(DATA!I570),DATA!I570,"n/a")</f>
        <v>-8.1725999999999993E-2</v>
      </c>
      <c r="G796" s="89">
        <f>+IF(ISNUMBER(DATA!J570),DATA!J570,"n/a")</f>
        <v>4.2342209999999998</v>
      </c>
      <c r="H796" s="79">
        <f>+IF(ISNUMBER(DATA!K570),DATA!K570,"n/a")</f>
        <v>4.3860000000000001E-3</v>
      </c>
      <c r="I796" s="89">
        <f>+IF(ISNUMBER(DATA!L570),DATA!L570,"n/a")</f>
        <v>4.1574419999999996</v>
      </c>
      <c r="J796" s="79">
        <f>+IF(ISNUMBER(DATA!M570),DATA!M570,"n/a")</f>
        <v>-2.4237000000000002E-2</v>
      </c>
      <c r="K796" s="89">
        <f>+IF(ISNUMBER(DATA!N570),DATA!N570,"n/a")</f>
        <v>4.0729160000000002</v>
      </c>
      <c r="L796" s="79">
        <f>+IF(ISNUMBER(DATA!O570),DATA!O570,"n/a")</f>
        <v>-5.6648999999999998E-2</v>
      </c>
      <c r="R796" s="68"/>
      <c r="S796" s="68"/>
      <c r="T796" s="68"/>
      <c r="U796" s="68"/>
      <c r="V796" s="68"/>
      <c r="W796" s="68"/>
      <c r="X796" s="68"/>
      <c r="Y796" s="68"/>
    </row>
    <row r="797" spans="1:25" x14ac:dyDescent="0.2">
      <c r="A797" s="77" t="s">
        <v>19</v>
      </c>
      <c r="B797" s="68" t="s">
        <v>11</v>
      </c>
      <c r="C797" s="68" t="s">
        <v>10</v>
      </c>
      <c r="D797" s="68" t="s">
        <v>303</v>
      </c>
      <c r="E797" s="89">
        <f>+IF(ISNUMBER(DATA!H571),DATA!H571,"n/a")</f>
        <v>4.3576079999999999</v>
      </c>
      <c r="F797" s="79">
        <f>+IF(ISNUMBER(DATA!I571),DATA!I571,"n/a")</f>
        <v>5.4571000000000001E-2</v>
      </c>
      <c r="G797" s="89">
        <f>+IF(ISNUMBER(DATA!J571),DATA!J571,"n/a")</f>
        <v>4.3941999999999997</v>
      </c>
      <c r="H797" s="79">
        <f>+IF(ISNUMBER(DATA!K571),DATA!K571,"n/a")</f>
        <v>2.9777000000000001E-2</v>
      </c>
      <c r="I797" s="89">
        <f>+IF(ISNUMBER(DATA!L571),DATA!L571,"n/a")</f>
        <v>4.2983880000000001</v>
      </c>
      <c r="J797" s="79">
        <f>+IF(ISNUMBER(DATA!M571),DATA!M571,"n/a")</f>
        <v>1.3390000000000001E-2</v>
      </c>
      <c r="K797" s="89">
        <f>+IF(ISNUMBER(DATA!N571),DATA!N571,"n/a")</f>
        <v>4.16059</v>
      </c>
      <c r="L797" s="79">
        <f>+IF(ISNUMBER(DATA!O571),DATA!O571,"n/a")</f>
        <v>-5.6401E-2</v>
      </c>
      <c r="R797" s="68"/>
      <c r="S797" s="68"/>
      <c r="T797" s="68"/>
      <c r="U797" s="68"/>
      <c r="V797" s="68"/>
      <c r="W797" s="68"/>
      <c r="X797" s="68"/>
      <c r="Y797" s="68"/>
    </row>
    <row r="798" spans="1:25" x14ac:dyDescent="0.2">
      <c r="A798" s="77" t="s">
        <v>19</v>
      </c>
      <c r="B798" s="68" t="s">
        <v>11</v>
      </c>
      <c r="C798" s="68" t="s">
        <v>10</v>
      </c>
      <c r="D798" s="68" t="s">
        <v>304</v>
      </c>
      <c r="E798" s="89">
        <f>+IF(ISNUMBER(DATA!H572),DATA!H572,"n/a")</f>
        <v>4.8638529999999998</v>
      </c>
      <c r="F798" s="79">
        <f>+IF(ISNUMBER(DATA!I572),DATA!I572,"n/a")</f>
        <v>1.3840999999999999E-2</v>
      </c>
      <c r="G798" s="89">
        <f>+IF(ISNUMBER(DATA!J572),DATA!J572,"n/a")</f>
        <v>4.9540940000000004</v>
      </c>
      <c r="H798" s="79">
        <f>+IF(ISNUMBER(DATA!K572),DATA!K572,"n/a")</f>
        <v>2.223E-2</v>
      </c>
      <c r="I798" s="89">
        <f>+IF(ISNUMBER(DATA!L572),DATA!L572,"n/a")</f>
        <v>5.0805160000000003</v>
      </c>
      <c r="J798" s="79">
        <f>+IF(ISNUMBER(DATA!M572),DATA!M572,"n/a")</f>
        <v>5.3990999999999997E-2</v>
      </c>
      <c r="K798" s="89">
        <f>+IF(ISNUMBER(DATA!N572),DATA!N572,"n/a")</f>
        <v>5.1294659999999999</v>
      </c>
      <c r="L798" s="79">
        <f>+IF(ISNUMBER(DATA!O572),DATA!O572,"n/a")</f>
        <v>5.3607000000000002E-2</v>
      </c>
      <c r="R798" s="68"/>
      <c r="S798" s="68"/>
      <c r="T798" s="68"/>
      <c r="U798" s="68"/>
      <c r="V798" s="68"/>
      <c r="W798" s="68"/>
      <c r="X798" s="68"/>
      <c r="Y798" s="68"/>
    </row>
    <row r="799" spans="1:25" x14ac:dyDescent="0.2">
      <c r="A799" s="77" t="s">
        <v>19</v>
      </c>
      <c r="B799" s="68" t="s">
        <v>11</v>
      </c>
      <c r="C799" s="68" t="s">
        <v>10</v>
      </c>
      <c r="D799" s="68" t="s">
        <v>305</v>
      </c>
      <c r="E799" s="89">
        <f>+IF(ISNUMBER(DATA!H573),DATA!H573,"n/a")</f>
        <v>4.6256519999999997</v>
      </c>
      <c r="F799" s="79">
        <f>+IF(ISNUMBER(DATA!I573),DATA!I573,"n/a")</f>
        <v>-9.1360999999999998E-2</v>
      </c>
      <c r="G799" s="89">
        <f>+IF(ISNUMBER(DATA!J573),DATA!J573,"n/a")</f>
        <v>4.6744830000000004</v>
      </c>
      <c r="H799" s="79">
        <f>+IF(ISNUMBER(DATA!K573),DATA!K573,"n/a")</f>
        <v>-9.8544000000000007E-2</v>
      </c>
      <c r="I799" s="89">
        <f>+IF(ISNUMBER(DATA!L573),DATA!L573,"n/a")</f>
        <v>4.6042249999999996</v>
      </c>
      <c r="J799" s="79">
        <f>+IF(ISNUMBER(DATA!M573),DATA!M573,"n/a")</f>
        <v>-0.11988799999999999</v>
      </c>
      <c r="K799" s="89">
        <f>+IF(ISNUMBER(DATA!N573),DATA!N573,"n/a")</f>
        <v>4.6673970000000002</v>
      </c>
      <c r="L799" s="79">
        <f>+IF(ISNUMBER(DATA!O573),DATA!O573,"n/a")</f>
        <v>-0.10760500000000001</v>
      </c>
      <c r="R799" s="68"/>
      <c r="S799" s="68"/>
      <c r="T799" s="68"/>
      <c r="U799" s="68"/>
      <c r="V799" s="68"/>
      <c r="W799" s="68"/>
      <c r="X799" s="68"/>
      <c r="Y799" s="68"/>
    </row>
    <row r="800" spans="1:25" x14ac:dyDescent="0.2">
      <c r="A800" s="77" t="s">
        <v>19</v>
      </c>
      <c r="B800" s="68" t="s">
        <v>11</v>
      </c>
      <c r="C800" s="68" t="s">
        <v>10</v>
      </c>
      <c r="D800" s="68" t="s">
        <v>306</v>
      </c>
      <c r="E800" s="89">
        <f>+IF(ISNUMBER(DATA!H574),DATA!H574,"n/a")</f>
        <v>3.5007640000000002</v>
      </c>
      <c r="F800" s="79">
        <f>+IF(ISNUMBER(DATA!I574),DATA!I574,"n/a")</f>
        <v>-0.12510199999999999</v>
      </c>
      <c r="G800" s="89">
        <f>+IF(ISNUMBER(DATA!J574),DATA!J574,"n/a")</f>
        <v>3.4665159999999999</v>
      </c>
      <c r="H800" s="79">
        <f>+IF(ISNUMBER(DATA!K574),DATA!K574,"n/a")</f>
        <v>-0.13839599999999999</v>
      </c>
      <c r="I800" s="89">
        <f>+IF(ISNUMBER(DATA!L574),DATA!L574,"n/a")</f>
        <v>3.5259170000000002</v>
      </c>
      <c r="J800" s="79">
        <f>+IF(ISNUMBER(DATA!M574),DATA!M574,"n/a")</f>
        <v>-0.105656</v>
      </c>
      <c r="K800" s="89">
        <f>+IF(ISNUMBER(DATA!N574),DATA!N574,"n/a")</f>
        <v>3.7879269999999998</v>
      </c>
      <c r="L800" s="79">
        <f>+IF(ISNUMBER(DATA!O574),DATA!O574,"n/a")</f>
        <v>-3.7430999999999999E-2</v>
      </c>
      <c r="R800" s="68"/>
      <c r="S800" s="68"/>
      <c r="T800" s="68"/>
      <c r="U800" s="68"/>
      <c r="V800" s="68"/>
      <c r="W800" s="68"/>
      <c r="X800" s="68"/>
      <c r="Y800" s="68"/>
    </row>
    <row r="801" spans="1:25" x14ac:dyDescent="0.2">
      <c r="A801" s="77" t="s">
        <v>19</v>
      </c>
      <c r="B801" s="68" t="s">
        <v>11</v>
      </c>
      <c r="C801" s="68" t="s">
        <v>10</v>
      </c>
      <c r="D801" s="68" t="s">
        <v>307</v>
      </c>
      <c r="E801" s="89">
        <f>+IF(ISNUMBER(DATA!H575),DATA!H575,"n/a")</f>
        <v>4.5204959999999996</v>
      </c>
      <c r="F801" s="79">
        <f>+IF(ISNUMBER(DATA!I575),DATA!I575,"n/a")</f>
        <v>-1.1875E-2</v>
      </c>
      <c r="G801" s="89">
        <f>+IF(ISNUMBER(DATA!J575),DATA!J575,"n/a")</f>
        <v>4.4048189999999998</v>
      </c>
      <c r="H801" s="79">
        <f>+IF(ISNUMBER(DATA!K575),DATA!K575,"n/a")</f>
        <v>-3.4673000000000002E-2</v>
      </c>
      <c r="I801" s="89">
        <f>+IF(ISNUMBER(DATA!L575),DATA!L575,"n/a")</f>
        <v>4.4068990000000001</v>
      </c>
      <c r="J801" s="79">
        <f>+IF(ISNUMBER(DATA!M575),DATA!M575,"n/a")</f>
        <v>-2.5335E-2</v>
      </c>
      <c r="K801" s="89">
        <f>+IF(ISNUMBER(DATA!N575),DATA!N575,"n/a")</f>
        <v>4.3802680000000001</v>
      </c>
      <c r="L801" s="79">
        <f>+IF(ISNUMBER(DATA!O575),DATA!O575,"n/a")</f>
        <v>-3.6910999999999999E-2</v>
      </c>
      <c r="R801" s="68"/>
      <c r="S801" s="68"/>
      <c r="T801" s="68"/>
      <c r="U801" s="68"/>
      <c r="V801" s="68"/>
      <c r="W801" s="68"/>
      <c r="X801" s="68"/>
      <c r="Y801" s="68"/>
    </row>
    <row r="802" spans="1:25" x14ac:dyDescent="0.2">
      <c r="A802" s="77" t="s">
        <v>19</v>
      </c>
      <c r="B802" s="68" t="s">
        <v>11</v>
      </c>
      <c r="C802" s="68" t="s">
        <v>10</v>
      </c>
      <c r="D802" s="68" t="s">
        <v>308</v>
      </c>
      <c r="E802" s="89">
        <f>+IF(ISNUMBER(DATA!H576),DATA!H576,"n/a")</f>
        <v>5.4518990000000001</v>
      </c>
      <c r="F802" s="79">
        <f>+IF(ISNUMBER(DATA!I576),DATA!I576,"n/a")</f>
        <v>5.0208999999999997E-2</v>
      </c>
      <c r="G802" s="89">
        <f>+IF(ISNUMBER(DATA!J576),DATA!J576,"n/a")</f>
        <v>5.5423030000000004</v>
      </c>
      <c r="H802" s="79">
        <f>+IF(ISNUMBER(DATA!K576),DATA!K576,"n/a")</f>
        <v>8.863E-2</v>
      </c>
      <c r="I802" s="89">
        <f>+IF(ISNUMBER(DATA!L576),DATA!L576,"n/a")</f>
        <v>5.3063849999999997</v>
      </c>
      <c r="J802" s="79">
        <f>+IF(ISNUMBER(DATA!M576),DATA!M576,"n/a")</f>
        <v>5.0514000000000003E-2</v>
      </c>
      <c r="K802" s="89">
        <f>+IF(ISNUMBER(DATA!N576),DATA!N576,"n/a")</f>
        <v>5.1728889999999996</v>
      </c>
      <c r="L802" s="79">
        <f>+IF(ISNUMBER(DATA!O576),DATA!O576,"n/a")</f>
        <v>1.8529E-2</v>
      </c>
      <c r="R802" s="68"/>
      <c r="S802" s="68"/>
      <c r="T802" s="68"/>
      <c r="U802" s="68"/>
      <c r="V802" s="68"/>
      <c r="W802" s="68"/>
      <c r="X802" s="68"/>
      <c r="Y802" s="68"/>
    </row>
    <row r="803" spans="1:25" x14ac:dyDescent="0.2">
      <c r="A803" s="77" t="s">
        <v>19</v>
      </c>
      <c r="B803" s="68" t="s">
        <v>11</v>
      </c>
      <c r="C803" s="68" t="s">
        <v>10</v>
      </c>
      <c r="D803" s="68" t="s">
        <v>309</v>
      </c>
      <c r="E803" s="89">
        <f>+IF(ISNUMBER(DATA!H577),DATA!H577,"n/a")</f>
        <v>4.6478219999999997</v>
      </c>
      <c r="F803" s="79">
        <f>+IF(ISNUMBER(DATA!I577),DATA!I577,"n/a")</f>
        <v>-2.2814000000000001E-2</v>
      </c>
      <c r="G803" s="89">
        <f>+IF(ISNUMBER(DATA!J577),DATA!J577,"n/a")</f>
        <v>4.5547050000000002</v>
      </c>
      <c r="H803" s="79">
        <f>+IF(ISNUMBER(DATA!K577),DATA!K577,"n/a")</f>
        <v>-4.1357999999999999E-2</v>
      </c>
      <c r="I803" s="89">
        <f>+IF(ISNUMBER(DATA!L577),DATA!L577,"n/a")</f>
        <v>4.5991669999999996</v>
      </c>
      <c r="J803" s="79">
        <f>+IF(ISNUMBER(DATA!M577),DATA!M577,"n/a")</f>
        <v>-3.6097999999999998E-2</v>
      </c>
      <c r="K803" s="89">
        <f>+IF(ISNUMBER(DATA!N577),DATA!N577,"n/a")</f>
        <v>4.5752420000000003</v>
      </c>
      <c r="L803" s="79">
        <f>+IF(ISNUMBER(DATA!O577),DATA!O577,"n/a")</f>
        <v>-3.6082999999999997E-2</v>
      </c>
      <c r="R803" s="68"/>
      <c r="S803" s="68"/>
      <c r="T803" s="68"/>
      <c r="U803" s="68"/>
      <c r="V803" s="68"/>
      <c r="W803" s="68"/>
      <c r="X803" s="68"/>
      <c r="Y803" s="68"/>
    </row>
    <row r="804" spans="1:25" x14ac:dyDescent="0.2">
      <c r="A804" s="77" t="s">
        <v>19</v>
      </c>
      <c r="B804" s="68" t="s">
        <v>11</v>
      </c>
      <c r="C804" s="68" t="s">
        <v>10</v>
      </c>
      <c r="D804" s="68" t="s">
        <v>310</v>
      </c>
      <c r="E804" s="89">
        <f>+IF(ISNUMBER(DATA!H578),DATA!H578,"n/a")</f>
        <v>4.6243249999999998</v>
      </c>
      <c r="F804" s="79">
        <f>+IF(ISNUMBER(DATA!I578),DATA!I578,"n/a")</f>
        <v>0.13833799999999999</v>
      </c>
      <c r="G804" s="89">
        <f>+IF(ISNUMBER(DATA!J578),DATA!J578,"n/a")</f>
        <v>4.6588260000000004</v>
      </c>
      <c r="H804" s="79">
        <f>+IF(ISNUMBER(DATA!K578),DATA!K578,"n/a")</f>
        <v>9.1615000000000002E-2</v>
      </c>
      <c r="I804" s="89">
        <f>+IF(ISNUMBER(DATA!L578),DATA!L578,"n/a")</f>
        <v>4.4141510000000004</v>
      </c>
      <c r="J804" s="79">
        <f>+IF(ISNUMBER(DATA!M578),DATA!M578,"n/a")</f>
        <v>6.1238000000000001E-2</v>
      </c>
      <c r="K804" s="89">
        <f>+IF(ISNUMBER(DATA!N578),DATA!N578,"n/a")</f>
        <v>4.2974079999999999</v>
      </c>
      <c r="L804" s="79">
        <f>+IF(ISNUMBER(DATA!O578),DATA!O578,"n/a")</f>
        <v>4.7620999999999997E-2</v>
      </c>
      <c r="R804" s="68"/>
      <c r="S804" s="68"/>
      <c r="T804" s="68"/>
      <c r="U804" s="68"/>
      <c r="V804" s="68"/>
      <c r="W804" s="68"/>
      <c r="X804" s="68"/>
      <c r="Y804" s="68"/>
    </row>
    <row r="805" spans="1:25" x14ac:dyDescent="0.2">
      <c r="A805" s="77" t="s">
        <v>19</v>
      </c>
      <c r="B805" s="68" t="s">
        <v>11</v>
      </c>
      <c r="C805" s="68" t="s">
        <v>10</v>
      </c>
      <c r="D805" s="68" t="s">
        <v>311</v>
      </c>
      <c r="E805" s="89">
        <f>+IF(ISNUMBER(DATA!H579),DATA!H579,"n/a")</f>
        <v>4.0515480000000004</v>
      </c>
      <c r="F805" s="79">
        <f>+IF(ISNUMBER(DATA!I579),DATA!I579,"n/a")</f>
        <v>-7.5292999999999999E-2</v>
      </c>
      <c r="G805" s="89">
        <f>+IF(ISNUMBER(DATA!J579),DATA!J579,"n/a")</f>
        <v>4.0720609999999997</v>
      </c>
      <c r="H805" s="79">
        <f>+IF(ISNUMBER(DATA!K579),DATA!K579,"n/a")</f>
        <v>-5.5881E-2</v>
      </c>
      <c r="I805" s="89">
        <f>+IF(ISNUMBER(DATA!L579),DATA!L579,"n/a")</f>
        <v>4.0148250000000001</v>
      </c>
      <c r="J805" s="79">
        <f>+IF(ISNUMBER(DATA!M579),DATA!M579,"n/a")</f>
        <v>-5.3906999999999997E-2</v>
      </c>
      <c r="K805" s="89">
        <f>+IF(ISNUMBER(DATA!N579),DATA!N579,"n/a")</f>
        <v>4.0765539999999998</v>
      </c>
      <c r="L805" s="79">
        <f>+IF(ISNUMBER(DATA!O579),DATA!O579,"n/a")</f>
        <v>-3.6255999999999997E-2</v>
      </c>
      <c r="R805" s="68"/>
      <c r="S805" s="68"/>
      <c r="T805" s="68"/>
      <c r="U805" s="68"/>
      <c r="V805" s="68"/>
      <c r="W805" s="68"/>
      <c r="X805" s="68"/>
      <c r="Y805" s="68"/>
    </row>
    <row r="806" spans="1:25" x14ac:dyDescent="0.2">
      <c r="A806" s="77" t="s">
        <v>19</v>
      </c>
      <c r="B806" s="68" t="s">
        <v>11</v>
      </c>
      <c r="C806" s="68" t="s">
        <v>10</v>
      </c>
      <c r="D806" s="68" t="s">
        <v>312</v>
      </c>
      <c r="E806" s="89">
        <f>+IF(ISNUMBER(DATA!H580),DATA!H580,"n/a")</f>
        <v>4.2116749999999996</v>
      </c>
      <c r="F806" s="79">
        <f>+IF(ISNUMBER(DATA!I580),DATA!I580,"n/a")</f>
        <v>1.1575E-2</v>
      </c>
      <c r="G806" s="89">
        <f>+IF(ISNUMBER(DATA!J580),DATA!J580,"n/a")</f>
        <v>4.1010600000000004</v>
      </c>
      <c r="H806" s="79">
        <f>+IF(ISNUMBER(DATA!K580),DATA!K580,"n/a")</f>
        <v>-2.3074999999999998E-2</v>
      </c>
      <c r="I806" s="89">
        <f>+IF(ISNUMBER(DATA!L580),DATA!L580,"n/a")</f>
        <v>4.0566909999999998</v>
      </c>
      <c r="J806" s="79">
        <f>+IF(ISNUMBER(DATA!M580),DATA!M580,"n/a")</f>
        <v>-4.4867999999999998E-2</v>
      </c>
      <c r="K806" s="89">
        <f>+IF(ISNUMBER(DATA!N580),DATA!N580,"n/a")</f>
        <v>4.179583</v>
      </c>
      <c r="L806" s="79">
        <f>+IF(ISNUMBER(DATA!O580),DATA!O580,"n/a")</f>
        <v>-0.115397</v>
      </c>
      <c r="R806" s="68"/>
      <c r="S806" s="68"/>
      <c r="T806" s="68"/>
      <c r="U806" s="68"/>
      <c r="V806" s="68"/>
      <c r="W806" s="68"/>
      <c r="X806" s="68"/>
      <c r="Y806" s="68"/>
    </row>
    <row r="807" spans="1:25" x14ac:dyDescent="0.2">
      <c r="A807" s="77" t="s">
        <v>19</v>
      </c>
      <c r="B807" s="68" t="s">
        <v>11</v>
      </c>
      <c r="C807" s="68" t="s">
        <v>10</v>
      </c>
      <c r="D807" s="68" t="s">
        <v>313</v>
      </c>
      <c r="E807" s="89">
        <f>+IF(ISNUMBER(DATA!H581),DATA!H581,"n/a")</f>
        <v>5.4215150000000003</v>
      </c>
      <c r="F807" s="79">
        <f>+IF(ISNUMBER(DATA!I581),DATA!I581,"n/a")</f>
        <v>-2.8341000000000002E-2</v>
      </c>
      <c r="G807" s="89">
        <f>+IF(ISNUMBER(DATA!J581),DATA!J581,"n/a")</f>
        <v>5.4588070000000002</v>
      </c>
      <c r="H807" s="79">
        <f>+IF(ISNUMBER(DATA!K581),DATA!K581,"n/a")</f>
        <v>-2.9884999999999998E-2</v>
      </c>
      <c r="I807" s="89">
        <f>+IF(ISNUMBER(DATA!L581),DATA!L581,"n/a")</f>
        <v>5.4164839999999996</v>
      </c>
      <c r="J807" s="79">
        <f>+IF(ISNUMBER(DATA!M581),DATA!M581,"n/a")</f>
        <v>-2.5937000000000002E-2</v>
      </c>
      <c r="K807" s="89">
        <f>+IF(ISNUMBER(DATA!N581),DATA!N581,"n/a")</f>
        <v>5.3891270000000002</v>
      </c>
      <c r="L807" s="79">
        <f>+IF(ISNUMBER(DATA!O581),DATA!O581,"n/a")</f>
        <v>7.2900000000000005E-4</v>
      </c>
      <c r="R807" s="68"/>
      <c r="S807" s="68"/>
      <c r="T807" s="68"/>
      <c r="U807" s="68"/>
      <c r="V807" s="68"/>
      <c r="W807" s="68"/>
      <c r="X807" s="68"/>
      <c r="Y807" s="68"/>
    </row>
    <row r="808" spans="1:25" x14ac:dyDescent="0.2">
      <c r="A808" s="77" t="s">
        <v>19</v>
      </c>
      <c r="B808" s="68" t="s">
        <v>11</v>
      </c>
      <c r="C808" s="68" t="s">
        <v>10</v>
      </c>
      <c r="D808" s="68" t="s">
        <v>314</v>
      </c>
      <c r="E808" s="89">
        <f>+IF(ISNUMBER(DATA!H582),DATA!H582,"n/a")</f>
        <v>3.9507279999999998</v>
      </c>
      <c r="F808" s="79">
        <f>+IF(ISNUMBER(DATA!I582),DATA!I582,"n/a")</f>
        <v>-5.0569999999999997E-2</v>
      </c>
      <c r="G808" s="89">
        <f>+IF(ISNUMBER(DATA!J582),DATA!J582,"n/a")</f>
        <v>3.9474300000000002</v>
      </c>
      <c r="H808" s="79">
        <f>+IF(ISNUMBER(DATA!K582),DATA!K582,"n/a")</f>
        <v>-0.118268</v>
      </c>
      <c r="I808" s="89">
        <f>+IF(ISNUMBER(DATA!L582),DATA!L582,"n/a")</f>
        <v>3.9562300000000001</v>
      </c>
      <c r="J808" s="79">
        <f>+IF(ISNUMBER(DATA!M582),DATA!M582,"n/a")</f>
        <v>-0.131384</v>
      </c>
      <c r="K808" s="89">
        <f>+IF(ISNUMBER(DATA!N582),DATA!N582,"n/a")</f>
        <v>3.9379819999999999</v>
      </c>
      <c r="L808" s="79">
        <f>+IF(ISNUMBER(DATA!O582),DATA!O582,"n/a")</f>
        <v>-0.14244799999999999</v>
      </c>
      <c r="R808" s="68"/>
      <c r="S808" s="68"/>
      <c r="T808" s="68"/>
      <c r="U808" s="68"/>
      <c r="V808" s="68"/>
      <c r="W808" s="68"/>
      <c r="X808" s="68"/>
      <c r="Y808" s="68"/>
    </row>
    <row r="809" spans="1:25" x14ac:dyDescent="0.2">
      <c r="A809" s="77" t="s">
        <v>19</v>
      </c>
      <c r="B809" s="68" t="s">
        <v>11</v>
      </c>
      <c r="C809" s="68" t="s">
        <v>10</v>
      </c>
      <c r="D809" s="68" t="s">
        <v>315</v>
      </c>
      <c r="E809" s="89">
        <f>+IF(ISNUMBER(DATA!H583),DATA!H583,"n/a")</f>
        <v>5.0083539999999998</v>
      </c>
      <c r="F809" s="79">
        <f>+IF(ISNUMBER(DATA!I583),DATA!I583,"n/a")</f>
        <v>-3.7601999999999997E-2</v>
      </c>
      <c r="G809" s="89">
        <f>+IF(ISNUMBER(DATA!J583),DATA!J583,"n/a")</f>
        <v>5.1581299999999999</v>
      </c>
      <c r="H809" s="79">
        <f>+IF(ISNUMBER(DATA!K583),DATA!K583,"n/a")</f>
        <v>-3.1510000000000003E-2</v>
      </c>
      <c r="I809" s="89">
        <f>+IF(ISNUMBER(DATA!L583),DATA!L583,"n/a")</f>
        <v>5.1232290000000003</v>
      </c>
      <c r="J809" s="79">
        <f>+IF(ISNUMBER(DATA!M583),DATA!M583,"n/a")</f>
        <v>-2.9448999999999999E-2</v>
      </c>
      <c r="K809" s="89">
        <f>+IF(ISNUMBER(DATA!N583),DATA!N583,"n/a")</f>
        <v>5.0990510000000002</v>
      </c>
      <c r="L809" s="79">
        <f>+IF(ISNUMBER(DATA!O583),DATA!O583,"n/a")</f>
        <v>-4.7161000000000002E-2</v>
      </c>
      <c r="R809" s="68"/>
      <c r="S809" s="68"/>
      <c r="T809" s="68"/>
      <c r="U809" s="68"/>
      <c r="V809" s="68"/>
      <c r="W809" s="68"/>
      <c r="X809" s="68"/>
      <c r="Y809" s="68"/>
    </row>
    <row r="810" spans="1:25" x14ac:dyDescent="0.2">
      <c r="A810" s="77" t="s">
        <v>19</v>
      </c>
      <c r="B810" s="68" t="s">
        <v>11</v>
      </c>
      <c r="C810" s="68" t="s">
        <v>10</v>
      </c>
      <c r="D810" s="68" t="s">
        <v>316</v>
      </c>
      <c r="E810" s="89">
        <f>+IF(ISNUMBER(DATA!H584),DATA!H584,"n/a")</f>
        <v>5.0632149999999996</v>
      </c>
      <c r="F810" s="79">
        <f>+IF(ISNUMBER(DATA!I584),DATA!I584,"n/a")</f>
        <v>1.7498E-2</v>
      </c>
      <c r="G810" s="89">
        <f>+IF(ISNUMBER(DATA!J584),DATA!J584,"n/a")</f>
        <v>5.1576639999999996</v>
      </c>
      <c r="H810" s="79">
        <f>+IF(ISNUMBER(DATA!K584),DATA!K584,"n/a")</f>
        <v>2.1634E-2</v>
      </c>
      <c r="I810" s="89">
        <f>+IF(ISNUMBER(DATA!L584),DATA!L584,"n/a")</f>
        <v>5.0437640000000004</v>
      </c>
      <c r="J810" s="79">
        <f>+IF(ISNUMBER(DATA!M584),DATA!M584,"n/a")</f>
        <v>-6.4409999999999997E-3</v>
      </c>
      <c r="K810" s="89">
        <f>+IF(ISNUMBER(DATA!N584),DATA!N584,"n/a")</f>
        <v>4.9216899999999999</v>
      </c>
      <c r="L810" s="79">
        <f>+IF(ISNUMBER(DATA!O584),DATA!O584,"n/a")</f>
        <v>-5.3614000000000002E-2</v>
      </c>
      <c r="R810" s="68"/>
      <c r="S810" s="68"/>
      <c r="T810" s="68"/>
      <c r="U810" s="68"/>
      <c r="V810" s="68"/>
      <c r="W810" s="68"/>
      <c r="X810" s="68"/>
      <c r="Y810" s="68"/>
    </row>
    <row r="811" spans="1:25" x14ac:dyDescent="0.2">
      <c r="A811" s="77" t="s">
        <v>19</v>
      </c>
      <c r="B811" s="68" t="s">
        <v>11</v>
      </c>
      <c r="C811" s="68" t="s">
        <v>10</v>
      </c>
      <c r="D811" s="68" t="s">
        <v>317</v>
      </c>
      <c r="E811" s="89">
        <f>+IF(ISNUMBER(DATA!H585),DATA!H585,"n/a")</f>
        <v>5.6456179999999998</v>
      </c>
      <c r="F811" s="79">
        <f>+IF(ISNUMBER(DATA!I585),DATA!I585,"n/a")</f>
        <v>3.9196000000000002E-2</v>
      </c>
      <c r="G811" s="89">
        <f>+IF(ISNUMBER(DATA!J585),DATA!J585,"n/a")</f>
        <v>5.6723520000000001</v>
      </c>
      <c r="H811" s="79">
        <f>+IF(ISNUMBER(DATA!K585),DATA!K585,"n/a")</f>
        <v>4.6552000000000003E-2</v>
      </c>
      <c r="I811" s="89">
        <f>+IF(ISNUMBER(DATA!L585),DATA!L585,"n/a")</f>
        <v>5.5045630000000001</v>
      </c>
      <c r="J811" s="79">
        <f>+IF(ISNUMBER(DATA!M585),DATA!M585,"n/a")</f>
        <v>7.0549999999999996E-3</v>
      </c>
      <c r="K811" s="89">
        <f>+IF(ISNUMBER(DATA!N585),DATA!N585,"n/a")</f>
        <v>5.3691810000000002</v>
      </c>
      <c r="L811" s="79">
        <f>+IF(ISNUMBER(DATA!O585),DATA!O585,"n/a")</f>
        <v>-3.5688999999999999E-2</v>
      </c>
      <c r="R811" s="68"/>
      <c r="S811" s="68"/>
      <c r="T811" s="68"/>
      <c r="U811" s="68"/>
      <c r="V811" s="68"/>
      <c r="W811" s="68"/>
      <c r="X811" s="68"/>
      <c r="Y811" s="68"/>
    </row>
    <row r="812" spans="1:25" x14ac:dyDescent="0.2">
      <c r="A812" s="77" t="s">
        <v>19</v>
      </c>
      <c r="B812" s="68" t="s">
        <v>11</v>
      </c>
      <c r="C812" s="68" t="s">
        <v>10</v>
      </c>
      <c r="D812" s="68" t="s">
        <v>318</v>
      </c>
      <c r="E812" s="89">
        <f>+IF(ISNUMBER(DATA!H586),DATA!H586,"n/a")</f>
        <v>5.2507210000000004</v>
      </c>
      <c r="F812" s="79">
        <f>+IF(ISNUMBER(DATA!I586),DATA!I586,"n/a")</f>
        <v>4.2353000000000002E-2</v>
      </c>
      <c r="G812" s="89">
        <f>+IF(ISNUMBER(DATA!J586),DATA!J586,"n/a")</f>
        <v>5.3042170000000004</v>
      </c>
      <c r="H812" s="79">
        <f>+IF(ISNUMBER(DATA!K586),DATA!K586,"n/a")</f>
        <v>7.5604000000000005E-2</v>
      </c>
      <c r="I812" s="89">
        <f>+IF(ISNUMBER(DATA!L586),DATA!L586,"n/a")</f>
        <v>5.2568409999999997</v>
      </c>
      <c r="J812" s="79">
        <f>+IF(ISNUMBER(DATA!M586),DATA!M586,"n/a")</f>
        <v>8.3093E-2</v>
      </c>
      <c r="K812" s="89">
        <f>+IF(ISNUMBER(DATA!N586),DATA!N586,"n/a")</f>
        <v>5.101566</v>
      </c>
      <c r="L812" s="79">
        <f>+IF(ISNUMBER(DATA!O586),DATA!O586,"n/a")</f>
        <v>6.6382999999999998E-2</v>
      </c>
      <c r="R812" s="68"/>
      <c r="S812" s="68"/>
      <c r="T812" s="68"/>
      <c r="U812" s="68"/>
      <c r="V812" s="68"/>
      <c r="W812" s="68"/>
      <c r="X812" s="68"/>
      <c r="Y812" s="68"/>
    </row>
    <row r="813" spans="1:25" x14ac:dyDescent="0.2">
      <c r="A813" s="77" t="s">
        <v>19</v>
      </c>
      <c r="B813" s="68" t="s">
        <v>11</v>
      </c>
      <c r="C813" s="68" t="s">
        <v>10</v>
      </c>
      <c r="D813" s="68" t="s">
        <v>319</v>
      </c>
      <c r="E813" s="89">
        <f>+IF(ISNUMBER(DATA!H587),DATA!H587,"n/a")</f>
        <v>4.8939870000000001</v>
      </c>
      <c r="F813" s="79">
        <f>+IF(ISNUMBER(DATA!I587),DATA!I587,"n/a")</f>
        <v>7.0679999999999996E-3</v>
      </c>
      <c r="G813" s="89">
        <f>+IF(ISNUMBER(DATA!J587),DATA!J587,"n/a")</f>
        <v>4.9653919999999996</v>
      </c>
      <c r="H813" s="79">
        <f>+IF(ISNUMBER(DATA!K587),DATA!K587,"n/a")</f>
        <v>1.5398E-2</v>
      </c>
      <c r="I813" s="89">
        <f>+IF(ISNUMBER(DATA!L587),DATA!L587,"n/a")</f>
        <v>4.8934819999999997</v>
      </c>
      <c r="J813" s="79">
        <f>+IF(ISNUMBER(DATA!M587),DATA!M587,"n/a")</f>
        <v>-8.1589999999999996E-3</v>
      </c>
      <c r="K813" s="89">
        <f>+IF(ISNUMBER(DATA!N587),DATA!N587,"n/a")</f>
        <v>4.8148900000000001</v>
      </c>
      <c r="L813" s="79">
        <f>+IF(ISNUMBER(DATA!O587),DATA!O587,"n/a")</f>
        <v>-3.9127000000000002E-2</v>
      </c>
      <c r="R813" s="68"/>
      <c r="S813" s="68"/>
      <c r="T813" s="68"/>
      <c r="U813" s="68"/>
      <c r="V813" s="68"/>
      <c r="W813" s="68"/>
      <c r="X813" s="68"/>
      <c r="Y813" s="68"/>
    </row>
    <row r="814" spans="1:25" x14ac:dyDescent="0.2">
      <c r="A814" s="77" t="s">
        <v>19</v>
      </c>
      <c r="B814" s="68" t="s">
        <v>11</v>
      </c>
      <c r="C814" s="68" t="s">
        <v>10</v>
      </c>
      <c r="D814" s="68" t="s">
        <v>320</v>
      </c>
      <c r="E814" s="89">
        <f>+IF(ISNUMBER(DATA!H588),DATA!H588,"n/a")</f>
        <v>4.8842860000000003</v>
      </c>
      <c r="F814" s="79">
        <f>+IF(ISNUMBER(DATA!I588),DATA!I588,"n/a")</f>
        <v>-2.9604999999999999E-2</v>
      </c>
      <c r="G814" s="89">
        <f>+IF(ISNUMBER(DATA!J588),DATA!J588,"n/a")</f>
        <v>4.925656</v>
      </c>
      <c r="H814" s="79">
        <f>+IF(ISNUMBER(DATA!K588),DATA!K588,"n/a")</f>
        <v>-3.1635999999999997E-2</v>
      </c>
      <c r="I814" s="89">
        <f>+IF(ISNUMBER(DATA!L588),DATA!L588,"n/a")</f>
        <v>4.9123749999999999</v>
      </c>
      <c r="J814" s="79">
        <f>+IF(ISNUMBER(DATA!M588),DATA!M588,"n/a")</f>
        <v>-4.7666E-2</v>
      </c>
      <c r="K814" s="89">
        <f>+IF(ISNUMBER(DATA!N588),DATA!N588,"n/a")</f>
        <v>4.9943689999999998</v>
      </c>
      <c r="L814" s="79">
        <f>+IF(ISNUMBER(DATA!O588),DATA!O588,"n/a")</f>
        <v>-3.3744000000000003E-2</v>
      </c>
      <c r="R814" s="68"/>
      <c r="S814" s="68"/>
      <c r="T814" s="68"/>
      <c r="U814" s="68"/>
      <c r="V814" s="68"/>
      <c r="W814" s="68"/>
      <c r="X814" s="68"/>
      <c r="Y814" s="68"/>
    </row>
    <row r="815" spans="1:25" x14ac:dyDescent="0.2">
      <c r="A815" s="77" t="s">
        <v>19</v>
      </c>
      <c r="B815" s="68" t="s">
        <v>11</v>
      </c>
      <c r="C815" s="68" t="s">
        <v>10</v>
      </c>
      <c r="D815" s="68" t="s">
        <v>321</v>
      </c>
      <c r="E815" s="89">
        <f>+IF(ISNUMBER(DATA!H589),DATA!H589,"n/a")</f>
        <v>5.7246579999999998</v>
      </c>
      <c r="F815" s="79">
        <f>+IF(ISNUMBER(DATA!I589),DATA!I589,"n/a")</f>
        <v>0.106096</v>
      </c>
      <c r="G815" s="89">
        <f>+IF(ISNUMBER(DATA!J589),DATA!J589,"n/a")</f>
        <v>5.8815470000000003</v>
      </c>
      <c r="H815" s="79">
        <f>+IF(ISNUMBER(DATA!K589),DATA!K589,"n/a")</f>
        <v>0.123795</v>
      </c>
      <c r="I815" s="89">
        <f>+IF(ISNUMBER(DATA!L589),DATA!L589,"n/a")</f>
        <v>5.9347719999999997</v>
      </c>
      <c r="J815" s="79">
        <f>+IF(ISNUMBER(DATA!M589),DATA!M589,"n/a")</f>
        <v>0.13136400000000001</v>
      </c>
      <c r="K815" s="89">
        <f>+IF(ISNUMBER(DATA!N589),DATA!N589,"n/a")</f>
        <v>5.7047629999999998</v>
      </c>
      <c r="L815" s="79">
        <f>+IF(ISNUMBER(DATA!O589),DATA!O589,"n/a")</f>
        <v>0.105657</v>
      </c>
      <c r="R815" s="68"/>
      <c r="S815" s="68"/>
      <c r="T815" s="68"/>
      <c r="U815" s="68"/>
      <c r="V815" s="68"/>
      <c r="W815" s="68"/>
      <c r="X815" s="68"/>
      <c r="Y815" s="68"/>
    </row>
    <row r="816" spans="1:25" x14ac:dyDescent="0.2">
      <c r="A816" s="77" t="s">
        <v>19</v>
      </c>
      <c r="B816" s="68" t="s">
        <v>11</v>
      </c>
      <c r="C816" s="68" t="s">
        <v>10</v>
      </c>
      <c r="D816" s="68" t="s">
        <v>322</v>
      </c>
      <c r="E816" s="89">
        <f>+IF(ISNUMBER(DATA!H590),DATA!H590,"n/a")</f>
        <v>4.4900260000000003</v>
      </c>
      <c r="F816" s="79">
        <f>+IF(ISNUMBER(DATA!I590),DATA!I590,"n/a")</f>
        <v>-7.1459999999999996E-3</v>
      </c>
      <c r="G816" s="89">
        <f>+IF(ISNUMBER(DATA!J590),DATA!J590,"n/a")</f>
        <v>4.4640110000000002</v>
      </c>
      <c r="H816" s="79">
        <f>+IF(ISNUMBER(DATA!K590),DATA!K590,"n/a")</f>
        <v>-3.4283000000000001E-2</v>
      </c>
      <c r="I816" s="89">
        <f>+IF(ISNUMBER(DATA!L590),DATA!L590,"n/a")</f>
        <v>4.4834500000000004</v>
      </c>
      <c r="J816" s="79">
        <f>+IF(ISNUMBER(DATA!M590),DATA!M590,"n/a")</f>
        <v>-4.0502000000000003E-2</v>
      </c>
      <c r="K816" s="89">
        <f>+IF(ISNUMBER(DATA!N590),DATA!N590,"n/a")</f>
        <v>4.43546</v>
      </c>
      <c r="L816" s="79">
        <f>+IF(ISNUMBER(DATA!O590),DATA!O590,"n/a")</f>
        <v>-4.9223999999999997E-2</v>
      </c>
      <c r="R816" s="68"/>
      <c r="S816" s="68"/>
      <c r="T816" s="68"/>
      <c r="U816" s="68"/>
      <c r="V816" s="68"/>
      <c r="W816" s="68"/>
      <c r="X816" s="68"/>
      <c r="Y816" s="68"/>
    </row>
    <row r="817" spans="1:25" x14ac:dyDescent="0.2">
      <c r="A817" s="77" t="s">
        <v>19</v>
      </c>
      <c r="B817" s="68" t="s">
        <v>11</v>
      </c>
      <c r="C817" s="68" t="s">
        <v>10</v>
      </c>
      <c r="D817" s="68" t="s">
        <v>323</v>
      </c>
      <c r="E817" s="89">
        <f>+IF(ISNUMBER(DATA!H591),DATA!H591,"n/a")</f>
        <v>4.9545310000000002</v>
      </c>
      <c r="F817" s="79">
        <f>+IF(ISNUMBER(DATA!I591),DATA!I591,"n/a")</f>
        <v>-1.6334000000000001E-2</v>
      </c>
      <c r="G817" s="89">
        <f>+IF(ISNUMBER(DATA!J591),DATA!J591,"n/a")</f>
        <v>4.9216759999999997</v>
      </c>
      <c r="H817" s="79">
        <f>+IF(ISNUMBER(DATA!K591),DATA!K591,"n/a")</f>
        <v>-3.2603E-2</v>
      </c>
      <c r="I817" s="89">
        <f>+IF(ISNUMBER(DATA!L591),DATA!L591,"n/a")</f>
        <v>4.9167399999999999</v>
      </c>
      <c r="J817" s="79">
        <f>+IF(ISNUMBER(DATA!M591),DATA!M591,"n/a")</f>
        <v>-4.0259000000000003E-2</v>
      </c>
      <c r="K817" s="89">
        <f>+IF(ISNUMBER(DATA!N591),DATA!N591,"n/a")</f>
        <v>4.8910780000000003</v>
      </c>
      <c r="L817" s="79">
        <f>+IF(ISNUMBER(DATA!O591),DATA!O591,"n/a")</f>
        <v>-4.6979E-2</v>
      </c>
      <c r="R817" s="68"/>
      <c r="S817" s="68"/>
      <c r="T817" s="68"/>
      <c r="U817" s="68"/>
      <c r="V817" s="68"/>
      <c r="W817" s="68"/>
      <c r="X817" s="68"/>
      <c r="Y817" s="68"/>
    </row>
    <row r="818" spans="1:25" x14ac:dyDescent="0.2">
      <c r="A818" s="77" t="s">
        <v>19</v>
      </c>
      <c r="B818" s="68" t="s">
        <v>11</v>
      </c>
      <c r="C818" s="68" t="s">
        <v>10</v>
      </c>
      <c r="D818" s="68" t="s">
        <v>324</v>
      </c>
      <c r="E818" s="89">
        <f>+IF(ISNUMBER(DATA!H592),DATA!H592,"n/a")</f>
        <v>5.3235400000000004</v>
      </c>
      <c r="F818" s="79">
        <f>+IF(ISNUMBER(DATA!I592),DATA!I592,"n/a")</f>
        <v>7.0860000000000003E-3</v>
      </c>
      <c r="G818" s="89">
        <f>+IF(ISNUMBER(DATA!J592),DATA!J592,"n/a")</f>
        <v>5.4607749999999999</v>
      </c>
      <c r="H818" s="79">
        <f>+IF(ISNUMBER(DATA!K592),DATA!K592,"n/a")</f>
        <v>4.3406E-2</v>
      </c>
      <c r="I818" s="89">
        <f>+IF(ISNUMBER(DATA!L592),DATA!L592,"n/a")</f>
        <v>5.2096450000000001</v>
      </c>
      <c r="J818" s="79">
        <f>+IF(ISNUMBER(DATA!M592),DATA!M592,"n/a")</f>
        <v>1.1531E-2</v>
      </c>
      <c r="K818" s="89">
        <f>+IF(ISNUMBER(DATA!N592),DATA!N592,"n/a")</f>
        <v>5.2675609999999997</v>
      </c>
      <c r="L818" s="79">
        <f>+IF(ISNUMBER(DATA!O592),DATA!O592,"n/a")</f>
        <v>4.1971000000000001E-2</v>
      </c>
      <c r="R818" s="68"/>
      <c r="S818" s="68"/>
      <c r="T818" s="68"/>
      <c r="U818" s="68"/>
      <c r="V818" s="68"/>
      <c r="W818" s="68"/>
      <c r="X818" s="68"/>
      <c r="Y818" s="68"/>
    </row>
    <row r="819" spans="1:25" x14ac:dyDescent="0.2">
      <c r="A819" s="77" t="s">
        <v>19</v>
      </c>
      <c r="B819" s="68" t="s">
        <v>11</v>
      </c>
      <c r="C819" s="68" t="s">
        <v>10</v>
      </c>
      <c r="D819" s="68" t="s">
        <v>325</v>
      </c>
      <c r="E819" s="89">
        <f>+IF(ISNUMBER(DATA!H593),DATA!H593,"n/a")</f>
        <v>4.750337</v>
      </c>
      <c r="F819" s="79">
        <f>+IF(ISNUMBER(DATA!I593),DATA!I593,"n/a")</f>
        <v>4.8729999999999997E-3</v>
      </c>
      <c r="G819" s="89">
        <f>+IF(ISNUMBER(DATA!J593),DATA!J593,"n/a")</f>
        <v>4.6015030000000001</v>
      </c>
      <c r="H819" s="79">
        <f>+IF(ISNUMBER(DATA!K593),DATA!K593,"n/a")</f>
        <v>-2.4219999999999998E-2</v>
      </c>
      <c r="I819" s="89">
        <f>+IF(ISNUMBER(DATA!L593),DATA!L593,"n/a")</f>
        <v>4.6244750000000003</v>
      </c>
      <c r="J819" s="79">
        <f>+IF(ISNUMBER(DATA!M593),DATA!M593,"n/a")</f>
        <v>-2.3442999999999999E-2</v>
      </c>
      <c r="K819" s="89">
        <f>+IF(ISNUMBER(DATA!N593),DATA!N593,"n/a")</f>
        <v>4.5803469999999997</v>
      </c>
      <c r="L819" s="79">
        <f>+IF(ISNUMBER(DATA!O593),DATA!O593,"n/a")</f>
        <v>-3.0714999999999999E-2</v>
      </c>
      <c r="R819" s="68"/>
      <c r="S819" s="68"/>
      <c r="T819" s="68"/>
      <c r="U819" s="68"/>
      <c r="V819" s="68"/>
      <c r="W819" s="68"/>
      <c r="X819" s="68"/>
      <c r="Y819" s="68"/>
    </row>
    <row r="820" spans="1:25" x14ac:dyDescent="0.2">
      <c r="A820" s="77" t="s">
        <v>19</v>
      </c>
      <c r="B820" s="68" t="s">
        <v>11</v>
      </c>
      <c r="C820" s="68" t="s">
        <v>10</v>
      </c>
      <c r="D820" s="68" t="s">
        <v>351</v>
      </c>
      <c r="E820" s="89">
        <f>+IF(ISNUMBER(DATA!H594),DATA!H594,"n/a")</f>
        <v>4.5350089999999996</v>
      </c>
      <c r="F820" s="79">
        <f>+IF(ISNUMBER(DATA!I594),DATA!I594,"n/a")</f>
        <v>0.26479200000000003</v>
      </c>
      <c r="G820" s="89">
        <f>+IF(ISNUMBER(DATA!J594),DATA!J594,"n/a")</f>
        <v>4.3886890000000003</v>
      </c>
      <c r="H820" s="79">
        <f>+IF(ISNUMBER(DATA!K594),DATA!K594,"n/a")</f>
        <v>0.13753799999999999</v>
      </c>
      <c r="I820" s="89">
        <f>+IF(ISNUMBER(DATA!L594),DATA!L594,"n/a")</f>
        <v>4.0758599999999996</v>
      </c>
      <c r="J820" s="79">
        <f>+IF(ISNUMBER(DATA!M594),DATA!M594,"n/a")</f>
        <v>7.9514000000000001E-2</v>
      </c>
      <c r="K820" s="89">
        <f>+IF(ISNUMBER(DATA!N594),DATA!N594,"n/a")</f>
        <v>3.9687030000000001</v>
      </c>
      <c r="L820" s="79">
        <f>+IF(ISNUMBER(DATA!O594),DATA!O594,"n/a")</f>
        <v>6.6844000000000001E-2</v>
      </c>
      <c r="R820" s="68"/>
      <c r="S820" s="68"/>
      <c r="T820" s="68"/>
      <c r="U820" s="68"/>
      <c r="V820" s="68"/>
      <c r="W820" s="68"/>
      <c r="X820" s="68"/>
      <c r="Y820" s="68"/>
    </row>
    <row r="821" spans="1:25" x14ac:dyDescent="0.2">
      <c r="A821" s="77" t="s">
        <v>19</v>
      </c>
      <c r="B821" s="68" t="s">
        <v>11</v>
      </c>
      <c r="C821" s="68" t="s">
        <v>10</v>
      </c>
      <c r="D821" s="68" t="s">
        <v>352</v>
      </c>
      <c r="E821" s="89">
        <f>+IF(ISNUMBER(DATA!H595),DATA!H595,"n/a")</f>
        <v>2.411743</v>
      </c>
      <c r="F821" s="79">
        <f>+IF(ISNUMBER(DATA!I595),DATA!I595,"n/a")</f>
        <v>9.8294000000000006E-2</v>
      </c>
      <c r="G821" s="89">
        <f>+IF(ISNUMBER(DATA!J595),DATA!J595,"n/a")</f>
        <v>2.2158890000000002</v>
      </c>
      <c r="H821" s="79">
        <f>+IF(ISNUMBER(DATA!K595),DATA!K595,"n/a")</f>
        <v>-3.7385000000000002E-2</v>
      </c>
      <c r="I821" s="89">
        <f>+IF(ISNUMBER(DATA!L595),DATA!L595,"n/a")</f>
        <v>2.226766</v>
      </c>
      <c r="J821" s="79">
        <f>+IF(ISNUMBER(DATA!M595),DATA!M595,"n/a")</f>
        <v>-7.3331999999999994E-2</v>
      </c>
      <c r="K821" s="89">
        <f>+IF(ISNUMBER(DATA!N595),DATA!N595,"n/a")</f>
        <v>2.259995</v>
      </c>
      <c r="L821" s="79">
        <f>+IF(ISNUMBER(DATA!O595),DATA!O595,"n/a")</f>
        <v>-0.28393600000000002</v>
      </c>
      <c r="R821" s="68"/>
      <c r="S821" s="68"/>
      <c r="T821" s="68"/>
      <c r="U821" s="68"/>
      <c r="V821" s="68"/>
      <c r="W821" s="68"/>
      <c r="X821" s="68"/>
      <c r="Y821" s="68"/>
    </row>
    <row r="822" spans="1:25" x14ac:dyDescent="0.2">
      <c r="A822" s="77"/>
      <c r="E822" s="82"/>
      <c r="F822" s="79"/>
      <c r="G822" s="83"/>
      <c r="H822" s="79"/>
      <c r="I822" s="83"/>
      <c r="J822" s="84"/>
      <c r="K822" s="83"/>
      <c r="L822" s="79"/>
      <c r="R822" s="68"/>
      <c r="S822" s="68"/>
      <c r="T822" s="68"/>
      <c r="U822" s="68"/>
      <c r="V822" s="68"/>
      <c r="W822" s="68"/>
      <c r="X822" s="68"/>
      <c r="Y822" s="68"/>
    </row>
    <row r="823" spans="1:25" x14ac:dyDescent="0.2">
      <c r="A823" s="77" t="s">
        <v>19</v>
      </c>
      <c r="B823" s="68" t="s">
        <v>11</v>
      </c>
      <c r="C823" s="68" t="s">
        <v>26</v>
      </c>
      <c r="D823" s="68" t="s">
        <v>278</v>
      </c>
      <c r="E823" s="89">
        <f>+IF(ISNUMBER(DATA!H605),DATA!H605,"n/a")</f>
        <v>3.0290439999999998</v>
      </c>
      <c r="F823" s="79">
        <f>+IF(ISNUMBER(DATA!I605),DATA!I605,"n/a")</f>
        <v>7.3980000000000001E-3</v>
      </c>
      <c r="G823" s="89">
        <f>+IF(ISNUMBER(DATA!J605),DATA!J605,"n/a")</f>
        <v>2.839261</v>
      </c>
      <c r="H823" s="79">
        <f>+IF(ISNUMBER(DATA!K605),DATA!K605,"n/a")</f>
        <v>-3.9017000000000003E-2</v>
      </c>
      <c r="I823" s="89">
        <f>+IF(ISNUMBER(DATA!L605),DATA!L605,"n/a")</f>
        <v>2.8086129999999998</v>
      </c>
      <c r="J823" s="79">
        <f>+IF(ISNUMBER(DATA!M605),DATA!M605,"n/a")</f>
        <v>-6.7409999999999996E-3</v>
      </c>
      <c r="K823" s="89">
        <f>+IF(ISNUMBER(DATA!N605),DATA!N605,"n/a")</f>
        <v>2.7995169999999998</v>
      </c>
      <c r="L823" s="79">
        <f>+IF(ISNUMBER(DATA!O605),DATA!O605,"n/a")</f>
        <v>7.6649999999999999E-3</v>
      </c>
      <c r="R823" s="68"/>
      <c r="S823" s="68"/>
      <c r="T823" s="68"/>
      <c r="U823" s="68"/>
      <c r="V823" s="68"/>
      <c r="W823" s="68"/>
      <c r="X823" s="68"/>
      <c r="Y823" s="68"/>
    </row>
    <row r="824" spans="1:25" x14ac:dyDescent="0.2">
      <c r="A824" s="77" t="s">
        <v>19</v>
      </c>
      <c r="B824" s="68" t="s">
        <v>11</v>
      </c>
      <c r="C824" s="68" t="s">
        <v>26</v>
      </c>
      <c r="D824" s="68" t="s">
        <v>279</v>
      </c>
      <c r="E824" s="89">
        <f>+IF(ISNUMBER(DATA!H606),DATA!H606,"n/a")</f>
        <v>2.4789439999999998</v>
      </c>
      <c r="F824" s="79">
        <f>+IF(ISNUMBER(DATA!I606),DATA!I606,"n/a")</f>
        <v>4.6364000000000002E-2</v>
      </c>
      <c r="G824" s="89">
        <f>+IF(ISNUMBER(DATA!J606),DATA!J606,"n/a")</f>
        <v>2.4360279999999999</v>
      </c>
      <c r="H824" s="79">
        <f>+IF(ISNUMBER(DATA!K606),DATA!K606,"n/a")</f>
        <v>2.2509999999999999E-2</v>
      </c>
      <c r="I824" s="89">
        <f>+IF(ISNUMBER(DATA!L606),DATA!L606,"n/a")</f>
        <v>2.452842</v>
      </c>
      <c r="J824" s="79">
        <f>+IF(ISNUMBER(DATA!M606),DATA!M606,"n/a")</f>
        <v>3.5704E-2</v>
      </c>
      <c r="K824" s="89">
        <f>+IF(ISNUMBER(DATA!N606),DATA!N606,"n/a")</f>
        <v>2.4270299999999998</v>
      </c>
      <c r="L824" s="79">
        <f>+IF(ISNUMBER(DATA!O606),DATA!O606,"n/a")</f>
        <v>3.3446999999999998E-2</v>
      </c>
      <c r="R824" s="68"/>
      <c r="S824" s="68"/>
      <c r="T824" s="68"/>
      <c r="U824" s="68"/>
      <c r="V824" s="68"/>
      <c r="W824" s="68"/>
      <c r="X824" s="68"/>
      <c r="Y824" s="68"/>
    </row>
    <row r="825" spans="1:25" x14ac:dyDescent="0.2">
      <c r="A825" s="77" t="s">
        <v>19</v>
      </c>
      <c r="B825" s="68" t="s">
        <v>11</v>
      </c>
      <c r="C825" s="68" t="s">
        <v>26</v>
      </c>
      <c r="D825" s="68" t="s">
        <v>280</v>
      </c>
      <c r="E825" s="89">
        <f>+IF(ISNUMBER(DATA!H607),DATA!H607,"n/a")</f>
        <v>2.4065759999999998</v>
      </c>
      <c r="F825" s="79">
        <f>+IF(ISNUMBER(DATA!I607),DATA!I607,"n/a")</f>
        <v>4.4412E-2</v>
      </c>
      <c r="G825" s="89">
        <f>+IF(ISNUMBER(DATA!J607),DATA!J607,"n/a")</f>
        <v>2.447673</v>
      </c>
      <c r="H825" s="79">
        <f>+IF(ISNUMBER(DATA!K607),DATA!K607,"n/a")</f>
        <v>4.9147000000000003E-2</v>
      </c>
      <c r="I825" s="89">
        <f>+IF(ISNUMBER(DATA!L607),DATA!L607,"n/a")</f>
        <v>2.4226909999999999</v>
      </c>
      <c r="J825" s="79">
        <f>+IF(ISNUMBER(DATA!M607),DATA!M607,"n/a")</f>
        <v>5.1212000000000001E-2</v>
      </c>
      <c r="K825" s="89">
        <f>+IF(ISNUMBER(DATA!N607),DATA!N607,"n/a")</f>
        <v>2.3613719999999998</v>
      </c>
      <c r="L825" s="79">
        <f>+IF(ISNUMBER(DATA!O607),DATA!O607,"n/a")</f>
        <v>4.1334000000000003E-2</v>
      </c>
      <c r="R825" s="68"/>
      <c r="S825" s="68"/>
      <c r="T825" s="68"/>
      <c r="U825" s="68"/>
      <c r="V825" s="68"/>
      <c r="W825" s="68"/>
      <c r="X825" s="68"/>
      <c r="Y825" s="68"/>
    </row>
    <row r="826" spans="1:25" x14ac:dyDescent="0.2">
      <c r="A826" s="77" t="s">
        <v>19</v>
      </c>
      <c r="B826" s="68" t="s">
        <v>11</v>
      </c>
      <c r="C826" s="68" t="s">
        <v>26</v>
      </c>
      <c r="D826" s="68" t="s">
        <v>281</v>
      </c>
      <c r="E826" s="89">
        <f>+IF(ISNUMBER(DATA!H608),DATA!H608,"n/a")</f>
        <v>2.5274559999999999</v>
      </c>
      <c r="F826" s="79">
        <f>+IF(ISNUMBER(DATA!I608),DATA!I608,"n/a")</f>
        <v>2.6721000000000002E-2</v>
      </c>
      <c r="G826" s="89">
        <f>+IF(ISNUMBER(DATA!J608),DATA!J608,"n/a")</f>
        <v>2.4948739999999998</v>
      </c>
      <c r="H826" s="79">
        <f>+IF(ISNUMBER(DATA!K608),DATA!K608,"n/a")</f>
        <v>1.0947999999999999E-2</v>
      </c>
      <c r="I826" s="89">
        <f>+IF(ISNUMBER(DATA!L608),DATA!L608,"n/a")</f>
        <v>2.5175339999999999</v>
      </c>
      <c r="J826" s="79">
        <f>+IF(ISNUMBER(DATA!M608),DATA!M608,"n/a")</f>
        <v>3.6731E-2</v>
      </c>
      <c r="K826" s="89">
        <f>+IF(ISNUMBER(DATA!N608),DATA!N608,"n/a")</f>
        <v>2.4833449999999999</v>
      </c>
      <c r="L826" s="79">
        <f>+IF(ISNUMBER(DATA!O608),DATA!O608,"n/a")</f>
        <v>3.1810999999999999E-2</v>
      </c>
      <c r="R826" s="68"/>
      <c r="S826" s="68"/>
      <c r="T826" s="68"/>
      <c r="U826" s="68"/>
      <c r="V826" s="68"/>
      <c r="W826" s="68"/>
      <c r="X826" s="68"/>
      <c r="Y826" s="68"/>
    </row>
    <row r="827" spans="1:25" x14ac:dyDescent="0.2">
      <c r="A827" s="77" t="s">
        <v>19</v>
      </c>
      <c r="B827" s="68" t="s">
        <v>11</v>
      </c>
      <c r="C827" s="68" t="s">
        <v>26</v>
      </c>
      <c r="D827" s="68" t="s">
        <v>282</v>
      </c>
      <c r="E827" s="89">
        <f>+IF(ISNUMBER(DATA!H609),DATA!H609,"n/a")</f>
        <v>2.5952109999999999</v>
      </c>
      <c r="F827" s="79">
        <f>+IF(ISNUMBER(DATA!I609),DATA!I609,"n/a")</f>
        <v>-3.7330000000000002E-3</v>
      </c>
      <c r="G827" s="89">
        <f>+IF(ISNUMBER(DATA!J609),DATA!J609,"n/a")</f>
        <v>2.6426919999999998</v>
      </c>
      <c r="H827" s="79">
        <f>+IF(ISNUMBER(DATA!K609),DATA!K609,"n/a")</f>
        <v>2.5354999999999999E-2</v>
      </c>
      <c r="I827" s="89">
        <f>+IF(ISNUMBER(DATA!L609),DATA!L609,"n/a")</f>
        <v>2.6187010000000002</v>
      </c>
      <c r="J827" s="79">
        <f>+IF(ISNUMBER(DATA!M609),DATA!M609,"n/a")</f>
        <v>3.3895000000000002E-2</v>
      </c>
      <c r="K827" s="89">
        <f>+IF(ISNUMBER(DATA!N609),DATA!N609,"n/a")</f>
        <v>2.550656</v>
      </c>
      <c r="L827" s="79">
        <f>+IF(ISNUMBER(DATA!O609),DATA!O609,"n/a")</f>
        <v>2.9468999999999999E-2</v>
      </c>
      <c r="R827" s="68"/>
      <c r="S827" s="68"/>
      <c r="T827" s="68"/>
      <c r="U827" s="68"/>
      <c r="V827" s="68"/>
      <c r="W827" s="68"/>
      <c r="X827" s="68"/>
      <c r="Y827" s="68"/>
    </row>
    <row r="828" spans="1:25" x14ac:dyDescent="0.2">
      <c r="A828" s="77" t="s">
        <v>19</v>
      </c>
      <c r="B828" s="68" t="s">
        <v>11</v>
      </c>
      <c r="C828" s="68" t="s">
        <v>26</v>
      </c>
      <c r="D828" s="68" t="s">
        <v>283</v>
      </c>
      <c r="E828" s="89">
        <f>+IF(ISNUMBER(DATA!H610),DATA!H610,"n/a")</f>
        <v>2.40083</v>
      </c>
      <c r="F828" s="79">
        <f>+IF(ISNUMBER(DATA!I610),DATA!I610,"n/a")</f>
        <v>-1.6060000000000001E-2</v>
      </c>
      <c r="G828" s="89">
        <f>+IF(ISNUMBER(DATA!J610),DATA!J610,"n/a")</f>
        <v>2.4022960000000002</v>
      </c>
      <c r="H828" s="79">
        <f>+IF(ISNUMBER(DATA!K610),DATA!K610,"n/a")</f>
        <v>-1.2409999999999999E-2</v>
      </c>
      <c r="I828" s="89">
        <f>+IF(ISNUMBER(DATA!L610),DATA!L610,"n/a")</f>
        <v>2.3619460000000001</v>
      </c>
      <c r="J828" s="79">
        <f>+IF(ISNUMBER(DATA!M610),DATA!M610,"n/a")</f>
        <v>2.7139999999999998E-3</v>
      </c>
      <c r="K828" s="89">
        <f>+IF(ISNUMBER(DATA!N610),DATA!N610,"n/a")</f>
        <v>2.331912</v>
      </c>
      <c r="L828" s="79">
        <f>+IF(ISNUMBER(DATA!O610),DATA!O610,"n/a")</f>
        <v>1.1207E-2</v>
      </c>
      <c r="R828" s="68"/>
      <c r="S828" s="68"/>
      <c r="T828" s="68"/>
      <c r="U828" s="68"/>
      <c r="V828" s="68"/>
      <c r="W828" s="68"/>
      <c r="X828" s="68"/>
      <c r="Y828" s="68"/>
    </row>
    <row r="829" spans="1:25" x14ac:dyDescent="0.2">
      <c r="A829" s="77" t="s">
        <v>19</v>
      </c>
      <c r="B829" s="68" t="s">
        <v>11</v>
      </c>
      <c r="C829" s="68" t="s">
        <v>26</v>
      </c>
      <c r="D829" s="68" t="s">
        <v>284</v>
      </c>
      <c r="E829" s="89">
        <f>+IF(ISNUMBER(DATA!H611),DATA!H611,"n/a")</f>
        <v>2.5187430000000002</v>
      </c>
      <c r="F829" s="79">
        <f>+IF(ISNUMBER(DATA!I611),DATA!I611,"n/a")</f>
        <v>-5.2854999999999999E-2</v>
      </c>
      <c r="G829" s="89">
        <f>+IF(ISNUMBER(DATA!J611),DATA!J611,"n/a")</f>
        <v>2.614328</v>
      </c>
      <c r="H829" s="79">
        <f>+IF(ISNUMBER(DATA!K611),DATA!K611,"n/a")</f>
        <v>-5.7390999999999998E-2</v>
      </c>
      <c r="I829" s="89">
        <f>+IF(ISNUMBER(DATA!L611),DATA!L611,"n/a")</f>
        <v>2.6470159999999998</v>
      </c>
      <c r="J829" s="79">
        <f>+IF(ISNUMBER(DATA!M611),DATA!M611,"n/a")</f>
        <v>-2.9347999999999999E-2</v>
      </c>
      <c r="K829" s="89">
        <f>+IF(ISNUMBER(DATA!N611),DATA!N611,"n/a")</f>
        <v>2.669797</v>
      </c>
      <c r="L829" s="79">
        <f>+IF(ISNUMBER(DATA!O611),DATA!O611,"n/a")</f>
        <v>-1.1896E-2</v>
      </c>
      <c r="R829" s="68"/>
      <c r="S829" s="68"/>
      <c r="T829" s="68"/>
      <c r="U829" s="68"/>
      <c r="V829" s="68"/>
      <c r="W829" s="68"/>
      <c r="X829" s="68"/>
      <c r="Y829" s="68"/>
    </row>
    <row r="830" spans="1:25" x14ac:dyDescent="0.2">
      <c r="A830" s="77" t="s">
        <v>19</v>
      </c>
      <c r="B830" s="68" t="s">
        <v>11</v>
      </c>
      <c r="C830" s="68" t="s">
        <v>26</v>
      </c>
      <c r="D830" s="68" t="s">
        <v>285</v>
      </c>
      <c r="E830" s="89">
        <f>+IF(ISNUMBER(DATA!H612),DATA!H612,"n/a")</f>
        <v>2.6081669999999999</v>
      </c>
      <c r="F830" s="79">
        <f>+IF(ISNUMBER(DATA!I612),DATA!I612,"n/a")</f>
        <v>0.115052</v>
      </c>
      <c r="G830" s="89">
        <f>+IF(ISNUMBER(DATA!J612),DATA!J612,"n/a")</f>
        <v>2.6453950000000002</v>
      </c>
      <c r="H830" s="79">
        <f>+IF(ISNUMBER(DATA!K612),DATA!K612,"n/a")</f>
        <v>5.9263999999999997E-2</v>
      </c>
      <c r="I830" s="89">
        <f>+IF(ISNUMBER(DATA!L612),DATA!L612,"n/a")</f>
        <v>2.609623</v>
      </c>
      <c r="J830" s="79">
        <f>+IF(ISNUMBER(DATA!M612),DATA!M612,"n/a")</f>
        <v>4.6762999999999999E-2</v>
      </c>
      <c r="K830" s="89">
        <f>+IF(ISNUMBER(DATA!N612),DATA!N612,"n/a")</f>
        <v>2.5699109999999998</v>
      </c>
      <c r="L830" s="79">
        <f>+IF(ISNUMBER(DATA!O612),DATA!O612,"n/a")</f>
        <v>4.8862000000000003E-2</v>
      </c>
      <c r="R830" s="68"/>
      <c r="S830" s="68"/>
      <c r="T830" s="68"/>
      <c r="U830" s="68"/>
      <c r="V830" s="68"/>
      <c r="W830" s="68"/>
      <c r="X830" s="68"/>
      <c r="Y830" s="68"/>
    </row>
    <row r="831" spans="1:25" x14ac:dyDescent="0.2">
      <c r="A831" s="77" t="s">
        <v>19</v>
      </c>
      <c r="B831" s="68" t="s">
        <v>11</v>
      </c>
      <c r="C831" s="68" t="s">
        <v>26</v>
      </c>
      <c r="D831" s="68" t="s">
        <v>286</v>
      </c>
      <c r="E831" s="89">
        <f>+IF(ISNUMBER(DATA!H613),DATA!H613,"n/a")</f>
        <v>2.5747399999999998</v>
      </c>
      <c r="F831" s="79">
        <f>+IF(ISNUMBER(DATA!I613),DATA!I613,"n/a")</f>
        <v>0.23503599999999999</v>
      </c>
      <c r="G831" s="89">
        <f>+IF(ISNUMBER(DATA!J613),DATA!J613,"n/a")</f>
        <v>2.5875680000000001</v>
      </c>
      <c r="H831" s="79">
        <f>+IF(ISNUMBER(DATA!K613),DATA!K613,"n/a")</f>
        <v>0.18439800000000001</v>
      </c>
      <c r="I831" s="89">
        <f>+IF(ISNUMBER(DATA!L613),DATA!L613,"n/a")</f>
        <v>2.4148459999999998</v>
      </c>
      <c r="J831" s="79">
        <f>+IF(ISNUMBER(DATA!M613),DATA!M613,"n/a")</f>
        <v>0.11733499999999999</v>
      </c>
      <c r="K831" s="89">
        <f>+IF(ISNUMBER(DATA!N613),DATA!N613,"n/a")</f>
        <v>2.372455</v>
      </c>
      <c r="L831" s="79">
        <f>+IF(ISNUMBER(DATA!O613),DATA!O613,"n/a")</f>
        <v>0.11154699999999999</v>
      </c>
      <c r="R831" s="68"/>
      <c r="S831" s="68"/>
      <c r="T831" s="68"/>
      <c r="U831" s="68"/>
      <c r="V831" s="68"/>
      <c r="W831" s="68"/>
      <c r="X831" s="68"/>
      <c r="Y831" s="68"/>
    </row>
    <row r="832" spans="1:25" x14ac:dyDescent="0.2">
      <c r="A832" s="77" t="s">
        <v>19</v>
      </c>
      <c r="B832" s="68" t="s">
        <v>11</v>
      </c>
      <c r="C832" s="68" t="s">
        <v>26</v>
      </c>
      <c r="D832" s="68" t="s">
        <v>287</v>
      </c>
      <c r="E832" s="89">
        <f>+IF(ISNUMBER(DATA!H614),DATA!H614,"n/a")</f>
        <v>2.9191180000000001</v>
      </c>
      <c r="F832" s="79">
        <f>+IF(ISNUMBER(DATA!I614),DATA!I614,"n/a")</f>
        <v>4.548E-3</v>
      </c>
      <c r="G832" s="89">
        <f>+IF(ISNUMBER(DATA!J614),DATA!J614,"n/a")</f>
        <v>2.9635760000000002</v>
      </c>
      <c r="H832" s="79">
        <f>+IF(ISNUMBER(DATA!K614),DATA!K614,"n/a")</f>
        <v>1.2441000000000001E-2</v>
      </c>
      <c r="I832" s="89">
        <f>+IF(ISNUMBER(DATA!L614),DATA!L614,"n/a")</f>
        <v>2.9252129999999998</v>
      </c>
      <c r="J832" s="79">
        <f>+IF(ISNUMBER(DATA!M614),DATA!M614,"n/a")</f>
        <v>2.4142E-2</v>
      </c>
      <c r="K832" s="89">
        <f>+IF(ISNUMBER(DATA!N614),DATA!N614,"n/a")</f>
        <v>2.906936</v>
      </c>
      <c r="L832" s="79">
        <f>+IF(ISNUMBER(DATA!O614),DATA!O614,"n/a")</f>
        <v>5.7562000000000002E-2</v>
      </c>
      <c r="R832" s="68"/>
      <c r="S832" s="68"/>
      <c r="T832" s="68"/>
      <c r="U832" s="68"/>
      <c r="V832" s="68"/>
      <c r="W832" s="68"/>
      <c r="X832" s="68"/>
      <c r="Y832" s="68"/>
    </row>
    <row r="833" spans="1:25" x14ac:dyDescent="0.2">
      <c r="A833" s="77" t="s">
        <v>19</v>
      </c>
      <c r="B833" s="68" t="s">
        <v>11</v>
      </c>
      <c r="C833" s="68" t="s">
        <v>26</v>
      </c>
      <c r="D833" s="68" t="s">
        <v>288</v>
      </c>
      <c r="E833" s="89">
        <f>+IF(ISNUMBER(DATA!H615),DATA!H615,"n/a")</f>
        <v>2.631586</v>
      </c>
      <c r="F833" s="79">
        <f>+IF(ISNUMBER(DATA!I615),DATA!I615,"n/a")</f>
        <v>0.16697699999999999</v>
      </c>
      <c r="G833" s="89">
        <f>+IF(ISNUMBER(DATA!J615),DATA!J615,"n/a")</f>
        <v>2.5861670000000001</v>
      </c>
      <c r="H833" s="79">
        <f>+IF(ISNUMBER(DATA!K615),DATA!K615,"n/a")</f>
        <v>9.3748999999999999E-2</v>
      </c>
      <c r="I833" s="89">
        <f>+IF(ISNUMBER(DATA!L615),DATA!L615,"n/a")</f>
        <v>2.4890249999999998</v>
      </c>
      <c r="J833" s="79">
        <f>+IF(ISNUMBER(DATA!M615),DATA!M615,"n/a")</f>
        <v>7.6812000000000005E-2</v>
      </c>
      <c r="K833" s="89">
        <f>+IF(ISNUMBER(DATA!N615),DATA!N615,"n/a")</f>
        <v>2.4363109999999999</v>
      </c>
      <c r="L833" s="79">
        <f>+IF(ISNUMBER(DATA!O615),DATA!O615,"n/a")</f>
        <v>8.3696999999999994E-2</v>
      </c>
      <c r="R833" s="68"/>
      <c r="S833" s="68"/>
      <c r="T833" s="68"/>
      <c r="U833" s="68"/>
      <c r="V833" s="68"/>
      <c r="W833" s="68"/>
      <c r="X833" s="68"/>
      <c r="Y833" s="68"/>
    </row>
    <row r="834" spans="1:25" x14ac:dyDescent="0.2">
      <c r="A834" s="77" t="s">
        <v>19</v>
      </c>
      <c r="B834" s="68" t="s">
        <v>11</v>
      </c>
      <c r="C834" s="68" t="s">
        <v>26</v>
      </c>
      <c r="D834" s="68" t="s">
        <v>289</v>
      </c>
      <c r="E834" s="89">
        <f>+IF(ISNUMBER(DATA!H616),DATA!H616,"n/a")</f>
        <v>2.9448370000000001</v>
      </c>
      <c r="F834" s="79">
        <f>+IF(ISNUMBER(DATA!I616),DATA!I616,"n/a")</f>
        <v>8.1265000000000004E-2</v>
      </c>
      <c r="G834" s="89">
        <f>+IF(ISNUMBER(DATA!J616),DATA!J616,"n/a")</f>
        <v>2.9726669999999999</v>
      </c>
      <c r="H834" s="79">
        <f>+IF(ISNUMBER(DATA!K616),DATA!K616,"n/a")</f>
        <v>6.5439999999999998E-2</v>
      </c>
      <c r="I834" s="89">
        <f>+IF(ISNUMBER(DATA!L616),DATA!L616,"n/a")</f>
        <v>2.9559820000000001</v>
      </c>
      <c r="J834" s="79">
        <f>+IF(ISNUMBER(DATA!M616),DATA!M616,"n/a")</f>
        <v>5.9727000000000002E-2</v>
      </c>
      <c r="K834" s="89">
        <f>+IF(ISNUMBER(DATA!N616),DATA!N616,"n/a")</f>
        <v>2.9024000000000001</v>
      </c>
      <c r="L834" s="79">
        <f>+IF(ISNUMBER(DATA!O616),DATA!O616,"n/a")</f>
        <v>5.1442000000000002E-2</v>
      </c>
      <c r="R834" s="68"/>
      <c r="S834" s="68"/>
      <c r="T834" s="68"/>
      <c r="U834" s="68"/>
      <c r="V834" s="68"/>
      <c r="W834" s="68"/>
      <c r="X834" s="68"/>
      <c r="Y834" s="68"/>
    </row>
    <row r="835" spans="1:25" x14ac:dyDescent="0.2">
      <c r="A835" s="77" t="s">
        <v>19</v>
      </c>
      <c r="B835" s="68" t="s">
        <v>11</v>
      </c>
      <c r="C835" s="68" t="s">
        <v>26</v>
      </c>
      <c r="D835" s="68" t="s">
        <v>290</v>
      </c>
      <c r="E835" s="89">
        <f>+IF(ISNUMBER(DATA!H617),DATA!H617,"n/a")</f>
        <v>2.8286099999999998</v>
      </c>
      <c r="F835" s="79">
        <f>+IF(ISNUMBER(DATA!I617),DATA!I617,"n/a")</f>
        <v>5.1631999999999997E-2</v>
      </c>
      <c r="G835" s="89">
        <f>+IF(ISNUMBER(DATA!J617),DATA!J617,"n/a")</f>
        <v>2.811601</v>
      </c>
      <c r="H835" s="79">
        <f>+IF(ISNUMBER(DATA!K617),DATA!K617,"n/a")</f>
        <v>4.5397E-2</v>
      </c>
      <c r="I835" s="89">
        <f>+IF(ISNUMBER(DATA!L617),DATA!L617,"n/a")</f>
        <v>2.760148</v>
      </c>
      <c r="J835" s="79">
        <f>+IF(ISNUMBER(DATA!M617),DATA!M617,"n/a")</f>
        <v>3.6304999999999997E-2</v>
      </c>
      <c r="K835" s="89">
        <f>+IF(ISNUMBER(DATA!N617),DATA!N617,"n/a")</f>
        <v>2.7224620000000002</v>
      </c>
      <c r="L835" s="79">
        <f>+IF(ISNUMBER(DATA!O617),DATA!O617,"n/a")</f>
        <v>3.2522000000000002E-2</v>
      </c>
      <c r="R835" s="68"/>
      <c r="S835" s="68"/>
      <c r="T835" s="68"/>
      <c r="U835" s="68"/>
      <c r="V835" s="68"/>
      <c r="W835" s="68"/>
      <c r="X835" s="68"/>
      <c r="Y835" s="68"/>
    </row>
    <row r="836" spans="1:25" x14ac:dyDescent="0.2">
      <c r="A836" s="77" t="s">
        <v>19</v>
      </c>
      <c r="B836" s="68" t="s">
        <v>11</v>
      </c>
      <c r="C836" s="68" t="s">
        <v>26</v>
      </c>
      <c r="D836" s="68" t="s">
        <v>291</v>
      </c>
      <c r="E836" s="89">
        <f>+IF(ISNUMBER(DATA!H618),DATA!H618,"n/a")</f>
        <v>2.474688</v>
      </c>
      <c r="F836" s="79">
        <f>+IF(ISNUMBER(DATA!I618),DATA!I618,"n/a")</f>
        <v>0.29128500000000002</v>
      </c>
      <c r="G836" s="89">
        <f>+IF(ISNUMBER(DATA!J618),DATA!J618,"n/a")</f>
        <v>2.435009</v>
      </c>
      <c r="H836" s="79">
        <f>+IF(ISNUMBER(DATA!K618),DATA!K618,"n/a")</f>
        <v>0.17804</v>
      </c>
      <c r="I836" s="89">
        <f>+IF(ISNUMBER(DATA!L618),DATA!L618,"n/a")</f>
        <v>2.2890380000000001</v>
      </c>
      <c r="J836" s="79">
        <f>+IF(ISNUMBER(DATA!M618),DATA!M618,"n/a")</f>
        <v>0.123719</v>
      </c>
      <c r="K836" s="89">
        <f>+IF(ISNUMBER(DATA!N618),DATA!N618,"n/a")</f>
        <v>2.2203629999999999</v>
      </c>
      <c r="L836" s="79">
        <f>+IF(ISNUMBER(DATA!O618),DATA!O618,"n/a")</f>
        <v>0.1052</v>
      </c>
      <c r="R836" s="68"/>
      <c r="S836" s="68"/>
      <c r="T836" s="68"/>
      <c r="U836" s="68"/>
      <c r="V836" s="68"/>
      <c r="W836" s="68"/>
      <c r="X836" s="68"/>
      <c r="Y836" s="68"/>
    </row>
    <row r="837" spans="1:25" x14ac:dyDescent="0.2">
      <c r="A837" s="77" t="s">
        <v>19</v>
      </c>
      <c r="B837" s="68" t="s">
        <v>11</v>
      </c>
      <c r="C837" s="68" t="s">
        <v>26</v>
      </c>
      <c r="D837" s="68" t="s">
        <v>292</v>
      </c>
      <c r="E837" s="89">
        <f>+IF(ISNUMBER(DATA!H619),DATA!H619,"n/a")</f>
        <v>1.764832</v>
      </c>
      <c r="F837" s="79">
        <f>+IF(ISNUMBER(DATA!I619),DATA!I619,"n/a")</f>
        <v>8.7603E-2</v>
      </c>
      <c r="G837" s="89">
        <f>+IF(ISNUMBER(DATA!J619),DATA!J619,"n/a")</f>
        <v>1.953735</v>
      </c>
      <c r="H837" s="79">
        <f>+IF(ISNUMBER(DATA!K619),DATA!K619,"n/a")</f>
        <v>0.10501000000000001</v>
      </c>
      <c r="I837" s="89">
        <f>+IF(ISNUMBER(DATA!L619),DATA!L619,"n/a")</f>
        <v>1.9109309999999999</v>
      </c>
      <c r="J837" s="79">
        <f>+IF(ISNUMBER(DATA!M619),DATA!M619,"n/a")</f>
        <v>9.7500000000000003E-2</v>
      </c>
      <c r="K837" s="89">
        <f>+IF(ISNUMBER(DATA!N619),DATA!N619,"n/a")</f>
        <v>1.8878330000000001</v>
      </c>
      <c r="L837" s="79">
        <f>+IF(ISNUMBER(DATA!O619),DATA!O619,"n/a")</f>
        <v>0.102358</v>
      </c>
      <c r="R837" s="68"/>
      <c r="S837" s="68"/>
      <c r="T837" s="68"/>
      <c r="U837" s="68"/>
      <c r="V837" s="68"/>
      <c r="W837" s="68"/>
      <c r="X837" s="68"/>
      <c r="Y837" s="68"/>
    </row>
    <row r="838" spans="1:25" x14ac:dyDescent="0.2">
      <c r="A838" s="77" t="s">
        <v>19</v>
      </c>
      <c r="B838" s="68" t="s">
        <v>11</v>
      </c>
      <c r="C838" s="68" t="s">
        <v>26</v>
      </c>
      <c r="D838" s="68" t="s">
        <v>293</v>
      </c>
      <c r="E838" s="89">
        <f>+IF(ISNUMBER(DATA!H620),DATA!H620,"n/a")</f>
        <v>2.356366</v>
      </c>
      <c r="F838" s="79">
        <f>+IF(ISNUMBER(DATA!I620),DATA!I620,"n/a")</f>
        <v>-9.0760000000000007E-3</v>
      </c>
      <c r="G838" s="89">
        <f>+IF(ISNUMBER(DATA!J620),DATA!J620,"n/a")</f>
        <v>2.422301</v>
      </c>
      <c r="H838" s="79">
        <f>+IF(ISNUMBER(DATA!K620),DATA!K620,"n/a")</f>
        <v>1.8511E-2</v>
      </c>
      <c r="I838" s="89">
        <f>+IF(ISNUMBER(DATA!L620),DATA!L620,"n/a")</f>
        <v>2.3693339999999998</v>
      </c>
      <c r="J838" s="79">
        <f>+IF(ISNUMBER(DATA!M620),DATA!M620,"n/a")</f>
        <v>2.6453000000000001E-2</v>
      </c>
      <c r="K838" s="89">
        <f>+IF(ISNUMBER(DATA!N620),DATA!N620,"n/a")</f>
        <v>2.324166</v>
      </c>
      <c r="L838" s="79">
        <f>+IF(ISNUMBER(DATA!O620),DATA!O620,"n/a")</f>
        <v>3.7835000000000001E-2</v>
      </c>
      <c r="R838" s="68"/>
      <c r="S838" s="68"/>
      <c r="T838" s="68"/>
      <c r="U838" s="68"/>
      <c r="V838" s="68"/>
      <c r="W838" s="68"/>
      <c r="X838" s="68"/>
      <c r="Y838" s="68"/>
    </row>
    <row r="839" spans="1:25" x14ac:dyDescent="0.2">
      <c r="A839" s="77" t="s">
        <v>19</v>
      </c>
      <c r="B839" s="68" t="s">
        <v>11</v>
      </c>
      <c r="C839" s="68" t="s">
        <v>26</v>
      </c>
      <c r="D839" s="68" t="s">
        <v>294</v>
      </c>
      <c r="E839" s="89">
        <f>+IF(ISNUMBER(DATA!H621),DATA!H621,"n/a")</f>
        <v>2.5254159999999999</v>
      </c>
      <c r="F839" s="79">
        <f>+IF(ISNUMBER(DATA!I621),DATA!I621,"n/a")</f>
        <v>4.4724E-2</v>
      </c>
      <c r="G839" s="89">
        <f>+IF(ISNUMBER(DATA!J621),DATA!J621,"n/a")</f>
        <v>2.5498910000000001</v>
      </c>
      <c r="H839" s="79">
        <f>+IF(ISNUMBER(DATA!K621),DATA!K621,"n/a")</f>
        <v>7.7077999999999994E-2</v>
      </c>
      <c r="I839" s="89">
        <f>+IF(ISNUMBER(DATA!L621),DATA!L621,"n/a")</f>
        <v>2.4838990000000001</v>
      </c>
      <c r="J839" s="79">
        <f>+IF(ISNUMBER(DATA!M621),DATA!M621,"n/a")</f>
        <v>5.9882999999999999E-2</v>
      </c>
      <c r="K839" s="89">
        <f>+IF(ISNUMBER(DATA!N621),DATA!N621,"n/a")</f>
        <v>2.3963130000000001</v>
      </c>
      <c r="L839" s="79">
        <f>+IF(ISNUMBER(DATA!O621),DATA!O621,"n/a")</f>
        <v>4.8149999999999998E-2</v>
      </c>
      <c r="R839" s="68"/>
      <c r="S839" s="68"/>
      <c r="T839" s="68"/>
      <c r="U839" s="68"/>
      <c r="V839" s="68"/>
      <c r="W839" s="68"/>
      <c r="X839" s="68"/>
      <c r="Y839" s="68"/>
    </row>
    <row r="840" spans="1:25" x14ac:dyDescent="0.2">
      <c r="A840" s="77" t="s">
        <v>19</v>
      </c>
      <c r="B840" s="68" t="s">
        <v>11</v>
      </c>
      <c r="C840" s="68" t="s">
        <v>26</v>
      </c>
      <c r="D840" s="68" t="s">
        <v>295</v>
      </c>
      <c r="E840" s="89">
        <f>+IF(ISNUMBER(DATA!H622),DATA!H622,"n/a")</f>
        <v>2.9476300000000002</v>
      </c>
      <c r="F840" s="79">
        <f>+IF(ISNUMBER(DATA!I622),DATA!I622,"n/a")</f>
        <v>9.4113000000000002E-2</v>
      </c>
      <c r="G840" s="89">
        <f>+IF(ISNUMBER(DATA!J622),DATA!J622,"n/a")</f>
        <v>2.9778570000000002</v>
      </c>
      <c r="H840" s="79">
        <f>+IF(ISNUMBER(DATA!K622),DATA!K622,"n/a")</f>
        <v>5.7464000000000001E-2</v>
      </c>
      <c r="I840" s="89">
        <f>+IF(ISNUMBER(DATA!L622),DATA!L622,"n/a")</f>
        <v>2.9553699999999998</v>
      </c>
      <c r="J840" s="79">
        <f>+IF(ISNUMBER(DATA!M622),DATA!M622,"n/a")</f>
        <v>4.1668999999999998E-2</v>
      </c>
      <c r="K840" s="89">
        <f>+IF(ISNUMBER(DATA!N622),DATA!N622,"n/a")</f>
        <v>2.89209</v>
      </c>
      <c r="L840" s="79">
        <f>+IF(ISNUMBER(DATA!O622),DATA!O622,"n/a")</f>
        <v>3.0741000000000001E-2</v>
      </c>
      <c r="R840" s="68"/>
      <c r="S840" s="68"/>
      <c r="T840" s="68"/>
      <c r="U840" s="68"/>
      <c r="V840" s="68"/>
      <c r="W840" s="68"/>
      <c r="X840" s="68"/>
      <c r="Y840" s="68"/>
    </row>
    <row r="841" spans="1:25" x14ac:dyDescent="0.2">
      <c r="A841" s="77" t="s">
        <v>19</v>
      </c>
      <c r="B841" s="68" t="s">
        <v>11</v>
      </c>
      <c r="C841" s="68" t="s">
        <v>26</v>
      </c>
      <c r="D841" s="68" t="s">
        <v>296</v>
      </c>
      <c r="E841" s="89">
        <f>+IF(ISNUMBER(DATA!H623),DATA!H623,"n/a")</f>
        <v>2.60412</v>
      </c>
      <c r="F841" s="79">
        <f>+IF(ISNUMBER(DATA!I623),DATA!I623,"n/a")</f>
        <v>0.172905</v>
      </c>
      <c r="G841" s="89">
        <f>+IF(ISNUMBER(DATA!J623),DATA!J623,"n/a")</f>
        <v>2.6150419999999999</v>
      </c>
      <c r="H841" s="79">
        <f>+IF(ISNUMBER(DATA!K623),DATA!K623,"n/a")</f>
        <v>0.13411100000000001</v>
      </c>
      <c r="I841" s="89">
        <f>+IF(ISNUMBER(DATA!L623),DATA!L623,"n/a")</f>
        <v>2.5401060000000002</v>
      </c>
      <c r="J841" s="79">
        <f>+IF(ISNUMBER(DATA!M623),DATA!M623,"n/a")</f>
        <v>0.11337899999999999</v>
      </c>
      <c r="K841" s="89">
        <f>+IF(ISNUMBER(DATA!N623),DATA!N623,"n/a")</f>
        <v>2.4593020000000001</v>
      </c>
      <c r="L841" s="79">
        <f>+IF(ISNUMBER(DATA!O623),DATA!O623,"n/a")</f>
        <v>8.3295999999999995E-2</v>
      </c>
      <c r="R841" s="68"/>
      <c r="S841" s="68"/>
      <c r="T841" s="68"/>
      <c r="U841" s="68"/>
      <c r="V841" s="68"/>
      <c r="W841" s="68"/>
      <c r="X841" s="68"/>
      <c r="Y841" s="68"/>
    </row>
    <row r="842" spans="1:25" x14ac:dyDescent="0.2">
      <c r="A842" s="77" t="s">
        <v>19</v>
      </c>
      <c r="B842" s="68" t="s">
        <v>11</v>
      </c>
      <c r="C842" s="68" t="s">
        <v>26</v>
      </c>
      <c r="D842" s="68" t="s">
        <v>297</v>
      </c>
      <c r="E842" s="89">
        <f>+IF(ISNUMBER(DATA!H624),DATA!H624,"n/a")</f>
        <v>2.4448110000000001</v>
      </c>
      <c r="F842" s="79">
        <f>+IF(ISNUMBER(DATA!I624),DATA!I624,"n/a")</f>
        <v>3.5733000000000001E-2</v>
      </c>
      <c r="G842" s="89">
        <f>+IF(ISNUMBER(DATA!J624),DATA!J624,"n/a")</f>
        <v>2.3856009999999999</v>
      </c>
      <c r="H842" s="79">
        <f>+IF(ISNUMBER(DATA!K624),DATA!K624,"n/a")</f>
        <v>1.3162999999999999E-2</v>
      </c>
      <c r="I842" s="89">
        <f>+IF(ISNUMBER(DATA!L624),DATA!L624,"n/a")</f>
        <v>2.4144209999999999</v>
      </c>
      <c r="J842" s="79">
        <f>+IF(ISNUMBER(DATA!M624),DATA!M624,"n/a")</f>
        <v>3.3486000000000002E-2</v>
      </c>
      <c r="K842" s="89">
        <f>+IF(ISNUMBER(DATA!N624),DATA!N624,"n/a")</f>
        <v>2.3789389999999999</v>
      </c>
      <c r="L842" s="79">
        <f>+IF(ISNUMBER(DATA!O624),DATA!O624,"n/a")</f>
        <v>2.5621000000000001E-2</v>
      </c>
      <c r="R842" s="68"/>
      <c r="S842" s="68"/>
      <c r="T842" s="68"/>
      <c r="U842" s="68"/>
      <c r="V842" s="68"/>
      <c r="W842" s="68"/>
      <c r="X842" s="68"/>
      <c r="Y842" s="68"/>
    </row>
    <row r="843" spans="1:25" x14ac:dyDescent="0.2">
      <c r="A843" s="77" t="s">
        <v>19</v>
      </c>
      <c r="B843" s="68" t="s">
        <v>11</v>
      </c>
      <c r="C843" s="68" t="s">
        <v>26</v>
      </c>
      <c r="D843" s="68" t="s">
        <v>298</v>
      </c>
      <c r="E843" s="89">
        <f>+IF(ISNUMBER(DATA!H625),DATA!H625,"n/a")</f>
        <v>2.7701250000000002</v>
      </c>
      <c r="F843" s="79">
        <f>+IF(ISNUMBER(DATA!I625),DATA!I625,"n/a")</f>
        <v>-3.7220000000000003E-2</v>
      </c>
      <c r="G843" s="89">
        <f>+IF(ISNUMBER(DATA!J625),DATA!J625,"n/a")</f>
        <v>2.7646670000000002</v>
      </c>
      <c r="H843" s="79">
        <f>+IF(ISNUMBER(DATA!K625),DATA!K625,"n/a")</f>
        <v>-5.7787999999999999E-2</v>
      </c>
      <c r="I843" s="89">
        <f>+IF(ISNUMBER(DATA!L625),DATA!L625,"n/a")</f>
        <v>2.782896</v>
      </c>
      <c r="J843" s="79">
        <f>+IF(ISNUMBER(DATA!M625),DATA!M625,"n/a")</f>
        <v>-4.3077999999999998E-2</v>
      </c>
      <c r="K843" s="89">
        <f>+IF(ISNUMBER(DATA!N625),DATA!N625,"n/a")</f>
        <v>2.8467760000000002</v>
      </c>
      <c r="L843" s="79">
        <f>+IF(ISNUMBER(DATA!O625),DATA!O625,"n/a")</f>
        <v>-8.7639999999999992E-3</v>
      </c>
      <c r="R843" s="68"/>
      <c r="S843" s="68"/>
      <c r="T843" s="68"/>
      <c r="U843" s="68"/>
      <c r="V843" s="68"/>
      <c r="W843" s="68"/>
      <c r="X843" s="68"/>
      <c r="Y843" s="68"/>
    </row>
    <row r="844" spans="1:25" x14ac:dyDescent="0.2">
      <c r="A844" s="77" t="s">
        <v>19</v>
      </c>
      <c r="B844" s="68" t="s">
        <v>11</v>
      </c>
      <c r="C844" s="68" t="s">
        <v>26</v>
      </c>
      <c r="D844" s="68" t="s">
        <v>299</v>
      </c>
      <c r="E844" s="89">
        <f>+IF(ISNUMBER(DATA!H626),DATA!H626,"n/a")</f>
        <v>2.566335</v>
      </c>
      <c r="F844" s="79">
        <f>+IF(ISNUMBER(DATA!I626),DATA!I626,"n/a")</f>
        <v>-1.653E-3</v>
      </c>
      <c r="G844" s="89">
        <f>+IF(ISNUMBER(DATA!J626),DATA!J626,"n/a")</f>
        <v>2.573299</v>
      </c>
      <c r="H844" s="79">
        <f>+IF(ISNUMBER(DATA!K626),DATA!K626,"n/a")</f>
        <v>-1.4097E-2</v>
      </c>
      <c r="I844" s="89">
        <f>+IF(ISNUMBER(DATA!L626),DATA!L626,"n/a")</f>
        <v>2.57972</v>
      </c>
      <c r="J844" s="79">
        <f>+IF(ISNUMBER(DATA!M626),DATA!M626,"n/a")</f>
        <v>-2.7938000000000001E-2</v>
      </c>
      <c r="K844" s="89">
        <f>+IF(ISNUMBER(DATA!N626),DATA!N626,"n/a")</f>
        <v>2.5998790000000001</v>
      </c>
      <c r="L844" s="79">
        <f>+IF(ISNUMBER(DATA!O626),DATA!O626,"n/a")</f>
        <v>-1.8239999999999999E-2</v>
      </c>
      <c r="R844" s="68"/>
      <c r="S844" s="68"/>
      <c r="T844" s="68"/>
      <c r="U844" s="68"/>
      <c r="V844" s="68"/>
      <c r="W844" s="68"/>
      <c r="X844" s="68"/>
      <c r="Y844" s="68"/>
    </row>
    <row r="845" spans="1:25" x14ac:dyDescent="0.2">
      <c r="A845" s="77" t="s">
        <v>19</v>
      </c>
      <c r="B845" s="68" t="s">
        <v>11</v>
      </c>
      <c r="C845" s="68" t="s">
        <v>26</v>
      </c>
      <c r="D845" s="68" t="s">
        <v>300</v>
      </c>
      <c r="E845" s="89">
        <f>+IF(ISNUMBER(DATA!H627),DATA!H627,"n/a")</f>
        <v>2.6461749999999999</v>
      </c>
      <c r="F845" s="79">
        <f>+IF(ISNUMBER(DATA!I627),DATA!I627,"n/a")</f>
        <v>0.19405900000000001</v>
      </c>
      <c r="G845" s="89">
        <f>+IF(ISNUMBER(DATA!J627),DATA!J627,"n/a")</f>
        <v>2.7614969999999999</v>
      </c>
      <c r="H845" s="79">
        <f>+IF(ISNUMBER(DATA!K627),DATA!K627,"n/a")</f>
        <v>0.18057400000000001</v>
      </c>
      <c r="I845" s="89">
        <f>+IF(ISNUMBER(DATA!L627),DATA!L627,"n/a")</f>
        <v>2.8190360000000001</v>
      </c>
      <c r="J845" s="79">
        <f>+IF(ISNUMBER(DATA!M627),DATA!M627,"n/a")</f>
        <v>0.21887699999999999</v>
      </c>
      <c r="K845" s="89">
        <f>+IF(ISNUMBER(DATA!N627),DATA!N627,"n/a")</f>
        <v>2.8275350000000001</v>
      </c>
      <c r="L845" s="79">
        <f>+IF(ISNUMBER(DATA!O627),DATA!O627,"n/a")</f>
        <v>0.227383</v>
      </c>
      <c r="R845" s="68"/>
      <c r="S845" s="68"/>
      <c r="T845" s="68"/>
      <c r="U845" s="68"/>
      <c r="V845" s="68"/>
      <c r="W845" s="68"/>
      <c r="X845" s="68"/>
      <c r="Y845" s="68"/>
    </row>
    <row r="846" spans="1:25" x14ac:dyDescent="0.2">
      <c r="A846" s="77" t="s">
        <v>19</v>
      </c>
      <c r="B846" s="68" t="s">
        <v>11</v>
      </c>
      <c r="C846" s="68" t="s">
        <v>26</v>
      </c>
      <c r="D846" s="68" t="s">
        <v>301</v>
      </c>
      <c r="E846" s="89">
        <f>+IF(ISNUMBER(DATA!H628),DATA!H628,"n/a")</f>
        <v>2.4778380000000002</v>
      </c>
      <c r="F846" s="79">
        <f>+IF(ISNUMBER(DATA!I628),DATA!I628,"n/a")</f>
        <v>3.1562E-2</v>
      </c>
      <c r="G846" s="89">
        <f>+IF(ISNUMBER(DATA!J628),DATA!J628,"n/a")</f>
        <v>2.3972869999999999</v>
      </c>
      <c r="H846" s="79">
        <f>+IF(ISNUMBER(DATA!K628),DATA!K628,"n/a")</f>
        <v>2.3240000000000001E-3</v>
      </c>
      <c r="I846" s="89">
        <f>+IF(ISNUMBER(DATA!L628),DATA!L628,"n/a")</f>
        <v>2.4387500000000002</v>
      </c>
      <c r="J846" s="79">
        <f>+IF(ISNUMBER(DATA!M628),DATA!M628,"n/a")</f>
        <v>2.4589E-2</v>
      </c>
      <c r="K846" s="89">
        <f>+IF(ISNUMBER(DATA!N628),DATA!N628,"n/a")</f>
        <v>2.415028</v>
      </c>
      <c r="L846" s="79">
        <f>+IF(ISNUMBER(DATA!O628),DATA!O628,"n/a")</f>
        <v>2.1610999999999998E-2</v>
      </c>
      <c r="R846" s="68"/>
      <c r="S846" s="68"/>
      <c r="T846" s="68"/>
      <c r="U846" s="68"/>
      <c r="V846" s="68"/>
      <c r="W846" s="68"/>
      <c r="X846" s="68"/>
      <c r="Y846" s="68"/>
    </row>
    <row r="847" spans="1:25" x14ac:dyDescent="0.2">
      <c r="A847" s="77" t="s">
        <v>19</v>
      </c>
      <c r="B847" s="68" t="s">
        <v>11</v>
      </c>
      <c r="C847" s="68" t="s">
        <v>26</v>
      </c>
      <c r="D847" s="68" t="s">
        <v>302</v>
      </c>
      <c r="E847" s="89">
        <f>+IF(ISNUMBER(DATA!H629),DATA!H629,"n/a")</f>
        <v>2.0236260000000001</v>
      </c>
      <c r="F847" s="79">
        <f>+IF(ISNUMBER(DATA!I629),DATA!I629,"n/a")</f>
        <v>-6.8083000000000005E-2</v>
      </c>
      <c r="G847" s="89">
        <f>+IF(ISNUMBER(DATA!J629),DATA!J629,"n/a")</f>
        <v>2.1345459999999998</v>
      </c>
      <c r="H847" s="79">
        <f>+IF(ISNUMBER(DATA!K629),DATA!K629,"n/a")</f>
        <v>1.1121000000000001E-2</v>
      </c>
      <c r="I847" s="89">
        <f>+IF(ISNUMBER(DATA!L629),DATA!L629,"n/a")</f>
        <v>2.1290789999999999</v>
      </c>
      <c r="J847" s="79">
        <f>+IF(ISNUMBER(DATA!M629),DATA!M629,"n/a")</f>
        <v>-5.2209999999999999E-3</v>
      </c>
      <c r="K847" s="89">
        <f>+IF(ISNUMBER(DATA!N629),DATA!N629,"n/a")</f>
        <v>2.0955590000000002</v>
      </c>
      <c r="L847" s="79">
        <f>+IF(ISNUMBER(DATA!O629),DATA!O629,"n/a")</f>
        <v>-2.6015E-2</v>
      </c>
      <c r="R847" s="68"/>
      <c r="S847" s="68"/>
      <c r="T847" s="68"/>
      <c r="U847" s="68"/>
      <c r="V847" s="68"/>
      <c r="W847" s="68"/>
      <c r="X847" s="68"/>
      <c r="Y847" s="68"/>
    </row>
    <row r="848" spans="1:25" x14ac:dyDescent="0.2">
      <c r="A848" s="77" t="s">
        <v>19</v>
      </c>
      <c r="B848" s="68" t="s">
        <v>11</v>
      </c>
      <c r="C848" s="68" t="s">
        <v>26</v>
      </c>
      <c r="D848" s="68" t="s">
        <v>303</v>
      </c>
      <c r="E848" s="89">
        <f>+IF(ISNUMBER(DATA!H630),DATA!H630,"n/a")</f>
        <v>2.2554919999999998</v>
      </c>
      <c r="F848" s="79">
        <f>+IF(ISNUMBER(DATA!I630),DATA!I630,"n/a")</f>
        <v>9.1056999999999999E-2</v>
      </c>
      <c r="G848" s="89">
        <f>+IF(ISNUMBER(DATA!J630),DATA!J630,"n/a")</f>
        <v>2.264224</v>
      </c>
      <c r="H848" s="79">
        <f>+IF(ISNUMBER(DATA!K630),DATA!K630,"n/a")</f>
        <v>4.5529E-2</v>
      </c>
      <c r="I848" s="89">
        <f>+IF(ISNUMBER(DATA!L630),DATA!L630,"n/a")</f>
        <v>2.2843279999999999</v>
      </c>
      <c r="J848" s="79">
        <f>+IF(ISNUMBER(DATA!M630),DATA!M630,"n/a")</f>
        <v>3.8095999999999998E-2</v>
      </c>
      <c r="K848" s="89">
        <f>+IF(ISNUMBER(DATA!N630),DATA!N630,"n/a")</f>
        <v>2.21305</v>
      </c>
      <c r="L848" s="79">
        <f>+IF(ISNUMBER(DATA!O630),DATA!O630,"n/a")</f>
        <v>-2.5765E-2</v>
      </c>
      <c r="R848" s="68"/>
      <c r="S848" s="68"/>
      <c r="T848" s="68"/>
      <c r="U848" s="68"/>
      <c r="V848" s="68"/>
      <c r="W848" s="68"/>
      <c r="X848" s="68"/>
      <c r="Y848" s="68"/>
    </row>
    <row r="849" spans="1:25" x14ac:dyDescent="0.2">
      <c r="A849" s="77" t="s">
        <v>19</v>
      </c>
      <c r="B849" s="68" t="s">
        <v>11</v>
      </c>
      <c r="C849" s="68" t="s">
        <v>26</v>
      </c>
      <c r="D849" s="68" t="s">
        <v>304</v>
      </c>
      <c r="E849" s="89">
        <f>+IF(ISNUMBER(DATA!H631),DATA!H631,"n/a")</f>
        <v>2.5833059999999999</v>
      </c>
      <c r="F849" s="79">
        <f>+IF(ISNUMBER(DATA!I631),DATA!I631,"n/a")</f>
        <v>5.7716000000000003E-2</v>
      </c>
      <c r="G849" s="89">
        <f>+IF(ISNUMBER(DATA!J631),DATA!J631,"n/a")</f>
        <v>2.6265170000000002</v>
      </c>
      <c r="H849" s="79">
        <f>+IF(ISNUMBER(DATA!K631),DATA!K631,"n/a")</f>
        <v>5.8106999999999999E-2</v>
      </c>
      <c r="I849" s="89">
        <f>+IF(ISNUMBER(DATA!L631),DATA!L631,"n/a")</f>
        <v>2.7477510000000001</v>
      </c>
      <c r="J849" s="79">
        <f>+IF(ISNUMBER(DATA!M631),DATA!M631,"n/a")</f>
        <v>0.111736</v>
      </c>
      <c r="K849" s="89">
        <f>+IF(ISNUMBER(DATA!N631),DATA!N631,"n/a")</f>
        <v>2.7592279999999998</v>
      </c>
      <c r="L849" s="79">
        <f>+IF(ISNUMBER(DATA!O631),DATA!O631,"n/a")</f>
        <v>0.12105399999999999</v>
      </c>
      <c r="R849" s="68"/>
      <c r="S849" s="68"/>
      <c r="T849" s="68"/>
      <c r="U849" s="68"/>
      <c r="V849" s="68"/>
      <c r="W849" s="68"/>
      <c r="X849" s="68"/>
      <c r="Y849" s="68"/>
    </row>
    <row r="850" spans="1:25" x14ac:dyDescent="0.2">
      <c r="A850" s="77" t="s">
        <v>19</v>
      </c>
      <c r="B850" s="68" t="s">
        <v>11</v>
      </c>
      <c r="C850" s="68" t="s">
        <v>26</v>
      </c>
      <c r="D850" s="68" t="s">
        <v>305</v>
      </c>
      <c r="E850" s="89">
        <f>+IF(ISNUMBER(DATA!H632),DATA!H632,"n/a")</f>
        <v>2.686966</v>
      </c>
      <c r="F850" s="79">
        <f>+IF(ISNUMBER(DATA!I632),DATA!I632,"n/a")</f>
        <v>-1.8700000000000001E-2</v>
      </c>
      <c r="G850" s="89">
        <f>+IF(ISNUMBER(DATA!J632),DATA!J632,"n/a")</f>
        <v>2.736891</v>
      </c>
      <c r="H850" s="79">
        <f>+IF(ISNUMBER(DATA!K632),DATA!K632,"n/a")</f>
        <v>-8.9130000000000008E-3</v>
      </c>
      <c r="I850" s="89">
        <f>+IF(ISNUMBER(DATA!L632),DATA!L632,"n/a")</f>
        <v>2.790365</v>
      </c>
      <c r="J850" s="79">
        <f>+IF(ISNUMBER(DATA!M632),DATA!M632,"n/a")</f>
        <v>1.6795999999999998E-2</v>
      </c>
      <c r="K850" s="89">
        <f>+IF(ISNUMBER(DATA!N632),DATA!N632,"n/a")</f>
        <v>2.7901449999999999</v>
      </c>
      <c r="L850" s="79">
        <f>+IF(ISNUMBER(DATA!O632),DATA!O632,"n/a")</f>
        <v>3.0528E-2</v>
      </c>
      <c r="R850" s="68"/>
      <c r="S850" s="68"/>
      <c r="T850" s="68"/>
      <c r="U850" s="68"/>
      <c r="V850" s="68"/>
      <c r="W850" s="68"/>
      <c r="X850" s="68"/>
      <c r="Y850" s="68"/>
    </row>
    <row r="851" spans="1:25" x14ac:dyDescent="0.2">
      <c r="A851" s="77" t="s">
        <v>19</v>
      </c>
      <c r="B851" s="68" t="s">
        <v>11</v>
      </c>
      <c r="C851" s="68" t="s">
        <v>26</v>
      </c>
      <c r="D851" s="68" t="s">
        <v>306</v>
      </c>
      <c r="E851" s="89">
        <f>+IF(ISNUMBER(DATA!H633),DATA!H633,"n/a")</f>
        <v>2.8022320000000001</v>
      </c>
      <c r="F851" s="79">
        <f>+IF(ISNUMBER(DATA!I633),DATA!I633,"n/a")</f>
        <v>4.0279000000000002E-2</v>
      </c>
      <c r="G851" s="89">
        <f>+IF(ISNUMBER(DATA!J633),DATA!J633,"n/a")</f>
        <v>2.8280449999999999</v>
      </c>
      <c r="H851" s="79">
        <f>+IF(ISNUMBER(DATA!K633),DATA!K633,"n/a")</f>
        <v>4.5125999999999999E-2</v>
      </c>
      <c r="I851" s="89">
        <f>+IF(ISNUMBER(DATA!L633),DATA!L633,"n/a")</f>
        <v>2.7756370000000001</v>
      </c>
      <c r="J851" s="79">
        <f>+IF(ISNUMBER(DATA!M633),DATA!M633,"n/a")</f>
        <v>4.5428000000000003E-2</v>
      </c>
      <c r="K851" s="89">
        <f>+IF(ISNUMBER(DATA!N633),DATA!N633,"n/a")</f>
        <v>2.724421</v>
      </c>
      <c r="L851" s="79">
        <f>+IF(ISNUMBER(DATA!O633),DATA!O633,"n/a")</f>
        <v>3.8698000000000003E-2</v>
      </c>
      <c r="R851" s="68"/>
      <c r="S851" s="68"/>
      <c r="T851" s="68"/>
      <c r="U851" s="68"/>
      <c r="V851" s="68"/>
      <c r="W851" s="68"/>
      <c r="X851" s="68"/>
      <c r="Y851" s="68"/>
    </row>
    <row r="852" spans="1:25" x14ac:dyDescent="0.2">
      <c r="A852" s="77" t="s">
        <v>19</v>
      </c>
      <c r="B852" s="68" t="s">
        <v>11</v>
      </c>
      <c r="C852" s="68" t="s">
        <v>26</v>
      </c>
      <c r="D852" s="68" t="s">
        <v>307</v>
      </c>
      <c r="E852" s="89">
        <f>+IF(ISNUMBER(DATA!H634),DATA!H634,"n/a")</f>
        <v>2.784449</v>
      </c>
      <c r="F852" s="79">
        <f>+IF(ISNUMBER(DATA!I634),DATA!I634,"n/a")</f>
        <v>-1.8232000000000002E-2</v>
      </c>
      <c r="G852" s="89">
        <f>+IF(ISNUMBER(DATA!J634),DATA!J634,"n/a")</f>
        <v>2.7247910000000002</v>
      </c>
      <c r="H852" s="79">
        <f>+IF(ISNUMBER(DATA!K634),DATA!K634,"n/a")</f>
        <v>-2.7210000000000002E-2</v>
      </c>
      <c r="I852" s="89">
        <f>+IF(ISNUMBER(DATA!L634),DATA!L634,"n/a")</f>
        <v>2.7459570000000002</v>
      </c>
      <c r="J852" s="79">
        <f>+IF(ISNUMBER(DATA!M634),DATA!M634,"n/a")</f>
        <v>4.3E-3</v>
      </c>
      <c r="K852" s="89">
        <f>+IF(ISNUMBER(DATA!N634),DATA!N634,"n/a")</f>
        <v>2.7275800000000001</v>
      </c>
      <c r="L852" s="79">
        <f>+IF(ISNUMBER(DATA!O634),DATA!O634,"n/a")</f>
        <v>1.2656000000000001E-2</v>
      </c>
      <c r="R852" s="68"/>
      <c r="S852" s="68"/>
      <c r="T852" s="68"/>
      <c r="U852" s="68"/>
      <c r="V852" s="68"/>
      <c r="W852" s="68"/>
      <c r="X852" s="68"/>
      <c r="Y852" s="68"/>
    </row>
    <row r="853" spans="1:25" x14ac:dyDescent="0.2">
      <c r="A853" s="77" t="s">
        <v>19</v>
      </c>
      <c r="B853" s="68" t="s">
        <v>11</v>
      </c>
      <c r="C853" s="68" t="s">
        <v>26</v>
      </c>
      <c r="D853" s="68" t="s">
        <v>308</v>
      </c>
      <c r="E853" s="89">
        <f>+IF(ISNUMBER(DATA!H635),DATA!H635,"n/a")</f>
        <v>2.857424</v>
      </c>
      <c r="F853" s="79">
        <f>+IF(ISNUMBER(DATA!I635),DATA!I635,"n/a")</f>
        <v>4.2226E-2</v>
      </c>
      <c r="G853" s="89">
        <f>+IF(ISNUMBER(DATA!J635),DATA!J635,"n/a")</f>
        <v>2.9010449999999999</v>
      </c>
      <c r="H853" s="79">
        <f>+IF(ISNUMBER(DATA!K635),DATA!K635,"n/a")</f>
        <v>4.5709E-2</v>
      </c>
      <c r="I853" s="89">
        <f>+IF(ISNUMBER(DATA!L635),DATA!L635,"n/a")</f>
        <v>2.9098839999999999</v>
      </c>
      <c r="J853" s="79">
        <f>+IF(ISNUMBER(DATA!M635),DATA!M635,"n/a")</f>
        <v>4.4789000000000002E-2</v>
      </c>
      <c r="K853" s="89">
        <f>+IF(ISNUMBER(DATA!N635),DATA!N635,"n/a")</f>
        <v>2.885948</v>
      </c>
      <c r="L853" s="79">
        <f>+IF(ISNUMBER(DATA!O635),DATA!O635,"n/a")</f>
        <v>2.6870000000000002E-2</v>
      </c>
      <c r="R853" s="68"/>
      <c r="S853" s="68"/>
      <c r="T853" s="68"/>
      <c r="U853" s="68"/>
      <c r="V853" s="68"/>
      <c r="W853" s="68"/>
      <c r="X853" s="68"/>
      <c r="Y853" s="68"/>
    </row>
    <row r="854" spans="1:25" x14ac:dyDescent="0.2">
      <c r="A854" s="77" t="s">
        <v>19</v>
      </c>
      <c r="B854" s="68" t="s">
        <v>11</v>
      </c>
      <c r="C854" s="68" t="s">
        <v>26</v>
      </c>
      <c r="D854" s="68" t="s">
        <v>309</v>
      </c>
      <c r="E854" s="89">
        <f>+IF(ISNUMBER(DATA!H636),DATA!H636,"n/a")</f>
        <v>2.4833289999999999</v>
      </c>
      <c r="F854" s="79">
        <f>+IF(ISNUMBER(DATA!I636),DATA!I636,"n/a")</f>
        <v>2.8208E-2</v>
      </c>
      <c r="G854" s="89">
        <f>+IF(ISNUMBER(DATA!J636),DATA!J636,"n/a")</f>
        <v>2.4229039999999999</v>
      </c>
      <c r="H854" s="79">
        <f>+IF(ISNUMBER(DATA!K636),DATA!K636,"n/a")</f>
        <v>4.5989999999999998E-3</v>
      </c>
      <c r="I854" s="89">
        <f>+IF(ISNUMBER(DATA!L636),DATA!L636,"n/a")</f>
        <v>2.4538139999999999</v>
      </c>
      <c r="J854" s="79">
        <f>+IF(ISNUMBER(DATA!M636),DATA!M636,"n/a")</f>
        <v>2.8725000000000001E-2</v>
      </c>
      <c r="K854" s="89">
        <f>+IF(ISNUMBER(DATA!N636),DATA!N636,"n/a")</f>
        <v>2.4246940000000001</v>
      </c>
      <c r="L854" s="79">
        <f>+IF(ISNUMBER(DATA!O636),DATA!O636,"n/a")</f>
        <v>2.9673000000000001E-2</v>
      </c>
      <c r="R854" s="68"/>
      <c r="S854" s="68"/>
      <c r="T854" s="68"/>
      <c r="U854" s="68"/>
      <c r="V854" s="68"/>
      <c r="W854" s="68"/>
      <c r="X854" s="68"/>
      <c r="Y854" s="68"/>
    </row>
    <row r="855" spans="1:25" x14ac:dyDescent="0.2">
      <c r="A855" s="77" t="s">
        <v>19</v>
      </c>
      <c r="B855" s="68" t="s">
        <v>11</v>
      </c>
      <c r="C855" s="68" t="s">
        <v>26</v>
      </c>
      <c r="D855" s="68" t="s">
        <v>310</v>
      </c>
      <c r="E855" s="89">
        <f>+IF(ISNUMBER(DATA!H637),DATA!H637,"n/a")</f>
        <v>2.702051</v>
      </c>
      <c r="F855" s="79">
        <f>+IF(ISNUMBER(DATA!I637),DATA!I637,"n/a")</f>
        <v>0.16963200000000001</v>
      </c>
      <c r="G855" s="89">
        <f>+IF(ISNUMBER(DATA!J637),DATA!J637,"n/a")</f>
        <v>2.7066349999999999</v>
      </c>
      <c r="H855" s="79">
        <f>+IF(ISNUMBER(DATA!K637),DATA!K637,"n/a")</f>
        <v>0.112581</v>
      </c>
      <c r="I855" s="89">
        <f>+IF(ISNUMBER(DATA!L637),DATA!L637,"n/a")</f>
        <v>2.6284559999999999</v>
      </c>
      <c r="J855" s="79">
        <f>+IF(ISNUMBER(DATA!M637),DATA!M637,"n/a")</f>
        <v>0.107964</v>
      </c>
      <c r="K855" s="89">
        <f>+IF(ISNUMBER(DATA!N637),DATA!N637,"n/a")</f>
        <v>2.5674070000000002</v>
      </c>
      <c r="L855" s="79">
        <f>+IF(ISNUMBER(DATA!O637),DATA!O637,"n/a")</f>
        <v>0.110429</v>
      </c>
      <c r="R855" s="68"/>
      <c r="S855" s="68"/>
      <c r="T855" s="68"/>
      <c r="U855" s="68"/>
      <c r="V855" s="68"/>
      <c r="W855" s="68"/>
      <c r="X855" s="68"/>
      <c r="Y855" s="68"/>
    </row>
    <row r="856" spans="1:25" x14ac:dyDescent="0.2">
      <c r="A856" s="77" t="s">
        <v>19</v>
      </c>
      <c r="B856" s="68" t="s">
        <v>11</v>
      </c>
      <c r="C856" s="68" t="s">
        <v>26</v>
      </c>
      <c r="D856" s="68" t="s">
        <v>311</v>
      </c>
      <c r="E856" s="89">
        <f>+IF(ISNUMBER(DATA!H638),DATA!H638,"n/a")</f>
        <v>2.5539179999999999</v>
      </c>
      <c r="F856" s="79">
        <f>+IF(ISNUMBER(DATA!I638),DATA!I638,"n/a")</f>
        <v>3.7160000000000001E-3</v>
      </c>
      <c r="G856" s="89">
        <f>+IF(ISNUMBER(DATA!J638),DATA!J638,"n/a")</f>
        <v>2.5964749999999999</v>
      </c>
      <c r="H856" s="79">
        <f>+IF(ISNUMBER(DATA!K638),DATA!K638,"n/a")</f>
        <v>4.9230000000000003E-3</v>
      </c>
      <c r="I856" s="89">
        <f>+IF(ISNUMBER(DATA!L638),DATA!L638,"n/a")</f>
        <v>2.5426129999999998</v>
      </c>
      <c r="J856" s="79">
        <f>+IF(ISNUMBER(DATA!M638),DATA!M638,"n/a")</f>
        <v>3.9119999999999997E-3</v>
      </c>
      <c r="K856" s="89">
        <f>+IF(ISNUMBER(DATA!N638),DATA!N638,"n/a")</f>
        <v>2.5015520000000002</v>
      </c>
      <c r="L856" s="79">
        <f>+IF(ISNUMBER(DATA!O638),DATA!O638,"n/a")</f>
        <v>4.9439999999999996E-3</v>
      </c>
      <c r="R856" s="68"/>
      <c r="S856" s="68"/>
      <c r="T856" s="68"/>
      <c r="U856" s="68"/>
      <c r="V856" s="68"/>
      <c r="W856" s="68"/>
      <c r="X856" s="68"/>
      <c r="Y856" s="68"/>
    </row>
    <row r="857" spans="1:25" x14ac:dyDescent="0.2">
      <c r="A857" s="77" t="s">
        <v>19</v>
      </c>
      <c r="B857" s="68" t="s">
        <v>11</v>
      </c>
      <c r="C857" s="68" t="s">
        <v>26</v>
      </c>
      <c r="D857" s="68" t="s">
        <v>312</v>
      </c>
      <c r="E857" s="89">
        <f>+IF(ISNUMBER(DATA!H639),DATA!H639,"n/a")</f>
        <v>2.8475419999999998</v>
      </c>
      <c r="F857" s="79">
        <f>+IF(ISNUMBER(DATA!I639),DATA!I639,"n/a")</f>
        <v>7.1766999999999997E-2</v>
      </c>
      <c r="G857" s="89">
        <f>+IF(ISNUMBER(DATA!J639),DATA!J639,"n/a")</f>
        <v>2.8267470000000001</v>
      </c>
      <c r="H857" s="79">
        <f>+IF(ISNUMBER(DATA!K639),DATA!K639,"n/a")</f>
        <v>4.8076000000000001E-2</v>
      </c>
      <c r="I857" s="89">
        <f>+IF(ISNUMBER(DATA!L639),DATA!L639,"n/a")</f>
        <v>2.816656</v>
      </c>
      <c r="J857" s="79">
        <f>+IF(ISNUMBER(DATA!M639),DATA!M639,"n/a")</f>
        <v>6.4976000000000006E-2</v>
      </c>
      <c r="K857" s="89">
        <f>+IF(ISNUMBER(DATA!N639),DATA!N639,"n/a")</f>
        <v>2.8519199999999998</v>
      </c>
      <c r="L857" s="79">
        <f>+IF(ISNUMBER(DATA!O639),DATA!O639,"n/a")</f>
        <v>9.3489000000000003E-2</v>
      </c>
      <c r="R857" s="68"/>
      <c r="S857" s="68"/>
      <c r="T857" s="68"/>
      <c r="U857" s="68"/>
      <c r="V857" s="68"/>
      <c r="W857" s="68"/>
      <c r="X857" s="68"/>
      <c r="Y857" s="68"/>
    </row>
    <row r="858" spans="1:25" x14ac:dyDescent="0.2">
      <c r="A858" s="77" t="s">
        <v>19</v>
      </c>
      <c r="B858" s="68" t="s">
        <v>11</v>
      </c>
      <c r="C858" s="68" t="s">
        <v>26</v>
      </c>
      <c r="D858" s="68" t="s">
        <v>313</v>
      </c>
      <c r="E858" s="89">
        <f>+IF(ISNUMBER(DATA!H640),DATA!H640,"n/a")</f>
        <v>2.9389690000000002</v>
      </c>
      <c r="F858" s="79">
        <f>+IF(ISNUMBER(DATA!I640),DATA!I640,"n/a")</f>
        <v>3.1710000000000002E-3</v>
      </c>
      <c r="G858" s="89">
        <f>+IF(ISNUMBER(DATA!J640),DATA!J640,"n/a")</f>
        <v>2.9603429999999999</v>
      </c>
      <c r="H858" s="79">
        <f>+IF(ISNUMBER(DATA!K640),DATA!K640,"n/a")</f>
        <v>2.1940000000000002E-3</v>
      </c>
      <c r="I858" s="89">
        <f>+IF(ISNUMBER(DATA!L640),DATA!L640,"n/a")</f>
        <v>2.9108779999999999</v>
      </c>
      <c r="J858" s="79">
        <f>+IF(ISNUMBER(DATA!M640),DATA!M640,"n/a")</f>
        <v>1.4321E-2</v>
      </c>
      <c r="K858" s="89">
        <f>+IF(ISNUMBER(DATA!N640),DATA!N640,"n/a")</f>
        <v>2.8916780000000002</v>
      </c>
      <c r="L858" s="79">
        <f>+IF(ISNUMBER(DATA!O640),DATA!O640,"n/a")</f>
        <v>4.4292999999999999E-2</v>
      </c>
      <c r="R858" s="68"/>
      <c r="S858" s="68"/>
      <c r="T858" s="68"/>
      <c r="U858" s="68"/>
      <c r="V858" s="68"/>
      <c r="W858" s="68"/>
      <c r="X858" s="68"/>
      <c r="Y858" s="68"/>
    </row>
    <row r="859" spans="1:25" x14ac:dyDescent="0.2">
      <c r="A859" s="77" t="s">
        <v>19</v>
      </c>
      <c r="B859" s="68" t="s">
        <v>11</v>
      </c>
      <c r="C859" s="68" t="s">
        <v>26</v>
      </c>
      <c r="D859" s="68" t="s">
        <v>314</v>
      </c>
      <c r="E859" s="89">
        <f>+IF(ISNUMBER(DATA!H641),DATA!H641,"n/a")</f>
        <v>1.9006540000000001</v>
      </c>
      <c r="F859" s="79">
        <f>+IF(ISNUMBER(DATA!I641),DATA!I641,"n/a")</f>
        <v>-5.1989E-2</v>
      </c>
      <c r="G859" s="89">
        <f>+IF(ISNUMBER(DATA!J641),DATA!J641,"n/a")</f>
        <v>1.902153</v>
      </c>
      <c r="H859" s="79">
        <f>+IF(ISNUMBER(DATA!K641),DATA!K641,"n/a")</f>
        <v>-0.14856900000000001</v>
      </c>
      <c r="I859" s="89">
        <f>+IF(ISNUMBER(DATA!L641),DATA!L641,"n/a")</f>
        <v>1.8955169999999999</v>
      </c>
      <c r="J859" s="79">
        <f>+IF(ISNUMBER(DATA!M641),DATA!M641,"n/a")</f>
        <v>-0.17028199999999999</v>
      </c>
      <c r="K859" s="89">
        <f>+IF(ISNUMBER(DATA!N641),DATA!N641,"n/a")</f>
        <v>1.8764449999999999</v>
      </c>
      <c r="L859" s="79">
        <f>+IF(ISNUMBER(DATA!O641),DATA!O641,"n/a")</f>
        <v>-0.18476899999999999</v>
      </c>
      <c r="R859" s="68"/>
      <c r="S859" s="68"/>
      <c r="T859" s="68"/>
      <c r="U859" s="68"/>
      <c r="V859" s="68"/>
      <c r="W859" s="68"/>
      <c r="X859" s="68"/>
      <c r="Y859" s="68"/>
    </row>
    <row r="860" spans="1:25" x14ac:dyDescent="0.2">
      <c r="A860" s="77" t="s">
        <v>19</v>
      </c>
      <c r="B860" s="68" t="s">
        <v>11</v>
      </c>
      <c r="C860" s="68" t="s">
        <v>26</v>
      </c>
      <c r="D860" s="68" t="s">
        <v>315</v>
      </c>
      <c r="E860" s="89">
        <f>+IF(ISNUMBER(DATA!H642),DATA!H642,"n/a")</f>
        <v>2.6768139999999998</v>
      </c>
      <c r="F860" s="79">
        <f>+IF(ISNUMBER(DATA!I642),DATA!I642,"n/a")</f>
        <v>-1.4252000000000001E-2</v>
      </c>
      <c r="G860" s="89">
        <f>+IF(ISNUMBER(DATA!J642),DATA!J642,"n/a")</f>
        <v>2.7490679999999998</v>
      </c>
      <c r="H860" s="79">
        <f>+IF(ISNUMBER(DATA!K642),DATA!K642,"n/a")</f>
        <v>-1.7874000000000001E-2</v>
      </c>
      <c r="I860" s="89">
        <f>+IF(ISNUMBER(DATA!L642),DATA!L642,"n/a")</f>
        <v>2.737444</v>
      </c>
      <c r="J860" s="79">
        <f>+IF(ISNUMBER(DATA!M642),DATA!M642,"n/a")</f>
        <v>1.668E-3</v>
      </c>
      <c r="K860" s="89">
        <f>+IF(ISNUMBER(DATA!N642),DATA!N642,"n/a")</f>
        <v>2.7420779999999998</v>
      </c>
      <c r="L860" s="79">
        <f>+IF(ISNUMBER(DATA!O642),DATA!O642,"n/a")</f>
        <v>1.3433E-2</v>
      </c>
      <c r="R860" s="68"/>
      <c r="S860" s="68"/>
      <c r="T860" s="68"/>
      <c r="U860" s="68"/>
      <c r="V860" s="68"/>
      <c r="W860" s="68"/>
      <c r="X860" s="68"/>
      <c r="Y860" s="68"/>
    </row>
    <row r="861" spans="1:25" x14ac:dyDescent="0.2">
      <c r="A861" s="77" t="s">
        <v>19</v>
      </c>
      <c r="B861" s="68" t="s">
        <v>11</v>
      </c>
      <c r="C861" s="68" t="s">
        <v>26</v>
      </c>
      <c r="D861" s="68" t="s">
        <v>316</v>
      </c>
      <c r="E861" s="89">
        <f>+IF(ISNUMBER(DATA!H643),DATA!H643,"n/a")</f>
        <v>2.6417929999999998</v>
      </c>
      <c r="F861" s="79">
        <f>+IF(ISNUMBER(DATA!I643),DATA!I643,"n/a")</f>
        <v>3.9607999999999997E-2</v>
      </c>
      <c r="G861" s="89">
        <f>+IF(ISNUMBER(DATA!J643),DATA!J643,"n/a")</f>
        <v>2.677238</v>
      </c>
      <c r="H861" s="79">
        <f>+IF(ISNUMBER(DATA!K643),DATA!K643,"n/a")</f>
        <v>3.0769999999999999E-2</v>
      </c>
      <c r="I861" s="89">
        <f>+IF(ISNUMBER(DATA!L643),DATA!L643,"n/a")</f>
        <v>2.6329609999999999</v>
      </c>
      <c r="J861" s="79">
        <f>+IF(ISNUMBER(DATA!M643),DATA!M643,"n/a")</f>
        <v>2.3206000000000001E-2</v>
      </c>
      <c r="K861" s="89">
        <f>+IF(ISNUMBER(DATA!N643),DATA!N643,"n/a")</f>
        <v>2.5865309999999999</v>
      </c>
      <c r="L861" s="79">
        <f>+IF(ISNUMBER(DATA!O643),DATA!O643,"n/a")</f>
        <v>5.1260000000000003E-3</v>
      </c>
      <c r="R861" s="68"/>
      <c r="S861" s="68"/>
      <c r="T861" s="68"/>
      <c r="U861" s="68"/>
      <c r="V861" s="68"/>
      <c r="W861" s="68"/>
      <c r="X861" s="68"/>
      <c r="Y861" s="68"/>
    </row>
    <row r="862" spans="1:25" x14ac:dyDescent="0.2">
      <c r="A862" s="77" t="s">
        <v>19</v>
      </c>
      <c r="B862" s="68" t="s">
        <v>11</v>
      </c>
      <c r="C862" s="68" t="s">
        <v>26</v>
      </c>
      <c r="D862" s="68" t="s">
        <v>317</v>
      </c>
      <c r="E862" s="89">
        <f>+IF(ISNUMBER(DATA!H644),DATA!H644,"n/a")</f>
        <v>3.0779890000000001</v>
      </c>
      <c r="F862" s="79">
        <f>+IF(ISNUMBER(DATA!I644),DATA!I644,"n/a")</f>
        <v>6.2944E-2</v>
      </c>
      <c r="G862" s="89">
        <f>+IF(ISNUMBER(DATA!J644),DATA!J644,"n/a")</f>
        <v>3.0694889999999999</v>
      </c>
      <c r="H862" s="79">
        <f>+IF(ISNUMBER(DATA!K644),DATA!K644,"n/a")</f>
        <v>5.5024000000000003E-2</v>
      </c>
      <c r="I862" s="89">
        <f>+IF(ISNUMBER(DATA!L644),DATA!L644,"n/a")</f>
        <v>3.0442740000000001</v>
      </c>
      <c r="J862" s="79">
        <f>+IF(ISNUMBER(DATA!M644),DATA!M644,"n/a")</f>
        <v>5.7987999999999998E-2</v>
      </c>
      <c r="K862" s="89">
        <f>+IF(ISNUMBER(DATA!N644),DATA!N644,"n/a")</f>
        <v>3.0060169999999999</v>
      </c>
      <c r="L862" s="79">
        <f>+IF(ISNUMBER(DATA!O644),DATA!O644,"n/a")</f>
        <v>6.0599E-2</v>
      </c>
      <c r="R862" s="68"/>
      <c r="S862" s="68"/>
      <c r="T862" s="68"/>
      <c r="U862" s="68"/>
      <c r="V862" s="68"/>
      <c r="W862" s="68"/>
      <c r="X862" s="68"/>
      <c r="Y862" s="68"/>
    </row>
    <row r="863" spans="1:25" x14ac:dyDescent="0.2">
      <c r="A863" s="77" t="s">
        <v>19</v>
      </c>
      <c r="B863" s="68" t="s">
        <v>11</v>
      </c>
      <c r="C863" s="68" t="s">
        <v>26</v>
      </c>
      <c r="D863" s="68" t="s">
        <v>318</v>
      </c>
      <c r="E863" s="89">
        <f>+IF(ISNUMBER(DATA!H645),DATA!H645,"n/a")</f>
        <v>2.7477230000000001</v>
      </c>
      <c r="F863" s="79">
        <f>+IF(ISNUMBER(DATA!I645),DATA!I645,"n/a")</f>
        <v>3.3029999999999997E-2</v>
      </c>
      <c r="G863" s="89">
        <f>+IF(ISNUMBER(DATA!J645),DATA!J645,"n/a")</f>
        <v>2.7665850000000001</v>
      </c>
      <c r="H863" s="79">
        <f>+IF(ISNUMBER(DATA!K645),DATA!K645,"n/a")</f>
        <v>6.658E-2</v>
      </c>
      <c r="I863" s="89">
        <f>+IF(ISNUMBER(DATA!L645),DATA!L645,"n/a")</f>
        <v>2.7730229999999998</v>
      </c>
      <c r="J863" s="79">
        <f>+IF(ISNUMBER(DATA!M645),DATA!M645,"n/a")</f>
        <v>8.0728999999999995E-2</v>
      </c>
      <c r="K863" s="89">
        <f>+IF(ISNUMBER(DATA!N645),DATA!N645,"n/a")</f>
        <v>2.7053400000000001</v>
      </c>
      <c r="L863" s="79">
        <f>+IF(ISNUMBER(DATA!O645),DATA!O645,"n/a")</f>
        <v>7.6661000000000007E-2</v>
      </c>
      <c r="R863" s="68"/>
      <c r="S863" s="68"/>
      <c r="T863" s="68"/>
      <c r="U863" s="68"/>
      <c r="V863" s="68"/>
      <c r="W863" s="68"/>
      <c r="X863" s="68"/>
      <c r="Y863" s="68"/>
    </row>
    <row r="864" spans="1:25" x14ac:dyDescent="0.2">
      <c r="A864" s="77" t="s">
        <v>19</v>
      </c>
      <c r="B864" s="68" t="s">
        <v>11</v>
      </c>
      <c r="C864" s="68" t="s">
        <v>26</v>
      </c>
      <c r="D864" s="68" t="s">
        <v>319</v>
      </c>
      <c r="E864" s="89">
        <f>+IF(ISNUMBER(DATA!H646),DATA!H646,"n/a")</f>
        <v>2.7194389999999999</v>
      </c>
      <c r="F864" s="79">
        <f>+IF(ISNUMBER(DATA!I646),DATA!I646,"n/a")</f>
        <v>5.6829999999999997E-3</v>
      </c>
      <c r="G864" s="89">
        <f>+IF(ISNUMBER(DATA!J646),DATA!J646,"n/a")</f>
        <v>2.7925949999999999</v>
      </c>
      <c r="H864" s="79">
        <f>+IF(ISNUMBER(DATA!K646),DATA!K646,"n/a")</f>
        <v>1.2957E-2</v>
      </c>
      <c r="I864" s="89">
        <f>+IF(ISNUMBER(DATA!L646),DATA!L646,"n/a")</f>
        <v>2.8007909999999998</v>
      </c>
      <c r="J864" s="79">
        <f>+IF(ISNUMBER(DATA!M646),DATA!M646,"n/a")</f>
        <v>2.7654999999999999E-2</v>
      </c>
      <c r="K864" s="89">
        <f>+IF(ISNUMBER(DATA!N646),DATA!N646,"n/a")</f>
        <v>2.786829</v>
      </c>
      <c r="L864" s="79">
        <f>+IF(ISNUMBER(DATA!O646),DATA!O646,"n/a")</f>
        <v>4.3390999999999999E-2</v>
      </c>
      <c r="R864" s="68"/>
      <c r="S864" s="68"/>
      <c r="T864" s="68"/>
      <c r="U864" s="68"/>
      <c r="V864" s="68"/>
      <c r="W864" s="68"/>
      <c r="X864" s="68"/>
      <c r="Y864" s="68"/>
    </row>
    <row r="865" spans="1:25" x14ac:dyDescent="0.2">
      <c r="A865" s="77" t="s">
        <v>19</v>
      </c>
      <c r="B865" s="68" t="s">
        <v>11</v>
      </c>
      <c r="C865" s="68" t="s">
        <v>26</v>
      </c>
      <c r="D865" s="68" t="s">
        <v>320</v>
      </c>
      <c r="E865" s="89">
        <f>+IF(ISNUMBER(DATA!H647),DATA!H647,"n/a")</f>
        <v>2.4786320000000002</v>
      </c>
      <c r="F865" s="79">
        <f>+IF(ISNUMBER(DATA!I647),DATA!I647,"n/a")</f>
        <v>-2.7730999999999999E-2</v>
      </c>
      <c r="G865" s="89">
        <f>+IF(ISNUMBER(DATA!J647),DATA!J647,"n/a")</f>
        <v>2.4892940000000001</v>
      </c>
      <c r="H865" s="79">
        <f>+IF(ISNUMBER(DATA!K647),DATA!K647,"n/a")</f>
        <v>-3.0668999999999998E-2</v>
      </c>
      <c r="I865" s="89">
        <f>+IF(ISNUMBER(DATA!L647),DATA!L647,"n/a")</f>
        <v>2.487428</v>
      </c>
      <c r="J865" s="79">
        <f>+IF(ISNUMBER(DATA!M647),DATA!M647,"n/a")</f>
        <v>-4.6262999999999999E-2</v>
      </c>
      <c r="K865" s="89">
        <f>+IF(ISNUMBER(DATA!N647),DATA!N647,"n/a")</f>
        <v>2.5294629999999998</v>
      </c>
      <c r="L865" s="79">
        <f>+IF(ISNUMBER(DATA!O647),DATA!O647,"n/a")</f>
        <v>-3.1473000000000001E-2</v>
      </c>
      <c r="R865" s="68"/>
      <c r="S865" s="68"/>
      <c r="T865" s="68"/>
      <c r="U865" s="68"/>
      <c r="V865" s="68"/>
      <c r="W865" s="68"/>
      <c r="X865" s="68"/>
      <c r="Y865" s="68"/>
    </row>
    <row r="866" spans="1:25" x14ac:dyDescent="0.2">
      <c r="A866" s="77" t="s">
        <v>19</v>
      </c>
      <c r="B866" s="68" t="s">
        <v>11</v>
      </c>
      <c r="C866" s="68" t="s">
        <v>26</v>
      </c>
      <c r="D866" s="68" t="s">
        <v>321</v>
      </c>
      <c r="E866" s="89">
        <f>+IF(ISNUMBER(DATA!H648),DATA!H648,"n/a")</f>
        <v>3.031863</v>
      </c>
      <c r="F866" s="79">
        <f>+IF(ISNUMBER(DATA!I648),DATA!I648,"n/a")</f>
        <v>8.3489999999999995E-2</v>
      </c>
      <c r="G866" s="89">
        <f>+IF(ISNUMBER(DATA!J648),DATA!J648,"n/a")</f>
        <v>3.0963959999999999</v>
      </c>
      <c r="H866" s="79">
        <f>+IF(ISNUMBER(DATA!K648),DATA!K648,"n/a")</f>
        <v>0.10388699999999999</v>
      </c>
      <c r="I866" s="89">
        <f>+IF(ISNUMBER(DATA!L648),DATA!L648,"n/a")</f>
        <v>3.1210640000000001</v>
      </c>
      <c r="J866" s="79">
        <f>+IF(ISNUMBER(DATA!M648),DATA!M648,"n/a")</f>
        <v>0.10939400000000001</v>
      </c>
      <c r="K866" s="89">
        <f>+IF(ISNUMBER(DATA!N648),DATA!N648,"n/a")</f>
        <v>3.0340379999999998</v>
      </c>
      <c r="L866" s="79">
        <f>+IF(ISNUMBER(DATA!O648),DATA!O648,"n/a")</f>
        <v>9.3787999999999996E-2</v>
      </c>
      <c r="R866" s="68"/>
      <c r="S866" s="68"/>
      <c r="T866" s="68"/>
      <c r="U866" s="68"/>
      <c r="V866" s="68"/>
      <c r="W866" s="68"/>
      <c r="X866" s="68"/>
      <c r="Y866" s="68"/>
    </row>
    <row r="867" spans="1:25" x14ac:dyDescent="0.2">
      <c r="A867" s="77" t="s">
        <v>19</v>
      </c>
      <c r="B867" s="68" t="s">
        <v>11</v>
      </c>
      <c r="C867" s="68" t="s">
        <v>26</v>
      </c>
      <c r="D867" s="68" t="s">
        <v>322</v>
      </c>
      <c r="E867" s="89">
        <f>+IF(ISNUMBER(DATA!H649),DATA!H649,"n/a")</f>
        <v>2.188393</v>
      </c>
      <c r="F867" s="79">
        <f>+IF(ISNUMBER(DATA!I649),DATA!I649,"n/a")</f>
        <v>-1.792E-3</v>
      </c>
      <c r="G867" s="89">
        <f>+IF(ISNUMBER(DATA!J649),DATA!J649,"n/a")</f>
        <v>2.1859199999999999</v>
      </c>
      <c r="H867" s="79">
        <f>+IF(ISNUMBER(DATA!K649),DATA!K649,"n/a")</f>
        <v>-1.5960999999999999E-2</v>
      </c>
      <c r="I867" s="89">
        <f>+IF(ISNUMBER(DATA!L649),DATA!L649,"n/a")</f>
        <v>2.2019060000000001</v>
      </c>
      <c r="J867" s="79">
        <f>+IF(ISNUMBER(DATA!M649),DATA!M649,"n/a")</f>
        <v>-2.2343999999999999E-2</v>
      </c>
      <c r="K867" s="89">
        <f>+IF(ISNUMBER(DATA!N649),DATA!N649,"n/a")</f>
        <v>2.1744780000000001</v>
      </c>
      <c r="L867" s="79">
        <f>+IF(ISNUMBER(DATA!O649),DATA!O649,"n/a")</f>
        <v>-3.2108999999999999E-2</v>
      </c>
      <c r="R867" s="68"/>
      <c r="S867" s="68"/>
      <c r="T867" s="68"/>
      <c r="U867" s="68"/>
      <c r="V867" s="68"/>
      <c r="W867" s="68"/>
      <c r="X867" s="68"/>
      <c r="Y867" s="68"/>
    </row>
    <row r="868" spans="1:25" x14ac:dyDescent="0.2">
      <c r="A868" s="77" t="s">
        <v>19</v>
      </c>
      <c r="B868" s="68" t="s">
        <v>11</v>
      </c>
      <c r="C868" s="68" t="s">
        <v>26</v>
      </c>
      <c r="D868" s="68" t="s">
        <v>323</v>
      </c>
      <c r="E868" s="89">
        <f>+IF(ISNUMBER(DATA!H650),DATA!H650,"n/a")</f>
        <v>2.5117180000000001</v>
      </c>
      <c r="F868" s="79">
        <f>+IF(ISNUMBER(DATA!I650),DATA!I650,"n/a")</f>
        <v>-2.5660000000000001E-3</v>
      </c>
      <c r="G868" s="89">
        <f>+IF(ISNUMBER(DATA!J650),DATA!J650,"n/a")</f>
        <v>2.4995609999999999</v>
      </c>
      <c r="H868" s="79">
        <f>+IF(ISNUMBER(DATA!K650),DATA!K650,"n/a")</f>
        <v>-1.2321E-2</v>
      </c>
      <c r="I868" s="89">
        <f>+IF(ISNUMBER(DATA!L650),DATA!L650,"n/a")</f>
        <v>2.5116990000000001</v>
      </c>
      <c r="J868" s="79">
        <f>+IF(ISNUMBER(DATA!M650),DATA!M650,"n/a")</f>
        <v>6.5430000000000002E-3</v>
      </c>
      <c r="K868" s="89">
        <f>+IF(ISNUMBER(DATA!N650),DATA!N650,"n/a")</f>
        <v>2.4997069999999999</v>
      </c>
      <c r="L868" s="79">
        <f>+IF(ISNUMBER(DATA!O650),DATA!O650,"n/a")</f>
        <v>8.9339999999999992E-3</v>
      </c>
      <c r="R868" s="68"/>
      <c r="S868" s="68"/>
      <c r="T868" s="68"/>
      <c r="U868" s="68"/>
      <c r="V868" s="68"/>
      <c r="W868" s="68"/>
      <c r="X868" s="68"/>
      <c r="Y868" s="68"/>
    </row>
    <row r="869" spans="1:25" x14ac:dyDescent="0.2">
      <c r="A869" s="77" t="s">
        <v>19</v>
      </c>
      <c r="B869" s="68" t="s">
        <v>11</v>
      </c>
      <c r="C869" s="68" t="s">
        <v>26</v>
      </c>
      <c r="D869" s="68" t="s">
        <v>324</v>
      </c>
      <c r="E869" s="89">
        <f>+IF(ISNUMBER(DATA!H651),DATA!H651,"n/a")</f>
        <v>3.0124960000000001</v>
      </c>
      <c r="F869" s="79">
        <f>+IF(ISNUMBER(DATA!I651),DATA!I651,"n/a")</f>
        <v>6.2149000000000003E-2</v>
      </c>
      <c r="G869" s="89">
        <f>+IF(ISNUMBER(DATA!J651),DATA!J651,"n/a")</f>
        <v>2.9797319999999998</v>
      </c>
      <c r="H869" s="79">
        <f>+IF(ISNUMBER(DATA!K651),DATA!K651,"n/a")</f>
        <v>3.6013000000000003E-2</v>
      </c>
      <c r="I869" s="89">
        <f>+IF(ISNUMBER(DATA!L651),DATA!L651,"n/a")</f>
        <v>2.9738169999999999</v>
      </c>
      <c r="J869" s="79">
        <f>+IF(ISNUMBER(DATA!M651),DATA!M651,"n/a")</f>
        <v>4.0705999999999999E-2</v>
      </c>
      <c r="K869" s="89">
        <f>+IF(ISNUMBER(DATA!N651),DATA!N651,"n/a")</f>
        <v>2.996661</v>
      </c>
      <c r="L869" s="79">
        <f>+IF(ISNUMBER(DATA!O651),DATA!O651,"n/a")</f>
        <v>9.4884999999999997E-2</v>
      </c>
      <c r="R869" s="68"/>
      <c r="S869" s="68"/>
      <c r="T869" s="68"/>
      <c r="U869" s="68"/>
      <c r="V869" s="68"/>
      <c r="W869" s="68"/>
      <c r="X869" s="68"/>
      <c r="Y869" s="68"/>
    </row>
    <row r="870" spans="1:25" x14ac:dyDescent="0.2">
      <c r="A870" s="77" t="s">
        <v>19</v>
      </c>
      <c r="B870" s="68" t="s">
        <v>11</v>
      </c>
      <c r="C870" s="68" t="s">
        <v>26</v>
      </c>
      <c r="D870" s="68" t="s">
        <v>325</v>
      </c>
      <c r="E870" s="89">
        <f>+IF(ISNUMBER(DATA!H652),DATA!H652,"n/a")</f>
        <v>2.4545819999999998</v>
      </c>
      <c r="F870" s="79">
        <f>+IF(ISNUMBER(DATA!I652),DATA!I652,"n/a")</f>
        <v>4.1612999999999997E-2</v>
      </c>
      <c r="G870" s="89">
        <f>+IF(ISNUMBER(DATA!J652),DATA!J652,"n/a")</f>
        <v>2.3847290000000001</v>
      </c>
      <c r="H870" s="79">
        <f>+IF(ISNUMBER(DATA!K652),DATA!K652,"n/a")</f>
        <v>1.4290000000000001E-2</v>
      </c>
      <c r="I870" s="89">
        <f>+IF(ISNUMBER(DATA!L652),DATA!L652,"n/a")</f>
        <v>2.4162409999999999</v>
      </c>
      <c r="J870" s="79">
        <f>+IF(ISNUMBER(DATA!M652),DATA!M652,"n/a")</f>
        <v>3.4802E-2</v>
      </c>
      <c r="K870" s="89">
        <f>+IF(ISNUMBER(DATA!N652),DATA!N652,"n/a")</f>
        <v>2.381243</v>
      </c>
      <c r="L870" s="79">
        <f>+IF(ISNUMBER(DATA!O652),DATA!O652,"n/a")</f>
        <v>2.6241E-2</v>
      </c>
      <c r="R870" s="68"/>
      <c r="S870" s="68"/>
      <c r="T870" s="68"/>
      <c r="U870" s="68"/>
      <c r="V870" s="68"/>
      <c r="W870" s="68"/>
      <c r="X870" s="68"/>
      <c r="Y870" s="68"/>
    </row>
    <row r="871" spans="1:25" x14ac:dyDescent="0.2">
      <c r="A871" s="77" t="s">
        <v>19</v>
      </c>
      <c r="B871" s="68" t="s">
        <v>11</v>
      </c>
      <c r="C871" s="68" t="s">
        <v>26</v>
      </c>
      <c r="D871" s="68" t="s">
        <v>351</v>
      </c>
      <c r="E871" s="89">
        <f>+IF(ISNUMBER(DATA!H653),DATA!H653,"n/a")</f>
        <v>2.5822419999999999</v>
      </c>
      <c r="F871" s="79">
        <f>+IF(ISNUMBER(DATA!I653),DATA!I653,"n/a")</f>
        <v>0.279922</v>
      </c>
      <c r="G871" s="89">
        <f>+IF(ISNUMBER(DATA!J653),DATA!J653,"n/a")</f>
        <v>2.5093519999999998</v>
      </c>
      <c r="H871" s="79">
        <f>+IF(ISNUMBER(DATA!K653),DATA!K653,"n/a")</f>
        <v>0.16020000000000001</v>
      </c>
      <c r="I871" s="89">
        <f>+IF(ISNUMBER(DATA!L653),DATA!L653,"n/a")</f>
        <v>2.3659219999999999</v>
      </c>
      <c r="J871" s="79">
        <f>+IF(ISNUMBER(DATA!M653),DATA!M653,"n/a")</f>
        <v>0.131497</v>
      </c>
      <c r="K871" s="89">
        <f>+IF(ISNUMBER(DATA!N653),DATA!N653,"n/a")</f>
        <v>2.3003930000000001</v>
      </c>
      <c r="L871" s="79">
        <f>+IF(ISNUMBER(DATA!O653),DATA!O653,"n/a")</f>
        <v>0.12623500000000001</v>
      </c>
      <c r="R871" s="68"/>
      <c r="S871" s="68"/>
      <c r="T871" s="68"/>
      <c r="U871" s="68"/>
      <c r="V871" s="68"/>
      <c r="W871" s="68"/>
      <c r="X871" s="68"/>
      <c r="Y871" s="68"/>
    </row>
    <row r="872" spans="1:25" x14ac:dyDescent="0.2">
      <c r="A872" s="77" t="s">
        <v>19</v>
      </c>
      <c r="B872" s="68" t="s">
        <v>11</v>
      </c>
      <c r="C872" s="68" t="s">
        <v>26</v>
      </c>
      <c r="D872" s="68" t="s">
        <v>352</v>
      </c>
      <c r="E872" s="89">
        <f>+IF(ISNUMBER(DATA!H654),DATA!H654,"n/a")</f>
        <v>2.801974</v>
      </c>
      <c r="F872" s="79">
        <f>+IF(ISNUMBER(DATA!I654),DATA!I654,"n/a")</f>
        <v>0.137769</v>
      </c>
      <c r="G872" s="89">
        <f>+IF(ISNUMBER(DATA!J654),DATA!J654,"n/a")</f>
        <v>2.725806</v>
      </c>
      <c r="H872" s="79">
        <f>+IF(ISNUMBER(DATA!K654),DATA!K654,"n/a")</f>
        <v>9.0656E-2</v>
      </c>
      <c r="I872" s="89">
        <f>+IF(ISNUMBER(DATA!L654),DATA!L654,"n/a")</f>
        <v>2.6968239999999999</v>
      </c>
      <c r="J872" s="79">
        <f>+IF(ISNUMBER(DATA!M654),DATA!M654,"n/a")</f>
        <v>0.107103</v>
      </c>
      <c r="K872" s="89">
        <f>+IF(ISNUMBER(DATA!N654),DATA!N654,"n/a")</f>
        <v>2.6769229999999999</v>
      </c>
      <c r="L872" s="79">
        <f>+IF(ISNUMBER(DATA!O654),DATA!O654,"n/a")</f>
        <v>0.121833</v>
      </c>
      <c r="R872" s="68"/>
      <c r="S872" s="68"/>
      <c r="T872" s="68"/>
      <c r="U872" s="68"/>
      <c r="V872" s="68"/>
      <c r="W872" s="68"/>
      <c r="X872" s="68"/>
      <c r="Y872" s="68"/>
    </row>
    <row r="873" spans="1:25" x14ac:dyDescent="0.2">
      <c r="A873" s="77"/>
      <c r="E873" s="92"/>
      <c r="F873" s="79"/>
      <c r="G873" s="93"/>
      <c r="H873" s="79"/>
      <c r="I873" s="93"/>
      <c r="J873" s="84"/>
      <c r="K873" s="93"/>
      <c r="L873" s="79"/>
      <c r="R873" s="68"/>
      <c r="S873" s="68"/>
      <c r="T873" s="68"/>
      <c r="U873" s="68"/>
      <c r="V873" s="68"/>
      <c r="W873" s="68"/>
      <c r="X873" s="68"/>
      <c r="Y873" s="68"/>
    </row>
    <row r="874" spans="1:25" x14ac:dyDescent="0.2">
      <c r="A874" s="77" t="s">
        <v>19</v>
      </c>
      <c r="B874" s="68" t="s">
        <v>27</v>
      </c>
      <c r="C874" s="68" t="s">
        <v>0</v>
      </c>
      <c r="D874" s="68" t="s">
        <v>278</v>
      </c>
      <c r="E874" s="78">
        <f>+IF(ISNUMBER(DATA!H3327),DATA!H3327,"n/a")</f>
        <v>83203.899999999994</v>
      </c>
      <c r="F874" s="79">
        <f>+IF(ISNUMBER(DATA!I3327),DATA!I3327,"n/a")</f>
        <v>0.36696099999999998</v>
      </c>
      <c r="G874" s="78">
        <f>+IF(ISNUMBER(DATA!J3327),DATA!J3327,"n/a")</f>
        <v>264229.33</v>
      </c>
      <c r="H874" s="79">
        <f>+IF(ISNUMBER(DATA!K3327),DATA!K3327,"n/a")</f>
        <v>0.22015599999999999</v>
      </c>
      <c r="I874" s="78">
        <f>+IF(ISNUMBER(DATA!L3327),DATA!L3327,"n/a")</f>
        <v>554734.61</v>
      </c>
      <c r="J874" s="79">
        <f>+IF(ISNUMBER(DATA!M3327),DATA!M3327,"n/a")</f>
        <v>0.196654</v>
      </c>
      <c r="K874" s="78">
        <f>+IF(ISNUMBER(DATA!N3327),DATA!N3327,"n/a")</f>
        <v>1095518.26</v>
      </c>
      <c r="L874" s="79">
        <f>+IF(ISNUMBER(DATA!O3327),DATA!O3327,"n/a")</f>
        <v>0.19826299999999999</v>
      </c>
      <c r="R874" s="68"/>
      <c r="S874" s="68"/>
      <c r="T874" s="68"/>
      <c r="U874" s="68"/>
      <c r="V874" s="68"/>
      <c r="W874" s="68"/>
      <c r="X874" s="68"/>
      <c r="Y874" s="68"/>
    </row>
    <row r="875" spans="1:25" x14ac:dyDescent="0.2">
      <c r="A875" s="77" t="s">
        <v>19</v>
      </c>
      <c r="B875" s="68" t="s">
        <v>27</v>
      </c>
      <c r="C875" s="68" t="s">
        <v>0</v>
      </c>
      <c r="D875" s="68" t="s">
        <v>279</v>
      </c>
      <c r="E875" s="78">
        <f>+IF(ISNUMBER(DATA!H3328),DATA!H3328,"n/a")</f>
        <v>244828.27</v>
      </c>
      <c r="F875" s="79">
        <f>+IF(ISNUMBER(DATA!I3328),DATA!I3328,"n/a")</f>
        <v>-0.18388099999999999</v>
      </c>
      <c r="G875" s="78">
        <f>+IF(ISNUMBER(DATA!J3328),DATA!J3328,"n/a")</f>
        <v>846557.9</v>
      </c>
      <c r="H875" s="79">
        <f>+IF(ISNUMBER(DATA!K3328),DATA!K3328,"n/a")</f>
        <v>-0.126968</v>
      </c>
      <c r="I875" s="78">
        <f>+IF(ISNUMBER(DATA!L3328),DATA!L3328,"n/a")</f>
        <v>1742856.13</v>
      </c>
      <c r="J875" s="79">
        <f>+IF(ISNUMBER(DATA!M3328),DATA!M3328,"n/a")</f>
        <v>-0.102283</v>
      </c>
      <c r="K875" s="78">
        <f>+IF(ISNUMBER(DATA!N3328),DATA!N3328,"n/a")</f>
        <v>3525388.11</v>
      </c>
      <c r="L875" s="79">
        <f>+IF(ISNUMBER(DATA!O3328),DATA!O3328,"n/a")</f>
        <v>-7.5997999999999996E-2</v>
      </c>
      <c r="R875" s="68"/>
      <c r="S875" s="68"/>
      <c r="T875" s="68"/>
      <c r="U875" s="68"/>
      <c r="V875" s="68"/>
      <c r="W875" s="68"/>
      <c r="X875" s="68"/>
      <c r="Y875" s="68"/>
    </row>
    <row r="876" spans="1:25" x14ac:dyDescent="0.2">
      <c r="A876" s="77" t="s">
        <v>19</v>
      </c>
      <c r="B876" s="68" t="s">
        <v>27</v>
      </c>
      <c r="C876" s="68" t="s">
        <v>0</v>
      </c>
      <c r="D876" s="68" t="s">
        <v>280</v>
      </c>
      <c r="E876" s="78">
        <f>+IF(ISNUMBER(DATA!H3329),DATA!H3329,"n/a")</f>
        <v>475424.92</v>
      </c>
      <c r="F876" s="79">
        <f>+IF(ISNUMBER(DATA!I3329),DATA!I3329,"n/a")</f>
        <v>3.4979999999999998E-3</v>
      </c>
      <c r="G876" s="78">
        <f>+IF(ISNUMBER(DATA!J3329),DATA!J3329,"n/a")</f>
        <v>1535148.59</v>
      </c>
      <c r="H876" s="79">
        <f>+IF(ISNUMBER(DATA!K3329),DATA!K3329,"n/a")</f>
        <v>-4.4192000000000002E-2</v>
      </c>
      <c r="I876" s="78">
        <f>+IF(ISNUMBER(DATA!L3329),DATA!L3329,"n/a")</f>
        <v>3278630.95</v>
      </c>
      <c r="J876" s="79">
        <f>+IF(ISNUMBER(DATA!M3329),DATA!M3329,"n/a")</f>
        <v>-3.7309000000000002E-2</v>
      </c>
      <c r="K876" s="78">
        <f>+IF(ISNUMBER(DATA!N3329),DATA!N3329,"n/a")</f>
        <v>6913044.4199999999</v>
      </c>
      <c r="L876" s="79">
        <f>+IF(ISNUMBER(DATA!O3329),DATA!O3329,"n/a")</f>
        <v>1.63E-4</v>
      </c>
      <c r="R876" s="68"/>
      <c r="S876" s="68"/>
      <c r="T876" s="68"/>
      <c r="U876" s="68"/>
      <c r="V876" s="68"/>
      <c r="W876" s="68"/>
      <c r="X876" s="68"/>
      <c r="Y876" s="68"/>
    </row>
    <row r="877" spans="1:25" x14ac:dyDescent="0.2">
      <c r="A877" s="77" t="s">
        <v>19</v>
      </c>
      <c r="B877" s="68" t="s">
        <v>27</v>
      </c>
      <c r="C877" s="68" t="s">
        <v>0</v>
      </c>
      <c r="D877" s="68" t="s">
        <v>281</v>
      </c>
      <c r="E877" s="78">
        <f>+IF(ISNUMBER(DATA!H3330),DATA!H3330,"n/a")</f>
        <v>203995.59</v>
      </c>
      <c r="F877" s="79">
        <f>+IF(ISNUMBER(DATA!I3330),DATA!I3330,"n/a")</f>
        <v>5.7592999999999998E-2</v>
      </c>
      <c r="G877" s="78">
        <f>+IF(ISNUMBER(DATA!J3330),DATA!J3330,"n/a")</f>
        <v>676117.84</v>
      </c>
      <c r="H877" s="79">
        <f>+IF(ISNUMBER(DATA!K3330),DATA!K3330,"n/a")</f>
        <v>6.6685999999999995E-2</v>
      </c>
      <c r="I877" s="78">
        <f>+IF(ISNUMBER(DATA!L3330),DATA!L3330,"n/a")</f>
        <v>1425728.22</v>
      </c>
      <c r="J877" s="79">
        <f>+IF(ISNUMBER(DATA!M3330),DATA!M3330,"n/a")</f>
        <v>0.124067</v>
      </c>
      <c r="K877" s="78">
        <f>+IF(ISNUMBER(DATA!N3330),DATA!N3330,"n/a")</f>
        <v>2754899.05</v>
      </c>
      <c r="L877" s="79">
        <f>+IF(ISNUMBER(DATA!O3330),DATA!O3330,"n/a")</f>
        <v>0.13061700000000001</v>
      </c>
      <c r="R877" s="68"/>
      <c r="S877" s="68"/>
      <c r="T877" s="68"/>
      <c r="U877" s="68"/>
      <c r="V877" s="68"/>
      <c r="W877" s="68"/>
      <c r="X877" s="68"/>
      <c r="Y877" s="68"/>
    </row>
    <row r="878" spans="1:25" x14ac:dyDescent="0.2">
      <c r="A878" s="77" t="s">
        <v>19</v>
      </c>
      <c r="B878" s="68" t="s">
        <v>27</v>
      </c>
      <c r="C878" s="68" t="s">
        <v>0</v>
      </c>
      <c r="D878" s="68" t="s">
        <v>282</v>
      </c>
      <c r="E878" s="78">
        <f>+IF(ISNUMBER(DATA!H3331),DATA!H3331,"n/a")</f>
        <v>369087.38</v>
      </c>
      <c r="F878" s="79">
        <f>+IF(ISNUMBER(DATA!I3331),DATA!I3331,"n/a")</f>
        <v>-0.131882</v>
      </c>
      <c r="G878" s="78">
        <f>+IF(ISNUMBER(DATA!J3331),DATA!J3331,"n/a")</f>
        <v>1241916.78</v>
      </c>
      <c r="H878" s="79">
        <f>+IF(ISNUMBER(DATA!K3331),DATA!K3331,"n/a")</f>
        <v>-0.122867</v>
      </c>
      <c r="I878" s="78">
        <f>+IF(ISNUMBER(DATA!L3331),DATA!L3331,"n/a")</f>
        <v>2728009.45</v>
      </c>
      <c r="J878" s="79">
        <f>+IF(ISNUMBER(DATA!M3331),DATA!M3331,"n/a")</f>
        <v>-5.1551E-2</v>
      </c>
      <c r="K878" s="78">
        <f>+IF(ISNUMBER(DATA!N3331),DATA!N3331,"n/a")</f>
        <v>6024935.1699999999</v>
      </c>
      <c r="L878" s="79">
        <f>+IF(ISNUMBER(DATA!O3331),DATA!O3331,"n/a")</f>
        <v>7.5755000000000003E-2</v>
      </c>
      <c r="R878" s="68"/>
      <c r="S878" s="68"/>
      <c r="T878" s="68"/>
      <c r="U878" s="68"/>
      <c r="V878" s="68"/>
      <c r="W878" s="68"/>
      <c r="X878" s="68"/>
      <c r="Y878" s="68"/>
    </row>
    <row r="879" spans="1:25" x14ac:dyDescent="0.2">
      <c r="A879" s="77" t="s">
        <v>19</v>
      </c>
      <c r="B879" s="68" t="s">
        <v>27</v>
      </c>
      <c r="C879" s="68" t="s">
        <v>0</v>
      </c>
      <c r="D879" s="68" t="s">
        <v>283</v>
      </c>
      <c r="E879" s="78">
        <f>+IF(ISNUMBER(DATA!H3332),DATA!H3332,"n/a")</f>
        <v>214860.68</v>
      </c>
      <c r="F879" s="79">
        <f>+IF(ISNUMBER(DATA!I3332),DATA!I3332,"n/a")</f>
        <v>-9.2105999999999993E-2</v>
      </c>
      <c r="G879" s="78">
        <f>+IF(ISNUMBER(DATA!J3332),DATA!J3332,"n/a")</f>
        <v>745199.92</v>
      </c>
      <c r="H879" s="79">
        <f>+IF(ISNUMBER(DATA!K3332),DATA!K3332,"n/a")</f>
        <v>-9.3350000000000002E-2</v>
      </c>
      <c r="I879" s="78">
        <f>+IF(ISNUMBER(DATA!L3332),DATA!L3332,"n/a")</f>
        <v>1586351.87</v>
      </c>
      <c r="J879" s="79">
        <f>+IF(ISNUMBER(DATA!M3332),DATA!M3332,"n/a")</f>
        <v>-7.0933999999999997E-2</v>
      </c>
      <c r="K879" s="78">
        <f>+IF(ISNUMBER(DATA!N3332),DATA!N3332,"n/a")</f>
        <v>3336863.1</v>
      </c>
      <c r="L879" s="79">
        <f>+IF(ISNUMBER(DATA!O3332),DATA!O3332,"n/a")</f>
        <v>-7.9100000000000004E-3</v>
      </c>
      <c r="R879" s="68"/>
      <c r="S879" s="68"/>
      <c r="T879" s="68"/>
      <c r="U879" s="68"/>
      <c r="V879" s="68"/>
      <c r="W879" s="68"/>
      <c r="X879" s="68"/>
      <c r="Y879" s="68"/>
    </row>
    <row r="880" spans="1:25" x14ac:dyDescent="0.2">
      <c r="A880" s="77" t="s">
        <v>19</v>
      </c>
      <c r="B880" s="68" t="s">
        <v>27</v>
      </c>
      <c r="C880" s="68" t="s">
        <v>0</v>
      </c>
      <c r="D880" s="68" t="s">
        <v>284</v>
      </c>
      <c r="E880" s="78">
        <f>+IF(ISNUMBER(DATA!H3333),DATA!H3333,"n/a")</f>
        <v>129942.22</v>
      </c>
      <c r="F880" s="79">
        <f>+IF(ISNUMBER(DATA!I3333),DATA!I3333,"n/a")</f>
        <v>0.153557</v>
      </c>
      <c r="G880" s="78">
        <f>+IF(ISNUMBER(DATA!J3333),DATA!J3333,"n/a")</f>
        <v>409051.21</v>
      </c>
      <c r="H880" s="79">
        <f>+IF(ISNUMBER(DATA!K3333),DATA!K3333,"n/a")</f>
        <v>7.7667E-2</v>
      </c>
      <c r="I880" s="78">
        <f>+IF(ISNUMBER(DATA!L3333),DATA!L3333,"n/a")</f>
        <v>879507.25</v>
      </c>
      <c r="J880" s="79">
        <f>+IF(ISNUMBER(DATA!M3333),DATA!M3333,"n/a")</f>
        <v>0.13442799999999999</v>
      </c>
      <c r="K880" s="78">
        <f>+IF(ISNUMBER(DATA!N3333),DATA!N3333,"n/a")</f>
        <v>1723777.15</v>
      </c>
      <c r="L880" s="79">
        <f>+IF(ISNUMBER(DATA!O3333),DATA!O3333,"n/a")</f>
        <v>0.15617700000000001</v>
      </c>
      <c r="R880" s="68"/>
      <c r="S880" s="68"/>
      <c r="T880" s="68"/>
      <c r="U880" s="68"/>
      <c r="V880" s="68"/>
      <c r="W880" s="68"/>
      <c r="X880" s="68"/>
      <c r="Y880" s="68"/>
    </row>
    <row r="881" spans="1:25" x14ac:dyDescent="0.2">
      <c r="A881" s="77" t="s">
        <v>19</v>
      </c>
      <c r="B881" s="68" t="s">
        <v>27</v>
      </c>
      <c r="C881" s="68" t="s">
        <v>0</v>
      </c>
      <c r="D881" s="68" t="s">
        <v>285</v>
      </c>
      <c r="E881" s="78">
        <f>+IF(ISNUMBER(DATA!H3334),DATA!H3334,"n/a")</f>
        <v>256657.16</v>
      </c>
      <c r="F881" s="79">
        <f>+IF(ISNUMBER(DATA!I3334),DATA!I3334,"n/a")</f>
        <v>0.105244</v>
      </c>
      <c r="G881" s="78">
        <f>+IF(ISNUMBER(DATA!J3334),DATA!J3334,"n/a")</f>
        <v>872037.69</v>
      </c>
      <c r="H881" s="79">
        <f>+IF(ISNUMBER(DATA!K3334),DATA!K3334,"n/a")</f>
        <v>8.3358000000000002E-2</v>
      </c>
      <c r="I881" s="78">
        <f>+IF(ISNUMBER(DATA!L3334),DATA!L3334,"n/a")</f>
        <v>1937556.11</v>
      </c>
      <c r="J881" s="79">
        <f>+IF(ISNUMBER(DATA!M3334),DATA!M3334,"n/a")</f>
        <v>0.15059500000000001</v>
      </c>
      <c r="K881" s="78">
        <f>+IF(ISNUMBER(DATA!N3334),DATA!N3334,"n/a")</f>
        <v>3892420.91</v>
      </c>
      <c r="L881" s="79">
        <f>+IF(ISNUMBER(DATA!O3334),DATA!O3334,"n/a")</f>
        <v>0.16622300000000001</v>
      </c>
      <c r="R881" s="68"/>
      <c r="S881" s="68"/>
      <c r="T881" s="68"/>
      <c r="U881" s="68"/>
      <c r="V881" s="68"/>
      <c r="W881" s="68"/>
      <c r="X881" s="68"/>
      <c r="Y881" s="68"/>
    </row>
    <row r="882" spans="1:25" x14ac:dyDescent="0.2">
      <c r="A882" s="77" t="s">
        <v>19</v>
      </c>
      <c r="B882" s="68" t="s">
        <v>27</v>
      </c>
      <c r="C882" s="68" t="s">
        <v>0</v>
      </c>
      <c r="D882" s="68" t="s">
        <v>286</v>
      </c>
      <c r="E882" s="78">
        <f>+IF(ISNUMBER(DATA!H3335),DATA!H3335,"n/a")</f>
        <v>99711.19</v>
      </c>
      <c r="F882" s="79">
        <f>+IF(ISNUMBER(DATA!I3335),DATA!I3335,"n/a")</f>
        <v>-0.234537</v>
      </c>
      <c r="G882" s="78">
        <f>+IF(ISNUMBER(DATA!J3335),DATA!J3335,"n/a")</f>
        <v>371188.12</v>
      </c>
      <c r="H882" s="79">
        <f>+IF(ISNUMBER(DATA!K3335),DATA!K3335,"n/a")</f>
        <v>-0.18073600000000001</v>
      </c>
      <c r="I882" s="78">
        <f>+IF(ISNUMBER(DATA!L3335),DATA!L3335,"n/a")</f>
        <v>707965.28</v>
      </c>
      <c r="J882" s="79">
        <f>+IF(ISNUMBER(DATA!M3335),DATA!M3335,"n/a")</f>
        <v>-0.24285300000000001</v>
      </c>
      <c r="K882" s="78">
        <f>+IF(ISNUMBER(DATA!N3335),DATA!N3335,"n/a")</f>
        <v>1447045.38</v>
      </c>
      <c r="L882" s="79">
        <f>+IF(ISNUMBER(DATA!O3335),DATA!O3335,"n/a")</f>
        <v>-0.18654200000000001</v>
      </c>
      <c r="R882" s="68"/>
      <c r="S882" s="68"/>
      <c r="T882" s="68"/>
      <c r="U882" s="68"/>
      <c r="V882" s="68"/>
      <c r="W882" s="68"/>
      <c r="X882" s="68"/>
      <c r="Y882" s="68"/>
    </row>
    <row r="883" spans="1:25" x14ac:dyDescent="0.2">
      <c r="A883" s="77" t="s">
        <v>19</v>
      </c>
      <c r="B883" s="68" t="s">
        <v>27</v>
      </c>
      <c r="C883" s="68" t="s">
        <v>0</v>
      </c>
      <c r="D883" s="68" t="s">
        <v>287</v>
      </c>
      <c r="E883" s="78">
        <f>+IF(ISNUMBER(DATA!H3336),DATA!H3336,"n/a")</f>
        <v>125780.8</v>
      </c>
      <c r="F883" s="79">
        <f>+IF(ISNUMBER(DATA!I3336),DATA!I3336,"n/a")</f>
        <v>0.18355199999999999</v>
      </c>
      <c r="G883" s="78">
        <f>+IF(ISNUMBER(DATA!J3336),DATA!J3336,"n/a")</f>
        <v>431064.3</v>
      </c>
      <c r="H883" s="79">
        <f>+IF(ISNUMBER(DATA!K3336),DATA!K3336,"n/a")</f>
        <v>0.19827700000000001</v>
      </c>
      <c r="I883" s="78">
        <f>+IF(ISNUMBER(DATA!L3336),DATA!L3336,"n/a")</f>
        <v>860929.57</v>
      </c>
      <c r="J883" s="79">
        <f>+IF(ISNUMBER(DATA!M3336),DATA!M3336,"n/a")</f>
        <v>0.212584</v>
      </c>
      <c r="K883" s="78">
        <f>+IF(ISNUMBER(DATA!N3336),DATA!N3336,"n/a")</f>
        <v>1685810.79</v>
      </c>
      <c r="L883" s="79">
        <f>+IF(ISNUMBER(DATA!O3336),DATA!O3336,"n/a")</f>
        <v>0.205928</v>
      </c>
      <c r="R883" s="68"/>
      <c r="S883" s="68"/>
      <c r="T883" s="68"/>
      <c r="U883" s="68"/>
      <c r="V883" s="68"/>
      <c r="W883" s="68"/>
      <c r="X883" s="68"/>
      <c r="Y883" s="68"/>
    </row>
    <row r="884" spans="1:25" x14ac:dyDescent="0.2">
      <c r="A884" s="77" t="s">
        <v>19</v>
      </c>
      <c r="B884" s="68" t="s">
        <v>27</v>
      </c>
      <c r="C884" s="68" t="s">
        <v>0</v>
      </c>
      <c r="D884" s="68" t="s">
        <v>288</v>
      </c>
      <c r="E884" s="78">
        <f>+IF(ISNUMBER(DATA!H3337),DATA!H3337,"n/a")</f>
        <v>93164.81</v>
      </c>
      <c r="F884" s="79">
        <f>+IF(ISNUMBER(DATA!I3337),DATA!I3337,"n/a")</f>
        <v>-9.1707999999999998E-2</v>
      </c>
      <c r="G884" s="78">
        <f>+IF(ISNUMBER(DATA!J3337),DATA!J3337,"n/a")</f>
        <v>319399.2</v>
      </c>
      <c r="H884" s="79">
        <f>+IF(ISNUMBER(DATA!K3337),DATA!K3337,"n/a")</f>
        <v>-9.0985999999999997E-2</v>
      </c>
      <c r="I884" s="78">
        <f>+IF(ISNUMBER(DATA!L3337),DATA!L3337,"n/a")</f>
        <v>736985.48</v>
      </c>
      <c r="J884" s="79">
        <f>+IF(ISNUMBER(DATA!M3337),DATA!M3337,"n/a")</f>
        <v>2.6058999999999999E-2</v>
      </c>
      <c r="K884" s="78">
        <f>+IF(ISNUMBER(DATA!N3337),DATA!N3337,"n/a")</f>
        <v>1545797.47</v>
      </c>
      <c r="L884" s="79">
        <f>+IF(ISNUMBER(DATA!O3337),DATA!O3337,"n/a")</f>
        <v>0.156885</v>
      </c>
      <c r="R884" s="68"/>
      <c r="S884" s="68"/>
      <c r="T884" s="68"/>
      <c r="U884" s="68"/>
      <c r="V884" s="68"/>
      <c r="W884" s="68"/>
      <c r="X884" s="68"/>
      <c r="Y884" s="68"/>
    </row>
    <row r="885" spans="1:25" x14ac:dyDescent="0.2">
      <c r="A885" s="77" t="s">
        <v>19</v>
      </c>
      <c r="B885" s="68" t="s">
        <v>27</v>
      </c>
      <c r="C885" s="68" t="s">
        <v>0</v>
      </c>
      <c r="D885" s="68" t="s">
        <v>289</v>
      </c>
      <c r="E885" s="78">
        <f>+IF(ISNUMBER(DATA!H3338),DATA!H3338,"n/a")</f>
        <v>279399.55</v>
      </c>
      <c r="F885" s="79">
        <f>+IF(ISNUMBER(DATA!I3338),DATA!I3338,"n/a")</f>
        <v>0.12655</v>
      </c>
      <c r="G885" s="78">
        <f>+IF(ISNUMBER(DATA!J3338),DATA!J3338,"n/a")</f>
        <v>920783.14</v>
      </c>
      <c r="H885" s="79">
        <f>+IF(ISNUMBER(DATA!K3338),DATA!K3338,"n/a")</f>
        <v>0.13442000000000001</v>
      </c>
      <c r="I885" s="78">
        <f>+IF(ISNUMBER(DATA!L3338),DATA!L3338,"n/a")</f>
        <v>1899211.33</v>
      </c>
      <c r="J885" s="79">
        <f>+IF(ISNUMBER(DATA!M3338),DATA!M3338,"n/a")</f>
        <v>0.15143499999999999</v>
      </c>
      <c r="K885" s="78">
        <f>+IF(ISNUMBER(DATA!N3338),DATA!N3338,"n/a")</f>
        <v>3675220.1</v>
      </c>
      <c r="L885" s="79">
        <f>+IF(ISNUMBER(DATA!O3338),DATA!O3338,"n/a")</f>
        <v>0.124545</v>
      </c>
      <c r="R885" s="68"/>
      <c r="S885" s="68"/>
      <c r="T885" s="68"/>
      <c r="U885" s="68"/>
      <c r="V885" s="68"/>
      <c r="W885" s="68"/>
      <c r="X885" s="68"/>
      <c r="Y885" s="68"/>
    </row>
    <row r="886" spans="1:25" x14ac:dyDescent="0.2">
      <c r="A886" s="77" t="s">
        <v>19</v>
      </c>
      <c r="B886" s="68" t="s">
        <v>27</v>
      </c>
      <c r="C886" s="68" t="s">
        <v>0</v>
      </c>
      <c r="D886" s="68" t="s">
        <v>290</v>
      </c>
      <c r="E886" s="78">
        <f>+IF(ISNUMBER(DATA!H3339),DATA!H3339,"n/a")</f>
        <v>212700.53</v>
      </c>
      <c r="F886" s="79">
        <f>+IF(ISNUMBER(DATA!I3339),DATA!I3339,"n/a")</f>
        <v>0.18263499999999999</v>
      </c>
      <c r="G886" s="78">
        <f>+IF(ISNUMBER(DATA!J3339),DATA!J3339,"n/a")</f>
        <v>692639.86</v>
      </c>
      <c r="H886" s="79">
        <f>+IF(ISNUMBER(DATA!K3339),DATA!K3339,"n/a")</f>
        <v>0.17017399999999999</v>
      </c>
      <c r="I886" s="78">
        <f>+IF(ISNUMBER(DATA!L3339),DATA!L3339,"n/a")</f>
        <v>1418670.68</v>
      </c>
      <c r="J886" s="79">
        <f>+IF(ISNUMBER(DATA!M3339),DATA!M3339,"n/a")</f>
        <v>0.15040600000000001</v>
      </c>
      <c r="K886" s="78">
        <f>+IF(ISNUMBER(DATA!N3339),DATA!N3339,"n/a")</f>
        <v>2789183.51</v>
      </c>
      <c r="L886" s="79">
        <f>+IF(ISNUMBER(DATA!O3339),DATA!O3339,"n/a")</f>
        <v>0.17983299999999999</v>
      </c>
      <c r="R886" s="68"/>
      <c r="S886" s="68"/>
      <c r="T886" s="68"/>
      <c r="U886" s="68"/>
      <c r="V886" s="68"/>
      <c r="W886" s="68"/>
      <c r="X886" s="68"/>
      <c r="Y886" s="68"/>
    </row>
    <row r="887" spans="1:25" x14ac:dyDescent="0.2">
      <c r="A887" s="77" t="s">
        <v>19</v>
      </c>
      <c r="B887" s="68" t="s">
        <v>27</v>
      </c>
      <c r="C887" s="68" t="s">
        <v>0</v>
      </c>
      <c r="D887" s="68" t="s">
        <v>291</v>
      </c>
      <c r="E887" s="78">
        <f>+IF(ISNUMBER(DATA!H3340),DATA!H3340,"n/a")</f>
        <v>121691.24</v>
      </c>
      <c r="F887" s="79">
        <f>+IF(ISNUMBER(DATA!I3340),DATA!I3340,"n/a")</f>
        <v>-0.21663499999999999</v>
      </c>
      <c r="G887" s="78">
        <f>+IF(ISNUMBER(DATA!J3340),DATA!J3340,"n/a")</f>
        <v>410124.3</v>
      </c>
      <c r="H887" s="79">
        <f>+IF(ISNUMBER(DATA!K3340),DATA!K3340,"n/a")</f>
        <v>-0.23522299999999999</v>
      </c>
      <c r="I887" s="78">
        <f>+IF(ISNUMBER(DATA!L3340),DATA!L3340,"n/a")</f>
        <v>996772.96</v>
      </c>
      <c r="J887" s="79">
        <f>+IF(ISNUMBER(DATA!M3340),DATA!M3340,"n/a")</f>
        <v>-0.13114300000000001</v>
      </c>
      <c r="K887" s="78">
        <f>+IF(ISNUMBER(DATA!N3340),DATA!N3340,"n/a")</f>
        <v>2189726</v>
      </c>
      <c r="L887" s="79">
        <f>+IF(ISNUMBER(DATA!O3340),DATA!O3340,"n/a")</f>
        <v>1.1400000000000001E-4</v>
      </c>
      <c r="R887" s="68"/>
      <c r="S887" s="68"/>
      <c r="T887" s="68"/>
      <c r="U887" s="68"/>
      <c r="V887" s="68"/>
      <c r="W887" s="68"/>
      <c r="X887" s="68"/>
      <c r="Y887" s="68"/>
    </row>
    <row r="888" spans="1:25" x14ac:dyDescent="0.2">
      <c r="A888" s="77" t="s">
        <v>19</v>
      </c>
      <c r="B888" s="68" t="s">
        <v>27</v>
      </c>
      <c r="C888" s="68" t="s">
        <v>0</v>
      </c>
      <c r="D888" s="68" t="s">
        <v>292</v>
      </c>
      <c r="E888" s="78">
        <f>+IF(ISNUMBER(DATA!H3341),DATA!H3341,"n/a")</f>
        <v>99189.48</v>
      </c>
      <c r="F888" s="79">
        <f>+IF(ISNUMBER(DATA!I3341),DATA!I3341,"n/a")</f>
        <v>0.104198</v>
      </c>
      <c r="G888" s="78">
        <f>+IF(ISNUMBER(DATA!J3341),DATA!J3341,"n/a")</f>
        <v>320427.65000000002</v>
      </c>
      <c r="H888" s="79">
        <f>+IF(ISNUMBER(DATA!K3341),DATA!K3341,"n/a")</f>
        <v>3.5617000000000003E-2</v>
      </c>
      <c r="I888" s="78">
        <f>+IF(ISNUMBER(DATA!L3341),DATA!L3341,"n/a")</f>
        <v>657505.29</v>
      </c>
      <c r="J888" s="79">
        <f>+IF(ISNUMBER(DATA!M3341),DATA!M3341,"n/a")</f>
        <v>-1.7714000000000001E-2</v>
      </c>
      <c r="K888" s="78">
        <f>+IF(ISNUMBER(DATA!N3341),DATA!N3341,"n/a")</f>
        <v>1311318.78</v>
      </c>
      <c r="L888" s="79">
        <f>+IF(ISNUMBER(DATA!O3341),DATA!O3341,"n/a")</f>
        <v>1.6437E-2</v>
      </c>
      <c r="R888" s="68"/>
      <c r="S888" s="68"/>
      <c r="T888" s="68"/>
      <c r="U888" s="68"/>
      <c r="V888" s="68"/>
      <c r="W888" s="68"/>
      <c r="X888" s="68"/>
      <c r="Y888" s="68"/>
    </row>
    <row r="889" spans="1:25" x14ac:dyDescent="0.2">
      <c r="A889" s="77" t="s">
        <v>19</v>
      </c>
      <c r="B889" s="68" t="s">
        <v>27</v>
      </c>
      <c r="C889" s="68" t="s">
        <v>0</v>
      </c>
      <c r="D889" s="68" t="s">
        <v>293</v>
      </c>
      <c r="E889" s="78">
        <f>+IF(ISNUMBER(DATA!H3342),DATA!H3342,"n/a")</f>
        <v>290497.68</v>
      </c>
      <c r="F889" s="79">
        <f>+IF(ISNUMBER(DATA!I3342),DATA!I3342,"n/a")</f>
        <v>-4.7106000000000002E-2</v>
      </c>
      <c r="G889" s="78">
        <f>+IF(ISNUMBER(DATA!J3342),DATA!J3342,"n/a")</f>
        <v>961296.7</v>
      </c>
      <c r="H889" s="79">
        <f>+IF(ISNUMBER(DATA!K3342),DATA!K3342,"n/a")</f>
        <v>-6.8737999999999994E-2</v>
      </c>
      <c r="I889" s="78">
        <f>+IF(ISNUMBER(DATA!L3342),DATA!L3342,"n/a")</f>
        <v>2018386.96</v>
      </c>
      <c r="J889" s="79">
        <f>+IF(ISNUMBER(DATA!M3342),DATA!M3342,"n/a")</f>
        <v>-4.0788999999999999E-2</v>
      </c>
      <c r="K889" s="78">
        <f>+IF(ISNUMBER(DATA!N3342),DATA!N3342,"n/a")</f>
        <v>4151059.96</v>
      </c>
      <c r="L889" s="79">
        <f>+IF(ISNUMBER(DATA!O3342),DATA!O3342,"n/a")</f>
        <v>6.0140000000000002E-3</v>
      </c>
      <c r="R889" s="68"/>
      <c r="S889" s="68"/>
      <c r="T889" s="68"/>
      <c r="U889" s="68"/>
      <c r="V889" s="68"/>
      <c r="W889" s="68"/>
      <c r="X889" s="68"/>
      <c r="Y889" s="68"/>
    </row>
    <row r="890" spans="1:25" x14ac:dyDescent="0.2">
      <c r="A890" s="77" t="s">
        <v>19</v>
      </c>
      <c r="B890" s="68" t="s">
        <v>27</v>
      </c>
      <c r="C890" s="68" t="s">
        <v>0</v>
      </c>
      <c r="D890" s="68" t="s">
        <v>294</v>
      </c>
      <c r="E890" s="78">
        <f>+IF(ISNUMBER(DATA!H3343),DATA!H3343,"n/a")</f>
        <v>250847.76</v>
      </c>
      <c r="F890" s="79">
        <f>+IF(ISNUMBER(DATA!I3343),DATA!I3343,"n/a")</f>
        <v>-0.14502200000000001</v>
      </c>
      <c r="G890" s="78">
        <f>+IF(ISNUMBER(DATA!J3343),DATA!J3343,"n/a")</f>
        <v>910645.72</v>
      </c>
      <c r="H890" s="79">
        <f>+IF(ISNUMBER(DATA!K3343),DATA!K3343,"n/a")</f>
        <v>-9.7545000000000007E-2</v>
      </c>
      <c r="I890" s="78">
        <f>+IF(ISNUMBER(DATA!L3343),DATA!L3343,"n/a")</f>
        <v>1920358.05</v>
      </c>
      <c r="J890" s="79">
        <f>+IF(ISNUMBER(DATA!M3343),DATA!M3343,"n/a")</f>
        <v>-9.0945999999999999E-2</v>
      </c>
      <c r="K890" s="78">
        <f>+IF(ISNUMBER(DATA!N3343),DATA!N3343,"n/a")</f>
        <v>3997264.68</v>
      </c>
      <c r="L890" s="79">
        <f>+IF(ISNUMBER(DATA!O3343),DATA!O3343,"n/a")</f>
        <v>-1.5637999999999999E-2</v>
      </c>
      <c r="R890" s="68"/>
      <c r="S890" s="68"/>
      <c r="T890" s="68"/>
      <c r="U890" s="68"/>
      <c r="V890" s="68"/>
      <c r="W890" s="68"/>
      <c r="X890" s="68"/>
      <c r="Y890" s="68"/>
    </row>
    <row r="891" spans="1:25" x14ac:dyDescent="0.2">
      <c r="A891" s="77" t="s">
        <v>19</v>
      </c>
      <c r="B891" s="68" t="s">
        <v>27</v>
      </c>
      <c r="C891" s="68" t="s">
        <v>0</v>
      </c>
      <c r="D891" s="68" t="s">
        <v>295</v>
      </c>
      <c r="E891" s="78">
        <f>+IF(ISNUMBER(DATA!H3344),DATA!H3344,"n/a")</f>
        <v>179976.35</v>
      </c>
      <c r="F891" s="79">
        <f>+IF(ISNUMBER(DATA!I3344),DATA!I3344,"n/a")</f>
        <v>9.2659999999999999E-3</v>
      </c>
      <c r="G891" s="78">
        <f>+IF(ISNUMBER(DATA!J3344),DATA!J3344,"n/a")</f>
        <v>593311.13</v>
      </c>
      <c r="H891" s="79">
        <f>+IF(ISNUMBER(DATA!K3344),DATA!K3344,"n/a")</f>
        <v>3.7720999999999998E-2</v>
      </c>
      <c r="I891" s="78">
        <f>+IF(ISNUMBER(DATA!L3344),DATA!L3344,"n/a")</f>
        <v>1210206.76</v>
      </c>
      <c r="J891" s="79">
        <f>+IF(ISNUMBER(DATA!M3344),DATA!M3344,"n/a")</f>
        <v>-1.6185000000000001E-2</v>
      </c>
      <c r="K891" s="78">
        <f>+IF(ISNUMBER(DATA!N3344),DATA!N3344,"n/a")</f>
        <v>2331772.42</v>
      </c>
      <c r="L891" s="79">
        <f>+IF(ISNUMBER(DATA!O3344),DATA!O3344,"n/a")</f>
        <v>-7.0893999999999999E-2</v>
      </c>
      <c r="R891" s="68"/>
      <c r="S891" s="68"/>
      <c r="T891" s="68"/>
      <c r="U891" s="68"/>
      <c r="V891" s="68"/>
      <c r="W891" s="68"/>
      <c r="X891" s="68"/>
      <c r="Y891" s="68"/>
    </row>
    <row r="892" spans="1:25" x14ac:dyDescent="0.2">
      <c r="A892" s="77" t="s">
        <v>19</v>
      </c>
      <c r="B892" s="68" t="s">
        <v>27</v>
      </c>
      <c r="C892" s="68" t="s">
        <v>0</v>
      </c>
      <c r="D892" s="68" t="s">
        <v>296</v>
      </c>
      <c r="E892" s="78">
        <f>+IF(ISNUMBER(DATA!H3345),DATA!H3345,"n/a")</f>
        <v>96776.58</v>
      </c>
      <c r="F892" s="79">
        <f>+IF(ISNUMBER(DATA!I3345),DATA!I3345,"n/a")</f>
        <v>-7.5271000000000005E-2</v>
      </c>
      <c r="G892" s="78">
        <f>+IF(ISNUMBER(DATA!J3345),DATA!J3345,"n/a")</f>
        <v>347346.28</v>
      </c>
      <c r="H892" s="79">
        <f>+IF(ISNUMBER(DATA!K3345),DATA!K3345,"n/a")</f>
        <v>-4.6087000000000003E-2</v>
      </c>
      <c r="I892" s="78">
        <f>+IF(ISNUMBER(DATA!L3345),DATA!L3345,"n/a")</f>
        <v>716895.61</v>
      </c>
      <c r="J892" s="79">
        <f>+IF(ISNUMBER(DATA!M3345),DATA!M3345,"n/a")</f>
        <v>-3.1496999999999997E-2</v>
      </c>
      <c r="K892" s="78">
        <f>+IF(ISNUMBER(DATA!N3345),DATA!N3345,"n/a")</f>
        <v>1423315.15</v>
      </c>
      <c r="L892" s="79">
        <f>+IF(ISNUMBER(DATA!O3345),DATA!O3345,"n/a")</f>
        <v>3.4488999999999999E-2</v>
      </c>
      <c r="R892" s="68"/>
      <c r="S892" s="68"/>
      <c r="T892" s="68"/>
      <c r="U892" s="68"/>
      <c r="V892" s="68"/>
      <c r="W892" s="68"/>
      <c r="X892" s="68"/>
      <c r="Y892" s="68"/>
    </row>
    <row r="893" spans="1:25" x14ac:dyDescent="0.2">
      <c r="A893" s="77" t="s">
        <v>19</v>
      </c>
      <c r="B893" s="68" t="s">
        <v>27</v>
      </c>
      <c r="C893" s="68" t="s">
        <v>0</v>
      </c>
      <c r="D893" s="68" t="s">
        <v>297</v>
      </c>
      <c r="E893" s="78">
        <f>+IF(ISNUMBER(DATA!H3346),DATA!H3346,"n/a")</f>
        <v>150786.5</v>
      </c>
      <c r="F893" s="79">
        <f>+IF(ISNUMBER(DATA!I3346),DATA!I3346,"n/a")</f>
        <v>0.119919</v>
      </c>
      <c r="G893" s="78">
        <f>+IF(ISNUMBER(DATA!J3346),DATA!J3346,"n/a")</f>
        <v>491364.69</v>
      </c>
      <c r="H893" s="79">
        <f>+IF(ISNUMBER(DATA!K3346),DATA!K3346,"n/a")</f>
        <v>0.102565</v>
      </c>
      <c r="I893" s="78">
        <f>+IF(ISNUMBER(DATA!L3346),DATA!L3346,"n/a")</f>
        <v>1060214.56</v>
      </c>
      <c r="J893" s="79">
        <f>+IF(ISNUMBER(DATA!M3346),DATA!M3346,"n/a")</f>
        <v>0.18131700000000001</v>
      </c>
      <c r="K893" s="78">
        <f>+IF(ISNUMBER(DATA!N3346),DATA!N3346,"n/a")</f>
        <v>2082012.18</v>
      </c>
      <c r="L893" s="79">
        <f>+IF(ISNUMBER(DATA!O3346),DATA!O3346,"n/a")</f>
        <v>0.17741599999999999</v>
      </c>
      <c r="R893" s="68"/>
      <c r="S893" s="68"/>
      <c r="T893" s="68"/>
      <c r="U893" s="68"/>
      <c r="V893" s="68"/>
      <c r="W893" s="68"/>
      <c r="X893" s="68"/>
      <c r="Y893" s="68"/>
    </row>
    <row r="894" spans="1:25" x14ac:dyDescent="0.2">
      <c r="A894" s="77" t="s">
        <v>19</v>
      </c>
      <c r="B894" s="68" t="s">
        <v>27</v>
      </c>
      <c r="C894" s="68" t="s">
        <v>0</v>
      </c>
      <c r="D894" s="68" t="s">
        <v>298</v>
      </c>
      <c r="E894" s="78">
        <f>+IF(ISNUMBER(DATA!H3347),DATA!H3347,"n/a")</f>
        <v>127551.56</v>
      </c>
      <c r="F894" s="79">
        <f>+IF(ISNUMBER(DATA!I3347),DATA!I3347,"n/a")</f>
        <v>0.28600599999999998</v>
      </c>
      <c r="G894" s="78">
        <f>+IF(ISNUMBER(DATA!J3347),DATA!J3347,"n/a")</f>
        <v>440475.62</v>
      </c>
      <c r="H894" s="79">
        <f>+IF(ISNUMBER(DATA!K3347),DATA!K3347,"n/a")</f>
        <v>0.335702</v>
      </c>
      <c r="I894" s="78">
        <f>+IF(ISNUMBER(DATA!L3347),DATA!L3347,"n/a")</f>
        <v>874092.53</v>
      </c>
      <c r="J894" s="79">
        <f>+IF(ISNUMBER(DATA!M3347),DATA!M3347,"n/a")</f>
        <v>0.25013999999999997</v>
      </c>
      <c r="K894" s="78">
        <f>+IF(ISNUMBER(DATA!N3347),DATA!N3347,"n/a")</f>
        <v>1710396.52</v>
      </c>
      <c r="L894" s="79">
        <f>+IF(ISNUMBER(DATA!O3347),DATA!O3347,"n/a")</f>
        <v>0.23874699999999999</v>
      </c>
      <c r="R894" s="68"/>
      <c r="S894" s="68"/>
      <c r="T894" s="68"/>
      <c r="U894" s="68"/>
      <c r="V894" s="68"/>
      <c r="W894" s="68"/>
      <c r="X894" s="68"/>
      <c r="Y894" s="68"/>
    </row>
    <row r="895" spans="1:25" x14ac:dyDescent="0.2">
      <c r="A895" s="77" t="s">
        <v>19</v>
      </c>
      <c r="B895" s="68" t="s">
        <v>27</v>
      </c>
      <c r="C895" s="68" t="s">
        <v>0</v>
      </c>
      <c r="D895" s="68" t="s">
        <v>299</v>
      </c>
      <c r="E895" s="78">
        <f>+IF(ISNUMBER(DATA!H3348),DATA!H3348,"n/a")</f>
        <v>542252.43999999994</v>
      </c>
      <c r="F895" s="79">
        <f>+IF(ISNUMBER(DATA!I3348),DATA!I3348,"n/a")</f>
        <v>-9.9205000000000002E-2</v>
      </c>
      <c r="G895" s="78">
        <f>+IF(ISNUMBER(DATA!J3348),DATA!J3348,"n/a")</f>
        <v>1756953.92</v>
      </c>
      <c r="H895" s="79">
        <f>+IF(ISNUMBER(DATA!K3348),DATA!K3348,"n/a")</f>
        <v>-0.135602</v>
      </c>
      <c r="I895" s="78">
        <f>+IF(ISNUMBER(DATA!L3348),DATA!L3348,"n/a")</f>
        <v>3771522.93</v>
      </c>
      <c r="J895" s="79">
        <f>+IF(ISNUMBER(DATA!M3348),DATA!M3348,"n/a")</f>
        <v>-0.10206</v>
      </c>
      <c r="K895" s="78">
        <f>+IF(ISNUMBER(DATA!N3348),DATA!N3348,"n/a")</f>
        <v>8438419.4900000002</v>
      </c>
      <c r="L895" s="79">
        <f>+IF(ISNUMBER(DATA!O3348),DATA!O3348,"n/a")</f>
        <v>-3.4208000000000002E-2</v>
      </c>
      <c r="R895" s="68"/>
      <c r="S895" s="68"/>
      <c r="T895" s="68"/>
      <c r="U895" s="68"/>
      <c r="V895" s="68"/>
      <c r="W895" s="68"/>
      <c r="X895" s="68"/>
      <c r="Y895" s="68"/>
    </row>
    <row r="896" spans="1:25" x14ac:dyDescent="0.2">
      <c r="A896" s="77" t="s">
        <v>19</v>
      </c>
      <c r="B896" s="68" t="s">
        <v>27</v>
      </c>
      <c r="C896" s="68" t="s">
        <v>0</v>
      </c>
      <c r="D896" s="68" t="s">
        <v>300</v>
      </c>
      <c r="E896" s="78">
        <f>+IF(ISNUMBER(DATA!H3349),DATA!H3349,"n/a")</f>
        <v>35843.25</v>
      </c>
      <c r="F896" s="79">
        <f>+IF(ISNUMBER(DATA!I3349),DATA!I3349,"n/a")</f>
        <v>-0.26291100000000001</v>
      </c>
      <c r="G896" s="78">
        <f>+IF(ISNUMBER(DATA!J3349),DATA!J3349,"n/a")</f>
        <v>130591.32</v>
      </c>
      <c r="H896" s="79">
        <f>+IF(ISNUMBER(DATA!K3349),DATA!K3349,"n/a")</f>
        <v>-0.19494300000000001</v>
      </c>
      <c r="I896" s="78">
        <f>+IF(ISNUMBER(DATA!L3349),DATA!L3349,"n/a")</f>
        <v>257557.13</v>
      </c>
      <c r="J896" s="79">
        <f>+IF(ISNUMBER(DATA!M3349),DATA!M3349,"n/a")</f>
        <v>-0.235232</v>
      </c>
      <c r="K896" s="78">
        <f>+IF(ISNUMBER(DATA!N3349),DATA!N3349,"n/a")</f>
        <v>503690.91</v>
      </c>
      <c r="L896" s="79">
        <f>+IF(ISNUMBER(DATA!O3349),DATA!O3349,"n/a")</f>
        <v>-0.19341</v>
      </c>
      <c r="R896" s="68"/>
      <c r="S896" s="68"/>
      <c r="T896" s="68"/>
      <c r="U896" s="68"/>
      <c r="V896" s="68"/>
      <c r="W896" s="68"/>
      <c r="X896" s="68"/>
      <c r="Y896" s="68"/>
    </row>
    <row r="897" spans="1:25" x14ac:dyDescent="0.2">
      <c r="A897" s="77" t="s">
        <v>19</v>
      </c>
      <c r="B897" s="68" t="s">
        <v>27</v>
      </c>
      <c r="C897" s="68" t="s">
        <v>0</v>
      </c>
      <c r="D897" s="68" t="s">
        <v>301</v>
      </c>
      <c r="E897" s="78">
        <f>+IF(ISNUMBER(DATA!H3350),DATA!H3350,"n/a")</f>
        <v>457735.67999999999</v>
      </c>
      <c r="F897" s="79">
        <f>+IF(ISNUMBER(DATA!I3350),DATA!I3350,"n/a")</f>
        <v>0.16259100000000001</v>
      </c>
      <c r="G897" s="78">
        <f>+IF(ISNUMBER(DATA!J3350),DATA!J3350,"n/a")</f>
        <v>1480117.56</v>
      </c>
      <c r="H897" s="79">
        <f>+IF(ISNUMBER(DATA!K3350),DATA!K3350,"n/a")</f>
        <v>0.164936</v>
      </c>
      <c r="I897" s="78">
        <f>+IF(ISNUMBER(DATA!L3350),DATA!L3350,"n/a")</f>
        <v>3074013.52</v>
      </c>
      <c r="J897" s="79">
        <f>+IF(ISNUMBER(DATA!M3350),DATA!M3350,"n/a")</f>
        <v>0.21850900000000001</v>
      </c>
      <c r="K897" s="78">
        <f>+IF(ISNUMBER(DATA!N3350),DATA!N3350,"n/a")</f>
        <v>6040259.7699999996</v>
      </c>
      <c r="L897" s="79">
        <f>+IF(ISNUMBER(DATA!O3350),DATA!O3350,"n/a")</f>
        <v>0.18112500000000001</v>
      </c>
      <c r="R897" s="68"/>
      <c r="S897" s="68"/>
      <c r="T897" s="68"/>
      <c r="U897" s="68"/>
      <c r="V897" s="68"/>
      <c r="W897" s="68"/>
      <c r="X897" s="68"/>
      <c r="Y897" s="68"/>
    </row>
    <row r="898" spans="1:25" x14ac:dyDescent="0.2">
      <c r="A898" s="77" t="s">
        <v>19</v>
      </c>
      <c r="B898" s="68" t="s">
        <v>27</v>
      </c>
      <c r="C898" s="68" t="s">
        <v>0</v>
      </c>
      <c r="D898" s="68" t="s">
        <v>302</v>
      </c>
      <c r="E898" s="78">
        <f>+IF(ISNUMBER(DATA!H3351),DATA!H3351,"n/a")</f>
        <v>179405.47</v>
      </c>
      <c r="F898" s="79">
        <f>+IF(ISNUMBER(DATA!I3351),DATA!I3351,"n/a")</f>
        <v>0.480601</v>
      </c>
      <c r="G898" s="78">
        <f>+IF(ISNUMBER(DATA!J3351),DATA!J3351,"n/a")</f>
        <v>566013.77</v>
      </c>
      <c r="H898" s="79">
        <f>+IF(ISNUMBER(DATA!K3351),DATA!K3351,"n/a")</f>
        <v>0.55849599999999999</v>
      </c>
      <c r="I898" s="78">
        <f>+IF(ISNUMBER(DATA!L3351),DATA!L3351,"n/a")</f>
        <v>1177124.32</v>
      </c>
      <c r="J898" s="79">
        <f>+IF(ISNUMBER(DATA!M3351),DATA!M3351,"n/a")</f>
        <v>0.54938100000000001</v>
      </c>
      <c r="K898" s="78">
        <f>+IF(ISNUMBER(DATA!N3351),DATA!N3351,"n/a")</f>
        <v>2336357.5</v>
      </c>
      <c r="L898" s="79">
        <f>+IF(ISNUMBER(DATA!O3351),DATA!O3351,"n/a")</f>
        <v>0.38905800000000001</v>
      </c>
      <c r="R898" s="68"/>
      <c r="S898" s="68"/>
      <c r="T898" s="68"/>
      <c r="U898" s="68"/>
      <c r="V898" s="68"/>
      <c r="W898" s="68"/>
      <c r="X898" s="68"/>
      <c r="Y898" s="68"/>
    </row>
    <row r="899" spans="1:25" x14ac:dyDescent="0.2">
      <c r="A899" s="77" t="s">
        <v>19</v>
      </c>
      <c r="B899" s="68" t="s">
        <v>27</v>
      </c>
      <c r="C899" s="68" t="s">
        <v>0</v>
      </c>
      <c r="D899" s="68" t="s">
        <v>303</v>
      </c>
      <c r="E899" s="78">
        <f>+IF(ISNUMBER(DATA!H3352),DATA!H3352,"n/a")</f>
        <v>205218.72</v>
      </c>
      <c r="F899" s="79">
        <f>+IF(ISNUMBER(DATA!I3352),DATA!I3352,"n/a")</f>
        <v>1.4052E-2</v>
      </c>
      <c r="G899" s="78">
        <f>+IF(ISNUMBER(DATA!J3352),DATA!J3352,"n/a")</f>
        <v>694727.43</v>
      </c>
      <c r="H899" s="79">
        <f>+IF(ISNUMBER(DATA!K3352),DATA!K3352,"n/a")</f>
        <v>0.181204</v>
      </c>
      <c r="I899" s="78">
        <f>+IF(ISNUMBER(DATA!L3352),DATA!L3352,"n/a")</f>
        <v>1440589.85</v>
      </c>
      <c r="J899" s="79">
        <f>+IF(ISNUMBER(DATA!M3352),DATA!M3352,"n/a")</f>
        <v>0.13345599999999999</v>
      </c>
      <c r="K899" s="78">
        <f>+IF(ISNUMBER(DATA!N3352),DATA!N3352,"n/a")</f>
        <v>3035876.96</v>
      </c>
      <c r="L899" s="79">
        <f>+IF(ISNUMBER(DATA!O3352),DATA!O3352,"n/a")</f>
        <v>0.20469300000000001</v>
      </c>
      <c r="R899" s="68"/>
      <c r="S899" s="68"/>
      <c r="T899" s="68"/>
      <c r="U899" s="68"/>
      <c r="V899" s="68"/>
      <c r="W899" s="68"/>
      <c r="X899" s="68"/>
      <c r="Y899" s="68"/>
    </row>
    <row r="900" spans="1:25" x14ac:dyDescent="0.2">
      <c r="A900" s="77" t="s">
        <v>19</v>
      </c>
      <c r="B900" s="68" t="s">
        <v>27</v>
      </c>
      <c r="C900" s="68" t="s">
        <v>0</v>
      </c>
      <c r="D900" s="68" t="s">
        <v>304</v>
      </c>
      <c r="E900" s="78">
        <f>+IF(ISNUMBER(DATA!H3353),DATA!H3353,"n/a")</f>
        <v>82884.84</v>
      </c>
      <c r="F900" s="79">
        <f>+IF(ISNUMBER(DATA!I3353),DATA!I3353,"n/a")</f>
        <v>-0.13336200000000001</v>
      </c>
      <c r="G900" s="78">
        <f>+IF(ISNUMBER(DATA!J3353),DATA!J3353,"n/a")</f>
        <v>281826.33</v>
      </c>
      <c r="H900" s="79">
        <f>+IF(ISNUMBER(DATA!K3353),DATA!K3353,"n/a")</f>
        <v>-9.2732999999999996E-2</v>
      </c>
      <c r="I900" s="78">
        <f>+IF(ISNUMBER(DATA!L3353),DATA!L3353,"n/a")</f>
        <v>567387.92000000004</v>
      </c>
      <c r="J900" s="79">
        <f>+IF(ISNUMBER(DATA!M3353),DATA!M3353,"n/a")</f>
        <v>-0.113632</v>
      </c>
      <c r="K900" s="78">
        <f>+IF(ISNUMBER(DATA!N3353),DATA!N3353,"n/a")</f>
        <v>1113600.54</v>
      </c>
      <c r="L900" s="79">
        <f>+IF(ISNUMBER(DATA!O3353),DATA!O3353,"n/a")</f>
        <v>-8.0396999999999996E-2</v>
      </c>
      <c r="R900" s="68"/>
      <c r="S900" s="68"/>
      <c r="T900" s="68"/>
      <c r="U900" s="68"/>
      <c r="V900" s="68"/>
      <c r="W900" s="68"/>
      <c r="X900" s="68"/>
      <c r="Y900" s="68"/>
    </row>
    <row r="901" spans="1:25" x14ac:dyDescent="0.2">
      <c r="A901" s="77" t="s">
        <v>19</v>
      </c>
      <c r="B901" s="68" t="s">
        <v>27</v>
      </c>
      <c r="C901" s="68" t="s">
        <v>0</v>
      </c>
      <c r="D901" s="68" t="s">
        <v>305</v>
      </c>
      <c r="E901" s="78">
        <f>+IF(ISNUMBER(DATA!H3354),DATA!H3354,"n/a")</f>
        <v>151155.47</v>
      </c>
      <c r="F901" s="79">
        <f>+IF(ISNUMBER(DATA!I3354),DATA!I3354,"n/a")</f>
        <v>0.15034400000000001</v>
      </c>
      <c r="G901" s="78">
        <f>+IF(ISNUMBER(DATA!J3354),DATA!J3354,"n/a")</f>
        <v>473927.04</v>
      </c>
      <c r="H901" s="79">
        <f>+IF(ISNUMBER(DATA!K3354),DATA!K3354,"n/a")</f>
        <v>0.127308</v>
      </c>
      <c r="I901" s="78">
        <f>+IF(ISNUMBER(DATA!L3354),DATA!L3354,"n/a")</f>
        <v>1082741.19</v>
      </c>
      <c r="J901" s="79">
        <f>+IF(ISNUMBER(DATA!M3354),DATA!M3354,"n/a")</f>
        <v>0.24813299999999999</v>
      </c>
      <c r="K901" s="78">
        <f>+IF(ISNUMBER(DATA!N3354),DATA!N3354,"n/a")</f>
        <v>2071582.73</v>
      </c>
      <c r="L901" s="79">
        <f>+IF(ISNUMBER(DATA!O3354),DATA!O3354,"n/a")</f>
        <v>0.324683</v>
      </c>
      <c r="R901" s="68"/>
      <c r="S901" s="68"/>
      <c r="T901" s="68"/>
      <c r="U901" s="68"/>
      <c r="V901" s="68"/>
      <c r="W901" s="68"/>
      <c r="X901" s="68"/>
      <c r="Y901" s="68"/>
    </row>
    <row r="902" spans="1:25" x14ac:dyDescent="0.2">
      <c r="A902" s="77" t="s">
        <v>19</v>
      </c>
      <c r="B902" s="68" t="s">
        <v>27</v>
      </c>
      <c r="C902" s="68" t="s">
        <v>0</v>
      </c>
      <c r="D902" s="68" t="s">
        <v>306</v>
      </c>
      <c r="E902" s="78">
        <f>+IF(ISNUMBER(DATA!H3355),DATA!H3355,"n/a")</f>
        <v>781513.3</v>
      </c>
      <c r="F902" s="79">
        <f>+IF(ISNUMBER(DATA!I3355),DATA!I3355,"n/a")</f>
        <v>-1.512E-2</v>
      </c>
      <c r="G902" s="78">
        <f>+IF(ISNUMBER(DATA!J3355),DATA!J3355,"n/a")</f>
        <v>2648254.38</v>
      </c>
      <c r="H902" s="79">
        <f>+IF(ISNUMBER(DATA!K3355),DATA!K3355,"n/a")</f>
        <v>-2.0735E-2</v>
      </c>
      <c r="I902" s="78">
        <f>+IF(ISNUMBER(DATA!L3355),DATA!L3355,"n/a")</f>
        <v>5617795.8399999999</v>
      </c>
      <c r="J902" s="79">
        <f>+IF(ISNUMBER(DATA!M3355),DATA!M3355,"n/a")</f>
        <v>1.32E-3</v>
      </c>
      <c r="K902" s="78">
        <f>+IF(ISNUMBER(DATA!N3355),DATA!N3355,"n/a")</f>
        <v>11550633.460000001</v>
      </c>
      <c r="L902" s="79">
        <f>+IF(ISNUMBER(DATA!O3355),DATA!O3355,"n/a")</f>
        <v>3.4789E-2</v>
      </c>
      <c r="R902" s="68"/>
      <c r="S902" s="68"/>
      <c r="T902" s="68"/>
      <c r="U902" s="68"/>
      <c r="V902" s="68"/>
      <c r="W902" s="68"/>
      <c r="X902" s="68"/>
      <c r="Y902" s="68"/>
    </row>
    <row r="903" spans="1:25" x14ac:dyDescent="0.2">
      <c r="A903" s="77" t="s">
        <v>19</v>
      </c>
      <c r="B903" s="68" t="s">
        <v>27</v>
      </c>
      <c r="C903" s="68" t="s">
        <v>0</v>
      </c>
      <c r="D903" s="68" t="s">
        <v>307</v>
      </c>
      <c r="E903" s="78">
        <f>+IF(ISNUMBER(DATA!H3356),DATA!H3356,"n/a")</f>
        <v>299658.21999999997</v>
      </c>
      <c r="F903" s="79">
        <f>+IF(ISNUMBER(DATA!I3356),DATA!I3356,"n/a")</f>
        <v>-1.3269E-2</v>
      </c>
      <c r="G903" s="78">
        <f>+IF(ISNUMBER(DATA!J3356),DATA!J3356,"n/a")</f>
        <v>986546.22</v>
      </c>
      <c r="H903" s="79">
        <f>+IF(ISNUMBER(DATA!K3356),DATA!K3356,"n/a")</f>
        <v>-1.3374E-2</v>
      </c>
      <c r="I903" s="78">
        <f>+IF(ISNUMBER(DATA!L3356),DATA!L3356,"n/a")</f>
        <v>2144024.88</v>
      </c>
      <c r="J903" s="79">
        <f>+IF(ISNUMBER(DATA!M3356),DATA!M3356,"n/a")</f>
        <v>7.1956000000000006E-2</v>
      </c>
      <c r="K903" s="78">
        <f>+IF(ISNUMBER(DATA!N3356),DATA!N3356,"n/a")</f>
        <v>4360496.53</v>
      </c>
      <c r="L903" s="79">
        <f>+IF(ISNUMBER(DATA!O3356),DATA!O3356,"n/a")</f>
        <v>0.159528</v>
      </c>
      <c r="R903" s="68"/>
      <c r="S903" s="68"/>
      <c r="T903" s="68"/>
      <c r="U903" s="68"/>
      <c r="V903" s="68"/>
      <c r="W903" s="68"/>
      <c r="X903" s="68"/>
      <c r="Y903" s="68"/>
    </row>
    <row r="904" spans="1:25" x14ac:dyDescent="0.2">
      <c r="A904" s="77" t="s">
        <v>19</v>
      </c>
      <c r="B904" s="68" t="s">
        <v>27</v>
      </c>
      <c r="C904" s="68" t="s">
        <v>0</v>
      </c>
      <c r="D904" s="68" t="s">
        <v>308</v>
      </c>
      <c r="E904" s="78">
        <f>+IF(ISNUMBER(DATA!H3357),DATA!H3357,"n/a")</f>
        <v>27985.66</v>
      </c>
      <c r="F904" s="79">
        <f>+IF(ISNUMBER(DATA!I3357),DATA!I3357,"n/a")</f>
        <v>-0.27967900000000001</v>
      </c>
      <c r="G904" s="78">
        <f>+IF(ISNUMBER(DATA!J3357),DATA!J3357,"n/a")</f>
        <v>95597.94</v>
      </c>
      <c r="H904" s="79">
        <f>+IF(ISNUMBER(DATA!K3357),DATA!K3357,"n/a")</f>
        <v>-0.331401</v>
      </c>
      <c r="I904" s="78">
        <f>+IF(ISNUMBER(DATA!L3357),DATA!L3357,"n/a")</f>
        <v>208283.83</v>
      </c>
      <c r="J904" s="79">
        <f>+IF(ISNUMBER(DATA!M3357),DATA!M3357,"n/a")</f>
        <v>-0.29589900000000002</v>
      </c>
      <c r="K904" s="78">
        <f>+IF(ISNUMBER(DATA!N3357),DATA!N3357,"n/a")</f>
        <v>440945.46</v>
      </c>
      <c r="L904" s="79">
        <f>+IF(ISNUMBER(DATA!O3357),DATA!O3357,"n/a")</f>
        <v>-0.22086900000000001</v>
      </c>
      <c r="R904" s="68"/>
      <c r="S904" s="68"/>
      <c r="T904" s="68"/>
      <c r="U904" s="68"/>
      <c r="V904" s="68"/>
      <c r="W904" s="68"/>
      <c r="X904" s="68"/>
      <c r="Y904" s="68"/>
    </row>
    <row r="905" spans="1:25" x14ac:dyDescent="0.2">
      <c r="A905" s="77" t="s">
        <v>19</v>
      </c>
      <c r="B905" s="68" t="s">
        <v>27</v>
      </c>
      <c r="C905" s="68" t="s">
        <v>0</v>
      </c>
      <c r="D905" s="68" t="s">
        <v>309</v>
      </c>
      <c r="E905" s="78">
        <f>+IF(ISNUMBER(DATA!H3358),DATA!H3358,"n/a")</f>
        <v>292834.09000000003</v>
      </c>
      <c r="F905" s="79">
        <f>+IF(ISNUMBER(DATA!I3358),DATA!I3358,"n/a")</f>
        <v>0.17218800000000001</v>
      </c>
      <c r="G905" s="78">
        <f>+IF(ISNUMBER(DATA!J3358),DATA!J3358,"n/a")</f>
        <v>933648.48</v>
      </c>
      <c r="H905" s="79">
        <f>+IF(ISNUMBER(DATA!K3358),DATA!K3358,"n/a")</f>
        <v>0.154364</v>
      </c>
      <c r="I905" s="78">
        <f>+IF(ISNUMBER(DATA!L3358),DATA!L3358,"n/a")</f>
        <v>1939474.74</v>
      </c>
      <c r="J905" s="79">
        <f>+IF(ISNUMBER(DATA!M3358),DATA!M3358,"n/a")</f>
        <v>0.22775699999999999</v>
      </c>
      <c r="K905" s="78">
        <f>+IF(ISNUMBER(DATA!N3358),DATA!N3358,"n/a")</f>
        <v>3783967.97</v>
      </c>
      <c r="L905" s="79">
        <f>+IF(ISNUMBER(DATA!O3358),DATA!O3358,"n/a")</f>
        <v>0.19465299999999999</v>
      </c>
      <c r="R905" s="68"/>
      <c r="S905" s="68"/>
      <c r="T905" s="68"/>
      <c r="U905" s="68"/>
      <c r="V905" s="68"/>
      <c r="W905" s="68"/>
      <c r="X905" s="68"/>
      <c r="Y905" s="68"/>
    </row>
    <row r="906" spans="1:25" x14ac:dyDescent="0.2">
      <c r="A906" s="77" t="s">
        <v>19</v>
      </c>
      <c r="B906" s="68" t="s">
        <v>27</v>
      </c>
      <c r="C906" s="68" t="s">
        <v>0</v>
      </c>
      <c r="D906" s="68" t="s">
        <v>310</v>
      </c>
      <c r="E906" s="78">
        <f>+IF(ISNUMBER(DATA!H3359),DATA!H3359,"n/a")</f>
        <v>69927.59</v>
      </c>
      <c r="F906" s="79">
        <f>+IF(ISNUMBER(DATA!I3359),DATA!I3359,"n/a")</f>
        <v>3.7977999999999998E-2</v>
      </c>
      <c r="G906" s="78">
        <f>+IF(ISNUMBER(DATA!J3359),DATA!J3359,"n/a")</f>
        <v>256540.08</v>
      </c>
      <c r="H906" s="79">
        <f>+IF(ISNUMBER(DATA!K3359),DATA!K3359,"n/a")</f>
        <v>5.9383999999999999E-2</v>
      </c>
      <c r="I906" s="78">
        <f>+IF(ISNUMBER(DATA!L3359),DATA!L3359,"n/a")</f>
        <v>551847.88</v>
      </c>
      <c r="J906" s="79">
        <f>+IF(ISNUMBER(DATA!M3359),DATA!M3359,"n/a")</f>
        <v>6.8947999999999995E-2</v>
      </c>
      <c r="K906" s="78">
        <f>+IF(ISNUMBER(DATA!N3359),DATA!N3359,"n/a")</f>
        <v>1068068.51</v>
      </c>
      <c r="L906" s="79">
        <f>+IF(ISNUMBER(DATA!O3359),DATA!O3359,"n/a")</f>
        <v>0.125718</v>
      </c>
      <c r="R906" s="68"/>
      <c r="S906" s="68"/>
      <c r="T906" s="68"/>
      <c r="U906" s="68"/>
      <c r="V906" s="68"/>
      <c r="W906" s="68"/>
      <c r="X906" s="68"/>
      <c r="Y906" s="68"/>
    </row>
    <row r="907" spans="1:25" x14ac:dyDescent="0.2">
      <c r="A907" s="77" t="s">
        <v>19</v>
      </c>
      <c r="B907" s="68" t="s">
        <v>27</v>
      </c>
      <c r="C907" s="68" t="s">
        <v>0</v>
      </c>
      <c r="D907" s="68" t="s">
        <v>311</v>
      </c>
      <c r="E907" s="78">
        <f>+IF(ISNUMBER(DATA!H3360),DATA!H3360,"n/a")</f>
        <v>348914.68</v>
      </c>
      <c r="F907" s="79">
        <f>+IF(ISNUMBER(DATA!I3360),DATA!I3360,"n/a")</f>
        <v>9.9939999999999994E-3</v>
      </c>
      <c r="G907" s="78">
        <f>+IF(ISNUMBER(DATA!J3360),DATA!J3360,"n/a")</f>
        <v>1156806.3999999999</v>
      </c>
      <c r="H907" s="79">
        <f>+IF(ISNUMBER(DATA!K3360),DATA!K3360,"n/a")</f>
        <v>1.2730999999999999E-2</v>
      </c>
      <c r="I907" s="78">
        <f>+IF(ISNUMBER(DATA!L3360),DATA!L3360,"n/a")</f>
        <v>2504951.63</v>
      </c>
      <c r="J907" s="79">
        <f>+IF(ISNUMBER(DATA!M3360),DATA!M3360,"n/a")</f>
        <v>5.3955000000000003E-2</v>
      </c>
      <c r="K907" s="78">
        <f>+IF(ISNUMBER(DATA!N3360),DATA!N3360,"n/a")</f>
        <v>5161572.95</v>
      </c>
      <c r="L907" s="79">
        <f>+IF(ISNUMBER(DATA!O3360),DATA!O3360,"n/a")</f>
        <v>9.5368999999999995E-2</v>
      </c>
      <c r="R907" s="68"/>
      <c r="S907" s="68"/>
      <c r="T907" s="68"/>
      <c r="U907" s="68"/>
      <c r="V907" s="68"/>
      <c r="W907" s="68"/>
      <c r="X907" s="68"/>
      <c r="Y907" s="68"/>
    </row>
    <row r="908" spans="1:25" x14ac:dyDescent="0.2">
      <c r="A908" s="77" t="s">
        <v>19</v>
      </c>
      <c r="B908" s="68" t="s">
        <v>27</v>
      </c>
      <c r="C908" s="68" t="s">
        <v>0</v>
      </c>
      <c r="D908" s="68" t="s">
        <v>312</v>
      </c>
      <c r="E908" s="78">
        <f>+IF(ISNUMBER(DATA!H3361),DATA!H3361,"n/a")</f>
        <v>196666.16</v>
      </c>
      <c r="F908" s="79">
        <f>+IF(ISNUMBER(DATA!I3361),DATA!I3361,"n/a")</f>
        <v>5.6739999999999999E-2</v>
      </c>
      <c r="G908" s="78">
        <f>+IF(ISNUMBER(DATA!J3361),DATA!J3361,"n/a")</f>
        <v>626219.79</v>
      </c>
      <c r="H908" s="79">
        <f>+IF(ISNUMBER(DATA!K3361),DATA!K3361,"n/a")</f>
        <v>5.0305999999999997E-2</v>
      </c>
      <c r="I908" s="78">
        <f>+IF(ISNUMBER(DATA!L3361),DATA!L3361,"n/a")</f>
        <v>1382043.06</v>
      </c>
      <c r="J908" s="79">
        <f>+IF(ISNUMBER(DATA!M3361),DATA!M3361,"n/a")</f>
        <v>0.10656</v>
      </c>
      <c r="K908" s="78">
        <f>+IF(ISNUMBER(DATA!N3361),DATA!N3361,"n/a")</f>
        <v>2921198.38</v>
      </c>
      <c r="L908" s="79">
        <f>+IF(ISNUMBER(DATA!O3361),DATA!O3361,"n/a")</f>
        <v>0.16817499999999999</v>
      </c>
      <c r="R908" s="68"/>
      <c r="S908" s="68"/>
      <c r="T908" s="68"/>
      <c r="U908" s="68"/>
      <c r="V908" s="68"/>
      <c r="W908" s="68"/>
      <c r="X908" s="68"/>
      <c r="Y908" s="68"/>
    </row>
    <row r="909" spans="1:25" x14ac:dyDescent="0.2">
      <c r="A909" s="77" t="s">
        <v>19</v>
      </c>
      <c r="B909" s="68" t="s">
        <v>27</v>
      </c>
      <c r="C909" s="68" t="s">
        <v>0</v>
      </c>
      <c r="D909" s="68" t="s">
        <v>313</v>
      </c>
      <c r="E909" s="78">
        <f>+IF(ISNUMBER(DATA!H3362),DATA!H3362,"n/a")</f>
        <v>203509.68</v>
      </c>
      <c r="F909" s="79">
        <f>+IF(ISNUMBER(DATA!I3362),DATA!I3362,"n/a")</f>
        <v>0.133268</v>
      </c>
      <c r="G909" s="78">
        <f>+IF(ISNUMBER(DATA!J3362),DATA!J3362,"n/a")</f>
        <v>711724.03</v>
      </c>
      <c r="H909" s="79">
        <f>+IF(ISNUMBER(DATA!K3362),DATA!K3362,"n/a")</f>
        <v>0.152971</v>
      </c>
      <c r="I909" s="78">
        <f>+IF(ISNUMBER(DATA!L3362),DATA!L3362,"n/a")</f>
        <v>1475726.72</v>
      </c>
      <c r="J909" s="79">
        <f>+IF(ISNUMBER(DATA!M3362),DATA!M3362,"n/a")</f>
        <v>0.17141000000000001</v>
      </c>
      <c r="K909" s="78">
        <f>+IF(ISNUMBER(DATA!N3362),DATA!N3362,"n/a")</f>
        <v>2894562.75</v>
      </c>
      <c r="L909" s="79">
        <f>+IF(ISNUMBER(DATA!O3362),DATA!O3362,"n/a")</f>
        <v>0.140741</v>
      </c>
      <c r="R909" s="68"/>
      <c r="S909" s="68"/>
      <c r="T909" s="68"/>
      <c r="U909" s="68"/>
      <c r="V909" s="68"/>
      <c r="W909" s="68"/>
      <c r="X909" s="68"/>
      <c r="Y909" s="68"/>
    </row>
    <row r="910" spans="1:25" x14ac:dyDescent="0.2">
      <c r="A910" s="77" t="s">
        <v>19</v>
      </c>
      <c r="B910" s="68" t="s">
        <v>27</v>
      </c>
      <c r="C910" s="68" t="s">
        <v>0</v>
      </c>
      <c r="D910" s="68" t="s">
        <v>314</v>
      </c>
      <c r="E910" s="78">
        <f>+IF(ISNUMBER(DATA!H3363),DATA!H3363,"n/a")</f>
        <v>215555.78</v>
      </c>
      <c r="F910" s="79">
        <f>+IF(ISNUMBER(DATA!I3363),DATA!I3363,"n/a")</f>
        <v>-4.5738000000000001E-2</v>
      </c>
      <c r="G910" s="78">
        <f>+IF(ISNUMBER(DATA!J3363),DATA!J3363,"n/a")</f>
        <v>731050.71</v>
      </c>
      <c r="H910" s="79">
        <f>+IF(ISNUMBER(DATA!K3363),DATA!K3363,"n/a")</f>
        <v>-0.13220599999999999</v>
      </c>
      <c r="I910" s="78">
        <f>+IF(ISNUMBER(DATA!L3363),DATA!L3363,"n/a")</f>
        <v>1467873.7</v>
      </c>
      <c r="J910" s="79">
        <f>+IF(ISNUMBER(DATA!M3363),DATA!M3363,"n/a")</f>
        <v>-0.17677000000000001</v>
      </c>
      <c r="K910" s="78">
        <f>+IF(ISNUMBER(DATA!N3363),DATA!N3363,"n/a")</f>
        <v>3109520.87</v>
      </c>
      <c r="L910" s="79">
        <f>+IF(ISNUMBER(DATA!O3363),DATA!O3363,"n/a")</f>
        <v>-9.1018000000000002E-2</v>
      </c>
      <c r="R910" s="68"/>
      <c r="S910" s="68"/>
      <c r="T910" s="68"/>
      <c r="U910" s="68"/>
      <c r="V910" s="68"/>
      <c r="W910" s="68"/>
      <c r="X910" s="68"/>
      <c r="Y910" s="68"/>
    </row>
    <row r="911" spans="1:25" x14ac:dyDescent="0.2">
      <c r="A911" s="77" t="s">
        <v>19</v>
      </c>
      <c r="B911" s="68" t="s">
        <v>27</v>
      </c>
      <c r="C911" s="68" t="s">
        <v>0</v>
      </c>
      <c r="D911" s="68" t="s">
        <v>315</v>
      </c>
      <c r="E911" s="78">
        <f>+IF(ISNUMBER(DATA!H3364),DATA!H3364,"n/a")</f>
        <v>169282.24</v>
      </c>
      <c r="F911" s="79">
        <f>+IF(ISNUMBER(DATA!I3364),DATA!I3364,"n/a")</f>
        <v>8.1143000000000007E-2</v>
      </c>
      <c r="G911" s="78">
        <f>+IF(ISNUMBER(DATA!J3364),DATA!J3364,"n/a")</f>
        <v>539338.04</v>
      </c>
      <c r="H911" s="79">
        <f>+IF(ISNUMBER(DATA!K3364),DATA!K3364,"n/a")</f>
        <v>4.1418999999999997E-2</v>
      </c>
      <c r="I911" s="78">
        <f>+IF(ISNUMBER(DATA!L3364),DATA!L3364,"n/a")</f>
        <v>1196320.72</v>
      </c>
      <c r="J911" s="79">
        <f>+IF(ISNUMBER(DATA!M3364),DATA!M3364,"n/a")</f>
        <v>8.6535000000000001E-2</v>
      </c>
      <c r="K911" s="78">
        <f>+IF(ISNUMBER(DATA!N3364),DATA!N3364,"n/a")</f>
        <v>2449272.15</v>
      </c>
      <c r="L911" s="79">
        <f>+IF(ISNUMBER(DATA!O3364),DATA!O3364,"n/a")</f>
        <v>0.13116700000000001</v>
      </c>
      <c r="R911" s="68"/>
      <c r="S911" s="68"/>
      <c r="T911" s="68"/>
      <c r="U911" s="68"/>
      <c r="V911" s="68"/>
      <c r="W911" s="68"/>
      <c r="X911" s="68"/>
      <c r="Y911" s="68"/>
    </row>
    <row r="912" spans="1:25" x14ac:dyDescent="0.2">
      <c r="A912" s="77" t="s">
        <v>19</v>
      </c>
      <c r="B912" s="68" t="s">
        <v>27</v>
      </c>
      <c r="C912" s="68" t="s">
        <v>0</v>
      </c>
      <c r="D912" s="68" t="s">
        <v>316</v>
      </c>
      <c r="E912" s="78">
        <f>+IF(ISNUMBER(DATA!H3365),DATA!H3365,"n/a")</f>
        <v>146720.45000000001</v>
      </c>
      <c r="F912" s="79">
        <f>+IF(ISNUMBER(DATA!I3365),DATA!I3365,"n/a")</f>
        <v>-1.9307000000000001E-2</v>
      </c>
      <c r="G912" s="78">
        <f>+IF(ISNUMBER(DATA!J3365),DATA!J3365,"n/a")</f>
        <v>481378.9</v>
      </c>
      <c r="H912" s="79">
        <f>+IF(ISNUMBER(DATA!K3365),DATA!K3365,"n/a")</f>
        <v>-1.7905000000000001E-2</v>
      </c>
      <c r="I912" s="78">
        <f>+IF(ISNUMBER(DATA!L3365),DATA!L3365,"n/a")</f>
        <v>1091216.8500000001</v>
      </c>
      <c r="J912" s="79">
        <f>+IF(ISNUMBER(DATA!M3365),DATA!M3365,"n/a")</f>
        <v>9.1920000000000002E-2</v>
      </c>
      <c r="K912" s="78">
        <f>+IF(ISNUMBER(DATA!N3365),DATA!N3365,"n/a")</f>
        <v>2210879.62</v>
      </c>
      <c r="L912" s="79">
        <f>+IF(ISNUMBER(DATA!O3365),DATA!O3365,"n/a")</f>
        <v>0.13829</v>
      </c>
      <c r="R912" s="68"/>
      <c r="S912" s="68"/>
      <c r="T912" s="68"/>
      <c r="U912" s="68"/>
      <c r="V912" s="68"/>
      <c r="W912" s="68"/>
      <c r="X912" s="68"/>
      <c r="Y912" s="68"/>
    </row>
    <row r="913" spans="1:25" x14ac:dyDescent="0.2">
      <c r="A913" s="77" t="s">
        <v>19</v>
      </c>
      <c r="B913" s="68" t="s">
        <v>27</v>
      </c>
      <c r="C913" s="68" t="s">
        <v>0</v>
      </c>
      <c r="D913" s="68" t="s">
        <v>317</v>
      </c>
      <c r="E913" s="78">
        <f>+IF(ISNUMBER(DATA!H3366),DATA!H3366,"n/a")</f>
        <v>60027.39</v>
      </c>
      <c r="F913" s="79">
        <f>+IF(ISNUMBER(DATA!I3366),DATA!I3366,"n/a")</f>
        <v>-0.30956600000000001</v>
      </c>
      <c r="G913" s="78">
        <f>+IF(ISNUMBER(DATA!J3366),DATA!J3366,"n/a")</f>
        <v>209999.35</v>
      </c>
      <c r="H913" s="79">
        <f>+IF(ISNUMBER(DATA!K3366),DATA!K3366,"n/a")</f>
        <v>-0.28772500000000001</v>
      </c>
      <c r="I913" s="78">
        <f>+IF(ISNUMBER(DATA!L3366),DATA!L3366,"n/a")</f>
        <v>535149.46</v>
      </c>
      <c r="J913" s="79">
        <f>+IF(ISNUMBER(DATA!M3366),DATA!M3366,"n/a")</f>
        <v>-9.5405000000000004E-2</v>
      </c>
      <c r="K913" s="78">
        <f>+IF(ISNUMBER(DATA!N3366),DATA!N3366,"n/a")</f>
        <v>1145228.2</v>
      </c>
      <c r="L913" s="79">
        <f>+IF(ISNUMBER(DATA!O3366),DATA!O3366,"n/a")</f>
        <v>3.6909999999999998E-2</v>
      </c>
      <c r="R913" s="68"/>
      <c r="S913" s="68"/>
      <c r="T913" s="68"/>
      <c r="U913" s="68"/>
      <c r="V913" s="68"/>
      <c r="W913" s="68"/>
      <c r="X913" s="68"/>
      <c r="Y913" s="68"/>
    </row>
    <row r="914" spans="1:25" x14ac:dyDescent="0.2">
      <c r="A914" s="77" t="s">
        <v>19</v>
      </c>
      <c r="B914" s="68" t="s">
        <v>27</v>
      </c>
      <c r="C914" s="68" t="s">
        <v>0</v>
      </c>
      <c r="D914" s="68" t="s">
        <v>318</v>
      </c>
      <c r="E914" s="78">
        <f>+IF(ISNUMBER(DATA!H3367),DATA!H3367,"n/a")</f>
        <v>206835.5</v>
      </c>
      <c r="F914" s="79">
        <f>+IF(ISNUMBER(DATA!I3367),DATA!I3367,"n/a")</f>
        <v>1.8078E-2</v>
      </c>
      <c r="G914" s="78">
        <f>+IF(ISNUMBER(DATA!J3367),DATA!J3367,"n/a")</f>
        <v>680543.74</v>
      </c>
      <c r="H914" s="79">
        <f>+IF(ISNUMBER(DATA!K3367),DATA!K3367,"n/a")</f>
        <v>1.9855000000000001E-2</v>
      </c>
      <c r="I914" s="78">
        <f>+IF(ISNUMBER(DATA!L3367),DATA!L3367,"n/a")</f>
        <v>1469651.96</v>
      </c>
      <c r="J914" s="79">
        <f>+IF(ISNUMBER(DATA!M3367),DATA!M3367,"n/a")</f>
        <v>5.1392E-2</v>
      </c>
      <c r="K914" s="78">
        <f>+IF(ISNUMBER(DATA!N3367),DATA!N3367,"n/a")</f>
        <v>3049441.76</v>
      </c>
      <c r="L914" s="79">
        <f>+IF(ISNUMBER(DATA!O3367),DATA!O3367,"n/a")</f>
        <v>7.8355999999999995E-2</v>
      </c>
      <c r="R914" s="68"/>
      <c r="S914" s="68"/>
      <c r="T914" s="68"/>
      <c r="U914" s="68"/>
      <c r="V914" s="68"/>
      <c r="W914" s="68"/>
      <c r="X914" s="68"/>
      <c r="Y914" s="68"/>
    </row>
    <row r="915" spans="1:25" x14ac:dyDescent="0.2">
      <c r="A915" s="77" t="s">
        <v>19</v>
      </c>
      <c r="B915" s="68" t="s">
        <v>27</v>
      </c>
      <c r="C915" s="68" t="s">
        <v>0</v>
      </c>
      <c r="D915" s="68" t="s">
        <v>319</v>
      </c>
      <c r="E915" s="78">
        <f>+IF(ISNUMBER(DATA!H3368),DATA!H3368,"n/a")</f>
        <v>48186.06</v>
      </c>
      <c r="F915" s="79">
        <f>+IF(ISNUMBER(DATA!I3368),DATA!I3368,"n/a")</f>
        <v>3.7408999999999998E-2</v>
      </c>
      <c r="G915" s="78">
        <f>+IF(ISNUMBER(DATA!J3368),DATA!J3368,"n/a")</f>
        <v>165447.97</v>
      </c>
      <c r="H915" s="79">
        <f>+IF(ISNUMBER(DATA!K3368),DATA!K3368,"n/a")</f>
        <v>1.6552000000000001E-2</v>
      </c>
      <c r="I915" s="78">
        <f>+IF(ISNUMBER(DATA!L3368),DATA!L3368,"n/a")</f>
        <v>345556.04</v>
      </c>
      <c r="J915" s="79">
        <f>+IF(ISNUMBER(DATA!M3368),DATA!M3368,"n/a")</f>
        <v>1.9793000000000002E-2</v>
      </c>
      <c r="K915" s="78">
        <f>+IF(ISNUMBER(DATA!N3368),DATA!N3368,"n/a")</f>
        <v>703022.12</v>
      </c>
      <c r="L915" s="79">
        <f>+IF(ISNUMBER(DATA!O3368),DATA!O3368,"n/a")</f>
        <v>6.5226999999999993E-2</v>
      </c>
      <c r="R915" s="68"/>
      <c r="S915" s="68"/>
      <c r="T915" s="68"/>
      <c r="U915" s="68"/>
      <c r="V915" s="68"/>
      <c r="W915" s="68"/>
      <c r="X915" s="68"/>
      <c r="Y915" s="68"/>
    </row>
    <row r="916" spans="1:25" x14ac:dyDescent="0.2">
      <c r="A916" s="77" t="s">
        <v>19</v>
      </c>
      <c r="B916" s="68" t="s">
        <v>27</v>
      </c>
      <c r="C916" s="68" t="s">
        <v>0</v>
      </c>
      <c r="D916" s="68" t="s">
        <v>320</v>
      </c>
      <c r="E916" s="78">
        <f>+IF(ISNUMBER(DATA!H3369),DATA!H3369,"n/a")</f>
        <v>167610.64000000001</v>
      </c>
      <c r="F916" s="79">
        <f>+IF(ISNUMBER(DATA!I3369),DATA!I3369,"n/a")</f>
        <v>-7.2118000000000002E-2</v>
      </c>
      <c r="G916" s="78">
        <f>+IF(ISNUMBER(DATA!J3369),DATA!J3369,"n/a")</f>
        <v>538177.23</v>
      </c>
      <c r="H916" s="79">
        <f>+IF(ISNUMBER(DATA!K3369),DATA!K3369,"n/a")</f>
        <v>-0.105639</v>
      </c>
      <c r="I916" s="78">
        <f>+IF(ISNUMBER(DATA!L3369),DATA!L3369,"n/a")</f>
        <v>1135624.42</v>
      </c>
      <c r="J916" s="79">
        <f>+IF(ISNUMBER(DATA!M3369),DATA!M3369,"n/a")</f>
        <v>-6.6854999999999998E-2</v>
      </c>
      <c r="K916" s="78">
        <f>+IF(ISNUMBER(DATA!N3369),DATA!N3369,"n/a")</f>
        <v>2430169.36</v>
      </c>
      <c r="L916" s="79">
        <f>+IF(ISNUMBER(DATA!O3369),DATA!O3369,"n/a")</f>
        <v>-2.5703E-2</v>
      </c>
      <c r="R916" s="68"/>
      <c r="S916" s="68"/>
      <c r="T916" s="68"/>
      <c r="U916" s="68"/>
      <c r="V916" s="68"/>
      <c r="W916" s="68"/>
      <c r="X916" s="68"/>
      <c r="Y916" s="68"/>
    </row>
    <row r="917" spans="1:25" x14ac:dyDescent="0.2">
      <c r="A917" s="77" t="s">
        <v>19</v>
      </c>
      <c r="B917" s="68" t="s">
        <v>27</v>
      </c>
      <c r="C917" s="68" t="s">
        <v>0</v>
      </c>
      <c r="D917" s="68" t="s">
        <v>321</v>
      </c>
      <c r="E917" s="78">
        <f>+IF(ISNUMBER(DATA!H3370),DATA!H3370,"n/a")</f>
        <v>408970.64</v>
      </c>
      <c r="F917" s="79">
        <f>+IF(ISNUMBER(DATA!I3370),DATA!I3370,"n/a")</f>
        <v>-6.8292000000000005E-2</v>
      </c>
      <c r="G917" s="78">
        <f>+IF(ISNUMBER(DATA!J3370),DATA!J3370,"n/a")</f>
        <v>1371541.72</v>
      </c>
      <c r="H917" s="79">
        <f>+IF(ISNUMBER(DATA!K3370),DATA!K3370,"n/a")</f>
        <v>-6.7294000000000007E-2</v>
      </c>
      <c r="I917" s="78">
        <f>+IF(ISNUMBER(DATA!L3370),DATA!L3370,"n/a")</f>
        <v>2880191.21</v>
      </c>
      <c r="J917" s="79">
        <f>+IF(ISNUMBER(DATA!M3370),DATA!M3370,"n/a")</f>
        <v>-5.6791000000000001E-2</v>
      </c>
      <c r="K917" s="78">
        <f>+IF(ISNUMBER(DATA!N3370),DATA!N3370,"n/a")</f>
        <v>5985272.3300000001</v>
      </c>
      <c r="L917" s="79">
        <f>+IF(ISNUMBER(DATA!O3370),DATA!O3370,"n/a")</f>
        <v>-3.4250000000000003E-2</v>
      </c>
      <c r="R917" s="68"/>
      <c r="S917" s="68"/>
      <c r="T917" s="68"/>
      <c r="U917" s="68"/>
      <c r="V917" s="68"/>
      <c r="W917" s="68"/>
      <c r="X917" s="68"/>
      <c r="Y917" s="68"/>
    </row>
    <row r="918" spans="1:25" x14ac:dyDescent="0.2">
      <c r="A918" s="77" t="s">
        <v>19</v>
      </c>
      <c r="B918" s="68" t="s">
        <v>27</v>
      </c>
      <c r="C918" s="68" t="s">
        <v>0</v>
      </c>
      <c r="D918" s="68" t="s">
        <v>322</v>
      </c>
      <c r="E918" s="78">
        <f>+IF(ISNUMBER(DATA!H3371),DATA!H3371,"n/a")</f>
        <v>242404.72</v>
      </c>
      <c r="F918" s="79">
        <f>+IF(ISNUMBER(DATA!I3371),DATA!I3371,"n/a")</f>
        <v>-4.3116000000000002E-2</v>
      </c>
      <c r="G918" s="78">
        <f>+IF(ISNUMBER(DATA!J3371),DATA!J3371,"n/a")</f>
        <v>815322.63</v>
      </c>
      <c r="H918" s="79">
        <f>+IF(ISNUMBER(DATA!K3371),DATA!K3371,"n/a")</f>
        <v>-9.8794999999999994E-2</v>
      </c>
      <c r="I918" s="78">
        <f>+IF(ISNUMBER(DATA!L3371),DATA!L3371,"n/a")</f>
        <v>1690352.57</v>
      </c>
      <c r="J918" s="79">
        <f>+IF(ISNUMBER(DATA!M3371),DATA!M3371,"n/a")</f>
        <v>-0.13475599999999999</v>
      </c>
      <c r="K918" s="78">
        <f>+IF(ISNUMBER(DATA!N3371),DATA!N3371,"n/a")</f>
        <v>3678152.24</v>
      </c>
      <c r="L918" s="79">
        <f>+IF(ISNUMBER(DATA!O3371),DATA!O3371,"n/a")</f>
        <v>-7.1982000000000004E-2</v>
      </c>
      <c r="R918" s="68"/>
      <c r="S918" s="68"/>
      <c r="T918" s="68"/>
      <c r="U918" s="68"/>
      <c r="V918" s="68"/>
      <c r="W918" s="68"/>
      <c r="X918" s="68"/>
      <c r="Y918" s="68"/>
    </row>
    <row r="919" spans="1:25" x14ac:dyDescent="0.2">
      <c r="A919" s="77" t="s">
        <v>19</v>
      </c>
      <c r="B919" s="68" t="s">
        <v>27</v>
      </c>
      <c r="C919" s="68" t="s">
        <v>0</v>
      </c>
      <c r="D919" s="68" t="s">
        <v>323</v>
      </c>
      <c r="E919" s="78">
        <f>+IF(ISNUMBER(DATA!H3372),DATA!H3372,"n/a")</f>
        <v>278479.59999999998</v>
      </c>
      <c r="F919" s="79">
        <f>+IF(ISNUMBER(DATA!I3372),DATA!I3372,"n/a")</f>
        <v>7.2538000000000005E-2</v>
      </c>
      <c r="G919" s="78">
        <f>+IF(ISNUMBER(DATA!J3372),DATA!J3372,"n/a")</f>
        <v>916035.42</v>
      </c>
      <c r="H919" s="79">
        <f>+IF(ISNUMBER(DATA!K3372),DATA!K3372,"n/a")</f>
        <v>9.1225000000000001E-2</v>
      </c>
      <c r="I919" s="78">
        <f>+IF(ISNUMBER(DATA!L3372),DATA!L3372,"n/a")</f>
        <v>1977818.6</v>
      </c>
      <c r="J919" s="79">
        <f>+IF(ISNUMBER(DATA!M3372),DATA!M3372,"n/a")</f>
        <v>0.17674400000000001</v>
      </c>
      <c r="K919" s="78">
        <f>+IF(ISNUMBER(DATA!N3372),DATA!N3372,"n/a")</f>
        <v>3782488.69</v>
      </c>
      <c r="L919" s="79">
        <f>+IF(ISNUMBER(DATA!O3372),DATA!O3372,"n/a")</f>
        <v>0.173515</v>
      </c>
      <c r="R919" s="68"/>
      <c r="S919" s="68"/>
      <c r="T919" s="68"/>
      <c r="U919" s="68"/>
      <c r="V919" s="68"/>
      <c r="W919" s="68"/>
      <c r="X919" s="68"/>
      <c r="Y919" s="68"/>
    </row>
    <row r="920" spans="1:25" x14ac:dyDescent="0.2">
      <c r="A920" s="77" t="s">
        <v>19</v>
      </c>
      <c r="B920" s="68" t="s">
        <v>27</v>
      </c>
      <c r="C920" s="68" t="s">
        <v>0</v>
      </c>
      <c r="D920" s="68" t="s">
        <v>324</v>
      </c>
      <c r="E920" s="78">
        <f>+IF(ISNUMBER(DATA!H3373),DATA!H3373,"n/a")</f>
        <v>133776.44</v>
      </c>
      <c r="F920" s="79">
        <f>+IF(ISNUMBER(DATA!I3373),DATA!I3373,"n/a")</f>
        <v>0.161996</v>
      </c>
      <c r="G920" s="78">
        <f>+IF(ISNUMBER(DATA!J3373),DATA!J3373,"n/a")</f>
        <v>450806.73</v>
      </c>
      <c r="H920" s="79">
        <f>+IF(ISNUMBER(DATA!K3373),DATA!K3373,"n/a")</f>
        <v>0.109127</v>
      </c>
      <c r="I920" s="78">
        <f>+IF(ISNUMBER(DATA!L3373),DATA!L3373,"n/a")</f>
        <v>1004605.95</v>
      </c>
      <c r="J920" s="79">
        <f>+IF(ISNUMBER(DATA!M3373),DATA!M3373,"n/a")</f>
        <v>0.207204</v>
      </c>
      <c r="K920" s="78">
        <f>+IF(ISNUMBER(DATA!N3373),DATA!N3373,"n/a")</f>
        <v>1999980.12</v>
      </c>
      <c r="L920" s="79">
        <f>+IF(ISNUMBER(DATA!O3373),DATA!O3373,"n/a")</f>
        <v>0.22325300000000001</v>
      </c>
      <c r="R920" s="68"/>
      <c r="S920" s="68"/>
      <c r="T920" s="68"/>
      <c r="U920" s="68"/>
      <c r="V920" s="68"/>
      <c r="W920" s="68"/>
      <c r="X920" s="68"/>
      <c r="Y920" s="68"/>
    </row>
    <row r="921" spans="1:25" x14ac:dyDescent="0.2">
      <c r="A921" s="77" t="s">
        <v>19</v>
      </c>
      <c r="B921" s="68" t="s">
        <v>27</v>
      </c>
      <c r="C921" s="68" t="s">
        <v>0</v>
      </c>
      <c r="D921" s="68" t="s">
        <v>325</v>
      </c>
      <c r="E921" s="78">
        <f>+IF(ISNUMBER(DATA!H3374),DATA!H3374,"n/a")</f>
        <v>353231.56</v>
      </c>
      <c r="F921" s="79">
        <f>+IF(ISNUMBER(DATA!I3374),DATA!I3374,"n/a")</f>
        <v>7.0125999999999994E-2</v>
      </c>
      <c r="G921" s="78">
        <f>+IF(ISNUMBER(DATA!J3374),DATA!J3374,"n/a")</f>
        <v>1151322.51</v>
      </c>
      <c r="H921" s="79">
        <f>+IF(ISNUMBER(DATA!K3374),DATA!K3374,"n/a")</f>
        <v>0.10427400000000001</v>
      </c>
      <c r="I921" s="78">
        <f>+IF(ISNUMBER(DATA!L3374),DATA!L3374,"n/a")</f>
        <v>2451899.04</v>
      </c>
      <c r="J921" s="79">
        <f>+IF(ISNUMBER(DATA!M3374),DATA!M3374,"n/a")</f>
        <v>0.200045</v>
      </c>
      <c r="K921" s="78">
        <f>+IF(ISNUMBER(DATA!N3374),DATA!N3374,"n/a")</f>
        <v>4847914.18</v>
      </c>
      <c r="L921" s="79">
        <f>+IF(ISNUMBER(DATA!O3374),DATA!O3374,"n/a")</f>
        <v>0.170073</v>
      </c>
      <c r="R921" s="68"/>
      <c r="S921" s="68"/>
      <c r="T921" s="68"/>
      <c r="U921" s="68"/>
      <c r="V921" s="68"/>
      <c r="W921" s="68"/>
      <c r="X921" s="68"/>
      <c r="Y921" s="68"/>
    </row>
    <row r="922" spans="1:25" x14ac:dyDescent="0.2">
      <c r="A922" s="77" t="s">
        <v>19</v>
      </c>
      <c r="B922" s="68" t="s">
        <v>27</v>
      </c>
      <c r="C922" s="68" t="s">
        <v>0</v>
      </c>
      <c r="D922" s="68" t="s">
        <v>351</v>
      </c>
      <c r="E922" s="78">
        <f>+IF(ISNUMBER(DATA!H3375),DATA!H3375,"n/a")</f>
        <v>56460.32</v>
      </c>
      <c r="F922" s="79">
        <f>+IF(ISNUMBER(DATA!I3375),DATA!I3375,"n/a")</f>
        <v>-0.11500199999999999</v>
      </c>
      <c r="G922" s="78">
        <f>+IF(ISNUMBER(DATA!J3375),DATA!J3375,"n/a")</f>
        <v>200221.91</v>
      </c>
      <c r="H922" s="79">
        <f>+IF(ISNUMBER(DATA!K3375),DATA!K3375,"n/a")</f>
        <v>-8.2865999999999995E-2</v>
      </c>
      <c r="I922" s="78">
        <f>+IF(ISNUMBER(DATA!L3375),DATA!L3375,"n/a")</f>
        <v>444614.72</v>
      </c>
      <c r="J922" s="79">
        <f>+IF(ISNUMBER(DATA!M3375),DATA!M3375,"n/a")</f>
        <v>3.7978999999999999E-2</v>
      </c>
      <c r="K922" s="78">
        <f>+IF(ISNUMBER(DATA!N3375),DATA!N3375,"n/a")</f>
        <v>908985.34</v>
      </c>
      <c r="L922" s="79">
        <f>+IF(ISNUMBER(DATA!O3375),DATA!O3375,"n/a")</f>
        <v>0.167938</v>
      </c>
      <c r="R922" s="68"/>
      <c r="S922" s="68"/>
      <c r="T922" s="68"/>
      <c r="U922" s="68"/>
      <c r="V922" s="68"/>
      <c r="W922" s="68"/>
      <c r="X922" s="68"/>
      <c r="Y922" s="68"/>
    </row>
    <row r="923" spans="1:25" x14ac:dyDescent="0.2">
      <c r="A923" s="77" t="s">
        <v>19</v>
      </c>
      <c r="B923" s="68" t="s">
        <v>27</v>
      </c>
      <c r="C923" s="68" t="s">
        <v>0</v>
      </c>
      <c r="D923" s="68" t="s">
        <v>352</v>
      </c>
      <c r="E923" s="78">
        <f>+IF(ISNUMBER(DATA!H3376),DATA!H3376,"n/a")</f>
        <v>192745.39</v>
      </c>
      <c r="F923" s="79">
        <f>+IF(ISNUMBER(DATA!I3376),DATA!I3376,"n/a")</f>
        <v>0.17107</v>
      </c>
      <c r="G923" s="78">
        <f>+IF(ISNUMBER(DATA!J3376),DATA!J3376,"n/a")</f>
        <v>637595.66</v>
      </c>
      <c r="H923" s="79">
        <f>+IF(ISNUMBER(DATA!K3376),DATA!K3376,"n/a")</f>
        <v>0.122853</v>
      </c>
      <c r="I923" s="78">
        <f>+IF(ISNUMBER(DATA!L3376),DATA!L3376,"n/a")</f>
        <v>1340199.08</v>
      </c>
      <c r="J923" s="79">
        <f>+IF(ISNUMBER(DATA!M3376),DATA!M3376,"n/a")</f>
        <v>0.17460800000000001</v>
      </c>
      <c r="K923" s="78">
        <f>+IF(ISNUMBER(DATA!N3376),DATA!N3376,"n/a")</f>
        <v>2630139.7200000002</v>
      </c>
      <c r="L923" s="79">
        <f>+IF(ISNUMBER(DATA!O3376),DATA!O3376,"n/a")</f>
        <v>0.19029099999999999</v>
      </c>
      <c r="R923" s="68"/>
      <c r="S923" s="68"/>
      <c r="T923" s="68"/>
      <c r="U923" s="68"/>
      <c r="V923" s="68"/>
      <c r="W923" s="68"/>
      <c r="X923" s="68"/>
      <c r="Y923" s="68"/>
    </row>
    <row r="924" spans="1:25" x14ac:dyDescent="0.2">
      <c r="A924" s="77"/>
      <c r="E924" s="92"/>
      <c r="F924" s="79"/>
      <c r="G924" s="93"/>
      <c r="H924" s="79"/>
      <c r="I924" s="93"/>
      <c r="J924" s="84"/>
      <c r="K924" s="93"/>
      <c r="L924" s="79"/>
      <c r="R924" s="68"/>
      <c r="S924" s="68"/>
      <c r="T924" s="68"/>
      <c r="U924" s="68"/>
      <c r="V924" s="68"/>
      <c r="W924" s="68"/>
      <c r="X924" s="68"/>
      <c r="Y924" s="68"/>
    </row>
    <row r="925" spans="1:25" x14ac:dyDescent="0.2">
      <c r="A925" s="77" t="s">
        <v>19</v>
      </c>
      <c r="B925" s="68" t="s">
        <v>27</v>
      </c>
      <c r="C925" s="68" t="s">
        <v>9</v>
      </c>
      <c r="D925" s="68" t="s">
        <v>278</v>
      </c>
      <c r="E925" s="78">
        <f>+IF(ISNUMBER(DATA!H3386),DATA!H3386,"n/a")</f>
        <v>17340.7</v>
      </c>
      <c r="F925" s="79">
        <f>+IF(ISNUMBER(DATA!I3386),DATA!I3386,"n/a")</f>
        <v>0.35785899999999998</v>
      </c>
      <c r="G925" s="78">
        <f>+IF(ISNUMBER(DATA!J3386),DATA!J3386,"n/a")</f>
        <v>58812.35</v>
      </c>
      <c r="H925" s="79">
        <f>+IF(ISNUMBER(DATA!K3386),DATA!K3386,"n/a")</f>
        <v>0.263293</v>
      </c>
      <c r="I925" s="78">
        <f>+IF(ISNUMBER(DATA!L3386),DATA!L3386,"n/a")</f>
        <v>122155.62</v>
      </c>
      <c r="J925" s="79">
        <f>+IF(ISNUMBER(DATA!M3386),DATA!M3386,"n/a")</f>
        <v>0.19831399999999999</v>
      </c>
      <c r="K925" s="78">
        <f>+IF(ISNUMBER(DATA!N3386),DATA!N3386,"n/a")</f>
        <v>238674.25</v>
      </c>
      <c r="L925" s="79">
        <f>+IF(ISNUMBER(DATA!O3386),DATA!O3386,"n/a")</f>
        <v>0.206488</v>
      </c>
      <c r="R925" s="68"/>
      <c r="S925" s="68"/>
      <c r="T925" s="68"/>
      <c r="U925" s="68"/>
      <c r="V925" s="68"/>
      <c r="W925" s="68"/>
      <c r="X925" s="68"/>
      <c r="Y925" s="68"/>
    </row>
    <row r="926" spans="1:25" x14ac:dyDescent="0.2">
      <c r="A926" s="77" t="s">
        <v>19</v>
      </c>
      <c r="B926" s="68" t="s">
        <v>27</v>
      </c>
      <c r="C926" s="68" t="s">
        <v>9</v>
      </c>
      <c r="D926" s="68" t="s">
        <v>279</v>
      </c>
      <c r="E926" s="78">
        <f>+IF(ISNUMBER(DATA!H3387),DATA!H3387,"n/a")</f>
        <v>55758.44</v>
      </c>
      <c r="F926" s="79">
        <f>+IF(ISNUMBER(DATA!I3387),DATA!I3387,"n/a")</f>
        <v>-0.19972599999999999</v>
      </c>
      <c r="G926" s="78">
        <f>+IF(ISNUMBER(DATA!J3387),DATA!J3387,"n/a")</f>
        <v>198026.67</v>
      </c>
      <c r="H926" s="79">
        <f>+IF(ISNUMBER(DATA!K3387),DATA!K3387,"n/a")</f>
        <v>-0.11872000000000001</v>
      </c>
      <c r="I926" s="78">
        <f>+IF(ISNUMBER(DATA!L3387),DATA!L3387,"n/a")</f>
        <v>397270.61</v>
      </c>
      <c r="J926" s="79">
        <f>+IF(ISNUMBER(DATA!M3387),DATA!M3387,"n/a")</f>
        <v>-0.11052099999999999</v>
      </c>
      <c r="K926" s="78">
        <f>+IF(ISNUMBER(DATA!N3387),DATA!N3387,"n/a")</f>
        <v>800750.58</v>
      </c>
      <c r="L926" s="79">
        <f>+IF(ISNUMBER(DATA!O3387),DATA!O3387,"n/a")</f>
        <v>-8.4375000000000006E-2</v>
      </c>
      <c r="R926" s="68"/>
      <c r="S926" s="68"/>
      <c r="T926" s="68"/>
      <c r="U926" s="68"/>
      <c r="V926" s="68"/>
      <c r="W926" s="68"/>
      <c r="X926" s="68"/>
      <c r="Y926" s="68"/>
    </row>
    <row r="927" spans="1:25" x14ac:dyDescent="0.2">
      <c r="A927" s="77" t="s">
        <v>19</v>
      </c>
      <c r="B927" s="68" t="s">
        <v>27</v>
      </c>
      <c r="C927" s="68" t="s">
        <v>9</v>
      </c>
      <c r="D927" s="68" t="s">
        <v>280</v>
      </c>
      <c r="E927" s="78">
        <f>+IF(ISNUMBER(DATA!H3388),DATA!H3388,"n/a")</f>
        <v>114508.17</v>
      </c>
      <c r="F927" s="79">
        <f>+IF(ISNUMBER(DATA!I3388),DATA!I3388,"n/a")</f>
        <v>-3.6852000000000003E-2</v>
      </c>
      <c r="G927" s="78">
        <f>+IF(ISNUMBER(DATA!J3388),DATA!J3388,"n/a")</f>
        <v>364993.77</v>
      </c>
      <c r="H927" s="79">
        <f>+IF(ISNUMBER(DATA!K3388),DATA!K3388,"n/a")</f>
        <v>-8.3787E-2</v>
      </c>
      <c r="I927" s="78">
        <f>+IF(ISNUMBER(DATA!L3388),DATA!L3388,"n/a")</f>
        <v>780624.19</v>
      </c>
      <c r="J927" s="79">
        <f>+IF(ISNUMBER(DATA!M3388),DATA!M3388,"n/a")</f>
        <v>-6.6015000000000004E-2</v>
      </c>
      <c r="K927" s="78">
        <f>+IF(ISNUMBER(DATA!N3388),DATA!N3388,"n/a")</f>
        <v>1668254.6</v>
      </c>
      <c r="L927" s="79">
        <f>+IF(ISNUMBER(DATA!O3388),DATA!O3388,"n/a")</f>
        <v>-1.6782999999999999E-2</v>
      </c>
      <c r="R927" s="68"/>
      <c r="S927" s="68"/>
      <c r="T927" s="68"/>
      <c r="U927" s="68"/>
      <c r="V927" s="68"/>
      <c r="W927" s="68"/>
      <c r="X927" s="68"/>
      <c r="Y927" s="68"/>
    </row>
    <row r="928" spans="1:25" x14ac:dyDescent="0.2">
      <c r="A928" s="77" t="s">
        <v>19</v>
      </c>
      <c r="B928" s="68" t="s">
        <v>27</v>
      </c>
      <c r="C928" s="68" t="s">
        <v>9</v>
      </c>
      <c r="D928" s="68" t="s">
        <v>281</v>
      </c>
      <c r="E928" s="78">
        <f>+IF(ISNUMBER(DATA!H3389),DATA!H3389,"n/a")</f>
        <v>46120.15</v>
      </c>
      <c r="F928" s="79">
        <f>+IF(ISNUMBER(DATA!I3389),DATA!I3389,"n/a")</f>
        <v>4.0604000000000001E-2</v>
      </c>
      <c r="G928" s="78">
        <f>+IF(ISNUMBER(DATA!J3389),DATA!J3389,"n/a")</f>
        <v>156480.03</v>
      </c>
      <c r="H928" s="79">
        <f>+IF(ISNUMBER(DATA!K3389),DATA!K3389,"n/a")</f>
        <v>7.3860999999999996E-2</v>
      </c>
      <c r="I928" s="78">
        <f>+IF(ISNUMBER(DATA!L3389),DATA!L3389,"n/a")</f>
        <v>323920.90999999997</v>
      </c>
      <c r="J928" s="79">
        <f>+IF(ISNUMBER(DATA!M3389),DATA!M3389,"n/a")</f>
        <v>0.11826200000000001</v>
      </c>
      <c r="K928" s="78">
        <f>+IF(ISNUMBER(DATA!N3389),DATA!N3389,"n/a")</f>
        <v>628772.31000000006</v>
      </c>
      <c r="L928" s="79">
        <f>+IF(ISNUMBER(DATA!O3389),DATA!O3389,"n/a")</f>
        <v>0.13648099999999999</v>
      </c>
      <c r="R928" s="68"/>
      <c r="S928" s="68"/>
      <c r="T928" s="68"/>
      <c r="U928" s="68"/>
      <c r="V928" s="68"/>
      <c r="W928" s="68"/>
      <c r="X928" s="68"/>
      <c r="Y928" s="68"/>
    </row>
    <row r="929" spans="1:25" x14ac:dyDescent="0.2">
      <c r="A929" s="77" t="s">
        <v>19</v>
      </c>
      <c r="B929" s="68" t="s">
        <v>27</v>
      </c>
      <c r="C929" s="68" t="s">
        <v>9</v>
      </c>
      <c r="D929" s="68" t="s">
        <v>282</v>
      </c>
      <c r="E929" s="78">
        <f>+IF(ISNUMBER(DATA!H3390),DATA!H3390,"n/a")</f>
        <v>96979.29</v>
      </c>
      <c r="F929" s="79">
        <f>+IF(ISNUMBER(DATA!I3390),DATA!I3390,"n/a")</f>
        <v>-0.14677000000000001</v>
      </c>
      <c r="G929" s="78">
        <f>+IF(ISNUMBER(DATA!J3390),DATA!J3390,"n/a")</f>
        <v>319710.33</v>
      </c>
      <c r="H929" s="79">
        <f>+IF(ISNUMBER(DATA!K3390),DATA!K3390,"n/a")</f>
        <v>-0.14926400000000001</v>
      </c>
      <c r="I929" s="78">
        <f>+IF(ISNUMBER(DATA!L3390),DATA!L3390,"n/a")</f>
        <v>717935.43</v>
      </c>
      <c r="J929" s="79">
        <f>+IF(ISNUMBER(DATA!M3390),DATA!M3390,"n/a")</f>
        <v>-5.4921999999999999E-2</v>
      </c>
      <c r="K929" s="78">
        <f>+IF(ISNUMBER(DATA!N3390),DATA!N3390,"n/a")</f>
        <v>1611697.23</v>
      </c>
      <c r="L929" s="79">
        <f>+IF(ISNUMBER(DATA!O3390),DATA!O3390,"n/a")</f>
        <v>9.0948000000000001E-2</v>
      </c>
      <c r="R929" s="68"/>
      <c r="S929" s="68"/>
      <c r="T929" s="68"/>
      <c r="U929" s="68"/>
      <c r="V929" s="68"/>
      <c r="W929" s="68"/>
      <c r="X929" s="68"/>
      <c r="Y929" s="68"/>
    </row>
    <row r="930" spans="1:25" x14ac:dyDescent="0.2">
      <c r="A930" s="77" t="s">
        <v>19</v>
      </c>
      <c r="B930" s="68" t="s">
        <v>27</v>
      </c>
      <c r="C930" s="68" t="s">
        <v>9</v>
      </c>
      <c r="D930" s="68" t="s">
        <v>283</v>
      </c>
      <c r="E930" s="78">
        <f>+IF(ISNUMBER(DATA!H3391),DATA!H3391,"n/a")</f>
        <v>52093.99</v>
      </c>
      <c r="F930" s="79">
        <f>+IF(ISNUMBER(DATA!I3391),DATA!I3391,"n/a")</f>
        <v>-0.11014400000000001</v>
      </c>
      <c r="G930" s="78">
        <f>+IF(ISNUMBER(DATA!J3391),DATA!J3391,"n/a")</f>
        <v>181719.04000000001</v>
      </c>
      <c r="H930" s="79">
        <f>+IF(ISNUMBER(DATA!K3391),DATA!K3391,"n/a")</f>
        <v>-0.105286</v>
      </c>
      <c r="I930" s="78">
        <f>+IF(ISNUMBER(DATA!L3391),DATA!L3391,"n/a")</f>
        <v>386511.03</v>
      </c>
      <c r="J930" s="79">
        <f>+IF(ISNUMBER(DATA!M3391),DATA!M3391,"n/a")</f>
        <v>-8.9290999999999995E-2</v>
      </c>
      <c r="K930" s="78">
        <f>+IF(ISNUMBER(DATA!N3391),DATA!N3391,"n/a")</f>
        <v>815757.96</v>
      </c>
      <c r="L930" s="79">
        <f>+IF(ISNUMBER(DATA!O3391),DATA!O3391,"n/a")</f>
        <v>-2.4239E-2</v>
      </c>
      <c r="R930" s="68"/>
      <c r="S930" s="68"/>
      <c r="T930" s="68"/>
      <c r="U930" s="68"/>
      <c r="V930" s="68"/>
      <c r="W930" s="68"/>
      <c r="X930" s="68"/>
      <c r="Y930" s="68"/>
    </row>
    <row r="931" spans="1:25" x14ac:dyDescent="0.2">
      <c r="A931" s="77" t="s">
        <v>19</v>
      </c>
      <c r="B931" s="68" t="s">
        <v>27</v>
      </c>
      <c r="C931" s="68" t="s">
        <v>9</v>
      </c>
      <c r="D931" s="68" t="s">
        <v>284</v>
      </c>
      <c r="E931" s="78">
        <f>+IF(ISNUMBER(DATA!H3392),DATA!H3392,"n/a")</f>
        <v>27816.98</v>
      </c>
      <c r="F931" s="79">
        <f>+IF(ISNUMBER(DATA!I3392),DATA!I3392,"n/a")</f>
        <v>0.17256099999999999</v>
      </c>
      <c r="G931" s="78">
        <f>+IF(ISNUMBER(DATA!J3392),DATA!J3392,"n/a")</f>
        <v>84844.76</v>
      </c>
      <c r="H931" s="79">
        <f>+IF(ISNUMBER(DATA!K3392),DATA!K3392,"n/a")</f>
        <v>9.6254000000000006E-2</v>
      </c>
      <c r="I931" s="78">
        <f>+IF(ISNUMBER(DATA!L3392),DATA!L3392,"n/a")</f>
        <v>182935.73</v>
      </c>
      <c r="J931" s="79">
        <f>+IF(ISNUMBER(DATA!M3392),DATA!M3392,"n/a")</f>
        <v>0.15889700000000001</v>
      </c>
      <c r="K931" s="78">
        <f>+IF(ISNUMBER(DATA!N3392),DATA!N3392,"n/a")</f>
        <v>358556.75</v>
      </c>
      <c r="L931" s="79">
        <f>+IF(ISNUMBER(DATA!O3392),DATA!O3392,"n/a")</f>
        <v>0.19801099999999999</v>
      </c>
      <c r="R931" s="68"/>
      <c r="S931" s="68"/>
      <c r="T931" s="68"/>
      <c r="U931" s="68"/>
      <c r="V931" s="68"/>
      <c r="W931" s="68"/>
      <c r="X931" s="68"/>
      <c r="Y931" s="68"/>
    </row>
    <row r="932" spans="1:25" x14ac:dyDescent="0.2">
      <c r="A932" s="77" t="s">
        <v>19</v>
      </c>
      <c r="B932" s="68" t="s">
        <v>27</v>
      </c>
      <c r="C932" s="68" t="s">
        <v>9</v>
      </c>
      <c r="D932" s="68" t="s">
        <v>285</v>
      </c>
      <c r="E932" s="78">
        <f>+IF(ISNUMBER(DATA!H3393),DATA!H3393,"n/a")</f>
        <v>55141.87</v>
      </c>
      <c r="F932" s="79">
        <f>+IF(ISNUMBER(DATA!I3393),DATA!I3393,"n/a")</f>
        <v>7.2382000000000002E-2</v>
      </c>
      <c r="G932" s="78">
        <f>+IF(ISNUMBER(DATA!J3393),DATA!J3393,"n/a")</f>
        <v>183030.2</v>
      </c>
      <c r="H932" s="79">
        <f>+IF(ISNUMBER(DATA!K3393),DATA!K3393,"n/a")</f>
        <v>4.5351000000000002E-2</v>
      </c>
      <c r="I932" s="78">
        <f>+IF(ISNUMBER(DATA!L3393),DATA!L3393,"n/a")</f>
        <v>416617.84</v>
      </c>
      <c r="J932" s="79">
        <f>+IF(ISNUMBER(DATA!M3393),DATA!M3393,"n/a")</f>
        <v>0.126135</v>
      </c>
      <c r="K932" s="78">
        <f>+IF(ISNUMBER(DATA!N3393),DATA!N3393,"n/a")</f>
        <v>847122.42</v>
      </c>
      <c r="L932" s="79">
        <f>+IF(ISNUMBER(DATA!O3393),DATA!O3393,"n/a")</f>
        <v>0.16660900000000001</v>
      </c>
      <c r="R932" s="68"/>
      <c r="S932" s="68"/>
      <c r="T932" s="68"/>
      <c r="U932" s="68"/>
      <c r="V932" s="68"/>
      <c r="W932" s="68"/>
      <c r="X932" s="68"/>
      <c r="Y932" s="68"/>
    </row>
    <row r="933" spans="1:25" x14ac:dyDescent="0.2">
      <c r="A933" s="77" t="s">
        <v>19</v>
      </c>
      <c r="B933" s="68" t="s">
        <v>27</v>
      </c>
      <c r="C933" s="68" t="s">
        <v>9</v>
      </c>
      <c r="D933" s="68" t="s">
        <v>286</v>
      </c>
      <c r="E933" s="78">
        <f>+IF(ISNUMBER(DATA!H3394),DATA!H3394,"n/a")</f>
        <v>23470.880000000001</v>
      </c>
      <c r="F933" s="79">
        <f>+IF(ISNUMBER(DATA!I3394),DATA!I3394,"n/a")</f>
        <v>-0.270623</v>
      </c>
      <c r="G933" s="78">
        <f>+IF(ISNUMBER(DATA!J3394),DATA!J3394,"n/a")</f>
        <v>85511.81</v>
      </c>
      <c r="H933" s="79">
        <f>+IF(ISNUMBER(DATA!K3394),DATA!K3394,"n/a")</f>
        <v>-0.236627</v>
      </c>
      <c r="I933" s="78">
        <f>+IF(ISNUMBER(DATA!L3394),DATA!L3394,"n/a")</f>
        <v>172877.51</v>
      </c>
      <c r="J933" s="79">
        <f>+IF(ISNUMBER(DATA!M3394),DATA!M3394,"n/a")</f>
        <v>-0.25738699999999998</v>
      </c>
      <c r="K933" s="78">
        <f>+IF(ISNUMBER(DATA!N3394),DATA!N3394,"n/a")</f>
        <v>356396.93</v>
      </c>
      <c r="L933" s="79">
        <f>+IF(ISNUMBER(DATA!O3394),DATA!O3394,"n/a")</f>
        <v>-0.19597600000000001</v>
      </c>
      <c r="R933" s="68"/>
      <c r="S933" s="68"/>
      <c r="T933" s="68"/>
      <c r="U933" s="68"/>
      <c r="V933" s="68"/>
      <c r="W933" s="68"/>
      <c r="X933" s="68"/>
      <c r="Y933" s="68"/>
    </row>
    <row r="934" spans="1:25" x14ac:dyDescent="0.2">
      <c r="A934" s="77" t="s">
        <v>19</v>
      </c>
      <c r="B934" s="68" t="s">
        <v>27</v>
      </c>
      <c r="C934" s="68" t="s">
        <v>9</v>
      </c>
      <c r="D934" s="68" t="s">
        <v>287</v>
      </c>
      <c r="E934" s="78">
        <f>+IF(ISNUMBER(DATA!H3395),DATA!H3395,"n/a")</f>
        <v>24001.37</v>
      </c>
      <c r="F934" s="79">
        <f>+IF(ISNUMBER(DATA!I3395),DATA!I3395,"n/a")</f>
        <v>0.19880200000000001</v>
      </c>
      <c r="G934" s="78">
        <f>+IF(ISNUMBER(DATA!J3395),DATA!J3395,"n/a")</f>
        <v>83045.2</v>
      </c>
      <c r="H934" s="79">
        <f>+IF(ISNUMBER(DATA!K3395),DATA!K3395,"n/a")</f>
        <v>0.24216399999999999</v>
      </c>
      <c r="I934" s="78">
        <f>+IF(ISNUMBER(DATA!L3395),DATA!L3395,"n/a")</f>
        <v>167289.29</v>
      </c>
      <c r="J934" s="79">
        <f>+IF(ISNUMBER(DATA!M3395),DATA!M3395,"n/a")</f>
        <v>0.244647</v>
      </c>
      <c r="K934" s="78">
        <f>+IF(ISNUMBER(DATA!N3395),DATA!N3395,"n/a")</f>
        <v>327325.18</v>
      </c>
      <c r="L934" s="79">
        <f>+IF(ISNUMBER(DATA!O3395),DATA!O3395,"n/a")</f>
        <v>0.18410000000000001</v>
      </c>
      <c r="R934" s="68"/>
      <c r="S934" s="68"/>
      <c r="T934" s="68"/>
      <c r="U934" s="68"/>
      <c r="V934" s="68"/>
      <c r="W934" s="68"/>
      <c r="X934" s="68"/>
      <c r="Y934" s="68"/>
    </row>
    <row r="935" spans="1:25" x14ac:dyDescent="0.2">
      <c r="A935" s="77" t="s">
        <v>19</v>
      </c>
      <c r="B935" s="68" t="s">
        <v>27</v>
      </c>
      <c r="C935" s="68" t="s">
        <v>9</v>
      </c>
      <c r="D935" s="68" t="s">
        <v>288</v>
      </c>
      <c r="E935" s="78">
        <f>+IF(ISNUMBER(DATA!H3396),DATA!H3396,"n/a")</f>
        <v>19213.66</v>
      </c>
      <c r="F935" s="79">
        <f>+IF(ISNUMBER(DATA!I3396),DATA!I3396,"n/a")</f>
        <v>-0.132494</v>
      </c>
      <c r="G935" s="78">
        <f>+IF(ISNUMBER(DATA!J3396),DATA!J3396,"n/a")</f>
        <v>67124.070000000007</v>
      </c>
      <c r="H935" s="79">
        <f>+IF(ISNUMBER(DATA!K3396),DATA!K3396,"n/a")</f>
        <v>-0.11217100000000001</v>
      </c>
      <c r="I935" s="78">
        <f>+IF(ISNUMBER(DATA!L3396),DATA!L3396,"n/a")</f>
        <v>158053.99</v>
      </c>
      <c r="J935" s="79">
        <f>+IF(ISNUMBER(DATA!M3396),DATA!M3396,"n/a")</f>
        <v>6.3000000000000003E-4</v>
      </c>
      <c r="K935" s="78">
        <f>+IF(ISNUMBER(DATA!N3396),DATA!N3396,"n/a")</f>
        <v>335698.74</v>
      </c>
      <c r="L935" s="79">
        <f>+IF(ISNUMBER(DATA!O3396),DATA!O3396,"n/a")</f>
        <v>0.116493</v>
      </c>
      <c r="R935" s="68"/>
      <c r="S935" s="68"/>
      <c r="T935" s="68"/>
      <c r="U935" s="68"/>
      <c r="V935" s="68"/>
      <c r="W935" s="68"/>
      <c r="X935" s="68"/>
      <c r="Y935" s="68"/>
    </row>
    <row r="936" spans="1:25" x14ac:dyDescent="0.2">
      <c r="A936" s="77" t="s">
        <v>19</v>
      </c>
      <c r="B936" s="68" t="s">
        <v>27</v>
      </c>
      <c r="C936" s="68" t="s">
        <v>9</v>
      </c>
      <c r="D936" s="68" t="s">
        <v>289</v>
      </c>
      <c r="E936" s="78">
        <f>+IF(ISNUMBER(DATA!H3397),DATA!H3397,"n/a")</f>
        <v>61373.43</v>
      </c>
      <c r="F936" s="79">
        <f>+IF(ISNUMBER(DATA!I3397),DATA!I3397,"n/a")</f>
        <v>0.18810299999999999</v>
      </c>
      <c r="G936" s="78">
        <f>+IF(ISNUMBER(DATA!J3397),DATA!J3397,"n/a")</f>
        <v>200272.8</v>
      </c>
      <c r="H936" s="79">
        <f>+IF(ISNUMBER(DATA!K3397),DATA!K3397,"n/a")</f>
        <v>0.19028200000000001</v>
      </c>
      <c r="I936" s="78">
        <f>+IF(ISNUMBER(DATA!L3397),DATA!L3397,"n/a")</f>
        <v>411486.16</v>
      </c>
      <c r="J936" s="79">
        <f>+IF(ISNUMBER(DATA!M3397),DATA!M3397,"n/a")</f>
        <v>0.21548999999999999</v>
      </c>
      <c r="K936" s="78">
        <f>+IF(ISNUMBER(DATA!N3397),DATA!N3397,"n/a")</f>
        <v>791422.13</v>
      </c>
      <c r="L936" s="79">
        <f>+IF(ISNUMBER(DATA!O3397),DATA!O3397,"n/a")</f>
        <v>0.17824599999999999</v>
      </c>
      <c r="R936" s="68"/>
      <c r="S936" s="68"/>
      <c r="T936" s="68"/>
      <c r="U936" s="68"/>
      <c r="V936" s="68"/>
      <c r="W936" s="68"/>
      <c r="X936" s="68"/>
      <c r="Y936" s="68"/>
    </row>
    <row r="937" spans="1:25" x14ac:dyDescent="0.2">
      <c r="A937" s="77" t="s">
        <v>19</v>
      </c>
      <c r="B937" s="68" t="s">
        <v>27</v>
      </c>
      <c r="C937" s="68" t="s">
        <v>9</v>
      </c>
      <c r="D937" s="68" t="s">
        <v>290</v>
      </c>
      <c r="E937" s="78">
        <f>+IF(ISNUMBER(DATA!H3398),DATA!H3398,"n/a")</f>
        <v>46989.96</v>
      </c>
      <c r="F937" s="79">
        <f>+IF(ISNUMBER(DATA!I3398),DATA!I3398,"n/a")</f>
        <v>0.24546599999999999</v>
      </c>
      <c r="G937" s="78">
        <f>+IF(ISNUMBER(DATA!J3398),DATA!J3398,"n/a")</f>
        <v>154045.68</v>
      </c>
      <c r="H937" s="79">
        <f>+IF(ISNUMBER(DATA!K3398),DATA!K3398,"n/a")</f>
        <v>0.223499</v>
      </c>
      <c r="I937" s="78">
        <f>+IF(ISNUMBER(DATA!L3398),DATA!L3398,"n/a")</f>
        <v>318047.42</v>
      </c>
      <c r="J937" s="79">
        <f>+IF(ISNUMBER(DATA!M3398),DATA!M3398,"n/a")</f>
        <v>0.19189400000000001</v>
      </c>
      <c r="K937" s="78">
        <f>+IF(ISNUMBER(DATA!N3398),DATA!N3398,"n/a")</f>
        <v>620626.64</v>
      </c>
      <c r="L937" s="79">
        <f>+IF(ISNUMBER(DATA!O3398),DATA!O3398,"n/a")</f>
        <v>0.20982899999999999</v>
      </c>
      <c r="R937" s="68"/>
      <c r="S937" s="68"/>
      <c r="T937" s="68"/>
      <c r="U937" s="68"/>
      <c r="V937" s="68"/>
      <c r="W937" s="68"/>
      <c r="X937" s="68"/>
      <c r="Y937" s="68"/>
    </row>
    <row r="938" spans="1:25" x14ac:dyDescent="0.2">
      <c r="A938" s="77" t="s">
        <v>19</v>
      </c>
      <c r="B938" s="68" t="s">
        <v>27</v>
      </c>
      <c r="C938" s="68" t="s">
        <v>9</v>
      </c>
      <c r="D938" s="68" t="s">
        <v>291</v>
      </c>
      <c r="E938" s="78">
        <f>+IF(ISNUMBER(DATA!H3399),DATA!H3399,"n/a")</f>
        <v>25440.6</v>
      </c>
      <c r="F938" s="79">
        <f>+IF(ISNUMBER(DATA!I3399),DATA!I3399,"n/a")</f>
        <v>-0.28121600000000002</v>
      </c>
      <c r="G938" s="78">
        <f>+IF(ISNUMBER(DATA!J3399),DATA!J3399,"n/a")</f>
        <v>86708.02</v>
      </c>
      <c r="H938" s="79">
        <f>+IF(ISNUMBER(DATA!K3399),DATA!K3399,"n/a")</f>
        <v>-0.28448400000000001</v>
      </c>
      <c r="I938" s="78">
        <f>+IF(ISNUMBER(DATA!L3399),DATA!L3399,"n/a")</f>
        <v>217743.34</v>
      </c>
      <c r="J938" s="79">
        <f>+IF(ISNUMBER(DATA!M3399),DATA!M3399,"n/a")</f>
        <v>-0.1772</v>
      </c>
      <c r="K938" s="78">
        <f>+IF(ISNUMBER(DATA!N3399),DATA!N3399,"n/a")</f>
        <v>495974.33</v>
      </c>
      <c r="L938" s="79">
        <f>+IF(ISNUMBER(DATA!O3399),DATA!O3399,"n/a")</f>
        <v>-3.4647999999999998E-2</v>
      </c>
      <c r="R938" s="68"/>
      <c r="S938" s="68"/>
      <c r="T938" s="68"/>
      <c r="U938" s="68"/>
      <c r="V938" s="68"/>
      <c r="W938" s="68"/>
      <c r="X938" s="68"/>
      <c r="Y938" s="68"/>
    </row>
    <row r="939" spans="1:25" x14ac:dyDescent="0.2">
      <c r="A939" s="77" t="s">
        <v>19</v>
      </c>
      <c r="B939" s="68" t="s">
        <v>27</v>
      </c>
      <c r="C939" s="68" t="s">
        <v>9</v>
      </c>
      <c r="D939" s="68" t="s">
        <v>292</v>
      </c>
      <c r="E939" s="78">
        <f>+IF(ISNUMBER(DATA!H3400),DATA!H3400,"n/a")</f>
        <v>28161.7</v>
      </c>
      <c r="F939" s="79">
        <f>+IF(ISNUMBER(DATA!I3400),DATA!I3400,"n/a")</f>
        <v>0.204848</v>
      </c>
      <c r="G939" s="78">
        <f>+IF(ISNUMBER(DATA!J3400),DATA!J3400,"n/a")</f>
        <v>80819.09</v>
      </c>
      <c r="H939" s="79">
        <f>+IF(ISNUMBER(DATA!K3400),DATA!K3400,"n/a")</f>
        <v>1.6508999999999999E-2</v>
      </c>
      <c r="I939" s="78">
        <f>+IF(ISNUMBER(DATA!L3400),DATA!L3400,"n/a")</f>
        <v>159355.28</v>
      </c>
      <c r="J939" s="79">
        <f>+IF(ISNUMBER(DATA!M3400),DATA!M3400,"n/a")</f>
        <v>-8.9860999999999996E-2</v>
      </c>
      <c r="K939" s="78">
        <f>+IF(ISNUMBER(DATA!N3400),DATA!N3400,"n/a")</f>
        <v>324037.36</v>
      </c>
      <c r="L939" s="79">
        <f>+IF(ISNUMBER(DATA!O3400),DATA!O3400,"n/a")</f>
        <v>-6.2292E-2</v>
      </c>
      <c r="R939" s="68"/>
      <c r="S939" s="68"/>
      <c r="T939" s="68"/>
      <c r="U939" s="68"/>
      <c r="V939" s="68"/>
      <c r="W939" s="68"/>
      <c r="X939" s="68"/>
      <c r="Y939" s="68"/>
    </row>
    <row r="940" spans="1:25" x14ac:dyDescent="0.2">
      <c r="A940" s="77" t="s">
        <v>19</v>
      </c>
      <c r="B940" s="68" t="s">
        <v>27</v>
      </c>
      <c r="C940" s="68" t="s">
        <v>9</v>
      </c>
      <c r="D940" s="68" t="s">
        <v>293</v>
      </c>
      <c r="E940" s="78">
        <f>+IF(ISNUMBER(DATA!H3401),DATA!H3401,"n/a")</f>
        <v>74911.97</v>
      </c>
      <c r="F940" s="79">
        <f>+IF(ISNUMBER(DATA!I3401),DATA!I3401,"n/a")</f>
        <v>-3.9067999999999999E-2</v>
      </c>
      <c r="G940" s="78">
        <f>+IF(ISNUMBER(DATA!J3401),DATA!J3401,"n/a")</f>
        <v>243782.14</v>
      </c>
      <c r="H940" s="79">
        <f>+IF(ISNUMBER(DATA!K3401),DATA!K3401,"n/a")</f>
        <v>-8.5343000000000002E-2</v>
      </c>
      <c r="I940" s="78">
        <f>+IF(ISNUMBER(DATA!L3401),DATA!L3401,"n/a")</f>
        <v>512048.41</v>
      </c>
      <c r="J940" s="79">
        <f>+IF(ISNUMBER(DATA!M3401),DATA!M3401,"n/a")</f>
        <v>-5.4648000000000002E-2</v>
      </c>
      <c r="K940" s="78">
        <f>+IF(ISNUMBER(DATA!N3401),DATA!N3401,"n/a")</f>
        <v>1058589.6599999999</v>
      </c>
      <c r="L940" s="79">
        <f>+IF(ISNUMBER(DATA!O3401),DATA!O3401,"n/a")</f>
        <v>-8.8660000000000006E-3</v>
      </c>
      <c r="R940" s="68"/>
      <c r="S940" s="68"/>
      <c r="T940" s="68"/>
      <c r="U940" s="68"/>
      <c r="V940" s="68"/>
      <c r="W940" s="68"/>
      <c r="X940" s="68"/>
      <c r="Y940" s="68"/>
    </row>
    <row r="941" spans="1:25" x14ac:dyDescent="0.2">
      <c r="A941" s="77" t="s">
        <v>19</v>
      </c>
      <c r="B941" s="68" t="s">
        <v>27</v>
      </c>
      <c r="C941" s="68" t="s">
        <v>9</v>
      </c>
      <c r="D941" s="68" t="s">
        <v>294</v>
      </c>
      <c r="E941" s="78">
        <f>+IF(ISNUMBER(DATA!H3402),DATA!H3402,"n/a")</f>
        <v>64737.13</v>
      </c>
      <c r="F941" s="79">
        <f>+IF(ISNUMBER(DATA!I3402),DATA!I3402,"n/a")</f>
        <v>-0.121757</v>
      </c>
      <c r="G941" s="78">
        <f>+IF(ISNUMBER(DATA!J3402),DATA!J3402,"n/a")</f>
        <v>225921.06</v>
      </c>
      <c r="H941" s="79">
        <f>+IF(ISNUMBER(DATA!K3402),DATA!K3402,"n/a")</f>
        <v>-0.13824400000000001</v>
      </c>
      <c r="I941" s="78">
        <f>+IF(ISNUMBER(DATA!L3402),DATA!L3402,"n/a")</f>
        <v>479196.86</v>
      </c>
      <c r="J941" s="79">
        <f>+IF(ISNUMBER(DATA!M3402),DATA!M3402,"n/a")</f>
        <v>-0.115616</v>
      </c>
      <c r="K941" s="78">
        <f>+IF(ISNUMBER(DATA!N3402),DATA!N3402,"n/a")</f>
        <v>1002206.61</v>
      </c>
      <c r="L941" s="79">
        <f>+IF(ISNUMBER(DATA!O3402),DATA!O3402,"n/a")</f>
        <v>-4.5837000000000003E-2</v>
      </c>
      <c r="R941" s="68"/>
      <c r="S941" s="68"/>
      <c r="T941" s="68"/>
      <c r="U941" s="68"/>
      <c r="V941" s="68"/>
      <c r="W941" s="68"/>
      <c r="X941" s="68"/>
      <c r="Y941" s="68"/>
    </row>
    <row r="942" spans="1:25" x14ac:dyDescent="0.2">
      <c r="A942" s="77" t="s">
        <v>19</v>
      </c>
      <c r="B942" s="68" t="s">
        <v>27</v>
      </c>
      <c r="C942" s="68" t="s">
        <v>9</v>
      </c>
      <c r="D942" s="68" t="s">
        <v>295</v>
      </c>
      <c r="E942" s="78">
        <f>+IF(ISNUMBER(DATA!H3403),DATA!H3403,"n/a")</f>
        <v>40095.449999999997</v>
      </c>
      <c r="F942" s="79">
        <f>+IF(ISNUMBER(DATA!I3403),DATA!I3403,"n/a")</f>
        <v>8.5505999999999999E-2</v>
      </c>
      <c r="G942" s="78">
        <f>+IF(ISNUMBER(DATA!J3403),DATA!J3403,"n/a")</f>
        <v>131394.68</v>
      </c>
      <c r="H942" s="79">
        <f>+IF(ISNUMBER(DATA!K3403),DATA!K3403,"n/a")</f>
        <v>0.111591</v>
      </c>
      <c r="I942" s="78">
        <f>+IF(ISNUMBER(DATA!L3403),DATA!L3403,"n/a")</f>
        <v>268012.65999999997</v>
      </c>
      <c r="J942" s="79">
        <f>+IF(ISNUMBER(DATA!M3403),DATA!M3403,"n/a")</f>
        <v>3.2301999999999997E-2</v>
      </c>
      <c r="K942" s="78">
        <f>+IF(ISNUMBER(DATA!N3403),DATA!N3403,"n/a")</f>
        <v>510094.03</v>
      </c>
      <c r="L942" s="79">
        <f>+IF(ISNUMBER(DATA!O3403),DATA!O3403,"n/a")</f>
        <v>-4.9134999999999998E-2</v>
      </c>
      <c r="R942" s="68"/>
      <c r="S942" s="68"/>
      <c r="T942" s="68"/>
      <c r="U942" s="68"/>
      <c r="V942" s="68"/>
      <c r="W942" s="68"/>
      <c r="X942" s="68"/>
      <c r="Y942" s="68"/>
    </row>
    <row r="943" spans="1:25" x14ac:dyDescent="0.2">
      <c r="A943" s="77" t="s">
        <v>19</v>
      </c>
      <c r="B943" s="68" t="s">
        <v>27</v>
      </c>
      <c r="C943" s="68" t="s">
        <v>9</v>
      </c>
      <c r="D943" s="68" t="s">
        <v>296</v>
      </c>
      <c r="E943" s="78">
        <f>+IF(ISNUMBER(DATA!H3404),DATA!H3404,"n/a")</f>
        <v>22194.39</v>
      </c>
      <c r="F943" s="79">
        <f>+IF(ISNUMBER(DATA!I3404),DATA!I3404,"n/a")</f>
        <v>-0.102993</v>
      </c>
      <c r="G943" s="78">
        <f>+IF(ISNUMBER(DATA!J3404),DATA!J3404,"n/a")</f>
        <v>78102.559999999998</v>
      </c>
      <c r="H943" s="79">
        <f>+IF(ISNUMBER(DATA!K3404),DATA!K3404,"n/a")</f>
        <v>-9.3061000000000005E-2</v>
      </c>
      <c r="I943" s="78">
        <f>+IF(ISNUMBER(DATA!L3404),DATA!L3404,"n/a")</f>
        <v>164438.53</v>
      </c>
      <c r="J943" s="79">
        <f>+IF(ISNUMBER(DATA!M3404),DATA!M3404,"n/a")</f>
        <v>-6.5517000000000006E-2</v>
      </c>
      <c r="K943" s="78">
        <f>+IF(ISNUMBER(DATA!N3404),DATA!N3404,"n/a")</f>
        <v>337865.5</v>
      </c>
      <c r="L943" s="79">
        <f>+IF(ISNUMBER(DATA!O3404),DATA!O3404,"n/a")</f>
        <v>3.2162999999999997E-2</v>
      </c>
      <c r="R943" s="68"/>
      <c r="S943" s="68"/>
      <c r="T943" s="68"/>
      <c r="U943" s="68"/>
      <c r="V943" s="68"/>
      <c r="W943" s="68"/>
      <c r="X943" s="68"/>
      <c r="Y943" s="68"/>
    </row>
    <row r="944" spans="1:25" x14ac:dyDescent="0.2">
      <c r="A944" s="77" t="s">
        <v>19</v>
      </c>
      <c r="B944" s="68" t="s">
        <v>27</v>
      </c>
      <c r="C944" s="68" t="s">
        <v>9</v>
      </c>
      <c r="D944" s="68" t="s">
        <v>297</v>
      </c>
      <c r="E944" s="78">
        <f>+IF(ISNUMBER(DATA!H3405),DATA!H3405,"n/a")</f>
        <v>34577.440000000002</v>
      </c>
      <c r="F944" s="79">
        <f>+IF(ISNUMBER(DATA!I3405),DATA!I3405,"n/a")</f>
        <v>7.7368000000000006E-2</v>
      </c>
      <c r="G944" s="78">
        <f>+IF(ISNUMBER(DATA!J3405),DATA!J3405,"n/a")</f>
        <v>116648.62</v>
      </c>
      <c r="H944" s="79">
        <f>+IF(ISNUMBER(DATA!K3405),DATA!K3405,"n/a")</f>
        <v>9.4621999999999998E-2</v>
      </c>
      <c r="I944" s="78">
        <f>+IF(ISNUMBER(DATA!L3405),DATA!L3405,"n/a")</f>
        <v>248360.85</v>
      </c>
      <c r="J944" s="79">
        <f>+IF(ISNUMBER(DATA!M3405),DATA!M3405,"n/a")</f>
        <v>0.16237599999999999</v>
      </c>
      <c r="K944" s="78">
        <f>+IF(ISNUMBER(DATA!N3405),DATA!N3405,"n/a")</f>
        <v>493416.1</v>
      </c>
      <c r="L944" s="79">
        <f>+IF(ISNUMBER(DATA!O3405),DATA!O3405,"n/a")</f>
        <v>0.17665800000000001</v>
      </c>
      <c r="R944" s="68"/>
      <c r="S944" s="68"/>
      <c r="T944" s="68"/>
      <c r="U944" s="68"/>
      <c r="V944" s="68"/>
      <c r="W944" s="68"/>
      <c r="X944" s="68"/>
      <c r="Y944" s="68"/>
    </row>
    <row r="945" spans="1:25" x14ac:dyDescent="0.2">
      <c r="A945" s="77" t="s">
        <v>19</v>
      </c>
      <c r="B945" s="68" t="s">
        <v>27</v>
      </c>
      <c r="C945" s="68" t="s">
        <v>9</v>
      </c>
      <c r="D945" s="68" t="s">
        <v>298</v>
      </c>
      <c r="E945" s="78">
        <f>+IF(ISNUMBER(DATA!H3406),DATA!H3406,"n/a")</f>
        <v>23541.81</v>
      </c>
      <c r="F945" s="79">
        <f>+IF(ISNUMBER(DATA!I3406),DATA!I3406,"n/a")</f>
        <v>0.27035999999999999</v>
      </c>
      <c r="G945" s="78">
        <f>+IF(ISNUMBER(DATA!J3406),DATA!J3406,"n/a")</f>
        <v>81482.509999999995</v>
      </c>
      <c r="H945" s="79">
        <f>+IF(ISNUMBER(DATA!K3406),DATA!K3406,"n/a")</f>
        <v>0.34443499999999999</v>
      </c>
      <c r="I945" s="78">
        <f>+IF(ISNUMBER(DATA!L3406),DATA!L3406,"n/a")</f>
        <v>165298.44</v>
      </c>
      <c r="J945" s="79">
        <f>+IF(ISNUMBER(DATA!M3406),DATA!M3406,"n/a")</f>
        <v>0.25722299999999998</v>
      </c>
      <c r="K945" s="78">
        <f>+IF(ISNUMBER(DATA!N3406),DATA!N3406,"n/a")</f>
        <v>321075.8</v>
      </c>
      <c r="L945" s="79">
        <f>+IF(ISNUMBER(DATA!O3406),DATA!O3406,"n/a")</f>
        <v>0.22450100000000001</v>
      </c>
      <c r="R945" s="68"/>
      <c r="S945" s="68"/>
      <c r="T945" s="68"/>
      <c r="U945" s="68"/>
      <c r="V945" s="68"/>
      <c r="W945" s="68"/>
      <c r="X945" s="68"/>
      <c r="Y945" s="68"/>
    </row>
    <row r="946" spans="1:25" x14ac:dyDescent="0.2">
      <c r="A946" s="77" t="s">
        <v>19</v>
      </c>
      <c r="B946" s="68" t="s">
        <v>27</v>
      </c>
      <c r="C946" s="68" t="s">
        <v>9</v>
      </c>
      <c r="D946" s="68" t="s">
        <v>299</v>
      </c>
      <c r="E946" s="78">
        <f>+IF(ISNUMBER(DATA!H3407),DATA!H3407,"n/a")</f>
        <v>109963.2</v>
      </c>
      <c r="F946" s="79">
        <f>+IF(ISNUMBER(DATA!I3407),DATA!I3407,"n/a")</f>
        <v>-8.3260000000000001E-2</v>
      </c>
      <c r="G946" s="78">
        <f>+IF(ISNUMBER(DATA!J3407),DATA!J3407,"n/a")</f>
        <v>355935.7</v>
      </c>
      <c r="H946" s="79">
        <f>+IF(ISNUMBER(DATA!K3407),DATA!K3407,"n/a")</f>
        <v>-0.105268</v>
      </c>
      <c r="I946" s="78">
        <f>+IF(ISNUMBER(DATA!L3407),DATA!L3407,"n/a")</f>
        <v>773957.3</v>
      </c>
      <c r="J946" s="79">
        <f>+IF(ISNUMBER(DATA!M3407),DATA!M3407,"n/a")</f>
        <v>-4.6531999999999997E-2</v>
      </c>
      <c r="K946" s="78">
        <f>+IF(ISNUMBER(DATA!N3407),DATA!N3407,"n/a")</f>
        <v>1703192.8</v>
      </c>
      <c r="L946" s="79">
        <f>+IF(ISNUMBER(DATA!O3407),DATA!O3407,"n/a")</f>
        <v>1.1528E-2</v>
      </c>
      <c r="R946" s="68"/>
      <c r="S946" s="68"/>
      <c r="T946" s="68"/>
      <c r="U946" s="68"/>
      <c r="V946" s="68"/>
      <c r="W946" s="68"/>
      <c r="X946" s="68"/>
      <c r="Y946" s="68"/>
    </row>
    <row r="947" spans="1:25" x14ac:dyDescent="0.2">
      <c r="A947" s="77" t="s">
        <v>19</v>
      </c>
      <c r="B947" s="68" t="s">
        <v>27</v>
      </c>
      <c r="C947" s="68" t="s">
        <v>9</v>
      </c>
      <c r="D947" s="68" t="s">
        <v>300</v>
      </c>
      <c r="E947" s="78">
        <f>+IF(ISNUMBER(DATA!H3408),DATA!H3408,"n/a")</f>
        <v>8134.24</v>
      </c>
      <c r="F947" s="79">
        <f>+IF(ISNUMBER(DATA!I3408),DATA!I3408,"n/a")</f>
        <v>-0.246777</v>
      </c>
      <c r="G947" s="78">
        <f>+IF(ISNUMBER(DATA!J3408),DATA!J3408,"n/a")</f>
        <v>27967.68</v>
      </c>
      <c r="H947" s="79">
        <f>+IF(ISNUMBER(DATA!K3408),DATA!K3408,"n/a")</f>
        <v>-0.20920900000000001</v>
      </c>
      <c r="I947" s="78">
        <f>+IF(ISNUMBER(DATA!L3408),DATA!L3408,"n/a")</f>
        <v>55672.23</v>
      </c>
      <c r="J947" s="79">
        <f>+IF(ISNUMBER(DATA!M3408),DATA!M3408,"n/a")</f>
        <v>-0.25572299999999998</v>
      </c>
      <c r="K947" s="78">
        <f>+IF(ISNUMBER(DATA!N3408),DATA!N3408,"n/a")</f>
        <v>107022.01</v>
      </c>
      <c r="L947" s="79">
        <f>+IF(ISNUMBER(DATA!O3408),DATA!O3408,"n/a")</f>
        <v>-0.22745199999999999</v>
      </c>
      <c r="R947" s="68"/>
      <c r="S947" s="68"/>
      <c r="T947" s="68"/>
      <c r="U947" s="68"/>
      <c r="V947" s="68"/>
      <c r="W947" s="68"/>
      <c r="X947" s="68"/>
      <c r="Y947" s="68"/>
    </row>
    <row r="948" spans="1:25" x14ac:dyDescent="0.2">
      <c r="A948" s="77" t="s">
        <v>19</v>
      </c>
      <c r="B948" s="68" t="s">
        <v>27</v>
      </c>
      <c r="C948" s="68" t="s">
        <v>9</v>
      </c>
      <c r="D948" s="68" t="s">
        <v>301</v>
      </c>
      <c r="E948" s="78">
        <f>+IF(ISNUMBER(DATA!H3409),DATA!H3409,"n/a")</f>
        <v>104990.32</v>
      </c>
      <c r="F948" s="79">
        <f>+IF(ISNUMBER(DATA!I3409),DATA!I3409,"n/a")</f>
        <v>0.11845600000000001</v>
      </c>
      <c r="G948" s="78">
        <f>+IF(ISNUMBER(DATA!J3409),DATA!J3409,"n/a")</f>
        <v>354000.35</v>
      </c>
      <c r="H948" s="79">
        <f>+IF(ISNUMBER(DATA!K3409),DATA!K3409,"n/a")</f>
        <v>0.16245000000000001</v>
      </c>
      <c r="I948" s="78">
        <f>+IF(ISNUMBER(DATA!L3409),DATA!L3409,"n/a")</f>
        <v>722393.66</v>
      </c>
      <c r="J948" s="79">
        <f>+IF(ISNUMBER(DATA!M3409),DATA!M3409,"n/a")</f>
        <v>0.19950399999999999</v>
      </c>
      <c r="K948" s="78">
        <f>+IF(ISNUMBER(DATA!N3409),DATA!N3409,"n/a")</f>
        <v>1431890.14</v>
      </c>
      <c r="L948" s="79">
        <f>+IF(ISNUMBER(DATA!O3409),DATA!O3409,"n/a")</f>
        <v>0.178064</v>
      </c>
      <c r="R948" s="68"/>
      <c r="S948" s="68"/>
      <c r="T948" s="68"/>
      <c r="U948" s="68"/>
      <c r="V948" s="68"/>
      <c r="W948" s="68"/>
      <c r="X948" s="68"/>
      <c r="Y948" s="68"/>
    </row>
    <row r="949" spans="1:25" x14ac:dyDescent="0.2">
      <c r="A949" s="77" t="s">
        <v>19</v>
      </c>
      <c r="B949" s="68" t="s">
        <v>27</v>
      </c>
      <c r="C949" s="68" t="s">
        <v>9</v>
      </c>
      <c r="D949" s="68" t="s">
        <v>302</v>
      </c>
      <c r="E949" s="78">
        <f>+IF(ISNUMBER(DATA!H3410),DATA!H3410,"n/a")</f>
        <v>47951.55</v>
      </c>
      <c r="F949" s="79">
        <f>+IF(ISNUMBER(DATA!I3410),DATA!I3410,"n/a")</f>
        <v>0.60225700000000004</v>
      </c>
      <c r="G949" s="78">
        <f>+IF(ISNUMBER(DATA!J3410),DATA!J3410,"n/a")</f>
        <v>143663.79</v>
      </c>
      <c r="H949" s="79">
        <f>+IF(ISNUMBER(DATA!K3410),DATA!K3410,"n/a")</f>
        <v>0.45558599999999999</v>
      </c>
      <c r="I949" s="78">
        <f>+IF(ISNUMBER(DATA!L3410),DATA!L3410,"n/a")</f>
        <v>302344.96000000002</v>
      </c>
      <c r="J949" s="79">
        <f>+IF(ISNUMBER(DATA!M3410),DATA!M3410,"n/a")</f>
        <v>0.48938999999999999</v>
      </c>
      <c r="K949" s="78">
        <f>+IF(ISNUMBER(DATA!N3410),DATA!N3410,"n/a")</f>
        <v>608226.09</v>
      </c>
      <c r="L949" s="79">
        <f>+IF(ISNUMBER(DATA!O3410),DATA!O3410,"n/a")</f>
        <v>0.40356500000000001</v>
      </c>
      <c r="R949" s="68"/>
      <c r="S949" s="68"/>
      <c r="T949" s="68"/>
      <c r="U949" s="68"/>
      <c r="V949" s="68"/>
      <c r="W949" s="68"/>
      <c r="X949" s="68"/>
      <c r="Y949" s="68"/>
    </row>
    <row r="950" spans="1:25" x14ac:dyDescent="0.2">
      <c r="A950" s="77" t="s">
        <v>19</v>
      </c>
      <c r="B950" s="68" t="s">
        <v>27</v>
      </c>
      <c r="C950" s="68" t="s">
        <v>9</v>
      </c>
      <c r="D950" s="68" t="s">
        <v>303</v>
      </c>
      <c r="E950" s="78">
        <f>+IF(ISNUMBER(DATA!H3411),DATA!H3411,"n/a")</f>
        <v>49684.23</v>
      </c>
      <c r="F950" s="79">
        <f>+IF(ISNUMBER(DATA!I3411),DATA!I3411,"n/a")</f>
        <v>-5.4493E-2</v>
      </c>
      <c r="G950" s="78">
        <f>+IF(ISNUMBER(DATA!J3411),DATA!J3411,"n/a")</f>
        <v>167445.76000000001</v>
      </c>
      <c r="H950" s="79">
        <f>+IF(ISNUMBER(DATA!K3411),DATA!K3411,"n/a")</f>
        <v>0.10297199999999999</v>
      </c>
      <c r="I950" s="78">
        <f>+IF(ISNUMBER(DATA!L3411),DATA!L3411,"n/a")</f>
        <v>353425.56</v>
      </c>
      <c r="J950" s="79">
        <f>+IF(ISNUMBER(DATA!M3411),DATA!M3411,"n/a")</f>
        <v>8.3268999999999996E-2</v>
      </c>
      <c r="K950" s="78">
        <f>+IF(ISNUMBER(DATA!N3411),DATA!N3411,"n/a")</f>
        <v>767484.08</v>
      </c>
      <c r="L950" s="79">
        <f>+IF(ISNUMBER(DATA!O3411),DATA!O3411,"n/a")</f>
        <v>0.251612</v>
      </c>
      <c r="R950" s="68"/>
      <c r="S950" s="68"/>
      <c r="T950" s="68"/>
      <c r="U950" s="68"/>
      <c r="V950" s="68"/>
      <c r="W950" s="68"/>
      <c r="X950" s="68"/>
      <c r="Y950" s="68"/>
    </row>
    <row r="951" spans="1:25" x14ac:dyDescent="0.2">
      <c r="A951" s="77" t="s">
        <v>19</v>
      </c>
      <c r="B951" s="68" t="s">
        <v>27</v>
      </c>
      <c r="C951" s="68" t="s">
        <v>9</v>
      </c>
      <c r="D951" s="68" t="s">
        <v>304</v>
      </c>
      <c r="E951" s="78">
        <f>+IF(ISNUMBER(DATA!H3412),DATA!H3412,"n/a")</f>
        <v>18948</v>
      </c>
      <c r="F951" s="79">
        <f>+IF(ISNUMBER(DATA!I3412),DATA!I3412,"n/a")</f>
        <v>-0.109685</v>
      </c>
      <c r="G951" s="78">
        <f>+IF(ISNUMBER(DATA!J3412),DATA!J3412,"n/a")</f>
        <v>63834.54</v>
      </c>
      <c r="H951" s="79">
        <f>+IF(ISNUMBER(DATA!K3412),DATA!K3412,"n/a")</f>
        <v>-7.2095999999999993E-2</v>
      </c>
      <c r="I951" s="78">
        <f>+IF(ISNUMBER(DATA!L3412),DATA!L3412,"n/a")</f>
        <v>127437.62</v>
      </c>
      <c r="J951" s="79">
        <f>+IF(ISNUMBER(DATA!M3412),DATA!M3412,"n/a")</f>
        <v>-0.10841199999999999</v>
      </c>
      <c r="K951" s="78">
        <f>+IF(ISNUMBER(DATA!N3412),DATA!N3412,"n/a")</f>
        <v>246329.19</v>
      </c>
      <c r="L951" s="79">
        <f>+IF(ISNUMBER(DATA!O3412),DATA!O3412,"n/a")</f>
        <v>-8.2447999999999994E-2</v>
      </c>
      <c r="R951" s="68"/>
      <c r="S951" s="68"/>
      <c r="T951" s="68"/>
      <c r="U951" s="68"/>
      <c r="V951" s="68"/>
      <c r="W951" s="68"/>
      <c r="X951" s="68"/>
      <c r="Y951" s="68"/>
    </row>
    <row r="952" spans="1:25" x14ac:dyDescent="0.2">
      <c r="A952" s="77" t="s">
        <v>19</v>
      </c>
      <c r="B952" s="68" t="s">
        <v>27</v>
      </c>
      <c r="C952" s="68" t="s">
        <v>9</v>
      </c>
      <c r="D952" s="68" t="s">
        <v>305</v>
      </c>
      <c r="E952" s="78">
        <f>+IF(ISNUMBER(DATA!H3413),DATA!H3413,"n/a")</f>
        <v>32794.79</v>
      </c>
      <c r="F952" s="79">
        <f>+IF(ISNUMBER(DATA!I3413),DATA!I3413,"n/a")</f>
        <v>0.18428900000000001</v>
      </c>
      <c r="G952" s="78">
        <f>+IF(ISNUMBER(DATA!J3413),DATA!J3413,"n/a")</f>
        <v>101779.18</v>
      </c>
      <c r="H952" s="79">
        <f>+IF(ISNUMBER(DATA!K3413),DATA!K3413,"n/a")</f>
        <v>0.16203500000000001</v>
      </c>
      <c r="I952" s="78">
        <f>+IF(ISNUMBER(DATA!L3413),DATA!L3413,"n/a")</f>
        <v>237489.27</v>
      </c>
      <c r="J952" s="79">
        <f>+IF(ISNUMBER(DATA!M3413),DATA!M3413,"n/a")</f>
        <v>0.31183499999999997</v>
      </c>
      <c r="K952" s="78">
        <f>+IF(ISNUMBER(DATA!N3413),DATA!N3413,"n/a")</f>
        <v>455607.85</v>
      </c>
      <c r="L952" s="79">
        <f>+IF(ISNUMBER(DATA!O3413),DATA!O3413,"n/a")</f>
        <v>0.38231199999999999</v>
      </c>
      <c r="R952" s="68"/>
      <c r="S952" s="68"/>
      <c r="T952" s="68"/>
      <c r="U952" s="68"/>
      <c r="V952" s="68"/>
      <c r="W952" s="68"/>
      <c r="X952" s="68"/>
      <c r="Y952" s="68"/>
    </row>
    <row r="953" spans="1:25" x14ac:dyDescent="0.2">
      <c r="A953" s="77" t="s">
        <v>19</v>
      </c>
      <c r="B953" s="68" t="s">
        <v>27</v>
      </c>
      <c r="C953" s="68" t="s">
        <v>9</v>
      </c>
      <c r="D953" s="68" t="s">
        <v>306</v>
      </c>
      <c r="E953" s="78">
        <f>+IF(ISNUMBER(DATA!H3414),DATA!H3414,"n/a")</f>
        <v>210864.6</v>
      </c>
      <c r="F953" s="79">
        <f>+IF(ISNUMBER(DATA!I3414),DATA!I3414,"n/a")</f>
        <v>8.9982000000000006E-2</v>
      </c>
      <c r="G953" s="78">
        <f>+IF(ISNUMBER(DATA!J3414),DATA!J3414,"n/a")</f>
        <v>718392.59</v>
      </c>
      <c r="H953" s="79">
        <f>+IF(ISNUMBER(DATA!K3414),DATA!K3414,"n/a")</f>
        <v>0.104141</v>
      </c>
      <c r="I953" s="78">
        <f>+IF(ISNUMBER(DATA!L3414),DATA!L3414,"n/a")</f>
        <v>1515075.92</v>
      </c>
      <c r="J953" s="79">
        <f>+IF(ISNUMBER(DATA!M3414),DATA!M3414,"n/a")</f>
        <v>0.118378</v>
      </c>
      <c r="K953" s="78">
        <f>+IF(ISNUMBER(DATA!N3414),DATA!N3414,"n/a")</f>
        <v>2952530.72</v>
      </c>
      <c r="L953" s="79">
        <f>+IF(ISNUMBER(DATA!O3414),DATA!O3414,"n/a")</f>
        <v>0.10528</v>
      </c>
      <c r="R953" s="68"/>
      <c r="S953" s="68"/>
      <c r="T953" s="68"/>
      <c r="U953" s="68"/>
      <c r="V953" s="68"/>
      <c r="W953" s="68"/>
      <c r="X953" s="68"/>
      <c r="Y953" s="68"/>
    </row>
    <row r="954" spans="1:25" x14ac:dyDescent="0.2">
      <c r="A954" s="77" t="s">
        <v>19</v>
      </c>
      <c r="B954" s="68" t="s">
        <v>27</v>
      </c>
      <c r="C954" s="68" t="s">
        <v>9</v>
      </c>
      <c r="D954" s="68" t="s">
        <v>307</v>
      </c>
      <c r="E954" s="78">
        <f>+IF(ISNUMBER(DATA!H3415),DATA!H3415,"n/a")</f>
        <v>68792.600000000006</v>
      </c>
      <c r="F954" s="79">
        <f>+IF(ISNUMBER(DATA!I3415),DATA!I3415,"n/a")</f>
        <v>-7.7799999999999994E-2</v>
      </c>
      <c r="G954" s="78">
        <f>+IF(ISNUMBER(DATA!J3415),DATA!J3415,"n/a")</f>
        <v>232518.61</v>
      </c>
      <c r="H954" s="79">
        <f>+IF(ISNUMBER(DATA!K3415),DATA!K3415,"n/a")</f>
        <v>-5.1316000000000001E-2</v>
      </c>
      <c r="I954" s="78">
        <f>+IF(ISNUMBER(DATA!L3415),DATA!L3415,"n/a")</f>
        <v>510383.64</v>
      </c>
      <c r="J954" s="79">
        <f>+IF(ISNUMBER(DATA!M3415),DATA!M3415,"n/a")</f>
        <v>4.4248999999999997E-2</v>
      </c>
      <c r="K954" s="78">
        <f>+IF(ISNUMBER(DATA!N3415),DATA!N3415,"n/a")</f>
        <v>1057510.51</v>
      </c>
      <c r="L954" s="79">
        <f>+IF(ISNUMBER(DATA!O3415),DATA!O3415,"n/a")</f>
        <v>0.16658400000000001</v>
      </c>
      <c r="R954" s="68"/>
      <c r="S954" s="68"/>
      <c r="T954" s="68"/>
      <c r="U954" s="68"/>
      <c r="V954" s="68"/>
      <c r="W954" s="68"/>
      <c r="X954" s="68"/>
      <c r="Y954" s="68"/>
    </row>
    <row r="955" spans="1:25" x14ac:dyDescent="0.2">
      <c r="A955" s="77" t="s">
        <v>19</v>
      </c>
      <c r="B955" s="68" t="s">
        <v>27</v>
      </c>
      <c r="C955" s="68" t="s">
        <v>9</v>
      </c>
      <c r="D955" s="68" t="s">
        <v>308</v>
      </c>
      <c r="E955" s="78">
        <f>+IF(ISNUMBER(DATA!H3416),DATA!H3416,"n/a")</f>
        <v>5781.96</v>
      </c>
      <c r="F955" s="79">
        <f>+IF(ISNUMBER(DATA!I3416),DATA!I3416,"n/a")</f>
        <v>-0.21277299999999999</v>
      </c>
      <c r="G955" s="78">
        <f>+IF(ISNUMBER(DATA!J3416),DATA!J3416,"n/a")</f>
        <v>19460.73</v>
      </c>
      <c r="H955" s="79">
        <f>+IF(ISNUMBER(DATA!K3416),DATA!K3416,"n/a")</f>
        <v>-0.30434</v>
      </c>
      <c r="I955" s="78">
        <f>+IF(ISNUMBER(DATA!L3416),DATA!L3416,"n/a")</f>
        <v>44944.29</v>
      </c>
      <c r="J955" s="79">
        <f>+IF(ISNUMBER(DATA!M3416),DATA!M3416,"n/a")</f>
        <v>-0.23446900000000001</v>
      </c>
      <c r="K955" s="78">
        <f>+IF(ISNUMBER(DATA!N3416),DATA!N3416,"n/a")</f>
        <v>93379.43</v>
      </c>
      <c r="L955" s="79">
        <f>+IF(ISNUMBER(DATA!O3416),DATA!O3416,"n/a")</f>
        <v>-0.16563800000000001</v>
      </c>
      <c r="R955" s="68"/>
      <c r="S955" s="68"/>
      <c r="T955" s="68"/>
      <c r="U955" s="68"/>
      <c r="V955" s="68"/>
      <c r="W955" s="68"/>
      <c r="X955" s="68"/>
      <c r="Y955" s="68"/>
    </row>
    <row r="956" spans="1:25" x14ac:dyDescent="0.2">
      <c r="A956" s="77" t="s">
        <v>19</v>
      </c>
      <c r="B956" s="68" t="s">
        <v>27</v>
      </c>
      <c r="C956" s="68" t="s">
        <v>9</v>
      </c>
      <c r="D956" s="68" t="s">
        <v>309</v>
      </c>
      <c r="E956" s="78">
        <f>+IF(ISNUMBER(DATA!H3417),DATA!H3417,"n/a")</f>
        <v>68073.39</v>
      </c>
      <c r="F956" s="79">
        <f>+IF(ISNUMBER(DATA!I3417),DATA!I3417,"n/a")</f>
        <v>0.14111099999999999</v>
      </c>
      <c r="G956" s="78">
        <f>+IF(ISNUMBER(DATA!J3417),DATA!J3417,"n/a")</f>
        <v>224740.56</v>
      </c>
      <c r="H956" s="79">
        <f>+IF(ISNUMBER(DATA!K3417),DATA!K3417,"n/a")</f>
        <v>0.15869800000000001</v>
      </c>
      <c r="I956" s="78">
        <f>+IF(ISNUMBER(DATA!L3417),DATA!L3417,"n/a")</f>
        <v>460168.76</v>
      </c>
      <c r="J956" s="79">
        <f>+IF(ISNUMBER(DATA!M3417),DATA!M3417,"n/a")</f>
        <v>0.22089800000000001</v>
      </c>
      <c r="K956" s="78">
        <f>+IF(ISNUMBER(DATA!N3417),DATA!N3417,"n/a")</f>
        <v>906921.03</v>
      </c>
      <c r="L956" s="79">
        <f>+IF(ISNUMBER(DATA!O3417),DATA!O3417,"n/a")</f>
        <v>0.20302000000000001</v>
      </c>
      <c r="R956" s="68"/>
      <c r="S956" s="68"/>
      <c r="T956" s="68"/>
      <c r="U956" s="68"/>
      <c r="V956" s="68"/>
      <c r="W956" s="68"/>
      <c r="X956" s="68"/>
      <c r="Y956" s="68"/>
    </row>
    <row r="957" spans="1:25" x14ac:dyDescent="0.2">
      <c r="A957" s="77" t="s">
        <v>19</v>
      </c>
      <c r="B957" s="68" t="s">
        <v>27</v>
      </c>
      <c r="C957" s="68" t="s">
        <v>9</v>
      </c>
      <c r="D957" s="68" t="s">
        <v>310</v>
      </c>
      <c r="E957" s="78">
        <f>+IF(ISNUMBER(DATA!H3418),DATA!H3418,"n/a")</f>
        <v>15212</v>
      </c>
      <c r="F957" s="79">
        <f>+IF(ISNUMBER(DATA!I3418),DATA!I3418,"n/a")</f>
        <v>1.9349999999999999E-2</v>
      </c>
      <c r="G957" s="78">
        <f>+IF(ISNUMBER(DATA!J3418),DATA!J3418,"n/a")</f>
        <v>55211.68</v>
      </c>
      <c r="H957" s="79">
        <f>+IF(ISNUMBER(DATA!K3418),DATA!K3418,"n/a")</f>
        <v>2.5738E-2</v>
      </c>
      <c r="I957" s="78">
        <f>+IF(ISNUMBER(DATA!L3418),DATA!L3418,"n/a")</f>
        <v>121604</v>
      </c>
      <c r="J957" s="79">
        <f>+IF(ISNUMBER(DATA!M3418),DATA!M3418,"n/a")</f>
        <v>4.6928999999999998E-2</v>
      </c>
      <c r="K957" s="78">
        <f>+IF(ISNUMBER(DATA!N3418),DATA!N3418,"n/a")</f>
        <v>239933.75</v>
      </c>
      <c r="L957" s="79">
        <f>+IF(ISNUMBER(DATA!O3418),DATA!O3418,"n/a")</f>
        <v>0.13006599999999999</v>
      </c>
      <c r="R957" s="68"/>
      <c r="S957" s="68"/>
      <c r="T957" s="68"/>
      <c r="U957" s="68"/>
      <c r="V957" s="68"/>
      <c r="W957" s="68"/>
      <c r="X957" s="68"/>
      <c r="Y957" s="68"/>
    </row>
    <row r="958" spans="1:25" x14ac:dyDescent="0.2">
      <c r="A958" s="77" t="s">
        <v>19</v>
      </c>
      <c r="B958" s="68" t="s">
        <v>27</v>
      </c>
      <c r="C958" s="68" t="s">
        <v>9</v>
      </c>
      <c r="D958" s="68" t="s">
        <v>311</v>
      </c>
      <c r="E958" s="78">
        <f>+IF(ISNUMBER(DATA!H3419),DATA!H3419,"n/a")</f>
        <v>87582.33</v>
      </c>
      <c r="F958" s="79">
        <f>+IF(ISNUMBER(DATA!I3419),DATA!I3419,"n/a")</f>
        <v>2.6418000000000001E-2</v>
      </c>
      <c r="G958" s="78">
        <f>+IF(ISNUMBER(DATA!J3419),DATA!J3419,"n/a")</f>
        <v>290100.51</v>
      </c>
      <c r="H958" s="79">
        <f>+IF(ISNUMBER(DATA!K3419),DATA!K3419,"n/a")</f>
        <v>4.0973999999999997E-2</v>
      </c>
      <c r="I958" s="78">
        <f>+IF(ISNUMBER(DATA!L3419),DATA!L3419,"n/a")</f>
        <v>632243.16</v>
      </c>
      <c r="J958" s="79">
        <f>+IF(ISNUMBER(DATA!M3419),DATA!M3419,"n/a")</f>
        <v>0.10327799999999999</v>
      </c>
      <c r="K958" s="78">
        <f>+IF(ISNUMBER(DATA!N3419),DATA!N3419,"n/a")</f>
        <v>1281989.6000000001</v>
      </c>
      <c r="L958" s="79">
        <f>+IF(ISNUMBER(DATA!O3419),DATA!O3419,"n/a")</f>
        <v>0.142878</v>
      </c>
      <c r="R958" s="68"/>
      <c r="S958" s="68"/>
      <c r="T958" s="68"/>
      <c r="U958" s="68"/>
      <c r="V958" s="68"/>
      <c r="W958" s="68"/>
      <c r="X958" s="68"/>
      <c r="Y958" s="68"/>
    </row>
    <row r="959" spans="1:25" x14ac:dyDescent="0.2">
      <c r="A959" s="77" t="s">
        <v>19</v>
      </c>
      <c r="B959" s="68" t="s">
        <v>27</v>
      </c>
      <c r="C959" s="68" t="s">
        <v>9</v>
      </c>
      <c r="D959" s="68" t="s">
        <v>312</v>
      </c>
      <c r="E959" s="78">
        <f>+IF(ISNUMBER(DATA!H3420),DATA!H3420,"n/a")</f>
        <v>42339.37</v>
      </c>
      <c r="F959" s="79">
        <f>+IF(ISNUMBER(DATA!I3420),DATA!I3420,"n/a")</f>
        <v>0.14438500000000001</v>
      </c>
      <c r="G959" s="78">
        <f>+IF(ISNUMBER(DATA!J3420),DATA!J3420,"n/a")</f>
        <v>133517.85</v>
      </c>
      <c r="H959" s="79">
        <f>+IF(ISNUMBER(DATA!K3420),DATA!K3420,"n/a")</f>
        <v>0.122086</v>
      </c>
      <c r="I959" s="78">
        <f>+IF(ISNUMBER(DATA!L3420),DATA!L3420,"n/a")</f>
        <v>299343.37</v>
      </c>
      <c r="J959" s="79">
        <f>+IF(ISNUMBER(DATA!M3420),DATA!M3420,"n/a")</f>
        <v>0.187616</v>
      </c>
      <c r="K959" s="78">
        <f>+IF(ISNUMBER(DATA!N3420),DATA!N3420,"n/a")</f>
        <v>607477.36</v>
      </c>
      <c r="L959" s="79">
        <f>+IF(ISNUMBER(DATA!O3420),DATA!O3420,"n/a")</f>
        <v>0.215866</v>
      </c>
      <c r="R959" s="68"/>
      <c r="S959" s="68"/>
      <c r="T959" s="68"/>
      <c r="U959" s="68"/>
      <c r="V959" s="68"/>
      <c r="W959" s="68"/>
      <c r="X959" s="68"/>
      <c r="Y959" s="68"/>
    </row>
    <row r="960" spans="1:25" x14ac:dyDescent="0.2">
      <c r="A960" s="77" t="s">
        <v>19</v>
      </c>
      <c r="B960" s="68" t="s">
        <v>27</v>
      </c>
      <c r="C960" s="68" t="s">
        <v>9</v>
      </c>
      <c r="D960" s="68" t="s">
        <v>313</v>
      </c>
      <c r="E960" s="78">
        <f>+IF(ISNUMBER(DATA!H3421),DATA!H3421,"n/a")</f>
        <v>40713.86</v>
      </c>
      <c r="F960" s="79">
        <f>+IF(ISNUMBER(DATA!I3421),DATA!I3421,"n/a")</f>
        <v>0.139598</v>
      </c>
      <c r="G960" s="78">
        <f>+IF(ISNUMBER(DATA!J3421),DATA!J3421,"n/a")</f>
        <v>142943.96</v>
      </c>
      <c r="H960" s="79">
        <f>+IF(ISNUMBER(DATA!K3421),DATA!K3421,"n/a")</f>
        <v>0.160605</v>
      </c>
      <c r="I960" s="78">
        <f>+IF(ISNUMBER(DATA!L3421),DATA!L3421,"n/a")</f>
        <v>296499.15999999997</v>
      </c>
      <c r="J960" s="79">
        <f>+IF(ISNUMBER(DATA!M3421),DATA!M3421,"n/a")</f>
        <v>0.17497499999999999</v>
      </c>
      <c r="K960" s="78">
        <f>+IF(ISNUMBER(DATA!N3421),DATA!N3421,"n/a")</f>
        <v>580550.26</v>
      </c>
      <c r="L960" s="79">
        <f>+IF(ISNUMBER(DATA!O3421),DATA!O3421,"n/a")</f>
        <v>0.11312700000000001</v>
      </c>
      <c r="R960" s="68"/>
      <c r="S960" s="68"/>
      <c r="T960" s="68"/>
      <c r="U960" s="68"/>
      <c r="V960" s="68"/>
      <c r="W960" s="68"/>
      <c r="X960" s="68"/>
      <c r="Y960" s="68"/>
    </row>
    <row r="961" spans="1:25" x14ac:dyDescent="0.2">
      <c r="A961" s="77" t="s">
        <v>19</v>
      </c>
      <c r="B961" s="68" t="s">
        <v>27</v>
      </c>
      <c r="C961" s="68" t="s">
        <v>9</v>
      </c>
      <c r="D961" s="68" t="s">
        <v>314</v>
      </c>
      <c r="E961" s="78">
        <f>+IF(ISNUMBER(DATA!H3422),DATA!H3422,"n/a")</f>
        <v>61547.47</v>
      </c>
      <c r="F961" s="79">
        <f>+IF(ISNUMBER(DATA!I3422),DATA!I3422,"n/a")</f>
        <v>3.0700000000000002E-2</v>
      </c>
      <c r="G961" s="78">
        <f>+IF(ISNUMBER(DATA!J3422),DATA!J3422,"n/a")</f>
        <v>209932.47</v>
      </c>
      <c r="H961" s="79">
        <f>+IF(ISNUMBER(DATA!K3422),DATA!K3422,"n/a")</f>
        <v>3.4213E-2</v>
      </c>
      <c r="I961" s="78">
        <f>+IF(ISNUMBER(DATA!L3422),DATA!L3422,"n/a")</f>
        <v>417780.56</v>
      </c>
      <c r="J961" s="79">
        <f>+IF(ISNUMBER(DATA!M3422),DATA!M3422,"n/a")</f>
        <v>-2.026E-3</v>
      </c>
      <c r="K961" s="78">
        <f>+IF(ISNUMBER(DATA!N3422),DATA!N3422,"n/a")</f>
        <v>873788.35</v>
      </c>
      <c r="L961" s="79">
        <f>+IF(ISNUMBER(DATA!O3422),DATA!O3422,"n/a")</f>
        <v>9.9718000000000001E-2</v>
      </c>
      <c r="R961" s="68"/>
      <c r="S961" s="68"/>
      <c r="T961" s="68"/>
      <c r="U961" s="68"/>
      <c r="V961" s="68"/>
      <c r="W961" s="68"/>
      <c r="X961" s="68"/>
      <c r="Y961" s="68"/>
    </row>
    <row r="962" spans="1:25" x14ac:dyDescent="0.2">
      <c r="A962" s="77" t="s">
        <v>19</v>
      </c>
      <c r="B962" s="68" t="s">
        <v>27</v>
      </c>
      <c r="C962" s="68" t="s">
        <v>9</v>
      </c>
      <c r="D962" s="68" t="s">
        <v>315</v>
      </c>
      <c r="E962" s="78">
        <f>+IF(ISNUMBER(DATA!H3423),DATA!H3423,"n/a")</f>
        <v>35759.33</v>
      </c>
      <c r="F962" s="79">
        <f>+IF(ISNUMBER(DATA!I3423),DATA!I3423,"n/a")</f>
        <v>0.108616</v>
      </c>
      <c r="G962" s="78">
        <f>+IF(ISNUMBER(DATA!J3423),DATA!J3423,"n/a")</f>
        <v>110384.39</v>
      </c>
      <c r="H962" s="79">
        <f>+IF(ISNUMBER(DATA!K3423),DATA!K3423,"n/a")</f>
        <v>5.7396999999999997E-2</v>
      </c>
      <c r="I962" s="78">
        <f>+IF(ISNUMBER(DATA!L3423),DATA!L3423,"n/a")</f>
        <v>245064.32000000001</v>
      </c>
      <c r="J962" s="79">
        <f>+IF(ISNUMBER(DATA!M3423),DATA!M3423,"n/a")</f>
        <v>0.10605299999999999</v>
      </c>
      <c r="K962" s="78">
        <f>+IF(ISNUMBER(DATA!N3423),DATA!N3423,"n/a")</f>
        <v>501961.58</v>
      </c>
      <c r="L962" s="79">
        <f>+IF(ISNUMBER(DATA!O3423),DATA!O3423,"n/a")</f>
        <v>0.172426</v>
      </c>
      <c r="R962" s="68"/>
      <c r="S962" s="68"/>
      <c r="T962" s="68"/>
      <c r="U962" s="68"/>
      <c r="V962" s="68"/>
      <c r="W962" s="68"/>
      <c r="X962" s="68"/>
      <c r="Y962" s="68"/>
    </row>
    <row r="963" spans="1:25" x14ac:dyDescent="0.2">
      <c r="A963" s="77" t="s">
        <v>19</v>
      </c>
      <c r="B963" s="68" t="s">
        <v>27</v>
      </c>
      <c r="C963" s="68" t="s">
        <v>9</v>
      </c>
      <c r="D963" s="68" t="s">
        <v>316</v>
      </c>
      <c r="E963" s="78">
        <f>+IF(ISNUMBER(DATA!H3424),DATA!H3424,"n/a")</f>
        <v>32172.720000000001</v>
      </c>
      <c r="F963" s="79">
        <f>+IF(ISNUMBER(DATA!I3424),DATA!I3424,"n/a")</f>
        <v>-1.5258000000000001E-2</v>
      </c>
      <c r="G963" s="78">
        <f>+IF(ISNUMBER(DATA!J3424),DATA!J3424,"n/a")</f>
        <v>104001.94</v>
      </c>
      <c r="H963" s="79">
        <f>+IF(ISNUMBER(DATA!K3424),DATA!K3424,"n/a")</f>
        <v>-2.4785000000000001E-2</v>
      </c>
      <c r="I963" s="78">
        <f>+IF(ISNUMBER(DATA!L3424),DATA!L3424,"n/a")</f>
        <v>236378.79</v>
      </c>
      <c r="J963" s="79">
        <f>+IF(ISNUMBER(DATA!M3424),DATA!M3424,"n/a")</f>
        <v>0.103627</v>
      </c>
      <c r="K963" s="78">
        <f>+IF(ISNUMBER(DATA!N3424),DATA!N3424,"n/a")</f>
        <v>484840.54</v>
      </c>
      <c r="L963" s="79">
        <f>+IF(ISNUMBER(DATA!O3424),DATA!O3424,"n/a")</f>
        <v>0.19781399999999999</v>
      </c>
      <c r="R963" s="68"/>
      <c r="S963" s="68"/>
      <c r="T963" s="68"/>
      <c r="U963" s="68"/>
      <c r="V963" s="68"/>
      <c r="W963" s="68"/>
      <c r="X963" s="68"/>
      <c r="Y963" s="68"/>
    </row>
    <row r="964" spans="1:25" x14ac:dyDescent="0.2">
      <c r="A964" s="77" t="s">
        <v>19</v>
      </c>
      <c r="B964" s="68" t="s">
        <v>27</v>
      </c>
      <c r="C964" s="68" t="s">
        <v>9</v>
      </c>
      <c r="D964" s="68" t="s">
        <v>317</v>
      </c>
      <c r="E964" s="78">
        <f>+IF(ISNUMBER(DATA!H3425),DATA!H3425,"n/a")</f>
        <v>12324.4</v>
      </c>
      <c r="F964" s="79">
        <f>+IF(ISNUMBER(DATA!I3425),DATA!I3425,"n/a")</f>
        <v>-0.26880399999999999</v>
      </c>
      <c r="G964" s="78">
        <f>+IF(ISNUMBER(DATA!J3425),DATA!J3425,"n/a")</f>
        <v>42991.19</v>
      </c>
      <c r="H964" s="79">
        <f>+IF(ISNUMBER(DATA!K3425),DATA!K3425,"n/a")</f>
        <v>-0.26143300000000003</v>
      </c>
      <c r="I964" s="78">
        <f>+IF(ISNUMBER(DATA!L3425),DATA!L3425,"n/a")</f>
        <v>107718.71</v>
      </c>
      <c r="J964" s="79">
        <f>+IF(ISNUMBER(DATA!M3425),DATA!M3425,"n/a")</f>
        <v>-6.6647999999999999E-2</v>
      </c>
      <c r="K964" s="78">
        <f>+IF(ISNUMBER(DATA!N3425),DATA!N3425,"n/a")</f>
        <v>230228.61</v>
      </c>
      <c r="L964" s="79">
        <f>+IF(ISNUMBER(DATA!O3425),DATA!O3425,"n/a")</f>
        <v>8.7495000000000003E-2</v>
      </c>
      <c r="R964" s="68"/>
      <c r="S964" s="68"/>
      <c r="T964" s="68"/>
      <c r="U964" s="68"/>
      <c r="V964" s="68"/>
      <c r="W964" s="68"/>
      <c r="X964" s="68"/>
      <c r="Y964" s="68"/>
    </row>
    <row r="965" spans="1:25" x14ac:dyDescent="0.2">
      <c r="A965" s="77" t="s">
        <v>19</v>
      </c>
      <c r="B965" s="68" t="s">
        <v>27</v>
      </c>
      <c r="C965" s="68" t="s">
        <v>9</v>
      </c>
      <c r="D965" s="68" t="s">
        <v>318</v>
      </c>
      <c r="E965" s="78">
        <f>+IF(ISNUMBER(DATA!H3426),DATA!H3426,"n/a")</f>
        <v>41258.14</v>
      </c>
      <c r="F965" s="79">
        <f>+IF(ISNUMBER(DATA!I3426),DATA!I3426,"n/a")</f>
        <v>-5.7260000000000002E-3</v>
      </c>
      <c r="G965" s="78">
        <f>+IF(ISNUMBER(DATA!J3426),DATA!J3426,"n/a")</f>
        <v>134200.26</v>
      </c>
      <c r="H965" s="79">
        <f>+IF(ISNUMBER(DATA!K3426),DATA!K3426,"n/a")</f>
        <v>-3.7789000000000003E-2</v>
      </c>
      <c r="I965" s="78">
        <f>+IF(ISNUMBER(DATA!L3426),DATA!L3426,"n/a")</f>
        <v>291743.42</v>
      </c>
      <c r="J965" s="79">
        <f>+IF(ISNUMBER(DATA!M3426),DATA!M3426,"n/a")</f>
        <v>-1.1722E-2</v>
      </c>
      <c r="K965" s="78">
        <f>+IF(ISNUMBER(DATA!N3426),DATA!N3426,"n/a")</f>
        <v>620210.93000000005</v>
      </c>
      <c r="L965" s="79">
        <f>+IF(ISNUMBER(DATA!O3426),DATA!O3426,"n/a")</f>
        <v>2.2280999999999999E-2</v>
      </c>
      <c r="R965" s="68"/>
      <c r="S965" s="68"/>
      <c r="T965" s="68"/>
      <c r="U965" s="68"/>
      <c r="V965" s="68"/>
      <c r="W965" s="68"/>
      <c r="X965" s="68"/>
      <c r="Y965" s="68"/>
    </row>
    <row r="966" spans="1:25" x14ac:dyDescent="0.2">
      <c r="A966" s="77" t="s">
        <v>19</v>
      </c>
      <c r="B966" s="68" t="s">
        <v>27</v>
      </c>
      <c r="C966" s="68" t="s">
        <v>9</v>
      </c>
      <c r="D966" s="68" t="s">
        <v>319</v>
      </c>
      <c r="E966" s="78">
        <f>+IF(ISNUMBER(DATA!H3427),DATA!H3427,"n/a")</f>
        <v>10904.87</v>
      </c>
      <c r="F966" s="79">
        <f>+IF(ISNUMBER(DATA!I3427),DATA!I3427,"n/a")</f>
        <v>6.9916000000000006E-2</v>
      </c>
      <c r="G966" s="78">
        <f>+IF(ISNUMBER(DATA!J3427),DATA!J3427,"n/a")</f>
        <v>37228.629999999997</v>
      </c>
      <c r="H966" s="79">
        <f>+IF(ISNUMBER(DATA!K3427),DATA!K3427,"n/a")</f>
        <v>3.8420000000000003E-2</v>
      </c>
      <c r="I966" s="78">
        <f>+IF(ISNUMBER(DATA!L3427),DATA!L3427,"n/a")</f>
        <v>78673.94</v>
      </c>
      <c r="J966" s="79">
        <f>+IF(ISNUMBER(DATA!M3427),DATA!M3427,"n/a")</f>
        <v>5.8966999999999999E-2</v>
      </c>
      <c r="K966" s="78">
        <f>+IF(ISNUMBER(DATA!N3427),DATA!N3427,"n/a")</f>
        <v>159229.60999999999</v>
      </c>
      <c r="L966" s="79">
        <f>+IF(ISNUMBER(DATA!O3427),DATA!O3427,"n/a")</f>
        <v>0.12135600000000001</v>
      </c>
      <c r="R966" s="68"/>
      <c r="S966" s="68"/>
      <c r="T966" s="68"/>
      <c r="U966" s="68"/>
      <c r="V966" s="68"/>
      <c r="W966" s="68"/>
      <c r="X966" s="68"/>
      <c r="Y966" s="68"/>
    </row>
    <row r="967" spans="1:25" x14ac:dyDescent="0.2">
      <c r="A967" s="77" t="s">
        <v>19</v>
      </c>
      <c r="B967" s="68" t="s">
        <v>27</v>
      </c>
      <c r="C967" s="68" t="s">
        <v>9</v>
      </c>
      <c r="D967" s="68" t="s">
        <v>320</v>
      </c>
      <c r="E967" s="78">
        <f>+IF(ISNUMBER(DATA!H3428),DATA!H3428,"n/a")</f>
        <v>35922.19</v>
      </c>
      <c r="F967" s="79">
        <f>+IF(ISNUMBER(DATA!I3428),DATA!I3428,"n/a")</f>
        <v>-3.1743E-2</v>
      </c>
      <c r="G967" s="78">
        <f>+IF(ISNUMBER(DATA!J3428),DATA!J3428,"n/a")</f>
        <v>114835.95</v>
      </c>
      <c r="H967" s="79">
        <f>+IF(ISNUMBER(DATA!K3428),DATA!K3428,"n/a")</f>
        <v>-5.0644000000000002E-2</v>
      </c>
      <c r="I967" s="78">
        <f>+IF(ISNUMBER(DATA!L3428),DATA!L3428,"n/a")</f>
        <v>243230.42</v>
      </c>
      <c r="J967" s="79">
        <f>+IF(ISNUMBER(DATA!M3428),DATA!M3428,"n/a")</f>
        <v>1.6966999999999999E-2</v>
      </c>
      <c r="K967" s="78">
        <f>+IF(ISNUMBER(DATA!N3428),DATA!N3428,"n/a")</f>
        <v>506080.91</v>
      </c>
      <c r="L967" s="79">
        <f>+IF(ISNUMBER(DATA!O3428),DATA!O3428,"n/a")</f>
        <v>3.5629000000000001E-2</v>
      </c>
      <c r="R967" s="68"/>
      <c r="S967" s="68"/>
      <c r="T967" s="68"/>
      <c r="U967" s="68"/>
      <c r="V967" s="68"/>
      <c r="W967" s="68"/>
      <c r="X967" s="68"/>
      <c r="Y967" s="68"/>
    </row>
    <row r="968" spans="1:25" x14ac:dyDescent="0.2">
      <c r="A968" s="77" t="s">
        <v>19</v>
      </c>
      <c r="B968" s="68" t="s">
        <v>27</v>
      </c>
      <c r="C968" s="68" t="s">
        <v>9</v>
      </c>
      <c r="D968" s="68" t="s">
        <v>321</v>
      </c>
      <c r="E968" s="78">
        <f>+IF(ISNUMBER(DATA!H3429),DATA!H3429,"n/a")</f>
        <v>76349.73</v>
      </c>
      <c r="F968" s="79">
        <f>+IF(ISNUMBER(DATA!I3429),DATA!I3429,"n/a")</f>
        <v>-0.12523999999999999</v>
      </c>
      <c r="G968" s="78">
        <f>+IF(ISNUMBER(DATA!J3429),DATA!J3429,"n/a")</f>
        <v>247679.56</v>
      </c>
      <c r="H968" s="79">
        <f>+IF(ISNUMBER(DATA!K3429),DATA!K3429,"n/a")</f>
        <v>-0.141126</v>
      </c>
      <c r="I968" s="78">
        <f>+IF(ISNUMBER(DATA!L3429),DATA!L3429,"n/a")</f>
        <v>512322.53</v>
      </c>
      <c r="J968" s="79">
        <f>+IF(ISNUMBER(DATA!M3429),DATA!M3429,"n/a")</f>
        <v>-0.13611500000000001</v>
      </c>
      <c r="K968" s="78">
        <f>+IF(ISNUMBER(DATA!N3429),DATA!N3429,"n/a")</f>
        <v>1093263.19</v>
      </c>
      <c r="L968" s="79">
        <f>+IF(ISNUMBER(DATA!O3429),DATA!O3429,"n/a")</f>
        <v>-0.106555</v>
      </c>
      <c r="R968" s="68"/>
      <c r="S968" s="68"/>
      <c r="T968" s="68"/>
      <c r="U968" s="68"/>
      <c r="V968" s="68"/>
      <c r="W968" s="68"/>
      <c r="X968" s="68"/>
      <c r="Y968" s="68"/>
    </row>
    <row r="969" spans="1:25" x14ac:dyDescent="0.2">
      <c r="A969" s="77" t="s">
        <v>19</v>
      </c>
      <c r="B969" s="68" t="s">
        <v>27</v>
      </c>
      <c r="C969" s="68" t="s">
        <v>9</v>
      </c>
      <c r="D969" s="68" t="s">
        <v>322</v>
      </c>
      <c r="E969" s="78">
        <f>+IF(ISNUMBER(DATA!H3430),DATA!H3430,"n/a")</f>
        <v>62142.13</v>
      </c>
      <c r="F969" s="79">
        <f>+IF(ISNUMBER(DATA!I3430),DATA!I3430,"n/a")</f>
        <v>-8.3890000000000006E-3</v>
      </c>
      <c r="G969" s="78">
        <f>+IF(ISNUMBER(DATA!J3430),DATA!J3430,"n/a")</f>
        <v>211626.52</v>
      </c>
      <c r="H969" s="79">
        <f>+IF(ISNUMBER(DATA!K3430),DATA!K3430,"n/a")</f>
        <v>-2.4257999999999998E-2</v>
      </c>
      <c r="I969" s="78">
        <f>+IF(ISNUMBER(DATA!L3430),DATA!L3430,"n/a")</f>
        <v>434176.15</v>
      </c>
      <c r="J969" s="79">
        <f>+IF(ISNUMBER(DATA!M3430),DATA!M3430,"n/a")</f>
        <v>-4.9003999999999999E-2</v>
      </c>
      <c r="K969" s="78">
        <f>+IF(ISNUMBER(DATA!N3430),DATA!N3430,"n/a")</f>
        <v>932576.62</v>
      </c>
      <c r="L969" s="79">
        <f>+IF(ISNUMBER(DATA!O3430),DATA!O3430,"n/a")</f>
        <v>1.3878E-2</v>
      </c>
      <c r="R969" s="68"/>
      <c r="S969" s="68"/>
      <c r="T969" s="68"/>
      <c r="U969" s="68"/>
      <c r="V969" s="68"/>
      <c r="W969" s="68"/>
      <c r="X969" s="68"/>
      <c r="Y969" s="68"/>
    </row>
    <row r="970" spans="1:25" x14ac:dyDescent="0.2">
      <c r="A970" s="77" t="s">
        <v>19</v>
      </c>
      <c r="B970" s="68" t="s">
        <v>27</v>
      </c>
      <c r="C970" s="68" t="s">
        <v>9</v>
      </c>
      <c r="D970" s="68" t="s">
        <v>323</v>
      </c>
      <c r="E970" s="78">
        <f>+IF(ISNUMBER(DATA!H3431),DATA!H3431,"n/a")</f>
        <v>61272.87</v>
      </c>
      <c r="F970" s="79">
        <f>+IF(ISNUMBER(DATA!I3431),DATA!I3431,"n/a")</f>
        <v>7.4721999999999997E-2</v>
      </c>
      <c r="G970" s="78">
        <f>+IF(ISNUMBER(DATA!J3431),DATA!J3431,"n/a")</f>
        <v>204851.26</v>
      </c>
      <c r="H970" s="79">
        <f>+IF(ISNUMBER(DATA!K3431),DATA!K3431,"n/a")</f>
        <v>0.112429</v>
      </c>
      <c r="I970" s="78">
        <f>+IF(ISNUMBER(DATA!L3431),DATA!L3431,"n/a")</f>
        <v>436321.22</v>
      </c>
      <c r="J970" s="79">
        <f>+IF(ISNUMBER(DATA!M3431),DATA!M3431,"n/a")</f>
        <v>0.191361</v>
      </c>
      <c r="K970" s="78">
        <f>+IF(ISNUMBER(DATA!N3431),DATA!N3431,"n/a")</f>
        <v>834901.22</v>
      </c>
      <c r="L970" s="79">
        <f>+IF(ISNUMBER(DATA!O3431),DATA!O3431,"n/a")</f>
        <v>0.19352900000000001</v>
      </c>
      <c r="R970" s="68"/>
      <c r="S970" s="68"/>
      <c r="T970" s="68"/>
      <c r="U970" s="68"/>
      <c r="V970" s="68"/>
      <c r="W970" s="68"/>
      <c r="X970" s="68"/>
      <c r="Y970" s="68"/>
    </row>
    <row r="971" spans="1:25" x14ac:dyDescent="0.2">
      <c r="A971" s="77" t="s">
        <v>19</v>
      </c>
      <c r="B971" s="68" t="s">
        <v>27</v>
      </c>
      <c r="C971" s="68" t="s">
        <v>9</v>
      </c>
      <c r="D971" s="68" t="s">
        <v>324</v>
      </c>
      <c r="E971" s="78">
        <f>+IF(ISNUMBER(DATA!H3432),DATA!H3432,"n/a")</f>
        <v>25659.84</v>
      </c>
      <c r="F971" s="79">
        <f>+IF(ISNUMBER(DATA!I3432),DATA!I3432,"n/a")</f>
        <v>8.6807999999999996E-2</v>
      </c>
      <c r="G971" s="78">
        <f>+IF(ISNUMBER(DATA!J3432),DATA!J3432,"n/a")</f>
        <v>87615.17</v>
      </c>
      <c r="H971" s="79">
        <f>+IF(ISNUMBER(DATA!K3432),DATA!K3432,"n/a")</f>
        <v>3.3202000000000002E-2</v>
      </c>
      <c r="I971" s="78">
        <f>+IF(ISNUMBER(DATA!L3432),DATA!L3432,"n/a")</f>
        <v>204092.52</v>
      </c>
      <c r="J971" s="79">
        <f>+IF(ISNUMBER(DATA!M3432),DATA!M3432,"n/a")</f>
        <v>0.16211900000000001</v>
      </c>
      <c r="K971" s="78">
        <f>+IF(ISNUMBER(DATA!N3432),DATA!N3432,"n/a")</f>
        <v>400691.98</v>
      </c>
      <c r="L971" s="79">
        <f>+IF(ISNUMBER(DATA!O3432),DATA!O3432,"n/a")</f>
        <v>0.178562</v>
      </c>
      <c r="R971" s="68"/>
      <c r="S971" s="68"/>
      <c r="T971" s="68"/>
      <c r="U971" s="68"/>
      <c r="V971" s="68"/>
      <c r="W971" s="68"/>
      <c r="X971" s="68"/>
      <c r="Y971" s="68"/>
    </row>
    <row r="972" spans="1:25" x14ac:dyDescent="0.2">
      <c r="A972" s="77" t="s">
        <v>19</v>
      </c>
      <c r="B972" s="68" t="s">
        <v>27</v>
      </c>
      <c r="C972" s="68" t="s">
        <v>9</v>
      </c>
      <c r="D972" s="68" t="s">
        <v>325</v>
      </c>
      <c r="E972" s="78">
        <f>+IF(ISNUMBER(DATA!H3433),DATA!H3433,"n/a")</f>
        <v>81772.72</v>
      </c>
      <c r="F972" s="79">
        <f>+IF(ISNUMBER(DATA!I3433),DATA!I3433,"n/a")</f>
        <v>2.7505999999999999E-2</v>
      </c>
      <c r="G972" s="78">
        <f>+IF(ISNUMBER(DATA!J3433),DATA!J3433,"n/a")</f>
        <v>277481.39</v>
      </c>
      <c r="H972" s="79">
        <f>+IF(ISNUMBER(DATA!K3433),DATA!K3433,"n/a")</f>
        <v>9.8445000000000005E-2</v>
      </c>
      <c r="I972" s="78">
        <f>+IF(ISNUMBER(DATA!L3433),DATA!L3433,"n/a")</f>
        <v>583709.1</v>
      </c>
      <c r="J972" s="79">
        <f>+IF(ISNUMBER(DATA!M3433),DATA!M3433,"n/a")</f>
        <v>0.18401799999999999</v>
      </c>
      <c r="K972" s="78">
        <f>+IF(ISNUMBER(DATA!N3433),DATA!N3433,"n/a")</f>
        <v>1167430.3500000001</v>
      </c>
      <c r="L972" s="79">
        <f>+IF(ISNUMBER(DATA!O3433),DATA!O3433,"n/a")</f>
        <v>0.173295</v>
      </c>
      <c r="R972" s="68"/>
      <c r="S972" s="68"/>
      <c r="T972" s="68"/>
      <c r="U972" s="68"/>
      <c r="V972" s="68"/>
      <c r="W972" s="68"/>
      <c r="X972" s="68"/>
      <c r="Y972" s="68"/>
    </row>
    <row r="973" spans="1:25" x14ac:dyDescent="0.2">
      <c r="A973" s="77" t="s">
        <v>19</v>
      </c>
      <c r="B973" s="68" t="s">
        <v>27</v>
      </c>
      <c r="C973" s="68" t="s">
        <v>9</v>
      </c>
      <c r="D973" s="68" t="s">
        <v>351</v>
      </c>
      <c r="E973" s="78">
        <f>+IF(ISNUMBER(DATA!H3434),DATA!H3434,"n/a")</f>
        <v>12381.69</v>
      </c>
      <c r="F973" s="79">
        <f>+IF(ISNUMBER(DATA!I3434),DATA!I3434,"n/a")</f>
        <v>-0.16934399999999999</v>
      </c>
      <c r="G973" s="78">
        <f>+IF(ISNUMBER(DATA!J3434),DATA!J3434,"n/a")</f>
        <v>44971.07</v>
      </c>
      <c r="H973" s="79">
        <f>+IF(ISNUMBER(DATA!K3434),DATA!K3434,"n/a")</f>
        <v>-0.10971499999999999</v>
      </c>
      <c r="I973" s="78">
        <f>+IF(ISNUMBER(DATA!L3434),DATA!L3434,"n/a")</f>
        <v>100837.22</v>
      </c>
      <c r="J973" s="79">
        <f>+IF(ISNUMBER(DATA!M3434),DATA!M3434,"n/a")</f>
        <v>6.8269999999999997E-3</v>
      </c>
      <c r="K973" s="78">
        <f>+IF(ISNUMBER(DATA!N3434),DATA!N3434,"n/a")</f>
        <v>209832.82</v>
      </c>
      <c r="L973" s="79">
        <f>+IF(ISNUMBER(DATA!O3434),DATA!O3434,"n/a")</f>
        <v>0.13231999999999999</v>
      </c>
      <c r="R973" s="68"/>
      <c r="S973" s="68"/>
      <c r="T973" s="68"/>
      <c r="U973" s="68"/>
      <c r="V973" s="68"/>
      <c r="W973" s="68"/>
      <c r="X973" s="68"/>
      <c r="Y973" s="68"/>
    </row>
    <row r="974" spans="1:25" x14ac:dyDescent="0.2">
      <c r="A974" s="77" t="s">
        <v>19</v>
      </c>
      <c r="B974" s="68" t="s">
        <v>27</v>
      </c>
      <c r="C974" s="68" t="s">
        <v>9</v>
      </c>
      <c r="D974" s="68" t="s">
        <v>352</v>
      </c>
      <c r="E974" s="78">
        <f>+IF(ISNUMBER(DATA!H3435),DATA!H3435,"n/a")</f>
        <v>55826.43</v>
      </c>
      <c r="F974" s="79">
        <f>+IF(ISNUMBER(DATA!I3435),DATA!I3435,"n/a")</f>
        <v>0.59569799999999995</v>
      </c>
      <c r="G974" s="78">
        <f>+IF(ISNUMBER(DATA!J3435),DATA!J3435,"n/a")</f>
        <v>183993.27</v>
      </c>
      <c r="H974" s="79">
        <f>+IF(ISNUMBER(DATA!K3435),DATA!K3435,"n/a")</f>
        <v>0.53347999999999995</v>
      </c>
      <c r="I974" s="78">
        <f>+IF(ISNUMBER(DATA!L3435),DATA!L3435,"n/a")</f>
        <v>389021.51</v>
      </c>
      <c r="J974" s="79">
        <f>+IF(ISNUMBER(DATA!M3435),DATA!M3435,"n/a")</f>
        <v>0.60953299999999999</v>
      </c>
      <c r="K974" s="78">
        <f>+IF(ISNUMBER(DATA!N3435),DATA!N3435,"n/a")</f>
        <v>736218.11</v>
      </c>
      <c r="L974" s="79">
        <f>+IF(ISNUMBER(DATA!O3435),DATA!O3435,"n/a")</f>
        <v>0.57022799999999996</v>
      </c>
      <c r="R974" s="68"/>
      <c r="S974" s="68"/>
      <c r="T974" s="68"/>
      <c r="U974" s="68"/>
      <c r="V974" s="68"/>
      <c r="W974" s="68"/>
      <c r="X974" s="68"/>
      <c r="Y974" s="68"/>
    </row>
    <row r="975" spans="1:25" x14ac:dyDescent="0.2">
      <c r="A975" s="77"/>
      <c r="E975" s="92"/>
      <c r="F975" s="79"/>
      <c r="G975" s="93"/>
      <c r="H975" s="79"/>
      <c r="I975" s="93"/>
      <c r="J975" s="84"/>
      <c r="K975" s="93"/>
      <c r="L975" s="79"/>
      <c r="R975" s="68"/>
      <c r="S975" s="68"/>
      <c r="T975" s="68"/>
      <c r="U975" s="68"/>
      <c r="V975" s="68"/>
      <c r="W975" s="68"/>
      <c r="X975" s="68"/>
      <c r="Y975" s="68"/>
    </row>
    <row r="976" spans="1:25" x14ac:dyDescent="0.2">
      <c r="A976" s="77" t="s">
        <v>19</v>
      </c>
      <c r="B976" s="68" t="s">
        <v>27</v>
      </c>
      <c r="C976" s="68" t="s">
        <v>25</v>
      </c>
      <c r="D976" s="68" t="s">
        <v>278</v>
      </c>
      <c r="E976" s="88">
        <f>+IF(ISNUMBER(DATA!H3445),DATA!H3445,"n/a")</f>
        <v>28381.67</v>
      </c>
      <c r="F976" s="79">
        <f>+IF(ISNUMBER(DATA!I3445),DATA!I3445,"n/a")</f>
        <v>0.30650300000000003</v>
      </c>
      <c r="G976" s="88">
        <f>+IF(ISNUMBER(DATA!J3445),DATA!J3445,"n/a")</f>
        <v>96504.17</v>
      </c>
      <c r="H976" s="79">
        <f>+IF(ISNUMBER(DATA!K3445),DATA!K3445,"n/a")</f>
        <v>0.23832600000000001</v>
      </c>
      <c r="I976" s="88">
        <f>+IF(ISNUMBER(DATA!L3445),DATA!L3445,"n/a")</f>
        <v>200224.78</v>
      </c>
      <c r="J976" s="79">
        <f>+IF(ISNUMBER(DATA!M3445),DATA!M3445,"n/a")</f>
        <v>0.15786600000000001</v>
      </c>
      <c r="K976" s="88">
        <f>+IF(ISNUMBER(DATA!N3445),DATA!N3445,"n/a")</f>
        <v>393434.91</v>
      </c>
      <c r="L976" s="79">
        <f>+IF(ISNUMBER(DATA!O3445),DATA!O3445,"n/a")</f>
        <v>0.14722199999999999</v>
      </c>
      <c r="R976" s="68"/>
      <c r="S976" s="68"/>
      <c r="T976" s="68"/>
      <c r="U976" s="68"/>
      <c r="V976" s="68"/>
      <c r="W976" s="68"/>
      <c r="X976" s="68"/>
      <c r="Y976" s="68"/>
    </row>
    <row r="977" spans="1:25" x14ac:dyDescent="0.2">
      <c r="A977" s="77" t="s">
        <v>19</v>
      </c>
      <c r="B977" s="68" t="s">
        <v>27</v>
      </c>
      <c r="C977" s="68" t="s">
        <v>25</v>
      </c>
      <c r="D977" s="68" t="s">
        <v>279</v>
      </c>
      <c r="E977" s="88">
        <f>+IF(ISNUMBER(DATA!H3446),DATA!H3446,"n/a")</f>
        <v>108961.48</v>
      </c>
      <c r="F977" s="79">
        <f>+IF(ISNUMBER(DATA!I3446),DATA!I3446,"n/a")</f>
        <v>-0.209011</v>
      </c>
      <c r="G977" s="88">
        <f>+IF(ISNUMBER(DATA!J3446),DATA!J3446,"n/a")</f>
        <v>387692.95</v>
      </c>
      <c r="H977" s="79">
        <f>+IF(ISNUMBER(DATA!K3446),DATA!K3446,"n/a")</f>
        <v>-0.12670000000000001</v>
      </c>
      <c r="I977" s="88">
        <f>+IF(ISNUMBER(DATA!L3446),DATA!L3446,"n/a")</f>
        <v>778408.71</v>
      </c>
      <c r="J977" s="79">
        <f>+IF(ISNUMBER(DATA!M3446),DATA!M3446,"n/a")</f>
        <v>-0.122671</v>
      </c>
      <c r="K977" s="88">
        <f>+IF(ISNUMBER(DATA!N3446),DATA!N3446,"n/a")</f>
        <v>1570972.41</v>
      </c>
      <c r="L977" s="79">
        <f>+IF(ISNUMBER(DATA!O3446),DATA!O3446,"n/a")</f>
        <v>-9.9102999999999997E-2</v>
      </c>
      <c r="R977" s="68"/>
      <c r="S977" s="68"/>
      <c r="T977" s="68"/>
      <c r="U977" s="68"/>
      <c r="V977" s="68"/>
      <c r="W977" s="68"/>
      <c r="X977" s="68"/>
      <c r="Y977" s="68"/>
    </row>
    <row r="978" spans="1:25" x14ac:dyDescent="0.2">
      <c r="A978" s="77" t="s">
        <v>19</v>
      </c>
      <c r="B978" s="68" t="s">
        <v>27</v>
      </c>
      <c r="C978" s="68" t="s">
        <v>25</v>
      </c>
      <c r="D978" s="68" t="s">
        <v>280</v>
      </c>
      <c r="E978" s="88">
        <f>+IF(ISNUMBER(DATA!H3447),DATA!H3447,"n/a")</f>
        <v>219500.07</v>
      </c>
      <c r="F978" s="79">
        <f>+IF(ISNUMBER(DATA!I3447),DATA!I3447,"n/a")</f>
        <v>-2.4133000000000002E-2</v>
      </c>
      <c r="G978" s="88">
        <f>+IF(ISNUMBER(DATA!J3447),DATA!J3447,"n/a")</f>
        <v>698014.94</v>
      </c>
      <c r="H978" s="79">
        <f>+IF(ISNUMBER(DATA!K3447),DATA!K3447,"n/a")</f>
        <v>-7.7976000000000004E-2</v>
      </c>
      <c r="I978" s="88">
        <f>+IF(ISNUMBER(DATA!L3447),DATA!L3447,"n/a")</f>
        <v>1490573.54</v>
      </c>
      <c r="J978" s="79">
        <f>+IF(ISNUMBER(DATA!M3447),DATA!M3447,"n/a")</f>
        <v>-7.2224999999999998E-2</v>
      </c>
      <c r="K978" s="88">
        <f>+IF(ISNUMBER(DATA!N3447),DATA!N3447,"n/a")</f>
        <v>3185858.83</v>
      </c>
      <c r="L978" s="79">
        <f>+IF(ISNUMBER(DATA!O3447),DATA!O3447,"n/a")</f>
        <v>-3.4181000000000003E-2</v>
      </c>
      <c r="R978" s="68"/>
      <c r="S978" s="68"/>
      <c r="T978" s="68"/>
      <c r="U978" s="68"/>
      <c r="V978" s="68"/>
      <c r="W978" s="68"/>
      <c r="X978" s="68"/>
      <c r="Y978" s="68"/>
    </row>
    <row r="979" spans="1:25" x14ac:dyDescent="0.2">
      <c r="A979" s="77" t="s">
        <v>19</v>
      </c>
      <c r="B979" s="68" t="s">
        <v>27</v>
      </c>
      <c r="C979" s="68" t="s">
        <v>25</v>
      </c>
      <c r="D979" s="68" t="s">
        <v>281</v>
      </c>
      <c r="E979" s="88">
        <f>+IF(ISNUMBER(DATA!H3448),DATA!H3448,"n/a")</f>
        <v>89122.93</v>
      </c>
      <c r="F979" s="79">
        <f>+IF(ISNUMBER(DATA!I3448),DATA!I3448,"n/a")</f>
        <v>3.5569999999999997E-2</v>
      </c>
      <c r="G979" s="88">
        <f>+IF(ISNUMBER(DATA!J3448),DATA!J3448,"n/a")</f>
        <v>301411.65000000002</v>
      </c>
      <c r="H979" s="79">
        <f>+IF(ISNUMBER(DATA!K3448),DATA!K3448,"n/a")</f>
        <v>6.5197000000000005E-2</v>
      </c>
      <c r="I979" s="88">
        <f>+IF(ISNUMBER(DATA!L3448),DATA!L3448,"n/a")</f>
        <v>622891.86</v>
      </c>
      <c r="J979" s="79">
        <f>+IF(ISNUMBER(DATA!M3448),DATA!M3448,"n/a")</f>
        <v>9.2247999999999997E-2</v>
      </c>
      <c r="K979" s="88">
        <f>+IF(ISNUMBER(DATA!N3448),DATA!N3448,"n/a")</f>
        <v>1208854.19</v>
      </c>
      <c r="L979" s="79">
        <f>+IF(ISNUMBER(DATA!O3448),DATA!O3448,"n/a")</f>
        <v>0.102231</v>
      </c>
      <c r="R979" s="68"/>
      <c r="S979" s="68"/>
      <c r="T979" s="68"/>
      <c r="U979" s="68"/>
      <c r="V979" s="68"/>
      <c r="W979" s="68"/>
      <c r="X979" s="68"/>
      <c r="Y979" s="68"/>
    </row>
    <row r="980" spans="1:25" x14ac:dyDescent="0.2">
      <c r="A980" s="77" t="s">
        <v>19</v>
      </c>
      <c r="B980" s="68" t="s">
        <v>27</v>
      </c>
      <c r="C980" s="68" t="s">
        <v>25</v>
      </c>
      <c r="D980" s="68" t="s">
        <v>282</v>
      </c>
      <c r="E980" s="88">
        <f>+IF(ISNUMBER(DATA!H3449),DATA!H3449,"n/a")</f>
        <v>154415.07</v>
      </c>
      <c r="F980" s="79">
        <f>+IF(ISNUMBER(DATA!I3449),DATA!I3449,"n/a")</f>
        <v>-0.120064</v>
      </c>
      <c r="G980" s="88">
        <f>+IF(ISNUMBER(DATA!J3449),DATA!J3449,"n/a")</f>
        <v>503596.66</v>
      </c>
      <c r="H980" s="79">
        <f>+IF(ISNUMBER(DATA!K3449),DATA!K3449,"n/a")</f>
        <v>-0.14626700000000001</v>
      </c>
      <c r="I980" s="88">
        <f>+IF(ISNUMBER(DATA!L3449),DATA!L3449,"n/a")</f>
        <v>1108673.04</v>
      </c>
      <c r="J980" s="79">
        <f>+IF(ISNUMBER(DATA!M3449),DATA!M3449,"n/a")</f>
        <v>-8.7484000000000006E-2</v>
      </c>
      <c r="K980" s="88">
        <f>+IF(ISNUMBER(DATA!N3449),DATA!N3449,"n/a")</f>
        <v>2505957.34</v>
      </c>
      <c r="L980" s="79">
        <f>+IF(ISNUMBER(DATA!O3449),DATA!O3449,"n/a")</f>
        <v>3.5326000000000003E-2</v>
      </c>
      <c r="R980" s="68"/>
      <c r="S980" s="68"/>
      <c r="T980" s="68"/>
      <c r="U980" s="68"/>
      <c r="V980" s="68"/>
      <c r="W980" s="68"/>
      <c r="X980" s="68"/>
      <c r="Y980" s="68"/>
    </row>
    <row r="981" spans="1:25" x14ac:dyDescent="0.2">
      <c r="A981" s="77" t="s">
        <v>19</v>
      </c>
      <c r="B981" s="68" t="s">
        <v>27</v>
      </c>
      <c r="C981" s="68" t="s">
        <v>25</v>
      </c>
      <c r="D981" s="68" t="s">
        <v>283</v>
      </c>
      <c r="E981" s="88">
        <f>+IF(ISNUMBER(DATA!H3450),DATA!H3450,"n/a")</f>
        <v>99433.82</v>
      </c>
      <c r="F981" s="79">
        <f>+IF(ISNUMBER(DATA!I3450),DATA!I3450,"n/a")</f>
        <v>-6.4795000000000005E-2</v>
      </c>
      <c r="G981" s="88">
        <f>+IF(ISNUMBER(DATA!J3450),DATA!J3450,"n/a")</f>
        <v>345583.05</v>
      </c>
      <c r="H981" s="79">
        <f>+IF(ISNUMBER(DATA!K3450),DATA!K3450,"n/a")</f>
        <v>-5.9235000000000003E-2</v>
      </c>
      <c r="I981" s="88">
        <f>+IF(ISNUMBER(DATA!L3450),DATA!L3450,"n/a")</f>
        <v>735899.92</v>
      </c>
      <c r="J981" s="79">
        <f>+IF(ISNUMBER(DATA!M3450),DATA!M3450,"n/a")</f>
        <v>-4.9702999999999997E-2</v>
      </c>
      <c r="K981" s="88">
        <f>+IF(ISNUMBER(DATA!N3450),DATA!N3450,"n/a")</f>
        <v>1541066.73</v>
      </c>
      <c r="L981" s="79">
        <f>+IF(ISNUMBER(DATA!O3450),DATA!O3450,"n/a")</f>
        <v>5.5800000000000001E-4</v>
      </c>
      <c r="R981" s="68"/>
      <c r="S981" s="68"/>
      <c r="T981" s="68"/>
      <c r="U981" s="68"/>
      <c r="V981" s="68"/>
      <c r="W981" s="68"/>
      <c r="X981" s="68"/>
      <c r="Y981" s="68"/>
    </row>
    <row r="982" spans="1:25" x14ac:dyDescent="0.2">
      <c r="A982" s="77" t="s">
        <v>19</v>
      </c>
      <c r="B982" s="68" t="s">
        <v>27</v>
      </c>
      <c r="C982" s="68" t="s">
        <v>25</v>
      </c>
      <c r="D982" s="68" t="s">
        <v>284</v>
      </c>
      <c r="E982" s="88">
        <f>+IF(ISNUMBER(DATA!H3451),DATA!H3451,"n/a")</f>
        <v>53418.78</v>
      </c>
      <c r="F982" s="79">
        <f>+IF(ISNUMBER(DATA!I3451),DATA!I3451,"n/a")</f>
        <v>0.16716</v>
      </c>
      <c r="G982" s="88">
        <f>+IF(ISNUMBER(DATA!J3451),DATA!J3451,"n/a")</f>
        <v>162214.34</v>
      </c>
      <c r="H982" s="79">
        <f>+IF(ISNUMBER(DATA!K3451),DATA!K3451,"n/a")</f>
        <v>0.105189</v>
      </c>
      <c r="I982" s="88">
        <f>+IF(ISNUMBER(DATA!L3451),DATA!L3451,"n/a")</f>
        <v>347593.92</v>
      </c>
      <c r="J982" s="79">
        <f>+IF(ISNUMBER(DATA!M3451),DATA!M3451,"n/a")</f>
        <v>0.14748</v>
      </c>
      <c r="K982" s="88">
        <f>+IF(ISNUMBER(DATA!N3451),DATA!N3451,"n/a")</f>
        <v>677357.76</v>
      </c>
      <c r="L982" s="79">
        <f>+IF(ISNUMBER(DATA!O3451),DATA!O3451,"n/a")</f>
        <v>0.15071599999999999</v>
      </c>
      <c r="R982" s="68"/>
      <c r="S982" s="68"/>
      <c r="T982" s="68"/>
      <c r="U982" s="68"/>
      <c r="V982" s="68"/>
      <c r="W982" s="68"/>
      <c r="X982" s="68"/>
      <c r="Y982" s="68"/>
    </row>
    <row r="983" spans="1:25" x14ac:dyDescent="0.2">
      <c r="A983" s="77" t="s">
        <v>19</v>
      </c>
      <c r="B983" s="68" t="s">
        <v>27</v>
      </c>
      <c r="C983" s="68" t="s">
        <v>25</v>
      </c>
      <c r="D983" s="68" t="s">
        <v>285</v>
      </c>
      <c r="E983" s="88">
        <f>+IF(ISNUMBER(DATA!H3452),DATA!H3452,"n/a")</f>
        <v>105459.5</v>
      </c>
      <c r="F983" s="79">
        <f>+IF(ISNUMBER(DATA!I3452),DATA!I3452,"n/a")</f>
        <v>5.5295999999999998E-2</v>
      </c>
      <c r="G983" s="88">
        <f>+IF(ISNUMBER(DATA!J3452),DATA!J3452,"n/a")</f>
        <v>350333.2</v>
      </c>
      <c r="H983" s="79">
        <f>+IF(ISNUMBER(DATA!K3452),DATA!K3452,"n/a")</f>
        <v>6.2604999999999994E-2</v>
      </c>
      <c r="I983" s="88">
        <f>+IF(ISNUMBER(DATA!L3452),DATA!L3452,"n/a")</f>
        <v>771391.32</v>
      </c>
      <c r="J983" s="79">
        <f>+IF(ISNUMBER(DATA!M3452),DATA!M3452,"n/a")</f>
        <v>0.12962099999999999</v>
      </c>
      <c r="K983" s="88">
        <f>+IF(ISNUMBER(DATA!N3452),DATA!N3452,"n/a")</f>
        <v>1559469.54</v>
      </c>
      <c r="L983" s="79">
        <f>+IF(ISNUMBER(DATA!O3452),DATA!O3452,"n/a")</f>
        <v>0.161496</v>
      </c>
      <c r="R983" s="68"/>
      <c r="S983" s="68"/>
      <c r="T983" s="68"/>
      <c r="U983" s="68"/>
      <c r="V983" s="68"/>
      <c r="W983" s="68"/>
      <c r="X983" s="68"/>
      <c r="Y983" s="68"/>
    </row>
    <row r="984" spans="1:25" x14ac:dyDescent="0.2">
      <c r="A984" s="77" t="s">
        <v>19</v>
      </c>
      <c r="B984" s="68" t="s">
        <v>27</v>
      </c>
      <c r="C984" s="68" t="s">
        <v>25</v>
      </c>
      <c r="D984" s="68" t="s">
        <v>286</v>
      </c>
      <c r="E984" s="88">
        <f>+IF(ISNUMBER(DATA!H3453),DATA!H3453,"n/a")</f>
        <v>38256.660000000003</v>
      </c>
      <c r="F984" s="79">
        <f>+IF(ISNUMBER(DATA!I3453),DATA!I3453,"n/a")</f>
        <v>-0.35426400000000002</v>
      </c>
      <c r="G984" s="88">
        <f>+IF(ISNUMBER(DATA!J3453),DATA!J3453,"n/a")</f>
        <v>140061.6</v>
      </c>
      <c r="H984" s="79">
        <f>+IF(ISNUMBER(DATA!K3453),DATA!K3453,"n/a")</f>
        <v>-0.30940400000000001</v>
      </c>
      <c r="I984" s="88">
        <f>+IF(ISNUMBER(DATA!L3453),DATA!L3453,"n/a")</f>
        <v>274485.49</v>
      </c>
      <c r="J984" s="79">
        <f>+IF(ISNUMBER(DATA!M3453),DATA!M3453,"n/a")</f>
        <v>-0.34858699999999998</v>
      </c>
      <c r="K984" s="88">
        <f>+IF(ISNUMBER(DATA!N3453),DATA!N3453,"n/a")</f>
        <v>578807.24</v>
      </c>
      <c r="L984" s="79">
        <f>+IF(ISNUMBER(DATA!O3453),DATA!O3453,"n/a")</f>
        <v>-0.28640199999999999</v>
      </c>
      <c r="R984" s="68"/>
      <c r="S984" s="68"/>
      <c r="T984" s="68"/>
      <c r="U984" s="68"/>
      <c r="V984" s="68"/>
      <c r="W984" s="68"/>
      <c r="X984" s="68"/>
      <c r="Y984" s="68"/>
    </row>
    <row r="985" spans="1:25" x14ac:dyDescent="0.2">
      <c r="A985" s="77" t="s">
        <v>19</v>
      </c>
      <c r="B985" s="68" t="s">
        <v>27</v>
      </c>
      <c r="C985" s="68" t="s">
        <v>25</v>
      </c>
      <c r="D985" s="68" t="s">
        <v>287</v>
      </c>
      <c r="E985" s="88">
        <f>+IF(ISNUMBER(DATA!H3454),DATA!H3454,"n/a")</f>
        <v>44925.55</v>
      </c>
      <c r="F985" s="79">
        <f>+IF(ISNUMBER(DATA!I3454),DATA!I3454,"n/a")</f>
        <v>0.191695</v>
      </c>
      <c r="G985" s="88">
        <f>+IF(ISNUMBER(DATA!J3454),DATA!J3454,"n/a")</f>
        <v>150493.54</v>
      </c>
      <c r="H985" s="79">
        <f>+IF(ISNUMBER(DATA!K3454),DATA!K3454,"n/a")</f>
        <v>0.19975899999999999</v>
      </c>
      <c r="I985" s="88">
        <f>+IF(ISNUMBER(DATA!L3454),DATA!L3454,"n/a")</f>
        <v>302428.15999999997</v>
      </c>
      <c r="J985" s="79">
        <f>+IF(ISNUMBER(DATA!M3454),DATA!M3454,"n/a")</f>
        <v>0.183086</v>
      </c>
      <c r="K985" s="88">
        <f>+IF(ISNUMBER(DATA!N3454),DATA!N3454,"n/a")</f>
        <v>593364.98</v>
      </c>
      <c r="L985" s="79">
        <f>+IF(ISNUMBER(DATA!O3454),DATA!O3454,"n/a")</f>
        <v>0.12612699999999999</v>
      </c>
      <c r="R985" s="68"/>
      <c r="S985" s="68"/>
      <c r="T985" s="68"/>
      <c r="U985" s="68"/>
      <c r="V985" s="68"/>
      <c r="W985" s="68"/>
      <c r="X985" s="68"/>
      <c r="Y985" s="68"/>
    </row>
    <row r="986" spans="1:25" x14ac:dyDescent="0.2">
      <c r="A986" s="77" t="s">
        <v>19</v>
      </c>
      <c r="B986" s="68" t="s">
        <v>27</v>
      </c>
      <c r="C986" s="68" t="s">
        <v>25</v>
      </c>
      <c r="D986" s="68" t="s">
        <v>288</v>
      </c>
      <c r="E986" s="88">
        <f>+IF(ISNUMBER(DATA!H3455),DATA!H3455,"n/a")</f>
        <v>37756.99</v>
      </c>
      <c r="F986" s="79">
        <f>+IF(ISNUMBER(DATA!I3455),DATA!I3455,"n/a")</f>
        <v>-0.107944</v>
      </c>
      <c r="G986" s="88">
        <f>+IF(ISNUMBER(DATA!J3455),DATA!J3455,"n/a")</f>
        <v>129690.44</v>
      </c>
      <c r="H986" s="79">
        <f>+IF(ISNUMBER(DATA!K3455),DATA!K3455,"n/a")</f>
        <v>-8.9496000000000006E-2</v>
      </c>
      <c r="I986" s="88">
        <f>+IF(ISNUMBER(DATA!L3455),DATA!L3455,"n/a")</f>
        <v>296788.52</v>
      </c>
      <c r="J986" s="79">
        <f>+IF(ISNUMBER(DATA!M3455),DATA!M3455,"n/a")</f>
        <v>-5.6950000000000004E-3</v>
      </c>
      <c r="K986" s="88">
        <f>+IF(ISNUMBER(DATA!N3455),DATA!N3455,"n/a")</f>
        <v>627405.77</v>
      </c>
      <c r="L986" s="79">
        <f>+IF(ISNUMBER(DATA!O3455),DATA!O3455,"n/a")</f>
        <v>8.9194999999999997E-2</v>
      </c>
      <c r="R986" s="68"/>
      <c r="S986" s="68"/>
      <c r="T986" s="68"/>
      <c r="U986" s="68"/>
      <c r="V986" s="68"/>
      <c r="W986" s="68"/>
      <c r="X986" s="68"/>
      <c r="Y986" s="68"/>
    </row>
    <row r="987" spans="1:25" x14ac:dyDescent="0.2">
      <c r="A987" s="77" t="s">
        <v>19</v>
      </c>
      <c r="B987" s="68" t="s">
        <v>27</v>
      </c>
      <c r="C987" s="68" t="s">
        <v>25</v>
      </c>
      <c r="D987" s="68" t="s">
        <v>289</v>
      </c>
      <c r="E987" s="88">
        <f>+IF(ISNUMBER(DATA!H3456),DATA!H3456,"n/a")</f>
        <v>96384.9</v>
      </c>
      <c r="F987" s="79">
        <f>+IF(ISNUMBER(DATA!I3456),DATA!I3456,"n/a")</f>
        <v>1.1606E-2</v>
      </c>
      <c r="G987" s="88">
        <f>+IF(ISNUMBER(DATA!J3456),DATA!J3456,"n/a")</f>
        <v>316571.59000000003</v>
      </c>
      <c r="H987" s="79">
        <f>+IF(ISNUMBER(DATA!K3456),DATA!K3456,"n/a")</f>
        <v>4.0674000000000002E-2</v>
      </c>
      <c r="I987" s="88">
        <f>+IF(ISNUMBER(DATA!L3456),DATA!L3456,"n/a")</f>
        <v>653917.35</v>
      </c>
      <c r="J987" s="79">
        <f>+IF(ISNUMBER(DATA!M3456),DATA!M3456,"n/a")</f>
        <v>6.0414000000000002E-2</v>
      </c>
      <c r="K987" s="88">
        <f>+IF(ISNUMBER(DATA!N3456),DATA!N3456,"n/a")</f>
        <v>1295840.5</v>
      </c>
      <c r="L987" s="79">
        <f>+IF(ISNUMBER(DATA!O3456),DATA!O3456,"n/a")</f>
        <v>4.9772999999999998E-2</v>
      </c>
      <c r="R987" s="68"/>
      <c r="S987" s="68"/>
      <c r="T987" s="68"/>
      <c r="U987" s="68"/>
      <c r="V987" s="68"/>
      <c r="W987" s="68"/>
      <c r="X987" s="68"/>
      <c r="Y987" s="68"/>
    </row>
    <row r="988" spans="1:25" x14ac:dyDescent="0.2">
      <c r="A988" s="77" t="s">
        <v>19</v>
      </c>
      <c r="B988" s="68" t="s">
        <v>27</v>
      </c>
      <c r="C988" s="68" t="s">
        <v>25</v>
      </c>
      <c r="D988" s="68" t="s">
        <v>290</v>
      </c>
      <c r="E988" s="88">
        <f>+IF(ISNUMBER(DATA!H3457),DATA!H3457,"n/a")</f>
        <v>79801.72</v>
      </c>
      <c r="F988" s="79">
        <f>+IF(ISNUMBER(DATA!I3457),DATA!I3457,"n/a")</f>
        <v>0.112315</v>
      </c>
      <c r="G988" s="88">
        <f>+IF(ISNUMBER(DATA!J3457),DATA!J3457,"n/a")</f>
        <v>265136.51</v>
      </c>
      <c r="H988" s="79">
        <f>+IF(ISNUMBER(DATA!K3457),DATA!K3457,"n/a")</f>
        <v>0.12906200000000001</v>
      </c>
      <c r="I988" s="88">
        <f>+IF(ISNUMBER(DATA!L3457),DATA!L3457,"n/a")</f>
        <v>555541.86</v>
      </c>
      <c r="J988" s="79">
        <f>+IF(ISNUMBER(DATA!M3457),DATA!M3457,"n/a")</f>
        <v>0.13848099999999999</v>
      </c>
      <c r="K988" s="88">
        <f>+IF(ISNUMBER(DATA!N3457),DATA!N3457,"n/a")</f>
        <v>1100326.03</v>
      </c>
      <c r="L988" s="79">
        <f>+IF(ISNUMBER(DATA!O3457),DATA!O3457,"n/a")</f>
        <v>0.16977300000000001</v>
      </c>
      <c r="R988" s="68"/>
      <c r="S988" s="68"/>
      <c r="T988" s="68"/>
      <c r="U988" s="68"/>
      <c r="V988" s="68"/>
      <c r="W988" s="68"/>
      <c r="X988" s="68"/>
      <c r="Y988" s="68"/>
    </row>
    <row r="989" spans="1:25" x14ac:dyDescent="0.2">
      <c r="A989" s="77" t="s">
        <v>19</v>
      </c>
      <c r="B989" s="68" t="s">
        <v>27</v>
      </c>
      <c r="C989" s="68" t="s">
        <v>25</v>
      </c>
      <c r="D989" s="68" t="s">
        <v>291</v>
      </c>
      <c r="E989" s="88">
        <f>+IF(ISNUMBER(DATA!H3458),DATA!H3458,"n/a")</f>
        <v>50791.54</v>
      </c>
      <c r="F989" s="79">
        <f>+IF(ISNUMBER(DATA!I3458),DATA!I3458,"n/a")</f>
        <v>-0.25444099999999997</v>
      </c>
      <c r="G989" s="88">
        <f>+IF(ISNUMBER(DATA!J3458),DATA!J3458,"n/a")</f>
        <v>169770.21</v>
      </c>
      <c r="H989" s="79">
        <f>+IF(ISNUMBER(DATA!K3458),DATA!K3458,"n/a")</f>
        <v>-0.256517</v>
      </c>
      <c r="I989" s="88">
        <f>+IF(ISNUMBER(DATA!L3458),DATA!L3458,"n/a")</f>
        <v>405306.34</v>
      </c>
      <c r="J989" s="79">
        <f>+IF(ISNUMBER(DATA!M3458),DATA!M3458,"n/a")</f>
        <v>-0.17977499999999999</v>
      </c>
      <c r="K989" s="88">
        <f>+IF(ISNUMBER(DATA!N3458),DATA!N3458,"n/a")</f>
        <v>915352.42</v>
      </c>
      <c r="L989" s="79">
        <f>+IF(ISNUMBER(DATA!O3458),DATA!O3458,"n/a")</f>
        <v>-5.7238999999999998E-2</v>
      </c>
      <c r="R989" s="68"/>
      <c r="S989" s="68"/>
      <c r="T989" s="68"/>
      <c r="U989" s="68"/>
      <c r="V989" s="68"/>
      <c r="W989" s="68"/>
      <c r="X989" s="68"/>
      <c r="Y989" s="68"/>
    </row>
    <row r="990" spans="1:25" x14ac:dyDescent="0.2">
      <c r="A990" s="77" t="s">
        <v>19</v>
      </c>
      <c r="B990" s="68" t="s">
        <v>27</v>
      </c>
      <c r="C990" s="68" t="s">
        <v>25</v>
      </c>
      <c r="D990" s="68" t="s">
        <v>292</v>
      </c>
      <c r="E990" s="88">
        <f>+IF(ISNUMBER(DATA!H3459),DATA!H3459,"n/a")</f>
        <v>55456.77</v>
      </c>
      <c r="F990" s="79">
        <f>+IF(ISNUMBER(DATA!I3459),DATA!I3459,"n/a")</f>
        <v>0.19153000000000001</v>
      </c>
      <c r="G990" s="88">
        <f>+IF(ISNUMBER(DATA!J3459),DATA!J3459,"n/a")</f>
        <v>157127.29999999999</v>
      </c>
      <c r="H990" s="79">
        <f>+IF(ISNUMBER(DATA!K3459),DATA!K3459,"n/a")</f>
        <v>1.0052999999999999E-2</v>
      </c>
      <c r="I990" s="88">
        <f>+IF(ISNUMBER(DATA!L3459),DATA!L3459,"n/a")</f>
        <v>304254.88</v>
      </c>
      <c r="J990" s="79">
        <f>+IF(ISNUMBER(DATA!M3459),DATA!M3459,"n/a")</f>
        <v>-0.11153200000000001</v>
      </c>
      <c r="K990" s="88">
        <f>+IF(ISNUMBER(DATA!N3459),DATA!N3459,"n/a")</f>
        <v>620221.16</v>
      </c>
      <c r="L990" s="79">
        <f>+IF(ISNUMBER(DATA!O3459),DATA!O3459,"n/a")</f>
        <v>-9.1272000000000006E-2</v>
      </c>
      <c r="R990" s="68"/>
      <c r="S990" s="68"/>
      <c r="T990" s="68"/>
      <c r="U990" s="68"/>
      <c r="V990" s="68"/>
      <c r="W990" s="68"/>
      <c r="X990" s="68"/>
      <c r="Y990" s="68"/>
    </row>
    <row r="991" spans="1:25" x14ac:dyDescent="0.2">
      <c r="A991" s="77" t="s">
        <v>19</v>
      </c>
      <c r="B991" s="68" t="s">
        <v>27</v>
      </c>
      <c r="C991" s="68" t="s">
        <v>25</v>
      </c>
      <c r="D991" s="68" t="s">
        <v>293</v>
      </c>
      <c r="E991" s="88">
        <f>+IF(ISNUMBER(DATA!H3460),DATA!H3460,"n/a")</f>
        <v>138028.75</v>
      </c>
      <c r="F991" s="79">
        <f>+IF(ISNUMBER(DATA!I3460),DATA!I3460,"n/a")</f>
        <v>-4.2526000000000001E-2</v>
      </c>
      <c r="G991" s="88">
        <f>+IF(ISNUMBER(DATA!J3460),DATA!J3460,"n/a")</f>
        <v>445211.16</v>
      </c>
      <c r="H991" s="79">
        <f>+IF(ISNUMBER(DATA!K3460),DATA!K3460,"n/a")</f>
        <v>-9.3963000000000005E-2</v>
      </c>
      <c r="I991" s="88">
        <f>+IF(ISNUMBER(DATA!L3460),DATA!L3460,"n/a")</f>
        <v>936782.87</v>
      </c>
      <c r="J991" s="79">
        <f>+IF(ISNUMBER(DATA!M3460),DATA!M3460,"n/a")</f>
        <v>-7.0254999999999998E-2</v>
      </c>
      <c r="K991" s="88">
        <f>+IF(ISNUMBER(DATA!N3460),DATA!N3460,"n/a")</f>
        <v>1942338.92</v>
      </c>
      <c r="L991" s="79">
        <f>+IF(ISNUMBER(DATA!O3460),DATA!O3460,"n/a")</f>
        <v>-3.4455E-2</v>
      </c>
      <c r="R991" s="68"/>
      <c r="S991" s="68"/>
      <c r="T991" s="68"/>
      <c r="U991" s="68"/>
      <c r="V991" s="68"/>
      <c r="W991" s="68"/>
      <c r="X991" s="68"/>
      <c r="Y991" s="68"/>
    </row>
    <row r="992" spans="1:25" x14ac:dyDescent="0.2">
      <c r="A992" s="77" t="s">
        <v>19</v>
      </c>
      <c r="B992" s="68" t="s">
        <v>27</v>
      </c>
      <c r="C992" s="68" t="s">
        <v>25</v>
      </c>
      <c r="D992" s="68" t="s">
        <v>294</v>
      </c>
      <c r="E992" s="88">
        <f>+IF(ISNUMBER(DATA!H3461),DATA!H3461,"n/a")</f>
        <v>113994.82</v>
      </c>
      <c r="F992" s="79">
        <f>+IF(ISNUMBER(DATA!I3461),DATA!I3461,"n/a")</f>
        <v>-0.160411</v>
      </c>
      <c r="G992" s="88">
        <f>+IF(ISNUMBER(DATA!J3461),DATA!J3461,"n/a")</f>
        <v>401495.35</v>
      </c>
      <c r="H992" s="79">
        <f>+IF(ISNUMBER(DATA!K3461),DATA!K3461,"n/a")</f>
        <v>-0.16258</v>
      </c>
      <c r="I992" s="88">
        <f>+IF(ISNUMBER(DATA!L3461),DATA!L3461,"n/a")</f>
        <v>850529.41</v>
      </c>
      <c r="J992" s="79">
        <f>+IF(ISNUMBER(DATA!M3461),DATA!M3461,"n/a")</f>
        <v>-0.14547599999999999</v>
      </c>
      <c r="K992" s="88">
        <f>+IF(ISNUMBER(DATA!N3461),DATA!N3461,"n/a")</f>
        <v>1815647.68</v>
      </c>
      <c r="L992" s="79">
        <f>+IF(ISNUMBER(DATA!O3461),DATA!O3461,"n/a")</f>
        <v>-7.1982000000000004E-2</v>
      </c>
      <c r="R992" s="68"/>
      <c r="S992" s="68"/>
      <c r="T992" s="68"/>
      <c r="U992" s="68"/>
      <c r="V992" s="68"/>
      <c r="W992" s="68"/>
      <c r="X992" s="68"/>
      <c r="Y992" s="68"/>
    </row>
    <row r="993" spans="1:25" x14ac:dyDescent="0.2">
      <c r="A993" s="77" t="s">
        <v>19</v>
      </c>
      <c r="B993" s="68" t="s">
        <v>27</v>
      </c>
      <c r="C993" s="68" t="s">
        <v>25</v>
      </c>
      <c r="D993" s="68" t="s">
        <v>295</v>
      </c>
      <c r="E993" s="88">
        <f>+IF(ISNUMBER(DATA!H3462),DATA!H3462,"n/a")</f>
        <v>62577.48</v>
      </c>
      <c r="F993" s="79">
        <f>+IF(ISNUMBER(DATA!I3462),DATA!I3462,"n/a")</f>
        <v>-0.103952</v>
      </c>
      <c r="G993" s="88">
        <f>+IF(ISNUMBER(DATA!J3462),DATA!J3462,"n/a")</f>
        <v>204811.44</v>
      </c>
      <c r="H993" s="79">
        <f>+IF(ISNUMBER(DATA!K3462),DATA!K3462,"n/a")</f>
        <v>-3.5971000000000003E-2</v>
      </c>
      <c r="I993" s="88">
        <f>+IF(ISNUMBER(DATA!L3462),DATA!L3462,"n/a")</f>
        <v>418847.91</v>
      </c>
      <c r="J993" s="79">
        <f>+IF(ISNUMBER(DATA!M3462),DATA!M3462,"n/a")</f>
        <v>-6.8534999999999999E-2</v>
      </c>
      <c r="K993" s="88">
        <f>+IF(ISNUMBER(DATA!N3462),DATA!N3462,"n/a")</f>
        <v>832156.5</v>
      </c>
      <c r="L993" s="79">
        <f>+IF(ISNUMBER(DATA!O3462),DATA!O3462,"n/a")</f>
        <v>-0.101655</v>
      </c>
      <c r="R993" s="68"/>
      <c r="S993" s="68"/>
      <c r="T993" s="68"/>
      <c r="U993" s="68"/>
      <c r="V993" s="68"/>
      <c r="W993" s="68"/>
      <c r="X993" s="68"/>
      <c r="Y993" s="68"/>
    </row>
    <row r="994" spans="1:25" x14ac:dyDescent="0.2">
      <c r="A994" s="77" t="s">
        <v>19</v>
      </c>
      <c r="B994" s="68" t="s">
        <v>27</v>
      </c>
      <c r="C994" s="68" t="s">
        <v>25</v>
      </c>
      <c r="D994" s="68" t="s">
        <v>296</v>
      </c>
      <c r="E994" s="88">
        <f>+IF(ISNUMBER(DATA!H3463),DATA!H3463,"n/a")</f>
        <v>37494.870000000003</v>
      </c>
      <c r="F994" s="79">
        <f>+IF(ISNUMBER(DATA!I3463),DATA!I3463,"n/a")</f>
        <v>-0.16638900000000001</v>
      </c>
      <c r="G994" s="88">
        <f>+IF(ISNUMBER(DATA!J3463),DATA!J3463,"n/a")</f>
        <v>133845.04999999999</v>
      </c>
      <c r="H994" s="79">
        <f>+IF(ISNUMBER(DATA!K3463),DATA!K3463,"n/a")</f>
        <v>-0.13081799999999999</v>
      </c>
      <c r="I994" s="88">
        <f>+IF(ISNUMBER(DATA!L3463),DATA!L3463,"n/a")</f>
        <v>275761.71999999997</v>
      </c>
      <c r="J994" s="79">
        <f>+IF(ISNUMBER(DATA!M3463),DATA!M3463,"n/a")</f>
        <v>-0.12936</v>
      </c>
      <c r="K994" s="88">
        <f>+IF(ISNUMBER(DATA!N3463),DATA!N3463,"n/a")</f>
        <v>569378.29</v>
      </c>
      <c r="L994" s="79">
        <f>+IF(ISNUMBER(DATA!O3463),DATA!O3463,"n/a")</f>
        <v>-4.4174999999999999E-2</v>
      </c>
      <c r="R994" s="68"/>
      <c r="S994" s="68"/>
      <c r="T994" s="68"/>
      <c r="U994" s="68"/>
      <c r="V994" s="68"/>
      <c r="W994" s="68"/>
      <c r="X994" s="68"/>
      <c r="Y994" s="68"/>
    </row>
    <row r="995" spans="1:25" x14ac:dyDescent="0.2">
      <c r="A995" s="77" t="s">
        <v>19</v>
      </c>
      <c r="B995" s="68" t="s">
        <v>27</v>
      </c>
      <c r="C995" s="68" t="s">
        <v>25</v>
      </c>
      <c r="D995" s="68" t="s">
        <v>297</v>
      </c>
      <c r="E995" s="88">
        <f>+IF(ISNUMBER(DATA!H3464),DATA!H3464,"n/a")</f>
        <v>67243.98</v>
      </c>
      <c r="F995" s="79">
        <f>+IF(ISNUMBER(DATA!I3464),DATA!I3464,"n/a")</f>
        <v>7.0618E-2</v>
      </c>
      <c r="G995" s="88">
        <f>+IF(ISNUMBER(DATA!J3464),DATA!J3464,"n/a")</f>
        <v>225786.26</v>
      </c>
      <c r="H995" s="79">
        <f>+IF(ISNUMBER(DATA!K3464),DATA!K3464,"n/a")</f>
        <v>8.2186999999999996E-2</v>
      </c>
      <c r="I995" s="88">
        <f>+IF(ISNUMBER(DATA!L3464),DATA!L3464,"n/a")</f>
        <v>476505.17</v>
      </c>
      <c r="J995" s="79">
        <f>+IF(ISNUMBER(DATA!M3464),DATA!M3464,"n/a")</f>
        <v>0.13190199999999999</v>
      </c>
      <c r="K995" s="88">
        <f>+IF(ISNUMBER(DATA!N3464),DATA!N3464,"n/a")</f>
        <v>945733.2</v>
      </c>
      <c r="L995" s="79">
        <f>+IF(ISNUMBER(DATA!O3464),DATA!O3464,"n/a")</f>
        <v>0.14153499999999999</v>
      </c>
      <c r="R995" s="68"/>
      <c r="S995" s="68"/>
      <c r="T995" s="68"/>
      <c r="U995" s="68"/>
      <c r="V995" s="68"/>
      <c r="W995" s="68"/>
      <c r="X995" s="68"/>
      <c r="Y995" s="68"/>
    </row>
    <row r="996" spans="1:25" x14ac:dyDescent="0.2">
      <c r="A996" s="77" t="s">
        <v>19</v>
      </c>
      <c r="B996" s="68" t="s">
        <v>27</v>
      </c>
      <c r="C996" s="68" t="s">
        <v>25</v>
      </c>
      <c r="D996" s="68" t="s">
        <v>298</v>
      </c>
      <c r="E996" s="88">
        <f>+IF(ISNUMBER(DATA!H3465),DATA!H3465,"n/a")</f>
        <v>47344.2</v>
      </c>
      <c r="F996" s="79">
        <f>+IF(ISNUMBER(DATA!I3465),DATA!I3465,"n/a")</f>
        <v>0.35329700000000003</v>
      </c>
      <c r="G996" s="88">
        <f>+IF(ISNUMBER(DATA!J3465),DATA!J3465,"n/a")</f>
        <v>161994.51</v>
      </c>
      <c r="H996" s="79">
        <f>+IF(ISNUMBER(DATA!K3465),DATA!K3465,"n/a")</f>
        <v>0.41696</v>
      </c>
      <c r="I996" s="88">
        <f>+IF(ISNUMBER(DATA!L3465),DATA!L3465,"n/a")</f>
        <v>315728.65000000002</v>
      </c>
      <c r="J996" s="79">
        <f>+IF(ISNUMBER(DATA!M3465),DATA!M3465,"n/a")</f>
        <v>0.29550500000000002</v>
      </c>
      <c r="K996" s="88">
        <f>+IF(ISNUMBER(DATA!N3465),DATA!N3465,"n/a")</f>
        <v>605058.1</v>
      </c>
      <c r="L996" s="79">
        <f>+IF(ISNUMBER(DATA!O3465),DATA!O3465,"n/a")</f>
        <v>0.24802199999999999</v>
      </c>
      <c r="R996" s="68"/>
      <c r="S996" s="68"/>
      <c r="T996" s="68"/>
      <c r="U996" s="68"/>
      <c r="V996" s="68"/>
      <c r="W996" s="68"/>
      <c r="X996" s="68"/>
      <c r="Y996" s="68"/>
    </row>
    <row r="997" spans="1:25" x14ac:dyDescent="0.2">
      <c r="A997" s="77" t="s">
        <v>19</v>
      </c>
      <c r="B997" s="68" t="s">
        <v>27</v>
      </c>
      <c r="C997" s="68" t="s">
        <v>25</v>
      </c>
      <c r="D997" s="68" t="s">
        <v>299</v>
      </c>
      <c r="E997" s="88">
        <f>+IF(ISNUMBER(DATA!H3466),DATA!H3466,"n/a")</f>
        <v>223990.58</v>
      </c>
      <c r="F997" s="79">
        <f>+IF(ISNUMBER(DATA!I3466),DATA!I3466,"n/a")</f>
        <v>-8.1046999999999994E-2</v>
      </c>
      <c r="G997" s="88">
        <f>+IF(ISNUMBER(DATA!J3466),DATA!J3466,"n/a")</f>
        <v>728375.19</v>
      </c>
      <c r="H997" s="79">
        <f>+IF(ISNUMBER(DATA!K3466),DATA!K3466,"n/a")</f>
        <v>-9.8532999999999996E-2</v>
      </c>
      <c r="I997" s="88">
        <f>+IF(ISNUMBER(DATA!L3466),DATA!L3466,"n/a")</f>
        <v>1552560.26</v>
      </c>
      <c r="J997" s="79">
        <f>+IF(ISNUMBER(DATA!M3466),DATA!M3466,"n/a")</f>
        <v>-4.8302999999999999E-2</v>
      </c>
      <c r="K997" s="88">
        <f>+IF(ISNUMBER(DATA!N3466),DATA!N3466,"n/a")</f>
        <v>3408429.21</v>
      </c>
      <c r="L997" s="79">
        <f>+IF(ISNUMBER(DATA!O3466),DATA!O3466,"n/a")</f>
        <v>4.4339999999999996E-3</v>
      </c>
      <c r="R997" s="68"/>
      <c r="S997" s="68"/>
      <c r="T997" s="68"/>
      <c r="U997" s="68"/>
      <c r="V997" s="68"/>
      <c r="W997" s="68"/>
      <c r="X997" s="68"/>
      <c r="Y997" s="68"/>
    </row>
    <row r="998" spans="1:25" x14ac:dyDescent="0.2">
      <c r="A998" s="77" t="s">
        <v>19</v>
      </c>
      <c r="B998" s="68" t="s">
        <v>27</v>
      </c>
      <c r="C998" s="68" t="s">
        <v>25</v>
      </c>
      <c r="D998" s="68" t="s">
        <v>300</v>
      </c>
      <c r="E998" s="88">
        <f>+IF(ISNUMBER(DATA!H3467),DATA!H3467,"n/a")</f>
        <v>14009.6</v>
      </c>
      <c r="F998" s="79">
        <f>+IF(ISNUMBER(DATA!I3467),DATA!I3467,"n/a")</f>
        <v>-0.34050999999999998</v>
      </c>
      <c r="G998" s="88">
        <f>+IF(ISNUMBER(DATA!J3467),DATA!J3467,"n/a")</f>
        <v>48227.42</v>
      </c>
      <c r="H998" s="79">
        <f>+IF(ISNUMBER(DATA!K3467),DATA!K3467,"n/a")</f>
        <v>-0.29611900000000002</v>
      </c>
      <c r="I998" s="88">
        <f>+IF(ISNUMBER(DATA!L3467),DATA!L3467,"n/a")</f>
        <v>91368.18</v>
      </c>
      <c r="J998" s="79">
        <f>+IF(ISNUMBER(DATA!M3467),DATA!M3467,"n/a")</f>
        <v>-0.354018</v>
      </c>
      <c r="K998" s="88">
        <f>+IF(ISNUMBER(DATA!N3467),DATA!N3467,"n/a")</f>
        <v>181062.81</v>
      </c>
      <c r="L998" s="79">
        <f>+IF(ISNUMBER(DATA!O3467),DATA!O3467,"n/a")</f>
        <v>-0.31747599999999998</v>
      </c>
      <c r="R998" s="68"/>
      <c r="S998" s="68"/>
      <c r="T998" s="68"/>
      <c r="U998" s="68"/>
      <c r="V998" s="68"/>
      <c r="W998" s="68"/>
      <c r="X998" s="68"/>
      <c r="Y998" s="68"/>
    </row>
    <row r="999" spans="1:25" x14ac:dyDescent="0.2">
      <c r="A999" s="77" t="s">
        <v>19</v>
      </c>
      <c r="B999" s="68" t="s">
        <v>27</v>
      </c>
      <c r="C999" s="68" t="s">
        <v>25</v>
      </c>
      <c r="D999" s="68" t="s">
        <v>301</v>
      </c>
      <c r="E999" s="88">
        <f>+IF(ISNUMBER(DATA!H3468),DATA!H3468,"n/a")</f>
        <v>202286.67</v>
      </c>
      <c r="F999" s="79">
        <f>+IF(ISNUMBER(DATA!I3468),DATA!I3468,"n/a")</f>
        <v>0.112427</v>
      </c>
      <c r="G999" s="88">
        <f>+IF(ISNUMBER(DATA!J3468),DATA!J3468,"n/a")</f>
        <v>679820.1</v>
      </c>
      <c r="H999" s="79">
        <f>+IF(ISNUMBER(DATA!K3468),DATA!K3468,"n/a")</f>
        <v>0.15185199999999999</v>
      </c>
      <c r="I999" s="88">
        <f>+IF(ISNUMBER(DATA!L3468),DATA!L3468,"n/a")</f>
        <v>1378679.15</v>
      </c>
      <c r="J999" s="79">
        <f>+IF(ISNUMBER(DATA!M3468),DATA!M3468,"n/a")</f>
        <v>0.17571600000000001</v>
      </c>
      <c r="K999" s="88">
        <f>+IF(ISNUMBER(DATA!N3468),DATA!N3468,"n/a")</f>
        <v>2733834.44</v>
      </c>
      <c r="L999" s="79">
        <f>+IF(ISNUMBER(DATA!O3468),DATA!O3468,"n/a")</f>
        <v>0.149898</v>
      </c>
      <c r="R999" s="68"/>
      <c r="S999" s="68"/>
      <c r="T999" s="68"/>
      <c r="U999" s="68"/>
      <c r="V999" s="68"/>
      <c r="W999" s="68"/>
      <c r="X999" s="68"/>
      <c r="Y999" s="68"/>
    </row>
    <row r="1000" spans="1:25" x14ac:dyDescent="0.2">
      <c r="A1000" s="77" t="s">
        <v>19</v>
      </c>
      <c r="B1000" s="68" t="s">
        <v>27</v>
      </c>
      <c r="C1000" s="68" t="s">
        <v>25</v>
      </c>
      <c r="D1000" s="68" t="s">
        <v>302</v>
      </c>
      <c r="E1000" s="88">
        <f>+IF(ISNUMBER(DATA!H3469),DATA!H3469,"n/a")</f>
        <v>94647.56</v>
      </c>
      <c r="F1000" s="79">
        <f>+IF(ISNUMBER(DATA!I3469),DATA!I3469,"n/a")</f>
        <v>0.60529299999999997</v>
      </c>
      <c r="G1000" s="88">
        <f>+IF(ISNUMBER(DATA!J3469),DATA!J3469,"n/a")</f>
        <v>282408.86</v>
      </c>
      <c r="H1000" s="79">
        <f>+IF(ISNUMBER(DATA!K3469),DATA!K3469,"n/a")</f>
        <v>0.47111799999999998</v>
      </c>
      <c r="I1000" s="88">
        <f>+IF(ISNUMBER(DATA!L3469),DATA!L3469,"n/a")</f>
        <v>585011.68999999994</v>
      </c>
      <c r="J1000" s="79">
        <f>+IF(ISNUMBER(DATA!M3469),DATA!M3469,"n/a")</f>
        <v>0.50034800000000001</v>
      </c>
      <c r="K1000" s="88">
        <f>+IF(ISNUMBER(DATA!N3469),DATA!N3469,"n/a")</f>
        <v>1176818.8899999999</v>
      </c>
      <c r="L1000" s="79">
        <f>+IF(ISNUMBER(DATA!O3469),DATA!O3469,"n/a")</f>
        <v>0.39302100000000001</v>
      </c>
      <c r="R1000" s="68"/>
      <c r="S1000" s="68"/>
      <c r="T1000" s="68"/>
      <c r="U1000" s="68"/>
      <c r="V1000" s="68"/>
      <c r="W1000" s="68"/>
      <c r="X1000" s="68"/>
      <c r="Y1000" s="68"/>
    </row>
    <row r="1001" spans="1:25" x14ac:dyDescent="0.2">
      <c r="A1001" s="77" t="s">
        <v>19</v>
      </c>
      <c r="B1001" s="68" t="s">
        <v>27</v>
      </c>
      <c r="C1001" s="68" t="s">
        <v>25</v>
      </c>
      <c r="D1001" s="68" t="s">
        <v>303</v>
      </c>
      <c r="E1001" s="88">
        <f>+IF(ISNUMBER(DATA!H3470),DATA!H3470,"n/a")</f>
        <v>96791.43</v>
      </c>
      <c r="F1001" s="79">
        <f>+IF(ISNUMBER(DATA!I3470),DATA!I3470,"n/a")</f>
        <v>-7.3225999999999999E-2</v>
      </c>
      <c r="G1001" s="88">
        <f>+IF(ISNUMBER(DATA!J3470),DATA!J3470,"n/a")</f>
        <v>327109.08</v>
      </c>
      <c r="H1001" s="79">
        <f>+IF(ISNUMBER(DATA!K3470),DATA!K3470,"n/a")</f>
        <v>0.104126</v>
      </c>
      <c r="I1001" s="88">
        <f>+IF(ISNUMBER(DATA!L3470),DATA!L3470,"n/a")</f>
        <v>666379.76</v>
      </c>
      <c r="J1001" s="79">
        <f>+IF(ISNUMBER(DATA!M3470),DATA!M3470,"n/a")</f>
        <v>7.5946E-2</v>
      </c>
      <c r="K1001" s="88">
        <f>+IF(ISNUMBER(DATA!N3470),DATA!N3470,"n/a")</f>
        <v>1443739.78</v>
      </c>
      <c r="L1001" s="79">
        <f>+IF(ISNUMBER(DATA!O3470),DATA!O3470,"n/a")</f>
        <v>0.22980700000000001</v>
      </c>
      <c r="R1001" s="68"/>
      <c r="S1001" s="68"/>
      <c r="T1001" s="68"/>
      <c r="U1001" s="68"/>
      <c r="V1001" s="68"/>
      <c r="W1001" s="68"/>
      <c r="X1001" s="68"/>
      <c r="Y1001" s="68"/>
    </row>
    <row r="1002" spans="1:25" x14ac:dyDescent="0.2">
      <c r="A1002" s="77" t="s">
        <v>19</v>
      </c>
      <c r="B1002" s="68" t="s">
        <v>27</v>
      </c>
      <c r="C1002" s="68" t="s">
        <v>25</v>
      </c>
      <c r="D1002" s="68" t="s">
        <v>304</v>
      </c>
      <c r="E1002" s="88">
        <f>+IF(ISNUMBER(DATA!H3471),DATA!H3471,"n/a")</f>
        <v>34986.269999999997</v>
      </c>
      <c r="F1002" s="79">
        <f>+IF(ISNUMBER(DATA!I3471),DATA!I3471,"n/a")</f>
        <v>-0.16547400000000001</v>
      </c>
      <c r="G1002" s="88">
        <f>+IF(ISNUMBER(DATA!J3471),DATA!J3471,"n/a")</f>
        <v>118284.82</v>
      </c>
      <c r="H1002" s="79">
        <f>+IF(ISNUMBER(DATA!K3471),DATA!K3471,"n/a")</f>
        <v>-0.11808200000000001</v>
      </c>
      <c r="I1002" s="88">
        <f>+IF(ISNUMBER(DATA!L3471),DATA!L3471,"n/a")</f>
        <v>230573.08</v>
      </c>
      <c r="J1002" s="79">
        <f>+IF(ISNUMBER(DATA!M3471),DATA!M3471,"n/a")</f>
        <v>-0.16012000000000001</v>
      </c>
      <c r="K1002" s="88">
        <f>+IF(ISNUMBER(DATA!N3471),DATA!N3471,"n/a")</f>
        <v>452043.41</v>
      </c>
      <c r="L1002" s="79">
        <f>+IF(ISNUMBER(DATA!O3471),DATA!O3471,"n/a")</f>
        <v>-0.13251599999999999</v>
      </c>
      <c r="R1002" s="68"/>
      <c r="S1002" s="68"/>
      <c r="T1002" s="68"/>
      <c r="U1002" s="68"/>
      <c r="V1002" s="68"/>
      <c r="W1002" s="68"/>
      <c r="X1002" s="68"/>
      <c r="Y1002" s="68"/>
    </row>
    <row r="1003" spans="1:25" x14ac:dyDescent="0.2">
      <c r="A1003" s="77" t="s">
        <v>19</v>
      </c>
      <c r="B1003" s="68" t="s">
        <v>27</v>
      </c>
      <c r="C1003" s="68" t="s">
        <v>25</v>
      </c>
      <c r="D1003" s="68" t="s">
        <v>305</v>
      </c>
      <c r="E1003" s="88">
        <f>+IF(ISNUMBER(DATA!H3472),DATA!H3472,"n/a")</f>
        <v>61430.58</v>
      </c>
      <c r="F1003" s="79">
        <f>+IF(ISNUMBER(DATA!I3472),DATA!I3472,"n/a")</f>
        <v>0.173512</v>
      </c>
      <c r="G1003" s="88">
        <f>+IF(ISNUMBER(DATA!J3472),DATA!J3472,"n/a")</f>
        <v>189544.7</v>
      </c>
      <c r="H1003" s="79">
        <f>+IF(ISNUMBER(DATA!K3472),DATA!K3472,"n/a")</f>
        <v>0.14263200000000001</v>
      </c>
      <c r="I1003" s="88">
        <f>+IF(ISNUMBER(DATA!L3472),DATA!L3472,"n/a")</f>
        <v>419557.47</v>
      </c>
      <c r="J1003" s="79">
        <f>+IF(ISNUMBER(DATA!M3472),DATA!M3472,"n/a")</f>
        <v>0.23234399999999999</v>
      </c>
      <c r="K1003" s="88">
        <f>+IF(ISNUMBER(DATA!N3472),DATA!N3472,"n/a")</f>
        <v>798293.41</v>
      </c>
      <c r="L1003" s="79">
        <f>+IF(ISNUMBER(DATA!O3472),DATA!O3472,"n/a")</f>
        <v>0.284501</v>
      </c>
      <c r="R1003" s="68"/>
      <c r="S1003" s="68"/>
      <c r="T1003" s="68"/>
      <c r="U1003" s="68"/>
      <c r="V1003" s="68"/>
      <c r="W1003" s="68"/>
      <c r="X1003" s="68"/>
      <c r="Y1003" s="68"/>
    </row>
    <row r="1004" spans="1:25" x14ac:dyDescent="0.2">
      <c r="A1004" s="77" t="s">
        <v>19</v>
      </c>
      <c r="B1004" s="68" t="s">
        <v>27</v>
      </c>
      <c r="C1004" s="68" t="s">
        <v>25</v>
      </c>
      <c r="D1004" s="68" t="s">
        <v>306</v>
      </c>
      <c r="E1004" s="88">
        <f>+IF(ISNUMBER(DATA!H3473),DATA!H3473,"n/a")</f>
        <v>316611.53999999998</v>
      </c>
      <c r="F1004" s="79">
        <f>+IF(ISNUMBER(DATA!I3473),DATA!I3473,"n/a")</f>
        <v>-5.7197999999999999E-2</v>
      </c>
      <c r="G1004" s="88">
        <f>+IF(ISNUMBER(DATA!J3473),DATA!J3473,"n/a")</f>
        <v>1064997.3700000001</v>
      </c>
      <c r="H1004" s="79">
        <f>+IF(ISNUMBER(DATA!K3473),DATA!K3473,"n/a")</f>
        <v>-6.8237999999999993E-2</v>
      </c>
      <c r="I1004" s="88">
        <f>+IF(ISNUMBER(DATA!L3473),DATA!L3473,"n/a")</f>
        <v>2257332.7999999998</v>
      </c>
      <c r="J1004" s="79">
        <f>+IF(ISNUMBER(DATA!M3473),DATA!M3473,"n/a")</f>
        <v>-4.3951999999999998E-2</v>
      </c>
      <c r="K1004" s="88">
        <f>+IF(ISNUMBER(DATA!N3473),DATA!N3473,"n/a")</f>
        <v>4709804.1900000004</v>
      </c>
      <c r="L1004" s="79">
        <f>+IF(ISNUMBER(DATA!O3473),DATA!O3473,"n/a")</f>
        <v>3.01E-4</v>
      </c>
      <c r="R1004" s="68"/>
      <c r="S1004" s="68"/>
      <c r="T1004" s="68"/>
      <c r="U1004" s="68"/>
      <c r="V1004" s="68"/>
      <c r="W1004" s="68"/>
      <c r="X1004" s="68"/>
      <c r="Y1004" s="68"/>
    </row>
    <row r="1005" spans="1:25" x14ac:dyDescent="0.2">
      <c r="A1005" s="77" t="s">
        <v>19</v>
      </c>
      <c r="B1005" s="68" t="s">
        <v>27</v>
      </c>
      <c r="C1005" s="68" t="s">
        <v>25</v>
      </c>
      <c r="D1005" s="68" t="s">
        <v>307</v>
      </c>
      <c r="E1005" s="88">
        <f>+IF(ISNUMBER(DATA!H3474),DATA!H3474,"n/a")</f>
        <v>111775.83</v>
      </c>
      <c r="F1005" s="79">
        <f>+IF(ISNUMBER(DATA!I3474),DATA!I3474,"n/a")</f>
        <v>-1.7402999999999998E-2</v>
      </c>
      <c r="G1005" s="88">
        <f>+IF(ISNUMBER(DATA!J3474),DATA!J3474,"n/a")</f>
        <v>376289.84</v>
      </c>
      <c r="H1005" s="79">
        <f>+IF(ISNUMBER(DATA!K3474),DATA!K3474,"n/a")</f>
        <v>-3.1930000000000001E-3</v>
      </c>
      <c r="I1005" s="88">
        <f>+IF(ISNUMBER(DATA!L3474),DATA!L3474,"n/a")</f>
        <v>803914.71</v>
      </c>
      <c r="J1005" s="79">
        <f>+IF(ISNUMBER(DATA!M3474),DATA!M3474,"n/a")</f>
        <v>4.7344999999999998E-2</v>
      </c>
      <c r="K1005" s="88">
        <f>+IF(ISNUMBER(DATA!N3474),DATA!N3474,"n/a")</f>
        <v>1644830.49</v>
      </c>
      <c r="L1005" s="79">
        <f>+IF(ISNUMBER(DATA!O3474),DATA!O3474,"n/a")</f>
        <v>0.12246899999999999</v>
      </c>
      <c r="R1005" s="68"/>
      <c r="S1005" s="68"/>
      <c r="T1005" s="68"/>
      <c r="U1005" s="68"/>
      <c r="V1005" s="68"/>
      <c r="W1005" s="68"/>
      <c r="X1005" s="68"/>
      <c r="Y1005" s="68"/>
    </row>
    <row r="1006" spans="1:25" x14ac:dyDescent="0.2">
      <c r="A1006" s="77" t="s">
        <v>19</v>
      </c>
      <c r="B1006" s="68" t="s">
        <v>27</v>
      </c>
      <c r="C1006" s="68" t="s">
        <v>25</v>
      </c>
      <c r="D1006" s="68" t="s">
        <v>308</v>
      </c>
      <c r="E1006" s="88">
        <f>+IF(ISNUMBER(DATA!H3475),DATA!H3475,"n/a")</f>
        <v>10958.36</v>
      </c>
      <c r="F1006" s="79">
        <f>+IF(ISNUMBER(DATA!I3475),DATA!I3475,"n/a")</f>
        <v>-0.20971699999999999</v>
      </c>
      <c r="G1006" s="88">
        <f>+IF(ISNUMBER(DATA!J3475),DATA!J3475,"n/a")</f>
        <v>36746.269999999997</v>
      </c>
      <c r="H1006" s="79">
        <f>+IF(ISNUMBER(DATA!K3475),DATA!K3475,"n/a")</f>
        <v>-0.27658899999999997</v>
      </c>
      <c r="I1006" s="88">
        <f>+IF(ISNUMBER(DATA!L3475),DATA!L3475,"n/a")</f>
        <v>77504.509999999995</v>
      </c>
      <c r="J1006" s="79">
        <f>+IF(ISNUMBER(DATA!M3475),DATA!M3475,"n/a")</f>
        <v>-0.25548500000000002</v>
      </c>
      <c r="K1006" s="88">
        <f>+IF(ISNUMBER(DATA!N3475),DATA!N3475,"n/a")</f>
        <v>158939.94</v>
      </c>
      <c r="L1006" s="79">
        <f>+IF(ISNUMBER(DATA!O3475),DATA!O3475,"n/a")</f>
        <v>-0.19287199999999999</v>
      </c>
      <c r="R1006" s="68"/>
      <c r="S1006" s="68"/>
      <c r="T1006" s="68"/>
      <c r="U1006" s="68"/>
      <c r="V1006" s="68"/>
      <c r="W1006" s="68"/>
      <c r="X1006" s="68"/>
      <c r="Y1006" s="68"/>
    </row>
    <row r="1007" spans="1:25" x14ac:dyDescent="0.2">
      <c r="A1007" s="77" t="s">
        <v>19</v>
      </c>
      <c r="B1007" s="68" t="s">
        <v>27</v>
      </c>
      <c r="C1007" s="68" t="s">
        <v>25</v>
      </c>
      <c r="D1007" s="68" t="s">
        <v>309</v>
      </c>
      <c r="E1007" s="88">
        <f>+IF(ISNUMBER(DATA!H3476),DATA!H3476,"n/a")</f>
        <v>128465.77</v>
      </c>
      <c r="F1007" s="79">
        <f>+IF(ISNUMBER(DATA!I3476),DATA!I3476,"n/a")</f>
        <v>0.112398</v>
      </c>
      <c r="G1007" s="88">
        <f>+IF(ISNUMBER(DATA!J3476),DATA!J3476,"n/a")</f>
        <v>423195.04</v>
      </c>
      <c r="H1007" s="79">
        <f>+IF(ISNUMBER(DATA!K3476),DATA!K3476,"n/a")</f>
        <v>0.12801399999999999</v>
      </c>
      <c r="I1007" s="88">
        <f>+IF(ISNUMBER(DATA!L3476),DATA!L3476,"n/a")</f>
        <v>861693.46</v>
      </c>
      <c r="J1007" s="79">
        <f>+IF(ISNUMBER(DATA!M3476),DATA!M3476,"n/a")</f>
        <v>0.17202500000000001</v>
      </c>
      <c r="K1007" s="88">
        <f>+IF(ISNUMBER(DATA!N3476),DATA!N3476,"n/a")</f>
        <v>1701084.91</v>
      </c>
      <c r="L1007" s="79">
        <f>+IF(ISNUMBER(DATA!O3476),DATA!O3476,"n/a")</f>
        <v>0.15259700000000001</v>
      </c>
      <c r="R1007" s="68"/>
      <c r="S1007" s="68"/>
      <c r="T1007" s="68"/>
      <c r="U1007" s="68"/>
      <c r="V1007" s="68"/>
      <c r="W1007" s="68"/>
      <c r="X1007" s="68"/>
      <c r="Y1007" s="68"/>
    </row>
    <row r="1008" spans="1:25" x14ac:dyDescent="0.2">
      <c r="A1008" s="77" t="s">
        <v>19</v>
      </c>
      <c r="B1008" s="68" t="s">
        <v>27</v>
      </c>
      <c r="C1008" s="68" t="s">
        <v>25</v>
      </c>
      <c r="D1008" s="68" t="s">
        <v>310</v>
      </c>
      <c r="E1008" s="88">
        <f>+IF(ISNUMBER(DATA!H3477),DATA!H3477,"n/a")</f>
        <v>25148.53</v>
      </c>
      <c r="F1008" s="79">
        <f>+IF(ISNUMBER(DATA!I3477),DATA!I3477,"n/a")</f>
        <v>-5.1171000000000001E-2</v>
      </c>
      <c r="G1008" s="88">
        <f>+IF(ISNUMBER(DATA!J3477),DATA!J3477,"n/a")</f>
        <v>92865.19</v>
      </c>
      <c r="H1008" s="79">
        <f>+IF(ISNUMBER(DATA!K3477),DATA!K3477,"n/a")</f>
        <v>-1.3068E-2</v>
      </c>
      <c r="I1008" s="88">
        <f>+IF(ISNUMBER(DATA!L3477),DATA!L3477,"n/a")</f>
        <v>197538.48</v>
      </c>
      <c r="J1008" s="79">
        <f>+IF(ISNUMBER(DATA!M3477),DATA!M3477,"n/a")</f>
        <v>-1.8044999999999999E-2</v>
      </c>
      <c r="K1008" s="88">
        <f>+IF(ISNUMBER(DATA!N3477),DATA!N3477,"n/a")</f>
        <v>390994.41</v>
      </c>
      <c r="L1008" s="79">
        <f>+IF(ISNUMBER(DATA!O3477),DATA!O3477,"n/a")</f>
        <v>4.0904999999999997E-2</v>
      </c>
      <c r="R1008" s="68"/>
      <c r="S1008" s="68"/>
      <c r="T1008" s="68"/>
      <c r="U1008" s="68"/>
      <c r="V1008" s="68"/>
      <c r="W1008" s="68"/>
      <c r="X1008" s="68"/>
      <c r="Y1008" s="68"/>
    </row>
    <row r="1009" spans="1:25" x14ac:dyDescent="0.2">
      <c r="A1009" s="77" t="s">
        <v>19</v>
      </c>
      <c r="B1009" s="68" t="s">
        <v>27</v>
      </c>
      <c r="C1009" s="68" t="s">
        <v>25</v>
      </c>
      <c r="D1009" s="68" t="s">
        <v>311</v>
      </c>
      <c r="E1009" s="88">
        <f>+IF(ISNUMBER(DATA!H3478),DATA!H3478,"n/a")</f>
        <v>152962.56</v>
      </c>
      <c r="F1009" s="79">
        <f>+IF(ISNUMBER(DATA!I3478),DATA!I3478,"n/a")</f>
        <v>-1.7700000000000001E-3</v>
      </c>
      <c r="G1009" s="88">
        <f>+IF(ISNUMBER(DATA!J3478),DATA!J3478,"n/a")</f>
        <v>502256.28</v>
      </c>
      <c r="H1009" s="79">
        <f>+IF(ISNUMBER(DATA!K3478),DATA!K3478,"n/a")</f>
        <v>2.2989999999999998E-3</v>
      </c>
      <c r="I1009" s="88">
        <f>+IF(ISNUMBER(DATA!L3478),DATA!L3478,"n/a")</f>
        <v>1088393.0900000001</v>
      </c>
      <c r="J1009" s="79">
        <f>+IF(ISNUMBER(DATA!M3478),DATA!M3478,"n/a")</f>
        <v>4.9227E-2</v>
      </c>
      <c r="K1009" s="88">
        <f>+IF(ISNUMBER(DATA!N3478),DATA!N3478,"n/a")</f>
        <v>2260164.96</v>
      </c>
      <c r="L1009" s="79">
        <f>+IF(ISNUMBER(DATA!O3478),DATA!O3478,"n/a")</f>
        <v>9.2294000000000001E-2</v>
      </c>
      <c r="R1009" s="68"/>
      <c r="S1009" s="68"/>
      <c r="T1009" s="68"/>
      <c r="U1009" s="68"/>
      <c r="V1009" s="68"/>
      <c r="W1009" s="68"/>
      <c r="X1009" s="68"/>
      <c r="Y1009" s="68"/>
    </row>
    <row r="1010" spans="1:25" x14ac:dyDescent="0.2">
      <c r="A1010" s="77" t="s">
        <v>19</v>
      </c>
      <c r="B1010" s="68" t="s">
        <v>27</v>
      </c>
      <c r="C1010" s="68" t="s">
        <v>25</v>
      </c>
      <c r="D1010" s="68" t="s">
        <v>312</v>
      </c>
      <c r="E1010" s="88">
        <f>+IF(ISNUMBER(DATA!H3479),DATA!H3479,"n/a")</f>
        <v>73028.89</v>
      </c>
      <c r="F1010" s="79">
        <f>+IF(ISNUMBER(DATA!I3479),DATA!I3479,"n/a")</f>
        <v>1.861E-3</v>
      </c>
      <c r="G1010" s="88">
        <f>+IF(ISNUMBER(DATA!J3479),DATA!J3479,"n/a")</f>
        <v>233414.74</v>
      </c>
      <c r="H1010" s="79">
        <f>+IF(ISNUMBER(DATA!K3479),DATA!K3479,"n/a")</f>
        <v>-8.9599999999999999E-4</v>
      </c>
      <c r="I1010" s="88">
        <f>+IF(ISNUMBER(DATA!L3479),DATA!L3479,"n/a")</f>
        <v>516632.26</v>
      </c>
      <c r="J1010" s="79">
        <f>+IF(ISNUMBER(DATA!M3479),DATA!M3479,"n/a")</f>
        <v>4.9466000000000003E-2</v>
      </c>
      <c r="K1010" s="88">
        <f>+IF(ISNUMBER(DATA!N3479),DATA!N3479,"n/a")</f>
        <v>1065005.1200000001</v>
      </c>
      <c r="L1010" s="79">
        <f>+IF(ISNUMBER(DATA!O3479),DATA!O3479,"n/a")</f>
        <v>7.2417999999999996E-2</v>
      </c>
      <c r="R1010" s="68"/>
      <c r="S1010" s="68"/>
      <c r="T1010" s="68"/>
      <c r="U1010" s="68"/>
      <c r="V1010" s="68"/>
      <c r="W1010" s="68"/>
      <c r="X1010" s="68"/>
      <c r="Y1010" s="68"/>
    </row>
    <row r="1011" spans="1:25" x14ac:dyDescent="0.2">
      <c r="A1011" s="77" t="s">
        <v>19</v>
      </c>
      <c r="B1011" s="68" t="s">
        <v>27</v>
      </c>
      <c r="C1011" s="68" t="s">
        <v>25</v>
      </c>
      <c r="D1011" s="68" t="s">
        <v>313</v>
      </c>
      <c r="E1011" s="88">
        <f>+IF(ISNUMBER(DATA!H3480),DATA!H3480,"n/a")</f>
        <v>72365.77</v>
      </c>
      <c r="F1011" s="79">
        <f>+IF(ISNUMBER(DATA!I3480),DATA!I3480,"n/a")</f>
        <v>0.13561200000000001</v>
      </c>
      <c r="G1011" s="88">
        <f>+IF(ISNUMBER(DATA!J3480),DATA!J3480,"n/a")</f>
        <v>249188.28</v>
      </c>
      <c r="H1011" s="79">
        <f>+IF(ISNUMBER(DATA!K3480),DATA!K3480,"n/a")</f>
        <v>0.15428500000000001</v>
      </c>
      <c r="I1011" s="88">
        <f>+IF(ISNUMBER(DATA!L3480),DATA!L3480,"n/a")</f>
        <v>524160.24</v>
      </c>
      <c r="J1011" s="79">
        <f>+IF(ISNUMBER(DATA!M3480),DATA!M3480,"n/a")</f>
        <v>0.14718899999999999</v>
      </c>
      <c r="K1011" s="88">
        <f>+IF(ISNUMBER(DATA!N3480),DATA!N3480,"n/a")</f>
        <v>1033756.68</v>
      </c>
      <c r="L1011" s="79">
        <f>+IF(ISNUMBER(DATA!O3480),DATA!O3480,"n/a")</f>
        <v>7.2495000000000004E-2</v>
      </c>
      <c r="R1011" s="68"/>
      <c r="S1011" s="68"/>
      <c r="T1011" s="68"/>
      <c r="U1011" s="68"/>
      <c r="V1011" s="68"/>
      <c r="W1011" s="68"/>
      <c r="X1011" s="68"/>
      <c r="Y1011" s="68"/>
    </row>
    <row r="1012" spans="1:25" x14ac:dyDescent="0.2">
      <c r="A1012" s="77" t="s">
        <v>19</v>
      </c>
      <c r="B1012" s="68" t="s">
        <v>27</v>
      </c>
      <c r="C1012" s="68" t="s">
        <v>25</v>
      </c>
      <c r="D1012" s="68" t="s">
        <v>314</v>
      </c>
      <c r="E1012" s="88">
        <f>+IF(ISNUMBER(DATA!H3481),DATA!H3481,"n/a")</f>
        <v>130299.97</v>
      </c>
      <c r="F1012" s="79">
        <f>+IF(ISNUMBER(DATA!I3481),DATA!I3481,"n/a")</f>
        <v>3.9516000000000003E-2</v>
      </c>
      <c r="G1012" s="88">
        <f>+IF(ISNUMBER(DATA!J3481),DATA!J3481,"n/a")</f>
        <v>443614.61</v>
      </c>
      <c r="H1012" s="79">
        <f>+IF(ISNUMBER(DATA!K3481),DATA!K3481,"n/a")</f>
        <v>8.4042000000000006E-2</v>
      </c>
      <c r="I1012" s="88">
        <f>+IF(ISNUMBER(DATA!L3481),DATA!L3481,"n/a")</f>
        <v>890658.38</v>
      </c>
      <c r="J1012" s="79">
        <f>+IF(ISNUMBER(DATA!M3481),DATA!M3481,"n/a")</f>
        <v>6.0760000000000002E-2</v>
      </c>
      <c r="K1012" s="88">
        <f>+IF(ISNUMBER(DATA!N3481),DATA!N3481,"n/a")</f>
        <v>1865421.51</v>
      </c>
      <c r="L1012" s="79">
        <f>+IF(ISNUMBER(DATA!O3481),DATA!O3481,"n/a")</f>
        <v>0.17327600000000001</v>
      </c>
      <c r="R1012" s="68"/>
      <c r="S1012" s="68"/>
      <c r="T1012" s="68"/>
      <c r="U1012" s="68"/>
      <c r="V1012" s="68"/>
      <c r="W1012" s="68"/>
      <c r="X1012" s="68"/>
      <c r="Y1012" s="68"/>
    </row>
    <row r="1013" spans="1:25" x14ac:dyDescent="0.2">
      <c r="A1013" s="77" t="s">
        <v>19</v>
      </c>
      <c r="B1013" s="68" t="s">
        <v>27</v>
      </c>
      <c r="C1013" s="68" t="s">
        <v>25</v>
      </c>
      <c r="D1013" s="68" t="s">
        <v>315</v>
      </c>
      <c r="E1013" s="88">
        <f>+IF(ISNUMBER(DATA!H3482),DATA!H3482,"n/a")</f>
        <v>67491.12</v>
      </c>
      <c r="F1013" s="79">
        <f>+IF(ISNUMBER(DATA!I3482),DATA!I3482,"n/a")</f>
        <v>9.4187999999999994E-2</v>
      </c>
      <c r="G1013" s="88">
        <f>+IF(ISNUMBER(DATA!J3482),DATA!J3482,"n/a")</f>
        <v>207937.18</v>
      </c>
      <c r="H1013" s="79">
        <f>+IF(ISNUMBER(DATA!K3482),DATA!K3482,"n/a")</f>
        <v>5.4239000000000002E-2</v>
      </c>
      <c r="I1013" s="88">
        <f>+IF(ISNUMBER(DATA!L3482),DATA!L3482,"n/a")</f>
        <v>459833.74</v>
      </c>
      <c r="J1013" s="79">
        <f>+IF(ISNUMBER(DATA!M3482),DATA!M3482,"n/a")</f>
        <v>7.8572000000000003E-2</v>
      </c>
      <c r="K1013" s="88">
        <f>+IF(ISNUMBER(DATA!N3482),DATA!N3482,"n/a")</f>
        <v>935238.33</v>
      </c>
      <c r="L1013" s="79">
        <f>+IF(ISNUMBER(DATA!O3482),DATA!O3482,"n/a")</f>
        <v>0.10616200000000001</v>
      </c>
      <c r="R1013" s="68"/>
      <c r="S1013" s="68"/>
      <c r="T1013" s="68"/>
      <c r="U1013" s="68"/>
      <c r="V1013" s="68"/>
      <c r="W1013" s="68"/>
      <c r="X1013" s="68"/>
      <c r="Y1013" s="68"/>
    </row>
    <row r="1014" spans="1:25" x14ac:dyDescent="0.2">
      <c r="A1014" s="77" t="s">
        <v>19</v>
      </c>
      <c r="B1014" s="68" t="s">
        <v>27</v>
      </c>
      <c r="C1014" s="68" t="s">
        <v>25</v>
      </c>
      <c r="D1014" s="68" t="s">
        <v>316</v>
      </c>
      <c r="E1014" s="88">
        <f>+IF(ISNUMBER(DATA!H3483),DATA!H3483,"n/a")</f>
        <v>60993.32</v>
      </c>
      <c r="F1014" s="79">
        <f>+IF(ISNUMBER(DATA!I3483),DATA!I3483,"n/a")</f>
        <v>-2.2068000000000001E-2</v>
      </c>
      <c r="G1014" s="88">
        <f>+IF(ISNUMBER(DATA!J3483),DATA!J3483,"n/a")</f>
        <v>197105.19</v>
      </c>
      <c r="H1014" s="79">
        <f>+IF(ISNUMBER(DATA!K3483),DATA!K3483,"n/a")</f>
        <v>-1.9119000000000001E-2</v>
      </c>
      <c r="I1014" s="88">
        <f>+IF(ISNUMBER(DATA!L3483),DATA!L3483,"n/a")</f>
        <v>445087.28</v>
      </c>
      <c r="J1014" s="79">
        <f>+IF(ISNUMBER(DATA!M3483),DATA!M3483,"n/a")</f>
        <v>8.337E-2</v>
      </c>
      <c r="K1014" s="88">
        <f>+IF(ISNUMBER(DATA!N3483),DATA!N3483,"n/a")</f>
        <v>906474.27</v>
      </c>
      <c r="L1014" s="79">
        <f>+IF(ISNUMBER(DATA!O3483),DATA!O3483,"n/a")</f>
        <v>0.13391700000000001</v>
      </c>
      <c r="R1014" s="68"/>
      <c r="S1014" s="68"/>
      <c r="T1014" s="68"/>
      <c r="U1014" s="68"/>
      <c r="V1014" s="68"/>
      <c r="W1014" s="68"/>
      <c r="X1014" s="68"/>
      <c r="Y1014" s="68"/>
    </row>
    <row r="1015" spans="1:25" x14ac:dyDescent="0.2">
      <c r="A1015" s="77" t="s">
        <v>19</v>
      </c>
      <c r="B1015" s="68" t="s">
        <v>27</v>
      </c>
      <c r="C1015" s="68" t="s">
        <v>25</v>
      </c>
      <c r="D1015" s="68" t="s">
        <v>317</v>
      </c>
      <c r="E1015" s="88">
        <f>+IF(ISNUMBER(DATA!H3484),DATA!H3484,"n/a")</f>
        <v>21367.16</v>
      </c>
      <c r="F1015" s="79">
        <f>+IF(ISNUMBER(DATA!I3484),DATA!I3484,"n/a")</f>
        <v>-0.29232599999999997</v>
      </c>
      <c r="G1015" s="88">
        <f>+IF(ISNUMBER(DATA!J3484),DATA!J3484,"n/a")</f>
        <v>74817.289999999994</v>
      </c>
      <c r="H1015" s="79">
        <f>+IF(ISNUMBER(DATA!K3484),DATA!K3484,"n/a")</f>
        <v>-0.270847</v>
      </c>
      <c r="I1015" s="88">
        <f>+IF(ISNUMBER(DATA!L3484),DATA!L3484,"n/a")</f>
        <v>185068.58</v>
      </c>
      <c r="J1015" s="79">
        <f>+IF(ISNUMBER(DATA!M3484),DATA!M3484,"n/a")</f>
        <v>-0.108117</v>
      </c>
      <c r="K1015" s="88">
        <f>+IF(ISNUMBER(DATA!N3484),DATA!N3484,"n/a")</f>
        <v>393740.3</v>
      </c>
      <c r="L1015" s="79">
        <f>+IF(ISNUMBER(DATA!O3484),DATA!O3484,"n/a")</f>
        <v>-8.8050000000000003E-3</v>
      </c>
      <c r="R1015" s="68"/>
      <c r="S1015" s="68"/>
      <c r="T1015" s="68"/>
      <c r="U1015" s="68"/>
      <c r="V1015" s="68"/>
      <c r="W1015" s="68"/>
      <c r="X1015" s="68"/>
      <c r="Y1015" s="68"/>
    </row>
    <row r="1016" spans="1:25" x14ac:dyDescent="0.2">
      <c r="A1016" s="77" t="s">
        <v>19</v>
      </c>
      <c r="B1016" s="68" t="s">
        <v>27</v>
      </c>
      <c r="C1016" s="68" t="s">
        <v>25</v>
      </c>
      <c r="D1016" s="68" t="s">
        <v>318</v>
      </c>
      <c r="E1016" s="88">
        <f>+IF(ISNUMBER(DATA!H3485),DATA!H3485,"n/a")</f>
        <v>79182.929999999993</v>
      </c>
      <c r="F1016" s="79">
        <f>+IF(ISNUMBER(DATA!I3485),DATA!I3485,"n/a")</f>
        <v>9.0659999999999994E-3</v>
      </c>
      <c r="G1016" s="88">
        <f>+IF(ISNUMBER(DATA!J3485),DATA!J3485,"n/a")</f>
        <v>255922.36</v>
      </c>
      <c r="H1016" s="79">
        <f>+IF(ISNUMBER(DATA!K3485),DATA!K3485,"n/a")</f>
        <v>-3.1191E-2</v>
      </c>
      <c r="I1016" s="88">
        <f>+IF(ISNUMBER(DATA!L3485),DATA!L3485,"n/a")</f>
        <v>547709.32999999996</v>
      </c>
      <c r="J1016" s="79">
        <f>+IF(ISNUMBER(DATA!M3485),DATA!M3485,"n/a")</f>
        <v>-1.201E-2</v>
      </c>
      <c r="K1016" s="88">
        <f>+IF(ISNUMBER(DATA!N3485),DATA!N3485,"n/a")</f>
        <v>1158933.18</v>
      </c>
      <c r="L1016" s="79">
        <f>+IF(ISNUMBER(DATA!O3485),DATA!O3485,"n/a")</f>
        <v>1.0181000000000001E-2</v>
      </c>
      <c r="R1016" s="68"/>
      <c r="S1016" s="68"/>
      <c r="T1016" s="68"/>
      <c r="U1016" s="68"/>
      <c r="V1016" s="68"/>
      <c r="W1016" s="68"/>
      <c r="X1016" s="68"/>
      <c r="Y1016" s="68"/>
    </row>
    <row r="1017" spans="1:25" x14ac:dyDescent="0.2">
      <c r="A1017" s="77" t="s">
        <v>19</v>
      </c>
      <c r="B1017" s="68" t="s">
        <v>27</v>
      </c>
      <c r="C1017" s="68" t="s">
        <v>25</v>
      </c>
      <c r="D1017" s="68" t="s">
        <v>319</v>
      </c>
      <c r="E1017" s="88">
        <f>+IF(ISNUMBER(DATA!H3486),DATA!H3486,"n/a")</f>
        <v>19417.02</v>
      </c>
      <c r="F1017" s="79">
        <f>+IF(ISNUMBER(DATA!I3486),DATA!I3486,"n/a")</f>
        <v>5.5669000000000003E-2</v>
      </c>
      <c r="G1017" s="88">
        <f>+IF(ISNUMBER(DATA!J3486),DATA!J3486,"n/a")</f>
        <v>64553.62</v>
      </c>
      <c r="H1017" s="79">
        <f>+IF(ISNUMBER(DATA!K3486),DATA!K3486,"n/a")</f>
        <v>1.7388000000000001E-2</v>
      </c>
      <c r="I1017" s="88">
        <f>+IF(ISNUMBER(DATA!L3486),DATA!L3486,"n/a")</f>
        <v>133793.97</v>
      </c>
      <c r="J1017" s="79">
        <f>+IF(ISNUMBER(DATA!M3486),DATA!M3486,"n/a")</f>
        <v>1.4192E-2</v>
      </c>
      <c r="K1017" s="88">
        <f>+IF(ISNUMBER(DATA!N3486),DATA!N3486,"n/a")</f>
        <v>271933.90000000002</v>
      </c>
      <c r="L1017" s="79">
        <f>+IF(ISNUMBER(DATA!O3486),DATA!O3486,"n/a")</f>
        <v>4.1452999999999997E-2</v>
      </c>
      <c r="R1017" s="68"/>
      <c r="S1017" s="68"/>
      <c r="T1017" s="68"/>
      <c r="U1017" s="68"/>
      <c r="V1017" s="68"/>
      <c r="W1017" s="68"/>
      <c r="X1017" s="68"/>
      <c r="Y1017" s="68"/>
    </row>
    <row r="1018" spans="1:25" x14ac:dyDescent="0.2">
      <c r="A1018" s="77" t="s">
        <v>19</v>
      </c>
      <c r="B1018" s="68" t="s">
        <v>27</v>
      </c>
      <c r="C1018" s="68" t="s">
        <v>25</v>
      </c>
      <c r="D1018" s="68" t="s">
        <v>320</v>
      </c>
      <c r="E1018" s="88">
        <f>+IF(ISNUMBER(DATA!H3487),DATA!H3487,"n/a")</f>
        <v>70491.360000000001</v>
      </c>
      <c r="F1018" s="79">
        <f>+IF(ISNUMBER(DATA!I3487),DATA!I3487,"n/a")</f>
        <v>-3.6003E-2</v>
      </c>
      <c r="G1018" s="88">
        <f>+IF(ISNUMBER(DATA!J3487),DATA!J3487,"n/a")</f>
        <v>226662.12</v>
      </c>
      <c r="H1018" s="79">
        <f>+IF(ISNUMBER(DATA!K3487),DATA!K3487,"n/a")</f>
        <v>-5.3998999999999998E-2</v>
      </c>
      <c r="I1018" s="88">
        <f>+IF(ISNUMBER(DATA!L3487),DATA!L3487,"n/a")</f>
        <v>478866.83</v>
      </c>
      <c r="J1018" s="79">
        <f>+IF(ISNUMBER(DATA!M3487),DATA!M3487,"n/a")</f>
        <v>1.2326E-2</v>
      </c>
      <c r="K1018" s="88">
        <f>+IF(ISNUMBER(DATA!N3487),DATA!N3487,"n/a")</f>
        <v>996899.43</v>
      </c>
      <c r="L1018" s="79">
        <f>+IF(ISNUMBER(DATA!O3487),DATA!O3487,"n/a")</f>
        <v>3.0707999999999999E-2</v>
      </c>
      <c r="R1018" s="68"/>
      <c r="S1018" s="68"/>
      <c r="T1018" s="68"/>
      <c r="U1018" s="68"/>
      <c r="V1018" s="68"/>
      <c r="W1018" s="68"/>
      <c r="X1018" s="68"/>
      <c r="Y1018" s="68"/>
    </row>
    <row r="1019" spans="1:25" x14ac:dyDescent="0.2">
      <c r="A1019" s="77" t="s">
        <v>19</v>
      </c>
      <c r="B1019" s="68" t="s">
        <v>27</v>
      </c>
      <c r="C1019" s="68" t="s">
        <v>25</v>
      </c>
      <c r="D1019" s="68" t="s">
        <v>321</v>
      </c>
      <c r="E1019" s="88">
        <f>+IF(ISNUMBER(DATA!H3488),DATA!H3488,"n/a")</f>
        <v>142529.75</v>
      </c>
      <c r="F1019" s="79">
        <f>+IF(ISNUMBER(DATA!I3488),DATA!I3488,"n/a")</f>
        <v>-0.10709</v>
      </c>
      <c r="G1019" s="88">
        <f>+IF(ISNUMBER(DATA!J3488),DATA!J3488,"n/a")</f>
        <v>464892.94</v>
      </c>
      <c r="H1019" s="79">
        <f>+IF(ISNUMBER(DATA!K3488),DATA!K3488,"n/a")</f>
        <v>-0.12673699999999999</v>
      </c>
      <c r="I1019" s="88">
        <f>+IF(ISNUMBER(DATA!L3488),DATA!L3488,"n/a")</f>
        <v>963889.66</v>
      </c>
      <c r="J1019" s="79">
        <f>+IF(ISNUMBER(DATA!M3488),DATA!M3488,"n/a")</f>
        <v>-0.119104</v>
      </c>
      <c r="K1019" s="88">
        <f>+IF(ISNUMBER(DATA!N3488),DATA!N3488,"n/a")</f>
        <v>2034057.39</v>
      </c>
      <c r="L1019" s="79">
        <f>+IF(ISNUMBER(DATA!O3488),DATA!O3488,"n/a")</f>
        <v>-9.7119999999999998E-2</v>
      </c>
      <c r="R1019" s="68"/>
      <c r="S1019" s="68"/>
      <c r="T1019" s="68"/>
      <c r="U1019" s="68"/>
      <c r="V1019" s="68"/>
      <c r="W1019" s="68"/>
      <c r="X1019" s="68"/>
      <c r="Y1019" s="68"/>
    </row>
    <row r="1020" spans="1:25" x14ac:dyDescent="0.2">
      <c r="A1020" s="77" t="s">
        <v>19</v>
      </c>
      <c r="B1020" s="68" t="s">
        <v>27</v>
      </c>
      <c r="C1020" s="68" t="s">
        <v>25</v>
      </c>
      <c r="D1020" s="68" t="s">
        <v>322</v>
      </c>
      <c r="E1020" s="88">
        <f>+IF(ISNUMBER(DATA!H3489),DATA!H3489,"n/a")</f>
        <v>129837.89</v>
      </c>
      <c r="F1020" s="79">
        <f>+IF(ISNUMBER(DATA!I3489),DATA!I3489,"n/a")</f>
        <v>-6.6490000000000004E-3</v>
      </c>
      <c r="G1020" s="88">
        <f>+IF(ISNUMBER(DATA!J3489),DATA!J3489,"n/a")</f>
        <v>439172.85</v>
      </c>
      <c r="H1020" s="79">
        <f>+IF(ISNUMBER(DATA!K3489),DATA!K3489,"n/a")</f>
        <v>-3.3699E-2</v>
      </c>
      <c r="I1020" s="88">
        <f>+IF(ISNUMBER(DATA!L3489),DATA!L3489,"n/a")</f>
        <v>896559.52</v>
      </c>
      <c r="J1020" s="79">
        <f>+IF(ISNUMBER(DATA!M3489),DATA!M3489,"n/a")</f>
        <v>-5.7464000000000001E-2</v>
      </c>
      <c r="K1020" s="88">
        <f>+IF(ISNUMBER(DATA!N3489),DATA!N3489,"n/a")</f>
        <v>1922312.13</v>
      </c>
      <c r="L1020" s="79">
        <f>+IF(ISNUMBER(DATA!O3489),DATA!O3489,"n/a")</f>
        <v>4.117E-3</v>
      </c>
      <c r="R1020" s="68"/>
      <c r="S1020" s="68"/>
      <c r="T1020" s="68"/>
      <c r="U1020" s="68"/>
      <c r="V1020" s="68"/>
      <c r="W1020" s="68"/>
      <c r="X1020" s="68"/>
      <c r="Y1020" s="68"/>
    </row>
    <row r="1021" spans="1:25" x14ac:dyDescent="0.2">
      <c r="A1021" s="77" t="s">
        <v>19</v>
      </c>
      <c r="B1021" s="68" t="s">
        <v>27</v>
      </c>
      <c r="C1021" s="68" t="s">
        <v>25</v>
      </c>
      <c r="D1021" s="68" t="s">
        <v>323</v>
      </c>
      <c r="E1021" s="88">
        <f>+IF(ISNUMBER(DATA!H3490),DATA!H3490,"n/a")</f>
        <v>119086.02</v>
      </c>
      <c r="F1021" s="79">
        <f>+IF(ISNUMBER(DATA!I3490),DATA!I3490,"n/a")</f>
        <v>7.2499999999999995E-2</v>
      </c>
      <c r="G1021" s="88">
        <f>+IF(ISNUMBER(DATA!J3490),DATA!J3490,"n/a")</f>
        <v>395209.3</v>
      </c>
      <c r="H1021" s="79">
        <f>+IF(ISNUMBER(DATA!K3490),DATA!K3490,"n/a")</f>
        <v>0.103709</v>
      </c>
      <c r="I1021" s="88">
        <f>+IF(ISNUMBER(DATA!L3490),DATA!L3490,"n/a")</f>
        <v>839579.47</v>
      </c>
      <c r="J1021" s="79">
        <f>+IF(ISNUMBER(DATA!M3490),DATA!M3490,"n/a")</f>
        <v>0.15537500000000001</v>
      </c>
      <c r="K1021" s="88">
        <f>+IF(ISNUMBER(DATA!N3490),DATA!N3490,"n/a")</f>
        <v>1603963.04</v>
      </c>
      <c r="L1021" s="79">
        <f>+IF(ISNUMBER(DATA!O3490),DATA!O3490,"n/a")</f>
        <v>0.14350199999999999</v>
      </c>
      <c r="R1021" s="68"/>
      <c r="S1021" s="68"/>
      <c r="T1021" s="68"/>
      <c r="U1021" s="68"/>
      <c r="V1021" s="68"/>
      <c r="W1021" s="68"/>
      <c r="X1021" s="68"/>
      <c r="Y1021" s="68"/>
    </row>
    <row r="1022" spans="1:25" x14ac:dyDescent="0.2">
      <c r="A1022" s="77" t="s">
        <v>19</v>
      </c>
      <c r="B1022" s="68" t="s">
        <v>27</v>
      </c>
      <c r="C1022" s="68" t="s">
        <v>25</v>
      </c>
      <c r="D1022" s="68" t="s">
        <v>324</v>
      </c>
      <c r="E1022" s="88">
        <f>+IF(ISNUMBER(DATA!H3491),DATA!H3491,"n/a")</f>
        <v>45005.27</v>
      </c>
      <c r="F1022" s="79">
        <f>+IF(ISNUMBER(DATA!I3491),DATA!I3491,"n/a")</f>
        <v>5.6436E-2</v>
      </c>
      <c r="G1022" s="88">
        <f>+IF(ISNUMBER(DATA!J3491),DATA!J3491,"n/a")</f>
        <v>157267.66</v>
      </c>
      <c r="H1022" s="79">
        <f>+IF(ISNUMBER(DATA!K3491),DATA!K3491,"n/a")</f>
        <v>6.3671000000000005E-2</v>
      </c>
      <c r="I1022" s="88">
        <f>+IF(ISNUMBER(DATA!L3491),DATA!L3491,"n/a")</f>
        <v>350114.11</v>
      </c>
      <c r="J1022" s="79">
        <f>+IF(ISNUMBER(DATA!M3491),DATA!M3491,"n/a")</f>
        <v>0.17049300000000001</v>
      </c>
      <c r="K1022" s="88">
        <f>+IF(ISNUMBER(DATA!N3491),DATA!N3491,"n/a")</f>
        <v>689176.32</v>
      </c>
      <c r="L1022" s="79">
        <f>+IF(ISNUMBER(DATA!O3491),DATA!O3491,"n/a")</f>
        <v>0.147508</v>
      </c>
      <c r="R1022" s="68"/>
      <c r="S1022" s="68"/>
      <c r="T1022" s="68"/>
      <c r="U1022" s="68"/>
      <c r="V1022" s="68"/>
      <c r="W1022" s="68"/>
      <c r="X1022" s="68"/>
      <c r="Y1022" s="68"/>
    </row>
    <row r="1023" spans="1:25" x14ac:dyDescent="0.2">
      <c r="A1023" s="77" t="s">
        <v>19</v>
      </c>
      <c r="B1023" s="68" t="s">
        <v>27</v>
      </c>
      <c r="C1023" s="68" t="s">
        <v>25</v>
      </c>
      <c r="D1023" s="68" t="s">
        <v>325</v>
      </c>
      <c r="E1023" s="88">
        <f>+IF(ISNUMBER(DATA!H3492),DATA!H3492,"n/a")</f>
        <v>157909.43</v>
      </c>
      <c r="F1023" s="79">
        <f>+IF(ISNUMBER(DATA!I3492),DATA!I3492,"n/a")</f>
        <v>1.0463999999999999E-2</v>
      </c>
      <c r="G1023" s="88">
        <f>+IF(ISNUMBER(DATA!J3492),DATA!J3492,"n/a")</f>
        <v>531682.1</v>
      </c>
      <c r="H1023" s="79">
        <f>+IF(ISNUMBER(DATA!K3492),DATA!K3492,"n/a")</f>
        <v>7.1966000000000002E-2</v>
      </c>
      <c r="I1023" s="88">
        <f>+IF(ISNUMBER(DATA!L3492),DATA!L3492,"n/a")</f>
        <v>1106269.5</v>
      </c>
      <c r="J1023" s="79">
        <f>+IF(ISNUMBER(DATA!M3492),DATA!M3492,"n/a")</f>
        <v>0.136876</v>
      </c>
      <c r="K1023" s="88">
        <f>+IF(ISNUMBER(DATA!N3492),DATA!N3492,"n/a")</f>
        <v>2214678.7599999998</v>
      </c>
      <c r="L1023" s="79">
        <f>+IF(ISNUMBER(DATA!O3492),DATA!O3492,"n/a")</f>
        <v>0.12690799999999999</v>
      </c>
      <c r="R1023" s="68"/>
      <c r="S1023" s="68"/>
      <c r="T1023" s="68"/>
      <c r="U1023" s="68"/>
      <c r="V1023" s="68"/>
      <c r="W1023" s="68"/>
      <c r="X1023" s="68"/>
      <c r="Y1023" s="68"/>
    </row>
    <row r="1024" spans="1:25" x14ac:dyDescent="0.2">
      <c r="A1024" s="77" t="s">
        <v>19</v>
      </c>
      <c r="B1024" s="68" t="s">
        <v>27</v>
      </c>
      <c r="C1024" s="68" t="s">
        <v>25</v>
      </c>
      <c r="D1024" s="68" t="s">
        <v>351</v>
      </c>
      <c r="E1024" s="88">
        <f>+IF(ISNUMBER(DATA!H3493),DATA!H3493,"n/a")</f>
        <v>21974.49</v>
      </c>
      <c r="F1024" s="79">
        <f>+IF(ISNUMBER(DATA!I3493),DATA!I3493,"n/a")</f>
        <v>-0.187552</v>
      </c>
      <c r="G1024" s="88">
        <f>+IF(ISNUMBER(DATA!J3493),DATA!J3493,"n/a")</f>
        <v>79191.11</v>
      </c>
      <c r="H1024" s="79">
        <f>+IF(ISNUMBER(DATA!K3493),DATA!K3493,"n/a")</f>
        <v>-0.12243900000000001</v>
      </c>
      <c r="I1024" s="88">
        <f>+IF(ISNUMBER(DATA!L3493),DATA!L3493,"n/a")</f>
        <v>175123.17</v>
      </c>
      <c r="J1024" s="79">
        <f>+IF(ISNUMBER(DATA!M3493),DATA!M3493,"n/a")</f>
        <v>-4.7925000000000002E-2</v>
      </c>
      <c r="K1024" s="88">
        <f>+IF(ISNUMBER(DATA!N3493),DATA!N3493,"n/a")</f>
        <v>366778.21</v>
      </c>
      <c r="L1024" s="79">
        <f>+IF(ISNUMBER(DATA!O3493),DATA!O3493,"n/a")</f>
        <v>5.3800000000000001E-2</v>
      </c>
      <c r="R1024" s="68"/>
      <c r="S1024" s="68"/>
      <c r="T1024" s="68"/>
      <c r="U1024" s="68"/>
      <c r="V1024" s="68"/>
      <c r="W1024" s="68"/>
      <c r="X1024" s="68"/>
      <c r="Y1024" s="68"/>
    </row>
    <row r="1025" spans="1:25" x14ac:dyDescent="0.2">
      <c r="A1025" s="77" t="s">
        <v>19</v>
      </c>
      <c r="B1025" s="68" t="s">
        <v>27</v>
      </c>
      <c r="C1025" s="68" t="s">
        <v>25</v>
      </c>
      <c r="D1025" s="68" t="s">
        <v>352</v>
      </c>
      <c r="E1025" s="88">
        <f>+IF(ISNUMBER(DATA!H3494),DATA!H3494,"n/a")</f>
        <v>70411.78</v>
      </c>
      <c r="F1025" s="79">
        <f>+IF(ISNUMBER(DATA!I3494),DATA!I3494,"n/a")</f>
        <v>4.4586000000000001E-2</v>
      </c>
      <c r="G1025" s="88">
        <f>+IF(ISNUMBER(DATA!J3494),DATA!J3494,"n/a")</f>
        <v>235443</v>
      </c>
      <c r="H1025" s="79">
        <f>+IF(ISNUMBER(DATA!K3494),DATA!K3494,"n/a")</f>
        <v>2.4454E-2</v>
      </c>
      <c r="I1025" s="88">
        <f>+IF(ISNUMBER(DATA!L3494),DATA!L3494,"n/a")</f>
        <v>501490.61</v>
      </c>
      <c r="J1025" s="79">
        <f>+IF(ISNUMBER(DATA!M3494),DATA!M3494,"n/a")</f>
        <v>6.1605E-2</v>
      </c>
      <c r="K1025" s="88">
        <f>+IF(ISNUMBER(DATA!N3494),DATA!N3494,"n/a")</f>
        <v>991807.5</v>
      </c>
      <c r="L1025" s="79">
        <f>+IF(ISNUMBER(DATA!O3494),DATA!O3494,"n/a")</f>
        <v>6.0047000000000003E-2</v>
      </c>
      <c r="R1025" s="68"/>
      <c r="S1025" s="68"/>
      <c r="T1025" s="68"/>
      <c r="U1025" s="68"/>
      <c r="V1025" s="68"/>
      <c r="W1025" s="68"/>
      <c r="X1025" s="68"/>
      <c r="Y1025" s="68"/>
    </row>
    <row r="1026" spans="1:25" x14ac:dyDescent="0.2">
      <c r="A1026" s="77"/>
      <c r="E1026" s="101"/>
      <c r="F1026" s="79"/>
      <c r="G1026" s="101"/>
      <c r="H1026" s="79"/>
      <c r="I1026" s="101"/>
      <c r="J1026" s="79"/>
      <c r="K1026" s="101"/>
      <c r="L1026" s="79"/>
      <c r="R1026" s="68"/>
      <c r="S1026" s="97"/>
      <c r="T1026" s="68"/>
      <c r="U1026" s="97"/>
      <c r="V1026" s="68"/>
      <c r="W1026" s="97"/>
      <c r="X1026" s="68"/>
      <c r="Y1026" s="97"/>
    </row>
    <row r="1027" spans="1:25" x14ac:dyDescent="0.2">
      <c r="A1027" s="77" t="s">
        <v>19</v>
      </c>
      <c r="B1027" s="68" t="s">
        <v>27</v>
      </c>
      <c r="C1027" s="68" t="s">
        <v>10</v>
      </c>
      <c r="D1027" s="68" t="s">
        <v>278</v>
      </c>
      <c r="E1027" s="89">
        <f>+IF(ISNUMBER(DATA!H3504),DATA!H3504,"n/a")</f>
        <v>4.7981860000000003</v>
      </c>
      <c r="F1027" s="79">
        <f>+IF(ISNUMBER(DATA!I3504),DATA!I3504,"n/a")</f>
        <v>6.7039999999999999E-3</v>
      </c>
      <c r="G1027" s="89">
        <f>+IF(ISNUMBER(DATA!J3504),DATA!J3504,"n/a")</f>
        <v>4.4927520000000003</v>
      </c>
      <c r="H1027" s="79">
        <f>+IF(ISNUMBER(DATA!K3504),DATA!K3504,"n/a")</f>
        <v>-3.4146000000000003E-2</v>
      </c>
      <c r="I1027" s="89">
        <f>+IF(ISNUMBER(DATA!L3504),DATA!L3504,"n/a")</f>
        <v>4.5412119999999998</v>
      </c>
      <c r="J1027" s="79">
        <f>+IF(ISNUMBER(DATA!M3504),DATA!M3504,"n/a")</f>
        <v>-1.3849999999999999E-3</v>
      </c>
      <c r="K1027" s="89">
        <f>+IF(ISNUMBER(DATA!N3504),DATA!N3504,"n/a")</f>
        <v>4.590014</v>
      </c>
      <c r="L1027" s="79">
        <f>+IF(ISNUMBER(DATA!O3504),DATA!O3504,"n/a")</f>
        <v>-6.8170000000000001E-3</v>
      </c>
      <c r="R1027" s="68"/>
      <c r="S1027" s="68"/>
      <c r="T1027" s="68"/>
      <c r="U1027" s="68"/>
      <c r="V1027" s="68"/>
      <c r="W1027" s="68"/>
      <c r="X1027" s="68"/>
      <c r="Y1027" s="68"/>
    </row>
    <row r="1028" spans="1:25" x14ac:dyDescent="0.2">
      <c r="A1028" s="77" t="s">
        <v>19</v>
      </c>
      <c r="B1028" s="68" t="s">
        <v>27</v>
      </c>
      <c r="C1028" s="68" t="s">
        <v>10</v>
      </c>
      <c r="D1028" s="68" t="s">
        <v>279</v>
      </c>
      <c r="E1028" s="89">
        <f>+IF(ISNUMBER(DATA!H3505),DATA!H3505,"n/a")</f>
        <v>4.3908740000000002</v>
      </c>
      <c r="F1028" s="79">
        <f>+IF(ISNUMBER(DATA!I3505),DATA!I3505,"n/a")</f>
        <v>1.9800000000000002E-2</v>
      </c>
      <c r="G1028" s="89">
        <f>+IF(ISNUMBER(DATA!J3505),DATA!J3505,"n/a")</f>
        <v>4.2749689999999996</v>
      </c>
      <c r="H1028" s="79">
        <f>+IF(ISNUMBER(DATA!K3505),DATA!K3505,"n/a")</f>
        <v>-9.3589999999999993E-3</v>
      </c>
      <c r="I1028" s="89">
        <f>+IF(ISNUMBER(DATA!L3505),DATA!L3505,"n/a")</f>
        <v>4.3870750000000003</v>
      </c>
      <c r="J1028" s="79">
        <f>+IF(ISNUMBER(DATA!M3505),DATA!M3505,"n/a")</f>
        <v>9.2619999999999994E-3</v>
      </c>
      <c r="K1028" s="89">
        <f>+IF(ISNUMBER(DATA!N3505),DATA!N3505,"n/a")</f>
        <v>4.4026050000000003</v>
      </c>
      <c r="L1028" s="79">
        <f>+IF(ISNUMBER(DATA!O3505),DATA!O3505,"n/a")</f>
        <v>9.1479999999999999E-3</v>
      </c>
      <c r="R1028" s="68"/>
      <c r="S1028" s="68"/>
      <c r="T1028" s="68"/>
      <c r="U1028" s="68"/>
      <c r="V1028" s="68"/>
      <c r="W1028" s="68"/>
      <c r="X1028" s="68"/>
      <c r="Y1028" s="68"/>
    </row>
    <row r="1029" spans="1:25" x14ac:dyDescent="0.2">
      <c r="A1029" s="77" t="s">
        <v>19</v>
      </c>
      <c r="B1029" s="68" t="s">
        <v>27</v>
      </c>
      <c r="C1029" s="68" t="s">
        <v>10</v>
      </c>
      <c r="D1029" s="68" t="s">
        <v>280</v>
      </c>
      <c r="E1029" s="89">
        <f>+IF(ISNUMBER(DATA!H3506),DATA!H3506,"n/a")</f>
        <v>4.1518860000000002</v>
      </c>
      <c r="F1029" s="79">
        <f>+IF(ISNUMBER(DATA!I3506),DATA!I3506,"n/a")</f>
        <v>4.1894000000000001E-2</v>
      </c>
      <c r="G1029" s="89">
        <f>+IF(ISNUMBER(DATA!J3506),DATA!J3506,"n/a")</f>
        <v>4.2059579999999999</v>
      </c>
      <c r="H1029" s="79">
        <f>+IF(ISNUMBER(DATA!K3506),DATA!K3506,"n/a")</f>
        <v>4.3215999999999997E-2</v>
      </c>
      <c r="I1029" s="89">
        <f>+IF(ISNUMBER(DATA!L3506),DATA!L3506,"n/a")</f>
        <v>4.2000120000000001</v>
      </c>
      <c r="J1029" s="79">
        <f>+IF(ISNUMBER(DATA!M3506),DATA!M3506,"n/a")</f>
        <v>3.0734999999999998E-2</v>
      </c>
      <c r="K1029" s="89">
        <f>+IF(ISNUMBER(DATA!N3506),DATA!N3506,"n/a")</f>
        <v>4.1438790000000001</v>
      </c>
      <c r="L1029" s="79">
        <f>+IF(ISNUMBER(DATA!O3506),DATA!O3506,"n/a")</f>
        <v>1.7235E-2</v>
      </c>
      <c r="R1029" s="68"/>
      <c r="S1029" s="68"/>
      <c r="T1029" s="68"/>
      <c r="U1029" s="68"/>
      <c r="V1029" s="68"/>
      <c r="W1029" s="68"/>
      <c r="X1029" s="68"/>
      <c r="Y1029" s="68"/>
    </row>
    <row r="1030" spans="1:25" x14ac:dyDescent="0.2">
      <c r="A1030" s="77" t="s">
        <v>19</v>
      </c>
      <c r="B1030" s="68" t="s">
        <v>27</v>
      </c>
      <c r="C1030" s="68" t="s">
        <v>10</v>
      </c>
      <c r="D1030" s="68" t="s">
        <v>281</v>
      </c>
      <c r="E1030" s="89">
        <f>+IF(ISNUMBER(DATA!H3507),DATA!H3507,"n/a")</f>
        <v>4.4231340000000001</v>
      </c>
      <c r="F1030" s="79">
        <f>+IF(ISNUMBER(DATA!I3507),DATA!I3507,"n/a")</f>
        <v>1.6326E-2</v>
      </c>
      <c r="G1030" s="89">
        <f>+IF(ISNUMBER(DATA!J3507),DATA!J3507,"n/a")</f>
        <v>4.3207930000000001</v>
      </c>
      <c r="H1030" s="79">
        <f>+IF(ISNUMBER(DATA!K3507),DATA!K3507,"n/a")</f>
        <v>-6.6819999999999996E-3</v>
      </c>
      <c r="I1030" s="89">
        <f>+IF(ISNUMBER(DATA!L3507),DATA!L3507,"n/a")</f>
        <v>4.4014699999999998</v>
      </c>
      <c r="J1030" s="79">
        <f>+IF(ISNUMBER(DATA!M3507),DATA!M3507,"n/a")</f>
        <v>5.1910000000000003E-3</v>
      </c>
      <c r="K1030" s="89">
        <f>+IF(ISNUMBER(DATA!N3507),DATA!N3507,"n/a")</f>
        <v>4.3813940000000002</v>
      </c>
      <c r="L1030" s="79">
        <f>+IF(ISNUMBER(DATA!O3507),DATA!O3507,"n/a")</f>
        <v>-5.1590000000000004E-3</v>
      </c>
      <c r="R1030" s="68"/>
      <c r="S1030" s="68"/>
      <c r="T1030" s="68"/>
      <c r="U1030" s="68"/>
      <c r="V1030" s="68"/>
      <c r="W1030" s="68"/>
      <c r="X1030" s="68"/>
      <c r="Y1030" s="68"/>
    </row>
    <row r="1031" spans="1:25" x14ac:dyDescent="0.2">
      <c r="A1031" s="77" t="s">
        <v>19</v>
      </c>
      <c r="B1031" s="68" t="s">
        <v>27</v>
      </c>
      <c r="C1031" s="68" t="s">
        <v>10</v>
      </c>
      <c r="D1031" s="68" t="s">
        <v>282</v>
      </c>
      <c r="E1031" s="89">
        <f>+IF(ISNUMBER(DATA!H3508),DATA!H3508,"n/a")</f>
        <v>3.8058369999999999</v>
      </c>
      <c r="F1031" s="79">
        <f>+IF(ISNUMBER(DATA!I3508),DATA!I3508,"n/a")</f>
        <v>1.7448000000000002E-2</v>
      </c>
      <c r="G1031" s="89">
        <f>+IF(ISNUMBER(DATA!J3508),DATA!J3508,"n/a")</f>
        <v>3.884506</v>
      </c>
      <c r="H1031" s="79">
        <f>+IF(ISNUMBER(DATA!K3508),DATA!K3508,"n/a")</f>
        <v>3.1028E-2</v>
      </c>
      <c r="I1031" s="89">
        <f>+IF(ISNUMBER(DATA!L3508),DATA!L3508,"n/a")</f>
        <v>3.799798</v>
      </c>
      <c r="J1031" s="79">
        <f>+IF(ISNUMBER(DATA!M3508),DATA!M3508,"n/a")</f>
        <v>3.5669999999999999E-3</v>
      </c>
      <c r="K1031" s="89">
        <f>+IF(ISNUMBER(DATA!N3508),DATA!N3508,"n/a")</f>
        <v>3.7382550000000001</v>
      </c>
      <c r="L1031" s="79">
        <f>+IF(ISNUMBER(DATA!O3508),DATA!O3508,"n/a")</f>
        <v>-1.3925999999999999E-2</v>
      </c>
      <c r="R1031" s="68"/>
      <c r="S1031" s="68"/>
      <c r="T1031" s="68"/>
      <c r="U1031" s="68"/>
      <c r="V1031" s="68"/>
      <c r="W1031" s="68"/>
      <c r="X1031" s="68"/>
      <c r="Y1031" s="68"/>
    </row>
    <row r="1032" spans="1:25" x14ac:dyDescent="0.2">
      <c r="A1032" s="77" t="s">
        <v>19</v>
      </c>
      <c r="B1032" s="68" t="s">
        <v>27</v>
      </c>
      <c r="C1032" s="68" t="s">
        <v>10</v>
      </c>
      <c r="D1032" s="68" t="s">
        <v>283</v>
      </c>
      <c r="E1032" s="89">
        <f>+IF(ISNUMBER(DATA!H3509),DATA!H3509,"n/a")</f>
        <v>4.1244810000000003</v>
      </c>
      <c r="F1032" s="79">
        <f>+IF(ISNUMBER(DATA!I3509),DATA!I3509,"n/a")</f>
        <v>2.027E-2</v>
      </c>
      <c r="G1032" s="89">
        <f>+IF(ISNUMBER(DATA!J3509),DATA!J3509,"n/a")</f>
        <v>4.1008360000000001</v>
      </c>
      <c r="H1032" s="79">
        <f>+IF(ISNUMBER(DATA!K3509),DATA!K3509,"n/a")</f>
        <v>1.3339999999999999E-2</v>
      </c>
      <c r="I1032" s="89">
        <f>+IF(ISNUMBER(DATA!L3509),DATA!L3509,"n/a")</f>
        <v>4.1042860000000001</v>
      </c>
      <c r="J1032" s="79">
        <f>+IF(ISNUMBER(DATA!M3509),DATA!M3509,"n/a")</f>
        <v>2.0157000000000001E-2</v>
      </c>
      <c r="K1032" s="89">
        <f>+IF(ISNUMBER(DATA!N3509),DATA!N3509,"n/a")</f>
        <v>4.0905060000000004</v>
      </c>
      <c r="L1032" s="79">
        <f>+IF(ISNUMBER(DATA!O3509),DATA!O3509,"n/a")</f>
        <v>1.6735E-2</v>
      </c>
      <c r="R1032" s="68"/>
      <c r="S1032" s="68"/>
      <c r="T1032" s="68"/>
      <c r="U1032" s="68"/>
      <c r="V1032" s="68"/>
      <c r="W1032" s="68"/>
      <c r="X1032" s="68"/>
      <c r="Y1032" s="68"/>
    </row>
    <row r="1033" spans="1:25" x14ac:dyDescent="0.2">
      <c r="A1033" s="77" t="s">
        <v>19</v>
      </c>
      <c r="B1033" s="68" t="s">
        <v>27</v>
      </c>
      <c r="C1033" s="68" t="s">
        <v>10</v>
      </c>
      <c r="D1033" s="68" t="s">
        <v>284</v>
      </c>
      <c r="E1033" s="89">
        <f>+IF(ISNUMBER(DATA!H3510),DATA!H3510,"n/a")</f>
        <v>4.6713269999999998</v>
      </c>
      <c r="F1033" s="79">
        <f>+IF(ISNUMBER(DATA!I3510),DATA!I3510,"n/a")</f>
        <v>-1.6206999999999999E-2</v>
      </c>
      <c r="G1033" s="89">
        <f>+IF(ISNUMBER(DATA!J3510),DATA!J3510,"n/a")</f>
        <v>4.8211719999999998</v>
      </c>
      <c r="H1033" s="79">
        <f>+IF(ISNUMBER(DATA!K3510),DATA!K3510,"n/a")</f>
        <v>-1.6955000000000001E-2</v>
      </c>
      <c r="I1033" s="89">
        <f>+IF(ISNUMBER(DATA!L3510),DATA!L3510,"n/a")</f>
        <v>4.8077389999999998</v>
      </c>
      <c r="J1033" s="79">
        <f>+IF(ISNUMBER(DATA!M3510),DATA!M3510,"n/a")</f>
        <v>-2.1114000000000001E-2</v>
      </c>
      <c r="K1033" s="89">
        <f>+IF(ISNUMBER(DATA!N3510),DATA!N3510,"n/a")</f>
        <v>4.8075429999999999</v>
      </c>
      <c r="L1033" s="79">
        <f>+IF(ISNUMBER(DATA!O3510),DATA!O3510,"n/a")</f>
        <v>-3.492E-2</v>
      </c>
      <c r="R1033" s="68"/>
      <c r="S1033" s="68"/>
      <c r="T1033" s="68"/>
      <c r="U1033" s="68"/>
      <c r="V1033" s="68"/>
      <c r="W1033" s="68"/>
      <c r="X1033" s="68"/>
      <c r="Y1033" s="68"/>
    </row>
    <row r="1034" spans="1:25" x14ac:dyDescent="0.2">
      <c r="A1034" s="77" t="s">
        <v>19</v>
      </c>
      <c r="B1034" s="68" t="s">
        <v>27</v>
      </c>
      <c r="C1034" s="68" t="s">
        <v>10</v>
      </c>
      <c r="D1034" s="68" t="s">
        <v>285</v>
      </c>
      <c r="E1034" s="89">
        <f>+IF(ISNUMBER(DATA!H3511),DATA!H3511,"n/a")</f>
        <v>4.6544879999999997</v>
      </c>
      <c r="F1034" s="79">
        <f>+IF(ISNUMBER(DATA!I3511),DATA!I3511,"n/a")</f>
        <v>3.0644000000000001E-2</v>
      </c>
      <c r="G1034" s="89">
        <f>+IF(ISNUMBER(DATA!J3511),DATA!J3511,"n/a")</f>
        <v>4.7644469999999997</v>
      </c>
      <c r="H1034" s="79">
        <f>+IF(ISNUMBER(DATA!K3511),DATA!K3511,"n/a")</f>
        <v>3.6358000000000001E-2</v>
      </c>
      <c r="I1034" s="89">
        <f>+IF(ISNUMBER(DATA!L3511),DATA!L3511,"n/a")</f>
        <v>4.6506800000000004</v>
      </c>
      <c r="J1034" s="79">
        <f>+IF(ISNUMBER(DATA!M3511),DATA!M3511,"n/a")</f>
        <v>2.172E-2</v>
      </c>
      <c r="K1034" s="89">
        <f>+IF(ISNUMBER(DATA!N3511),DATA!N3511,"n/a")</f>
        <v>4.5948739999999999</v>
      </c>
      <c r="L1034" s="79">
        <f>+IF(ISNUMBER(DATA!O3511),DATA!O3511,"n/a")</f>
        <v>-3.3100000000000002E-4</v>
      </c>
      <c r="R1034" s="68"/>
      <c r="S1034" s="68"/>
      <c r="T1034" s="68"/>
      <c r="U1034" s="68"/>
      <c r="V1034" s="68"/>
      <c r="W1034" s="68"/>
      <c r="X1034" s="68"/>
      <c r="Y1034" s="68"/>
    </row>
    <row r="1035" spans="1:25" x14ac:dyDescent="0.2">
      <c r="A1035" s="77" t="s">
        <v>19</v>
      </c>
      <c r="B1035" s="68" t="s">
        <v>27</v>
      </c>
      <c r="C1035" s="68" t="s">
        <v>10</v>
      </c>
      <c r="D1035" s="68" t="s">
        <v>286</v>
      </c>
      <c r="E1035" s="89">
        <f>+IF(ISNUMBER(DATA!H3512),DATA!H3512,"n/a")</f>
        <v>4.2482939999999996</v>
      </c>
      <c r="F1035" s="79">
        <f>+IF(ISNUMBER(DATA!I3512),DATA!I3512,"n/a")</f>
        <v>4.9474999999999998E-2</v>
      </c>
      <c r="G1035" s="89">
        <f>+IF(ISNUMBER(DATA!J3512),DATA!J3512,"n/a")</f>
        <v>4.3407819999999999</v>
      </c>
      <c r="H1035" s="79">
        <f>+IF(ISNUMBER(DATA!K3512),DATA!K3512,"n/a")</f>
        <v>7.3216000000000003E-2</v>
      </c>
      <c r="I1035" s="89">
        <f>+IF(ISNUMBER(DATA!L3512),DATA!L3512,"n/a")</f>
        <v>4.0951839999999997</v>
      </c>
      <c r="J1035" s="79">
        <f>+IF(ISNUMBER(DATA!M3512),DATA!M3512,"n/a")</f>
        <v>1.9571999999999999E-2</v>
      </c>
      <c r="K1035" s="89">
        <f>+IF(ISNUMBER(DATA!N3512),DATA!N3512,"n/a")</f>
        <v>4.0602070000000001</v>
      </c>
      <c r="L1035" s="79">
        <f>+IF(ISNUMBER(DATA!O3512),DATA!O3512,"n/a")</f>
        <v>1.1734E-2</v>
      </c>
      <c r="R1035" s="68"/>
      <c r="S1035" s="68"/>
      <c r="T1035" s="68"/>
      <c r="U1035" s="68"/>
      <c r="V1035" s="68"/>
      <c r="W1035" s="68"/>
      <c r="X1035" s="68"/>
      <c r="Y1035" s="68"/>
    </row>
    <row r="1036" spans="1:25" x14ac:dyDescent="0.2">
      <c r="A1036" s="77" t="s">
        <v>19</v>
      </c>
      <c r="B1036" s="68" t="s">
        <v>27</v>
      </c>
      <c r="C1036" s="68" t="s">
        <v>10</v>
      </c>
      <c r="D1036" s="68" t="s">
        <v>287</v>
      </c>
      <c r="E1036" s="89">
        <f>+IF(ISNUMBER(DATA!H3513),DATA!H3513,"n/a")</f>
        <v>5.2405679999999997</v>
      </c>
      <c r="F1036" s="79">
        <f>+IF(ISNUMBER(DATA!I3513),DATA!I3513,"n/a")</f>
        <v>-1.2721E-2</v>
      </c>
      <c r="G1036" s="89">
        <f>+IF(ISNUMBER(DATA!J3513),DATA!J3513,"n/a")</f>
        <v>5.1907189999999996</v>
      </c>
      <c r="H1036" s="79">
        <f>+IF(ISNUMBER(DATA!K3513),DATA!K3513,"n/a")</f>
        <v>-3.5331000000000001E-2</v>
      </c>
      <c r="I1036" s="89">
        <f>+IF(ISNUMBER(DATA!L3513),DATA!L3513,"n/a")</f>
        <v>5.1463520000000003</v>
      </c>
      <c r="J1036" s="79">
        <f>+IF(ISNUMBER(DATA!M3513),DATA!M3513,"n/a")</f>
        <v>-2.5760999999999999E-2</v>
      </c>
      <c r="K1036" s="89">
        <f>+IF(ISNUMBER(DATA!N3513),DATA!N3513,"n/a")</f>
        <v>5.1502629999999998</v>
      </c>
      <c r="L1036" s="79">
        <f>+IF(ISNUMBER(DATA!O3513),DATA!O3513,"n/a")</f>
        <v>1.8435E-2</v>
      </c>
      <c r="R1036" s="68"/>
      <c r="S1036" s="68"/>
      <c r="T1036" s="68"/>
      <c r="U1036" s="68"/>
      <c r="V1036" s="68"/>
      <c r="W1036" s="68"/>
      <c r="X1036" s="68"/>
      <c r="Y1036" s="68"/>
    </row>
    <row r="1037" spans="1:25" x14ac:dyDescent="0.2">
      <c r="A1037" s="77" t="s">
        <v>19</v>
      </c>
      <c r="B1037" s="68" t="s">
        <v>27</v>
      </c>
      <c r="C1037" s="68" t="s">
        <v>10</v>
      </c>
      <c r="D1037" s="68" t="s">
        <v>288</v>
      </c>
      <c r="E1037" s="89">
        <f>+IF(ISNUMBER(DATA!H3514),DATA!H3514,"n/a")</f>
        <v>4.848884</v>
      </c>
      <c r="F1037" s="79">
        <f>+IF(ISNUMBER(DATA!I3514),DATA!I3514,"n/a")</f>
        <v>4.7016000000000002E-2</v>
      </c>
      <c r="G1037" s="89">
        <f>+IF(ISNUMBER(DATA!J3514),DATA!J3514,"n/a")</f>
        <v>4.7583409999999997</v>
      </c>
      <c r="H1037" s="79">
        <f>+IF(ISNUMBER(DATA!K3514),DATA!K3514,"n/a")</f>
        <v>2.3862000000000001E-2</v>
      </c>
      <c r="I1037" s="89">
        <f>+IF(ISNUMBER(DATA!L3514),DATA!L3514,"n/a")</f>
        <v>4.6628720000000001</v>
      </c>
      <c r="J1037" s="79">
        <f>+IF(ISNUMBER(DATA!M3514),DATA!M3514,"n/a")</f>
        <v>2.5413000000000002E-2</v>
      </c>
      <c r="K1037" s="89">
        <f>+IF(ISNUMBER(DATA!N3514),DATA!N3514,"n/a")</f>
        <v>4.6047159999999998</v>
      </c>
      <c r="L1037" s="79">
        <f>+IF(ISNUMBER(DATA!O3514),DATA!O3514,"n/a")</f>
        <v>3.6177000000000001E-2</v>
      </c>
      <c r="R1037" s="68"/>
      <c r="S1037" s="68"/>
      <c r="T1037" s="68"/>
      <c r="U1037" s="68"/>
      <c r="V1037" s="68"/>
      <c r="W1037" s="68"/>
      <c r="X1037" s="68"/>
      <c r="Y1037" s="68"/>
    </row>
    <row r="1038" spans="1:25" x14ac:dyDescent="0.2">
      <c r="A1038" s="77" t="s">
        <v>19</v>
      </c>
      <c r="B1038" s="68" t="s">
        <v>27</v>
      </c>
      <c r="C1038" s="68" t="s">
        <v>10</v>
      </c>
      <c r="D1038" s="68" t="s">
        <v>289</v>
      </c>
      <c r="E1038" s="89">
        <f>+IF(ISNUMBER(DATA!H3515),DATA!H3515,"n/a")</f>
        <v>4.5524509999999996</v>
      </c>
      <c r="F1038" s="79">
        <f>+IF(ISNUMBER(DATA!I3515),DATA!I3515,"n/a")</f>
        <v>-5.1808E-2</v>
      </c>
      <c r="G1038" s="89">
        <f>+IF(ISNUMBER(DATA!J3515),DATA!J3515,"n/a")</f>
        <v>4.597645</v>
      </c>
      <c r="H1038" s="79">
        <f>+IF(ISNUMBER(DATA!K3515),DATA!K3515,"n/a")</f>
        <v>-4.6932000000000001E-2</v>
      </c>
      <c r="I1038" s="89">
        <f>+IF(ISNUMBER(DATA!L3515),DATA!L3515,"n/a")</f>
        <v>4.6154929999999998</v>
      </c>
      <c r="J1038" s="79">
        <f>+IF(ISNUMBER(DATA!M3515),DATA!M3515,"n/a")</f>
        <v>-5.2699000000000003E-2</v>
      </c>
      <c r="K1038" s="89">
        <f>+IF(ISNUMBER(DATA!N3515),DATA!N3515,"n/a")</f>
        <v>4.6438179999999996</v>
      </c>
      <c r="L1038" s="79">
        <f>+IF(ISNUMBER(DATA!O3515),DATA!O3515,"n/a")</f>
        <v>-4.5576999999999999E-2</v>
      </c>
      <c r="R1038" s="68"/>
      <c r="S1038" s="68"/>
      <c r="T1038" s="68"/>
      <c r="U1038" s="68"/>
      <c r="V1038" s="68"/>
      <c r="W1038" s="68"/>
      <c r="X1038" s="68"/>
      <c r="Y1038" s="68"/>
    </row>
    <row r="1039" spans="1:25" x14ac:dyDescent="0.2">
      <c r="A1039" s="77" t="s">
        <v>19</v>
      </c>
      <c r="B1039" s="68" t="s">
        <v>27</v>
      </c>
      <c r="C1039" s="68" t="s">
        <v>10</v>
      </c>
      <c r="D1039" s="68" t="s">
        <v>290</v>
      </c>
      <c r="E1039" s="89">
        <f>+IF(ISNUMBER(DATA!H3516),DATA!H3516,"n/a")</f>
        <v>4.52651</v>
      </c>
      <c r="F1039" s="79">
        <f>+IF(ISNUMBER(DATA!I3516),DATA!I3516,"n/a")</f>
        <v>-5.0448E-2</v>
      </c>
      <c r="G1039" s="89">
        <f>+IF(ISNUMBER(DATA!J3516),DATA!J3516,"n/a")</f>
        <v>4.4963280000000001</v>
      </c>
      <c r="H1039" s="79">
        <f>+IF(ISNUMBER(DATA!K3516),DATA!K3516,"n/a")</f>
        <v>-4.3583999999999998E-2</v>
      </c>
      <c r="I1039" s="89">
        <f>+IF(ISNUMBER(DATA!L3516),DATA!L3516,"n/a")</f>
        <v>4.4605629999999996</v>
      </c>
      <c r="J1039" s="79">
        <f>+IF(ISNUMBER(DATA!M3516),DATA!M3516,"n/a")</f>
        <v>-3.4807999999999999E-2</v>
      </c>
      <c r="K1039" s="89">
        <f>+IF(ISNUMBER(DATA!N3516),DATA!N3516,"n/a")</f>
        <v>4.4941409999999999</v>
      </c>
      <c r="L1039" s="79">
        <f>+IF(ISNUMBER(DATA!O3516),DATA!O3516,"n/a")</f>
        <v>-2.4794E-2</v>
      </c>
      <c r="R1039" s="68"/>
      <c r="S1039" s="68"/>
      <c r="T1039" s="68"/>
      <c r="U1039" s="68"/>
      <c r="V1039" s="68"/>
      <c r="W1039" s="68"/>
      <c r="X1039" s="68"/>
      <c r="Y1039" s="68"/>
    </row>
    <row r="1040" spans="1:25" x14ac:dyDescent="0.2">
      <c r="A1040" s="77" t="s">
        <v>19</v>
      </c>
      <c r="B1040" s="68" t="s">
        <v>27</v>
      </c>
      <c r="C1040" s="68" t="s">
        <v>10</v>
      </c>
      <c r="D1040" s="68" t="s">
        <v>291</v>
      </c>
      <c r="E1040" s="89">
        <f>+IF(ISNUMBER(DATA!H3517),DATA!H3517,"n/a")</f>
        <v>4.7833480000000002</v>
      </c>
      <c r="F1040" s="79">
        <f>+IF(ISNUMBER(DATA!I3517),DATA!I3517,"n/a")</f>
        <v>8.9846999999999996E-2</v>
      </c>
      <c r="G1040" s="89">
        <f>+IF(ISNUMBER(DATA!J3517),DATA!J3517,"n/a")</f>
        <v>4.7299470000000001</v>
      </c>
      <c r="H1040" s="79">
        <f>+IF(ISNUMBER(DATA!K3517),DATA!K3517,"n/a")</f>
        <v>6.8847000000000005E-2</v>
      </c>
      <c r="I1040" s="89">
        <f>+IF(ISNUMBER(DATA!L3517),DATA!L3517,"n/a")</f>
        <v>4.5777429999999999</v>
      </c>
      <c r="J1040" s="79">
        <f>+IF(ISNUMBER(DATA!M3517),DATA!M3517,"n/a")</f>
        <v>5.5975999999999998E-2</v>
      </c>
      <c r="K1040" s="89">
        <f>+IF(ISNUMBER(DATA!N3517),DATA!N3517,"n/a")</f>
        <v>4.4149989999999999</v>
      </c>
      <c r="L1040" s="79">
        <f>+IF(ISNUMBER(DATA!O3517),DATA!O3517,"n/a")</f>
        <v>3.601E-2</v>
      </c>
      <c r="R1040" s="68"/>
      <c r="S1040" s="68"/>
      <c r="T1040" s="68"/>
      <c r="U1040" s="68"/>
      <c r="V1040" s="68"/>
      <c r="W1040" s="68"/>
      <c r="X1040" s="68"/>
      <c r="Y1040" s="68"/>
    </row>
    <row r="1041" spans="1:25" x14ac:dyDescent="0.2">
      <c r="A1041" s="77" t="s">
        <v>19</v>
      </c>
      <c r="B1041" s="68" t="s">
        <v>27</v>
      </c>
      <c r="C1041" s="68" t="s">
        <v>10</v>
      </c>
      <c r="D1041" s="68" t="s">
        <v>292</v>
      </c>
      <c r="E1041" s="89">
        <f>+IF(ISNUMBER(DATA!H3518),DATA!H3518,"n/a")</f>
        <v>3.522141</v>
      </c>
      <c r="F1041" s="79">
        <f>+IF(ISNUMBER(DATA!I3518),DATA!I3518,"n/a")</f>
        <v>-8.3538000000000001E-2</v>
      </c>
      <c r="G1041" s="89">
        <f>+IF(ISNUMBER(DATA!J3518),DATA!J3518,"n/a")</f>
        <v>3.9647519999999998</v>
      </c>
      <c r="H1041" s="79">
        <f>+IF(ISNUMBER(DATA!K3518),DATA!K3518,"n/a")</f>
        <v>1.8797000000000001E-2</v>
      </c>
      <c r="I1041" s="89">
        <f>+IF(ISNUMBER(DATA!L3518),DATA!L3518,"n/a")</f>
        <v>4.1260339999999998</v>
      </c>
      <c r="J1041" s="79">
        <f>+IF(ISNUMBER(DATA!M3518),DATA!M3518,"n/a")</f>
        <v>7.9270999999999994E-2</v>
      </c>
      <c r="K1041" s="89">
        <f>+IF(ISNUMBER(DATA!N3518),DATA!N3518,"n/a")</f>
        <v>4.0468140000000004</v>
      </c>
      <c r="L1041" s="79">
        <f>+IF(ISNUMBER(DATA!O3518),DATA!O3518,"n/a")</f>
        <v>8.3960000000000007E-2</v>
      </c>
      <c r="R1041" s="68"/>
      <c r="S1041" s="68"/>
      <c r="T1041" s="68"/>
      <c r="U1041" s="68"/>
      <c r="V1041" s="68"/>
      <c r="W1041" s="68"/>
      <c r="X1041" s="68"/>
      <c r="Y1041" s="68"/>
    </row>
    <row r="1042" spans="1:25" x14ac:dyDescent="0.2">
      <c r="A1042" s="77" t="s">
        <v>19</v>
      </c>
      <c r="B1042" s="68" t="s">
        <v>27</v>
      </c>
      <c r="C1042" s="68" t="s">
        <v>10</v>
      </c>
      <c r="D1042" s="68" t="s">
        <v>293</v>
      </c>
      <c r="E1042" s="89">
        <f>+IF(ISNUMBER(DATA!H3519),DATA!H3519,"n/a")</f>
        <v>3.8778540000000001</v>
      </c>
      <c r="F1042" s="79">
        <f>+IF(ISNUMBER(DATA!I3519),DATA!I3519,"n/a")</f>
        <v>-8.3639999999999999E-3</v>
      </c>
      <c r="G1042" s="89">
        <f>+IF(ISNUMBER(DATA!J3519),DATA!J3519,"n/a")</f>
        <v>3.9432610000000001</v>
      </c>
      <c r="H1042" s="79">
        <f>+IF(ISNUMBER(DATA!K3519),DATA!K3519,"n/a")</f>
        <v>1.8154E-2</v>
      </c>
      <c r="I1042" s="89">
        <f>+IF(ISNUMBER(DATA!L3519),DATA!L3519,"n/a")</f>
        <v>3.941789</v>
      </c>
      <c r="J1042" s="79">
        <f>+IF(ISNUMBER(DATA!M3519),DATA!M3519,"n/a")</f>
        <v>1.4661E-2</v>
      </c>
      <c r="K1042" s="89">
        <f>+IF(ISNUMBER(DATA!N3519),DATA!N3519,"n/a")</f>
        <v>3.9213119999999999</v>
      </c>
      <c r="L1042" s="79">
        <f>+IF(ISNUMBER(DATA!O3519),DATA!O3519,"n/a")</f>
        <v>1.5014E-2</v>
      </c>
      <c r="R1042" s="68"/>
      <c r="S1042" s="68"/>
      <c r="T1042" s="68"/>
      <c r="U1042" s="68"/>
      <c r="V1042" s="68"/>
      <c r="W1042" s="68"/>
      <c r="X1042" s="68"/>
      <c r="Y1042" s="68"/>
    </row>
    <row r="1043" spans="1:25" x14ac:dyDescent="0.2">
      <c r="A1043" s="77" t="s">
        <v>19</v>
      </c>
      <c r="B1043" s="68" t="s">
        <v>27</v>
      </c>
      <c r="C1043" s="68" t="s">
        <v>10</v>
      </c>
      <c r="D1043" s="68" t="s">
        <v>294</v>
      </c>
      <c r="E1043" s="89">
        <f>+IF(ISNUMBER(DATA!H3520),DATA!H3520,"n/a")</f>
        <v>3.8748670000000001</v>
      </c>
      <c r="F1043" s="79">
        <f>+IF(ISNUMBER(DATA!I3520),DATA!I3520,"n/a")</f>
        <v>-2.6491000000000001E-2</v>
      </c>
      <c r="G1043" s="89">
        <f>+IF(ISNUMBER(DATA!J3520),DATA!J3520,"n/a")</f>
        <v>4.0308140000000003</v>
      </c>
      <c r="H1043" s="79">
        <f>+IF(ISNUMBER(DATA!K3520),DATA!K3520,"n/a")</f>
        <v>4.7229E-2</v>
      </c>
      <c r="I1043" s="89">
        <f>+IF(ISNUMBER(DATA!L3520),DATA!L3520,"n/a")</f>
        <v>4.0074509999999997</v>
      </c>
      <c r="J1043" s="79">
        <f>+IF(ISNUMBER(DATA!M3520),DATA!M3520,"n/a")</f>
        <v>2.7895E-2</v>
      </c>
      <c r="K1043" s="89">
        <f>+IF(ISNUMBER(DATA!N3520),DATA!N3520,"n/a")</f>
        <v>3.988464</v>
      </c>
      <c r="L1043" s="79">
        <f>+IF(ISNUMBER(DATA!O3520),DATA!O3520,"n/a")</f>
        <v>3.1649999999999998E-2</v>
      </c>
      <c r="R1043" s="68"/>
      <c r="S1043" s="68"/>
      <c r="T1043" s="68"/>
      <c r="U1043" s="68"/>
      <c r="V1043" s="68"/>
      <c r="W1043" s="68"/>
      <c r="X1043" s="68"/>
      <c r="Y1043" s="68"/>
    </row>
    <row r="1044" spans="1:25" x14ac:dyDescent="0.2">
      <c r="A1044" s="77" t="s">
        <v>19</v>
      </c>
      <c r="B1044" s="68" t="s">
        <v>27</v>
      </c>
      <c r="C1044" s="68" t="s">
        <v>10</v>
      </c>
      <c r="D1044" s="68" t="s">
        <v>295</v>
      </c>
      <c r="E1044" s="89">
        <f>+IF(ISNUMBER(DATA!H3521),DATA!H3521,"n/a")</f>
        <v>4.4886980000000003</v>
      </c>
      <c r="F1044" s="79">
        <f>+IF(ISNUMBER(DATA!I3521),DATA!I3521,"n/a")</f>
        <v>-7.0235000000000006E-2</v>
      </c>
      <c r="G1044" s="89">
        <f>+IF(ISNUMBER(DATA!J3521),DATA!J3521,"n/a")</f>
        <v>4.5154880000000004</v>
      </c>
      <c r="H1044" s="79">
        <f>+IF(ISNUMBER(DATA!K3521),DATA!K3521,"n/a")</f>
        <v>-6.6453999999999999E-2</v>
      </c>
      <c r="I1044" s="89">
        <f>+IF(ISNUMBER(DATA!L3521),DATA!L3521,"n/a")</f>
        <v>4.5154839999999998</v>
      </c>
      <c r="J1044" s="79">
        <f>+IF(ISNUMBER(DATA!M3521),DATA!M3521,"n/a")</f>
        <v>-4.6969999999999998E-2</v>
      </c>
      <c r="K1044" s="89">
        <f>+IF(ISNUMBER(DATA!N3521),DATA!N3521,"n/a")</f>
        <v>4.5712599999999997</v>
      </c>
      <c r="L1044" s="79">
        <f>+IF(ISNUMBER(DATA!O3521),DATA!O3521,"n/a")</f>
        <v>-2.2883000000000001E-2</v>
      </c>
      <c r="R1044" s="68"/>
      <c r="S1044" s="68"/>
      <c r="T1044" s="68"/>
      <c r="U1044" s="68"/>
      <c r="V1044" s="68"/>
      <c r="W1044" s="68"/>
      <c r="X1044" s="68"/>
      <c r="Y1044" s="68"/>
    </row>
    <row r="1045" spans="1:25" x14ac:dyDescent="0.2">
      <c r="A1045" s="77" t="s">
        <v>19</v>
      </c>
      <c r="B1045" s="68" t="s">
        <v>27</v>
      </c>
      <c r="C1045" s="68" t="s">
        <v>10</v>
      </c>
      <c r="D1045" s="68" t="s">
        <v>296</v>
      </c>
      <c r="E1045" s="89">
        <f>+IF(ISNUMBER(DATA!H3522),DATA!H3522,"n/a")</f>
        <v>4.3604070000000004</v>
      </c>
      <c r="F1045" s="79">
        <f>+IF(ISNUMBER(DATA!I3522),DATA!I3522,"n/a")</f>
        <v>3.0904000000000001E-2</v>
      </c>
      <c r="G1045" s="89">
        <f>+IF(ISNUMBER(DATA!J3522),DATA!J3522,"n/a")</f>
        <v>4.4473099999999999</v>
      </c>
      <c r="H1045" s="79">
        <f>+IF(ISNUMBER(DATA!K3522),DATA!K3522,"n/a")</f>
        <v>5.1794E-2</v>
      </c>
      <c r="I1045" s="89">
        <f>+IF(ISNUMBER(DATA!L3522),DATA!L3522,"n/a")</f>
        <v>4.3596570000000003</v>
      </c>
      <c r="J1045" s="79">
        <f>+IF(ISNUMBER(DATA!M3522),DATA!M3522,"n/a")</f>
        <v>3.6405E-2</v>
      </c>
      <c r="K1045" s="89">
        <f>+IF(ISNUMBER(DATA!N3522),DATA!N3522,"n/a")</f>
        <v>4.2126679999999999</v>
      </c>
      <c r="L1045" s="79">
        <f>+IF(ISNUMBER(DATA!O3522),DATA!O3522,"n/a")</f>
        <v>2.2529999999999998E-3</v>
      </c>
      <c r="R1045" s="68"/>
      <c r="S1045" s="68"/>
      <c r="T1045" s="68"/>
      <c r="U1045" s="68"/>
      <c r="V1045" s="68"/>
      <c r="W1045" s="68"/>
      <c r="X1045" s="68"/>
      <c r="Y1045" s="68"/>
    </row>
    <row r="1046" spans="1:25" x14ac:dyDescent="0.2">
      <c r="A1046" s="77" t="s">
        <v>19</v>
      </c>
      <c r="B1046" s="68" t="s">
        <v>27</v>
      </c>
      <c r="C1046" s="68" t="s">
        <v>10</v>
      </c>
      <c r="D1046" s="68" t="s">
        <v>297</v>
      </c>
      <c r="E1046" s="89">
        <f>+IF(ISNUMBER(DATA!H3523),DATA!H3523,"n/a")</f>
        <v>4.3608349999999998</v>
      </c>
      <c r="F1046" s="79">
        <f>+IF(ISNUMBER(DATA!I3523),DATA!I3523,"n/a")</f>
        <v>3.9496000000000003E-2</v>
      </c>
      <c r="G1046" s="89">
        <f>+IF(ISNUMBER(DATA!J3523),DATA!J3523,"n/a")</f>
        <v>4.2123489999999997</v>
      </c>
      <c r="H1046" s="79">
        <f>+IF(ISNUMBER(DATA!K3523),DATA!K3523,"n/a")</f>
        <v>7.2570000000000004E-3</v>
      </c>
      <c r="I1046" s="89">
        <f>+IF(ISNUMBER(DATA!L3523),DATA!L3523,"n/a")</f>
        <v>4.2688470000000001</v>
      </c>
      <c r="J1046" s="79">
        <f>+IF(ISNUMBER(DATA!M3523),DATA!M3523,"n/a")</f>
        <v>1.6295E-2</v>
      </c>
      <c r="K1046" s="89">
        <f>+IF(ISNUMBER(DATA!N3523),DATA!N3523,"n/a")</f>
        <v>4.2195869999999998</v>
      </c>
      <c r="L1046" s="79">
        <f>+IF(ISNUMBER(DATA!O3523),DATA!O3523,"n/a")</f>
        <v>6.4400000000000004E-4</v>
      </c>
      <c r="R1046" s="68"/>
      <c r="S1046" s="68"/>
      <c r="T1046" s="68"/>
      <c r="U1046" s="68"/>
      <c r="V1046" s="68"/>
      <c r="W1046" s="68"/>
      <c r="X1046" s="68"/>
      <c r="Y1046" s="68"/>
    </row>
    <row r="1047" spans="1:25" x14ac:dyDescent="0.2">
      <c r="A1047" s="77" t="s">
        <v>19</v>
      </c>
      <c r="B1047" s="68" t="s">
        <v>27</v>
      </c>
      <c r="C1047" s="68" t="s">
        <v>10</v>
      </c>
      <c r="D1047" s="68" t="s">
        <v>298</v>
      </c>
      <c r="E1047" s="89">
        <f>+IF(ISNUMBER(DATA!H3524),DATA!H3524,"n/a")</f>
        <v>5.4180859999999997</v>
      </c>
      <c r="F1047" s="79">
        <f>+IF(ISNUMBER(DATA!I3524),DATA!I3524,"n/a")</f>
        <v>1.2316000000000001E-2</v>
      </c>
      <c r="G1047" s="89">
        <f>+IF(ISNUMBER(DATA!J3524),DATA!J3524,"n/a")</f>
        <v>5.4057690000000003</v>
      </c>
      <c r="H1047" s="79">
        <f>+IF(ISNUMBER(DATA!K3524),DATA!K3524,"n/a")</f>
        <v>-6.496E-3</v>
      </c>
      <c r="I1047" s="89">
        <f>+IF(ISNUMBER(DATA!L3524),DATA!L3524,"n/a")</f>
        <v>5.2879659999999999</v>
      </c>
      <c r="J1047" s="79">
        <f>+IF(ISNUMBER(DATA!M3524),DATA!M3524,"n/a")</f>
        <v>-5.6340000000000001E-3</v>
      </c>
      <c r="K1047" s="89">
        <f>+IF(ISNUMBER(DATA!N3524),DATA!N3524,"n/a")</f>
        <v>5.3270799999999996</v>
      </c>
      <c r="L1047" s="79">
        <f>+IF(ISNUMBER(DATA!O3524),DATA!O3524,"n/a")</f>
        <v>1.1634E-2</v>
      </c>
      <c r="R1047" s="68"/>
      <c r="S1047" s="68"/>
      <c r="T1047" s="68"/>
      <c r="U1047" s="68"/>
      <c r="V1047" s="68"/>
      <c r="W1047" s="68"/>
      <c r="X1047" s="68"/>
      <c r="Y1047" s="68"/>
    </row>
    <row r="1048" spans="1:25" x14ac:dyDescent="0.2">
      <c r="A1048" s="77" t="s">
        <v>19</v>
      </c>
      <c r="B1048" s="68" t="s">
        <v>27</v>
      </c>
      <c r="C1048" s="68" t="s">
        <v>10</v>
      </c>
      <c r="D1048" s="68" t="s">
        <v>299</v>
      </c>
      <c r="E1048" s="89">
        <f>+IF(ISNUMBER(DATA!H3525),DATA!H3525,"n/a")</f>
        <v>4.9312170000000002</v>
      </c>
      <c r="F1048" s="79">
        <f>+IF(ISNUMBER(DATA!I3525),DATA!I3525,"n/a")</f>
        <v>-1.7392999999999999E-2</v>
      </c>
      <c r="G1048" s="89">
        <f>+IF(ISNUMBER(DATA!J3525),DATA!J3525,"n/a")</f>
        <v>4.9361550000000003</v>
      </c>
      <c r="H1048" s="79">
        <f>+IF(ISNUMBER(DATA!K3525),DATA!K3525,"n/a")</f>
        <v>-3.3902000000000002E-2</v>
      </c>
      <c r="I1048" s="89">
        <f>+IF(ISNUMBER(DATA!L3525),DATA!L3525,"n/a")</f>
        <v>4.8730370000000001</v>
      </c>
      <c r="J1048" s="79">
        <f>+IF(ISNUMBER(DATA!M3525),DATA!M3525,"n/a")</f>
        <v>-5.8237999999999998E-2</v>
      </c>
      <c r="K1048" s="89">
        <f>+IF(ISNUMBER(DATA!N3525),DATA!N3525,"n/a")</f>
        <v>4.9544709999999998</v>
      </c>
      <c r="L1048" s="79">
        <f>+IF(ISNUMBER(DATA!O3525),DATA!O3525,"n/a")</f>
        <v>-4.5214999999999998E-2</v>
      </c>
      <c r="R1048" s="68"/>
      <c r="S1048" s="68"/>
      <c r="T1048" s="68"/>
      <c r="U1048" s="68"/>
      <c r="V1048" s="68"/>
      <c r="W1048" s="68"/>
      <c r="X1048" s="68"/>
      <c r="Y1048" s="68"/>
    </row>
    <row r="1049" spans="1:25" x14ac:dyDescent="0.2">
      <c r="A1049" s="77" t="s">
        <v>19</v>
      </c>
      <c r="B1049" s="68" t="s">
        <v>27</v>
      </c>
      <c r="C1049" s="68" t="s">
        <v>10</v>
      </c>
      <c r="D1049" s="68" t="s">
        <v>300</v>
      </c>
      <c r="E1049" s="89">
        <f>+IF(ISNUMBER(DATA!H3526),DATA!H3526,"n/a")</f>
        <v>4.406466</v>
      </c>
      <c r="F1049" s="79">
        <f>+IF(ISNUMBER(DATA!I3526),DATA!I3526,"n/a")</f>
        <v>-2.1420000000000002E-2</v>
      </c>
      <c r="G1049" s="89">
        <f>+IF(ISNUMBER(DATA!J3526),DATA!J3526,"n/a")</f>
        <v>4.669365</v>
      </c>
      <c r="H1049" s="79">
        <f>+IF(ISNUMBER(DATA!K3526),DATA!K3526,"n/a")</f>
        <v>1.804E-2</v>
      </c>
      <c r="I1049" s="89">
        <f>+IF(ISNUMBER(DATA!L3526),DATA!L3526,"n/a")</f>
        <v>4.6263120000000004</v>
      </c>
      <c r="J1049" s="79">
        <f>+IF(ISNUMBER(DATA!M3526),DATA!M3526,"n/a")</f>
        <v>2.7531E-2</v>
      </c>
      <c r="K1049" s="89">
        <f>+IF(ISNUMBER(DATA!N3526),DATA!N3526,"n/a")</f>
        <v>4.7064240000000002</v>
      </c>
      <c r="L1049" s="79">
        <f>+IF(ISNUMBER(DATA!O3526),DATA!O3526,"n/a")</f>
        <v>4.4065E-2</v>
      </c>
      <c r="R1049" s="68"/>
      <c r="S1049" s="68"/>
      <c r="T1049" s="68"/>
      <c r="U1049" s="68"/>
      <c r="V1049" s="68"/>
      <c r="W1049" s="68"/>
      <c r="X1049" s="68"/>
      <c r="Y1049" s="68"/>
    </row>
    <row r="1050" spans="1:25" x14ac:dyDescent="0.2">
      <c r="A1050" s="77" t="s">
        <v>19</v>
      </c>
      <c r="B1050" s="68" t="s">
        <v>27</v>
      </c>
      <c r="C1050" s="68" t="s">
        <v>10</v>
      </c>
      <c r="D1050" s="68" t="s">
        <v>301</v>
      </c>
      <c r="E1050" s="89">
        <f>+IF(ISNUMBER(DATA!H3527),DATA!H3527,"n/a")</f>
        <v>4.3597890000000001</v>
      </c>
      <c r="F1050" s="79">
        <f>+IF(ISNUMBER(DATA!I3527),DATA!I3527,"n/a")</f>
        <v>3.9461000000000003E-2</v>
      </c>
      <c r="G1050" s="89">
        <f>+IF(ISNUMBER(DATA!J3527),DATA!J3527,"n/a")</f>
        <v>4.1811189999999998</v>
      </c>
      <c r="H1050" s="79">
        <f>+IF(ISNUMBER(DATA!K3527),DATA!K3527,"n/a")</f>
        <v>2.1389999999999998E-3</v>
      </c>
      <c r="I1050" s="89">
        <f>+IF(ISNUMBER(DATA!L3527),DATA!L3527,"n/a")</f>
        <v>4.2553159999999997</v>
      </c>
      <c r="J1050" s="79">
        <f>+IF(ISNUMBER(DATA!M3527),DATA!M3527,"n/a")</f>
        <v>1.5844E-2</v>
      </c>
      <c r="K1050" s="89">
        <f>+IF(ISNUMBER(DATA!N3527),DATA!N3527,"n/a")</f>
        <v>4.2183820000000001</v>
      </c>
      <c r="L1050" s="79">
        <f>+IF(ISNUMBER(DATA!O3527),DATA!O3527,"n/a")</f>
        <v>2.5990000000000002E-3</v>
      </c>
      <c r="R1050" s="68"/>
      <c r="S1050" s="68"/>
      <c r="T1050" s="68"/>
      <c r="U1050" s="68"/>
      <c r="V1050" s="68"/>
      <c r="W1050" s="68"/>
      <c r="X1050" s="68"/>
      <c r="Y1050" s="68"/>
    </row>
    <row r="1051" spans="1:25" x14ac:dyDescent="0.2">
      <c r="A1051" s="77" t="s">
        <v>19</v>
      </c>
      <c r="B1051" s="68" t="s">
        <v>27</v>
      </c>
      <c r="C1051" s="68" t="s">
        <v>10</v>
      </c>
      <c r="D1051" s="68" t="s">
        <v>302</v>
      </c>
      <c r="E1051" s="89">
        <f>+IF(ISNUMBER(DATA!H3528),DATA!H3528,"n/a")</f>
        <v>3.74139</v>
      </c>
      <c r="F1051" s="79">
        <f>+IF(ISNUMBER(DATA!I3528),DATA!I3528,"n/a")</f>
        <v>-7.5927999999999995E-2</v>
      </c>
      <c r="G1051" s="89">
        <f>+IF(ISNUMBER(DATA!J3528),DATA!J3528,"n/a")</f>
        <v>3.9398499999999999</v>
      </c>
      <c r="H1051" s="79">
        <f>+IF(ISNUMBER(DATA!K3528),DATA!K3528,"n/a")</f>
        <v>7.0698999999999998E-2</v>
      </c>
      <c r="I1051" s="89">
        <f>+IF(ISNUMBER(DATA!L3528),DATA!L3528,"n/a")</f>
        <v>3.893316</v>
      </c>
      <c r="J1051" s="79">
        <f>+IF(ISNUMBER(DATA!M3528),DATA!M3528,"n/a")</f>
        <v>4.0279000000000002E-2</v>
      </c>
      <c r="K1051" s="89">
        <f>+IF(ISNUMBER(DATA!N3528),DATA!N3528,"n/a")</f>
        <v>3.8412649999999999</v>
      </c>
      <c r="L1051" s="79">
        <f>+IF(ISNUMBER(DATA!O3528),DATA!O3528,"n/a")</f>
        <v>-1.0336E-2</v>
      </c>
      <c r="R1051" s="68"/>
      <c r="S1051" s="68"/>
      <c r="T1051" s="68"/>
      <c r="U1051" s="68"/>
      <c r="V1051" s="68"/>
      <c r="W1051" s="68"/>
      <c r="X1051" s="68"/>
      <c r="Y1051" s="68"/>
    </row>
    <row r="1052" spans="1:25" x14ac:dyDescent="0.2">
      <c r="A1052" s="77" t="s">
        <v>19</v>
      </c>
      <c r="B1052" s="68" t="s">
        <v>27</v>
      </c>
      <c r="C1052" s="68" t="s">
        <v>10</v>
      </c>
      <c r="D1052" s="68" t="s">
        <v>303</v>
      </c>
      <c r="E1052" s="89">
        <f>+IF(ISNUMBER(DATA!H3529),DATA!H3529,"n/a")</f>
        <v>4.1304600000000002</v>
      </c>
      <c r="F1052" s="79">
        <f>+IF(ISNUMBER(DATA!I3529),DATA!I3529,"n/a")</f>
        <v>7.2497000000000006E-2</v>
      </c>
      <c r="G1052" s="89">
        <f>+IF(ISNUMBER(DATA!J3529),DATA!J3529,"n/a")</f>
        <v>4.1489700000000003</v>
      </c>
      <c r="H1052" s="79">
        <f>+IF(ISNUMBER(DATA!K3529),DATA!K3529,"n/a")</f>
        <v>7.0929000000000006E-2</v>
      </c>
      <c r="I1052" s="89">
        <f>+IF(ISNUMBER(DATA!L3529),DATA!L3529,"n/a")</f>
        <v>4.0760769999999997</v>
      </c>
      <c r="J1052" s="79">
        <f>+IF(ISNUMBER(DATA!M3529),DATA!M3529,"n/a")</f>
        <v>4.6329000000000002E-2</v>
      </c>
      <c r="K1052" s="89">
        <f>+IF(ISNUMBER(DATA!N3529),DATA!N3529,"n/a")</f>
        <v>3.955622</v>
      </c>
      <c r="L1052" s="79">
        <f>+IF(ISNUMBER(DATA!O3529),DATA!O3529,"n/a")</f>
        <v>-3.7486999999999999E-2</v>
      </c>
      <c r="R1052" s="68"/>
      <c r="S1052" s="68"/>
      <c r="T1052" s="68"/>
      <c r="U1052" s="68"/>
      <c r="V1052" s="68"/>
      <c r="W1052" s="68"/>
      <c r="X1052" s="68"/>
      <c r="Y1052" s="68"/>
    </row>
    <row r="1053" spans="1:25" x14ac:dyDescent="0.2">
      <c r="A1053" s="77" t="s">
        <v>19</v>
      </c>
      <c r="B1053" s="68" t="s">
        <v>27</v>
      </c>
      <c r="C1053" s="68" t="s">
        <v>10</v>
      </c>
      <c r="D1053" s="68" t="s">
        <v>304</v>
      </c>
      <c r="E1053" s="89">
        <f>+IF(ISNUMBER(DATA!H3530),DATA!H3530,"n/a")</f>
        <v>4.3743319999999999</v>
      </c>
      <c r="F1053" s="79">
        <f>+IF(ISNUMBER(DATA!I3530),DATA!I3530,"n/a")</f>
        <v>-2.6594E-2</v>
      </c>
      <c r="G1053" s="89">
        <f>+IF(ISNUMBER(DATA!J3530),DATA!J3530,"n/a")</f>
        <v>4.4149500000000002</v>
      </c>
      <c r="H1053" s="79">
        <f>+IF(ISNUMBER(DATA!K3530),DATA!K3530,"n/a")</f>
        <v>-2.2239999999999999E-2</v>
      </c>
      <c r="I1053" s="89">
        <f>+IF(ISNUMBER(DATA!L3530),DATA!L3530,"n/a")</f>
        <v>4.45228</v>
      </c>
      <c r="J1053" s="79">
        <f>+IF(ISNUMBER(DATA!M3530),DATA!M3530,"n/a")</f>
        <v>-5.8539999999999998E-3</v>
      </c>
      <c r="K1053" s="89">
        <f>+IF(ISNUMBER(DATA!N3530),DATA!N3530,"n/a")</f>
        <v>4.5207819999999996</v>
      </c>
      <c r="L1053" s="79">
        <f>+IF(ISNUMBER(DATA!O3530),DATA!O3530,"n/a")</f>
        <v>2.235E-3</v>
      </c>
      <c r="R1053" s="68"/>
      <c r="S1053" s="68"/>
      <c r="T1053" s="68"/>
      <c r="U1053" s="68"/>
      <c r="V1053" s="68"/>
      <c r="W1053" s="68"/>
      <c r="X1053" s="68"/>
      <c r="Y1053" s="68"/>
    </row>
    <row r="1054" spans="1:25" x14ac:dyDescent="0.2">
      <c r="A1054" s="77" t="s">
        <v>19</v>
      </c>
      <c r="B1054" s="68" t="s">
        <v>27</v>
      </c>
      <c r="C1054" s="68" t="s">
        <v>10</v>
      </c>
      <c r="D1054" s="68" t="s">
        <v>305</v>
      </c>
      <c r="E1054" s="89">
        <f>+IF(ISNUMBER(DATA!H3531),DATA!H3531,"n/a")</f>
        <v>4.6091309999999996</v>
      </c>
      <c r="F1054" s="79">
        <f>+IF(ISNUMBER(DATA!I3531),DATA!I3531,"n/a")</f>
        <v>-2.8663000000000001E-2</v>
      </c>
      <c r="G1054" s="89">
        <f>+IF(ISNUMBER(DATA!J3531),DATA!J3531,"n/a")</f>
        <v>4.6564240000000003</v>
      </c>
      <c r="H1054" s="79">
        <f>+IF(ISNUMBER(DATA!K3531),DATA!K3531,"n/a")</f>
        <v>-2.9884999999999998E-2</v>
      </c>
      <c r="I1054" s="89">
        <f>+IF(ISNUMBER(DATA!L3531),DATA!L3531,"n/a")</f>
        <v>4.5591160000000004</v>
      </c>
      <c r="J1054" s="79">
        <f>+IF(ISNUMBER(DATA!M3531),DATA!M3531,"n/a")</f>
        <v>-4.8559999999999999E-2</v>
      </c>
      <c r="K1054" s="89">
        <f>+IF(ISNUMBER(DATA!N3531),DATA!N3531,"n/a")</f>
        <v>4.5468549999999999</v>
      </c>
      <c r="L1054" s="79">
        <f>+IF(ISNUMBER(DATA!O3531),DATA!O3531,"n/a")</f>
        <v>-4.1689999999999998E-2</v>
      </c>
      <c r="R1054" s="68"/>
      <c r="S1054" s="68"/>
      <c r="T1054" s="68"/>
      <c r="U1054" s="68"/>
      <c r="V1054" s="68"/>
      <c r="W1054" s="68"/>
      <c r="X1054" s="68"/>
      <c r="Y1054" s="68"/>
    </row>
    <row r="1055" spans="1:25" x14ac:dyDescent="0.2">
      <c r="A1055" s="77" t="s">
        <v>19</v>
      </c>
      <c r="B1055" s="68" t="s">
        <v>27</v>
      </c>
      <c r="C1055" s="68" t="s">
        <v>10</v>
      </c>
      <c r="D1055" s="68" t="s">
        <v>306</v>
      </c>
      <c r="E1055" s="89">
        <f>+IF(ISNUMBER(DATA!H3532),DATA!H3532,"n/a")</f>
        <v>3.7062330000000001</v>
      </c>
      <c r="F1055" s="79">
        <f>+IF(ISNUMBER(DATA!I3532),DATA!I3532,"n/a")</f>
        <v>-9.6425999999999998E-2</v>
      </c>
      <c r="G1055" s="89">
        <f>+IF(ISNUMBER(DATA!J3532),DATA!J3532,"n/a")</f>
        <v>3.6863610000000002</v>
      </c>
      <c r="H1055" s="79">
        <f>+IF(ISNUMBER(DATA!K3532),DATA!K3532,"n/a")</f>
        <v>-0.113098</v>
      </c>
      <c r="I1055" s="89">
        <f>+IF(ISNUMBER(DATA!L3532),DATA!L3532,"n/a")</f>
        <v>3.7079300000000002</v>
      </c>
      <c r="J1055" s="79">
        <f>+IF(ISNUMBER(DATA!M3532),DATA!M3532,"n/a")</f>
        <v>-0.104668</v>
      </c>
      <c r="K1055" s="89">
        <f>+IF(ISNUMBER(DATA!N3532),DATA!N3532,"n/a")</f>
        <v>3.9121130000000002</v>
      </c>
      <c r="L1055" s="79">
        <f>+IF(ISNUMBER(DATA!O3532),DATA!O3532,"n/a")</f>
        <v>-6.3777E-2</v>
      </c>
      <c r="R1055" s="68"/>
      <c r="S1055" s="68"/>
      <c r="T1055" s="68"/>
      <c r="U1055" s="68"/>
      <c r="V1055" s="68"/>
      <c r="W1055" s="68"/>
      <c r="X1055" s="68"/>
      <c r="Y1055" s="68"/>
    </row>
    <row r="1056" spans="1:25" x14ac:dyDescent="0.2">
      <c r="A1056" s="77" t="s">
        <v>19</v>
      </c>
      <c r="B1056" s="68" t="s">
        <v>27</v>
      </c>
      <c r="C1056" s="68" t="s">
        <v>10</v>
      </c>
      <c r="D1056" s="68" t="s">
        <v>307</v>
      </c>
      <c r="E1056" s="89">
        <f>+IF(ISNUMBER(DATA!H3533),DATA!H3533,"n/a")</f>
        <v>4.3559659999999996</v>
      </c>
      <c r="F1056" s="79">
        <f>+IF(ISNUMBER(DATA!I3533),DATA!I3533,"n/a")</f>
        <v>6.9974999999999996E-2</v>
      </c>
      <c r="G1056" s="89">
        <f>+IF(ISNUMBER(DATA!J3533),DATA!J3533,"n/a")</f>
        <v>4.2428699999999999</v>
      </c>
      <c r="H1056" s="79">
        <f>+IF(ISNUMBER(DATA!K3533),DATA!K3533,"n/a")</f>
        <v>3.9995000000000003E-2</v>
      </c>
      <c r="I1056" s="89">
        <f>+IF(ISNUMBER(DATA!L3533),DATA!L3533,"n/a")</f>
        <v>4.2008099999999997</v>
      </c>
      <c r="J1056" s="79">
        <f>+IF(ISNUMBER(DATA!M3533),DATA!M3533,"n/a")</f>
        <v>2.6533000000000001E-2</v>
      </c>
      <c r="K1056" s="89">
        <f>+IF(ISNUMBER(DATA!N3533),DATA!N3533,"n/a")</f>
        <v>4.1233599999999999</v>
      </c>
      <c r="L1056" s="79">
        <f>+IF(ISNUMBER(DATA!O3533),DATA!O3533,"n/a")</f>
        <v>-6.0480000000000004E-3</v>
      </c>
      <c r="R1056" s="68"/>
      <c r="S1056" s="68"/>
      <c r="T1056" s="68"/>
      <c r="U1056" s="68"/>
      <c r="V1056" s="68"/>
      <c r="W1056" s="68"/>
      <c r="X1056" s="68"/>
      <c r="Y1056" s="68"/>
    </row>
    <row r="1057" spans="1:25" x14ac:dyDescent="0.2">
      <c r="A1057" s="77" t="s">
        <v>19</v>
      </c>
      <c r="B1057" s="68" t="s">
        <v>27</v>
      </c>
      <c r="C1057" s="68" t="s">
        <v>10</v>
      </c>
      <c r="D1057" s="68" t="s">
        <v>308</v>
      </c>
      <c r="E1057" s="89">
        <f>+IF(ISNUMBER(DATA!H3534),DATA!H3534,"n/a")</f>
        <v>4.8401680000000002</v>
      </c>
      <c r="F1057" s="79">
        <f>+IF(ISNUMBER(DATA!I3534),DATA!I3534,"n/a")</f>
        <v>-8.4988999999999995E-2</v>
      </c>
      <c r="G1057" s="89">
        <f>+IF(ISNUMBER(DATA!J3534),DATA!J3534,"n/a")</f>
        <v>4.9123510000000001</v>
      </c>
      <c r="H1057" s="79">
        <f>+IF(ISNUMBER(DATA!K3534),DATA!K3534,"n/a")</f>
        <v>-3.8899999999999997E-2</v>
      </c>
      <c r="I1057" s="89">
        <f>+IF(ISNUMBER(DATA!L3534),DATA!L3534,"n/a")</f>
        <v>4.6342670000000004</v>
      </c>
      <c r="J1057" s="79">
        <f>+IF(ISNUMBER(DATA!M3534),DATA!M3534,"n/a")</f>
        <v>-8.0244999999999997E-2</v>
      </c>
      <c r="K1057" s="89">
        <f>+IF(ISNUMBER(DATA!N3534),DATA!N3534,"n/a")</f>
        <v>4.7220829999999996</v>
      </c>
      <c r="L1057" s="79">
        <f>+IF(ISNUMBER(DATA!O3534),DATA!O3534,"n/a")</f>
        <v>-6.6195000000000004E-2</v>
      </c>
      <c r="R1057" s="68"/>
      <c r="S1057" s="68"/>
      <c r="T1057" s="68"/>
      <c r="U1057" s="68"/>
      <c r="V1057" s="68"/>
      <c r="W1057" s="68"/>
      <c r="X1057" s="68"/>
      <c r="Y1057" s="68"/>
    </row>
    <row r="1058" spans="1:25" x14ac:dyDescent="0.2">
      <c r="A1058" s="77" t="s">
        <v>19</v>
      </c>
      <c r="B1058" s="68" t="s">
        <v>27</v>
      </c>
      <c r="C1058" s="68" t="s">
        <v>10</v>
      </c>
      <c r="D1058" s="68" t="s">
        <v>309</v>
      </c>
      <c r="E1058" s="89">
        <f>+IF(ISNUMBER(DATA!H3535),DATA!H3535,"n/a")</f>
        <v>4.3017409999999998</v>
      </c>
      <c r="F1058" s="79">
        <f>+IF(ISNUMBER(DATA!I3535),DATA!I3535,"n/a")</f>
        <v>2.7234999999999999E-2</v>
      </c>
      <c r="G1058" s="89">
        <f>+IF(ISNUMBER(DATA!J3535),DATA!J3535,"n/a")</f>
        <v>4.1543390000000002</v>
      </c>
      <c r="H1058" s="79">
        <f>+IF(ISNUMBER(DATA!K3535),DATA!K3535,"n/a")</f>
        <v>-3.741E-3</v>
      </c>
      <c r="I1058" s="89">
        <f>+IF(ISNUMBER(DATA!L3535),DATA!L3535,"n/a")</f>
        <v>4.2147030000000001</v>
      </c>
      <c r="J1058" s="79">
        <f>+IF(ISNUMBER(DATA!M3535),DATA!M3535,"n/a")</f>
        <v>5.6189999999999999E-3</v>
      </c>
      <c r="K1058" s="89">
        <f>+IF(ISNUMBER(DATA!N3535),DATA!N3535,"n/a")</f>
        <v>4.1723239999999997</v>
      </c>
      <c r="L1058" s="79">
        <f>+IF(ISNUMBER(DATA!O3535),DATA!O3535,"n/a")</f>
        <v>-6.9550000000000002E-3</v>
      </c>
      <c r="R1058" s="68"/>
      <c r="S1058" s="68"/>
      <c r="T1058" s="68"/>
      <c r="U1058" s="68"/>
      <c r="V1058" s="68"/>
      <c r="W1058" s="68"/>
      <c r="X1058" s="68"/>
      <c r="Y1058" s="68"/>
    </row>
    <row r="1059" spans="1:25" x14ac:dyDescent="0.2">
      <c r="A1059" s="77" t="s">
        <v>19</v>
      </c>
      <c r="B1059" s="68" t="s">
        <v>27</v>
      </c>
      <c r="C1059" s="68" t="s">
        <v>10</v>
      </c>
      <c r="D1059" s="68" t="s">
        <v>310</v>
      </c>
      <c r="E1059" s="89">
        <f>+IF(ISNUMBER(DATA!H3536),DATA!H3536,"n/a")</f>
        <v>4.59687</v>
      </c>
      <c r="F1059" s="79">
        <f>+IF(ISNUMBER(DATA!I3536),DATA!I3536,"n/a")</f>
        <v>1.8273999999999999E-2</v>
      </c>
      <c r="G1059" s="89">
        <f>+IF(ISNUMBER(DATA!J3536),DATA!J3536,"n/a")</f>
        <v>4.6464819999999998</v>
      </c>
      <c r="H1059" s="79">
        <f>+IF(ISNUMBER(DATA!K3536),DATA!K3536,"n/a")</f>
        <v>3.2800999999999997E-2</v>
      </c>
      <c r="I1059" s="89">
        <f>+IF(ISNUMBER(DATA!L3536),DATA!L3536,"n/a")</f>
        <v>4.5380729999999998</v>
      </c>
      <c r="J1059" s="79">
        <f>+IF(ISNUMBER(DATA!M3536),DATA!M3536,"n/a")</f>
        <v>2.1031000000000001E-2</v>
      </c>
      <c r="K1059" s="89">
        <f>+IF(ISNUMBER(DATA!N3536),DATA!N3536,"n/a")</f>
        <v>4.4515140000000004</v>
      </c>
      <c r="L1059" s="79">
        <f>+IF(ISNUMBER(DATA!O3536),DATA!O3536,"n/a")</f>
        <v>-3.8479999999999999E-3</v>
      </c>
      <c r="R1059" s="68"/>
      <c r="S1059" s="68"/>
      <c r="T1059" s="68"/>
      <c r="U1059" s="68"/>
      <c r="V1059" s="68"/>
      <c r="W1059" s="68"/>
      <c r="X1059" s="68"/>
      <c r="Y1059" s="68"/>
    </row>
    <row r="1060" spans="1:25" x14ac:dyDescent="0.2">
      <c r="A1060" s="77" t="s">
        <v>19</v>
      </c>
      <c r="B1060" s="68" t="s">
        <v>27</v>
      </c>
      <c r="C1060" s="68" t="s">
        <v>10</v>
      </c>
      <c r="D1060" s="68" t="s">
        <v>311</v>
      </c>
      <c r="E1060" s="89">
        <f>+IF(ISNUMBER(DATA!H3537),DATA!H3537,"n/a")</f>
        <v>3.9838480000000001</v>
      </c>
      <c r="F1060" s="79">
        <f>+IF(ISNUMBER(DATA!I3537),DATA!I3537,"n/a")</f>
        <v>-1.6001000000000001E-2</v>
      </c>
      <c r="G1060" s="89">
        <f>+IF(ISNUMBER(DATA!J3537),DATA!J3537,"n/a")</f>
        <v>3.987606</v>
      </c>
      <c r="H1060" s="79">
        <f>+IF(ISNUMBER(DATA!K3537),DATA!K3537,"n/a")</f>
        <v>-2.7132E-2</v>
      </c>
      <c r="I1060" s="89">
        <f>+IF(ISNUMBER(DATA!L3537),DATA!L3537,"n/a")</f>
        <v>3.9620069999999998</v>
      </c>
      <c r="J1060" s="79">
        <f>+IF(ISNUMBER(DATA!M3537),DATA!M3537,"n/a")</f>
        <v>-4.4705000000000002E-2</v>
      </c>
      <c r="K1060" s="89">
        <f>+IF(ISNUMBER(DATA!N3537),DATA!N3537,"n/a")</f>
        <v>4.0262209999999996</v>
      </c>
      <c r="L1060" s="79">
        <f>+IF(ISNUMBER(DATA!O3537),DATA!O3537,"n/a")</f>
        <v>-4.1570000000000003E-2</v>
      </c>
      <c r="R1060" s="68"/>
      <c r="S1060" s="68"/>
      <c r="T1060" s="68"/>
      <c r="U1060" s="68"/>
      <c r="V1060" s="68"/>
      <c r="W1060" s="68"/>
      <c r="X1060" s="68"/>
      <c r="Y1060" s="68"/>
    </row>
    <row r="1061" spans="1:25" x14ac:dyDescent="0.2">
      <c r="A1061" s="77" t="s">
        <v>19</v>
      </c>
      <c r="B1061" s="68" t="s">
        <v>27</v>
      </c>
      <c r="C1061" s="68" t="s">
        <v>10</v>
      </c>
      <c r="D1061" s="68" t="s">
        <v>312</v>
      </c>
      <c r="E1061" s="89">
        <f>+IF(ISNUMBER(DATA!H3538),DATA!H3538,"n/a")</f>
        <v>4.6449949999999998</v>
      </c>
      <c r="F1061" s="79">
        <f>+IF(ISNUMBER(DATA!I3538),DATA!I3538,"n/a")</f>
        <v>-7.6587000000000002E-2</v>
      </c>
      <c r="G1061" s="89">
        <f>+IF(ISNUMBER(DATA!J3538),DATA!J3538,"n/a")</f>
        <v>4.6901580000000003</v>
      </c>
      <c r="H1061" s="79">
        <f>+IF(ISNUMBER(DATA!K3538),DATA!K3538,"n/a")</f>
        <v>-6.3969999999999999E-2</v>
      </c>
      <c r="I1061" s="89">
        <f>+IF(ISNUMBER(DATA!L3538),DATA!L3538,"n/a")</f>
        <v>4.6169159999999998</v>
      </c>
      <c r="J1061" s="79">
        <f>+IF(ISNUMBER(DATA!M3538),DATA!M3538,"n/a")</f>
        <v>-6.8251000000000006E-2</v>
      </c>
      <c r="K1061" s="89">
        <f>+IF(ISNUMBER(DATA!N3538),DATA!N3538,"n/a")</f>
        <v>4.8087359999999997</v>
      </c>
      <c r="L1061" s="79">
        <f>+IF(ISNUMBER(DATA!O3538),DATA!O3538,"n/a")</f>
        <v>-3.9224000000000002E-2</v>
      </c>
      <c r="R1061" s="68"/>
      <c r="S1061" s="68"/>
      <c r="T1061" s="68"/>
      <c r="U1061" s="68"/>
      <c r="V1061" s="68"/>
      <c r="W1061" s="68"/>
      <c r="X1061" s="68"/>
      <c r="Y1061" s="68"/>
    </row>
    <row r="1062" spans="1:25" x14ac:dyDescent="0.2">
      <c r="A1062" s="77" t="s">
        <v>19</v>
      </c>
      <c r="B1062" s="68" t="s">
        <v>27</v>
      </c>
      <c r="C1062" s="68" t="s">
        <v>10</v>
      </c>
      <c r="D1062" s="68" t="s">
        <v>313</v>
      </c>
      <c r="E1062" s="89">
        <f>+IF(ISNUMBER(DATA!H3539),DATA!H3539,"n/a")</f>
        <v>4.9985359999999996</v>
      </c>
      <c r="F1062" s="79">
        <f>+IF(ISNUMBER(DATA!I3539),DATA!I3539,"n/a")</f>
        <v>-5.555E-3</v>
      </c>
      <c r="G1062" s="89">
        <f>+IF(ISNUMBER(DATA!J3539),DATA!J3539,"n/a")</f>
        <v>4.9790419999999997</v>
      </c>
      <c r="H1062" s="79">
        <f>+IF(ISNUMBER(DATA!K3539),DATA!K3539,"n/a")</f>
        <v>-6.5770000000000004E-3</v>
      </c>
      <c r="I1062" s="89">
        <f>+IF(ISNUMBER(DATA!L3539),DATA!L3539,"n/a")</f>
        <v>4.9771700000000001</v>
      </c>
      <c r="J1062" s="79">
        <f>+IF(ISNUMBER(DATA!M3539),DATA!M3539,"n/a")</f>
        <v>-3.0349999999999999E-3</v>
      </c>
      <c r="K1062" s="89">
        <f>+IF(ISNUMBER(DATA!N3539),DATA!N3539,"n/a")</f>
        <v>4.9858950000000002</v>
      </c>
      <c r="L1062" s="79">
        <f>+IF(ISNUMBER(DATA!O3539),DATA!O3539,"n/a")</f>
        <v>2.4806999999999999E-2</v>
      </c>
      <c r="R1062" s="68"/>
      <c r="S1062" s="68"/>
      <c r="T1062" s="68"/>
      <c r="U1062" s="68"/>
      <c r="V1062" s="68"/>
      <c r="W1062" s="68"/>
      <c r="X1062" s="68"/>
      <c r="Y1062" s="68"/>
    </row>
    <row r="1063" spans="1:25" x14ac:dyDescent="0.2">
      <c r="A1063" s="77" t="s">
        <v>19</v>
      </c>
      <c r="B1063" s="68" t="s">
        <v>27</v>
      </c>
      <c r="C1063" s="68" t="s">
        <v>10</v>
      </c>
      <c r="D1063" s="68" t="s">
        <v>314</v>
      </c>
      <c r="E1063" s="89">
        <f>+IF(ISNUMBER(DATA!H3540),DATA!H3540,"n/a")</f>
        <v>3.5022690000000001</v>
      </c>
      <c r="F1063" s="79">
        <f>+IF(ISNUMBER(DATA!I3540),DATA!I3540,"n/a")</f>
        <v>-7.4161000000000005E-2</v>
      </c>
      <c r="G1063" s="89">
        <f>+IF(ISNUMBER(DATA!J3540),DATA!J3540,"n/a")</f>
        <v>3.4823140000000001</v>
      </c>
      <c r="H1063" s="79">
        <f>+IF(ISNUMBER(DATA!K3540),DATA!K3540,"n/a")</f>
        <v>-0.160914</v>
      </c>
      <c r="I1063" s="89">
        <f>+IF(ISNUMBER(DATA!L3540),DATA!L3540,"n/a")</f>
        <v>3.5135040000000002</v>
      </c>
      <c r="J1063" s="79">
        <f>+IF(ISNUMBER(DATA!M3540),DATA!M3540,"n/a")</f>
        <v>-0.175099</v>
      </c>
      <c r="K1063" s="89">
        <f>+IF(ISNUMBER(DATA!N3540),DATA!N3540,"n/a")</f>
        <v>3.5586660000000001</v>
      </c>
      <c r="L1063" s="79">
        <f>+IF(ISNUMBER(DATA!O3540),DATA!O3540,"n/a")</f>
        <v>-0.17344100000000001</v>
      </c>
      <c r="R1063" s="68"/>
      <c r="S1063" s="68"/>
      <c r="T1063" s="68"/>
      <c r="U1063" s="68"/>
      <c r="V1063" s="68"/>
      <c r="W1063" s="68"/>
      <c r="X1063" s="68"/>
      <c r="Y1063" s="68"/>
    </row>
    <row r="1064" spans="1:25" x14ac:dyDescent="0.2">
      <c r="A1064" s="77" t="s">
        <v>19</v>
      </c>
      <c r="B1064" s="68" t="s">
        <v>27</v>
      </c>
      <c r="C1064" s="68" t="s">
        <v>10</v>
      </c>
      <c r="D1064" s="68" t="s">
        <v>315</v>
      </c>
      <c r="E1064" s="89">
        <f>+IF(ISNUMBER(DATA!H3541),DATA!H3541,"n/a")</f>
        <v>4.7339320000000003</v>
      </c>
      <c r="F1064" s="79">
        <f>+IF(ISNUMBER(DATA!I3541),DATA!I3541,"n/a")</f>
        <v>-2.4781000000000001E-2</v>
      </c>
      <c r="G1064" s="89">
        <f>+IF(ISNUMBER(DATA!J3541),DATA!J3541,"n/a")</f>
        <v>4.885999</v>
      </c>
      <c r="H1064" s="79">
        <f>+IF(ISNUMBER(DATA!K3541),DATA!K3541,"n/a")</f>
        <v>-1.5110999999999999E-2</v>
      </c>
      <c r="I1064" s="89">
        <f>+IF(ISNUMBER(DATA!L3541),DATA!L3541,"n/a")</f>
        <v>4.8816600000000001</v>
      </c>
      <c r="J1064" s="79">
        <f>+IF(ISNUMBER(DATA!M3541),DATA!M3541,"n/a")</f>
        <v>-1.7645999999999998E-2</v>
      </c>
      <c r="K1064" s="89">
        <f>+IF(ISNUMBER(DATA!N3541),DATA!N3541,"n/a")</f>
        <v>4.8794019999999998</v>
      </c>
      <c r="L1064" s="79">
        <f>+IF(ISNUMBER(DATA!O3541),DATA!O3541,"n/a")</f>
        <v>-3.5191E-2</v>
      </c>
      <c r="R1064" s="68"/>
      <c r="S1064" s="68"/>
      <c r="T1064" s="68"/>
      <c r="U1064" s="68"/>
      <c r="V1064" s="68"/>
      <c r="W1064" s="68"/>
      <c r="X1064" s="68"/>
      <c r="Y1064" s="68"/>
    </row>
    <row r="1065" spans="1:25" x14ac:dyDescent="0.2">
      <c r="A1065" s="77" t="s">
        <v>19</v>
      </c>
      <c r="B1065" s="68" t="s">
        <v>27</v>
      </c>
      <c r="C1065" s="68" t="s">
        <v>10</v>
      </c>
      <c r="D1065" s="68" t="s">
        <v>316</v>
      </c>
      <c r="E1065" s="89">
        <f>+IF(ISNUMBER(DATA!H3542),DATA!H3542,"n/a")</f>
        <v>4.5603990000000003</v>
      </c>
      <c r="F1065" s="79">
        <f>+IF(ISNUMBER(DATA!I3542),DATA!I3542,"n/a")</f>
        <v>-4.1120000000000002E-3</v>
      </c>
      <c r="G1065" s="89">
        <f>+IF(ISNUMBER(DATA!J3542),DATA!J3542,"n/a")</f>
        <v>4.6285569999999998</v>
      </c>
      <c r="H1065" s="79">
        <f>+IF(ISNUMBER(DATA!K3542),DATA!K3542,"n/a")</f>
        <v>7.0549999999999996E-3</v>
      </c>
      <c r="I1065" s="89">
        <f>+IF(ISNUMBER(DATA!L3542),DATA!L3542,"n/a")</f>
        <v>4.6163910000000001</v>
      </c>
      <c r="J1065" s="79">
        <f>+IF(ISNUMBER(DATA!M3542),DATA!M3542,"n/a")</f>
        <v>-1.0607E-2</v>
      </c>
      <c r="K1065" s="89">
        <f>+IF(ISNUMBER(DATA!N3542),DATA!N3542,"n/a")</f>
        <v>4.5600139999999998</v>
      </c>
      <c r="L1065" s="79">
        <f>+IF(ISNUMBER(DATA!O3542),DATA!O3542,"n/a")</f>
        <v>-4.9694000000000002E-2</v>
      </c>
      <c r="R1065" s="68"/>
      <c r="S1065" s="68"/>
      <c r="T1065" s="68"/>
      <c r="U1065" s="68"/>
      <c r="V1065" s="68"/>
      <c r="W1065" s="68"/>
      <c r="X1065" s="68"/>
      <c r="Y1065" s="68"/>
    </row>
    <row r="1066" spans="1:25" x14ac:dyDescent="0.2">
      <c r="A1066" s="77" t="s">
        <v>19</v>
      </c>
      <c r="B1066" s="68" t="s">
        <v>27</v>
      </c>
      <c r="C1066" s="68" t="s">
        <v>10</v>
      </c>
      <c r="D1066" s="68" t="s">
        <v>317</v>
      </c>
      <c r="E1066" s="89">
        <f>+IF(ISNUMBER(DATA!H3543),DATA!H3543,"n/a")</f>
        <v>4.8706139999999998</v>
      </c>
      <c r="F1066" s="79">
        <f>+IF(ISNUMBER(DATA!I3543),DATA!I3543,"n/a")</f>
        <v>-5.5745999999999997E-2</v>
      </c>
      <c r="G1066" s="89">
        <f>+IF(ISNUMBER(DATA!J3543),DATA!J3543,"n/a")</f>
        <v>4.8847069999999997</v>
      </c>
      <c r="H1066" s="79">
        <f>+IF(ISNUMBER(DATA!K3543),DATA!K3543,"n/a")</f>
        <v>-3.5597999999999998E-2</v>
      </c>
      <c r="I1066" s="89">
        <f>+IF(ISNUMBER(DATA!L3543),DATA!L3543,"n/a")</f>
        <v>4.9680270000000002</v>
      </c>
      <c r="J1066" s="79">
        <f>+IF(ISNUMBER(DATA!M3543),DATA!M3543,"n/a")</f>
        <v>-3.0810000000000001E-2</v>
      </c>
      <c r="K1066" s="89">
        <f>+IF(ISNUMBER(DATA!N3543),DATA!N3543,"n/a")</f>
        <v>4.9743089999999999</v>
      </c>
      <c r="L1066" s="79">
        <f>+IF(ISNUMBER(DATA!O3543),DATA!O3543,"n/a")</f>
        <v>-4.6516000000000002E-2</v>
      </c>
      <c r="R1066" s="68"/>
      <c r="S1066" s="68"/>
      <c r="T1066" s="68"/>
      <c r="U1066" s="68"/>
      <c r="V1066" s="68"/>
      <c r="W1066" s="68"/>
      <c r="X1066" s="68"/>
      <c r="Y1066" s="68"/>
    </row>
    <row r="1067" spans="1:25" x14ac:dyDescent="0.2">
      <c r="A1067" s="77" t="s">
        <v>19</v>
      </c>
      <c r="B1067" s="68" t="s">
        <v>27</v>
      </c>
      <c r="C1067" s="68" t="s">
        <v>10</v>
      </c>
      <c r="D1067" s="68" t="s">
        <v>318</v>
      </c>
      <c r="E1067" s="89">
        <f>+IF(ISNUMBER(DATA!H3544),DATA!H3544,"n/a")</f>
        <v>5.0132050000000001</v>
      </c>
      <c r="F1067" s="79">
        <f>+IF(ISNUMBER(DATA!I3544),DATA!I3544,"n/a")</f>
        <v>2.3941E-2</v>
      </c>
      <c r="G1067" s="89">
        <f>+IF(ISNUMBER(DATA!J3544),DATA!J3544,"n/a")</f>
        <v>5.0711060000000003</v>
      </c>
      <c r="H1067" s="79">
        <f>+IF(ISNUMBER(DATA!K3544),DATA!K3544,"n/a")</f>
        <v>5.9908000000000003E-2</v>
      </c>
      <c r="I1067" s="89">
        <f>+IF(ISNUMBER(DATA!L3544),DATA!L3544,"n/a")</f>
        <v>5.0374809999999997</v>
      </c>
      <c r="J1067" s="79">
        <f>+IF(ISNUMBER(DATA!M3544),DATA!M3544,"n/a")</f>
        <v>6.3863000000000003E-2</v>
      </c>
      <c r="K1067" s="89">
        <f>+IF(ISNUMBER(DATA!N3544),DATA!N3544,"n/a")</f>
        <v>4.9167820000000004</v>
      </c>
      <c r="L1067" s="79">
        <f>+IF(ISNUMBER(DATA!O3544),DATA!O3544,"n/a")</f>
        <v>5.4852999999999999E-2</v>
      </c>
      <c r="R1067" s="68"/>
      <c r="S1067" s="68"/>
      <c r="T1067" s="68"/>
      <c r="U1067" s="68"/>
      <c r="V1067" s="68"/>
      <c r="W1067" s="68"/>
      <c r="X1067" s="68"/>
      <c r="Y1067" s="68"/>
    </row>
    <row r="1068" spans="1:25" x14ac:dyDescent="0.2">
      <c r="A1068" s="77" t="s">
        <v>19</v>
      </c>
      <c r="B1068" s="68" t="s">
        <v>27</v>
      </c>
      <c r="C1068" s="68" t="s">
        <v>10</v>
      </c>
      <c r="D1068" s="68" t="s">
        <v>319</v>
      </c>
      <c r="E1068" s="89">
        <f>+IF(ISNUMBER(DATA!H3545),DATA!H3545,"n/a")</f>
        <v>4.4187649999999996</v>
      </c>
      <c r="F1068" s="79">
        <f>+IF(ISNUMBER(DATA!I3545),DATA!I3545,"n/a")</f>
        <v>-3.0381999999999999E-2</v>
      </c>
      <c r="G1068" s="89">
        <f>+IF(ISNUMBER(DATA!J3545),DATA!J3545,"n/a")</f>
        <v>4.4441059999999997</v>
      </c>
      <c r="H1068" s="79">
        <f>+IF(ISNUMBER(DATA!K3545),DATA!K3545,"n/a")</f>
        <v>-2.1059999999999999E-2</v>
      </c>
      <c r="I1068" s="89">
        <f>+IF(ISNUMBER(DATA!L3545),DATA!L3545,"n/a")</f>
        <v>4.3922549999999996</v>
      </c>
      <c r="J1068" s="79">
        <f>+IF(ISNUMBER(DATA!M3545),DATA!M3545,"n/a")</f>
        <v>-3.6991999999999997E-2</v>
      </c>
      <c r="K1068" s="89">
        <f>+IF(ISNUMBER(DATA!N3545),DATA!N3545,"n/a")</f>
        <v>4.4151470000000002</v>
      </c>
      <c r="L1068" s="79">
        <f>+IF(ISNUMBER(DATA!O3545),DATA!O3545,"n/a")</f>
        <v>-5.0055000000000002E-2</v>
      </c>
      <c r="R1068" s="68"/>
      <c r="S1068" s="68"/>
      <c r="T1068" s="68"/>
      <c r="U1068" s="68"/>
      <c r="V1068" s="68"/>
      <c r="W1068" s="68"/>
      <c r="X1068" s="68"/>
      <c r="Y1068" s="68"/>
    </row>
    <row r="1069" spans="1:25" x14ac:dyDescent="0.2">
      <c r="A1069" s="77" t="s">
        <v>19</v>
      </c>
      <c r="B1069" s="68" t="s">
        <v>27</v>
      </c>
      <c r="C1069" s="68" t="s">
        <v>10</v>
      </c>
      <c r="D1069" s="68" t="s">
        <v>320</v>
      </c>
      <c r="E1069" s="89">
        <f>+IF(ISNUMBER(DATA!H3546),DATA!H3546,"n/a")</f>
        <v>4.6659360000000003</v>
      </c>
      <c r="F1069" s="79">
        <f>+IF(ISNUMBER(DATA!I3546),DATA!I3546,"n/a")</f>
        <v>-4.1699E-2</v>
      </c>
      <c r="G1069" s="89">
        <f>+IF(ISNUMBER(DATA!J3546),DATA!J3546,"n/a")</f>
        <v>4.6864869999999996</v>
      </c>
      <c r="H1069" s="79">
        <f>+IF(ISNUMBER(DATA!K3546),DATA!K3546,"n/a")</f>
        <v>-5.7929000000000001E-2</v>
      </c>
      <c r="I1069" s="89">
        <f>+IF(ISNUMBER(DATA!L3546),DATA!L3546,"n/a")</f>
        <v>4.6689239999999996</v>
      </c>
      <c r="J1069" s="79">
        <f>+IF(ISNUMBER(DATA!M3546),DATA!M3546,"n/a")</f>
        <v>-8.2423999999999997E-2</v>
      </c>
      <c r="K1069" s="89">
        <f>+IF(ISNUMBER(DATA!N3546),DATA!N3546,"n/a")</f>
        <v>4.8019379999999998</v>
      </c>
      <c r="L1069" s="79">
        <f>+IF(ISNUMBER(DATA!O3546),DATA!O3546,"n/a")</f>
        <v>-5.9222999999999998E-2</v>
      </c>
      <c r="R1069" s="68"/>
      <c r="S1069" s="68"/>
      <c r="T1069" s="68"/>
      <c r="U1069" s="68"/>
      <c r="V1069" s="68"/>
      <c r="W1069" s="68"/>
      <c r="X1069" s="68"/>
      <c r="Y1069" s="68"/>
    </row>
    <row r="1070" spans="1:25" x14ac:dyDescent="0.2">
      <c r="A1070" s="77" t="s">
        <v>19</v>
      </c>
      <c r="B1070" s="68" t="s">
        <v>27</v>
      </c>
      <c r="C1070" s="68" t="s">
        <v>10</v>
      </c>
      <c r="D1070" s="68" t="s">
        <v>321</v>
      </c>
      <c r="E1070" s="89">
        <f>+IF(ISNUMBER(DATA!H3547),DATA!H3547,"n/a")</f>
        <v>5.3565430000000003</v>
      </c>
      <c r="F1070" s="79">
        <f>+IF(ISNUMBER(DATA!I3547),DATA!I3547,"n/a")</f>
        <v>6.5101000000000006E-2</v>
      </c>
      <c r="G1070" s="89">
        <f>+IF(ISNUMBER(DATA!J3547),DATA!J3547,"n/a")</f>
        <v>5.5375649999999998</v>
      </c>
      <c r="H1070" s="79">
        <f>+IF(ISNUMBER(DATA!K3547),DATA!K3547,"n/a")</f>
        <v>8.5965E-2</v>
      </c>
      <c r="I1070" s="89">
        <f>+IF(ISNUMBER(DATA!L3547),DATA!L3547,"n/a")</f>
        <v>5.6218320000000004</v>
      </c>
      <c r="J1070" s="79">
        <f>+IF(ISNUMBER(DATA!M3547),DATA!M3547,"n/a")</f>
        <v>9.1822000000000001E-2</v>
      </c>
      <c r="K1070" s="89">
        <f>+IF(ISNUMBER(DATA!N3547),DATA!N3547,"n/a")</f>
        <v>5.4746860000000002</v>
      </c>
      <c r="L1070" s="79">
        <f>+IF(ISNUMBER(DATA!O3547),DATA!O3547,"n/a")</f>
        <v>8.0928E-2</v>
      </c>
      <c r="R1070" s="68"/>
      <c r="S1070" s="68"/>
      <c r="T1070" s="68"/>
      <c r="U1070" s="68"/>
      <c r="V1070" s="68"/>
      <c r="W1070" s="68"/>
      <c r="X1070" s="68"/>
      <c r="Y1070" s="68"/>
    </row>
    <row r="1071" spans="1:25" x14ac:dyDescent="0.2">
      <c r="A1071" s="77" t="s">
        <v>19</v>
      </c>
      <c r="B1071" s="68" t="s">
        <v>27</v>
      </c>
      <c r="C1071" s="68" t="s">
        <v>10</v>
      </c>
      <c r="D1071" s="68" t="s">
        <v>322</v>
      </c>
      <c r="E1071" s="89">
        <f>+IF(ISNUMBER(DATA!H3548),DATA!H3548,"n/a")</f>
        <v>3.900811</v>
      </c>
      <c r="F1071" s="79">
        <f>+IF(ISNUMBER(DATA!I3548),DATA!I3548,"n/a")</f>
        <v>-3.5021999999999998E-2</v>
      </c>
      <c r="G1071" s="89">
        <f>+IF(ISNUMBER(DATA!J3548),DATA!J3548,"n/a")</f>
        <v>3.852649</v>
      </c>
      <c r="H1071" s="79">
        <f>+IF(ISNUMBER(DATA!K3548),DATA!K3548,"n/a")</f>
        <v>-7.639E-2</v>
      </c>
      <c r="I1071" s="89">
        <f>+IF(ISNUMBER(DATA!L3548),DATA!L3548,"n/a")</f>
        <v>3.8932410000000002</v>
      </c>
      <c r="J1071" s="79">
        <f>+IF(ISNUMBER(DATA!M3548),DATA!M3548,"n/a")</f>
        <v>-9.017E-2</v>
      </c>
      <c r="K1071" s="89">
        <f>+IF(ISNUMBER(DATA!N3548),DATA!N3548,"n/a")</f>
        <v>3.9440750000000002</v>
      </c>
      <c r="L1071" s="79">
        <f>+IF(ISNUMBER(DATA!O3548),DATA!O3548,"n/a")</f>
        <v>-8.4684999999999996E-2</v>
      </c>
      <c r="R1071" s="68"/>
      <c r="S1071" s="68"/>
      <c r="T1071" s="68"/>
      <c r="U1071" s="68"/>
      <c r="V1071" s="68"/>
      <c r="W1071" s="68"/>
      <c r="X1071" s="68"/>
      <c r="Y1071" s="68"/>
    </row>
    <row r="1072" spans="1:25" x14ac:dyDescent="0.2">
      <c r="A1072" s="77" t="s">
        <v>19</v>
      </c>
      <c r="B1072" s="68" t="s">
        <v>27</v>
      </c>
      <c r="C1072" s="68" t="s">
        <v>10</v>
      </c>
      <c r="D1072" s="68" t="s">
        <v>323</v>
      </c>
      <c r="E1072" s="89">
        <f>+IF(ISNUMBER(DATA!H3549),DATA!H3549,"n/a")</f>
        <v>4.5449089999999996</v>
      </c>
      <c r="F1072" s="79">
        <f>+IF(ISNUMBER(DATA!I3549),DATA!I3549,"n/a")</f>
        <v>-2.032E-3</v>
      </c>
      <c r="G1072" s="89">
        <f>+IF(ISNUMBER(DATA!J3549),DATA!J3549,"n/a")</f>
        <v>4.4717099999999999</v>
      </c>
      <c r="H1072" s="79">
        <f>+IF(ISNUMBER(DATA!K3549),DATA!K3549,"n/a")</f>
        <v>-1.9061000000000002E-2</v>
      </c>
      <c r="I1072" s="89">
        <f>+IF(ISNUMBER(DATA!L3549),DATA!L3549,"n/a")</f>
        <v>4.5329420000000002</v>
      </c>
      <c r="J1072" s="79">
        <f>+IF(ISNUMBER(DATA!M3549),DATA!M3549,"n/a")</f>
        <v>-1.227E-2</v>
      </c>
      <c r="K1072" s="89">
        <f>+IF(ISNUMBER(DATA!N3549),DATA!N3549,"n/a")</f>
        <v>4.5304630000000001</v>
      </c>
      <c r="L1072" s="79">
        <f>+IF(ISNUMBER(DATA!O3549),DATA!O3549,"n/a")</f>
        <v>-1.6768999999999999E-2</v>
      </c>
      <c r="R1072" s="68"/>
      <c r="S1072" s="68"/>
      <c r="T1072" s="68"/>
      <c r="U1072" s="68"/>
      <c r="V1072" s="68"/>
      <c r="W1072" s="68"/>
      <c r="X1072" s="68"/>
      <c r="Y1072" s="68"/>
    </row>
    <row r="1073" spans="1:25" x14ac:dyDescent="0.2">
      <c r="A1073" s="77" t="s">
        <v>19</v>
      </c>
      <c r="B1073" s="68" t="s">
        <v>27</v>
      </c>
      <c r="C1073" s="68" t="s">
        <v>10</v>
      </c>
      <c r="D1073" s="68" t="s">
        <v>324</v>
      </c>
      <c r="E1073" s="89">
        <f>+IF(ISNUMBER(DATA!H3550),DATA!H3550,"n/a")</f>
        <v>5.2134559999999999</v>
      </c>
      <c r="F1073" s="79">
        <f>+IF(ISNUMBER(DATA!I3550),DATA!I3550,"n/a")</f>
        <v>6.9181999999999994E-2</v>
      </c>
      <c r="G1073" s="89">
        <f>+IF(ISNUMBER(DATA!J3550),DATA!J3550,"n/a")</f>
        <v>5.1453049999999996</v>
      </c>
      <c r="H1073" s="79">
        <f>+IF(ISNUMBER(DATA!K3550),DATA!K3550,"n/a")</f>
        <v>7.3484999999999995E-2</v>
      </c>
      <c r="I1073" s="89">
        <f>+IF(ISNUMBER(DATA!L3550),DATA!L3550,"n/a")</f>
        <v>4.922307</v>
      </c>
      <c r="J1073" s="79">
        <f>+IF(ISNUMBER(DATA!M3550),DATA!M3550,"n/a")</f>
        <v>3.8795999999999997E-2</v>
      </c>
      <c r="K1073" s="89">
        <f>+IF(ISNUMBER(DATA!N3550),DATA!N3550,"n/a")</f>
        <v>4.9913160000000003</v>
      </c>
      <c r="L1073" s="79">
        <f>+IF(ISNUMBER(DATA!O3550),DATA!O3550,"n/a")</f>
        <v>3.7920000000000002E-2</v>
      </c>
      <c r="R1073" s="68"/>
      <c r="S1073" s="68"/>
      <c r="T1073" s="68"/>
      <c r="U1073" s="68"/>
      <c r="V1073" s="68"/>
      <c r="W1073" s="68"/>
      <c r="X1073" s="68"/>
      <c r="Y1073" s="68"/>
    </row>
    <row r="1074" spans="1:25" x14ac:dyDescent="0.2">
      <c r="A1074" s="77" t="s">
        <v>19</v>
      </c>
      <c r="B1074" s="68" t="s">
        <v>27</v>
      </c>
      <c r="C1074" s="68" t="s">
        <v>10</v>
      </c>
      <c r="D1074" s="68" t="s">
        <v>325</v>
      </c>
      <c r="E1074" s="89">
        <f>+IF(ISNUMBER(DATA!H3551),DATA!H3551,"n/a")</f>
        <v>4.3196750000000002</v>
      </c>
      <c r="F1074" s="79">
        <f>+IF(ISNUMBER(DATA!I3551),DATA!I3551,"n/a")</f>
        <v>4.1479000000000002E-2</v>
      </c>
      <c r="G1074" s="89">
        <f>+IF(ISNUMBER(DATA!J3551),DATA!J3551,"n/a")</f>
        <v>4.1491879999999997</v>
      </c>
      <c r="H1074" s="79">
        <f>+IF(ISNUMBER(DATA!K3551),DATA!K3551,"n/a")</f>
        <v>5.3070000000000001E-3</v>
      </c>
      <c r="I1074" s="89">
        <f>+IF(ISNUMBER(DATA!L3551),DATA!L3551,"n/a")</f>
        <v>4.2005499999999998</v>
      </c>
      <c r="J1074" s="79">
        <f>+IF(ISNUMBER(DATA!M3551),DATA!M3551,"n/a")</f>
        <v>1.3535999999999999E-2</v>
      </c>
      <c r="K1074" s="89">
        <f>+IF(ISNUMBER(DATA!N3551),DATA!N3551,"n/a")</f>
        <v>4.1526370000000004</v>
      </c>
      <c r="L1074" s="79">
        <f>+IF(ISNUMBER(DATA!O3551),DATA!O3551,"n/a")</f>
        <v>-2.7460000000000002E-3</v>
      </c>
      <c r="R1074" s="68"/>
      <c r="S1074" s="68"/>
      <c r="T1074" s="68"/>
      <c r="U1074" s="68"/>
      <c r="V1074" s="68"/>
      <c r="W1074" s="68"/>
      <c r="X1074" s="68"/>
      <c r="Y1074" s="68"/>
    </row>
    <row r="1075" spans="1:25" x14ac:dyDescent="0.2">
      <c r="A1075" s="77" t="s">
        <v>19</v>
      </c>
      <c r="B1075" s="68" t="s">
        <v>27</v>
      </c>
      <c r="C1075" s="68" t="s">
        <v>10</v>
      </c>
      <c r="D1075" s="68" t="s">
        <v>351</v>
      </c>
      <c r="E1075" s="89">
        <f>+IF(ISNUMBER(DATA!H3552),DATA!H3552,"n/a")</f>
        <v>4.5599850000000002</v>
      </c>
      <c r="F1075" s="79">
        <f>+IF(ISNUMBER(DATA!I3552),DATA!I3552,"n/a")</f>
        <v>6.5421000000000007E-2</v>
      </c>
      <c r="G1075" s="89">
        <f>+IF(ISNUMBER(DATA!J3552),DATA!J3552,"n/a")</f>
        <v>4.4522380000000004</v>
      </c>
      <c r="H1075" s="79">
        <f>+IF(ISNUMBER(DATA!K3552),DATA!K3552,"n/a")</f>
        <v>3.0157E-2</v>
      </c>
      <c r="I1075" s="89">
        <f>+IF(ISNUMBER(DATA!L3552),DATA!L3552,"n/a")</f>
        <v>4.4092320000000003</v>
      </c>
      <c r="J1075" s="79">
        <f>+IF(ISNUMBER(DATA!M3552),DATA!M3552,"n/a")</f>
        <v>3.0939999999999999E-2</v>
      </c>
      <c r="K1075" s="89">
        <f>+IF(ISNUMBER(DATA!N3552),DATA!N3552,"n/a")</f>
        <v>4.33195</v>
      </c>
      <c r="L1075" s="79">
        <f>+IF(ISNUMBER(DATA!O3552),DATA!O3552,"n/a")</f>
        <v>3.1455999999999998E-2</v>
      </c>
      <c r="R1075" s="68"/>
      <c r="S1075" s="68"/>
      <c r="T1075" s="68"/>
      <c r="U1075" s="68"/>
      <c r="V1075" s="68"/>
      <c r="W1075" s="68"/>
      <c r="X1075" s="68"/>
      <c r="Y1075" s="68"/>
    </row>
    <row r="1076" spans="1:25" x14ac:dyDescent="0.2">
      <c r="A1076" s="77" t="s">
        <v>19</v>
      </c>
      <c r="B1076" s="68" t="s">
        <v>27</v>
      </c>
      <c r="C1076" s="68" t="s">
        <v>10</v>
      </c>
      <c r="D1076" s="68" t="s">
        <v>352</v>
      </c>
      <c r="E1076" s="89">
        <f>+IF(ISNUMBER(DATA!H3553),DATA!H3553,"n/a")</f>
        <v>3.4525830000000002</v>
      </c>
      <c r="F1076" s="79">
        <f>+IF(ISNUMBER(DATA!I3553),DATA!I3553,"n/a")</f>
        <v>-0.26610800000000001</v>
      </c>
      <c r="G1076" s="89">
        <f>+IF(ISNUMBER(DATA!J3553),DATA!J3553,"n/a")</f>
        <v>3.4653209999999999</v>
      </c>
      <c r="H1076" s="79">
        <f>+IF(ISNUMBER(DATA!K3553),DATA!K3553,"n/a")</f>
        <v>-0.26777499999999999</v>
      </c>
      <c r="I1076" s="89">
        <f>+IF(ISNUMBER(DATA!L3553),DATA!L3553,"n/a")</f>
        <v>3.4450509999999999</v>
      </c>
      <c r="J1076" s="79">
        <f>+IF(ISNUMBER(DATA!M3553),DATA!M3553,"n/a")</f>
        <v>-0.27021800000000001</v>
      </c>
      <c r="K1076" s="89">
        <f>+IF(ISNUMBER(DATA!N3553),DATA!N3553,"n/a")</f>
        <v>3.5725009999999999</v>
      </c>
      <c r="L1076" s="79">
        <f>+IF(ISNUMBER(DATA!O3553),DATA!O3553,"n/a")</f>
        <v>-0.24196300000000001</v>
      </c>
      <c r="R1076" s="68"/>
      <c r="S1076" s="68"/>
      <c r="T1076" s="68"/>
      <c r="U1076" s="68"/>
      <c r="V1076" s="68"/>
      <c r="W1076" s="68"/>
      <c r="X1076" s="68"/>
      <c r="Y1076" s="68"/>
    </row>
    <row r="1077" spans="1:25" x14ac:dyDescent="0.2">
      <c r="A1077" s="77"/>
      <c r="E1077" s="89"/>
      <c r="F1077" s="79"/>
      <c r="G1077" s="89"/>
      <c r="H1077" s="79"/>
      <c r="I1077" s="89"/>
      <c r="J1077" s="79"/>
      <c r="K1077" s="89"/>
      <c r="L1077" s="79"/>
      <c r="R1077" s="68"/>
      <c r="S1077" s="68"/>
      <c r="T1077" s="68"/>
      <c r="U1077" s="68"/>
      <c r="V1077" s="68"/>
      <c r="W1077" s="68"/>
      <c r="X1077" s="68"/>
      <c r="Y1077" s="68"/>
    </row>
    <row r="1078" spans="1:25" x14ac:dyDescent="0.2">
      <c r="A1078" s="77" t="s">
        <v>19</v>
      </c>
      <c r="B1078" s="68" t="s">
        <v>27</v>
      </c>
      <c r="C1078" s="68" t="s">
        <v>26</v>
      </c>
      <c r="D1078" s="68" t="s">
        <v>278</v>
      </c>
      <c r="E1078" s="89">
        <f>+IF(ISNUMBER(DATA!H3563),DATA!H3563,"n/a")</f>
        <v>2.9316070000000001</v>
      </c>
      <c r="F1078" s="79">
        <f>+IF(ISNUMBER(DATA!I3563),DATA!I3563,"n/a")</f>
        <v>4.6274999999999997E-2</v>
      </c>
      <c r="G1078" s="89">
        <f>+IF(ISNUMBER(DATA!J3563),DATA!J3563,"n/a")</f>
        <v>2.7380089999999999</v>
      </c>
      <c r="H1078" s="79">
        <f>+IF(ISNUMBER(DATA!K3563),DATA!K3563,"n/a")</f>
        <v>-1.4673E-2</v>
      </c>
      <c r="I1078" s="89">
        <f>+IF(ISNUMBER(DATA!L3563),DATA!L3563,"n/a")</f>
        <v>2.770559</v>
      </c>
      <c r="J1078" s="79">
        <f>+IF(ISNUMBER(DATA!M3563),DATA!M3563,"n/a")</f>
        <v>3.3500000000000002E-2</v>
      </c>
      <c r="K1078" s="89">
        <f>+IF(ISNUMBER(DATA!N3563),DATA!N3563,"n/a")</f>
        <v>2.784497</v>
      </c>
      <c r="L1078" s="79">
        <f>+IF(ISNUMBER(DATA!O3563),DATA!O3563,"n/a")</f>
        <v>4.4491000000000003E-2</v>
      </c>
      <c r="R1078" s="68"/>
      <c r="S1078" s="68"/>
      <c r="T1078" s="68"/>
      <c r="U1078" s="68"/>
      <c r="V1078" s="68"/>
      <c r="W1078" s="68"/>
      <c r="X1078" s="68"/>
      <c r="Y1078" s="68"/>
    </row>
    <row r="1079" spans="1:25" x14ac:dyDescent="0.2">
      <c r="A1079" s="77" t="s">
        <v>19</v>
      </c>
      <c r="B1079" s="68" t="s">
        <v>27</v>
      </c>
      <c r="C1079" s="68" t="s">
        <v>26</v>
      </c>
      <c r="D1079" s="68" t="s">
        <v>279</v>
      </c>
      <c r="E1079" s="89">
        <f>+IF(ISNUMBER(DATA!H3564),DATA!H3564,"n/a")</f>
        <v>2.2469250000000001</v>
      </c>
      <c r="F1079" s="79">
        <f>+IF(ISNUMBER(DATA!I3564),DATA!I3564,"n/a")</f>
        <v>3.1771000000000001E-2</v>
      </c>
      <c r="G1079" s="89">
        <f>+IF(ISNUMBER(DATA!J3564),DATA!J3564,"n/a")</f>
        <v>2.1835779999999998</v>
      </c>
      <c r="H1079" s="79">
        <f>+IF(ISNUMBER(DATA!K3564),DATA!K3564,"n/a")</f>
        <v>-3.0699999999999998E-4</v>
      </c>
      <c r="I1079" s="89">
        <f>+IF(ISNUMBER(DATA!L3564),DATA!L3564,"n/a")</f>
        <v>2.2389990000000002</v>
      </c>
      <c r="J1079" s="79">
        <f>+IF(ISNUMBER(DATA!M3564),DATA!M3564,"n/a")</f>
        <v>2.3238999999999999E-2</v>
      </c>
      <c r="K1079" s="89">
        <f>+IF(ISNUMBER(DATA!N3564),DATA!N3564,"n/a")</f>
        <v>2.2440799999999999</v>
      </c>
      <c r="L1079" s="79">
        <f>+IF(ISNUMBER(DATA!O3564),DATA!O3564,"n/a")</f>
        <v>2.5645999999999999E-2</v>
      </c>
      <c r="R1079" s="68"/>
      <c r="S1079" s="68"/>
      <c r="T1079" s="68"/>
      <c r="U1079" s="68"/>
      <c r="V1079" s="68"/>
      <c r="W1079" s="68"/>
      <c r="X1079" s="68"/>
      <c r="Y1079" s="68"/>
    </row>
    <row r="1080" spans="1:25" x14ac:dyDescent="0.2">
      <c r="A1080" s="77" t="s">
        <v>19</v>
      </c>
      <c r="B1080" s="68" t="s">
        <v>27</v>
      </c>
      <c r="C1080" s="68" t="s">
        <v>26</v>
      </c>
      <c r="D1080" s="68" t="s">
        <v>280</v>
      </c>
      <c r="E1080" s="89">
        <f>+IF(ISNUMBER(DATA!H3565),DATA!H3565,"n/a")</f>
        <v>2.1659440000000001</v>
      </c>
      <c r="F1080" s="79">
        <f>+IF(ISNUMBER(DATA!I3565),DATA!I3565,"n/a")</f>
        <v>2.8313999999999999E-2</v>
      </c>
      <c r="G1080" s="89">
        <f>+IF(ISNUMBER(DATA!J3565),DATA!J3565,"n/a")</f>
        <v>2.199306</v>
      </c>
      <c r="H1080" s="79">
        <f>+IF(ISNUMBER(DATA!K3565),DATA!K3565,"n/a")</f>
        <v>3.6641E-2</v>
      </c>
      <c r="I1080" s="89">
        <f>+IF(ISNUMBER(DATA!L3565),DATA!L3565,"n/a")</f>
        <v>2.1995770000000001</v>
      </c>
      <c r="J1080" s="79">
        <f>+IF(ISNUMBER(DATA!M3565),DATA!M3565,"n/a")</f>
        <v>3.7633E-2</v>
      </c>
      <c r="K1080" s="89">
        <f>+IF(ISNUMBER(DATA!N3565),DATA!N3565,"n/a")</f>
        <v>2.169915</v>
      </c>
      <c r="L1080" s="79">
        <f>+IF(ISNUMBER(DATA!O3565),DATA!O3565,"n/a")</f>
        <v>3.5560000000000001E-2</v>
      </c>
      <c r="R1080" s="68"/>
      <c r="S1080" s="68"/>
      <c r="T1080" s="68"/>
      <c r="U1080" s="68"/>
      <c r="V1080" s="68"/>
      <c r="W1080" s="68"/>
      <c r="X1080" s="68"/>
      <c r="Y1080" s="68"/>
    </row>
    <row r="1081" spans="1:25" x14ac:dyDescent="0.2">
      <c r="A1081" s="77" t="s">
        <v>19</v>
      </c>
      <c r="B1081" s="68" t="s">
        <v>27</v>
      </c>
      <c r="C1081" s="68" t="s">
        <v>26</v>
      </c>
      <c r="D1081" s="68" t="s">
        <v>281</v>
      </c>
      <c r="E1081" s="89">
        <f>+IF(ISNUMBER(DATA!H3566),DATA!H3566,"n/a")</f>
        <v>2.2889240000000002</v>
      </c>
      <c r="F1081" s="79">
        <f>+IF(ISNUMBER(DATA!I3566),DATA!I3566,"n/a")</f>
        <v>2.1267000000000001E-2</v>
      </c>
      <c r="G1081" s="89">
        <f>+IF(ISNUMBER(DATA!J3566),DATA!J3566,"n/a")</f>
        <v>2.2431709999999998</v>
      </c>
      <c r="H1081" s="79">
        <f>+IF(ISNUMBER(DATA!K3566),DATA!K3566,"n/a")</f>
        <v>1.397E-3</v>
      </c>
      <c r="I1081" s="89">
        <f>+IF(ISNUMBER(DATA!L3566),DATA!L3566,"n/a")</f>
        <v>2.2888860000000002</v>
      </c>
      <c r="J1081" s="79">
        <f>+IF(ISNUMBER(DATA!M3566),DATA!M3566,"n/a")</f>
        <v>2.9132000000000002E-2</v>
      </c>
      <c r="K1081" s="89">
        <f>+IF(ISNUMBER(DATA!N3566),DATA!N3566,"n/a")</f>
        <v>2.278934</v>
      </c>
      <c r="L1081" s="79">
        <f>+IF(ISNUMBER(DATA!O3566),DATA!O3566,"n/a")</f>
        <v>2.5753000000000002E-2</v>
      </c>
      <c r="R1081" s="68"/>
      <c r="S1081" s="68"/>
      <c r="T1081" s="68"/>
      <c r="U1081" s="68"/>
      <c r="V1081" s="68"/>
      <c r="W1081" s="68"/>
      <c r="X1081" s="68"/>
      <c r="Y1081" s="68"/>
    </row>
    <row r="1082" spans="1:25" x14ac:dyDescent="0.2">
      <c r="A1082" s="77" t="s">
        <v>19</v>
      </c>
      <c r="B1082" s="68" t="s">
        <v>27</v>
      </c>
      <c r="C1082" s="68" t="s">
        <v>26</v>
      </c>
      <c r="D1082" s="68" t="s">
        <v>282</v>
      </c>
      <c r="E1082" s="89">
        <f>+IF(ISNUMBER(DATA!H3567),DATA!H3567,"n/a")</f>
        <v>2.3902290000000002</v>
      </c>
      <c r="F1082" s="79">
        <f>+IF(ISNUMBER(DATA!I3567),DATA!I3567,"n/a")</f>
        <v>-1.3431E-2</v>
      </c>
      <c r="G1082" s="89">
        <f>+IF(ISNUMBER(DATA!J3567),DATA!J3567,"n/a")</f>
        <v>2.466094</v>
      </c>
      <c r="H1082" s="79">
        <f>+IF(ISNUMBER(DATA!K3567),DATA!K3567,"n/a")</f>
        <v>2.7408999999999999E-2</v>
      </c>
      <c r="I1082" s="89">
        <f>+IF(ISNUMBER(DATA!L3567),DATA!L3567,"n/a")</f>
        <v>2.4606080000000001</v>
      </c>
      <c r="J1082" s="79">
        <f>+IF(ISNUMBER(DATA!M3567),DATA!M3567,"n/a")</f>
        <v>3.9378999999999997E-2</v>
      </c>
      <c r="K1082" s="89">
        <f>+IF(ISNUMBER(DATA!N3567),DATA!N3567,"n/a")</f>
        <v>2.404245</v>
      </c>
      <c r="L1082" s="79">
        <f>+IF(ISNUMBER(DATA!O3567),DATA!O3567,"n/a")</f>
        <v>3.9050000000000001E-2</v>
      </c>
      <c r="R1082" s="68"/>
      <c r="S1082" s="68"/>
      <c r="T1082" s="68"/>
      <c r="U1082" s="68"/>
      <c r="V1082" s="68"/>
      <c r="W1082" s="68"/>
      <c r="X1082" s="68"/>
      <c r="Y1082" s="68"/>
    </row>
    <row r="1083" spans="1:25" x14ac:dyDescent="0.2">
      <c r="A1083" s="77" t="s">
        <v>19</v>
      </c>
      <c r="B1083" s="68" t="s">
        <v>27</v>
      </c>
      <c r="C1083" s="68" t="s">
        <v>26</v>
      </c>
      <c r="D1083" s="68" t="s">
        <v>283</v>
      </c>
      <c r="E1083" s="89">
        <f>+IF(ISNUMBER(DATA!H3568),DATA!H3568,"n/a")</f>
        <v>2.160841</v>
      </c>
      <c r="F1083" s="79">
        <f>+IF(ISNUMBER(DATA!I3568),DATA!I3568,"n/a")</f>
        <v>-2.9204000000000001E-2</v>
      </c>
      <c r="G1083" s="89">
        <f>+IF(ISNUMBER(DATA!J3568),DATA!J3568,"n/a")</f>
        <v>2.1563560000000002</v>
      </c>
      <c r="H1083" s="79">
        <f>+IF(ISNUMBER(DATA!K3568),DATA!K3568,"n/a")</f>
        <v>-3.6262999999999997E-2</v>
      </c>
      <c r="I1083" s="89">
        <f>+IF(ISNUMBER(DATA!L3568),DATA!L3568,"n/a")</f>
        <v>2.1556630000000001</v>
      </c>
      <c r="J1083" s="79">
        <f>+IF(ISNUMBER(DATA!M3568),DATA!M3568,"n/a")</f>
        <v>-2.2341E-2</v>
      </c>
      <c r="K1083" s="89">
        <f>+IF(ISNUMBER(DATA!N3568),DATA!N3568,"n/a")</f>
        <v>2.1652939999999998</v>
      </c>
      <c r="L1083" s="79">
        <f>+IF(ISNUMBER(DATA!O3568),DATA!O3568,"n/a")</f>
        <v>-8.463E-3</v>
      </c>
      <c r="R1083" s="68"/>
      <c r="S1083" s="68"/>
      <c r="T1083" s="68"/>
      <c r="U1083" s="68"/>
      <c r="V1083" s="68"/>
      <c r="W1083" s="68"/>
      <c r="X1083" s="68"/>
      <c r="Y1083" s="68"/>
    </row>
    <row r="1084" spans="1:25" x14ac:dyDescent="0.2">
      <c r="A1084" s="77" t="s">
        <v>19</v>
      </c>
      <c r="B1084" s="68" t="s">
        <v>27</v>
      </c>
      <c r="C1084" s="68" t="s">
        <v>26</v>
      </c>
      <c r="D1084" s="68" t="s">
        <v>284</v>
      </c>
      <c r="E1084" s="89">
        <f>+IF(ISNUMBER(DATA!H3569),DATA!H3569,"n/a")</f>
        <v>2.4325190000000001</v>
      </c>
      <c r="F1084" s="79">
        <f>+IF(ISNUMBER(DATA!I3569),DATA!I3569,"n/a")</f>
        <v>-1.1655E-2</v>
      </c>
      <c r="G1084" s="89">
        <f>+IF(ISNUMBER(DATA!J3569),DATA!J3569,"n/a")</f>
        <v>2.521671</v>
      </c>
      <c r="H1084" s="79">
        <f>+IF(ISNUMBER(DATA!K3569),DATA!K3569,"n/a")</f>
        <v>-2.4903000000000002E-2</v>
      </c>
      <c r="I1084" s="89">
        <f>+IF(ISNUMBER(DATA!L3569),DATA!L3569,"n/a")</f>
        <v>2.5302720000000001</v>
      </c>
      <c r="J1084" s="79">
        <f>+IF(ISNUMBER(DATA!M3569),DATA!M3569,"n/a")</f>
        <v>-1.1375E-2</v>
      </c>
      <c r="K1084" s="89">
        <f>+IF(ISNUMBER(DATA!N3569),DATA!N3569,"n/a")</f>
        <v>2.5448550000000001</v>
      </c>
      <c r="L1084" s="79">
        <f>+IF(ISNUMBER(DATA!O3569),DATA!O3569,"n/a")</f>
        <v>4.7450000000000001E-3</v>
      </c>
      <c r="R1084" s="68"/>
      <c r="S1084" s="68"/>
      <c r="T1084" s="68"/>
      <c r="U1084" s="68"/>
      <c r="V1084" s="68"/>
      <c r="W1084" s="68"/>
      <c r="X1084" s="68"/>
      <c r="Y1084" s="68"/>
    </row>
    <row r="1085" spans="1:25" x14ac:dyDescent="0.2">
      <c r="A1085" s="77" t="s">
        <v>19</v>
      </c>
      <c r="B1085" s="68" t="s">
        <v>27</v>
      </c>
      <c r="C1085" s="68" t="s">
        <v>26</v>
      </c>
      <c r="D1085" s="68" t="s">
        <v>285</v>
      </c>
      <c r="E1085" s="89">
        <f>+IF(ISNUMBER(DATA!H3570),DATA!H3570,"n/a")</f>
        <v>2.4337040000000001</v>
      </c>
      <c r="F1085" s="79">
        <f>+IF(ISNUMBER(DATA!I3570),DATA!I3570,"n/a")</f>
        <v>4.7330999999999998E-2</v>
      </c>
      <c r="G1085" s="89">
        <f>+IF(ISNUMBER(DATA!J3570),DATA!J3570,"n/a")</f>
        <v>2.4891670000000001</v>
      </c>
      <c r="H1085" s="79">
        <f>+IF(ISNUMBER(DATA!K3570),DATA!K3570,"n/a")</f>
        <v>1.9529999999999999E-2</v>
      </c>
      <c r="I1085" s="89">
        <f>+IF(ISNUMBER(DATA!L3570),DATA!L3570,"n/a")</f>
        <v>2.511768</v>
      </c>
      <c r="J1085" s="79">
        <f>+IF(ISNUMBER(DATA!M3570),DATA!M3570,"n/a")</f>
        <v>1.8567E-2</v>
      </c>
      <c r="K1085" s="89">
        <f>+IF(ISNUMBER(DATA!N3570),DATA!N3570,"n/a")</f>
        <v>2.4959899999999999</v>
      </c>
      <c r="L1085" s="79">
        <f>+IF(ISNUMBER(DATA!O3570),DATA!O3570,"n/a")</f>
        <v>4.0689999999999997E-3</v>
      </c>
      <c r="R1085" s="68"/>
      <c r="S1085" s="68"/>
      <c r="T1085" s="68"/>
      <c r="U1085" s="68"/>
      <c r="V1085" s="68"/>
      <c r="W1085" s="68"/>
      <c r="X1085" s="68"/>
      <c r="Y1085" s="68"/>
    </row>
    <row r="1086" spans="1:25" x14ac:dyDescent="0.2">
      <c r="A1086" s="77" t="s">
        <v>19</v>
      </c>
      <c r="B1086" s="68" t="s">
        <v>27</v>
      </c>
      <c r="C1086" s="68" t="s">
        <v>26</v>
      </c>
      <c r="D1086" s="68" t="s">
        <v>286</v>
      </c>
      <c r="E1086" s="89">
        <f>+IF(ISNUMBER(DATA!H3571),DATA!H3571,"n/a")</f>
        <v>2.6063749999999999</v>
      </c>
      <c r="F1086" s="79">
        <f>+IF(ISNUMBER(DATA!I3571),DATA!I3571,"n/a")</f>
        <v>0.18541299999999999</v>
      </c>
      <c r="G1086" s="89">
        <f>+IF(ISNUMBER(DATA!J3571),DATA!J3571,"n/a")</f>
        <v>2.6501779999999999</v>
      </c>
      <c r="H1086" s="79">
        <f>+IF(ISNUMBER(DATA!K3571),DATA!K3571,"n/a")</f>
        <v>0.18631500000000001</v>
      </c>
      <c r="I1086" s="89">
        <f>+IF(ISNUMBER(DATA!L3571),DATA!L3571,"n/a")</f>
        <v>2.5792449999999998</v>
      </c>
      <c r="J1086" s="79">
        <f>+IF(ISNUMBER(DATA!M3571),DATA!M3571,"n/a")</f>
        <v>0.16231499999999999</v>
      </c>
      <c r="K1086" s="89">
        <f>+IF(ISNUMBER(DATA!N3571),DATA!N3571,"n/a")</f>
        <v>2.5000469999999999</v>
      </c>
      <c r="L1086" s="79">
        <f>+IF(ISNUMBER(DATA!O3571),DATA!O3571,"n/a")</f>
        <v>0.13993800000000001</v>
      </c>
      <c r="R1086" s="68"/>
      <c r="S1086" s="68"/>
      <c r="T1086" s="68"/>
      <c r="U1086" s="68"/>
      <c r="V1086" s="68"/>
      <c r="W1086" s="68"/>
      <c r="X1086" s="68"/>
      <c r="Y1086" s="68"/>
    </row>
    <row r="1087" spans="1:25" x14ac:dyDescent="0.2">
      <c r="A1087" s="77" t="s">
        <v>19</v>
      </c>
      <c r="B1087" s="68" t="s">
        <v>27</v>
      </c>
      <c r="C1087" s="68" t="s">
        <v>26</v>
      </c>
      <c r="D1087" s="68" t="s">
        <v>287</v>
      </c>
      <c r="E1087" s="89">
        <f>+IF(ISNUMBER(DATA!H3572),DATA!H3572,"n/a")</f>
        <v>2.7997610000000002</v>
      </c>
      <c r="F1087" s="79">
        <f>+IF(ISNUMBER(DATA!I3572),DATA!I3572,"n/a")</f>
        <v>-6.8339999999999998E-3</v>
      </c>
      <c r="G1087" s="89">
        <f>+IF(ISNUMBER(DATA!J3572),DATA!J3572,"n/a")</f>
        <v>2.8643380000000001</v>
      </c>
      <c r="H1087" s="79">
        <f>+IF(ISNUMBER(DATA!K3572),DATA!K3572,"n/a")</f>
        <v>-1.235E-3</v>
      </c>
      <c r="I1087" s="89">
        <f>+IF(ISNUMBER(DATA!L3572),DATA!L3572,"n/a")</f>
        <v>2.846724</v>
      </c>
      <c r="J1087" s="79">
        <f>+IF(ISNUMBER(DATA!M3572),DATA!M3572,"n/a")</f>
        <v>2.4933E-2</v>
      </c>
      <c r="K1087" s="89">
        <f>+IF(ISNUMBER(DATA!N3572),DATA!N3572,"n/a")</f>
        <v>2.8411029999999999</v>
      </c>
      <c r="L1087" s="79">
        <f>+IF(ISNUMBER(DATA!O3572),DATA!O3572,"n/a")</f>
        <v>7.0862999999999995E-2</v>
      </c>
      <c r="R1087" s="68"/>
      <c r="S1087" s="68"/>
      <c r="T1087" s="68"/>
      <c r="U1087" s="68"/>
      <c r="V1087" s="68"/>
      <c r="W1087" s="68"/>
      <c r="X1087" s="68"/>
      <c r="Y1087" s="68"/>
    </row>
    <row r="1088" spans="1:25" x14ac:dyDescent="0.2">
      <c r="A1088" s="77" t="s">
        <v>19</v>
      </c>
      <c r="B1088" s="68" t="s">
        <v>27</v>
      </c>
      <c r="C1088" s="68" t="s">
        <v>26</v>
      </c>
      <c r="D1088" s="68" t="s">
        <v>288</v>
      </c>
      <c r="E1088" s="89">
        <f>+IF(ISNUMBER(DATA!H3573),DATA!H3573,"n/a")</f>
        <v>2.4674849999999999</v>
      </c>
      <c r="F1088" s="79">
        <f>+IF(ISNUMBER(DATA!I3573),DATA!I3573,"n/a")</f>
        <v>1.8200000000000001E-2</v>
      </c>
      <c r="G1088" s="89">
        <f>+IF(ISNUMBER(DATA!J3573),DATA!J3573,"n/a")</f>
        <v>2.4627810000000001</v>
      </c>
      <c r="H1088" s="79">
        <f>+IF(ISNUMBER(DATA!K3573),DATA!K3573,"n/a")</f>
        <v>-1.637E-3</v>
      </c>
      <c r="I1088" s="89">
        <f>+IF(ISNUMBER(DATA!L3573),DATA!L3573,"n/a")</f>
        <v>2.4832010000000002</v>
      </c>
      <c r="J1088" s="79">
        <f>+IF(ISNUMBER(DATA!M3573),DATA!M3573,"n/a")</f>
        <v>3.1935999999999999E-2</v>
      </c>
      <c r="K1088" s="89">
        <f>+IF(ISNUMBER(DATA!N3573),DATA!N3573,"n/a")</f>
        <v>2.4637920000000002</v>
      </c>
      <c r="L1088" s="79">
        <f>+IF(ISNUMBER(DATA!O3573),DATA!O3573,"n/a")</f>
        <v>6.2146E-2</v>
      </c>
      <c r="R1088" s="68"/>
      <c r="S1088" s="68"/>
      <c r="T1088" s="68"/>
      <c r="U1088" s="68"/>
      <c r="V1088" s="68"/>
      <c r="W1088" s="68"/>
      <c r="X1088" s="68"/>
      <c r="Y1088" s="68"/>
    </row>
    <row r="1089" spans="1:25" x14ac:dyDescent="0.2">
      <c r="A1089" s="77" t="s">
        <v>19</v>
      </c>
      <c r="B1089" s="68" t="s">
        <v>27</v>
      </c>
      <c r="C1089" s="68" t="s">
        <v>26</v>
      </c>
      <c r="D1089" s="68" t="s">
        <v>289</v>
      </c>
      <c r="E1089" s="89">
        <f>+IF(ISNUMBER(DATA!H3574),DATA!H3574,"n/a")</f>
        <v>2.89879</v>
      </c>
      <c r="F1089" s="79">
        <f>+IF(ISNUMBER(DATA!I3574),DATA!I3574,"n/a")</f>
        <v>0.113626</v>
      </c>
      <c r="G1089" s="89">
        <f>+IF(ISNUMBER(DATA!J3574),DATA!J3574,"n/a")</f>
        <v>2.9086099999999999</v>
      </c>
      <c r="H1089" s="79">
        <f>+IF(ISNUMBER(DATA!K3574),DATA!K3574,"n/a")</f>
        <v>9.0081999999999995E-2</v>
      </c>
      <c r="I1089" s="89">
        <f>+IF(ISNUMBER(DATA!L3574),DATA!L3574,"n/a")</f>
        <v>2.9043600000000001</v>
      </c>
      <c r="J1089" s="79">
        <f>+IF(ISNUMBER(DATA!M3574),DATA!M3574,"n/a")</f>
        <v>8.5835999999999996E-2</v>
      </c>
      <c r="K1089" s="89">
        <f>+IF(ISNUMBER(DATA!N3574),DATA!N3574,"n/a")</f>
        <v>2.8361670000000001</v>
      </c>
      <c r="L1089" s="79">
        <f>+IF(ISNUMBER(DATA!O3574),DATA!O3574,"n/a")</f>
        <v>7.1225999999999998E-2</v>
      </c>
      <c r="R1089" s="68"/>
      <c r="S1089" s="68"/>
      <c r="T1089" s="68"/>
      <c r="U1089" s="68"/>
      <c r="V1089" s="68"/>
      <c r="W1089" s="68"/>
      <c r="X1089" s="68"/>
      <c r="Y1089" s="68"/>
    </row>
    <row r="1090" spans="1:25" x14ac:dyDescent="0.2">
      <c r="A1090" s="77" t="s">
        <v>19</v>
      </c>
      <c r="B1090" s="68" t="s">
        <v>27</v>
      </c>
      <c r="C1090" s="68" t="s">
        <v>26</v>
      </c>
      <c r="D1090" s="68" t="s">
        <v>290</v>
      </c>
      <c r="E1090" s="89">
        <f>+IF(ISNUMBER(DATA!H3575),DATA!H3575,"n/a")</f>
        <v>2.6653630000000001</v>
      </c>
      <c r="F1090" s="79">
        <f>+IF(ISNUMBER(DATA!I3575),DATA!I3575,"n/a")</f>
        <v>6.3218999999999997E-2</v>
      </c>
      <c r="G1090" s="89">
        <f>+IF(ISNUMBER(DATA!J3575),DATA!J3575,"n/a")</f>
        <v>2.61239</v>
      </c>
      <c r="H1090" s="79">
        <f>+IF(ISNUMBER(DATA!K3575),DATA!K3575,"n/a")</f>
        <v>3.6413000000000001E-2</v>
      </c>
      <c r="I1090" s="89">
        <f>+IF(ISNUMBER(DATA!L3575),DATA!L3575,"n/a")</f>
        <v>2.5536699999999999</v>
      </c>
      <c r="J1090" s="79">
        <f>+IF(ISNUMBER(DATA!M3575),DATA!M3575,"n/a")</f>
        <v>1.0475E-2</v>
      </c>
      <c r="K1090" s="89">
        <f>+IF(ISNUMBER(DATA!N3575),DATA!N3575,"n/a")</f>
        <v>2.5348700000000002</v>
      </c>
      <c r="L1090" s="79">
        <f>+IF(ISNUMBER(DATA!O3575),DATA!O3575,"n/a")</f>
        <v>8.6E-3</v>
      </c>
      <c r="R1090" s="68"/>
      <c r="S1090" s="68"/>
      <c r="T1090" s="68"/>
      <c r="U1090" s="68"/>
      <c r="V1090" s="68"/>
      <c r="W1090" s="68"/>
      <c r="X1090" s="68"/>
      <c r="Y1090" s="68"/>
    </row>
    <row r="1091" spans="1:25" x14ac:dyDescent="0.2">
      <c r="A1091" s="77" t="s">
        <v>19</v>
      </c>
      <c r="B1091" s="68" t="s">
        <v>27</v>
      </c>
      <c r="C1091" s="68" t="s">
        <v>26</v>
      </c>
      <c r="D1091" s="68" t="s">
        <v>291</v>
      </c>
      <c r="E1091" s="89">
        <f>+IF(ISNUMBER(DATA!H3576),DATA!H3576,"n/a")</f>
        <v>2.395896</v>
      </c>
      <c r="F1091" s="79">
        <f>+IF(ISNUMBER(DATA!I3576),DATA!I3576,"n/a")</f>
        <v>5.0708000000000003E-2</v>
      </c>
      <c r="G1091" s="89">
        <f>+IF(ISNUMBER(DATA!J3576),DATA!J3576,"n/a")</f>
        <v>2.4157609999999998</v>
      </c>
      <c r="H1091" s="79">
        <f>+IF(ISNUMBER(DATA!K3576),DATA!K3576,"n/a")</f>
        <v>2.8642000000000001E-2</v>
      </c>
      <c r="I1091" s="89">
        <f>+IF(ISNUMBER(DATA!L3576),DATA!L3576,"n/a")</f>
        <v>2.459308</v>
      </c>
      <c r="J1091" s="79">
        <f>+IF(ISNUMBER(DATA!M3576),DATA!M3576,"n/a")</f>
        <v>5.9291000000000003E-2</v>
      </c>
      <c r="K1091" s="89">
        <f>+IF(ISNUMBER(DATA!N3576),DATA!N3576,"n/a")</f>
        <v>2.3922219999999998</v>
      </c>
      <c r="L1091" s="79">
        <f>+IF(ISNUMBER(DATA!O3576),DATA!O3576,"n/a")</f>
        <v>6.0835E-2</v>
      </c>
      <c r="R1091" s="68"/>
      <c r="S1091" s="68"/>
      <c r="T1091" s="68"/>
      <c r="U1091" s="68"/>
      <c r="V1091" s="68"/>
      <c r="W1091" s="68"/>
      <c r="X1091" s="68"/>
      <c r="Y1091" s="68"/>
    </row>
    <row r="1092" spans="1:25" x14ac:dyDescent="0.2">
      <c r="A1092" s="77" t="s">
        <v>19</v>
      </c>
      <c r="B1092" s="68" t="s">
        <v>27</v>
      </c>
      <c r="C1092" s="68" t="s">
        <v>26</v>
      </c>
      <c r="D1092" s="68" t="s">
        <v>292</v>
      </c>
      <c r="E1092" s="89">
        <f>+IF(ISNUMBER(DATA!H3577),DATA!H3577,"n/a")</f>
        <v>1.788591</v>
      </c>
      <c r="F1092" s="79">
        <f>+IF(ISNUMBER(DATA!I3577),DATA!I3577,"n/a")</f>
        <v>-7.3293999999999998E-2</v>
      </c>
      <c r="G1092" s="89">
        <f>+IF(ISNUMBER(DATA!J3577),DATA!J3577,"n/a")</f>
        <v>2.0392869999999998</v>
      </c>
      <c r="H1092" s="79">
        <f>+IF(ISNUMBER(DATA!K3577),DATA!K3577,"n/a")</f>
        <v>2.5309999999999999E-2</v>
      </c>
      <c r="I1092" s="89">
        <f>+IF(ISNUMBER(DATA!L3577),DATA!L3577,"n/a")</f>
        <v>2.1610339999999999</v>
      </c>
      <c r="J1092" s="79">
        <f>+IF(ISNUMBER(DATA!M3577),DATA!M3577,"n/a")</f>
        <v>0.10559499999999999</v>
      </c>
      <c r="K1092" s="89">
        <f>+IF(ISNUMBER(DATA!N3577),DATA!N3577,"n/a")</f>
        <v>2.1142759999999998</v>
      </c>
      <c r="L1092" s="79">
        <f>+IF(ISNUMBER(DATA!O3577),DATA!O3577,"n/a")</f>
        <v>0.11852799999999999</v>
      </c>
      <c r="R1092" s="68"/>
      <c r="S1092" s="68"/>
      <c r="T1092" s="68"/>
      <c r="U1092" s="68"/>
      <c r="V1092" s="68"/>
      <c r="W1092" s="68"/>
      <c r="X1092" s="68"/>
      <c r="Y1092" s="68"/>
    </row>
    <row r="1093" spans="1:25" x14ac:dyDescent="0.2">
      <c r="A1093" s="77" t="s">
        <v>19</v>
      </c>
      <c r="B1093" s="68" t="s">
        <v>27</v>
      </c>
      <c r="C1093" s="68" t="s">
        <v>26</v>
      </c>
      <c r="D1093" s="68" t="s">
        <v>293</v>
      </c>
      <c r="E1093" s="89">
        <f>+IF(ISNUMBER(DATA!H3578),DATA!H3578,"n/a")</f>
        <v>2.1046170000000002</v>
      </c>
      <c r="F1093" s="79">
        <f>+IF(ISNUMBER(DATA!I3578),DATA!I3578,"n/a")</f>
        <v>-4.7829999999999999E-3</v>
      </c>
      <c r="G1093" s="89">
        <f>+IF(ISNUMBER(DATA!J3578),DATA!J3578,"n/a")</f>
        <v>2.1591930000000001</v>
      </c>
      <c r="H1093" s="79">
        <f>+IF(ISNUMBER(DATA!K3578),DATA!K3578,"n/a")</f>
        <v>2.784E-2</v>
      </c>
      <c r="I1093" s="89">
        <f>+IF(ISNUMBER(DATA!L3578),DATA!L3578,"n/a")</f>
        <v>2.1545939999999999</v>
      </c>
      <c r="J1093" s="79">
        <f>+IF(ISNUMBER(DATA!M3578),DATA!M3578,"n/a")</f>
        <v>3.1692999999999999E-2</v>
      </c>
      <c r="K1093" s="89">
        <f>+IF(ISNUMBER(DATA!N3578),DATA!N3578,"n/a")</f>
        <v>2.1371449999999999</v>
      </c>
      <c r="L1093" s="79">
        <f>+IF(ISNUMBER(DATA!O3578),DATA!O3578,"n/a")</f>
        <v>4.1912999999999999E-2</v>
      </c>
      <c r="R1093" s="68"/>
      <c r="S1093" s="68"/>
      <c r="T1093" s="68"/>
      <c r="U1093" s="68"/>
      <c r="V1093" s="68"/>
      <c r="W1093" s="68"/>
      <c r="X1093" s="68"/>
      <c r="Y1093" s="68"/>
    </row>
    <row r="1094" spans="1:25" x14ac:dyDescent="0.2">
      <c r="A1094" s="77" t="s">
        <v>19</v>
      </c>
      <c r="B1094" s="68" t="s">
        <v>27</v>
      </c>
      <c r="C1094" s="68" t="s">
        <v>26</v>
      </c>
      <c r="D1094" s="68" t="s">
        <v>294</v>
      </c>
      <c r="E1094" s="89">
        <f>+IF(ISNUMBER(DATA!H3579),DATA!H3579,"n/a")</f>
        <v>2.2005189999999999</v>
      </c>
      <c r="F1094" s="79">
        <f>+IF(ISNUMBER(DATA!I3579),DATA!I3579,"n/a")</f>
        <v>1.8329000000000002E-2</v>
      </c>
      <c r="G1094" s="89">
        <f>+IF(ISNUMBER(DATA!J3579),DATA!J3579,"n/a")</f>
        <v>2.268135</v>
      </c>
      <c r="H1094" s="79">
        <f>+IF(ISNUMBER(DATA!K3579),DATA!K3579,"n/a")</f>
        <v>7.7661999999999995E-2</v>
      </c>
      <c r="I1094" s="89">
        <f>+IF(ISNUMBER(DATA!L3579),DATA!L3579,"n/a")</f>
        <v>2.2578390000000002</v>
      </c>
      <c r="J1094" s="79">
        <f>+IF(ISNUMBER(DATA!M3579),DATA!M3579,"n/a")</f>
        <v>6.3812999999999995E-2</v>
      </c>
      <c r="K1094" s="89">
        <f>+IF(ISNUMBER(DATA!N3579),DATA!N3579,"n/a")</f>
        <v>2.2015639999999999</v>
      </c>
      <c r="L1094" s="79">
        <f>+IF(ISNUMBER(DATA!O3579),DATA!O3579,"n/a")</f>
        <v>6.0713999999999997E-2</v>
      </c>
      <c r="R1094" s="68"/>
      <c r="S1094" s="68"/>
      <c r="T1094" s="68"/>
      <c r="U1094" s="68"/>
      <c r="V1094" s="68"/>
      <c r="W1094" s="68"/>
      <c r="X1094" s="68"/>
      <c r="Y1094" s="68"/>
    </row>
    <row r="1095" spans="1:25" x14ac:dyDescent="0.2">
      <c r="A1095" s="77" t="s">
        <v>19</v>
      </c>
      <c r="B1095" s="68" t="s">
        <v>27</v>
      </c>
      <c r="C1095" s="68" t="s">
        <v>26</v>
      </c>
      <c r="D1095" s="68" t="s">
        <v>295</v>
      </c>
      <c r="E1095" s="89">
        <f>+IF(ISNUMBER(DATA!H3580),DATA!H3580,"n/a")</f>
        <v>2.8760560000000002</v>
      </c>
      <c r="F1095" s="79">
        <f>+IF(ISNUMBER(DATA!I3580),DATA!I3580,"n/a")</f>
        <v>0.12635299999999999</v>
      </c>
      <c r="G1095" s="89">
        <f>+IF(ISNUMBER(DATA!J3580),DATA!J3580,"n/a")</f>
        <v>2.896865</v>
      </c>
      <c r="H1095" s="79">
        <f>+IF(ISNUMBER(DATA!K3580),DATA!K3580,"n/a")</f>
        <v>7.6441999999999996E-2</v>
      </c>
      <c r="I1095" s="89">
        <f>+IF(ISNUMBER(DATA!L3580),DATA!L3580,"n/a")</f>
        <v>2.88937</v>
      </c>
      <c r="J1095" s="79">
        <f>+IF(ISNUMBER(DATA!M3580),DATA!M3580,"n/a")</f>
        <v>5.6202000000000002E-2</v>
      </c>
      <c r="K1095" s="89">
        <f>+IF(ISNUMBER(DATA!N3580),DATA!N3580,"n/a")</f>
        <v>2.8020839999999998</v>
      </c>
      <c r="L1095" s="79">
        <f>+IF(ISNUMBER(DATA!O3580),DATA!O3580,"n/a")</f>
        <v>3.4242000000000002E-2</v>
      </c>
      <c r="R1095" s="68"/>
      <c r="S1095" s="68"/>
      <c r="T1095" s="68"/>
      <c r="U1095" s="68"/>
      <c r="V1095" s="68"/>
      <c r="W1095" s="68"/>
      <c r="X1095" s="68"/>
      <c r="Y1095" s="68"/>
    </row>
    <row r="1096" spans="1:25" x14ac:dyDescent="0.2">
      <c r="A1096" s="77" t="s">
        <v>19</v>
      </c>
      <c r="B1096" s="68" t="s">
        <v>27</v>
      </c>
      <c r="C1096" s="68" t="s">
        <v>26</v>
      </c>
      <c r="D1096" s="68" t="s">
        <v>296</v>
      </c>
      <c r="E1096" s="89">
        <f>+IF(ISNUMBER(DATA!H3581),DATA!H3581,"n/a")</f>
        <v>2.5810620000000002</v>
      </c>
      <c r="F1096" s="79">
        <f>+IF(ISNUMBER(DATA!I3581),DATA!I3581,"n/a")</f>
        <v>0.109305</v>
      </c>
      <c r="G1096" s="89">
        <f>+IF(ISNUMBER(DATA!J3581),DATA!J3581,"n/a")</f>
        <v>2.5951369999999998</v>
      </c>
      <c r="H1096" s="79">
        <f>+IF(ISNUMBER(DATA!K3581),DATA!K3581,"n/a")</f>
        <v>9.7481999999999999E-2</v>
      </c>
      <c r="I1096" s="89">
        <f>+IF(ISNUMBER(DATA!L3581),DATA!L3581,"n/a")</f>
        <v>2.5996920000000001</v>
      </c>
      <c r="J1096" s="79">
        <f>+IF(ISNUMBER(DATA!M3581),DATA!M3581,"n/a")</f>
        <v>0.112404</v>
      </c>
      <c r="K1096" s="89">
        <f>+IF(ISNUMBER(DATA!N3581),DATA!N3581,"n/a")</f>
        <v>2.499771</v>
      </c>
      <c r="L1096" s="79">
        <f>+IF(ISNUMBER(DATA!O3581),DATA!O3581,"n/a")</f>
        <v>8.2298999999999997E-2</v>
      </c>
      <c r="R1096" s="68"/>
      <c r="S1096" s="68"/>
      <c r="T1096" s="68"/>
      <c r="U1096" s="68"/>
      <c r="V1096" s="68"/>
      <c r="W1096" s="68"/>
      <c r="X1096" s="68"/>
      <c r="Y1096" s="68"/>
    </row>
    <row r="1097" spans="1:25" x14ac:dyDescent="0.2">
      <c r="A1097" s="77" t="s">
        <v>19</v>
      </c>
      <c r="B1097" s="68" t="s">
        <v>27</v>
      </c>
      <c r="C1097" s="68" t="s">
        <v>26</v>
      </c>
      <c r="D1097" s="68" t="s">
        <v>297</v>
      </c>
      <c r="E1097" s="89">
        <f>+IF(ISNUMBER(DATA!H3582),DATA!H3582,"n/a")</f>
        <v>2.2423790000000001</v>
      </c>
      <c r="F1097" s="79">
        <f>+IF(ISNUMBER(DATA!I3582),DATA!I3582,"n/a")</f>
        <v>4.6049E-2</v>
      </c>
      <c r="G1097" s="89">
        <f>+IF(ISNUMBER(DATA!J3582),DATA!J3582,"n/a")</f>
        <v>2.1762380000000001</v>
      </c>
      <c r="H1097" s="79">
        <f>+IF(ISNUMBER(DATA!K3582),DATA!K3582,"n/a")</f>
        <v>1.8831000000000001E-2</v>
      </c>
      <c r="I1097" s="89">
        <f>+IF(ISNUMBER(DATA!L3582),DATA!L3582,"n/a")</f>
        <v>2.22498</v>
      </c>
      <c r="J1097" s="79">
        <f>+IF(ISNUMBER(DATA!M3582),DATA!M3582,"n/a")</f>
        <v>4.3656E-2</v>
      </c>
      <c r="K1097" s="89">
        <f>+IF(ISNUMBER(DATA!N3582),DATA!N3582,"n/a")</f>
        <v>2.201479</v>
      </c>
      <c r="L1097" s="79">
        <f>+IF(ISNUMBER(DATA!O3582),DATA!O3582,"n/a")</f>
        <v>3.1433000000000003E-2</v>
      </c>
      <c r="R1097" s="68"/>
      <c r="S1097" s="68"/>
      <c r="T1097" s="68"/>
      <c r="U1097" s="68"/>
      <c r="V1097" s="68"/>
      <c r="W1097" s="68"/>
      <c r="X1097" s="68"/>
      <c r="Y1097" s="68"/>
    </row>
    <row r="1098" spans="1:25" x14ac:dyDescent="0.2">
      <c r="A1098" s="77" t="s">
        <v>19</v>
      </c>
      <c r="B1098" s="68" t="s">
        <v>27</v>
      </c>
      <c r="C1098" s="68" t="s">
        <v>26</v>
      </c>
      <c r="D1098" s="68" t="s">
        <v>298</v>
      </c>
      <c r="E1098" s="89">
        <f>+IF(ISNUMBER(DATA!H3583),DATA!H3583,"n/a")</f>
        <v>2.6941329999999999</v>
      </c>
      <c r="F1098" s="79">
        <f>+IF(ISNUMBER(DATA!I3583),DATA!I3583,"n/a")</f>
        <v>-4.9723999999999997E-2</v>
      </c>
      <c r="G1098" s="89">
        <f>+IF(ISNUMBER(DATA!J3583),DATA!J3583,"n/a")</f>
        <v>2.719077</v>
      </c>
      <c r="H1098" s="79">
        <f>+IF(ISNUMBER(DATA!K3583),DATA!K3583,"n/a")</f>
        <v>-5.7347000000000002E-2</v>
      </c>
      <c r="I1098" s="89">
        <f>+IF(ISNUMBER(DATA!L3583),DATA!L3583,"n/a")</f>
        <v>2.7684929999999999</v>
      </c>
      <c r="J1098" s="79">
        <f>+IF(ISNUMBER(DATA!M3583),DATA!M3583,"n/a")</f>
        <v>-3.5017E-2</v>
      </c>
      <c r="K1098" s="89">
        <f>+IF(ISNUMBER(DATA!N3583),DATA!N3583,"n/a")</f>
        <v>2.8268300000000002</v>
      </c>
      <c r="L1098" s="79">
        <f>+IF(ISNUMBER(DATA!O3583),DATA!O3583,"n/a")</f>
        <v>-7.4320000000000002E-3</v>
      </c>
      <c r="R1098" s="68"/>
      <c r="S1098" s="68"/>
      <c r="T1098" s="68"/>
      <c r="U1098" s="68"/>
      <c r="V1098" s="68"/>
      <c r="W1098" s="68"/>
      <c r="X1098" s="68"/>
      <c r="Y1098" s="68"/>
    </row>
    <row r="1099" spans="1:25" x14ac:dyDescent="0.2">
      <c r="A1099" s="77" t="s">
        <v>19</v>
      </c>
      <c r="B1099" s="68" t="s">
        <v>27</v>
      </c>
      <c r="C1099" s="68" t="s">
        <v>26</v>
      </c>
      <c r="D1099" s="68" t="s">
        <v>299</v>
      </c>
      <c r="E1099" s="89">
        <f>+IF(ISNUMBER(DATA!H3584),DATA!H3584,"n/a")</f>
        <v>2.4208720000000001</v>
      </c>
      <c r="F1099" s="79">
        <f>+IF(ISNUMBER(DATA!I3584),DATA!I3584,"n/a")</f>
        <v>-1.9758999999999999E-2</v>
      </c>
      <c r="G1099" s="89">
        <f>+IF(ISNUMBER(DATA!J3584),DATA!J3584,"n/a")</f>
        <v>2.4121549999999998</v>
      </c>
      <c r="H1099" s="79">
        <f>+IF(ISNUMBER(DATA!K3584),DATA!K3584,"n/a")</f>
        <v>-4.1119999999999997E-2</v>
      </c>
      <c r="I1099" s="89">
        <f>+IF(ISNUMBER(DATA!L3584),DATA!L3584,"n/a")</f>
        <v>2.4292280000000002</v>
      </c>
      <c r="J1099" s="79">
        <f>+IF(ISNUMBER(DATA!M3584),DATA!M3584,"n/a")</f>
        <v>-5.6485E-2</v>
      </c>
      <c r="K1099" s="89">
        <f>+IF(ISNUMBER(DATA!N3584),DATA!N3584,"n/a")</f>
        <v>2.4757500000000001</v>
      </c>
      <c r="L1099" s="79">
        <f>+IF(ISNUMBER(DATA!O3584),DATA!O3584,"n/a")</f>
        <v>-3.8470999999999998E-2</v>
      </c>
      <c r="R1099" s="68"/>
      <c r="S1099" s="68"/>
      <c r="T1099" s="68"/>
      <c r="U1099" s="68"/>
      <c r="V1099" s="68"/>
      <c r="W1099" s="68"/>
      <c r="X1099" s="68"/>
      <c r="Y1099" s="68"/>
    </row>
    <row r="1100" spans="1:25" x14ac:dyDescent="0.2">
      <c r="A1100" s="77" t="s">
        <v>19</v>
      </c>
      <c r="B1100" s="68" t="s">
        <v>27</v>
      </c>
      <c r="C1100" s="68" t="s">
        <v>26</v>
      </c>
      <c r="D1100" s="68" t="s">
        <v>300</v>
      </c>
      <c r="E1100" s="89">
        <f>+IF(ISNUMBER(DATA!H3585),DATA!H3585,"n/a")</f>
        <v>2.558478</v>
      </c>
      <c r="F1100" s="79">
        <f>+IF(ISNUMBER(DATA!I3585),DATA!I3585,"n/a")</f>
        <v>0.11766600000000001</v>
      </c>
      <c r="G1100" s="89">
        <f>+IF(ISNUMBER(DATA!J3585),DATA!J3585,"n/a")</f>
        <v>2.7078229999999999</v>
      </c>
      <c r="H1100" s="79">
        <f>+IF(ISNUMBER(DATA!K3585),DATA!K3585,"n/a")</f>
        <v>0.14374100000000001</v>
      </c>
      <c r="I1100" s="89">
        <f>+IF(ISNUMBER(DATA!L3585),DATA!L3585,"n/a")</f>
        <v>2.8188930000000001</v>
      </c>
      <c r="J1100" s="79">
        <f>+IF(ISNUMBER(DATA!M3585),DATA!M3585,"n/a")</f>
        <v>0.18388399999999999</v>
      </c>
      <c r="K1100" s="89">
        <f>+IF(ISNUMBER(DATA!N3585),DATA!N3585,"n/a")</f>
        <v>2.781857</v>
      </c>
      <c r="L1100" s="79">
        <f>+IF(ISNUMBER(DATA!O3585),DATA!O3585,"n/a")</f>
        <v>0.18177499999999999</v>
      </c>
      <c r="R1100" s="68"/>
      <c r="S1100" s="68"/>
      <c r="T1100" s="68"/>
      <c r="U1100" s="68"/>
      <c r="V1100" s="68"/>
      <c r="W1100" s="68"/>
      <c r="X1100" s="68"/>
      <c r="Y1100" s="68"/>
    </row>
    <row r="1101" spans="1:25" x14ac:dyDescent="0.2">
      <c r="A1101" s="77" t="s">
        <v>19</v>
      </c>
      <c r="B1101" s="68" t="s">
        <v>27</v>
      </c>
      <c r="C1101" s="68" t="s">
        <v>26</v>
      </c>
      <c r="D1101" s="68" t="s">
        <v>301</v>
      </c>
      <c r="E1101" s="89">
        <f>+IF(ISNUMBER(DATA!H3586),DATA!H3586,"n/a")</f>
        <v>2.262807</v>
      </c>
      <c r="F1101" s="79">
        <f>+IF(ISNUMBER(DATA!I3586),DATA!I3586,"n/a")</f>
        <v>4.5094000000000002E-2</v>
      </c>
      <c r="G1101" s="89">
        <f>+IF(ISNUMBER(DATA!J3586),DATA!J3586,"n/a")</f>
        <v>2.177219</v>
      </c>
      <c r="H1101" s="79">
        <f>+IF(ISNUMBER(DATA!K3586),DATA!K3586,"n/a")</f>
        <v>1.1358E-2</v>
      </c>
      <c r="I1101" s="89">
        <f>+IF(ISNUMBER(DATA!L3586),DATA!L3586,"n/a")</f>
        <v>2.2296800000000001</v>
      </c>
      <c r="J1101" s="79">
        <f>+IF(ISNUMBER(DATA!M3586),DATA!M3586,"n/a")</f>
        <v>3.6396999999999999E-2</v>
      </c>
      <c r="K1101" s="89">
        <f>+IF(ISNUMBER(DATA!N3586),DATA!N3586,"n/a")</f>
        <v>2.2094459999999998</v>
      </c>
      <c r="L1101" s="79">
        <f>+IF(ISNUMBER(DATA!O3586),DATA!O3586,"n/a")</f>
        <v>2.7157000000000001E-2</v>
      </c>
      <c r="R1101" s="68"/>
      <c r="S1101" s="68"/>
      <c r="T1101" s="68"/>
      <c r="U1101" s="68"/>
      <c r="V1101" s="68"/>
      <c r="W1101" s="68"/>
      <c r="X1101" s="68"/>
      <c r="Y1101" s="68"/>
    </row>
    <row r="1102" spans="1:25" x14ac:dyDescent="0.2">
      <c r="A1102" s="77" t="s">
        <v>19</v>
      </c>
      <c r="B1102" s="68" t="s">
        <v>27</v>
      </c>
      <c r="C1102" s="68" t="s">
        <v>26</v>
      </c>
      <c r="D1102" s="68" t="s">
        <v>302</v>
      </c>
      <c r="E1102" s="89">
        <f>+IF(ISNUMBER(DATA!H3587),DATA!H3587,"n/a")</f>
        <v>1.8955109999999999</v>
      </c>
      <c r="F1102" s="79">
        <f>+IF(ISNUMBER(DATA!I3587),DATA!I3587,"n/a")</f>
        <v>-7.7674999999999994E-2</v>
      </c>
      <c r="G1102" s="89">
        <f>+IF(ISNUMBER(DATA!J3587),DATA!J3587,"n/a")</f>
        <v>2.004235</v>
      </c>
      <c r="H1102" s="79">
        <f>+IF(ISNUMBER(DATA!K3587),DATA!K3587,"n/a")</f>
        <v>5.9395999999999997E-2</v>
      </c>
      <c r="I1102" s="89">
        <f>+IF(ISNUMBER(DATA!L3587),DATA!L3587,"n/a")</f>
        <v>2.0121380000000002</v>
      </c>
      <c r="J1102" s="79">
        <f>+IF(ISNUMBER(DATA!M3587),DATA!M3587,"n/a")</f>
        <v>3.2681000000000002E-2</v>
      </c>
      <c r="K1102" s="89">
        <f>+IF(ISNUMBER(DATA!N3587),DATA!N3587,"n/a")</f>
        <v>1.9853160000000001</v>
      </c>
      <c r="L1102" s="79">
        <f>+IF(ISNUMBER(DATA!O3587),DATA!O3587,"n/a")</f>
        <v>-2.8449999999999999E-3</v>
      </c>
      <c r="R1102" s="68"/>
      <c r="S1102" s="68"/>
      <c r="T1102" s="68"/>
      <c r="U1102" s="68"/>
      <c r="V1102" s="68"/>
      <c r="W1102" s="68"/>
      <c r="X1102" s="68"/>
      <c r="Y1102" s="68"/>
    </row>
    <row r="1103" spans="1:25" x14ac:dyDescent="0.2">
      <c r="A1103" s="77" t="s">
        <v>19</v>
      </c>
      <c r="B1103" s="68" t="s">
        <v>27</v>
      </c>
      <c r="C1103" s="68" t="s">
        <v>26</v>
      </c>
      <c r="D1103" s="68" t="s">
        <v>303</v>
      </c>
      <c r="E1103" s="89">
        <f>+IF(ISNUMBER(DATA!H3588),DATA!H3588,"n/a")</f>
        <v>2.1202160000000001</v>
      </c>
      <c r="F1103" s="79">
        <f>+IF(ISNUMBER(DATA!I3588),DATA!I3588,"n/a")</f>
        <v>9.4174999999999995E-2</v>
      </c>
      <c r="G1103" s="89">
        <f>+IF(ISNUMBER(DATA!J3588),DATA!J3588,"n/a")</f>
        <v>2.12384</v>
      </c>
      <c r="H1103" s="79">
        <f>+IF(ISNUMBER(DATA!K3588),DATA!K3588,"n/a")</f>
        <v>6.9808999999999996E-2</v>
      </c>
      <c r="I1103" s="89">
        <f>+IF(ISNUMBER(DATA!L3588),DATA!L3588,"n/a")</f>
        <v>2.1618149999999998</v>
      </c>
      <c r="J1103" s="79">
        <f>+IF(ISNUMBER(DATA!M3588),DATA!M3588,"n/a")</f>
        <v>5.3449999999999998E-2</v>
      </c>
      <c r="K1103" s="89">
        <f>+IF(ISNUMBER(DATA!N3588),DATA!N3588,"n/a")</f>
        <v>2.1027870000000002</v>
      </c>
      <c r="L1103" s="79">
        <f>+IF(ISNUMBER(DATA!O3588),DATA!O3588,"n/a")</f>
        <v>-2.0421000000000002E-2</v>
      </c>
      <c r="R1103" s="68"/>
      <c r="S1103" s="68"/>
      <c r="T1103" s="68"/>
      <c r="U1103" s="68"/>
      <c r="V1103" s="68"/>
      <c r="W1103" s="68"/>
      <c r="X1103" s="68"/>
      <c r="Y1103" s="68"/>
    </row>
    <row r="1104" spans="1:25" x14ac:dyDescent="0.2">
      <c r="A1104" s="77" t="s">
        <v>19</v>
      </c>
      <c r="B1104" s="68" t="s">
        <v>27</v>
      </c>
      <c r="C1104" s="68" t="s">
        <v>26</v>
      </c>
      <c r="D1104" s="68" t="s">
        <v>304</v>
      </c>
      <c r="E1104" s="89">
        <f>+IF(ISNUMBER(DATA!H3589),DATA!H3589,"n/a")</f>
        <v>2.369068</v>
      </c>
      <c r="F1104" s="79">
        <f>+IF(ISNUMBER(DATA!I3589),DATA!I3589,"n/a")</f>
        <v>3.8478999999999999E-2</v>
      </c>
      <c r="G1104" s="89">
        <f>+IF(ISNUMBER(DATA!J3589),DATA!J3589,"n/a")</f>
        <v>2.3826079999999998</v>
      </c>
      <c r="H1104" s="79">
        <f>+IF(ISNUMBER(DATA!K3589),DATA!K3589,"n/a")</f>
        <v>2.8743000000000001E-2</v>
      </c>
      <c r="I1104" s="89">
        <f>+IF(ISNUMBER(DATA!L3589),DATA!L3589,"n/a")</f>
        <v>2.4607730000000001</v>
      </c>
      <c r="J1104" s="79">
        <f>+IF(ISNUMBER(DATA!M3589),DATA!M3589,"n/a")</f>
        <v>5.5350999999999997E-2</v>
      </c>
      <c r="K1104" s="89">
        <f>+IF(ISNUMBER(DATA!N3589),DATA!N3589,"n/a")</f>
        <v>2.4634809999999998</v>
      </c>
      <c r="L1104" s="79">
        <f>+IF(ISNUMBER(DATA!O3589),DATA!O3589,"n/a")</f>
        <v>6.0080000000000001E-2</v>
      </c>
      <c r="R1104" s="68"/>
      <c r="S1104" s="68"/>
      <c r="T1104" s="68"/>
      <c r="U1104" s="68"/>
      <c r="V1104" s="68"/>
      <c r="W1104" s="68"/>
      <c r="X1104" s="68"/>
      <c r="Y1104" s="68"/>
    </row>
    <row r="1105" spans="1:25" x14ac:dyDescent="0.2">
      <c r="A1105" s="77" t="s">
        <v>19</v>
      </c>
      <c r="B1105" s="68" t="s">
        <v>27</v>
      </c>
      <c r="C1105" s="68" t="s">
        <v>26</v>
      </c>
      <c r="D1105" s="68" t="s">
        <v>305</v>
      </c>
      <c r="E1105" s="89">
        <f>+IF(ISNUMBER(DATA!H3590),DATA!H3590,"n/a")</f>
        <v>2.4605899999999998</v>
      </c>
      <c r="F1105" s="79">
        <f>+IF(ISNUMBER(DATA!I3590),DATA!I3590,"n/a")</f>
        <v>-1.9741999999999999E-2</v>
      </c>
      <c r="G1105" s="89">
        <f>+IF(ISNUMBER(DATA!J3590),DATA!J3590,"n/a")</f>
        <v>2.5003440000000001</v>
      </c>
      <c r="H1105" s="79">
        <f>+IF(ISNUMBER(DATA!K3590),DATA!K3590,"n/a")</f>
        <v>-1.3410999999999999E-2</v>
      </c>
      <c r="I1105" s="89">
        <f>+IF(ISNUMBER(DATA!L3590),DATA!L3590,"n/a")</f>
        <v>2.5806740000000001</v>
      </c>
      <c r="J1105" s="79">
        <f>+IF(ISNUMBER(DATA!M3590),DATA!M3590,"n/a")</f>
        <v>1.2812E-2</v>
      </c>
      <c r="K1105" s="89">
        <f>+IF(ISNUMBER(DATA!N3590),DATA!N3590,"n/a")</f>
        <v>2.5950139999999999</v>
      </c>
      <c r="L1105" s="79">
        <f>+IF(ISNUMBER(DATA!O3590),DATA!O3590,"n/a")</f>
        <v>3.1281999999999997E-2</v>
      </c>
      <c r="R1105" s="68"/>
      <c r="S1105" s="68"/>
      <c r="T1105" s="68"/>
      <c r="U1105" s="68"/>
      <c r="V1105" s="68"/>
      <c r="W1105" s="68"/>
      <c r="X1105" s="68"/>
      <c r="Y1105" s="68"/>
    </row>
    <row r="1106" spans="1:25" x14ac:dyDescent="0.2">
      <c r="A1106" s="77" t="s">
        <v>19</v>
      </c>
      <c r="B1106" s="68" t="s">
        <v>27</v>
      </c>
      <c r="C1106" s="68" t="s">
        <v>26</v>
      </c>
      <c r="D1106" s="68" t="s">
        <v>306</v>
      </c>
      <c r="E1106" s="89">
        <f>+IF(ISNUMBER(DATA!H3591),DATA!H3591,"n/a")</f>
        <v>2.4683660000000001</v>
      </c>
      <c r="F1106" s="79">
        <f>+IF(ISNUMBER(DATA!I3591),DATA!I3591,"n/a")</f>
        <v>4.4630000000000003E-2</v>
      </c>
      <c r="G1106" s="89">
        <f>+IF(ISNUMBER(DATA!J3591),DATA!J3591,"n/a")</f>
        <v>2.4866299999999999</v>
      </c>
      <c r="H1106" s="79">
        <f>+IF(ISNUMBER(DATA!K3591),DATA!K3591,"n/a")</f>
        <v>5.0982E-2</v>
      </c>
      <c r="I1106" s="89">
        <f>+IF(ISNUMBER(DATA!L3591),DATA!L3591,"n/a")</f>
        <v>2.4886870000000001</v>
      </c>
      <c r="J1106" s="79">
        <f>+IF(ISNUMBER(DATA!M3591),DATA!M3591,"n/a")</f>
        <v>4.7352999999999999E-2</v>
      </c>
      <c r="K1106" s="89">
        <f>+IF(ISNUMBER(DATA!N3591),DATA!N3591,"n/a")</f>
        <v>2.4524659999999998</v>
      </c>
      <c r="L1106" s="79">
        <f>+IF(ISNUMBER(DATA!O3591),DATA!O3591,"n/a")</f>
        <v>3.4477000000000001E-2</v>
      </c>
      <c r="R1106" s="68"/>
      <c r="S1106" s="68"/>
      <c r="T1106" s="68"/>
      <c r="U1106" s="68"/>
      <c r="V1106" s="68"/>
      <c r="W1106" s="68"/>
      <c r="X1106" s="68"/>
      <c r="Y1106" s="68"/>
    </row>
    <row r="1107" spans="1:25" x14ac:dyDescent="0.2">
      <c r="A1107" s="77" t="s">
        <v>19</v>
      </c>
      <c r="B1107" s="68" t="s">
        <v>27</v>
      </c>
      <c r="C1107" s="68" t="s">
        <v>26</v>
      </c>
      <c r="D1107" s="68" t="s">
        <v>307</v>
      </c>
      <c r="E1107" s="89">
        <f>+IF(ISNUMBER(DATA!H3592),DATA!H3592,"n/a")</f>
        <v>2.6808860000000001</v>
      </c>
      <c r="F1107" s="79">
        <f>+IF(ISNUMBER(DATA!I3592),DATA!I3592,"n/a")</f>
        <v>4.2069999999999998E-3</v>
      </c>
      <c r="G1107" s="89">
        <f>+IF(ISNUMBER(DATA!J3592),DATA!J3592,"n/a")</f>
        <v>2.621772</v>
      </c>
      <c r="H1107" s="79">
        <f>+IF(ISNUMBER(DATA!K3592),DATA!K3592,"n/a")</f>
        <v>-1.0213E-2</v>
      </c>
      <c r="I1107" s="89">
        <f>+IF(ISNUMBER(DATA!L3592),DATA!L3592,"n/a")</f>
        <v>2.6669809999999998</v>
      </c>
      <c r="J1107" s="79">
        <f>+IF(ISNUMBER(DATA!M3592),DATA!M3592,"n/a")</f>
        <v>2.3498999999999999E-2</v>
      </c>
      <c r="K1107" s="89">
        <f>+IF(ISNUMBER(DATA!N3592),DATA!N3592,"n/a")</f>
        <v>2.6510310000000001</v>
      </c>
      <c r="L1107" s="79">
        <f>+IF(ISNUMBER(DATA!O3592),DATA!O3592,"n/a")</f>
        <v>3.3015000000000003E-2</v>
      </c>
      <c r="R1107" s="68"/>
      <c r="S1107" s="68"/>
      <c r="T1107" s="68"/>
      <c r="U1107" s="68"/>
      <c r="V1107" s="68"/>
      <c r="W1107" s="68"/>
      <c r="X1107" s="68"/>
      <c r="Y1107" s="68"/>
    </row>
    <row r="1108" spans="1:25" x14ac:dyDescent="0.2">
      <c r="A1108" s="77" t="s">
        <v>19</v>
      </c>
      <c r="B1108" s="68" t="s">
        <v>27</v>
      </c>
      <c r="C1108" s="68" t="s">
        <v>26</v>
      </c>
      <c r="D1108" s="68" t="s">
        <v>308</v>
      </c>
      <c r="E1108" s="89">
        <f>+IF(ISNUMBER(DATA!H3593),DATA!H3593,"n/a")</f>
        <v>2.5538180000000001</v>
      </c>
      <c r="F1108" s="79">
        <f>+IF(ISNUMBER(DATA!I3593),DATA!I3593,"n/a")</f>
        <v>-8.8527999999999996E-2</v>
      </c>
      <c r="G1108" s="89">
        <f>+IF(ISNUMBER(DATA!J3593),DATA!J3593,"n/a")</f>
        <v>2.601569</v>
      </c>
      <c r="H1108" s="79">
        <f>+IF(ISNUMBER(DATA!K3593),DATA!K3593,"n/a")</f>
        <v>-7.5768000000000002E-2</v>
      </c>
      <c r="I1108" s="89">
        <f>+IF(ISNUMBER(DATA!L3593),DATA!L3593,"n/a")</f>
        <v>2.6873770000000001</v>
      </c>
      <c r="J1108" s="79">
        <f>+IF(ISNUMBER(DATA!M3593),DATA!M3593,"n/a")</f>
        <v>-5.4281999999999997E-2</v>
      </c>
      <c r="K1108" s="89">
        <f>+IF(ISNUMBER(DATA!N3593),DATA!N3593,"n/a")</f>
        <v>2.7742900000000001</v>
      </c>
      <c r="L1108" s="79">
        <f>+IF(ISNUMBER(DATA!O3593),DATA!O3593,"n/a")</f>
        <v>-3.4686000000000002E-2</v>
      </c>
      <c r="R1108" s="68"/>
      <c r="S1108" s="68"/>
      <c r="T1108" s="68"/>
      <c r="U1108" s="68"/>
      <c r="V1108" s="68"/>
      <c r="W1108" s="68"/>
      <c r="X1108" s="68"/>
      <c r="Y1108" s="68"/>
    </row>
    <row r="1109" spans="1:25" x14ac:dyDescent="0.2">
      <c r="A1109" s="77" t="s">
        <v>19</v>
      </c>
      <c r="B1109" s="68" t="s">
        <v>27</v>
      </c>
      <c r="C1109" s="68" t="s">
        <v>26</v>
      </c>
      <c r="D1109" s="68" t="s">
        <v>309</v>
      </c>
      <c r="E1109" s="89">
        <f>+IF(ISNUMBER(DATA!H3594),DATA!H3594,"n/a")</f>
        <v>2.2794720000000002</v>
      </c>
      <c r="F1109" s="79">
        <f>+IF(ISNUMBER(DATA!I3594),DATA!I3594,"n/a")</f>
        <v>5.3748999999999998E-2</v>
      </c>
      <c r="G1109" s="89">
        <f>+IF(ISNUMBER(DATA!J3594),DATA!J3594,"n/a")</f>
        <v>2.2061899999999999</v>
      </c>
      <c r="H1109" s="79">
        <f>+IF(ISNUMBER(DATA!K3594),DATA!K3594,"n/a")</f>
        <v>2.3359000000000001E-2</v>
      </c>
      <c r="I1109" s="89">
        <f>+IF(ISNUMBER(DATA!L3594),DATA!L3594,"n/a")</f>
        <v>2.2507709999999999</v>
      </c>
      <c r="J1109" s="79">
        <f>+IF(ISNUMBER(DATA!M3594),DATA!M3594,"n/a")</f>
        <v>4.7552999999999998E-2</v>
      </c>
      <c r="K1109" s="89">
        <f>+IF(ISNUMBER(DATA!N3594),DATA!N3594,"n/a")</f>
        <v>2.2244440000000001</v>
      </c>
      <c r="L1109" s="79">
        <f>+IF(ISNUMBER(DATA!O3594),DATA!O3594,"n/a")</f>
        <v>3.6488E-2</v>
      </c>
      <c r="R1109" s="68"/>
      <c r="S1109" s="68"/>
      <c r="T1109" s="68"/>
      <c r="U1109" s="68"/>
      <c r="V1109" s="68"/>
      <c r="W1109" s="68"/>
      <c r="X1109" s="68"/>
      <c r="Y1109" s="68"/>
    </row>
    <row r="1110" spans="1:25" x14ac:dyDescent="0.2">
      <c r="A1110" s="77" t="s">
        <v>19</v>
      </c>
      <c r="B1110" s="68" t="s">
        <v>27</v>
      </c>
      <c r="C1110" s="68" t="s">
        <v>26</v>
      </c>
      <c r="D1110" s="68" t="s">
        <v>310</v>
      </c>
      <c r="E1110" s="89">
        <f>+IF(ISNUMBER(DATA!H3595),DATA!H3595,"n/a")</f>
        <v>2.7805840000000002</v>
      </c>
      <c r="F1110" s="79">
        <f>+IF(ISNUMBER(DATA!I3595),DATA!I3595,"n/a")</f>
        <v>9.3956999999999999E-2</v>
      </c>
      <c r="G1110" s="89">
        <f>+IF(ISNUMBER(DATA!J3595),DATA!J3595,"n/a")</f>
        <v>2.7625000000000002</v>
      </c>
      <c r="H1110" s="79">
        <f>+IF(ISNUMBER(DATA!K3595),DATA!K3595,"n/a")</f>
        <v>7.3411000000000004E-2</v>
      </c>
      <c r="I1110" s="89">
        <f>+IF(ISNUMBER(DATA!L3595),DATA!L3595,"n/a")</f>
        <v>2.793622</v>
      </c>
      <c r="J1110" s="79">
        <f>+IF(ISNUMBER(DATA!M3595),DATA!M3595,"n/a")</f>
        <v>8.8592000000000004E-2</v>
      </c>
      <c r="K1110" s="89">
        <f>+IF(ISNUMBER(DATA!N3595),DATA!N3595,"n/a")</f>
        <v>2.7316720000000001</v>
      </c>
      <c r="L1110" s="79">
        <f>+IF(ISNUMBER(DATA!O3595),DATA!O3595,"n/a")</f>
        <v>8.1479999999999997E-2</v>
      </c>
      <c r="R1110" s="68"/>
      <c r="S1110" s="68"/>
      <c r="T1110" s="68"/>
      <c r="U1110" s="68"/>
      <c r="V1110" s="68"/>
      <c r="W1110" s="68"/>
      <c r="X1110" s="68"/>
      <c r="Y1110" s="68"/>
    </row>
    <row r="1111" spans="1:25" x14ac:dyDescent="0.2">
      <c r="A1111" s="77" t="s">
        <v>19</v>
      </c>
      <c r="B1111" s="68" t="s">
        <v>27</v>
      </c>
      <c r="C1111" s="68" t="s">
        <v>26</v>
      </c>
      <c r="D1111" s="68" t="s">
        <v>311</v>
      </c>
      <c r="E1111" s="89">
        <f>+IF(ISNUMBER(DATA!H3596),DATA!H3596,"n/a")</f>
        <v>2.2810459999999999</v>
      </c>
      <c r="F1111" s="79">
        <f>+IF(ISNUMBER(DATA!I3596),DATA!I3596,"n/a")</f>
        <v>1.1785E-2</v>
      </c>
      <c r="G1111" s="89">
        <f>+IF(ISNUMBER(DATA!J3596),DATA!J3596,"n/a")</f>
        <v>2.3032189999999999</v>
      </c>
      <c r="H1111" s="79">
        <f>+IF(ISNUMBER(DATA!K3596),DATA!K3596,"n/a")</f>
        <v>1.0408000000000001E-2</v>
      </c>
      <c r="I1111" s="89">
        <f>+IF(ISNUMBER(DATA!L3596),DATA!L3596,"n/a")</f>
        <v>2.3015140000000001</v>
      </c>
      <c r="J1111" s="79">
        <f>+IF(ISNUMBER(DATA!M3596),DATA!M3596,"n/a")</f>
        <v>4.5059999999999996E-3</v>
      </c>
      <c r="K1111" s="89">
        <f>+IF(ISNUMBER(DATA!N3596),DATA!N3596,"n/a")</f>
        <v>2.2837149999999999</v>
      </c>
      <c r="L1111" s="79">
        <f>+IF(ISNUMBER(DATA!O3596),DATA!O3596,"n/a")</f>
        <v>2.8149999999999998E-3</v>
      </c>
      <c r="R1111" s="68"/>
      <c r="S1111" s="68"/>
      <c r="T1111" s="68"/>
      <c r="U1111" s="68"/>
      <c r="V1111" s="68"/>
      <c r="W1111" s="68"/>
      <c r="X1111" s="68"/>
      <c r="Y1111" s="68"/>
    </row>
    <row r="1112" spans="1:25" x14ac:dyDescent="0.2">
      <c r="A1112" s="77" t="s">
        <v>19</v>
      </c>
      <c r="B1112" s="68" t="s">
        <v>27</v>
      </c>
      <c r="C1112" s="68" t="s">
        <v>26</v>
      </c>
      <c r="D1112" s="68" t="s">
        <v>312</v>
      </c>
      <c r="E1112" s="89">
        <f>+IF(ISNUMBER(DATA!H3597),DATA!H3597,"n/a")</f>
        <v>2.6929910000000001</v>
      </c>
      <c r="F1112" s="79">
        <f>+IF(ISNUMBER(DATA!I3597),DATA!I3597,"n/a")</f>
        <v>5.4776999999999999E-2</v>
      </c>
      <c r="G1112" s="89">
        <f>+IF(ISNUMBER(DATA!J3597),DATA!J3597,"n/a")</f>
        <v>2.6828630000000002</v>
      </c>
      <c r="H1112" s="79">
        <f>+IF(ISNUMBER(DATA!K3597),DATA!K3597,"n/a")</f>
        <v>5.1248000000000002E-2</v>
      </c>
      <c r="I1112" s="89">
        <f>+IF(ISNUMBER(DATA!L3597),DATA!L3597,"n/a")</f>
        <v>2.6751</v>
      </c>
      <c r="J1112" s="79">
        <f>+IF(ISNUMBER(DATA!M3597),DATA!M3597,"n/a")</f>
        <v>5.4403E-2</v>
      </c>
      <c r="K1112" s="89">
        <f>+IF(ISNUMBER(DATA!N3597),DATA!N3597,"n/a")</f>
        <v>2.742896</v>
      </c>
      <c r="L1112" s="79">
        <f>+IF(ISNUMBER(DATA!O3597),DATA!O3597,"n/a")</f>
        <v>8.9289999999999994E-2</v>
      </c>
      <c r="R1112" s="68"/>
      <c r="S1112" s="68"/>
      <c r="T1112" s="68"/>
      <c r="U1112" s="68"/>
      <c r="V1112" s="68"/>
      <c r="W1112" s="68"/>
      <c r="X1112" s="68"/>
      <c r="Y1112" s="68"/>
    </row>
    <row r="1113" spans="1:25" x14ac:dyDescent="0.2">
      <c r="A1113" s="77" t="s">
        <v>19</v>
      </c>
      <c r="B1113" s="68" t="s">
        <v>27</v>
      </c>
      <c r="C1113" s="68" t="s">
        <v>26</v>
      </c>
      <c r="D1113" s="68" t="s">
        <v>313</v>
      </c>
      <c r="E1113" s="89">
        <f>+IF(ISNUMBER(DATA!H3598),DATA!H3598,"n/a")</f>
        <v>2.8122370000000001</v>
      </c>
      <c r="F1113" s="79">
        <f>+IF(ISNUMBER(DATA!I3598),DATA!I3598,"n/a")</f>
        <v>-2.0639999999999999E-3</v>
      </c>
      <c r="G1113" s="89">
        <f>+IF(ISNUMBER(DATA!J3598),DATA!J3598,"n/a")</f>
        <v>2.8561700000000001</v>
      </c>
      <c r="H1113" s="79">
        <f>+IF(ISNUMBER(DATA!K3598),DATA!K3598,"n/a")</f>
        <v>-1.1379999999999999E-3</v>
      </c>
      <c r="I1113" s="89">
        <f>+IF(ISNUMBER(DATA!L3598),DATA!L3598,"n/a")</f>
        <v>2.8154110000000001</v>
      </c>
      <c r="J1113" s="79">
        <f>+IF(ISNUMBER(DATA!M3598),DATA!M3598,"n/a")</f>
        <v>2.1113E-2</v>
      </c>
      <c r="K1113" s="89">
        <f>+IF(ISNUMBER(DATA!N3598),DATA!N3598,"n/a")</f>
        <v>2.8000430000000001</v>
      </c>
      <c r="L1113" s="79">
        <f>+IF(ISNUMBER(DATA!O3598),DATA!O3598,"n/a")</f>
        <v>6.3632999999999995E-2</v>
      </c>
      <c r="R1113" s="68"/>
      <c r="S1113" s="68"/>
      <c r="T1113" s="68"/>
      <c r="U1113" s="68"/>
      <c r="V1113" s="68"/>
      <c r="W1113" s="68"/>
      <c r="X1113" s="68"/>
      <c r="Y1113" s="68"/>
    </row>
    <row r="1114" spans="1:25" x14ac:dyDescent="0.2">
      <c r="A1114" s="77" t="s">
        <v>19</v>
      </c>
      <c r="B1114" s="68" t="s">
        <v>27</v>
      </c>
      <c r="C1114" s="68" t="s">
        <v>26</v>
      </c>
      <c r="D1114" s="68" t="s">
        <v>314</v>
      </c>
      <c r="E1114" s="89">
        <f>+IF(ISNUMBER(DATA!H3599),DATA!H3599,"n/a")</f>
        <v>1.654304</v>
      </c>
      <c r="F1114" s="79">
        <f>+IF(ISNUMBER(DATA!I3599),DATA!I3599,"n/a")</f>
        <v>-8.2014000000000004E-2</v>
      </c>
      <c r="G1114" s="89">
        <f>+IF(ISNUMBER(DATA!J3599),DATA!J3599,"n/a")</f>
        <v>1.6479410000000001</v>
      </c>
      <c r="H1114" s="79">
        <f>+IF(ISNUMBER(DATA!K3599),DATA!K3599,"n/a")</f>
        <v>-0.19948299999999999</v>
      </c>
      <c r="I1114" s="89">
        <f>+IF(ISNUMBER(DATA!L3599),DATA!L3599,"n/a")</f>
        <v>1.648077</v>
      </c>
      <c r="J1114" s="79">
        <f>+IF(ISNUMBER(DATA!M3599),DATA!M3599,"n/a")</f>
        <v>-0.22392400000000001</v>
      </c>
      <c r="K1114" s="89">
        <f>+IF(ISNUMBER(DATA!N3599),DATA!N3599,"n/a")</f>
        <v>1.666927</v>
      </c>
      <c r="L1114" s="79">
        <f>+IF(ISNUMBER(DATA!O3599),DATA!O3599,"n/a")</f>
        <v>-0.22526099999999999</v>
      </c>
      <c r="R1114" s="68"/>
      <c r="S1114" s="68"/>
      <c r="T1114" s="68"/>
      <c r="U1114" s="68"/>
      <c r="V1114" s="68"/>
      <c r="W1114" s="68"/>
      <c r="X1114" s="68"/>
      <c r="Y1114" s="68"/>
    </row>
    <row r="1115" spans="1:25" x14ac:dyDescent="0.2">
      <c r="A1115" s="77" t="s">
        <v>19</v>
      </c>
      <c r="B1115" s="68" t="s">
        <v>27</v>
      </c>
      <c r="C1115" s="68" t="s">
        <v>26</v>
      </c>
      <c r="D1115" s="68" t="s">
        <v>315</v>
      </c>
      <c r="E1115" s="89">
        <f>+IF(ISNUMBER(DATA!H3600),DATA!H3600,"n/a")</f>
        <v>2.5082149999999999</v>
      </c>
      <c r="F1115" s="79">
        <f>+IF(ISNUMBER(DATA!I3600),DATA!I3600,"n/a")</f>
        <v>-1.1922E-2</v>
      </c>
      <c r="G1115" s="89">
        <f>+IF(ISNUMBER(DATA!J3600),DATA!J3600,"n/a")</f>
        <v>2.5937549999999998</v>
      </c>
      <c r="H1115" s="79">
        <f>+IF(ISNUMBER(DATA!K3600),DATA!K3600,"n/a")</f>
        <v>-1.2161E-2</v>
      </c>
      <c r="I1115" s="89">
        <f>+IF(ISNUMBER(DATA!L3600),DATA!L3600,"n/a")</f>
        <v>2.6016379999999999</v>
      </c>
      <c r="J1115" s="79">
        <f>+IF(ISNUMBER(DATA!M3600),DATA!M3600,"n/a")</f>
        <v>7.3829999999999998E-3</v>
      </c>
      <c r="K1115" s="89">
        <f>+IF(ISNUMBER(DATA!N3600),DATA!N3600,"n/a")</f>
        <v>2.6188750000000001</v>
      </c>
      <c r="L1115" s="79">
        <f>+IF(ISNUMBER(DATA!O3600),DATA!O3600,"n/a")</f>
        <v>2.2605E-2</v>
      </c>
      <c r="R1115" s="68"/>
      <c r="S1115" s="68"/>
      <c r="T1115" s="68"/>
      <c r="U1115" s="68"/>
      <c r="V1115" s="68"/>
      <c r="W1115" s="68"/>
      <c r="X1115" s="68"/>
      <c r="Y1115" s="68"/>
    </row>
    <row r="1116" spans="1:25" x14ac:dyDescent="0.2">
      <c r="A1116" s="77" t="s">
        <v>19</v>
      </c>
      <c r="B1116" s="68" t="s">
        <v>27</v>
      </c>
      <c r="C1116" s="68" t="s">
        <v>26</v>
      </c>
      <c r="D1116" s="68" t="s">
        <v>316</v>
      </c>
      <c r="E1116" s="89">
        <f>+IF(ISNUMBER(DATA!H3601),DATA!H3601,"n/a")</f>
        <v>2.4055170000000001</v>
      </c>
      <c r="F1116" s="79">
        <f>+IF(ISNUMBER(DATA!I3601),DATA!I3601,"n/a")</f>
        <v>2.823E-3</v>
      </c>
      <c r="G1116" s="89">
        <f>+IF(ISNUMBER(DATA!J3601),DATA!J3601,"n/a")</f>
        <v>2.4422440000000001</v>
      </c>
      <c r="H1116" s="79">
        <f>+IF(ISNUMBER(DATA!K3601),DATA!K3601,"n/a")</f>
        <v>1.238E-3</v>
      </c>
      <c r="I1116" s="89">
        <f>+IF(ISNUMBER(DATA!L3601),DATA!L3601,"n/a")</f>
        <v>2.451692</v>
      </c>
      <c r="J1116" s="79">
        <f>+IF(ISNUMBER(DATA!M3601),DATA!M3601,"n/a")</f>
        <v>7.8930000000000007E-3</v>
      </c>
      <c r="K1116" s="89">
        <f>+IF(ISNUMBER(DATA!N3601),DATA!N3601,"n/a")</f>
        <v>2.4389880000000002</v>
      </c>
      <c r="L1116" s="79">
        <f>+IF(ISNUMBER(DATA!O3601),DATA!O3601,"n/a")</f>
        <v>3.8570000000000002E-3</v>
      </c>
      <c r="R1116" s="68"/>
      <c r="S1116" s="68"/>
      <c r="T1116" s="68"/>
      <c r="U1116" s="68"/>
      <c r="V1116" s="68"/>
      <c r="W1116" s="68"/>
      <c r="X1116" s="68"/>
      <c r="Y1116" s="68"/>
    </row>
    <row r="1117" spans="1:25" x14ac:dyDescent="0.2">
      <c r="A1117" s="77" t="s">
        <v>19</v>
      </c>
      <c r="B1117" s="68" t="s">
        <v>27</v>
      </c>
      <c r="C1117" s="68" t="s">
        <v>26</v>
      </c>
      <c r="D1117" s="68" t="s">
        <v>317</v>
      </c>
      <c r="E1117" s="89">
        <f>+IF(ISNUMBER(DATA!H3602),DATA!H3602,"n/a")</f>
        <v>2.809329</v>
      </c>
      <c r="F1117" s="79">
        <f>+IF(ISNUMBER(DATA!I3602),DATA!I3602,"n/a")</f>
        <v>-2.4361000000000001E-2</v>
      </c>
      <c r="G1117" s="89">
        <f>+IF(ISNUMBER(DATA!J3602),DATA!J3602,"n/a")</f>
        <v>2.806829</v>
      </c>
      <c r="H1117" s="79">
        <f>+IF(ISNUMBER(DATA!K3602),DATA!K3602,"n/a")</f>
        <v>-2.3147000000000001E-2</v>
      </c>
      <c r="I1117" s="89">
        <f>+IF(ISNUMBER(DATA!L3602),DATA!L3602,"n/a")</f>
        <v>2.8916279999999999</v>
      </c>
      <c r="J1117" s="79">
        <f>+IF(ISNUMBER(DATA!M3602),DATA!M3602,"n/a")</f>
        <v>1.4253999999999999E-2</v>
      </c>
      <c r="K1117" s="89">
        <f>+IF(ISNUMBER(DATA!N3602),DATA!N3602,"n/a")</f>
        <v>2.908588</v>
      </c>
      <c r="L1117" s="79">
        <f>+IF(ISNUMBER(DATA!O3602),DATA!O3602,"n/a")</f>
        <v>4.6121000000000002E-2</v>
      </c>
      <c r="R1117" s="68"/>
      <c r="S1117" s="68"/>
      <c r="T1117" s="68"/>
      <c r="U1117" s="68"/>
      <c r="V1117" s="68"/>
      <c r="W1117" s="68"/>
      <c r="X1117" s="68"/>
      <c r="Y1117" s="68"/>
    </row>
    <row r="1118" spans="1:25" x14ac:dyDescent="0.2">
      <c r="A1118" s="77" t="s">
        <v>19</v>
      </c>
      <c r="B1118" s="68" t="s">
        <v>27</v>
      </c>
      <c r="C1118" s="68" t="s">
        <v>26</v>
      </c>
      <c r="D1118" s="68" t="s">
        <v>318</v>
      </c>
      <c r="E1118" s="89">
        <f>+IF(ISNUMBER(DATA!H3603),DATA!H3603,"n/a")</f>
        <v>2.6121219999999998</v>
      </c>
      <c r="F1118" s="79">
        <f>+IF(ISNUMBER(DATA!I3603),DATA!I3603,"n/a")</f>
        <v>8.9309999999999997E-3</v>
      </c>
      <c r="G1118" s="89">
        <f>+IF(ISNUMBER(DATA!J3603),DATA!J3603,"n/a")</f>
        <v>2.6591800000000001</v>
      </c>
      <c r="H1118" s="79">
        <f>+IF(ISNUMBER(DATA!K3603),DATA!K3603,"n/a")</f>
        <v>5.2689E-2</v>
      </c>
      <c r="I1118" s="89">
        <f>+IF(ISNUMBER(DATA!L3603),DATA!L3603,"n/a")</f>
        <v>2.6832699999999998</v>
      </c>
      <c r="J1118" s="79">
        <f>+IF(ISNUMBER(DATA!M3603),DATA!M3603,"n/a")</f>
        <v>6.4172999999999994E-2</v>
      </c>
      <c r="K1118" s="89">
        <f>+IF(ISNUMBER(DATA!N3603),DATA!N3603,"n/a")</f>
        <v>2.6312489999999999</v>
      </c>
      <c r="L1118" s="79">
        <f>+IF(ISNUMBER(DATA!O3603),DATA!O3603,"n/a")</f>
        <v>6.7488000000000006E-2</v>
      </c>
      <c r="R1118" s="68"/>
      <c r="S1118" s="68"/>
      <c r="T1118" s="68"/>
      <c r="U1118" s="68"/>
      <c r="V1118" s="68"/>
      <c r="W1118" s="68"/>
      <c r="X1118" s="68"/>
      <c r="Y1118" s="68"/>
    </row>
    <row r="1119" spans="1:25" x14ac:dyDescent="0.2">
      <c r="A1119" s="77" t="s">
        <v>19</v>
      </c>
      <c r="B1119" s="68" t="s">
        <v>27</v>
      </c>
      <c r="C1119" s="68" t="s">
        <v>26</v>
      </c>
      <c r="D1119" s="68" t="s">
        <v>319</v>
      </c>
      <c r="E1119" s="89">
        <f>+IF(ISNUMBER(DATA!H3604),DATA!H3604,"n/a")</f>
        <v>2.4816400000000001</v>
      </c>
      <c r="F1119" s="79">
        <f>+IF(ISNUMBER(DATA!I3604),DATA!I3604,"n/a")</f>
        <v>-1.7297E-2</v>
      </c>
      <c r="G1119" s="89">
        <f>+IF(ISNUMBER(DATA!J3604),DATA!J3604,"n/a")</f>
        <v>2.562954</v>
      </c>
      <c r="H1119" s="79">
        <f>+IF(ISNUMBER(DATA!K3604),DATA!K3604,"n/a")</f>
        <v>-8.2200000000000003E-4</v>
      </c>
      <c r="I1119" s="89">
        <f>+IF(ISNUMBER(DATA!L3604),DATA!L3604,"n/a")</f>
        <v>2.5827469999999999</v>
      </c>
      <c r="J1119" s="79">
        <f>+IF(ISNUMBER(DATA!M3604),DATA!M3604,"n/a")</f>
        <v>5.5230000000000001E-3</v>
      </c>
      <c r="K1119" s="89">
        <f>+IF(ISNUMBER(DATA!N3604),DATA!N3604,"n/a")</f>
        <v>2.5852680000000001</v>
      </c>
      <c r="L1119" s="79">
        <f>+IF(ISNUMBER(DATA!O3604),DATA!O3604,"n/a")</f>
        <v>2.2828000000000001E-2</v>
      </c>
      <c r="R1119" s="68"/>
      <c r="S1119" s="68"/>
      <c r="T1119" s="68"/>
      <c r="U1119" s="68"/>
      <c r="V1119" s="68"/>
      <c r="W1119" s="68"/>
      <c r="X1119" s="68"/>
      <c r="Y1119" s="68"/>
    </row>
    <row r="1120" spans="1:25" x14ac:dyDescent="0.2">
      <c r="A1120" s="77" t="s">
        <v>19</v>
      </c>
      <c r="B1120" s="68" t="s">
        <v>27</v>
      </c>
      <c r="C1120" s="68" t="s">
        <v>26</v>
      </c>
      <c r="D1120" s="68" t="s">
        <v>320</v>
      </c>
      <c r="E1120" s="89">
        <f>+IF(ISNUMBER(DATA!H3605),DATA!H3605,"n/a")</f>
        <v>2.3777469999999998</v>
      </c>
      <c r="F1120" s="79">
        <f>+IF(ISNUMBER(DATA!I3605),DATA!I3605,"n/a")</f>
        <v>-3.7463999999999997E-2</v>
      </c>
      <c r="G1120" s="89">
        <f>+IF(ISNUMBER(DATA!J3605),DATA!J3605,"n/a")</f>
        <v>2.3743590000000001</v>
      </c>
      <c r="H1120" s="79">
        <f>+IF(ISNUMBER(DATA!K3605),DATA!K3605,"n/a")</f>
        <v>-5.4586999999999997E-2</v>
      </c>
      <c r="I1120" s="89">
        <f>+IF(ISNUMBER(DATA!L3605),DATA!L3605,"n/a")</f>
        <v>2.371483</v>
      </c>
      <c r="J1120" s="79">
        <f>+IF(ISNUMBER(DATA!M3605),DATA!M3605,"n/a")</f>
        <v>-7.8216999999999995E-2</v>
      </c>
      <c r="K1120" s="89">
        <f>+IF(ISNUMBER(DATA!N3605),DATA!N3605,"n/a")</f>
        <v>2.4377279999999999</v>
      </c>
      <c r="L1120" s="79">
        <f>+IF(ISNUMBER(DATA!O3605),DATA!O3605,"n/a")</f>
        <v>-5.4731000000000002E-2</v>
      </c>
      <c r="R1120" s="68"/>
      <c r="S1120" s="68"/>
      <c r="T1120" s="68"/>
      <c r="U1120" s="68"/>
      <c r="V1120" s="68"/>
      <c r="W1120" s="68"/>
      <c r="X1120" s="68"/>
      <c r="Y1120" s="68"/>
    </row>
    <row r="1121" spans="1:25" x14ac:dyDescent="0.2">
      <c r="A1121" s="77" t="s">
        <v>19</v>
      </c>
      <c r="B1121" s="68" t="s">
        <v>27</v>
      </c>
      <c r="C1121" s="68" t="s">
        <v>26</v>
      </c>
      <c r="D1121" s="68" t="s">
        <v>321</v>
      </c>
      <c r="E1121" s="89">
        <f>+IF(ISNUMBER(DATA!H3606),DATA!H3606,"n/a")</f>
        <v>2.86937</v>
      </c>
      <c r="F1121" s="79">
        <f>+IF(ISNUMBER(DATA!I3606),DATA!I3606,"n/a")</f>
        <v>4.3450999999999997E-2</v>
      </c>
      <c r="G1121" s="89">
        <f>+IF(ISNUMBER(DATA!J3606),DATA!J3606,"n/a")</f>
        <v>2.950231</v>
      </c>
      <c r="H1121" s="79">
        <f>+IF(ISNUMBER(DATA!K3606),DATA!K3606,"n/a")</f>
        <v>6.8070000000000006E-2</v>
      </c>
      <c r="I1121" s="89">
        <f>+IF(ISNUMBER(DATA!L3606),DATA!L3606,"n/a")</f>
        <v>2.988092</v>
      </c>
      <c r="J1121" s="79">
        <f>+IF(ISNUMBER(DATA!M3606),DATA!M3606,"n/a")</f>
        <v>7.0737999999999995E-2</v>
      </c>
      <c r="K1121" s="89">
        <f>+IF(ISNUMBER(DATA!N3606),DATA!N3606,"n/a")</f>
        <v>2.942529</v>
      </c>
      <c r="L1121" s="79">
        <f>+IF(ISNUMBER(DATA!O3606),DATA!O3606,"n/a")</f>
        <v>6.9631999999999999E-2</v>
      </c>
      <c r="R1121" s="68"/>
      <c r="S1121" s="68"/>
      <c r="T1121" s="68"/>
      <c r="U1121" s="68"/>
      <c r="V1121" s="68"/>
      <c r="W1121" s="68"/>
      <c r="X1121" s="68"/>
      <c r="Y1121" s="68"/>
    </row>
    <row r="1122" spans="1:25" x14ac:dyDescent="0.2">
      <c r="A1122" s="77" t="s">
        <v>19</v>
      </c>
      <c r="B1122" s="68" t="s">
        <v>27</v>
      </c>
      <c r="C1122" s="68" t="s">
        <v>26</v>
      </c>
      <c r="D1122" s="68" t="s">
        <v>322</v>
      </c>
      <c r="E1122" s="89">
        <f>+IF(ISNUMBER(DATA!H3607),DATA!H3607,"n/a")</f>
        <v>1.8669800000000001</v>
      </c>
      <c r="F1122" s="79">
        <f>+IF(ISNUMBER(DATA!I3607),DATA!I3607,"n/a")</f>
        <v>-3.6712000000000002E-2</v>
      </c>
      <c r="G1122" s="89">
        <f>+IF(ISNUMBER(DATA!J3607),DATA!J3607,"n/a")</f>
        <v>1.8564959999999999</v>
      </c>
      <c r="H1122" s="79">
        <f>+IF(ISNUMBER(DATA!K3607),DATA!K3607,"n/a")</f>
        <v>-6.7365999999999995E-2</v>
      </c>
      <c r="I1122" s="89">
        <f>+IF(ISNUMBER(DATA!L3607),DATA!L3607,"n/a")</f>
        <v>1.8853770000000001</v>
      </c>
      <c r="J1122" s="79">
        <f>+IF(ISNUMBER(DATA!M3607),DATA!M3607,"n/a")</f>
        <v>-8.2003999999999994E-2</v>
      </c>
      <c r="K1122" s="89">
        <f>+IF(ISNUMBER(DATA!N3607),DATA!N3607,"n/a")</f>
        <v>1.9134</v>
      </c>
      <c r="L1122" s="79">
        <f>+IF(ISNUMBER(DATA!O3607),DATA!O3607,"n/a")</f>
        <v>-7.5787999999999994E-2</v>
      </c>
      <c r="R1122" s="68"/>
      <c r="S1122" s="68"/>
      <c r="T1122" s="68"/>
      <c r="U1122" s="68"/>
      <c r="V1122" s="68"/>
      <c r="W1122" s="68"/>
      <c r="X1122" s="68"/>
      <c r="Y1122" s="68"/>
    </row>
    <row r="1123" spans="1:25" x14ac:dyDescent="0.2">
      <c r="A1123" s="77" t="s">
        <v>19</v>
      </c>
      <c r="B1123" s="68" t="s">
        <v>27</v>
      </c>
      <c r="C1123" s="68" t="s">
        <v>26</v>
      </c>
      <c r="D1123" s="68" t="s">
        <v>323</v>
      </c>
      <c r="E1123" s="89">
        <f>+IF(ISNUMBER(DATA!H3608),DATA!H3608,"n/a")</f>
        <v>2.3384740000000002</v>
      </c>
      <c r="F1123" s="79">
        <f>+IF(ISNUMBER(DATA!I3608),DATA!I3608,"n/a")</f>
        <v>3.4999999999999997E-5</v>
      </c>
      <c r="G1123" s="89">
        <f>+IF(ISNUMBER(DATA!J3608),DATA!J3608,"n/a")</f>
        <v>2.3178489999999998</v>
      </c>
      <c r="H1123" s="79">
        <f>+IF(ISNUMBER(DATA!K3608),DATA!K3608,"n/a")</f>
        <v>-1.1311E-2</v>
      </c>
      <c r="I1123" s="89">
        <f>+IF(ISNUMBER(DATA!L3608),DATA!L3608,"n/a")</f>
        <v>2.3557250000000001</v>
      </c>
      <c r="J1123" s="79">
        <f>+IF(ISNUMBER(DATA!M3608),DATA!M3608,"n/a")</f>
        <v>1.8495000000000001E-2</v>
      </c>
      <c r="K1123" s="89">
        <f>+IF(ISNUMBER(DATA!N3608),DATA!N3608,"n/a")</f>
        <v>2.3582139999999998</v>
      </c>
      <c r="L1123" s="79">
        <f>+IF(ISNUMBER(DATA!O3608),DATA!O3608,"n/a")</f>
        <v>2.6246999999999999E-2</v>
      </c>
      <c r="R1123" s="68"/>
      <c r="S1123" s="68"/>
      <c r="T1123" s="68"/>
      <c r="U1123" s="68"/>
      <c r="V1123" s="68"/>
      <c r="W1123" s="68"/>
      <c r="X1123" s="68"/>
      <c r="Y1123" s="68"/>
    </row>
    <row r="1124" spans="1:25" x14ac:dyDescent="0.2">
      <c r="A1124" s="77" t="s">
        <v>19</v>
      </c>
      <c r="B1124" s="68" t="s">
        <v>27</v>
      </c>
      <c r="C1124" s="68" t="s">
        <v>26</v>
      </c>
      <c r="D1124" s="68" t="s">
        <v>324</v>
      </c>
      <c r="E1124" s="89">
        <f>+IF(ISNUMBER(DATA!H3609),DATA!H3609,"n/a")</f>
        <v>2.9724620000000002</v>
      </c>
      <c r="F1124" s="79">
        <f>+IF(ISNUMBER(DATA!I3609),DATA!I3609,"n/a")</f>
        <v>9.9920999999999996E-2</v>
      </c>
      <c r="G1124" s="89">
        <f>+IF(ISNUMBER(DATA!J3609),DATA!J3609,"n/a")</f>
        <v>2.8664939999999999</v>
      </c>
      <c r="H1124" s="79">
        <f>+IF(ISNUMBER(DATA!K3609),DATA!K3609,"n/a")</f>
        <v>4.2735000000000002E-2</v>
      </c>
      <c r="I1124" s="89">
        <f>+IF(ISNUMBER(DATA!L3609),DATA!L3609,"n/a")</f>
        <v>2.869367</v>
      </c>
      <c r="J1124" s="79">
        <f>+IF(ISNUMBER(DATA!M3609),DATA!M3609,"n/a")</f>
        <v>3.1364000000000003E-2</v>
      </c>
      <c r="K1124" s="89">
        <f>+IF(ISNUMBER(DATA!N3609),DATA!N3609,"n/a")</f>
        <v>2.901986</v>
      </c>
      <c r="L1124" s="79">
        <f>+IF(ISNUMBER(DATA!O3609),DATA!O3609,"n/a")</f>
        <v>6.6007999999999997E-2</v>
      </c>
      <c r="R1124" s="68"/>
      <c r="S1124" s="68"/>
      <c r="T1124" s="68"/>
      <c r="U1124" s="68"/>
      <c r="V1124" s="68"/>
      <c r="W1124" s="68"/>
      <c r="X1124" s="68"/>
      <c r="Y1124" s="68"/>
    </row>
    <row r="1125" spans="1:25" x14ac:dyDescent="0.2">
      <c r="A1125" s="77" t="s">
        <v>19</v>
      </c>
      <c r="B1125" s="68" t="s">
        <v>27</v>
      </c>
      <c r="C1125" s="68" t="s">
        <v>26</v>
      </c>
      <c r="D1125" s="68" t="s">
        <v>325</v>
      </c>
      <c r="E1125" s="89">
        <f>+IF(ISNUMBER(DATA!H3610),DATA!H3610,"n/a")</f>
        <v>2.2369249999999998</v>
      </c>
      <c r="F1125" s="79">
        <f>+IF(ISNUMBER(DATA!I3610),DATA!I3610,"n/a")</f>
        <v>5.9043999999999999E-2</v>
      </c>
      <c r="G1125" s="89">
        <f>+IF(ISNUMBER(DATA!J3610),DATA!J3610,"n/a")</f>
        <v>2.1654339999999999</v>
      </c>
      <c r="H1125" s="79">
        <f>+IF(ISNUMBER(DATA!K3610),DATA!K3610,"n/a")</f>
        <v>3.0138999999999999E-2</v>
      </c>
      <c r="I1125" s="89">
        <f>+IF(ISNUMBER(DATA!L3610),DATA!L3610,"n/a")</f>
        <v>2.216367</v>
      </c>
      <c r="J1125" s="79">
        <f>+IF(ISNUMBER(DATA!M3610),DATA!M3610,"n/a")</f>
        <v>5.5564000000000002E-2</v>
      </c>
      <c r="K1125" s="89">
        <f>+IF(ISNUMBER(DATA!N3610),DATA!N3610,"n/a")</f>
        <v>2.1889919999999998</v>
      </c>
      <c r="L1125" s="79">
        <f>+IF(ISNUMBER(DATA!O3610),DATA!O3610,"n/a")</f>
        <v>3.8303999999999998E-2</v>
      </c>
      <c r="R1125" s="68"/>
      <c r="S1125" s="68"/>
      <c r="T1125" s="68"/>
      <c r="U1125" s="68"/>
      <c r="V1125" s="68"/>
      <c r="W1125" s="68"/>
      <c r="X1125" s="68"/>
      <c r="Y1125" s="68"/>
    </row>
    <row r="1126" spans="1:25" x14ac:dyDescent="0.2">
      <c r="A1126" s="77" t="s">
        <v>19</v>
      </c>
      <c r="B1126" s="68" t="s">
        <v>27</v>
      </c>
      <c r="C1126" s="68" t="s">
        <v>26</v>
      </c>
      <c r="D1126" s="68" t="s">
        <v>351</v>
      </c>
      <c r="E1126" s="89">
        <f>+IF(ISNUMBER(DATA!H3611),DATA!H3611,"n/a")</f>
        <v>2.5693570000000001</v>
      </c>
      <c r="F1126" s="79">
        <f>+IF(ISNUMBER(DATA!I3611),DATA!I3611,"n/a")</f>
        <v>8.9299000000000003E-2</v>
      </c>
      <c r="G1126" s="89">
        <f>+IF(ISNUMBER(DATA!J3611),DATA!J3611,"n/a")</f>
        <v>2.5283380000000002</v>
      </c>
      <c r="H1126" s="79">
        <f>+IF(ISNUMBER(DATA!K3611),DATA!K3611,"n/a")</f>
        <v>4.5094000000000002E-2</v>
      </c>
      <c r="I1126" s="89">
        <f>+IF(ISNUMBER(DATA!L3611),DATA!L3611,"n/a")</f>
        <v>2.538869</v>
      </c>
      <c r="J1126" s="79">
        <f>+IF(ISNUMBER(DATA!M3611),DATA!M3611,"n/a")</f>
        <v>9.0228000000000003E-2</v>
      </c>
      <c r="K1126" s="89">
        <f>+IF(ISNUMBER(DATA!N3611),DATA!N3611,"n/a")</f>
        <v>2.478297</v>
      </c>
      <c r="L1126" s="79">
        <f>+IF(ISNUMBER(DATA!O3611),DATA!O3611,"n/a")</f>
        <v>0.108311</v>
      </c>
      <c r="R1126" s="68"/>
      <c r="S1126" s="68"/>
      <c r="T1126" s="68"/>
      <c r="U1126" s="68"/>
      <c r="V1126" s="68"/>
      <c r="W1126" s="68"/>
      <c r="X1126" s="68"/>
      <c r="Y1126" s="68"/>
    </row>
    <row r="1127" spans="1:25" x14ac:dyDescent="0.2">
      <c r="A1127" s="77" t="s">
        <v>19</v>
      </c>
      <c r="B1127" s="68" t="s">
        <v>27</v>
      </c>
      <c r="C1127" s="68" t="s">
        <v>26</v>
      </c>
      <c r="D1127" s="68" t="s">
        <v>352</v>
      </c>
      <c r="E1127" s="89">
        <f>+IF(ISNUMBER(DATA!H3612),DATA!H3612,"n/a")</f>
        <v>2.737403</v>
      </c>
      <c r="F1127" s="79">
        <f>+IF(ISNUMBER(DATA!I3612),DATA!I3612,"n/a")</f>
        <v>0.121086</v>
      </c>
      <c r="G1127" s="89">
        <f>+IF(ISNUMBER(DATA!J3612),DATA!J3612,"n/a")</f>
        <v>2.7080679999999999</v>
      </c>
      <c r="H1127" s="79">
        <f>+IF(ISNUMBER(DATA!K3612),DATA!K3612,"n/a")</f>
        <v>9.6050999999999997E-2</v>
      </c>
      <c r="I1127" s="89">
        <f>+IF(ISNUMBER(DATA!L3612),DATA!L3612,"n/a")</f>
        <v>2.672431</v>
      </c>
      <c r="J1127" s="79">
        <f>+IF(ISNUMBER(DATA!M3612),DATA!M3612,"n/a")</f>
        <v>0.106446</v>
      </c>
      <c r="K1127" s="89">
        <f>+IF(ISNUMBER(DATA!N3612),DATA!N3612,"n/a")</f>
        <v>2.6518649999999999</v>
      </c>
      <c r="L1127" s="79">
        <f>+IF(ISNUMBER(DATA!O3612),DATA!O3612,"n/a")</f>
        <v>0.122866</v>
      </c>
      <c r="R1127" s="68"/>
      <c r="S1127" s="68"/>
      <c r="T1127" s="68"/>
      <c r="U1127" s="68"/>
      <c r="V1127" s="68"/>
      <c r="W1127" s="68"/>
      <c r="X1127" s="68"/>
      <c r="Y1127" s="68"/>
    </row>
    <row r="1128" spans="1:25" x14ac:dyDescent="0.2">
      <c r="A1128" s="77"/>
      <c r="E1128" s="89"/>
      <c r="F1128" s="79"/>
      <c r="G1128" s="89"/>
      <c r="H1128" s="79"/>
      <c r="I1128" s="89"/>
      <c r="J1128" s="79"/>
      <c r="K1128" s="89"/>
      <c r="L1128" s="79"/>
      <c r="R1128" s="68"/>
      <c r="S1128" s="68"/>
      <c r="T1128" s="68"/>
      <c r="U1128" s="68"/>
      <c r="V1128" s="68"/>
      <c r="W1128" s="68"/>
      <c r="X1128" s="68"/>
      <c r="Y1128" s="68"/>
    </row>
    <row r="1129" spans="1:25" x14ac:dyDescent="0.2">
      <c r="A1129" s="77" t="s">
        <v>19</v>
      </c>
      <c r="B1129" s="68" t="s">
        <v>28</v>
      </c>
      <c r="C1129" s="68" t="s">
        <v>0</v>
      </c>
      <c r="D1129" s="68" t="s">
        <v>278</v>
      </c>
      <c r="E1129" s="78">
        <f>+IF(ISNUMBER(DATA!H3622),DATA!H3622,"n/a")</f>
        <v>55907.01</v>
      </c>
      <c r="F1129" s="79">
        <f>+IF(ISNUMBER(DATA!I3622),DATA!I3622,"n/a")</f>
        <v>-5.0853000000000002E-2</v>
      </c>
      <c r="G1129" s="78">
        <f>+IF(ISNUMBER(DATA!J3622),DATA!J3622,"n/a")</f>
        <v>208914.28</v>
      </c>
      <c r="H1129" s="79">
        <f>+IF(ISNUMBER(DATA!K3622),DATA!K3622,"n/a")</f>
        <v>-0.119992</v>
      </c>
      <c r="I1129" s="78">
        <f>+IF(ISNUMBER(DATA!L3622),DATA!L3622,"n/a")</f>
        <v>384844.76</v>
      </c>
      <c r="J1129" s="79">
        <f>+IF(ISNUMBER(DATA!M3622),DATA!M3622,"n/a")</f>
        <v>-0.119639</v>
      </c>
      <c r="K1129" s="78">
        <f>+IF(ISNUMBER(DATA!N3622),DATA!N3622,"n/a")</f>
        <v>708425.13</v>
      </c>
      <c r="L1129" s="79">
        <f>+IF(ISNUMBER(DATA!O3622),DATA!O3622,"n/a")</f>
        <v>-8.6763000000000007E-2</v>
      </c>
      <c r="R1129" s="68"/>
      <c r="S1129" s="68"/>
      <c r="T1129" s="68"/>
      <c r="U1129" s="68"/>
      <c r="V1129" s="68"/>
      <c r="W1129" s="68"/>
      <c r="X1129" s="68"/>
      <c r="Y1129" s="68"/>
    </row>
    <row r="1130" spans="1:25" x14ac:dyDescent="0.2">
      <c r="A1130" s="77" t="s">
        <v>19</v>
      </c>
      <c r="B1130" s="68" t="s">
        <v>28</v>
      </c>
      <c r="C1130" s="68" t="s">
        <v>0</v>
      </c>
      <c r="D1130" s="68" t="s">
        <v>279</v>
      </c>
      <c r="E1130" s="78">
        <f>+IF(ISNUMBER(DATA!H3623),DATA!H3623,"n/a")</f>
        <v>183114.55</v>
      </c>
      <c r="F1130" s="79">
        <f>+IF(ISNUMBER(DATA!I3623),DATA!I3623,"n/a")</f>
        <v>1.1982759999999999</v>
      </c>
      <c r="G1130" s="78">
        <f>+IF(ISNUMBER(DATA!J3623),DATA!J3623,"n/a")</f>
        <v>570791.56000000006</v>
      </c>
      <c r="H1130" s="79">
        <f>+IF(ISNUMBER(DATA!K3623),DATA!K3623,"n/a")</f>
        <v>0.99609800000000004</v>
      </c>
      <c r="I1130" s="78">
        <f>+IF(ISNUMBER(DATA!L3623),DATA!L3623,"n/a")</f>
        <v>1163897.8999999999</v>
      </c>
      <c r="J1130" s="79">
        <f>+IF(ISNUMBER(DATA!M3623),DATA!M3623,"n/a")</f>
        <v>1.252364</v>
      </c>
      <c r="K1130" s="78">
        <f>+IF(ISNUMBER(DATA!N3623),DATA!N3623,"n/a")</f>
        <v>1966933.26</v>
      </c>
      <c r="L1130" s="79">
        <f>+IF(ISNUMBER(DATA!O3623),DATA!O3623,"n/a")</f>
        <v>1.137953</v>
      </c>
      <c r="R1130" s="68"/>
      <c r="S1130" s="68"/>
      <c r="T1130" s="68"/>
      <c r="U1130" s="68"/>
      <c r="V1130" s="68"/>
      <c r="W1130" s="68"/>
      <c r="X1130" s="68"/>
      <c r="Y1130" s="68"/>
    </row>
    <row r="1131" spans="1:25" x14ac:dyDescent="0.2">
      <c r="A1131" s="77" t="s">
        <v>19</v>
      </c>
      <c r="B1131" s="68" t="s">
        <v>28</v>
      </c>
      <c r="C1131" s="68" t="s">
        <v>0</v>
      </c>
      <c r="D1131" s="68" t="s">
        <v>280</v>
      </c>
      <c r="E1131" s="78">
        <f>+IF(ISNUMBER(DATA!H3624),DATA!H3624,"n/a")</f>
        <v>186932.81</v>
      </c>
      <c r="F1131" s="79">
        <f>+IF(ISNUMBER(DATA!I3624),DATA!I3624,"n/a")</f>
        <v>0.18635099999999999</v>
      </c>
      <c r="G1131" s="78">
        <f>+IF(ISNUMBER(DATA!J3624),DATA!J3624,"n/a")</f>
        <v>672600.78</v>
      </c>
      <c r="H1131" s="79">
        <f>+IF(ISNUMBER(DATA!K3624),DATA!K3624,"n/a")</f>
        <v>0.12595999999999999</v>
      </c>
      <c r="I1131" s="78">
        <f>+IF(ISNUMBER(DATA!L3624),DATA!L3624,"n/a")</f>
        <v>1257755.73</v>
      </c>
      <c r="J1131" s="79">
        <f>+IF(ISNUMBER(DATA!M3624),DATA!M3624,"n/a")</f>
        <v>0.122558</v>
      </c>
      <c r="K1131" s="78">
        <f>+IF(ISNUMBER(DATA!N3624),DATA!N3624,"n/a")</f>
        <v>2250627.96</v>
      </c>
      <c r="L1131" s="79">
        <f>+IF(ISNUMBER(DATA!O3624),DATA!O3624,"n/a")</f>
        <v>9.2591000000000007E-2</v>
      </c>
      <c r="R1131" s="68"/>
      <c r="S1131" s="68"/>
      <c r="T1131" s="68"/>
      <c r="U1131" s="68"/>
      <c r="V1131" s="68"/>
      <c r="W1131" s="68"/>
      <c r="X1131" s="68"/>
      <c r="Y1131" s="68"/>
    </row>
    <row r="1132" spans="1:25" x14ac:dyDescent="0.2">
      <c r="A1132" s="77" t="s">
        <v>19</v>
      </c>
      <c r="B1132" s="68" t="s">
        <v>28</v>
      </c>
      <c r="C1132" s="68" t="s">
        <v>0</v>
      </c>
      <c r="D1132" s="68" t="s">
        <v>281</v>
      </c>
      <c r="E1132" s="78">
        <f>+IF(ISNUMBER(DATA!H3625),DATA!H3625,"n/a")</f>
        <v>81422.929999999993</v>
      </c>
      <c r="F1132" s="79">
        <f>+IF(ISNUMBER(DATA!I3625),DATA!I3625,"n/a")</f>
        <v>0.26753399999999999</v>
      </c>
      <c r="G1132" s="78">
        <f>+IF(ISNUMBER(DATA!J3625),DATA!J3625,"n/a")</f>
        <v>278168.07</v>
      </c>
      <c r="H1132" s="79">
        <f>+IF(ISNUMBER(DATA!K3625),DATA!K3625,"n/a")</f>
        <v>0.234708</v>
      </c>
      <c r="I1132" s="78">
        <f>+IF(ISNUMBER(DATA!L3625),DATA!L3625,"n/a")</f>
        <v>550154.76</v>
      </c>
      <c r="J1132" s="79">
        <f>+IF(ISNUMBER(DATA!M3625),DATA!M3625,"n/a")</f>
        <v>0.38201099999999999</v>
      </c>
      <c r="K1132" s="78">
        <f>+IF(ISNUMBER(DATA!N3625),DATA!N3625,"n/a")</f>
        <v>957026.15</v>
      </c>
      <c r="L1132" s="79">
        <f>+IF(ISNUMBER(DATA!O3625),DATA!O3625,"n/a")</f>
        <v>0.36383900000000002</v>
      </c>
      <c r="R1132" s="68"/>
      <c r="S1132" s="68"/>
      <c r="T1132" s="68"/>
      <c r="U1132" s="68"/>
      <c r="V1132" s="68"/>
      <c r="W1132" s="68"/>
      <c r="X1132" s="68"/>
      <c r="Y1132" s="68"/>
    </row>
    <row r="1133" spans="1:25" x14ac:dyDescent="0.2">
      <c r="A1133" s="77" t="s">
        <v>19</v>
      </c>
      <c r="B1133" s="68" t="s">
        <v>28</v>
      </c>
      <c r="C1133" s="68" t="s">
        <v>0</v>
      </c>
      <c r="D1133" s="68" t="s">
        <v>282</v>
      </c>
      <c r="E1133" s="78">
        <f>+IF(ISNUMBER(DATA!H3626),DATA!H3626,"n/a")</f>
        <v>224558.76</v>
      </c>
      <c r="F1133" s="79">
        <f>+IF(ISNUMBER(DATA!I3626),DATA!I3626,"n/a")</f>
        <v>0.34626699999999999</v>
      </c>
      <c r="G1133" s="78">
        <f>+IF(ISNUMBER(DATA!J3626),DATA!J3626,"n/a")</f>
        <v>760800.66</v>
      </c>
      <c r="H1133" s="79">
        <f>+IF(ISNUMBER(DATA!K3626),DATA!K3626,"n/a")</f>
        <v>0.24077599999999999</v>
      </c>
      <c r="I1133" s="78">
        <f>+IF(ISNUMBER(DATA!L3626),DATA!L3626,"n/a")</f>
        <v>1279958.3799999999</v>
      </c>
      <c r="J1133" s="79">
        <f>+IF(ISNUMBER(DATA!M3626),DATA!M3626,"n/a")</f>
        <v>0.14602200000000001</v>
      </c>
      <c r="K1133" s="78">
        <f>+IF(ISNUMBER(DATA!N3626),DATA!N3626,"n/a")</f>
        <v>2197484.96</v>
      </c>
      <c r="L1133" s="79">
        <f>+IF(ISNUMBER(DATA!O3626),DATA!O3626,"n/a")</f>
        <v>7.5356999999999993E-2</v>
      </c>
      <c r="R1133" s="68"/>
      <c r="S1133" s="68"/>
      <c r="T1133" s="68"/>
      <c r="U1133" s="68"/>
      <c r="V1133" s="68"/>
      <c r="W1133" s="68"/>
      <c r="X1133" s="68"/>
      <c r="Y1133" s="68"/>
    </row>
    <row r="1134" spans="1:25" x14ac:dyDescent="0.2">
      <c r="A1134" s="77" t="s">
        <v>19</v>
      </c>
      <c r="B1134" s="68" t="s">
        <v>28</v>
      </c>
      <c r="C1134" s="68" t="s">
        <v>0</v>
      </c>
      <c r="D1134" s="68" t="s">
        <v>283</v>
      </c>
      <c r="E1134" s="78">
        <f>+IF(ISNUMBER(DATA!H3627),DATA!H3627,"n/a")</f>
        <v>89902.91</v>
      </c>
      <c r="F1134" s="79">
        <f>+IF(ISNUMBER(DATA!I3627),DATA!I3627,"n/a")</f>
        <v>-6.5556000000000003E-2</v>
      </c>
      <c r="G1134" s="78">
        <f>+IF(ISNUMBER(DATA!J3627),DATA!J3627,"n/a")</f>
        <v>327747.40999999997</v>
      </c>
      <c r="H1134" s="79">
        <f>+IF(ISNUMBER(DATA!K3627),DATA!K3627,"n/a")</f>
        <v>-8.0127000000000004E-2</v>
      </c>
      <c r="I1134" s="78">
        <f>+IF(ISNUMBER(DATA!L3627),DATA!L3627,"n/a")</f>
        <v>566341.04</v>
      </c>
      <c r="J1134" s="79">
        <f>+IF(ISNUMBER(DATA!M3627),DATA!M3627,"n/a")</f>
        <v>2.8403999999999999E-2</v>
      </c>
      <c r="K1134" s="78">
        <f>+IF(ISNUMBER(DATA!N3627),DATA!N3627,"n/a")</f>
        <v>936317.25</v>
      </c>
      <c r="L1134" s="79">
        <f>+IF(ISNUMBER(DATA!O3627),DATA!O3627,"n/a")</f>
        <v>8.8891999999999999E-2</v>
      </c>
      <c r="R1134" s="68"/>
      <c r="S1134" s="68"/>
      <c r="T1134" s="68"/>
      <c r="U1134" s="68"/>
      <c r="V1134" s="68"/>
      <c r="W1134" s="68"/>
      <c r="X1134" s="68"/>
      <c r="Y1134" s="68"/>
    </row>
    <row r="1135" spans="1:25" x14ac:dyDescent="0.2">
      <c r="A1135" s="77" t="s">
        <v>19</v>
      </c>
      <c r="B1135" s="68" t="s">
        <v>28</v>
      </c>
      <c r="C1135" s="68" t="s">
        <v>0</v>
      </c>
      <c r="D1135" s="68" t="s">
        <v>284</v>
      </c>
      <c r="E1135" s="78">
        <f>+IF(ISNUMBER(DATA!H3628),DATA!H3628,"n/a")</f>
        <v>27567.65</v>
      </c>
      <c r="F1135" s="79">
        <f>+IF(ISNUMBER(DATA!I3628),DATA!I3628,"n/a")</f>
        <v>-0.370755</v>
      </c>
      <c r="G1135" s="78">
        <f>+IF(ISNUMBER(DATA!J3628),DATA!J3628,"n/a")</f>
        <v>113096.06</v>
      </c>
      <c r="H1135" s="79">
        <f>+IF(ISNUMBER(DATA!K3628),DATA!K3628,"n/a")</f>
        <v>-0.286022</v>
      </c>
      <c r="I1135" s="78">
        <f>+IF(ISNUMBER(DATA!L3628),DATA!L3628,"n/a")</f>
        <v>245111.83</v>
      </c>
      <c r="J1135" s="79">
        <f>+IF(ISNUMBER(DATA!M3628),DATA!M3628,"n/a")</f>
        <v>-0.13623299999999999</v>
      </c>
      <c r="K1135" s="78">
        <f>+IF(ISNUMBER(DATA!N3628),DATA!N3628,"n/a")</f>
        <v>470627.3</v>
      </c>
      <c r="L1135" s="79">
        <f>+IF(ISNUMBER(DATA!O3628),DATA!O3628,"n/a")</f>
        <v>-9.4324000000000005E-2</v>
      </c>
      <c r="R1135" s="68"/>
      <c r="S1135" s="68"/>
      <c r="T1135" s="68"/>
      <c r="U1135" s="68"/>
      <c r="V1135" s="68"/>
      <c r="W1135" s="68"/>
      <c r="X1135" s="68"/>
      <c r="Y1135" s="68"/>
    </row>
    <row r="1136" spans="1:25" x14ac:dyDescent="0.2">
      <c r="A1136" s="77" t="s">
        <v>19</v>
      </c>
      <c r="B1136" s="68" t="s">
        <v>28</v>
      </c>
      <c r="C1136" s="68" t="s">
        <v>0</v>
      </c>
      <c r="D1136" s="68" t="s">
        <v>285</v>
      </c>
      <c r="E1136" s="78">
        <f>+IF(ISNUMBER(DATA!H3629),DATA!H3629,"n/a")</f>
        <v>153162.9</v>
      </c>
      <c r="F1136" s="79">
        <f>+IF(ISNUMBER(DATA!I3629),DATA!I3629,"n/a")</f>
        <v>0.133636</v>
      </c>
      <c r="G1136" s="78">
        <f>+IF(ISNUMBER(DATA!J3629),DATA!J3629,"n/a")</f>
        <v>549127.54</v>
      </c>
      <c r="H1136" s="79">
        <f>+IF(ISNUMBER(DATA!K3629),DATA!K3629,"n/a")</f>
        <v>9.1611999999999999E-2</v>
      </c>
      <c r="I1136" s="78">
        <f>+IF(ISNUMBER(DATA!L3629),DATA!L3629,"n/a")</f>
        <v>1042087.43</v>
      </c>
      <c r="J1136" s="79">
        <f>+IF(ISNUMBER(DATA!M3629),DATA!M3629,"n/a")</f>
        <v>0.159557</v>
      </c>
      <c r="K1136" s="78">
        <f>+IF(ISNUMBER(DATA!N3629),DATA!N3629,"n/a")</f>
        <v>1926318.63</v>
      </c>
      <c r="L1136" s="79">
        <f>+IF(ISNUMBER(DATA!O3629),DATA!O3629,"n/a")</f>
        <v>0.17160600000000001</v>
      </c>
      <c r="R1136" s="68"/>
      <c r="S1136" s="68"/>
      <c r="T1136" s="68"/>
      <c r="U1136" s="68"/>
      <c r="V1136" s="68"/>
      <c r="W1136" s="68"/>
      <c r="X1136" s="68"/>
      <c r="Y1136" s="68"/>
    </row>
    <row r="1137" spans="1:25" x14ac:dyDescent="0.2">
      <c r="A1137" s="77" t="s">
        <v>19</v>
      </c>
      <c r="B1137" s="68" t="s">
        <v>28</v>
      </c>
      <c r="C1137" s="68" t="s">
        <v>0</v>
      </c>
      <c r="D1137" s="68" t="s">
        <v>286</v>
      </c>
      <c r="E1137" s="78">
        <f>+IF(ISNUMBER(DATA!H3630),DATA!H3630,"n/a")</f>
        <v>147736.6</v>
      </c>
      <c r="F1137" s="79">
        <f>+IF(ISNUMBER(DATA!I3630),DATA!I3630,"n/a")</f>
        <v>2.5710169999999999</v>
      </c>
      <c r="G1137" s="78">
        <f>+IF(ISNUMBER(DATA!J3630),DATA!J3630,"n/a")</f>
        <v>467143.19</v>
      </c>
      <c r="H1137" s="79">
        <f>+IF(ISNUMBER(DATA!K3630),DATA!K3630,"n/a")</f>
        <v>2.3204410000000002</v>
      </c>
      <c r="I1137" s="78">
        <f>+IF(ISNUMBER(DATA!L3630),DATA!L3630,"n/a")</f>
        <v>934238.12</v>
      </c>
      <c r="J1137" s="79">
        <f>+IF(ISNUMBER(DATA!M3630),DATA!M3630,"n/a")</f>
        <v>2.3935870000000001</v>
      </c>
      <c r="K1137" s="78">
        <f>+IF(ISNUMBER(DATA!N3630),DATA!N3630,"n/a")</f>
        <v>1528413.76</v>
      </c>
      <c r="L1137" s="79">
        <f>+IF(ISNUMBER(DATA!O3630),DATA!O3630,"n/a")</f>
        <v>2.069032</v>
      </c>
      <c r="R1137" s="68"/>
      <c r="S1137" s="68"/>
      <c r="T1137" s="68"/>
      <c r="U1137" s="68"/>
      <c r="V1137" s="68"/>
      <c r="W1137" s="68"/>
      <c r="X1137" s="68"/>
      <c r="Y1137" s="68"/>
    </row>
    <row r="1138" spans="1:25" x14ac:dyDescent="0.2">
      <c r="A1138" s="77" t="s">
        <v>19</v>
      </c>
      <c r="B1138" s="68" t="s">
        <v>28</v>
      </c>
      <c r="C1138" s="68" t="s">
        <v>0</v>
      </c>
      <c r="D1138" s="68" t="s">
        <v>287</v>
      </c>
      <c r="E1138" s="78">
        <f>+IF(ISNUMBER(DATA!H3631),DATA!H3631,"n/a")</f>
        <v>41836.11</v>
      </c>
      <c r="F1138" s="79">
        <f>+IF(ISNUMBER(DATA!I3631),DATA!I3631,"n/a")</f>
        <v>0.16803399999999999</v>
      </c>
      <c r="G1138" s="78">
        <f>+IF(ISNUMBER(DATA!J3631),DATA!J3631,"n/a")</f>
        <v>169736.43</v>
      </c>
      <c r="H1138" s="79">
        <f>+IF(ISNUMBER(DATA!K3631),DATA!K3631,"n/a")</f>
        <v>0.17308200000000001</v>
      </c>
      <c r="I1138" s="78">
        <f>+IF(ISNUMBER(DATA!L3631),DATA!L3631,"n/a")</f>
        <v>285163.15000000002</v>
      </c>
      <c r="J1138" s="79">
        <f>+IF(ISNUMBER(DATA!M3631),DATA!M3631,"n/a")</f>
        <v>0.15540699999999999</v>
      </c>
      <c r="K1138" s="78">
        <f>+IF(ISNUMBER(DATA!N3631),DATA!N3631,"n/a")</f>
        <v>467837.47</v>
      </c>
      <c r="L1138" s="79">
        <f>+IF(ISNUMBER(DATA!O3631),DATA!O3631,"n/a")</f>
        <v>0.14912300000000001</v>
      </c>
      <c r="R1138" s="68"/>
      <c r="S1138" s="68"/>
      <c r="T1138" s="68"/>
      <c r="U1138" s="68"/>
      <c r="V1138" s="68"/>
      <c r="W1138" s="68"/>
      <c r="X1138" s="68"/>
      <c r="Y1138" s="68"/>
    </row>
    <row r="1139" spans="1:25" x14ac:dyDescent="0.2">
      <c r="A1139" s="77" t="s">
        <v>19</v>
      </c>
      <c r="B1139" s="68" t="s">
        <v>28</v>
      </c>
      <c r="C1139" s="68" t="s">
        <v>0</v>
      </c>
      <c r="D1139" s="68" t="s">
        <v>288</v>
      </c>
      <c r="E1139" s="78">
        <f>+IF(ISNUMBER(DATA!H3632),DATA!H3632,"n/a")</f>
        <v>85499.12</v>
      </c>
      <c r="F1139" s="79">
        <f>+IF(ISNUMBER(DATA!I3632),DATA!I3632,"n/a")</f>
        <v>1.1792549999999999</v>
      </c>
      <c r="G1139" s="78">
        <f>+IF(ISNUMBER(DATA!J3632),DATA!J3632,"n/a")</f>
        <v>300484.93</v>
      </c>
      <c r="H1139" s="79">
        <f>+IF(ISNUMBER(DATA!K3632),DATA!K3632,"n/a")</f>
        <v>1.131216</v>
      </c>
      <c r="I1139" s="78">
        <f>+IF(ISNUMBER(DATA!L3632),DATA!L3632,"n/a")</f>
        <v>497591.54</v>
      </c>
      <c r="J1139" s="79">
        <f>+IF(ISNUMBER(DATA!M3632),DATA!M3632,"n/a")</f>
        <v>0.82684999999999997</v>
      </c>
      <c r="K1139" s="78">
        <f>+IF(ISNUMBER(DATA!N3632),DATA!N3632,"n/a")</f>
        <v>749941.88</v>
      </c>
      <c r="L1139" s="79">
        <f>+IF(ISNUMBER(DATA!O3632),DATA!O3632,"n/a")</f>
        <v>0.50648300000000002</v>
      </c>
      <c r="R1139" s="68"/>
      <c r="S1139" s="68"/>
      <c r="T1139" s="68"/>
      <c r="U1139" s="68"/>
      <c r="V1139" s="68"/>
      <c r="W1139" s="68"/>
      <c r="X1139" s="68"/>
      <c r="Y1139" s="68"/>
    </row>
    <row r="1140" spans="1:25" x14ac:dyDescent="0.2">
      <c r="A1140" s="77" t="s">
        <v>19</v>
      </c>
      <c r="B1140" s="68" t="s">
        <v>28</v>
      </c>
      <c r="C1140" s="68" t="s">
        <v>0</v>
      </c>
      <c r="D1140" s="68" t="s">
        <v>289</v>
      </c>
      <c r="E1140" s="78">
        <f>+IF(ISNUMBER(DATA!H3633),DATA!H3633,"n/a")</f>
        <v>128228.52</v>
      </c>
      <c r="F1140" s="79">
        <f>+IF(ISNUMBER(DATA!I3633),DATA!I3633,"n/a")</f>
        <v>0.77990899999999996</v>
      </c>
      <c r="G1140" s="78">
        <f>+IF(ISNUMBER(DATA!J3633),DATA!J3633,"n/a")</f>
        <v>435862.57</v>
      </c>
      <c r="H1140" s="79">
        <f>+IF(ISNUMBER(DATA!K3633),DATA!K3633,"n/a")</f>
        <v>0.65659900000000004</v>
      </c>
      <c r="I1140" s="78">
        <f>+IF(ISNUMBER(DATA!L3633),DATA!L3633,"n/a")</f>
        <v>894000.04</v>
      </c>
      <c r="J1140" s="79">
        <f>+IF(ISNUMBER(DATA!M3633),DATA!M3633,"n/a")</f>
        <v>0.78180300000000003</v>
      </c>
      <c r="K1140" s="78">
        <f>+IF(ISNUMBER(DATA!N3633),DATA!N3633,"n/a")</f>
        <v>1542589.86</v>
      </c>
      <c r="L1140" s="79">
        <f>+IF(ISNUMBER(DATA!O3633),DATA!O3633,"n/a")</f>
        <v>0.70106800000000002</v>
      </c>
      <c r="R1140" s="68"/>
      <c r="S1140" s="68"/>
      <c r="T1140" s="68"/>
      <c r="U1140" s="68"/>
      <c r="V1140" s="68"/>
      <c r="W1140" s="68"/>
      <c r="X1140" s="68"/>
      <c r="Y1140" s="68"/>
    </row>
    <row r="1141" spans="1:25" x14ac:dyDescent="0.2">
      <c r="A1141" s="77" t="s">
        <v>19</v>
      </c>
      <c r="B1141" s="68" t="s">
        <v>28</v>
      </c>
      <c r="C1141" s="68" t="s">
        <v>0</v>
      </c>
      <c r="D1141" s="68" t="s">
        <v>290</v>
      </c>
      <c r="E1141" s="78">
        <f>+IF(ISNUMBER(DATA!H3634),DATA!H3634,"n/a")</f>
        <v>137881.85999999999</v>
      </c>
      <c r="F1141" s="79">
        <f>+IF(ISNUMBER(DATA!I3634),DATA!I3634,"n/a")</f>
        <v>0.90357799999999999</v>
      </c>
      <c r="G1141" s="78">
        <f>+IF(ISNUMBER(DATA!J3634),DATA!J3634,"n/a")</f>
        <v>472004.31</v>
      </c>
      <c r="H1141" s="79">
        <f>+IF(ISNUMBER(DATA!K3634),DATA!K3634,"n/a")</f>
        <v>0.87765899999999997</v>
      </c>
      <c r="I1141" s="78">
        <f>+IF(ISNUMBER(DATA!L3634),DATA!L3634,"n/a")</f>
        <v>877254.18</v>
      </c>
      <c r="J1141" s="79">
        <f>+IF(ISNUMBER(DATA!M3634),DATA!M3634,"n/a")</f>
        <v>0.90774100000000002</v>
      </c>
      <c r="K1141" s="78">
        <f>+IF(ISNUMBER(DATA!N3634),DATA!N3634,"n/a")</f>
        <v>1413818.44</v>
      </c>
      <c r="L1141" s="79">
        <f>+IF(ISNUMBER(DATA!O3634),DATA!O3634,"n/a")</f>
        <v>0.66358399999999995</v>
      </c>
      <c r="R1141" s="68"/>
      <c r="S1141" s="68"/>
      <c r="T1141" s="68"/>
      <c r="U1141" s="68"/>
      <c r="V1141" s="68"/>
      <c r="W1141" s="68"/>
      <c r="X1141" s="68"/>
      <c r="Y1141" s="68"/>
    </row>
    <row r="1142" spans="1:25" x14ac:dyDescent="0.2">
      <c r="A1142" s="77" t="s">
        <v>19</v>
      </c>
      <c r="B1142" s="68" t="s">
        <v>28</v>
      </c>
      <c r="C1142" s="68" t="s">
        <v>0</v>
      </c>
      <c r="D1142" s="68" t="s">
        <v>291</v>
      </c>
      <c r="E1142" s="78">
        <f>+IF(ISNUMBER(DATA!H3635),DATA!H3635,"n/a")</f>
        <v>182208.33</v>
      </c>
      <c r="F1142" s="79">
        <f>+IF(ISNUMBER(DATA!I3635),DATA!I3635,"n/a")</f>
        <v>0.90367200000000003</v>
      </c>
      <c r="G1142" s="78">
        <f>+IF(ISNUMBER(DATA!J3635),DATA!J3635,"n/a")</f>
        <v>617670.9</v>
      </c>
      <c r="H1142" s="79">
        <f>+IF(ISNUMBER(DATA!K3635),DATA!K3635,"n/a")</f>
        <v>0.93302799999999997</v>
      </c>
      <c r="I1142" s="78">
        <f>+IF(ISNUMBER(DATA!L3635),DATA!L3635,"n/a")</f>
        <v>1079569.4099999999</v>
      </c>
      <c r="J1142" s="79">
        <f>+IF(ISNUMBER(DATA!M3635),DATA!M3635,"n/a")</f>
        <v>0.66214099999999998</v>
      </c>
      <c r="K1142" s="78">
        <f>+IF(ISNUMBER(DATA!N3635),DATA!N3635,"n/a")</f>
        <v>1744990.98</v>
      </c>
      <c r="L1142" s="79">
        <f>+IF(ISNUMBER(DATA!O3635),DATA!O3635,"n/a")</f>
        <v>0.39753500000000003</v>
      </c>
      <c r="R1142" s="68"/>
      <c r="S1142" s="68"/>
      <c r="T1142" s="68"/>
      <c r="U1142" s="68"/>
      <c r="V1142" s="68"/>
      <c r="W1142" s="68"/>
      <c r="X1142" s="68"/>
      <c r="Y1142" s="68"/>
    </row>
    <row r="1143" spans="1:25" x14ac:dyDescent="0.2">
      <c r="A1143" s="77" t="s">
        <v>19</v>
      </c>
      <c r="B1143" s="68" t="s">
        <v>28</v>
      </c>
      <c r="C1143" s="68" t="s">
        <v>0</v>
      </c>
      <c r="D1143" s="68" t="s">
        <v>292</v>
      </c>
      <c r="E1143" s="78">
        <f>+IF(ISNUMBER(DATA!H3636),DATA!H3636,"n/a")</f>
        <v>74882.41</v>
      </c>
      <c r="F1143" s="79">
        <f>+IF(ISNUMBER(DATA!I3636),DATA!I3636,"n/a")</f>
        <v>7.8315999999999997E-2</v>
      </c>
      <c r="G1143" s="78">
        <f>+IF(ISNUMBER(DATA!J3636),DATA!J3636,"n/a")</f>
        <v>266077.63</v>
      </c>
      <c r="H1143" s="79">
        <f>+IF(ISNUMBER(DATA!K3636),DATA!K3636,"n/a")</f>
        <v>0.20636699999999999</v>
      </c>
      <c r="I1143" s="78">
        <f>+IF(ISNUMBER(DATA!L3636),DATA!L3636,"n/a")</f>
        <v>504538.16</v>
      </c>
      <c r="J1143" s="79">
        <f>+IF(ISNUMBER(DATA!M3636),DATA!M3636,"n/a")</f>
        <v>0.137902</v>
      </c>
      <c r="K1143" s="78">
        <f>+IF(ISNUMBER(DATA!N3636),DATA!N3636,"n/a")</f>
        <v>916406.59</v>
      </c>
      <c r="L1143" s="79">
        <f>+IF(ISNUMBER(DATA!O3636),DATA!O3636,"n/a")</f>
        <v>9.4468999999999997E-2</v>
      </c>
      <c r="R1143" s="68"/>
      <c r="S1143" s="68"/>
      <c r="T1143" s="68"/>
      <c r="U1143" s="68"/>
      <c r="V1143" s="68"/>
      <c r="W1143" s="68"/>
      <c r="X1143" s="68"/>
      <c r="Y1143" s="68"/>
    </row>
    <row r="1144" spans="1:25" x14ac:dyDescent="0.2">
      <c r="A1144" s="77" t="s">
        <v>19</v>
      </c>
      <c r="B1144" s="68" t="s">
        <v>28</v>
      </c>
      <c r="C1144" s="68" t="s">
        <v>0</v>
      </c>
      <c r="D1144" s="68" t="s">
        <v>293</v>
      </c>
      <c r="E1144" s="78">
        <f>+IF(ISNUMBER(DATA!H3637),DATA!H3637,"n/a")</f>
        <v>93857.11</v>
      </c>
      <c r="F1144" s="79">
        <f>+IF(ISNUMBER(DATA!I3637),DATA!I3637,"n/a")</f>
        <v>-0.12833600000000001</v>
      </c>
      <c r="G1144" s="78">
        <f>+IF(ISNUMBER(DATA!J3637),DATA!J3637,"n/a")</f>
        <v>340345.21</v>
      </c>
      <c r="H1144" s="79">
        <f>+IF(ISNUMBER(DATA!K3637),DATA!K3637,"n/a")</f>
        <v>-0.150287</v>
      </c>
      <c r="I1144" s="78">
        <f>+IF(ISNUMBER(DATA!L3637),DATA!L3637,"n/a")</f>
        <v>585925.48</v>
      </c>
      <c r="J1144" s="79">
        <f>+IF(ISNUMBER(DATA!M3637),DATA!M3637,"n/a")</f>
        <v>-0.110356</v>
      </c>
      <c r="K1144" s="78">
        <f>+IF(ISNUMBER(DATA!N3637),DATA!N3637,"n/a")</f>
        <v>1051741.3</v>
      </c>
      <c r="L1144" s="79">
        <f>+IF(ISNUMBER(DATA!O3637),DATA!O3637,"n/a")</f>
        <v>-4.9153000000000002E-2</v>
      </c>
      <c r="R1144" s="68"/>
      <c r="S1144" s="68"/>
      <c r="T1144" s="68"/>
      <c r="U1144" s="68"/>
      <c r="V1144" s="68"/>
      <c r="W1144" s="68"/>
      <c r="X1144" s="68"/>
      <c r="Y1144" s="68"/>
    </row>
    <row r="1145" spans="1:25" x14ac:dyDescent="0.2">
      <c r="A1145" s="77" t="s">
        <v>19</v>
      </c>
      <c r="B1145" s="68" t="s">
        <v>28</v>
      </c>
      <c r="C1145" s="68" t="s">
        <v>0</v>
      </c>
      <c r="D1145" s="68" t="s">
        <v>294</v>
      </c>
      <c r="E1145" s="78">
        <f>+IF(ISNUMBER(DATA!H3638),DATA!H3638,"n/a")</f>
        <v>124902.86</v>
      </c>
      <c r="F1145" s="79">
        <f>+IF(ISNUMBER(DATA!I3638),DATA!I3638,"n/a")</f>
        <v>1.4475E-2</v>
      </c>
      <c r="G1145" s="78">
        <f>+IF(ISNUMBER(DATA!J3638),DATA!J3638,"n/a")</f>
        <v>450377.18</v>
      </c>
      <c r="H1145" s="79">
        <f>+IF(ISNUMBER(DATA!K3638),DATA!K3638,"n/a")</f>
        <v>-3.2365999999999999E-2</v>
      </c>
      <c r="I1145" s="78">
        <f>+IF(ISNUMBER(DATA!L3638),DATA!L3638,"n/a")</f>
        <v>739209.37</v>
      </c>
      <c r="J1145" s="79">
        <f>+IF(ISNUMBER(DATA!M3638),DATA!M3638,"n/a")</f>
        <v>-6.9713999999999998E-2</v>
      </c>
      <c r="K1145" s="78">
        <f>+IF(ISNUMBER(DATA!N3638),DATA!N3638,"n/a")</f>
        <v>1337121.77</v>
      </c>
      <c r="L1145" s="79">
        <f>+IF(ISNUMBER(DATA!O3638),DATA!O3638,"n/a")</f>
        <v>-3.0402999999999999E-2</v>
      </c>
      <c r="R1145" s="68"/>
      <c r="S1145" s="68"/>
      <c r="T1145" s="68"/>
      <c r="U1145" s="68"/>
      <c r="V1145" s="68"/>
      <c r="W1145" s="68"/>
      <c r="X1145" s="68"/>
      <c r="Y1145" s="68"/>
    </row>
    <row r="1146" spans="1:25" x14ac:dyDescent="0.2">
      <c r="A1146" s="77" t="s">
        <v>19</v>
      </c>
      <c r="B1146" s="68" t="s">
        <v>28</v>
      </c>
      <c r="C1146" s="68" t="s">
        <v>0</v>
      </c>
      <c r="D1146" s="68" t="s">
        <v>295</v>
      </c>
      <c r="E1146" s="78">
        <f>+IF(ISNUMBER(DATA!H3639),DATA!H3639,"n/a")</f>
        <v>121634.3</v>
      </c>
      <c r="F1146" s="79">
        <f>+IF(ISNUMBER(DATA!I3639),DATA!I3639,"n/a")</f>
        <v>1.2958970000000001</v>
      </c>
      <c r="G1146" s="78">
        <f>+IF(ISNUMBER(DATA!J3639),DATA!J3639,"n/a")</f>
        <v>407660.53</v>
      </c>
      <c r="H1146" s="79">
        <f>+IF(ISNUMBER(DATA!K3639),DATA!K3639,"n/a")</f>
        <v>1.1516949999999999</v>
      </c>
      <c r="I1146" s="78">
        <f>+IF(ISNUMBER(DATA!L3639),DATA!L3639,"n/a")</f>
        <v>861100.52</v>
      </c>
      <c r="J1146" s="79">
        <f>+IF(ISNUMBER(DATA!M3639),DATA!M3639,"n/a")</f>
        <v>1.4804090000000001</v>
      </c>
      <c r="K1146" s="78">
        <f>+IF(ISNUMBER(DATA!N3639),DATA!N3639,"n/a")</f>
        <v>1467662.64</v>
      </c>
      <c r="L1146" s="79">
        <f>+IF(ISNUMBER(DATA!O3639),DATA!O3639,"n/a")</f>
        <v>1.3208789999999999</v>
      </c>
      <c r="R1146" s="68"/>
      <c r="S1146" s="68"/>
      <c r="T1146" s="68"/>
      <c r="U1146" s="68"/>
      <c r="V1146" s="68"/>
      <c r="W1146" s="68"/>
      <c r="X1146" s="68"/>
      <c r="Y1146" s="68"/>
    </row>
    <row r="1147" spans="1:25" x14ac:dyDescent="0.2">
      <c r="A1147" s="77" t="s">
        <v>19</v>
      </c>
      <c r="B1147" s="68" t="s">
        <v>28</v>
      </c>
      <c r="C1147" s="68" t="s">
        <v>0</v>
      </c>
      <c r="D1147" s="68" t="s">
        <v>296</v>
      </c>
      <c r="E1147" s="78">
        <f>+IF(ISNUMBER(DATA!H3640),DATA!H3640,"n/a")</f>
        <v>72879.67</v>
      </c>
      <c r="F1147" s="79">
        <f>+IF(ISNUMBER(DATA!I3640),DATA!I3640,"n/a")</f>
        <v>0.86682300000000001</v>
      </c>
      <c r="G1147" s="78">
        <f>+IF(ISNUMBER(DATA!J3640),DATA!J3640,"n/a")</f>
        <v>244116.65</v>
      </c>
      <c r="H1147" s="79">
        <f>+IF(ISNUMBER(DATA!K3640),DATA!K3640,"n/a")</f>
        <v>0.684083</v>
      </c>
      <c r="I1147" s="78">
        <f>+IF(ISNUMBER(DATA!L3640),DATA!L3640,"n/a")</f>
        <v>487698.31</v>
      </c>
      <c r="J1147" s="79">
        <f>+IF(ISNUMBER(DATA!M3640),DATA!M3640,"n/a")</f>
        <v>0.71423099999999995</v>
      </c>
      <c r="K1147" s="78">
        <f>+IF(ISNUMBER(DATA!N3640),DATA!N3640,"n/a")</f>
        <v>832644.7</v>
      </c>
      <c r="L1147" s="79">
        <f>+IF(ISNUMBER(DATA!O3640),DATA!O3640,"n/a")</f>
        <v>0.53935200000000005</v>
      </c>
      <c r="R1147" s="68"/>
      <c r="S1147" s="68"/>
      <c r="T1147" s="68"/>
      <c r="U1147" s="68"/>
      <c r="V1147" s="68"/>
      <c r="W1147" s="68"/>
      <c r="X1147" s="68"/>
      <c r="Y1147" s="68"/>
    </row>
    <row r="1148" spans="1:25" x14ac:dyDescent="0.2">
      <c r="A1148" s="77" t="s">
        <v>19</v>
      </c>
      <c r="B1148" s="68" t="s">
        <v>28</v>
      </c>
      <c r="C1148" s="68" t="s">
        <v>0</v>
      </c>
      <c r="D1148" s="68" t="s">
        <v>297</v>
      </c>
      <c r="E1148" s="78">
        <f>+IF(ISNUMBER(DATA!H3641),DATA!H3641,"n/a")</f>
        <v>40125.120000000003</v>
      </c>
      <c r="F1148" s="79">
        <f>+IF(ISNUMBER(DATA!I3641),DATA!I3641,"n/a")</f>
        <v>-3.2583000000000001E-2</v>
      </c>
      <c r="G1148" s="78">
        <f>+IF(ISNUMBER(DATA!J3641),DATA!J3641,"n/a")</f>
        <v>141358.01999999999</v>
      </c>
      <c r="H1148" s="79">
        <f>+IF(ISNUMBER(DATA!K3641),DATA!K3641,"n/a")</f>
        <v>-4.4409999999999996E-3</v>
      </c>
      <c r="I1148" s="78">
        <f>+IF(ISNUMBER(DATA!L3641),DATA!L3641,"n/a")</f>
        <v>275568.81</v>
      </c>
      <c r="J1148" s="79">
        <f>+IF(ISNUMBER(DATA!M3641),DATA!M3641,"n/a")</f>
        <v>4.0332E-2</v>
      </c>
      <c r="K1148" s="78">
        <f>+IF(ISNUMBER(DATA!N3641),DATA!N3641,"n/a")</f>
        <v>519174.78</v>
      </c>
      <c r="L1148" s="79">
        <f>+IF(ISNUMBER(DATA!O3641),DATA!O3641,"n/a")</f>
        <v>7.0916000000000007E-2</v>
      </c>
      <c r="R1148" s="68"/>
      <c r="S1148" s="68"/>
      <c r="T1148" s="68"/>
      <c r="U1148" s="68"/>
      <c r="V1148" s="68"/>
      <c r="W1148" s="68"/>
      <c r="X1148" s="68"/>
      <c r="Y1148" s="68"/>
    </row>
    <row r="1149" spans="1:25" x14ac:dyDescent="0.2">
      <c r="A1149" s="77" t="s">
        <v>19</v>
      </c>
      <c r="B1149" s="68" t="s">
        <v>28</v>
      </c>
      <c r="C1149" s="68" t="s">
        <v>0</v>
      </c>
      <c r="D1149" s="68" t="s">
        <v>298</v>
      </c>
      <c r="E1149" s="78">
        <f>+IF(ISNUMBER(DATA!H3642),DATA!H3642,"n/a")</f>
        <v>31090.34</v>
      </c>
      <c r="F1149" s="79">
        <f>+IF(ISNUMBER(DATA!I3642),DATA!I3642,"n/a")</f>
        <v>0.51300299999999999</v>
      </c>
      <c r="G1149" s="78">
        <f>+IF(ISNUMBER(DATA!J3642),DATA!J3642,"n/a")</f>
        <v>109464.25</v>
      </c>
      <c r="H1149" s="79">
        <f>+IF(ISNUMBER(DATA!K3642),DATA!K3642,"n/a")</f>
        <v>0.33978599999999998</v>
      </c>
      <c r="I1149" s="78">
        <f>+IF(ISNUMBER(DATA!L3642),DATA!L3642,"n/a")</f>
        <v>201902.82</v>
      </c>
      <c r="J1149" s="79">
        <f>+IF(ISNUMBER(DATA!M3642),DATA!M3642,"n/a")</f>
        <v>0.231657</v>
      </c>
      <c r="K1149" s="78">
        <f>+IF(ISNUMBER(DATA!N3642),DATA!N3642,"n/a")</f>
        <v>343189.8</v>
      </c>
      <c r="L1149" s="79">
        <f>+IF(ISNUMBER(DATA!O3642),DATA!O3642,"n/a")</f>
        <v>0.159442</v>
      </c>
      <c r="R1149" s="68"/>
      <c r="S1149" s="68"/>
      <c r="T1149" s="68"/>
      <c r="U1149" s="68"/>
      <c r="V1149" s="68"/>
      <c r="W1149" s="68"/>
      <c r="X1149" s="68"/>
      <c r="Y1149" s="68"/>
    </row>
    <row r="1150" spans="1:25" x14ac:dyDescent="0.2">
      <c r="A1150" s="77" t="s">
        <v>19</v>
      </c>
      <c r="B1150" s="68" t="s">
        <v>28</v>
      </c>
      <c r="C1150" s="68" t="s">
        <v>0</v>
      </c>
      <c r="D1150" s="68" t="s">
        <v>299</v>
      </c>
      <c r="E1150" s="78">
        <f>+IF(ISNUMBER(DATA!H3643),DATA!H3643,"n/a")</f>
        <v>299782.24</v>
      </c>
      <c r="F1150" s="79">
        <f>+IF(ISNUMBER(DATA!I3643),DATA!I3643,"n/a")</f>
        <v>0.86311400000000005</v>
      </c>
      <c r="G1150" s="78">
        <f>+IF(ISNUMBER(DATA!J3643),DATA!J3643,"n/a")</f>
        <v>1011399.95</v>
      </c>
      <c r="H1150" s="79">
        <f>+IF(ISNUMBER(DATA!K3643),DATA!K3643,"n/a")</f>
        <v>0.75099000000000005</v>
      </c>
      <c r="I1150" s="78">
        <f>+IF(ISNUMBER(DATA!L3643),DATA!L3643,"n/a")</f>
        <v>1982823.23</v>
      </c>
      <c r="J1150" s="79">
        <f>+IF(ISNUMBER(DATA!M3643),DATA!M3643,"n/a")</f>
        <v>0.80566700000000002</v>
      </c>
      <c r="K1150" s="78">
        <f>+IF(ISNUMBER(DATA!N3643),DATA!N3643,"n/a")</f>
        <v>3155212.67</v>
      </c>
      <c r="L1150" s="79">
        <f>+IF(ISNUMBER(DATA!O3643),DATA!O3643,"n/a")</f>
        <v>0.55191000000000001</v>
      </c>
      <c r="R1150" s="68"/>
      <c r="S1150" s="68"/>
      <c r="T1150" s="68"/>
      <c r="U1150" s="68"/>
      <c r="V1150" s="68"/>
      <c r="W1150" s="68"/>
      <c r="X1150" s="68"/>
      <c r="Y1150" s="68"/>
    </row>
    <row r="1151" spans="1:25" x14ac:dyDescent="0.2">
      <c r="A1151" s="77" t="s">
        <v>19</v>
      </c>
      <c r="B1151" s="68" t="s">
        <v>28</v>
      </c>
      <c r="C1151" s="68" t="s">
        <v>0</v>
      </c>
      <c r="D1151" s="68" t="s">
        <v>300</v>
      </c>
      <c r="E1151" s="78">
        <f>+IF(ISNUMBER(DATA!H3644),DATA!H3644,"n/a")</f>
        <v>45619.8</v>
      </c>
      <c r="F1151" s="79">
        <f>+IF(ISNUMBER(DATA!I3644),DATA!I3644,"n/a")</f>
        <v>1.6054219999999999</v>
      </c>
      <c r="G1151" s="78">
        <f>+IF(ISNUMBER(DATA!J3644),DATA!J3644,"n/a")</f>
        <v>144013.29999999999</v>
      </c>
      <c r="H1151" s="79">
        <f>+IF(ISNUMBER(DATA!K3644),DATA!K3644,"n/a")</f>
        <v>1.315035</v>
      </c>
      <c r="I1151" s="78">
        <f>+IF(ISNUMBER(DATA!L3644),DATA!L3644,"n/a")</f>
        <v>317293.21000000002</v>
      </c>
      <c r="J1151" s="79">
        <f>+IF(ISNUMBER(DATA!M3644),DATA!M3644,"n/a")</f>
        <v>1.8051090000000001</v>
      </c>
      <c r="K1151" s="78">
        <f>+IF(ISNUMBER(DATA!N3644),DATA!N3644,"n/a")</f>
        <v>547386.19999999995</v>
      </c>
      <c r="L1151" s="79">
        <f>+IF(ISNUMBER(DATA!O3644),DATA!O3644,"n/a")</f>
        <v>1.5222629999999999</v>
      </c>
      <c r="R1151" s="68"/>
      <c r="S1151" s="68"/>
      <c r="T1151" s="68"/>
      <c r="U1151" s="68"/>
      <c r="V1151" s="68"/>
      <c r="W1151" s="68"/>
      <c r="X1151" s="68"/>
      <c r="Y1151" s="68"/>
    </row>
    <row r="1152" spans="1:25" x14ac:dyDescent="0.2">
      <c r="A1152" s="77" t="s">
        <v>19</v>
      </c>
      <c r="B1152" s="68" t="s">
        <v>28</v>
      </c>
      <c r="C1152" s="68" t="s">
        <v>0</v>
      </c>
      <c r="D1152" s="68" t="s">
        <v>301</v>
      </c>
      <c r="E1152" s="78">
        <f>+IF(ISNUMBER(DATA!H3645),DATA!H3645,"n/a")</f>
        <v>138332.29999999999</v>
      </c>
      <c r="F1152" s="79">
        <f>+IF(ISNUMBER(DATA!I3645),DATA!I3645,"n/a")</f>
        <v>-3.1165999999999999E-2</v>
      </c>
      <c r="G1152" s="78">
        <f>+IF(ISNUMBER(DATA!J3645),DATA!J3645,"n/a")</f>
        <v>467667.48</v>
      </c>
      <c r="H1152" s="79">
        <f>+IF(ISNUMBER(DATA!K3645),DATA!K3645,"n/a")</f>
        <v>-2.3080000000000002E-3</v>
      </c>
      <c r="I1152" s="78">
        <f>+IF(ISNUMBER(DATA!L3645),DATA!L3645,"n/a")</f>
        <v>926375.64</v>
      </c>
      <c r="J1152" s="79">
        <f>+IF(ISNUMBER(DATA!M3645),DATA!M3645,"n/a")</f>
        <v>5.2394999999999997E-2</v>
      </c>
      <c r="K1152" s="78">
        <f>+IF(ISNUMBER(DATA!N3645),DATA!N3645,"n/a")</f>
        <v>1846419.58</v>
      </c>
      <c r="L1152" s="79">
        <f>+IF(ISNUMBER(DATA!O3645),DATA!O3645,"n/a")</f>
        <v>7.8298000000000006E-2</v>
      </c>
      <c r="R1152" s="68"/>
      <c r="S1152" s="68"/>
      <c r="T1152" s="68"/>
      <c r="U1152" s="68"/>
      <c r="V1152" s="68"/>
      <c r="W1152" s="68"/>
      <c r="X1152" s="68"/>
      <c r="Y1152" s="68"/>
    </row>
    <row r="1153" spans="1:25" x14ac:dyDescent="0.2">
      <c r="A1153" s="77" t="s">
        <v>19</v>
      </c>
      <c r="B1153" s="68" t="s">
        <v>28</v>
      </c>
      <c r="C1153" s="68" t="s">
        <v>0</v>
      </c>
      <c r="D1153" s="68" t="s">
        <v>302</v>
      </c>
      <c r="E1153" s="78">
        <f>+IF(ISNUMBER(DATA!H3646),DATA!H3646,"n/a")</f>
        <v>31854.92</v>
      </c>
      <c r="F1153" s="79">
        <f>+IF(ISNUMBER(DATA!I3646),DATA!I3646,"n/a")</f>
        <v>0.122866</v>
      </c>
      <c r="G1153" s="78">
        <f>+IF(ISNUMBER(DATA!J3646),DATA!J3646,"n/a")</f>
        <v>119661.13</v>
      </c>
      <c r="H1153" s="79">
        <f>+IF(ISNUMBER(DATA!K3646),DATA!K3646,"n/a")</f>
        <v>-0.15441099999999999</v>
      </c>
      <c r="I1153" s="78">
        <f>+IF(ISNUMBER(DATA!L3646),DATA!L3646,"n/a")</f>
        <v>239390.79</v>
      </c>
      <c r="J1153" s="79">
        <f>+IF(ISNUMBER(DATA!M3646),DATA!M3646,"n/a")</f>
        <v>-0.12554699999999999</v>
      </c>
      <c r="K1153" s="78">
        <f>+IF(ISNUMBER(DATA!N3646),DATA!N3646,"n/a")</f>
        <v>419563.26</v>
      </c>
      <c r="L1153" s="79">
        <f>+IF(ISNUMBER(DATA!O3646),DATA!O3646,"n/a")</f>
        <v>-0.109607</v>
      </c>
      <c r="R1153" s="68"/>
      <c r="S1153" s="68"/>
      <c r="T1153" s="68"/>
      <c r="U1153" s="68"/>
      <c r="V1153" s="68"/>
      <c r="W1153" s="68"/>
      <c r="X1153" s="68"/>
      <c r="Y1153" s="68"/>
    </row>
    <row r="1154" spans="1:25" x14ac:dyDescent="0.2">
      <c r="A1154" s="77" t="s">
        <v>19</v>
      </c>
      <c r="B1154" s="68" t="s">
        <v>28</v>
      </c>
      <c r="C1154" s="68" t="s">
        <v>0</v>
      </c>
      <c r="D1154" s="68" t="s">
        <v>303</v>
      </c>
      <c r="E1154" s="78">
        <f>+IF(ISNUMBER(DATA!H3647),DATA!H3647,"n/a")</f>
        <v>36131.550000000003</v>
      </c>
      <c r="F1154" s="79">
        <f>+IF(ISNUMBER(DATA!I3647),DATA!I3647,"n/a")</f>
        <v>3.9038000000000003E-2</v>
      </c>
      <c r="G1154" s="78">
        <f>+IF(ISNUMBER(DATA!J3647),DATA!J3647,"n/a")</f>
        <v>131341.26999999999</v>
      </c>
      <c r="H1154" s="79">
        <f>+IF(ISNUMBER(DATA!K3647),DATA!K3647,"n/a")</f>
        <v>-8.9492000000000002E-2</v>
      </c>
      <c r="I1154" s="78">
        <f>+IF(ISNUMBER(DATA!L3647),DATA!L3647,"n/a")</f>
        <v>253172.76</v>
      </c>
      <c r="J1154" s="79">
        <f>+IF(ISNUMBER(DATA!M3647),DATA!M3647,"n/a")</f>
        <v>-3.7488E-2</v>
      </c>
      <c r="K1154" s="78">
        <f>+IF(ISNUMBER(DATA!N3647),DATA!N3647,"n/a")</f>
        <v>456139.08</v>
      </c>
      <c r="L1154" s="79">
        <f>+IF(ISNUMBER(DATA!O3647),DATA!O3647,"n/a")</f>
        <v>3.2076E-2</v>
      </c>
      <c r="R1154" s="68"/>
      <c r="S1154" s="68"/>
      <c r="T1154" s="68"/>
      <c r="U1154" s="68"/>
      <c r="V1154" s="68"/>
      <c r="W1154" s="68"/>
      <c r="X1154" s="68"/>
      <c r="Y1154" s="68"/>
    </row>
    <row r="1155" spans="1:25" x14ac:dyDescent="0.2">
      <c r="A1155" s="77" t="s">
        <v>19</v>
      </c>
      <c r="B1155" s="68" t="s">
        <v>28</v>
      </c>
      <c r="C1155" s="68" t="s">
        <v>0</v>
      </c>
      <c r="D1155" s="68" t="s">
        <v>304</v>
      </c>
      <c r="E1155" s="78">
        <f>+IF(ISNUMBER(DATA!H3648),DATA!H3648,"n/a")</f>
        <v>54886.96</v>
      </c>
      <c r="F1155" s="79">
        <f>+IF(ISNUMBER(DATA!I3648),DATA!I3648,"n/a")</f>
        <v>1.2988869999999999</v>
      </c>
      <c r="G1155" s="78">
        <f>+IF(ISNUMBER(DATA!J3648),DATA!J3648,"n/a")</f>
        <v>174071.19</v>
      </c>
      <c r="H1155" s="79">
        <f>+IF(ISNUMBER(DATA!K3648),DATA!K3648,"n/a")</f>
        <v>1.0544199999999999</v>
      </c>
      <c r="I1155" s="78">
        <f>+IF(ISNUMBER(DATA!L3648),DATA!L3648,"n/a")</f>
        <v>379567.73</v>
      </c>
      <c r="J1155" s="79">
        <f>+IF(ISNUMBER(DATA!M3648),DATA!M3648,"n/a")</f>
        <v>1.591118</v>
      </c>
      <c r="K1155" s="78">
        <f>+IF(ISNUMBER(DATA!N3648),DATA!N3648,"n/a")</f>
        <v>656628.93000000005</v>
      </c>
      <c r="L1155" s="79">
        <f>+IF(ISNUMBER(DATA!O3648),DATA!O3648,"n/a")</f>
        <v>1.476173</v>
      </c>
      <c r="R1155" s="68"/>
      <c r="S1155" s="68"/>
      <c r="T1155" s="68"/>
      <c r="U1155" s="68"/>
      <c r="V1155" s="68"/>
      <c r="W1155" s="68"/>
      <c r="X1155" s="68"/>
      <c r="Y1155" s="68"/>
    </row>
    <row r="1156" spans="1:25" x14ac:dyDescent="0.2">
      <c r="A1156" s="77" t="s">
        <v>19</v>
      </c>
      <c r="B1156" s="68" t="s">
        <v>28</v>
      </c>
      <c r="C1156" s="68" t="s">
        <v>0</v>
      </c>
      <c r="D1156" s="68" t="s">
        <v>305</v>
      </c>
      <c r="E1156" s="78">
        <f>+IF(ISNUMBER(DATA!H3649),DATA!H3649,"n/a")</f>
        <v>56477.97</v>
      </c>
      <c r="F1156" s="79">
        <f>+IF(ISNUMBER(DATA!I3649),DATA!I3649,"n/a")</f>
        <v>2.7304999999999999E-2</v>
      </c>
      <c r="G1156" s="78">
        <f>+IF(ISNUMBER(DATA!J3649),DATA!J3649,"n/a")</f>
        <v>206849.26</v>
      </c>
      <c r="H1156" s="79">
        <f>+IF(ISNUMBER(DATA!K3649),DATA!K3649,"n/a")</f>
        <v>3.3453999999999998E-2</v>
      </c>
      <c r="I1156" s="78">
        <f>+IF(ISNUMBER(DATA!L3649),DATA!L3649,"n/a")</f>
        <v>425311.31</v>
      </c>
      <c r="J1156" s="79">
        <f>+IF(ISNUMBER(DATA!M3649),DATA!M3649,"n/a")</f>
        <v>0.17790600000000001</v>
      </c>
      <c r="K1156" s="78">
        <f>+IF(ISNUMBER(DATA!N3649),DATA!N3649,"n/a")</f>
        <v>764335.62</v>
      </c>
      <c r="L1156" s="79">
        <f>+IF(ISNUMBER(DATA!O3649),DATA!O3649,"n/a")</f>
        <v>0.156637</v>
      </c>
      <c r="R1156" s="68"/>
      <c r="S1156" s="68"/>
      <c r="T1156" s="68"/>
      <c r="U1156" s="68"/>
      <c r="V1156" s="68"/>
      <c r="W1156" s="68"/>
      <c r="X1156" s="68"/>
      <c r="Y1156" s="68"/>
    </row>
    <row r="1157" spans="1:25" x14ac:dyDescent="0.2">
      <c r="A1157" s="77" t="s">
        <v>19</v>
      </c>
      <c r="B1157" s="68" t="s">
        <v>28</v>
      </c>
      <c r="C1157" s="68" t="s">
        <v>0</v>
      </c>
      <c r="D1157" s="68" t="s">
        <v>306</v>
      </c>
      <c r="E1157" s="78">
        <f>+IF(ISNUMBER(DATA!H3650),DATA!H3650,"n/a")</f>
        <v>472081.84</v>
      </c>
      <c r="F1157" s="79">
        <f>+IF(ISNUMBER(DATA!I3650),DATA!I3650,"n/a")</f>
        <v>-6.8946999999999994E-2</v>
      </c>
      <c r="G1157" s="78">
        <f>+IF(ISNUMBER(DATA!J3650),DATA!J3650,"n/a")</f>
        <v>1683857.63</v>
      </c>
      <c r="H1157" s="79">
        <f>+IF(ISNUMBER(DATA!K3650),DATA!K3650,"n/a")</f>
        <v>-8.0103999999999995E-2</v>
      </c>
      <c r="I1157" s="78">
        <f>+IF(ISNUMBER(DATA!L3650),DATA!L3650,"n/a")</f>
        <v>2884375.92</v>
      </c>
      <c r="J1157" s="79">
        <f>+IF(ISNUMBER(DATA!M3650),DATA!M3650,"n/a")</f>
        <v>-2.9867000000000001E-2</v>
      </c>
      <c r="K1157" s="78">
        <f>+IF(ISNUMBER(DATA!N3650),DATA!N3650,"n/a")</f>
        <v>5342861.41</v>
      </c>
      <c r="L1157" s="79">
        <f>+IF(ISNUMBER(DATA!O3650),DATA!O3650,"n/a")</f>
        <v>5.1950000000000003E-2</v>
      </c>
      <c r="R1157" s="68"/>
      <c r="S1157" s="68"/>
      <c r="T1157" s="68"/>
      <c r="U1157" s="68"/>
      <c r="V1157" s="68"/>
      <c r="W1157" s="68"/>
      <c r="X1157" s="68"/>
      <c r="Y1157" s="68"/>
    </row>
    <row r="1158" spans="1:25" x14ac:dyDescent="0.2">
      <c r="A1158" s="77" t="s">
        <v>19</v>
      </c>
      <c r="B1158" s="68" t="s">
        <v>28</v>
      </c>
      <c r="C1158" s="68" t="s">
        <v>0</v>
      </c>
      <c r="D1158" s="68" t="s">
        <v>307</v>
      </c>
      <c r="E1158" s="78">
        <f>+IF(ISNUMBER(DATA!H3651),DATA!H3651,"n/a")</f>
        <v>170896.98</v>
      </c>
      <c r="F1158" s="79">
        <f>+IF(ISNUMBER(DATA!I3651),DATA!I3651,"n/a")</f>
        <v>0.225519</v>
      </c>
      <c r="G1158" s="78">
        <f>+IF(ISNUMBER(DATA!J3651),DATA!J3651,"n/a")</f>
        <v>585549.98</v>
      </c>
      <c r="H1158" s="79">
        <f>+IF(ISNUMBER(DATA!K3651),DATA!K3651,"n/a")</f>
        <v>0.18698999999999999</v>
      </c>
      <c r="I1158" s="78">
        <f>+IF(ISNUMBER(DATA!L3651),DATA!L3651,"n/a")</f>
        <v>981160.33</v>
      </c>
      <c r="J1158" s="79">
        <f>+IF(ISNUMBER(DATA!M3651),DATA!M3651,"n/a")</f>
        <v>0.14255399999999999</v>
      </c>
      <c r="K1158" s="78">
        <f>+IF(ISNUMBER(DATA!N3651),DATA!N3651,"n/a")</f>
        <v>1615703.7</v>
      </c>
      <c r="L1158" s="79">
        <f>+IF(ISNUMBER(DATA!O3651),DATA!O3651,"n/a")</f>
        <v>6.9605E-2</v>
      </c>
      <c r="R1158" s="68"/>
      <c r="S1158" s="68"/>
      <c r="T1158" s="68"/>
      <c r="U1158" s="68"/>
      <c r="V1158" s="68"/>
      <c r="W1158" s="68"/>
      <c r="X1158" s="68"/>
      <c r="Y1158" s="68"/>
    </row>
    <row r="1159" spans="1:25" x14ac:dyDescent="0.2">
      <c r="A1159" s="77" t="s">
        <v>19</v>
      </c>
      <c r="B1159" s="68" t="s">
        <v>28</v>
      </c>
      <c r="C1159" s="68" t="s">
        <v>0</v>
      </c>
      <c r="D1159" s="68" t="s">
        <v>308</v>
      </c>
      <c r="E1159" s="78">
        <f>+IF(ISNUMBER(DATA!H3652),DATA!H3652,"n/a")</f>
        <v>45370.89</v>
      </c>
      <c r="F1159" s="79">
        <f>+IF(ISNUMBER(DATA!I3652),DATA!I3652,"n/a")</f>
        <v>3.300554</v>
      </c>
      <c r="G1159" s="78">
        <f>+IF(ISNUMBER(DATA!J3652),DATA!J3652,"n/a")</f>
        <v>147441.15</v>
      </c>
      <c r="H1159" s="79">
        <f>+IF(ISNUMBER(DATA!K3652),DATA!K3652,"n/a")</f>
        <v>2.4026519999999998</v>
      </c>
      <c r="I1159" s="78">
        <f>+IF(ISNUMBER(DATA!L3652),DATA!L3652,"n/a")</f>
        <v>288072.96999999997</v>
      </c>
      <c r="J1159" s="79">
        <f>+IF(ISNUMBER(DATA!M3652),DATA!M3652,"n/a")</f>
        <v>2.821377</v>
      </c>
      <c r="K1159" s="78">
        <f>+IF(ISNUMBER(DATA!N3652),DATA!N3652,"n/a")</f>
        <v>448532.58</v>
      </c>
      <c r="L1159" s="79">
        <f>+IF(ISNUMBER(DATA!O3652),DATA!O3652,"n/a")</f>
        <v>2.3974679999999999</v>
      </c>
      <c r="R1159" s="68"/>
      <c r="S1159" s="68"/>
      <c r="T1159" s="68"/>
      <c r="U1159" s="68"/>
      <c r="V1159" s="68"/>
      <c r="W1159" s="68"/>
      <c r="X1159" s="68"/>
      <c r="Y1159" s="68"/>
    </row>
    <row r="1160" spans="1:25" x14ac:dyDescent="0.2">
      <c r="A1160" s="77" t="s">
        <v>19</v>
      </c>
      <c r="B1160" s="68" t="s">
        <v>28</v>
      </c>
      <c r="C1160" s="68" t="s">
        <v>0</v>
      </c>
      <c r="D1160" s="68" t="s">
        <v>309</v>
      </c>
      <c r="E1160" s="78">
        <f>+IF(ISNUMBER(DATA!H3653),DATA!H3653,"n/a")</f>
        <v>81731.95</v>
      </c>
      <c r="F1160" s="79">
        <f>+IF(ISNUMBER(DATA!I3653),DATA!I3653,"n/a")</f>
        <v>-0.10630199999999999</v>
      </c>
      <c r="G1160" s="78">
        <f>+IF(ISNUMBER(DATA!J3653),DATA!J3653,"n/a")</f>
        <v>284058.55</v>
      </c>
      <c r="H1160" s="79">
        <f>+IF(ISNUMBER(DATA!K3653),DATA!K3653,"n/a")</f>
        <v>-6.9051000000000001E-2</v>
      </c>
      <c r="I1160" s="78">
        <f>+IF(ISNUMBER(DATA!L3653),DATA!L3653,"n/a")</f>
        <v>554077.26</v>
      </c>
      <c r="J1160" s="79">
        <f>+IF(ISNUMBER(DATA!M3653),DATA!M3653,"n/a")</f>
        <v>-7.7200000000000001E-4</v>
      </c>
      <c r="K1160" s="78">
        <f>+IF(ISNUMBER(DATA!N3653),DATA!N3653,"n/a")</f>
        <v>1083901.68</v>
      </c>
      <c r="L1160" s="79">
        <f>+IF(ISNUMBER(DATA!O3653),DATA!O3653,"n/a")</f>
        <v>6.1244E-2</v>
      </c>
      <c r="R1160" s="68"/>
      <c r="S1160" s="68"/>
      <c r="T1160" s="68"/>
      <c r="U1160" s="68"/>
      <c r="V1160" s="68"/>
      <c r="W1160" s="68"/>
      <c r="X1160" s="68"/>
      <c r="Y1160" s="68"/>
    </row>
    <row r="1161" spans="1:25" x14ac:dyDescent="0.2">
      <c r="A1161" s="77" t="s">
        <v>19</v>
      </c>
      <c r="B1161" s="68" t="s">
        <v>28</v>
      </c>
      <c r="C1161" s="68" t="s">
        <v>0</v>
      </c>
      <c r="D1161" s="68" t="s">
        <v>310</v>
      </c>
      <c r="E1161" s="78">
        <f>+IF(ISNUMBER(DATA!H3654),DATA!H3654,"n/a")</f>
        <v>64059.78</v>
      </c>
      <c r="F1161" s="79">
        <f>+IF(ISNUMBER(DATA!I3654),DATA!I3654,"n/a")</f>
        <v>0.485377</v>
      </c>
      <c r="G1161" s="78">
        <f>+IF(ISNUMBER(DATA!J3654),DATA!J3654,"n/a")</f>
        <v>219039.24</v>
      </c>
      <c r="H1161" s="79">
        <f>+IF(ISNUMBER(DATA!K3654),DATA!K3654,"n/a")</f>
        <v>0.42660300000000001</v>
      </c>
      <c r="I1161" s="78">
        <f>+IF(ISNUMBER(DATA!L3654),DATA!L3654,"n/a")</f>
        <v>446007.93</v>
      </c>
      <c r="J1161" s="79">
        <f>+IF(ISNUMBER(DATA!M3654),DATA!M3654,"n/a")</f>
        <v>0.51253499999999996</v>
      </c>
      <c r="K1161" s="78">
        <f>+IF(ISNUMBER(DATA!N3654),DATA!N3654,"n/a")</f>
        <v>780679.44</v>
      </c>
      <c r="L1161" s="79">
        <f>+IF(ISNUMBER(DATA!O3654),DATA!O3654,"n/a")</f>
        <v>0.45589099999999999</v>
      </c>
      <c r="R1161" s="68"/>
      <c r="S1161" s="68"/>
      <c r="T1161" s="68"/>
      <c r="U1161" s="68"/>
      <c r="V1161" s="68"/>
      <c r="W1161" s="68"/>
      <c r="X1161" s="68"/>
      <c r="Y1161" s="68"/>
    </row>
    <row r="1162" spans="1:25" x14ac:dyDescent="0.2">
      <c r="A1162" s="77" t="s">
        <v>19</v>
      </c>
      <c r="B1162" s="68" t="s">
        <v>28</v>
      </c>
      <c r="C1162" s="68" t="s">
        <v>0</v>
      </c>
      <c r="D1162" s="68" t="s">
        <v>311</v>
      </c>
      <c r="E1162" s="78">
        <f>+IF(ISNUMBER(DATA!H3655),DATA!H3655,"n/a")</f>
        <v>138377.54</v>
      </c>
      <c r="F1162" s="79">
        <f>+IF(ISNUMBER(DATA!I3655),DATA!I3655,"n/a")</f>
        <v>-0.12331499999999999</v>
      </c>
      <c r="G1162" s="78">
        <f>+IF(ISNUMBER(DATA!J3655),DATA!J3655,"n/a")</f>
        <v>500760.24</v>
      </c>
      <c r="H1162" s="79">
        <f>+IF(ISNUMBER(DATA!K3655),DATA!K3655,"n/a")</f>
        <v>-0.16794799999999999</v>
      </c>
      <c r="I1162" s="78">
        <f>+IF(ISNUMBER(DATA!L3655),DATA!L3655,"n/a")</f>
        <v>878338.67</v>
      </c>
      <c r="J1162" s="79">
        <f>+IF(ISNUMBER(DATA!M3655),DATA!M3655,"n/a")</f>
        <v>-0.110973</v>
      </c>
      <c r="K1162" s="78">
        <f>+IF(ISNUMBER(DATA!N3655),DATA!N3655,"n/a")</f>
        <v>1625743.55</v>
      </c>
      <c r="L1162" s="79">
        <f>+IF(ISNUMBER(DATA!O3655),DATA!O3655,"n/a")</f>
        <v>-3.5013000000000002E-2</v>
      </c>
      <c r="R1162" s="68"/>
      <c r="S1162" s="68"/>
      <c r="T1162" s="68"/>
      <c r="U1162" s="68"/>
      <c r="V1162" s="68"/>
      <c r="W1162" s="68"/>
      <c r="X1162" s="68"/>
      <c r="Y1162" s="68"/>
    </row>
    <row r="1163" spans="1:25" x14ac:dyDescent="0.2">
      <c r="A1163" s="77" t="s">
        <v>19</v>
      </c>
      <c r="B1163" s="68" t="s">
        <v>28</v>
      </c>
      <c r="C1163" s="68" t="s">
        <v>0</v>
      </c>
      <c r="D1163" s="68" t="s">
        <v>312</v>
      </c>
      <c r="E1163" s="78">
        <f>+IF(ISNUMBER(DATA!H3656),DATA!H3656,"n/a")</f>
        <v>68543.12</v>
      </c>
      <c r="F1163" s="79">
        <f>+IF(ISNUMBER(DATA!I3656),DATA!I3656,"n/a")</f>
        <v>2.4205000000000001E-2</v>
      </c>
      <c r="G1163" s="78">
        <f>+IF(ISNUMBER(DATA!J3656),DATA!J3656,"n/a")</f>
        <v>227796.04</v>
      </c>
      <c r="H1163" s="79">
        <f>+IF(ISNUMBER(DATA!K3656),DATA!K3656,"n/a")</f>
        <v>2.212E-3</v>
      </c>
      <c r="I1163" s="78">
        <f>+IF(ISNUMBER(DATA!L3656),DATA!L3656,"n/a")</f>
        <v>489583.73</v>
      </c>
      <c r="J1163" s="79">
        <f>+IF(ISNUMBER(DATA!M3656),DATA!M3656,"n/a")</f>
        <v>0.138626</v>
      </c>
      <c r="K1163" s="78">
        <f>+IF(ISNUMBER(DATA!N3656),DATA!N3656,"n/a")</f>
        <v>978931.53</v>
      </c>
      <c r="L1163" s="79">
        <f>+IF(ISNUMBER(DATA!O3656),DATA!O3656,"n/a")</f>
        <v>0.24091199999999999</v>
      </c>
      <c r="R1163" s="68"/>
      <c r="S1163" s="68"/>
      <c r="T1163" s="68"/>
      <c r="U1163" s="68"/>
      <c r="V1163" s="68"/>
      <c r="W1163" s="68"/>
      <c r="X1163" s="68"/>
      <c r="Y1163" s="68"/>
    </row>
    <row r="1164" spans="1:25" x14ac:dyDescent="0.2">
      <c r="A1164" s="77" t="s">
        <v>19</v>
      </c>
      <c r="B1164" s="68" t="s">
        <v>28</v>
      </c>
      <c r="C1164" s="68" t="s">
        <v>0</v>
      </c>
      <c r="D1164" s="68" t="s">
        <v>313</v>
      </c>
      <c r="E1164" s="78">
        <f>+IF(ISNUMBER(DATA!H3657),DATA!H3657,"n/a")</f>
        <v>73891.16</v>
      </c>
      <c r="F1164" s="79">
        <f>+IF(ISNUMBER(DATA!I3657),DATA!I3657,"n/a")</f>
        <v>7.6284000000000005E-2</v>
      </c>
      <c r="G1164" s="78">
        <f>+IF(ISNUMBER(DATA!J3657),DATA!J3657,"n/a")</f>
        <v>313196.37</v>
      </c>
      <c r="H1164" s="79">
        <f>+IF(ISNUMBER(DATA!K3657),DATA!K3657,"n/a")</f>
        <v>9.9365999999999996E-2</v>
      </c>
      <c r="I1164" s="78">
        <f>+IF(ISNUMBER(DATA!L3657),DATA!L3657,"n/a")</f>
        <v>559117.35</v>
      </c>
      <c r="J1164" s="79">
        <f>+IF(ISNUMBER(DATA!M3657),DATA!M3657,"n/a")</f>
        <v>6.3325999999999993E-2</v>
      </c>
      <c r="K1164" s="78">
        <f>+IF(ISNUMBER(DATA!N3657),DATA!N3657,"n/a")</f>
        <v>929403.94</v>
      </c>
      <c r="L1164" s="79">
        <f>+IF(ISNUMBER(DATA!O3657),DATA!O3657,"n/a")</f>
        <v>4.8336999999999998E-2</v>
      </c>
      <c r="R1164" s="68"/>
      <c r="S1164" s="68"/>
      <c r="T1164" s="68"/>
      <c r="U1164" s="68"/>
      <c r="V1164" s="68"/>
      <c r="W1164" s="68"/>
      <c r="X1164" s="68"/>
      <c r="Y1164" s="68"/>
    </row>
    <row r="1165" spans="1:25" x14ac:dyDescent="0.2">
      <c r="A1165" s="77" t="s">
        <v>19</v>
      </c>
      <c r="B1165" s="68" t="s">
        <v>28</v>
      </c>
      <c r="C1165" s="68" t="s">
        <v>0</v>
      </c>
      <c r="D1165" s="68" t="s">
        <v>314</v>
      </c>
      <c r="E1165" s="78">
        <f>+IF(ISNUMBER(DATA!H3658),DATA!H3658,"n/a")</f>
        <v>129738.68</v>
      </c>
      <c r="F1165" s="79">
        <f>+IF(ISNUMBER(DATA!I3658),DATA!I3658,"n/a")</f>
        <v>1.0412760000000001</v>
      </c>
      <c r="G1165" s="78">
        <f>+IF(ISNUMBER(DATA!J3658),DATA!J3658,"n/a")</f>
        <v>448296.2</v>
      </c>
      <c r="H1165" s="79">
        <f>+IF(ISNUMBER(DATA!K3658),DATA!K3658,"n/a")</f>
        <v>1.0595000000000001</v>
      </c>
      <c r="I1165" s="78">
        <f>+IF(ISNUMBER(DATA!L3658),DATA!L3658,"n/a")</f>
        <v>879161.73</v>
      </c>
      <c r="J1165" s="79">
        <f>+IF(ISNUMBER(DATA!M3658),DATA!M3658,"n/a")</f>
        <v>1.0728040000000001</v>
      </c>
      <c r="K1165" s="78">
        <f>+IF(ISNUMBER(DATA!N3658),DATA!N3658,"n/a")</f>
        <v>1330541.1599999999</v>
      </c>
      <c r="L1165" s="79">
        <f>+IF(ISNUMBER(DATA!O3658),DATA!O3658,"n/a")</f>
        <v>0.70502900000000002</v>
      </c>
      <c r="R1165" s="68"/>
      <c r="S1165" s="68"/>
      <c r="T1165" s="68"/>
      <c r="U1165" s="68"/>
      <c r="V1165" s="68"/>
      <c r="W1165" s="68"/>
      <c r="X1165" s="68"/>
      <c r="Y1165" s="68"/>
    </row>
    <row r="1166" spans="1:25" x14ac:dyDescent="0.2">
      <c r="A1166" s="77" t="s">
        <v>19</v>
      </c>
      <c r="B1166" s="68" t="s">
        <v>28</v>
      </c>
      <c r="C1166" s="68" t="s">
        <v>0</v>
      </c>
      <c r="D1166" s="68" t="s">
        <v>315</v>
      </c>
      <c r="E1166" s="78">
        <f>+IF(ISNUMBER(DATA!H3659),DATA!H3659,"n/a")</f>
        <v>57863.86</v>
      </c>
      <c r="F1166" s="79">
        <f>+IF(ISNUMBER(DATA!I3659),DATA!I3659,"n/a")</f>
        <v>0.152584</v>
      </c>
      <c r="G1166" s="78">
        <f>+IF(ISNUMBER(DATA!J3659),DATA!J3659,"n/a")</f>
        <v>205605.65</v>
      </c>
      <c r="H1166" s="79">
        <f>+IF(ISNUMBER(DATA!K3659),DATA!K3659,"n/a")</f>
        <v>0.11405999999999999</v>
      </c>
      <c r="I1166" s="78">
        <f>+IF(ISNUMBER(DATA!L3659),DATA!L3659,"n/a")</f>
        <v>384261.95</v>
      </c>
      <c r="J1166" s="79">
        <f>+IF(ISNUMBER(DATA!M3659),DATA!M3659,"n/a")</f>
        <v>0.10970199999999999</v>
      </c>
      <c r="K1166" s="78">
        <f>+IF(ISNUMBER(DATA!N3659),DATA!N3659,"n/a")</f>
        <v>682601.51</v>
      </c>
      <c r="L1166" s="79">
        <f>+IF(ISNUMBER(DATA!O3659),DATA!O3659,"n/a")</f>
        <v>3.2592999999999997E-2</v>
      </c>
      <c r="R1166" s="68"/>
      <c r="S1166" s="68"/>
      <c r="T1166" s="68"/>
      <c r="U1166" s="68"/>
      <c r="V1166" s="68"/>
      <c r="W1166" s="68"/>
      <c r="X1166" s="68"/>
      <c r="Y1166" s="68"/>
    </row>
    <row r="1167" spans="1:25" x14ac:dyDescent="0.2">
      <c r="A1167" s="77" t="s">
        <v>19</v>
      </c>
      <c r="B1167" s="68" t="s">
        <v>28</v>
      </c>
      <c r="C1167" s="68" t="s">
        <v>0</v>
      </c>
      <c r="D1167" s="68" t="s">
        <v>316</v>
      </c>
      <c r="E1167" s="78">
        <f>+IF(ISNUMBER(DATA!H3660),DATA!H3660,"n/a")</f>
        <v>67927.27</v>
      </c>
      <c r="F1167" s="79">
        <f>+IF(ISNUMBER(DATA!I3660),DATA!I3660,"n/a")</f>
        <v>0.53183100000000005</v>
      </c>
      <c r="G1167" s="78">
        <f>+IF(ISNUMBER(DATA!J3660),DATA!J3660,"n/a")</f>
        <v>238705.47</v>
      </c>
      <c r="H1167" s="79">
        <f>+IF(ISNUMBER(DATA!K3660),DATA!K3660,"n/a")</f>
        <v>0.49135899999999999</v>
      </c>
      <c r="I1167" s="78">
        <f>+IF(ISNUMBER(DATA!L3660),DATA!L3660,"n/a")</f>
        <v>409059.3</v>
      </c>
      <c r="J1167" s="79">
        <f>+IF(ISNUMBER(DATA!M3660),DATA!M3660,"n/a")</f>
        <v>0.362236</v>
      </c>
      <c r="K1167" s="78">
        <f>+IF(ISNUMBER(DATA!N3660),DATA!N3660,"n/a")</f>
        <v>686574.17</v>
      </c>
      <c r="L1167" s="79">
        <f>+IF(ISNUMBER(DATA!O3660),DATA!O3660,"n/a")</f>
        <v>0.19352800000000001</v>
      </c>
      <c r="R1167" s="68"/>
      <c r="S1167" s="68"/>
      <c r="T1167" s="68"/>
      <c r="U1167" s="68"/>
      <c r="V1167" s="68"/>
      <c r="W1167" s="68"/>
      <c r="X1167" s="68"/>
      <c r="Y1167" s="68"/>
    </row>
    <row r="1168" spans="1:25" x14ac:dyDescent="0.2">
      <c r="A1168" s="77" t="s">
        <v>19</v>
      </c>
      <c r="B1168" s="68" t="s">
        <v>28</v>
      </c>
      <c r="C1168" s="68" t="s">
        <v>0</v>
      </c>
      <c r="D1168" s="68" t="s">
        <v>317</v>
      </c>
      <c r="E1168" s="78">
        <f>+IF(ISNUMBER(DATA!H3661),DATA!H3661,"n/a")</f>
        <v>65205.35</v>
      </c>
      <c r="F1168" s="79">
        <f>+IF(ISNUMBER(DATA!I3661),DATA!I3661,"n/a")</f>
        <v>1.2178800000000001</v>
      </c>
      <c r="G1168" s="78">
        <f>+IF(ISNUMBER(DATA!J3661),DATA!J3661,"n/a")</f>
        <v>234059.25</v>
      </c>
      <c r="H1168" s="79">
        <f>+IF(ISNUMBER(DATA!K3661),DATA!K3661,"n/a")</f>
        <v>1.196882</v>
      </c>
      <c r="I1168" s="78">
        <f>+IF(ISNUMBER(DATA!L3661),DATA!L3661,"n/a")</f>
        <v>369022.54</v>
      </c>
      <c r="J1168" s="79">
        <f>+IF(ISNUMBER(DATA!M3661),DATA!M3661,"n/a")</f>
        <v>0.82775500000000002</v>
      </c>
      <c r="K1168" s="78">
        <f>+IF(ISNUMBER(DATA!N3661),DATA!N3661,"n/a")</f>
        <v>558583.27</v>
      </c>
      <c r="L1168" s="79">
        <f>+IF(ISNUMBER(DATA!O3661),DATA!O3661,"n/a")</f>
        <v>0.46773100000000001</v>
      </c>
      <c r="R1168" s="68"/>
      <c r="S1168" s="68"/>
      <c r="T1168" s="68"/>
      <c r="U1168" s="68"/>
      <c r="V1168" s="68"/>
      <c r="W1168" s="68"/>
      <c r="X1168" s="68"/>
      <c r="Y1168" s="68"/>
    </row>
    <row r="1169" spans="1:25" x14ac:dyDescent="0.2">
      <c r="A1169" s="77" t="s">
        <v>19</v>
      </c>
      <c r="B1169" s="68" t="s">
        <v>28</v>
      </c>
      <c r="C1169" s="68" t="s">
        <v>0</v>
      </c>
      <c r="D1169" s="68" t="s">
        <v>318</v>
      </c>
      <c r="E1169" s="78">
        <f>+IF(ISNUMBER(DATA!H3662),DATA!H3662,"n/a")</f>
        <v>64446.58</v>
      </c>
      <c r="F1169" s="79">
        <f>+IF(ISNUMBER(DATA!I3662),DATA!I3662,"n/a")</f>
        <v>3.4458999999999997E-2</v>
      </c>
      <c r="G1169" s="78">
        <f>+IF(ISNUMBER(DATA!J3662),DATA!J3662,"n/a")</f>
        <v>202841.31</v>
      </c>
      <c r="H1169" s="79">
        <f>+IF(ISNUMBER(DATA!K3662),DATA!K3662,"n/a")</f>
        <v>-0.106804</v>
      </c>
      <c r="I1169" s="78">
        <f>+IF(ISNUMBER(DATA!L3662),DATA!L3662,"n/a")</f>
        <v>374144.33</v>
      </c>
      <c r="J1169" s="79">
        <f>+IF(ISNUMBER(DATA!M3662),DATA!M3662,"n/a")</f>
        <v>-7.7077999999999994E-2</v>
      </c>
      <c r="K1169" s="78">
        <f>+IF(ISNUMBER(DATA!N3662),DATA!N3662,"n/a")</f>
        <v>703927.25</v>
      </c>
      <c r="L1169" s="79">
        <f>+IF(ISNUMBER(DATA!O3662),DATA!O3662,"n/a")</f>
        <v>-2.3206999999999998E-2</v>
      </c>
      <c r="R1169" s="68"/>
      <c r="S1169" s="68"/>
      <c r="T1169" s="68"/>
      <c r="U1169" s="68"/>
      <c r="V1169" s="68"/>
      <c r="W1169" s="68"/>
      <c r="X1169" s="68"/>
      <c r="Y1169" s="68"/>
    </row>
    <row r="1170" spans="1:25" x14ac:dyDescent="0.2">
      <c r="A1170" s="77" t="s">
        <v>19</v>
      </c>
      <c r="B1170" s="68" t="s">
        <v>28</v>
      </c>
      <c r="C1170" s="68" t="s">
        <v>0</v>
      </c>
      <c r="D1170" s="68" t="s">
        <v>319</v>
      </c>
      <c r="E1170" s="78">
        <f>+IF(ISNUMBER(DATA!H3663),DATA!H3663,"n/a")</f>
        <v>45505.7</v>
      </c>
      <c r="F1170" s="79">
        <f>+IF(ISNUMBER(DATA!I3663),DATA!I3663,"n/a")</f>
        <v>1.1020989999999999</v>
      </c>
      <c r="G1170" s="78">
        <f>+IF(ISNUMBER(DATA!J3663),DATA!J3663,"n/a")</f>
        <v>153438.07999999999</v>
      </c>
      <c r="H1170" s="79">
        <f>+IF(ISNUMBER(DATA!K3663),DATA!K3663,"n/a")</f>
        <v>0.91308199999999995</v>
      </c>
      <c r="I1170" s="78">
        <f>+IF(ISNUMBER(DATA!L3663),DATA!L3663,"n/a")</f>
        <v>306851.31</v>
      </c>
      <c r="J1170" s="79">
        <f>+IF(ISNUMBER(DATA!M3663),DATA!M3663,"n/a")</f>
        <v>1.2269099999999999</v>
      </c>
      <c r="K1170" s="78">
        <f>+IF(ISNUMBER(DATA!N3663),DATA!N3663,"n/a")</f>
        <v>499094.31</v>
      </c>
      <c r="L1170" s="79">
        <f>+IF(ISNUMBER(DATA!O3663),DATA!O3663,"n/a")</f>
        <v>1.1195790000000001</v>
      </c>
      <c r="R1170" s="68"/>
      <c r="S1170" s="68"/>
      <c r="T1170" s="68"/>
      <c r="U1170" s="68"/>
      <c r="V1170" s="68"/>
      <c r="W1170" s="68"/>
      <c r="X1170" s="68"/>
      <c r="Y1170" s="68"/>
    </row>
    <row r="1171" spans="1:25" x14ac:dyDescent="0.2">
      <c r="A1171" s="77" t="s">
        <v>19</v>
      </c>
      <c r="B1171" s="68" t="s">
        <v>28</v>
      </c>
      <c r="C1171" s="68" t="s">
        <v>0</v>
      </c>
      <c r="D1171" s="68" t="s">
        <v>320</v>
      </c>
      <c r="E1171" s="78">
        <f>+IF(ISNUMBER(DATA!H3664),DATA!H3664,"n/a")</f>
        <v>71930.149999999994</v>
      </c>
      <c r="F1171" s="79">
        <f>+IF(ISNUMBER(DATA!I3664),DATA!I3664,"n/a")</f>
        <v>0.311589</v>
      </c>
      <c r="G1171" s="78">
        <f>+IF(ISNUMBER(DATA!J3664),DATA!J3664,"n/a")</f>
        <v>246257.84</v>
      </c>
      <c r="H1171" s="79">
        <f>+IF(ISNUMBER(DATA!K3664),DATA!K3664,"n/a")</f>
        <v>0.28209899999999999</v>
      </c>
      <c r="I1171" s="78">
        <f>+IF(ISNUMBER(DATA!L3664),DATA!L3664,"n/a")</f>
        <v>476284.7</v>
      </c>
      <c r="J1171" s="79">
        <f>+IF(ISNUMBER(DATA!M3664),DATA!M3664,"n/a")</f>
        <v>0.30912400000000001</v>
      </c>
      <c r="K1171" s="78">
        <f>+IF(ISNUMBER(DATA!N3664),DATA!N3664,"n/a")</f>
        <v>830136.77</v>
      </c>
      <c r="L1171" s="79">
        <f>+IF(ISNUMBER(DATA!O3664),DATA!O3664,"n/a")</f>
        <v>0.24168500000000001</v>
      </c>
      <c r="R1171" s="68"/>
      <c r="S1171" s="68"/>
      <c r="T1171" s="68"/>
      <c r="U1171" s="68"/>
      <c r="V1171" s="68"/>
      <c r="W1171" s="68"/>
      <c r="X1171" s="68"/>
      <c r="Y1171" s="68"/>
    </row>
    <row r="1172" spans="1:25" x14ac:dyDescent="0.2">
      <c r="A1172" s="77" t="s">
        <v>19</v>
      </c>
      <c r="B1172" s="68" t="s">
        <v>28</v>
      </c>
      <c r="C1172" s="68" t="s">
        <v>0</v>
      </c>
      <c r="D1172" s="68" t="s">
        <v>321</v>
      </c>
      <c r="E1172" s="78">
        <f>+IF(ISNUMBER(DATA!H3665),DATA!H3665,"n/a")</f>
        <v>132108.01</v>
      </c>
      <c r="F1172" s="79">
        <f>+IF(ISNUMBER(DATA!I3665),DATA!I3665,"n/a")</f>
        <v>-5.9912E-2</v>
      </c>
      <c r="G1172" s="78">
        <f>+IF(ISNUMBER(DATA!J3665),DATA!J3665,"n/a")</f>
        <v>445309.05</v>
      </c>
      <c r="H1172" s="79">
        <f>+IF(ISNUMBER(DATA!K3665),DATA!K3665,"n/a")</f>
        <v>-0.121655</v>
      </c>
      <c r="I1172" s="78">
        <f>+IF(ISNUMBER(DATA!L3665),DATA!L3665,"n/a")</f>
        <v>841699.3</v>
      </c>
      <c r="J1172" s="79">
        <f>+IF(ISNUMBER(DATA!M3665),DATA!M3665,"n/a")</f>
        <v>-0.114486</v>
      </c>
      <c r="K1172" s="78">
        <f>+IF(ISNUMBER(DATA!N3665),DATA!N3665,"n/a")</f>
        <v>1663553.31</v>
      </c>
      <c r="L1172" s="79">
        <f>+IF(ISNUMBER(DATA!O3665),DATA!O3665,"n/a")</f>
        <v>-4.5571E-2</v>
      </c>
      <c r="R1172" s="68"/>
      <c r="S1172" s="68"/>
      <c r="T1172" s="68"/>
      <c r="U1172" s="68"/>
      <c r="V1172" s="68"/>
      <c r="W1172" s="68"/>
      <c r="X1172" s="68"/>
      <c r="Y1172" s="68"/>
    </row>
    <row r="1173" spans="1:25" x14ac:dyDescent="0.2">
      <c r="A1173" s="77" t="s">
        <v>19</v>
      </c>
      <c r="B1173" s="68" t="s">
        <v>28</v>
      </c>
      <c r="C1173" s="68" t="s">
        <v>0</v>
      </c>
      <c r="D1173" s="68" t="s">
        <v>322</v>
      </c>
      <c r="E1173" s="78">
        <f>+IF(ISNUMBER(DATA!H3666),DATA!H3666,"n/a")</f>
        <v>166615.67000000001</v>
      </c>
      <c r="F1173" s="79">
        <f>+IF(ISNUMBER(DATA!I3666),DATA!I3666,"n/a")</f>
        <v>0.90590599999999999</v>
      </c>
      <c r="G1173" s="78">
        <f>+IF(ISNUMBER(DATA!J3666),DATA!J3666,"n/a")</f>
        <v>577572</v>
      </c>
      <c r="H1173" s="79">
        <f>+IF(ISNUMBER(DATA!K3666),DATA!K3666,"n/a")</f>
        <v>0.99859600000000004</v>
      </c>
      <c r="I1173" s="78">
        <f>+IF(ISNUMBER(DATA!L3666),DATA!L3666,"n/a")</f>
        <v>1162900.18</v>
      </c>
      <c r="J1173" s="79">
        <f>+IF(ISNUMBER(DATA!M3666),DATA!M3666,"n/a")</f>
        <v>1.177872</v>
      </c>
      <c r="K1173" s="78">
        <f>+IF(ISNUMBER(DATA!N3666),DATA!N3666,"n/a")</f>
        <v>1781734.14</v>
      </c>
      <c r="L1173" s="79">
        <f>+IF(ISNUMBER(DATA!O3666),DATA!O3666,"n/a")</f>
        <v>0.850352</v>
      </c>
      <c r="R1173" s="68"/>
      <c r="S1173" s="68"/>
      <c r="T1173" s="68"/>
      <c r="U1173" s="68"/>
      <c r="V1173" s="68"/>
      <c r="W1173" s="68"/>
      <c r="X1173" s="68"/>
      <c r="Y1173" s="68"/>
    </row>
    <row r="1174" spans="1:25" x14ac:dyDescent="0.2">
      <c r="A1174" s="77" t="s">
        <v>19</v>
      </c>
      <c r="B1174" s="68" t="s">
        <v>28</v>
      </c>
      <c r="C1174" s="68" t="s">
        <v>0</v>
      </c>
      <c r="D1174" s="68" t="s">
        <v>323</v>
      </c>
      <c r="E1174" s="78">
        <f>+IF(ISNUMBER(DATA!H3667),DATA!H3667,"n/a")</f>
        <v>105779.32</v>
      </c>
      <c r="F1174" s="79">
        <f>+IF(ISNUMBER(DATA!I3667),DATA!I3667,"n/a")</f>
        <v>0.14557999999999999</v>
      </c>
      <c r="G1174" s="78">
        <f>+IF(ISNUMBER(DATA!J3667),DATA!J3667,"n/a")</f>
        <v>364024.89</v>
      </c>
      <c r="H1174" s="79">
        <f>+IF(ISNUMBER(DATA!K3667),DATA!K3667,"n/a")</f>
        <v>0.126997</v>
      </c>
      <c r="I1174" s="78">
        <f>+IF(ISNUMBER(DATA!L3667),DATA!L3667,"n/a")</f>
        <v>722912.61</v>
      </c>
      <c r="J1174" s="79">
        <f>+IF(ISNUMBER(DATA!M3667),DATA!M3667,"n/a")</f>
        <v>0.20425599999999999</v>
      </c>
      <c r="K1174" s="78">
        <f>+IF(ISNUMBER(DATA!N3667),DATA!N3667,"n/a")</f>
        <v>1249191.1499999999</v>
      </c>
      <c r="L1174" s="79">
        <f>+IF(ISNUMBER(DATA!O3667),DATA!O3667,"n/a")</f>
        <v>0.15167</v>
      </c>
      <c r="R1174" s="68"/>
      <c r="S1174" s="68"/>
      <c r="T1174" s="68"/>
      <c r="U1174" s="68"/>
      <c r="V1174" s="68"/>
      <c r="W1174" s="68"/>
      <c r="X1174" s="68"/>
      <c r="Y1174" s="68"/>
    </row>
    <row r="1175" spans="1:25" x14ac:dyDescent="0.2">
      <c r="A1175" s="77" t="s">
        <v>19</v>
      </c>
      <c r="B1175" s="68" t="s">
        <v>28</v>
      </c>
      <c r="C1175" s="68" t="s">
        <v>0</v>
      </c>
      <c r="D1175" s="68" t="s">
        <v>324</v>
      </c>
      <c r="E1175" s="78">
        <f>+IF(ISNUMBER(DATA!H3668),DATA!H3668,"n/a")</f>
        <v>72197.97</v>
      </c>
      <c r="F1175" s="79">
        <f>+IF(ISNUMBER(DATA!I3668),DATA!I3668,"n/a")</f>
        <v>0.141376</v>
      </c>
      <c r="G1175" s="78">
        <f>+IF(ISNUMBER(DATA!J3668),DATA!J3668,"n/a")</f>
        <v>250638.32</v>
      </c>
      <c r="H1175" s="79">
        <f>+IF(ISNUMBER(DATA!K3668),DATA!K3668,"n/a")</f>
        <v>6.5548999999999996E-2</v>
      </c>
      <c r="I1175" s="78">
        <f>+IF(ISNUMBER(DATA!L3668),DATA!L3668,"n/a")</f>
        <v>431633.3</v>
      </c>
      <c r="J1175" s="79">
        <f>+IF(ISNUMBER(DATA!M3668),DATA!M3668,"n/a")</f>
        <v>-2.0761000000000002E-2</v>
      </c>
      <c r="K1175" s="78">
        <f>+IF(ISNUMBER(DATA!N3668),DATA!N3668,"n/a")</f>
        <v>789857.17</v>
      </c>
      <c r="L1175" s="79">
        <f>+IF(ISNUMBER(DATA!O3668),DATA!O3668,"n/a")</f>
        <v>4.1626000000000003E-2</v>
      </c>
      <c r="R1175" s="68"/>
      <c r="S1175" s="68"/>
      <c r="T1175" s="68"/>
      <c r="U1175" s="68"/>
      <c r="V1175" s="68"/>
      <c r="W1175" s="68"/>
      <c r="X1175" s="68"/>
      <c r="Y1175" s="68"/>
    </row>
    <row r="1176" spans="1:25" x14ac:dyDescent="0.2">
      <c r="A1176" s="77" t="s">
        <v>19</v>
      </c>
      <c r="B1176" s="68" t="s">
        <v>28</v>
      </c>
      <c r="C1176" s="68" t="s">
        <v>0</v>
      </c>
      <c r="D1176" s="68" t="s">
        <v>325</v>
      </c>
      <c r="E1176" s="78">
        <f>+IF(ISNUMBER(DATA!H3669),DATA!H3669,"n/a")</f>
        <v>105553.48</v>
      </c>
      <c r="F1176" s="79">
        <f>+IF(ISNUMBER(DATA!I3669),DATA!I3669,"n/a")</f>
        <v>-0.109571</v>
      </c>
      <c r="G1176" s="78">
        <f>+IF(ISNUMBER(DATA!J3669),DATA!J3669,"n/a")</f>
        <v>352732.17</v>
      </c>
      <c r="H1176" s="79">
        <f>+IF(ISNUMBER(DATA!K3669),DATA!K3669,"n/a")</f>
        <v>-8.9760000000000006E-2</v>
      </c>
      <c r="I1176" s="78">
        <f>+IF(ISNUMBER(DATA!L3669),DATA!L3669,"n/a")</f>
        <v>694821.61</v>
      </c>
      <c r="J1176" s="79">
        <f>+IF(ISNUMBER(DATA!M3669),DATA!M3669,"n/a")</f>
        <v>-3.8661000000000001E-2</v>
      </c>
      <c r="K1176" s="78">
        <f>+IF(ISNUMBER(DATA!N3669),DATA!N3669,"n/a")</f>
        <v>1365462.51</v>
      </c>
      <c r="L1176" s="79">
        <f>+IF(ISNUMBER(DATA!O3669),DATA!O3669,"n/a")</f>
        <v>3.82E-3</v>
      </c>
      <c r="R1176" s="68"/>
      <c r="S1176" s="68"/>
      <c r="T1176" s="68"/>
      <c r="U1176" s="68"/>
      <c r="V1176" s="68"/>
      <c r="W1176" s="68"/>
      <c r="X1176" s="68"/>
      <c r="Y1176" s="68"/>
    </row>
    <row r="1177" spans="1:25" x14ac:dyDescent="0.2">
      <c r="A1177" s="77" t="s">
        <v>19</v>
      </c>
      <c r="B1177" s="68" t="s">
        <v>28</v>
      </c>
      <c r="C1177" s="68" t="s">
        <v>0</v>
      </c>
      <c r="D1177" s="68" t="s">
        <v>351</v>
      </c>
      <c r="E1177" s="78">
        <f>+IF(ISNUMBER(DATA!H3670),DATA!H3670,"n/a")</f>
        <v>64487.45</v>
      </c>
      <c r="F1177" s="79">
        <f>+IF(ISNUMBER(DATA!I3670),DATA!I3670,"n/a")</f>
        <v>0.84385699999999997</v>
      </c>
      <c r="G1177" s="78">
        <f>+IF(ISNUMBER(DATA!J3670),DATA!J3670,"n/a")</f>
        <v>221335.97</v>
      </c>
      <c r="H1177" s="79">
        <f>+IF(ISNUMBER(DATA!K3670),DATA!K3670,"n/a")</f>
        <v>0.84900299999999995</v>
      </c>
      <c r="I1177" s="78">
        <f>+IF(ISNUMBER(DATA!L3670),DATA!L3670,"n/a")</f>
        <v>386724.22</v>
      </c>
      <c r="J1177" s="79">
        <f>+IF(ISNUMBER(DATA!M3670),DATA!M3670,"n/a")</f>
        <v>0.60731000000000002</v>
      </c>
      <c r="K1177" s="78">
        <f>+IF(ISNUMBER(DATA!N3670),DATA!N3670,"n/a")</f>
        <v>609059.67000000004</v>
      </c>
      <c r="L1177" s="79">
        <f>+IF(ISNUMBER(DATA!O3670),DATA!O3670,"n/a")</f>
        <v>0.368284</v>
      </c>
      <c r="R1177" s="68"/>
      <c r="S1177" s="68"/>
      <c r="T1177" s="68"/>
      <c r="U1177" s="68"/>
      <c r="V1177" s="68"/>
      <c r="W1177" s="68"/>
      <c r="X1177" s="68"/>
      <c r="Y1177" s="68"/>
    </row>
    <row r="1178" spans="1:25" x14ac:dyDescent="0.2">
      <c r="A1178" s="77" t="s">
        <v>19</v>
      </c>
      <c r="B1178" s="68" t="s">
        <v>28</v>
      </c>
      <c r="C1178" s="68" t="s">
        <v>0</v>
      </c>
      <c r="D1178" s="68" t="s">
        <v>352</v>
      </c>
      <c r="E1178" s="78">
        <f>+IF(ISNUMBER(DATA!H3671),DATA!H3671,"n/a")</f>
        <v>52172.54</v>
      </c>
      <c r="F1178" s="79">
        <f>+IF(ISNUMBER(DATA!I3671),DATA!I3671,"n/a")</f>
        <v>9.8399999999999998E-3</v>
      </c>
      <c r="G1178" s="78">
        <f>+IF(ISNUMBER(DATA!J3671),DATA!J3671,"n/a")</f>
        <v>184455.51</v>
      </c>
      <c r="H1178" s="79">
        <f>+IF(ISNUMBER(DATA!K3671),DATA!K3671,"n/a")</f>
        <v>0.104367</v>
      </c>
      <c r="I1178" s="78">
        <f>+IF(ISNUMBER(DATA!L3671),DATA!L3671,"n/a")</f>
        <v>383522.66</v>
      </c>
      <c r="J1178" s="79">
        <f>+IF(ISNUMBER(DATA!M3671),DATA!M3671,"n/a")</f>
        <v>0.199651</v>
      </c>
      <c r="K1178" s="78">
        <f>+IF(ISNUMBER(DATA!N3671),DATA!N3671,"n/a")</f>
        <v>751994.29</v>
      </c>
      <c r="L1178" s="79">
        <f>+IF(ISNUMBER(DATA!O3671),DATA!O3671,"n/a")</f>
        <v>0.250942</v>
      </c>
      <c r="R1178" s="68"/>
      <c r="S1178" s="68"/>
      <c r="T1178" s="68"/>
      <c r="U1178" s="68"/>
      <c r="V1178" s="68"/>
      <c r="W1178" s="68"/>
      <c r="X1178" s="68"/>
      <c r="Y1178" s="68"/>
    </row>
    <row r="1179" spans="1:25" x14ac:dyDescent="0.2">
      <c r="A1179" s="77"/>
      <c r="E1179" s="78"/>
      <c r="F1179" s="79"/>
      <c r="G1179" s="78"/>
      <c r="H1179" s="79"/>
      <c r="I1179" s="78"/>
      <c r="J1179" s="79"/>
      <c r="K1179" s="78"/>
      <c r="L1179" s="79"/>
      <c r="R1179" s="68"/>
      <c r="S1179" s="68"/>
      <c r="T1179" s="68"/>
      <c r="U1179" s="68"/>
      <c r="V1179" s="68"/>
      <c r="W1179" s="68"/>
      <c r="X1179" s="68"/>
      <c r="Y1179" s="68"/>
    </row>
    <row r="1180" spans="1:25" x14ac:dyDescent="0.2">
      <c r="A1180" s="77" t="s">
        <v>19</v>
      </c>
      <c r="B1180" s="68" t="s">
        <v>28</v>
      </c>
      <c r="C1180" s="68" t="s">
        <v>9</v>
      </c>
      <c r="D1180" s="68" t="s">
        <v>278</v>
      </c>
      <c r="E1180" s="88">
        <f>+IF(ISNUMBER(DATA!H3681),DATA!H3681,"n/a")</f>
        <v>11235.52</v>
      </c>
      <c r="F1180" s="79">
        <f>+IF(ISNUMBER(DATA!I3681),DATA!I3681,"n/a")</f>
        <v>9.5519999999999997E-3</v>
      </c>
      <c r="G1180" s="88">
        <f>+IF(ISNUMBER(DATA!J3681),DATA!J3681,"n/a")</f>
        <v>45802.14</v>
      </c>
      <c r="H1180" s="79">
        <f>+IF(ISNUMBER(DATA!K3681),DATA!K3681,"n/a")</f>
        <v>-3.7190000000000001E-2</v>
      </c>
      <c r="I1180" s="88">
        <f>+IF(ISNUMBER(DATA!L3681),DATA!L3681,"n/a")</f>
        <v>82668</v>
      </c>
      <c r="J1180" s="79">
        <f>+IF(ISNUMBER(DATA!M3681),DATA!M3681,"n/a")</f>
        <v>-3.7926000000000001E-2</v>
      </c>
      <c r="K1180" s="88">
        <f>+IF(ISNUMBER(DATA!N3681),DATA!N3681,"n/a")</f>
        <v>148915.42000000001</v>
      </c>
      <c r="L1180" s="79">
        <f>+IF(ISNUMBER(DATA!O3681),DATA!O3681,"n/a")</f>
        <v>-1.56E-4</v>
      </c>
      <c r="R1180" s="68"/>
      <c r="S1180" s="68"/>
      <c r="T1180" s="68"/>
      <c r="U1180" s="68"/>
      <c r="V1180" s="68"/>
      <c r="W1180" s="68"/>
      <c r="X1180" s="68"/>
      <c r="Y1180" s="68"/>
    </row>
    <row r="1181" spans="1:25" x14ac:dyDescent="0.2">
      <c r="A1181" s="77" t="s">
        <v>19</v>
      </c>
      <c r="B1181" s="68" t="s">
        <v>28</v>
      </c>
      <c r="C1181" s="68" t="s">
        <v>9</v>
      </c>
      <c r="D1181" s="68" t="s">
        <v>279</v>
      </c>
      <c r="E1181" s="88">
        <f>+IF(ISNUMBER(DATA!H3682),DATA!H3682,"n/a")</f>
        <v>31728.92</v>
      </c>
      <c r="F1181" s="79">
        <f>+IF(ISNUMBER(DATA!I3682),DATA!I3682,"n/a")</f>
        <v>1.799115</v>
      </c>
      <c r="G1181" s="88">
        <f>+IF(ISNUMBER(DATA!J3682),DATA!J3682,"n/a")</f>
        <v>96003.13</v>
      </c>
      <c r="H1181" s="79">
        <f>+IF(ISNUMBER(DATA!K3682),DATA!K3682,"n/a")</f>
        <v>1.497331</v>
      </c>
      <c r="I1181" s="88">
        <f>+IF(ISNUMBER(DATA!L3682),DATA!L3682,"n/a")</f>
        <v>203691.84</v>
      </c>
      <c r="J1181" s="79">
        <f>+IF(ISNUMBER(DATA!M3682),DATA!M3682,"n/a")</f>
        <v>2.1245150000000002</v>
      </c>
      <c r="K1181" s="88">
        <f>+IF(ISNUMBER(DATA!N3682),DATA!N3682,"n/a")</f>
        <v>345884.14</v>
      </c>
      <c r="L1181" s="79">
        <f>+IF(ISNUMBER(DATA!O3682),DATA!O3682,"n/a")</f>
        <v>2.0418449999999999</v>
      </c>
      <c r="R1181" s="68"/>
      <c r="S1181" s="68"/>
      <c r="T1181" s="68"/>
      <c r="U1181" s="68"/>
      <c r="V1181" s="68"/>
      <c r="W1181" s="68"/>
      <c r="X1181" s="68"/>
      <c r="Y1181" s="68"/>
    </row>
    <row r="1182" spans="1:25" x14ac:dyDescent="0.2">
      <c r="A1182" s="77" t="s">
        <v>19</v>
      </c>
      <c r="B1182" s="68" t="s">
        <v>28</v>
      </c>
      <c r="C1182" s="68" t="s">
        <v>9</v>
      </c>
      <c r="D1182" s="68" t="s">
        <v>280</v>
      </c>
      <c r="E1182" s="88">
        <f>+IF(ISNUMBER(DATA!H3683),DATA!H3683,"n/a")</f>
        <v>29699</v>
      </c>
      <c r="F1182" s="79">
        <f>+IF(ISNUMBER(DATA!I3683),DATA!I3683,"n/a")</f>
        <v>0.210012</v>
      </c>
      <c r="G1182" s="88">
        <f>+IF(ISNUMBER(DATA!J3683),DATA!J3683,"n/a")</f>
        <v>106517.55</v>
      </c>
      <c r="H1182" s="79">
        <f>+IF(ISNUMBER(DATA!K3683),DATA!K3683,"n/a")</f>
        <v>0.183728</v>
      </c>
      <c r="I1182" s="88">
        <f>+IF(ISNUMBER(DATA!L3683),DATA!L3683,"n/a")</f>
        <v>197314.87</v>
      </c>
      <c r="J1182" s="79">
        <f>+IF(ISNUMBER(DATA!M3683),DATA!M3683,"n/a")</f>
        <v>0.200268</v>
      </c>
      <c r="K1182" s="88">
        <f>+IF(ISNUMBER(DATA!N3683),DATA!N3683,"n/a")</f>
        <v>351859.49</v>
      </c>
      <c r="L1182" s="79">
        <f>+IF(ISNUMBER(DATA!O3683),DATA!O3683,"n/a")</f>
        <v>0.18481700000000001</v>
      </c>
      <c r="R1182" s="68"/>
      <c r="S1182" s="68"/>
      <c r="T1182" s="68"/>
      <c r="U1182" s="68"/>
      <c r="V1182" s="68"/>
      <c r="W1182" s="68"/>
      <c r="X1182" s="68"/>
      <c r="Y1182" s="68"/>
    </row>
    <row r="1183" spans="1:25" x14ac:dyDescent="0.2">
      <c r="A1183" s="77" t="s">
        <v>19</v>
      </c>
      <c r="B1183" s="68" t="s">
        <v>28</v>
      </c>
      <c r="C1183" s="68" t="s">
        <v>9</v>
      </c>
      <c r="D1183" s="68" t="s">
        <v>281</v>
      </c>
      <c r="E1183" s="88">
        <f>+IF(ISNUMBER(DATA!H3684),DATA!H3684,"n/a")</f>
        <v>15994.07</v>
      </c>
      <c r="F1183" s="79">
        <f>+IF(ISNUMBER(DATA!I3684),DATA!I3684,"n/a")</f>
        <v>0.63818299999999994</v>
      </c>
      <c r="G1183" s="88">
        <f>+IF(ISNUMBER(DATA!J3684),DATA!J3684,"n/a")</f>
        <v>52965.35</v>
      </c>
      <c r="H1183" s="79">
        <f>+IF(ISNUMBER(DATA!K3684),DATA!K3684,"n/a")</f>
        <v>0.57150999999999996</v>
      </c>
      <c r="I1183" s="88">
        <f>+IF(ISNUMBER(DATA!L3684),DATA!L3684,"n/a")</f>
        <v>108038.37</v>
      </c>
      <c r="J1183" s="79">
        <f>+IF(ISNUMBER(DATA!M3684),DATA!M3684,"n/a")</f>
        <v>0.99058800000000002</v>
      </c>
      <c r="K1183" s="88">
        <f>+IF(ISNUMBER(DATA!N3684),DATA!N3684,"n/a")</f>
        <v>177494.25</v>
      </c>
      <c r="L1183" s="79">
        <f>+IF(ISNUMBER(DATA!O3684),DATA!O3684,"n/a")</f>
        <v>0.94065900000000002</v>
      </c>
      <c r="R1183" s="68"/>
      <c r="S1183" s="68"/>
      <c r="T1183" s="68"/>
      <c r="U1183" s="68"/>
      <c r="V1183" s="68"/>
      <c r="W1183" s="68"/>
      <c r="X1183" s="68"/>
      <c r="Y1183" s="68"/>
    </row>
    <row r="1184" spans="1:25" x14ac:dyDescent="0.2">
      <c r="A1184" s="77" t="s">
        <v>19</v>
      </c>
      <c r="B1184" s="68" t="s">
        <v>28</v>
      </c>
      <c r="C1184" s="68" t="s">
        <v>9</v>
      </c>
      <c r="D1184" s="68" t="s">
        <v>282</v>
      </c>
      <c r="E1184" s="88">
        <f>+IF(ISNUMBER(DATA!H3685),DATA!H3685,"n/a")</f>
        <v>46435.65</v>
      </c>
      <c r="F1184" s="79">
        <f>+IF(ISNUMBER(DATA!I3685),DATA!I3685,"n/a")</f>
        <v>0.81936299999999995</v>
      </c>
      <c r="G1184" s="88">
        <f>+IF(ISNUMBER(DATA!J3685),DATA!J3685,"n/a")</f>
        <v>156597.94</v>
      </c>
      <c r="H1184" s="79">
        <f>+IF(ISNUMBER(DATA!K3685),DATA!K3685,"n/a")</f>
        <v>0.61333599999999999</v>
      </c>
      <c r="I1184" s="88">
        <f>+IF(ISNUMBER(DATA!L3685),DATA!L3685,"n/a")</f>
        <v>249160.67</v>
      </c>
      <c r="J1184" s="79">
        <f>+IF(ISNUMBER(DATA!M3685),DATA!M3685,"n/a")</f>
        <v>0.41802800000000001</v>
      </c>
      <c r="K1184" s="88">
        <f>+IF(ISNUMBER(DATA!N3685),DATA!N3685,"n/a")</f>
        <v>394757.99</v>
      </c>
      <c r="L1184" s="79">
        <f>+IF(ISNUMBER(DATA!O3685),DATA!O3685,"n/a")</f>
        <v>0.21810399999999999</v>
      </c>
      <c r="R1184" s="68"/>
      <c r="S1184" s="68"/>
      <c r="T1184" s="68"/>
      <c r="U1184" s="68"/>
      <c r="V1184" s="68"/>
      <c r="W1184" s="68"/>
      <c r="X1184" s="68"/>
      <c r="Y1184" s="68"/>
    </row>
    <row r="1185" spans="1:25" x14ac:dyDescent="0.2">
      <c r="A1185" s="77" t="s">
        <v>19</v>
      </c>
      <c r="B1185" s="68" t="s">
        <v>28</v>
      </c>
      <c r="C1185" s="68" t="s">
        <v>9</v>
      </c>
      <c r="D1185" s="68" t="s">
        <v>283</v>
      </c>
      <c r="E1185" s="88">
        <f>+IF(ISNUMBER(DATA!H3686),DATA!H3686,"n/a")</f>
        <v>15035.39</v>
      </c>
      <c r="F1185" s="79">
        <f>+IF(ISNUMBER(DATA!I3686),DATA!I3686,"n/a")</f>
        <v>-5.2738E-2</v>
      </c>
      <c r="G1185" s="88">
        <f>+IF(ISNUMBER(DATA!J3686),DATA!J3686,"n/a")</f>
        <v>55192.91</v>
      </c>
      <c r="H1185" s="79">
        <f>+IF(ISNUMBER(DATA!K3686),DATA!K3686,"n/a")</f>
        <v>-0.12306400000000001</v>
      </c>
      <c r="I1185" s="88">
        <f>+IF(ISNUMBER(DATA!L3686),DATA!L3686,"n/a")</f>
        <v>96072.15</v>
      </c>
      <c r="J1185" s="79">
        <f>+IF(ISNUMBER(DATA!M3686),DATA!M3686,"n/a")</f>
        <v>5.1809999999999998E-3</v>
      </c>
      <c r="K1185" s="88">
        <f>+IF(ISNUMBER(DATA!N3686),DATA!N3686,"n/a")</f>
        <v>159018.53</v>
      </c>
      <c r="L1185" s="79">
        <f>+IF(ISNUMBER(DATA!O3686),DATA!O3686,"n/a")</f>
        <v>9.3619999999999995E-2</v>
      </c>
      <c r="R1185" s="68"/>
      <c r="S1185" s="68"/>
      <c r="T1185" s="68"/>
      <c r="U1185" s="68"/>
      <c r="V1185" s="68"/>
      <c r="W1185" s="68"/>
      <c r="X1185" s="68"/>
      <c r="Y1185" s="68"/>
    </row>
    <row r="1186" spans="1:25" x14ac:dyDescent="0.2">
      <c r="A1186" s="77" t="s">
        <v>19</v>
      </c>
      <c r="B1186" s="68" t="s">
        <v>28</v>
      </c>
      <c r="C1186" s="68" t="s">
        <v>9</v>
      </c>
      <c r="D1186" s="68" t="s">
        <v>284</v>
      </c>
      <c r="E1186" s="88">
        <f>+IF(ISNUMBER(DATA!H3687),DATA!H3687,"n/a")</f>
        <v>4202.58</v>
      </c>
      <c r="F1186" s="79">
        <f>+IF(ISNUMBER(DATA!I3687),DATA!I3687,"n/a")</f>
        <v>-0.34770800000000002</v>
      </c>
      <c r="G1186" s="88">
        <f>+IF(ISNUMBER(DATA!J3687),DATA!J3687,"n/a")</f>
        <v>17748.66</v>
      </c>
      <c r="H1186" s="79">
        <f>+IF(ISNUMBER(DATA!K3687),DATA!K3687,"n/a")</f>
        <v>-0.239728</v>
      </c>
      <c r="I1186" s="88">
        <f>+IF(ISNUMBER(DATA!L3687),DATA!L3687,"n/a")</f>
        <v>39152.94</v>
      </c>
      <c r="J1186" s="79">
        <f>+IF(ISNUMBER(DATA!M3687),DATA!M3687,"n/a")</f>
        <v>-7.0846000000000006E-2</v>
      </c>
      <c r="K1186" s="88">
        <f>+IF(ISNUMBER(DATA!N3687),DATA!N3687,"n/a")</f>
        <v>73418.039999999994</v>
      </c>
      <c r="L1186" s="79">
        <f>+IF(ISNUMBER(DATA!O3687),DATA!O3687,"n/a")</f>
        <v>-3.5899E-2</v>
      </c>
      <c r="R1186" s="68"/>
      <c r="S1186" s="68"/>
      <c r="T1186" s="68"/>
      <c r="U1186" s="68"/>
      <c r="V1186" s="68"/>
      <c r="W1186" s="68"/>
      <c r="X1186" s="68"/>
      <c r="Y1186" s="68"/>
    </row>
    <row r="1187" spans="1:25" x14ac:dyDescent="0.2">
      <c r="A1187" s="77" t="s">
        <v>19</v>
      </c>
      <c r="B1187" s="68" t="s">
        <v>28</v>
      </c>
      <c r="C1187" s="68" t="s">
        <v>9</v>
      </c>
      <c r="D1187" s="68" t="s">
        <v>285</v>
      </c>
      <c r="E1187" s="88">
        <f>+IF(ISNUMBER(DATA!H3688),DATA!H3688,"n/a")</f>
        <v>26521.5</v>
      </c>
      <c r="F1187" s="79">
        <f>+IF(ISNUMBER(DATA!I3688),DATA!I3688,"n/a")</f>
        <v>-5.382E-2</v>
      </c>
      <c r="G1187" s="88">
        <f>+IF(ISNUMBER(DATA!J3688),DATA!J3688,"n/a")</f>
        <v>94534.56</v>
      </c>
      <c r="H1187" s="79">
        <f>+IF(ISNUMBER(DATA!K3688),DATA!K3688,"n/a")</f>
        <v>5.7299999999999999E-3</v>
      </c>
      <c r="I1187" s="88">
        <f>+IF(ISNUMBER(DATA!L3688),DATA!L3688,"n/a")</f>
        <v>191359.94</v>
      </c>
      <c r="J1187" s="79">
        <f>+IF(ISNUMBER(DATA!M3688),DATA!M3688,"n/a")</f>
        <v>0.117828</v>
      </c>
      <c r="K1187" s="88">
        <f>+IF(ISNUMBER(DATA!N3688),DATA!N3688,"n/a")</f>
        <v>365389.79</v>
      </c>
      <c r="L1187" s="79">
        <f>+IF(ISNUMBER(DATA!O3688),DATA!O3688,"n/a")</f>
        <v>6.6236000000000003E-2</v>
      </c>
      <c r="R1187" s="68"/>
      <c r="S1187" s="68"/>
      <c r="T1187" s="68"/>
      <c r="U1187" s="68"/>
      <c r="V1187" s="68"/>
      <c r="W1187" s="68"/>
      <c r="X1187" s="68"/>
      <c r="Y1187" s="68"/>
    </row>
    <row r="1188" spans="1:25" x14ac:dyDescent="0.2">
      <c r="A1188" s="77" t="s">
        <v>19</v>
      </c>
      <c r="B1188" s="68" t="s">
        <v>28</v>
      </c>
      <c r="C1188" s="68" t="s">
        <v>9</v>
      </c>
      <c r="D1188" s="68" t="s">
        <v>286</v>
      </c>
      <c r="E1188" s="88">
        <f>+IF(ISNUMBER(DATA!H3689),DATA!H3689,"n/a")</f>
        <v>29725.94</v>
      </c>
      <c r="F1188" s="79">
        <f>+IF(ISNUMBER(DATA!I3689),DATA!I3689,"n/a")</f>
        <v>1.31115</v>
      </c>
      <c r="G1188" s="88">
        <f>+IF(ISNUMBER(DATA!J3689),DATA!J3689,"n/a")</f>
        <v>95249.67</v>
      </c>
      <c r="H1188" s="79">
        <f>+IF(ISNUMBER(DATA!K3689),DATA!K3689,"n/a")</f>
        <v>1.5760700000000001</v>
      </c>
      <c r="I1188" s="88">
        <f>+IF(ISNUMBER(DATA!L3689),DATA!L3689,"n/a")</f>
        <v>211304.06</v>
      </c>
      <c r="J1188" s="79">
        <f>+IF(ISNUMBER(DATA!M3689),DATA!M3689,"n/a")</f>
        <v>1.8141879999999999</v>
      </c>
      <c r="K1188" s="88">
        <f>+IF(ISNUMBER(DATA!N3689),DATA!N3689,"n/a")</f>
        <v>354965.78</v>
      </c>
      <c r="L1188" s="79">
        <f>+IF(ISNUMBER(DATA!O3689),DATA!O3689,"n/a")</f>
        <v>1.529722</v>
      </c>
      <c r="R1188" s="68"/>
      <c r="S1188" s="68"/>
      <c r="T1188" s="68"/>
      <c r="U1188" s="68"/>
      <c r="V1188" s="68"/>
      <c r="W1188" s="68"/>
      <c r="X1188" s="68"/>
      <c r="Y1188" s="68"/>
    </row>
    <row r="1189" spans="1:25" x14ac:dyDescent="0.2">
      <c r="A1189" s="77" t="s">
        <v>19</v>
      </c>
      <c r="B1189" s="68" t="s">
        <v>28</v>
      </c>
      <c r="C1189" s="68" t="s">
        <v>9</v>
      </c>
      <c r="D1189" s="68" t="s">
        <v>287</v>
      </c>
      <c r="E1189" s="88">
        <f>+IF(ISNUMBER(DATA!H3690),DATA!H3690,"n/a")</f>
        <v>5744.49</v>
      </c>
      <c r="F1189" s="79">
        <f>+IF(ISNUMBER(DATA!I3690),DATA!I3690,"n/a")</f>
        <v>0.25591399999999997</v>
      </c>
      <c r="G1189" s="88">
        <f>+IF(ISNUMBER(DATA!J3690),DATA!J3690,"n/a")</f>
        <v>23505.4</v>
      </c>
      <c r="H1189" s="79">
        <f>+IF(ISNUMBER(DATA!K3690),DATA!K3690,"n/a")</f>
        <v>0.23854500000000001</v>
      </c>
      <c r="I1189" s="88">
        <f>+IF(ISNUMBER(DATA!L3690),DATA!L3690,"n/a")</f>
        <v>39669.79</v>
      </c>
      <c r="J1189" s="79">
        <f>+IF(ISNUMBER(DATA!M3690),DATA!M3690,"n/a")</f>
        <v>0.229376</v>
      </c>
      <c r="K1189" s="88">
        <f>+IF(ISNUMBER(DATA!N3690),DATA!N3690,"n/a")</f>
        <v>64844.13</v>
      </c>
      <c r="L1189" s="79">
        <f>+IF(ISNUMBER(DATA!O3690),DATA!O3690,"n/a")</f>
        <v>0.22047800000000001</v>
      </c>
      <c r="R1189" s="68"/>
      <c r="S1189" s="68"/>
      <c r="T1189" s="68"/>
      <c r="U1189" s="68"/>
      <c r="V1189" s="68"/>
      <c r="W1189" s="68"/>
      <c r="X1189" s="68"/>
      <c r="Y1189" s="68"/>
    </row>
    <row r="1190" spans="1:25" x14ac:dyDescent="0.2">
      <c r="A1190" s="77" t="s">
        <v>19</v>
      </c>
      <c r="B1190" s="68" t="s">
        <v>28</v>
      </c>
      <c r="C1190" s="68" t="s">
        <v>9</v>
      </c>
      <c r="D1190" s="68" t="s">
        <v>288</v>
      </c>
      <c r="E1190" s="88">
        <f>+IF(ISNUMBER(DATA!H3691),DATA!H3691,"n/a")</f>
        <v>16150.85</v>
      </c>
      <c r="F1190" s="79">
        <f>+IF(ISNUMBER(DATA!I3691),DATA!I3691,"n/a")</f>
        <v>0.45561400000000002</v>
      </c>
      <c r="G1190" s="88">
        <f>+IF(ISNUMBER(DATA!J3691),DATA!J3691,"n/a")</f>
        <v>58646.35</v>
      </c>
      <c r="H1190" s="79">
        <f>+IF(ISNUMBER(DATA!K3691),DATA!K3691,"n/a")</f>
        <v>0.71863299999999997</v>
      </c>
      <c r="I1190" s="88">
        <f>+IF(ISNUMBER(DATA!L3691),DATA!L3691,"n/a")</f>
        <v>107852.64</v>
      </c>
      <c r="J1190" s="79">
        <f>+IF(ISNUMBER(DATA!M3691),DATA!M3691,"n/a")</f>
        <v>0.58254099999999998</v>
      </c>
      <c r="K1190" s="88">
        <f>+IF(ISNUMBER(DATA!N3691),DATA!N3691,"n/a")</f>
        <v>171823.24</v>
      </c>
      <c r="L1190" s="79">
        <f>+IF(ISNUMBER(DATA!O3691),DATA!O3691,"n/a")</f>
        <v>0.346223</v>
      </c>
      <c r="R1190" s="68"/>
      <c r="S1190" s="68"/>
      <c r="T1190" s="68"/>
      <c r="U1190" s="68"/>
      <c r="V1190" s="68"/>
      <c r="W1190" s="68"/>
      <c r="X1190" s="68"/>
      <c r="Y1190" s="68"/>
    </row>
    <row r="1191" spans="1:25" x14ac:dyDescent="0.2">
      <c r="A1191" s="77" t="s">
        <v>19</v>
      </c>
      <c r="B1191" s="68" t="s">
        <v>28</v>
      </c>
      <c r="C1191" s="68" t="s">
        <v>9</v>
      </c>
      <c r="D1191" s="68" t="s">
        <v>289</v>
      </c>
      <c r="E1191" s="88">
        <f>+IF(ISNUMBER(DATA!H3692),DATA!H3692,"n/a")</f>
        <v>22108.22</v>
      </c>
      <c r="F1191" s="79">
        <f>+IF(ISNUMBER(DATA!I3692),DATA!I3692,"n/a")</f>
        <v>1.1600630000000001</v>
      </c>
      <c r="G1191" s="88">
        <f>+IF(ISNUMBER(DATA!J3692),DATA!J3692,"n/a")</f>
        <v>74332.59</v>
      </c>
      <c r="H1191" s="79">
        <f>+IF(ISNUMBER(DATA!K3692),DATA!K3692,"n/a")</f>
        <v>0.98558199999999996</v>
      </c>
      <c r="I1191" s="88">
        <f>+IF(ISNUMBER(DATA!L3692),DATA!L3692,"n/a")</f>
        <v>154694.10999999999</v>
      </c>
      <c r="J1191" s="79">
        <f>+IF(ISNUMBER(DATA!M3692),DATA!M3692,"n/a")</f>
        <v>1.1876770000000001</v>
      </c>
      <c r="K1191" s="88">
        <f>+IF(ISNUMBER(DATA!N3692),DATA!N3692,"n/a")</f>
        <v>264664.86</v>
      </c>
      <c r="L1191" s="79">
        <f>+IF(ISNUMBER(DATA!O3692),DATA!O3692,"n/a")</f>
        <v>1.152441</v>
      </c>
      <c r="R1191" s="68"/>
      <c r="S1191" s="68"/>
      <c r="T1191" s="68"/>
      <c r="U1191" s="68"/>
      <c r="V1191" s="68"/>
      <c r="W1191" s="68"/>
      <c r="X1191" s="68"/>
      <c r="Y1191" s="68"/>
    </row>
    <row r="1192" spans="1:25" x14ac:dyDescent="0.2">
      <c r="A1192" s="77" t="s">
        <v>19</v>
      </c>
      <c r="B1192" s="68" t="s">
        <v>28</v>
      </c>
      <c r="C1192" s="68" t="s">
        <v>9</v>
      </c>
      <c r="D1192" s="68" t="s">
        <v>290</v>
      </c>
      <c r="E1192" s="88">
        <f>+IF(ISNUMBER(DATA!H3693),DATA!H3693,"n/a")</f>
        <v>27916.74</v>
      </c>
      <c r="F1192" s="79">
        <f>+IF(ISNUMBER(DATA!I3693),DATA!I3693,"n/a")</f>
        <v>0.42846899999999999</v>
      </c>
      <c r="G1192" s="88">
        <f>+IF(ISNUMBER(DATA!J3693),DATA!J3693,"n/a")</f>
        <v>96104.03</v>
      </c>
      <c r="H1192" s="79">
        <f>+IF(ISNUMBER(DATA!K3693),DATA!K3693,"n/a")</f>
        <v>0.42097499999999999</v>
      </c>
      <c r="I1192" s="88">
        <f>+IF(ISNUMBER(DATA!L3693),DATA!L3693,"n/a")</f>
        <v>180720.99</v>
      </c>
      <c r="J1192" s="79">
        <f>+IF(ISNUMBER(DATA!M3693),DATA!M3693,"n/a")</f>
        <v>0.49085800000000002</v>
      </c>
      <c r="K1192" s="88">
        <f>+IF(ISNUMBER(DATA!N3693),DATA!N3693,"n/a")</f>
        <v>304338.3</v>
      </c>
      <c r="L1192" s="79">
        <f>+IF(ISNUMBER(DATA!O3693),DATA!O3693,"n/a")</f>
        <v>0.68395899999999998</v>
      </c>
      <c r="R1192" s="68"/>
      <c r="S1192" s="68"/>
      <c r="T1192" s="68"/>
      <c r="U1192" s="68"/>
      <c r="V1192" s="68"/>
      <c r="W1192" s="68"/>
      <c r="X1192" s="68"/>
      <c r="Y1192" s="68"/>
    </row>
    <row r="1193" spans="1:25" x14ac:dyDescent="0.2">
      <c r="A1193" s="77" t="s">
        <v>19</v>
      </c>
      <c r="B1193" s="68" t="s">
        <v>28</v>
      </c>
      <c r="C1193" s="68" t="s">
        <v>9</v>
      </c>
      <c r="D1193" s="68" t="s">
        <v>291</v>
      </c>
      <c r="E1193" s="88">
        <f>+IF(ISNUMBER(DATA!H3694),DATA!H3694,"n/a")</f>
        <v>41227.379999999997</v>
      </c>
      <c r="F1193" s="79">
        <f>+IF(ISNUMBER(DATA!I3694),DATA!I3694,"n/a")</f>
        <v>0.102392</v>
      </c>
      <c r="G1193" s="88">
        <f>+IF(ISNUMBER(DATA!J3694),DATA!J3694,"n/a")</f>
        <v>145314.04999999999</v>
      </c>
      <c r="H1193" s="79">
        <f>+IF(ISNUMBER(DATA!K3694),DATA!K3694,"n/a")</f>
        <v>0.34118399999999999</v>
      </c>
      <c r="I1193" s="88">
        <f>+IF(ISNUMBER(DATA!L3694),DATA!L3694,"n/a")</f>
        <v>294075.83</v>
      </c>
      <c r="J1193" s="79">
        <f>+IF(ISNUMBER(DATA!M3694),DATA!M3694,"n/a")</f>
        <v>0.29120800000000002</v>
      </c>
      <c r="K1193" s="88">
        <f>+IF(ISNUMBER(DATA!N3694),DATA!N3694,"n/a")</f>
        <v>505707.97</v>
      </c>
      <c r="L1193" s="79">
        <f>+IF(ISNUMBER(DATA!O3694),DATA!O3694,"n/a")</f>
        <v>0.15782599999999999</v>
      </c>
      <c r="R1193" s="68"/>
      <c r="S1193" s="68"/>
      <c r="T1193" s="68"/>
      <c r="U1193" s="68"/>
      <c r="V1193" s="68"/>
      <c r="W1193" s="68"/>
      <c r="X1193" s="68"/>
      <c r="Y1193" s="68"/>
    </row>
    <row r="1194" spans="1:25" x14ac:dyDescent="0.2">
      <c r="A1194" s="77" t="s">
        <v>19</v>
      </c>
      <c r="B1194" s="68" t="s">
        <v>28</v>
      </c>
      <c r="C1194" s="68" t="s">
        <v>9</v>
      </c>
      <c r="D1194" s="68" t="s">
        <v>292</v>
      </c>
      <c r="E1194" s="88">
        <f>+IF(ISNUMBER(DATA!H3695),DATA!H3695,"n/a")</f>
        <v>26808.28</v>
      </c>
      <c r="F1194" s="79">
        <f>+IF(ISNUMBER(DATA!I3695),DATA!I3695,"n/a")</f>
        <v>-0.16381799999999999</v>
      </c>
      <c r="G1194" s="88">
        <f>+IF(ISNUMBER(DATA!J3695),DATA!J3695,"n/a")</f>
        <v>88939.17</v>
      </c>
      <c r="H1194" s="79">
        <f>+IF(ISNUMBER(DATA!K3695),DATA!K3695,"n/a")</f>
        <v>-2.9840000000000001E-3</v>
      </c>
      <c r="I1194" s="88">
        <f>+IF(ISNUMBER(DATA!L3695),DATA!L3695,"n/a")</f>
        <v>189147.94</v>
      </c>
      <c r="J1194" s="79">
        <f>+IF(ISNUMBER(DATA!M3695),DATA!M3695,"n/a")</f>
        <v>2.9843999999999999E-2</v>
      </c>
      <c r="K1194" s="88">
        <f>+IF(ISNUMBER(DATA!N3695),DATA!N3695,"n/a")</f>
        <v>348291.69</v>
      </c>
      <c r="L1194" s="79">
        <f>+IF(ISNUMBER(DATA!O3695),DATA!O3695,"n/a")</f>
        <v>3.8899999999999998E-3</v>
      </c>
      <c r="R1194" s="68"/>
      <c r="S1194" s="68"/>
      <c r="T1194" s="68"/>
      <c r="U1194" s="68"/>
      <c r="V1194" s="68"/>
      <c r="W1194" s="68"/>
      <c r="X1194" s="68"/>
      <c r="Y1194" s="68"/>
    </row>
    <row r="1195" spans="1:25" x14ac:dyDescent="0.2">
      <c r="A1195" s="77" t="s">
        <v>19</v>
      </c>
      <c r="B1195" s="68" t="s">
        <v>28</v>
      </c>
      <c r="C1195" s="68" t="s">
        <v>9</v>
      </c>
      <c r="D1195" s="68" t="s">
        <v>293</v>
      </c>
      <c r="E1195" s="88">
        <f>+IF(ISNUMBER(DATA!H3696),DATA!H3696,"n/a")</f>
        <v>15721.53</v>
      </c>
      <c r="F1195" s="79">
        <f>+IF(ISNUMBER(DATA!I3696),DATA!I3696,"n/a")</f>
        <v>-4.7721E-2</v>
      </c>
      <c r="G1195" s="88">
        <f>+IF(ISNUMBER(DATA!J3696),DATA!J3696,"n/a")</f>
        <v>57282.02</v>
      </c>
      <c r="H1195" s="79">
        <f>+IF(ISNUMBER(DATA!K3696),DATA!K3696,"n/a")</f>
        <v>-0.10213999999999999</v>
      </c>
      <c r="I1195" s="88">
        <f>+IF(ISNUMBER(DATA!L3696),DATA!L3696,"n/a")</f>
        <v>99743.17</v>
      </c>
      <c r="J1195" s="79">
        <f>+IF(ISNUMBER(DATA!M3696),DATA!M3696,"n/a")</f>
        <v>-6.198E-2</v>
      </c>
      <c r="K1195" s="88">
        <f>+IF(ISNUMBER(DATA!N3696),DATA!N3696,"n/a")</f>
        <v>177300.26</v>
      </c>
      <c r="L1195" s="79">
        <f>+IF(ISNUMBER(DATA!O3696),DATA!O3696,"n/a")</f>
        <v>-8.0059999999999992E-3</v>
      </c>
      <c r="R1195" s="68"/>
      <c r="S1195" s="68"/>
      <c r="T1195" s="68"/>
      <c r="U1195" s="68"/>
      <c r="V1195" s="68"/>
      <c r="W1195" s="68"/>
      <c r="X1195" s="68"/>
      <c r="Y1195" s="68"/>
    </row>
    <row r="1196" spans="1:25" x14ac:dyDescent="0.2">
      <c r="A1196" s="77" t="s">
        <v>19</v>
      </c>
      <c r="B1196" s="68" t="s">
        <v>28</v>
      </c>
      <c r="C1196" s="68" t="s">
        <v>9</v>
      </c>
      <c r="D1196" s="68" t="s">
        <v>294</v>
      </c>
      <c r="E1196" s="88">
        <f>+IF(ISNUMBER(DATA!H3697),DATA!H3697,"n/a")</f>
        <v>22502.9</v>
      </c>
      <c r="F1196" s="79">
        <f>+IF(ISNUMBER(DATA!I3697),DATA!I3697,"n/a")</f>
        <v>3.0653E-2</v>
      </c>
      <c r="G1196" s="88">
        <f>+IF(ISNUMBER(DATA!J3697),DATA!J3697,"n/a")</f>
        <v>83372.28</v>
      </c>
      <c r="H1196" s="79">
        <f>+IF(ISNUMBER(DATA!K3697),DATA!K3697,"n/a")</f>
        <v>-3.8785E-2</v>
      </c>
      <c r="I1196" s="88">
        <f>+IF(ISNUMBER(DATA!L3697),DATA!L3697,"n/a")</f>
        <v>138774.76</v>
      </c>
      <c r="J1196" s="79">
        <f>+IF(ISNUMBER(DATA!M3697),DATA!M3697,"n/a")</f>
        <v>-6.4282000000000006E-2</v>
      </c>
      <c r="K1196" s="88">
        <f>+IF(ISNUMBER(DATA!N3697),DATA!N3697,"n/a")</f>
        <v>253446.25</v>
      </c>
      <c r="L1196" s="79">
        <f>+IF(ISNUMBER(DATA!O3697),DATA!O3697,"n/a")</f>
        <v>-1.8381999999999999E-2</v>
      </c>
      <c r="R1196" s="68"/>
      <c r="S1196" s="68"/>
      <c r="T1196" s="68"/>
      <c r="U1196" s="68"/>
      <c r="V1196" s="68"/>
      <c r="W1196" s="68"/>
      <c r="X1196" s="68"/>
      <c r="Y1196" s="68"/>
    </row>
    <row r="1197" spans="1:25" x14ac:dyDescent="0.2">
      <c r="A1197" s="77" t="s">
        <v>19</v>
      </c>
      <c r="B1197" s="68" t="s">
        <v>28</v>
      </c>
      <c r="C1197" s="68" t="s">
        <v>9</v>
      </c>
      <c r="D1197" s="68" t="s">
        <v>295</v>
      </c>
      <c r="E1197" s="88">
        <f>+IF(ISNUMBER(DATA!H3698),DATA!H3698,"n/a")</f>
        <v>19373.330000000002</v>
      </c>
      <c r="F1197" s="79">
        <f>+IF(ISNUMBER(DATA!I3698),DATA!I3698,"n/a")</f>
        <v>1.493212</v>
      </c>
      <c r="G1197" s="88">
        <f>+IF(ISNUMBER(DATA!J3698),DATA!J3698,"n/a")</f>
        <v>64343.71</v>
      </c>
      <c r="H1197" s="79">
        <f>+IF(ISNUMBER(DATA!K3698),DATA!K3698,"n/a")</f>
        <v>1.2978829999999999</v>
      </c>
      <c r="I1197" s="88">
        <f>+IF(ISNUMBER(DATA!L3698),DATA!L3698,"n/a")</f>
        <v>139621.79</v>
      </c>
      <c r="J1197" s="79">
        <f>+IF(ISNUMBER(DATA!M3698),DATA!M3698,"n/a")</f>
        <v>1.788924</v>
      </c>
      <c r="K1197" s="88">
        <f>+IF(ISNUMBER(DATA!N3698),DATA!N3698,"n/a")</f>
        <v>239457.79</v>
      </c>
      <c r="L1197" s="79">
        <f>+IF(ISNUMBER(DATA!O3698),DATA!O3698,"n/a")</f>
        <v>1.701835</v>
      </c>
      <c r="R1197" s="68"/>
      <c r="S1197" s="68"/>
      <c r="T1197" s="68"/>
      <c r="U1197" s="68"/>
      <c r="V1197" s="68"/>
      <c r="W1197" s="68"/>
      <c r="X1197" s="68"/>
      <c r="Y1197" s="68"/>
    </row>
    <row r="1198" spans="1:25" x14ac:dyDescent="0.2">
      <c r="A1198" s="77" t="s">
        <v>19</v>
      </c>
      <c r="B1198" s="68" t="s">
        <v>28</v>
      </c>
      <c r="C1198" s="68" t="s">
        <v>9</v>
      </c>
      <c r="D1198" s="68" t="s">
        <v>296</v>
      </c>
      <c r="E1198" s="88">
        <f>+IF(ISNUMBER(DATA!H3699),DATA!H3699,"n/a")</f>
        <v>14859</v>
      </c>
      <c r="F1198" s="79">
        <f>+IF(ISNUMBER(DATA!I3699),DATA!I3699,"n/a")</f>
        <v>0.37743500000000002</v>
      </c>
      <c r="G1198" s="88">
        <f>+IF(ISNUMBER(DATA!J3699),DATA!J3699,"n/a")</f>
        <v>50032.03</v>
      </c>
      <c r="H1198" s="79">
        <f>+IF(ISNUMBER(DATA!K3699),DATA!K3699,"n/a")</f>
        <v>0.42138500000000001</v>
      </c>
      <c r="I1198" s="88">
        <f>+IF(ISNUMBER(DATA!L3699),DATA!L3699,"n/a")</f>
        <v>108782.14</v>
      </c>
      <c r="J1198" s="79">
        <f>+IF(ISNUMBER(DATA!M3699),DATA!M3699,"n/a")</f>
        <v>0.55486199999999997</v>
      </c>
      <c r="K1198" s="88">
        <f>+IF(ISNUMBER(DATA!N3699),DATA!N3699,"n/a")</f>
        <v>191114.02</v>
      </c>
      <c r="L1198" s="79">
        <f>+IF(ISNUMBER(DATA!O3699),DATA!O3699,"n/a")</f>
        <v>0.441189</v>
      </c>
      <c r="R1198" s="68"/>
      <c r="S1198" s="68"/>
      <c r="T1198" s="68"/>
      <c r="U1198" s="68"/>
      <c r="V1198" s="68"/>
      <c r="W1198" s="68"/>
      <c r="X1198" s="68"/>
      <c r="Y1198" s="68"/>
    </row>
    <row r="1199" spans="1:25" x14ac:dyDescent="0.2">
      <c r="A1199" s="77" t="s">
        <v>19</v>
      </c>
      <c r="B1199" s="68" t="s">
        <v>28</v>
      </c>
      <c r="C1199" s="68" t="s">
        <v>9</v>
      </c>
      <c r="D1199" s="68" t="s">
        <v>297</v>
      </c>
      <c r="E1199" s="88">
        <f>+IF(ISNUMBER(DATA!H3700),DATA!H3700,"n/a")</f>
        <v>7016.55</v>
      </c>
      <c r="F1199" s="79">
        <f>+IF(ISNUMBER(DATA!I3700),DATA!I3700,"n/a")</f>
        <v>0.285692</v>
      </c>
      <c r="G1199" s="88">
        <f>+IF(ISNUMBER(DATA!J3700),DATA!J3700,"n/a")</f>
        <v>24042.77</v>
      </c>
      <c r="H1199" s="79">
        <f>+IF(ISNUMBER(DATA!K3700),DATA!K3700,"n/a")</f>
        <v>0.27960200000000002</v>
      </c>
      <c r="I1199" s="88">
        <f>+IF(ISNUMBER(DATA!L3700),DATA!L3700,"n/a")</f>
        <v>47623.32</v>
      </c>
      <c r="J1199" s="79">
        <f>+IF(ISNUMBER(DATA!M3700),DATA!M3700,"n/a")</f>
        <v>0.42505599999999999</v>
      </c>
      <c r="K1199" s="88">
        <f>+IF(ISNUMBER(DATA!N3700),DATA!N3700,"n/a")</f>
        <v>83355.98</v>
      </c>
      <c r="L1199" s="79">
        <f>+IF(ISNUMBER(DATA!O3700),DATA!O3700,"n/a")</f>
        <v>0.381272</v>
      </c>
      <c r="R1199" s="68"/>
      <c r="S1199" s="68"/>
      <c r="T1199" s="68"/>
      <c r="U1199" s="68"/>
      <c r="V1199" s="68"/>
      <c r="W1199" s="68"/>
      <c r="X1199" s="68"/>
      <c r="Y1199" s="68"/>
    </row>
    <row r="1200" spans="1:25" x14ac:dyDescent="0.2">
      <c r="A1200" s="77" t="s">
        <v>19</v>
      </c>
      <c r="B1200" s="68" t="s">
        <v>28</v>
      </c>
      <c r="C1200" s="68" t="s">
        <v>9</v>
      </c>
      <c r="D1200" s="68" t="s">
        <v>298</v>
      </c>
      <c r="E1200" s="88">
        <f>+IF(ISNUMBER(DATA!H3701),DATA!H3701,"n/a")</f>
        <v>4676.7700000000004</v>
      </c>
      <c r="F1200" s="79">
        <f>+IF(ISNUMBER(DATA!I3701),DATA!I3701,"n/a")</f>
        <v>0.55017000000000005</v>
      </c>
      <c r="G1200" s="88">
        <f>+IF(ISNUMBER(DATA!J3701),DATA!J3701,"n/a")</f>
        <v>17614.16</v>
      </c>
      <c r="H1200" s="79">
        <f>+IF(ISNUMBER(DATA!K3701),DATA!K3701,"n/a")</f>
        <v>0.50071100000000002</v>
      </c>
      <c r="I1200" s="88">
        <f>+IF(ISNUMBER(DATA!L3701),DATA!L3701,"n/a")</f>
        <v>34159.769999999997</v>
      </c>
      <c r="J1200" s="79">
        <f>+IF(ISNUMBER(DATA!M3701),DATA!M3701,"n/a")</f>
        <v>0.40771200000000002</v>
      </c>
      <c r="K1200" s="88">
        <f>+IF(ISNUMBER(DATA!N3701),DATA!N3701,"n/a")</f>
        <v>55316.62</v>
      </c>
      <c r="L1200" s="79">
        <f>+IF(ISNUMBER(DATA!O3701),DATA!O3701,"n/a")</f>
        <v>0.21261099999999999</v>
      </c>
      <c r="R1200" s="68"/>
      <c r="S1200" s="68"/>
      <c r="T1200" s="68"/>
      <c r="U1200" s="68"/>
      <c r="V1200" s="68"/>
      <c r="W1200" s="68"/>
      <c r="X1200" s="68"/>
      <c r="Y1200" s="68"/>
    </row>
    <row r="1201" spans="1:25" x14ac:dyDescent="0.2">
      <c r="A1201" s="77" t="s">
        <v>19</v>
      </c>
      <c r="B1201" s="68" t="s">
        <v>28</v>
      </c>
      <c r="C1201" s="68" t="s">
        <v>9</v>
      </c>
      <c r="D1201" s="68" t="s">
        <v>299</v>
      </c>
      <c r="E1201" s="88">
        <f>+IF(ISNUMBER(DATA!H3702),DATA!H3702,"n/a")</f>
        <v>51055.55</v>
      </c>
      <c r="F1201" s="79">
        <f>+IF(ISNUMBER(DATA!I3702),DATA!I3702,"n/a")</f>
        <v>0.98291300000000004</v>
      </c>
      <c r="G1201" s="88">
        <f>+IF(ISNUMBER(DATA!J3702),DATA!J3702,"n/a")</f>
        <v>170400.26</v>
      </c>
      <c r="H1201" s="79">
        <f>+IF(ISNUMBER(DATA!K3702),DATA!K3702,"n/a")</f>
        <v>0.82514299999999996</v>
      </c>
      <c r="I1201" s="88">
        <f>+IF(ISNUMBER(DATA!L3702),DATA!L3702,"n/a")</f>
        <v>332399.92</v>
      </c>
      <c r="J1201" s="79">
        <f>+IF(ISNUMBER(DATA!M3702),DATA!M3702,"n/a")</f>
        <v>0.87182400000000004</v>
      </c>
      <c r="K1201" s="88">
        <f>+IF(ISNUMBER(DATA!N3702),DATA!N3702,"n/a")</f>
        <v>512915.95</v>
      </c>
      <c r="L1201" s="79">
        <f>+IF(ISNUMBER(DATA!O3702),DATA!O3702,"n/a")</f>
        <v>0.563361</v>
      </c>
      <c r="R1201" s="68"/>
      <c r="S1201" s="68"/>
      <c r="T1201" s="68"/>
      <c r="U1201" s="68"/>
      <c r="V1201" s="68"/>
      <c r="W1201" s="68"/>
      <c r="X1201" s="68"/>
      <c r="Y1201" s="68"/>
    </row>
    <row r="1202" spans="1:25" x14ac:dyDescent="0.2">
      <c r="A1202" s="77" t="s">
        <v>19</v>
      </c>
      <c r="B1202" s="68" t="s">
        <v>28</v>
      </c>
      <c r="C1202" s="68" t="s">
        <v>9</v>
      </c>
      <c r="D1202" s="68" t="s">
        <v>300</v>
      </c>
      <c r="E1202" s="88">
        <f>+IF(ISNUMBER(DATA!H3703),DATA!H3703,"n/a")</f>
        <v>9049.11</v>
      </c>
      <c r="F1202" s="79">
        <f>+IF(ISNUMBER(DATA!I3703),DATA!I3703,"n/a")</f>
        <v>0.74326400000000004</v>
      </c>
      <c r="G1202" s="88">
        <f>+IF(ISNUMBER(DATA!J3703),DATA!J3703,"n/a")</f>
        <v>27824.1</v>
      </c>
      <c r="H1202" s="79">
        <f>+IF(ISNUMBER(DATA!K3703),DATA!K3703,"n/a")</f>
        <v>0.74232500000000001</v>
      </c>
      <c r="I1202" s="88">
        <f>+IF(ISNUMBER(DATA!L3703),DATA!L3703,"n/a")</f>
        <v>61948.47</v>
      </c>
      <c r="J1202" s="79">
        <f>+IF(ISNUMBER(DATA!M3703),DATA!M3703,"n/a")</f>
        <v>1.062362</v>
      </c>
      <c r="K1202" s="88">
        <f>+IF(ISNUMBER(DATA!N3703),DATA!N3703,"n/a")</f>
        <v>106233.74</v>
      </c>
      <c r="L1202" s="79">
        <f>+IF(ISNUMBER(DATA!O3703),DATA!O3703,"n/a")</f>
        <v>0.91105999999999998</v>
      </c>
      <c r="R1202" s="68"/>
      <c r="S1202" s="68"/>
      <c r="T1202" s="68"/>
      <c r="U1202" s="68"/>
      <c r="V1202" s="68"/>
      <c r="W1202" s="68"/>
      <c r="X1202" s="68"/>
      <c r="Y1202" s="68"/>
    </row>
    <row r="1203" spans="1:25" x14ac:dyDescent="0.2">
      <c r="A1203" s="77" t="s">
        <v>19</v>
      </c>
      <c r="B1203" s="68" t="s">
        <v>28</v>
      </c>
      <c r="C1203" s="68" t="s">
        <v>9</v>
      </c>
      <c r="D1203" s="68" t="s">
        <v>301</v>
      </c>
      <c r="E1203" s="88">
        <f>+IF(ISNUMBER(DATA!H3704),DATA!H3704,"n/a")</f>
        <v>18797.78</v>
      </c>
      <c r="F1203" s="79">
        <f>+IF(ISNUMBER(DATA!I3704),DATA!I3704,"n/a")</f>
        <v>4.9284000000000001E-2</v>
      </c>
      <c r="G1203" s="88">
        <f>+IF(ISNUMBER(DATA!J3704),DATA!J3704,"n/a")</f>
        <v>62406.47</v>
      </c>
      <c r="H1203" s="79">
        <f>+IF(ISNUMBER(DATA!K3704),DATA!K3704,"n/a")</f>
        <v>5.9651000000000003E-2</v>
      </c>
      <c r="I1203" s="88">
        <f>+IF(ISNUMBER(DATA!L3704),DATA!L3704,"n/a")</f>
        <v>121490.9</v>
      </c>
      <c r="J1203" s="79">
        <f>+IF(ISNUMBER(DATA!M3704),DATA!M3704,"n/a")</f>
        <v>0.13883100000000001</v>
      </c>
      <c r="K1203" s="88">
        <f>+IF(ISNUMBER(DATA!N3704),DATA!N3704,"n/a")</f>
        <v>240304.03</v>
      </c>
      <c r="L1203" s="79">
        <f>+IF(ISNUMBER(DATA!O3704),DATA!O3704,"n/a")</f>
        <v>0.16766400000000001</v>
      </c>
      <c r="R1203" s="68"/>
      <c r="S1203" s="68"/>
      <c r="T1203" s="68"/>
      <c r="U1203" s="68"/>
      <c r="V1203" s="68"/>
      <c r="W1203" s="68"/>
      <c r="X1203" s="68"/>
      <c r="Y1203" s="68"/>
    </row>
    <row r="1204" spans="1:25" x14ac:dyDescent="0.2">
      <c r="A1204" s="77" t="s">
        <v>19</v>
      </c>
      <c r="B1204" s="68" t="s">
        <v>28</v>
      </c>
      <c r="C1204" s="68" t="s">
        <v>9</v>
      </c>
      <c r="D1204" s="68" t="s">
        <v>302</v>
      </c>
      <c r="E1204" s="88">
        <f>+IF(ISNUMBER(DATA!H3705),DATA!H3705,"n/a")</f>
        <v>4860.18</v>
      </c>
      <c r="F1204" s="79">
        <f>+IF(ISNUMBER(DATA!I3705),DATA!I3705,"n/a")</f>
        <v>0.10459400000000001</v>
      </c>
      <c r="G1204" s="88">
        <f>+IF(ISNUMBER(DATA!J3705),DATA!J3705,"n/a")</f>
        <v>18272.7</v>
      </c>
      <c r="H1204" s="79">
        <f>+IF(ISNUMBER(DATA!K3705),DATA!K3705,"n/a")</f>
        <v>-0.13061900000000001</v>
      </c>
      <c r="I1204" s="88">
        <f>+IF(ISNUMBER(DATA!L3705),DATA!L3705,"n/a")</f>
        <v>38373.01</v>
      </c>
      <c r="J1204" s="79">
        <f>+IF(ISNUMBER(DATA!M3705),DATA!M3705,"n/a")</f>
        <v>-3.0151000000000001E-2</v>
      </c>
      <c r="K1204" s="88">
        <f>+IF(ISNUMBER(DATA!N3705),DATA!N3705,"n/a")</f>
        <v>68419.56</v>
      </c>
      <c r="L1204" s="79">
        <f>+IF(ISNUMBER(DATA!O3705),DATA!O3705,"n/a")</f>
        <v>4.6690000000000002E-2</v>
      </c>
      <c r="R1204" s="68"/>
      <c r="S1204" s="68"/>
      <c r="T1204" s="68"/>
      <c r="U1204" s="68"/>
      <c r="V1204" s="68"/>
      <c r="W1204" s="68"/>
      <c r="X1204" s="68"/>
      <c r="Y1204" s="68"/>
    </row>
    <row r="1205" spans="1:25" x14ac:dyDescent="0.2">
      <c r="A1205" s="77" t="s">
        <v>19</v>
      </c>
      <c r="B1205" s="68" t="s">
        <v>28</v>
      </c>
      <c r="C1205" s="68" t="s">
        <v>9</v>
      </c>
      <c r="D1205" s="68" t="s">
        <v>303</v>
      </c>
      <c r="E1205" s="88">
        <f>+IF(ISNUMBER(DATA!H3706),DATA!H3706,"n/a")</f>
        <v>5701.72</v>
      </c>
      <c r="F1205" s="79">
        <f>+IF(ISNUMBER(DATA!I3706),DATA!I3706,"n/a")</f>
        <v>0.17708599999999999</v>
      </c>
      <c r="G1205" s="88">
        <f>+IF(ISNUMBER(DATA!J3706),DATA!J3706,"n/a")</f>
        <v>20544.939999999999</v>
      </c>
      <c r="H1205" s="79">
        <f>+IF(ISNUMBER(DATA!K3706),DATA!K3706,"n/a")</f>
        <v>3.6339999999999997E-2</v>
      </c>
      <c r="I1205" s="88">
        <f>+IF(ISNUMBER(DATA!L3706),DATA!L3706,"n/a")</f>
        <v>40620.44</v>
      </c>
      <c r="J1205" s="79">
        <f>+IF(ISNUMBER(DATA!M3706),DATA!M3706,"n/a")</f>
        <v>0.14749399999999999</v>
      </c>
      <c r="K1205" s="88">
        <f>+IF(ISNUMBER(DATA!N3706),DATA!N3706,"n/a")</f>
        <v>71823.899999999994</v>
      </c>
      <c r="L1205" s="79">
        <f>+IF(ISNUMBER(DATA!O3706),DATA!O3706,"n/a")</f>
        <v>0.22628999999999999</v>
      </c>
      <c r="R1205" s="68"/>
      <c r="S1205" s="68"/>
      <c r="T1205" s="68"/>
      <c r="U1205" s="68"/>
      <c r="V1205" s="68"/>
      <c r="W1205" s="68"/>
      <c r="X1205" s="68"/>
      <c r="Y1205" s="68"/>
    </row>
    <row r="1206" spans="1:25" x14ac:dyDescent="0.2">
      <c r="A1206" s="77" t="s">
        <v>19</v>
      </c>
      <c r="B1206" s="68" t="s">
        <v>28</v>
      </c>
      <c r="C1206" s="68" t="s">
        <v>9</v>
      </c>
      <c r="D1206" s="68" t="s">
        <v>304</v>
      </c>
      <c r="E1206" s="88">
        <f>+IF(ISNUMBER(DATA!H3707),DATA!H3707,"n/a")</f>
        <v>9377.65</v>
      </c>
      <c r="F1206" s="79">
        <f>+IF(ISNUMBER(DATA!I3707),DATA!I3707,"n/a")</f>
        <v>1.583496</v>
      </c>
      <c r="G1206" s="88">
        <f>+IF(ISNUMBER(DATA!J3707),DATA!J3707,"n/a")</f>
        <v>28189.85</v>
      </c>
      <c r="H1206" s="79">
        <f>+IF(ISNUMBER(DATA!K3707),DATA!K3707,"n/a")</f>
        <v>1.2049369999999999</v>
      </c>
      <c r="I1206" s="88">
        <f>+IF(ISNUMBER(DATA!L3707),DATA!L3707,"n/a")</f>
        <v>58952.05</v>
      </c>
      <c r="J1206" s="79">
        <f>+IF(ISNUMBER(DATA!M3707),DATA!M3707,"n/a")</f>
        <v>1.9103760000000001</v>
      </c>
      <c r="K1206" s="88">
        <f>+IF(ISNUMBER(DATA!N3707),DATA!N3707,"n/a")</f>
        <v>98780.68</v>
      </c>
      <c r="L1206" s="79">
        <f>+IF(ISNUMBER(DATA!O3707),DATA!O3707,"n/a")</f>
        <v>1.843485</v>
      </c>
      <c r="R1206" s="68"/>
      <c r="S1206" s="68"/>
      <c r="T1206" s="68"/>
      <c r="U1206" s="68"/>
      <c r="V1206" s="68"/>
      <c r="W1206" s="68"/>
      <c r="X1206" s="68"/>
      <c r="Y1206" s="68"/>
    </row>
    <row r="1207" spans="1:25" x14ac:dyDescent="0.2">
      <c r="A1207" s="77" t="s">
        <v>19</v>
      </c>
      <c r="B1207" s="68" t="s">
        <v>28</v>
      </c>
      <c r="C1207" s="68" t="s">
        <v>9</v>
      </c>
      <c r="D1207" s="68" t="s">
        <v>305</v>
      </c>
      <c r="E1207" s="88">
        <f>+IF(ISNUMBER(DATA!H3708),DATA!H3708,"n/a")</f>
        <v>12092.6</v>
      </c>
      <c r="F1207" s="79">
        <f>+IF(ISNUMBER(DATA!I3708),DATA!I3708,"n/a")</f>
        <v>0.35576200000000002</v>
      </c>
      <c r="G1207" s="88">
        <f>+IF(ISNUMBER(DATA!J3708),DATA!J3708,"n/a")</f>
        <v>43857.51</v>
      </c>
      <c r="H1207" s="79">
        <f>+IF(ISNUMBER(DATA!K3708),DATA!K3708,"n/a")</f>
        <v>0.36689899999999998</v>
      </c>
      <c r="I1207" s="88">
        <f>+IF(ISNUMBER(DATA!L3708),DATA!L3708,"n/a")</f>
        <v>90047.38</v>
      </c>
      <c r="J1207" s="79">
        <f>+IF(ISNUMBER(DATA!M3708),DATA!M3708,"n/a")</f>
        <v>0.67350699999999997</v>
      </c>
      <c r="K1207" s="88">
        <f>+IF(ISNUMBER(DATA!N3708),DATA!N3708,"n/a")</f>
        <v>151993.9</v>
      </c>
      <c r="L1207" s="79">
        <f>+IF(ISNUMBER(DATA!O3708),DATA!O3708,"n/a")</f>
        <v>0.58739200000000003</v>
      </c>
      <c r="R1207" s="68"/>
      <c r="S1207" s="68"/>
      <c r="T1207" s="68"/>
      <c r="U1207" s="68"/>
      <c r="V1207" s="68"/>
      <c r="W1207" s="68"/>
      <c r="X1207" s="68"/>
      <c r="Y1207" s="68"/>
    </row>
    <row r="1208" spans="1:25" x14ac:dyDescent="0.2">
      <c r="A1208" s="77" t="s">
        <v>19</v>
      </c>
      <c r="B1208" s="68" t="s">
        <v>28</v>
      </c>
      <c r="C1208" s="68" t="s">
        <v>9</v>
      </c>
      <c r="D1208" s="68" t="s">
        <v>306</v>
      </c>
      <c r="E1208" s="88">
        <f>+IF(ISNUMBER(DATA!H3709),DATA!H3709,"n/a")</f>
        <v>147227.29</v>
      </c>
      <c r="F1208" s="79">
        <f>+IF(ISNUMBER(DATA!I3709),DATA!I3709,"n/a")</f>
        <v>0.11898300000000001</v>
      </c>
      <c r="G1208" s="88">
        <f>+IF(ISNUMBER(DATA!J3709),DATA!J3709,"n/a")</f>
        <v>531309.59</v>
      </c>
      <c r="H1208" s="79">
        <f>+IF(ISNUMBER(DATA!K3709),DATA!K3709,"n/a")</f>
        <v>0.115036</v>
      </c>
      <c r="I1208" s="88">
        <f>+IF(ISNUMBER(DATA!L3709),DATA!L3709,"n/a")</f>
        <v>896260.47</v>
      </c>
      <c r="J1208" s="79">
        <f>+IF(ISNUMBER(DATA!M3709),DATA!M3709,"n/a")</f>
        <v>8.9675000000000005E-2</v>
      </c>
      <c r="K1208" s="88">
        <f>+IF(ISNUMBER(DATA!N3709),DATA!N3709,"n/a")</f>
        <v>1507295.56</v>
      </c>
      <c r="L1208" s="79">
        <f>+IF(ISNUMBER(DATA!O3709),DATA!O3709,"n/a")</f>
        <v>3.5325000000000002E-2</v>
      </c>
    </row>
    <row r="1209" spans="1:25" x14ac:dyDescent="0.2">
      <c r="A1209" s="77" t="s">
        <v>19</v>
      </c>
      <c r="B1209" s="68" t="s">
        <v>28</v>
      </c>
      <c r="C1209" s="68" t="s">
        <v>9</v>
      </c>
      <c r="D1209" s="68" t="s">
        <v>307</v>
      </c>
      <c r="E1209" s="88">
        <f>+IF(ISNUMBER(DATA!H3710),DATA!H3710,"n/a")</f>
        <v>35301.120000000003</v>
      </c>
      <c r="F1209" s="79">
        <f>+IF(ISNUMBER(DATA!I3710),DATA!I3710,"n/a")</f>
        <v>0.58528000000000002</v>
      </c>
      <c r="G1209" s="88">
        <f>+IF(ISNUMBER(DATA!J3710),DATA!J3710,"n/a")</f>
        <v>124385.11</v>
      </c>
      <c r="H1209" s="79">
        <f>+IF(ISNUMBER(DATA!K3710),DATA!K3710,"n/a")</f>
        <v>0.51415900000000003</v>
      </c>
      <c r="I1209" s="88">
        <f>+IF(ISNUMBER(DATA!L3710),DATA!L3710,"n/a")</f>
        <v>198773.76000000001</v>
      </c>
      <c r="J1209" s="79">
        <f>+IF(ISNUMBER(DATA!M3710),DATA!M3710,"n/a")</f>
        <v>0.38490400000000002</v>
      </c>
      <c r="K1209" s="88">
        <f>+IF(ISNUMBER(DATA!N3710),DATA!N3710,"n/a")</f>
        <v>306835.27</v>
      </c>
      <c r="L1209" s="79">
        <f>+IF(ISNUMBER(DATA!O3710),DATA!O3710,"n/a")</f>
        <v>0.215369</v>
      </c>
    </row>
    <row r="1210" spans="1:25" x14ac:dyDescent="0.2">
      <c r="A1210" s="77" t="s">
        <v>19</v>
      </c>
      <c r="B1210" s="68" t="s">
        <v>28</v>
      </c>
      <c r="C1210" s="68" t="s">
        <v>9</v>
      </c>
      <c r="D1210" s="68" t="s">
        <v>308</v>
      </c>
      <c r="E1210" s="88">
        <f>+IF(ISNUMBER(DATA!H3711),DATA!H3711,"n/a")</f>
        <v>7673.27</v>
      </c>
      <c r="F1210" s="79">
        <f>+IF(ISNUMBER(DATA!I3711),DATA!I3711,"n/a")</f>
        <v>2.5334479999999999</v>
      </c>
      <c r="G1210" s="88">
        <f>+IF(ISNUMBER(DATA!J3711),DATA!J3711,"n/a")</f>
        <v>24390.91</v>
      </c>
      <c r="H1210" s="79">
        <f>+IF(ISNUMBER(DATA!K3711),DATA!K3711,"n/a")</f>
        <v>1.829037</v>
      </c>
      <c r="I1210" s="88">
        <f>+IF(ISNUMBER(DATA!L3711),DATA!L3711,"n/a")</f>
        <v>48595.25</v>
      </c>
      <c r="J1210" s="79">
        <f>+IF(ISNUMBER(DATA!M3711),DATA!M3711,"n/a")</f>
        <v>2.2885399999999998</v>
      </c>
      <c r="K1210" s="88">
        <f>+IF(ISNUMBER(DATA!N3711),DATA!N3711,"n/a")</f>
        <v>78570.53</v>
      </c>
      <c r="L1210" s="79">
        <f>+IF(ISNUMBER(DATA!O3711),DATA!O3711,"n/a")</f>
        <v>2.0799479999999999</v>
      </c>
    </row>
    <row r="1211" spans="1:25" x14ac:dyDescent="0.2">
      <c r="A1211" s="77" t="s">
        <v>19</v>
      </c>
      <c r="B1211" s="68" t="s">
        <v>28</v>
      </c>
      <c r="C1211" s="68" t="s">
        <v>9</v>
      </c>
      <c r="D1211" s="68" t="s">
        <v>309</v>
      </c>
      <c r="E1211" s="88">
        <f>+IF(ISNUMBER(DATA!H3712),DATA!H3712,"n/a")</f>
        <v>12516.19</v>
      </c>
      <c r="F1211" s="79">
        <f>+IF(ISNUMBER(DATA!I3712),DATA!I3712,"n/a")</f>
        <v>3.4765999999999998E-2</v>
      </c>
      <c r="G1211" s="88">
        <f>+IF(ISNUMBER(DATA!J3712),DATA!J3712,"n/a")</f>
        <v>42610.9</v>
      </c>
      <c r="H1211" s="79">
        <f>+IF(ISNUMBER(DATA!K3712),DATA!K3712,"n/a")</f>
        <v>5.2330000000000002E-2</v>
      </c>
      <c r="I1211" s="88">
        <f>+IF(ISNUMBER(DATA!L3712),DATA!L3712,"n/a")</f>
        <v>82005.919999999998</v>
      </c>
      <c r="J1211" s="79">
        <f>+IF(ISNUMBER(DATA!M3712),DATA!M3712,"n/a")</f>
        <v>0.165216</v>
      </c>
      <c r="K1211" s="88">
        <f>+IF(ISNUMBER(DATA!N3712),DATA!N3712,"n/a")</f>
        <v>157037.99</v>
      </c>
      <c r="L1211" s="79">
        <f>+IF(ISNUMBER(DATA!O3712),DATA!O3712,"n/a")</f>
        <v>0.22090499999999999</v>
      </c>
    </row>
    <row r="1212" spans="1:25" x14ac:dyDescent="0.2">
      <c r="A1212" s="77" t="s">
        <v>19</v>
      </c>
      <c r="B1212" s="68" t="s">
        <v>28</v>
      </c>
      <c r="C1212" s="68" t="s">
        <v>9</v>
      </c>
      <c r="D1212" s="68" t="s">
        <v>310</v>
      </c>
      <c r="E1212" s="88">
        <f>+IF(ISNUMBER(DATA!H3713),DATA!H3713,"n/a")</f>
        <v>13762.47</v>
      </c>
      <c r="F1212" s="79">
        <f>+IF(ISNUMBER(DATA!I3713),DATA!I3713,"n/a")</f>
        <v>0.121014</v>
      </c>
      <c r="G1212" s="88">
        <f>+IF(ISNUMBER(DATA!J3713),DATA!J3713,"n/a")</f>
        <v>46869.68</v>
      </c>
      <c r="H1212" s="79">
        <f>+IF(ISNUMBER(DATA!K3713),DATA!K3713,"n/a")</f>
        <v>0.205175</v>
      </c>
      <c r="I1212" s="88">
        <f>+IF(ISNUMBER(DATA!L3713),DATA!L3713,"n/a")</f>
        <v>104454.39</v>
      </c>
      <c r="J1212" s="79">
        <f>+IF(ISNUMBER(DATA!M3713),DATA!M3713,"n/a")</f>
        <v>0.32462000000000002</v>
      </c>
      <c r="K1212" s="88">
        <f>+IF(ISNUMBER(DATA!N3713),DATA!N3713,"n/a")</f>
        <v>190266.92</v>
      </c>
      <c r="L1212" s="79">
        <f>+IF(ISNUMBER(DATA!O3713),DATA!O3713,"n/a")</f>
        <v>0.27101399999999998</v>
      </c>
    </row>
    <row r="1213" spans="1:25" x14ac:dyDescent="0.2">
      <c r="A1213" s="77" t="s">
        <v>19</v>
      </c>
      <c r="B1213" s="68" t="s">
        <v>28</v>
      </c>
      <c r="C1213" s="68" t="s">
        <v>9</v>
      </c>
      <c r="D1213" s="68" t="s">
        <v>311</v>
      </c>
      <c r="E1213" s="88">
        <f>+IF(ISNUMBER(DATA!H3714),DATA!H3714,"n/a")</f>
        <v>32690.78</v>
      </c>
      <c r="F1213" s="79">
        <f>+IF(ISNUMBER(DATA!I3714),DATA!I3714,"n/a")</f>
        <v>0.10652399999999999</v>
      </c>
      <c r="G1213" s="88">
        <f>+IF(ISNUMBER(DATA!J3714),DATA!J3714,"n/a")</f>
        <v>116957.93</v>
      </c>
      <c r="H1213" s="79">
        <f>+IF(ISNUMBER(DATA!K3714),DATA!K3714,"n/a")</f>
        <v>-6.9497000000000003E-2</v>
      </c>
      <c r="I1213" s="88">
        <f>+IF(ISNUMBER(DATA!L3714),DATA!L3714,"n/a")</f>
        <v>210456.12</v>
      </c>
      <c r="J1213" s="79">
        <f>+IF(ISNUMBER(DATA!M3714),DATA!M3714,"n/a")</f>
        <v>-4.2641999999999999E-2</v>
      </c>
      <c r="K1213" s="88">
        <f>+IF(ISNUMBER(DATA!N3714),DATA!N3714,"n/a")</f>
        <v>382974.49</v>
      </c>
      <c r="L1213" s="79">
        <f>+IF(ISNUMBER(DATA!O3714),DATA!O3714,"n/a")</f>
        <v>-1.9477000000000001E-2</v>
      </c>
    </row>
    <row r="1214" spans="1:25" x14ac:dyDescent="0.2">
      <c r="A1214" s="77" t="s">
        <v>19</v>
      </c>
      <c r="B1214" s="68" t="s">
        <v>28</v>
      </c>
      <c r="C1214" s="68" t="s">
        <v>9</v>
      </c>
      <c r="D1214" s="68" t="s">
        <v>312</v>
      </c>
      <c r="E1214" s="88">
        <f>+IF(ISNUMBER(DATA!H3715),DATA!H3715,"n/a")</f>
        <v>20630.650000000001</v>
      </c>
      <c r="F1214" s="79">
        <f>+IF(ISNUMBER(DATA!I3715),DATA!I3715,"n/a")</f>
        <v>-0.13229399999999999</v>
      </c>
      <c r="G1214" s="88">
        <f>+IF(ISNUMBER(DATA!J3715),DATA!J3715,"n/a")</f>
        <v>74724.87</v>
      </c>
      <c r="H1214" s="79">
        <f>+IF(ISNUMBER(DATA!K3715),DATA!K3715,"n/a")</f>
        <v>-3.1836999999999997E-2</v>
      </c>
      <c r="I1214" s="88">
        <f>+IF(ISNUMBER(DATA!L3715),DATA!L3715,"n/a")</f>
        <v>162024.53</v>
      </c>
      <c r="J1214" s="79">
        <f>+IF(ISNUMBER(DATA!M3715),DATA!M3715,"n/a")</f>
        <v>0.131109</v>
      </c>
      <c r="K1214" s="88">
        <f>+IF(ISNUMBER(DATA!N3715),DATA!N3715,"n/a")</f>
        <v>325661.14</v>
      </c>
      <c r="L1214" s="79">
        <f>+IF(ISNUMBER(DATA!O3715),DATA!O3715,"n/a")</f>
        <v>0.65646700000000002</v>
      </c>
    </row>
    <row r="1215" spans="1:25" x14ac:dyDescent="0.2">
      <c r="A1215" s="77" t="s">
        <v>19</v>
      </c>
      <c r="B1215" s="68" t="s">
        <v>28</v>
      </c>
      <c r="C1215" s="68" t="s">
        <v>9</v>
      </c>
      <c r="D1215" s="68" t="s">
        <v>313</v>
      </c>
      <c r="E1215" s="88">
        <f>+IF(ISNUMBER(DATA!H3716),DATA!H3716,"n/a")</f>
        <v>10452.799999999999</v>
      </c>
      <c r="F1215" s="79">
        <f>+IF(ISNUMBER(DATA!I3716),DATA!I3716,"n/a")</f>
        <v>0.19293399999999999</v>
      </c>
      <c r="G1215" s="88">
        <f>+IF(ISNUMBER(DATA!J3716),DATA!J3716,"n/a")</f>
        <v>44811.42</v>
      </c>
      <c r="H1215" s="79">
        <f>+IF(ISNUMBER(DATA!K3716),DATA!K3716,"n/a")</f>
        <v>0.205621</v>
      </c>
      <c r="I1215" s="88">
        <f>+IF(ISNUMBER(DATA!L3716),DATA!L3716,"n/a")</f>
        <v>79177.03</v>
      </c>
      <c r="J1215" s="79">
        <f>+IF(ISNUMBER(DATA!M3716),DATA!M3716,"n/a")</f>
        <v>0.151396</v>
      </c>
      <c r="K1215" s="88">
        <f>+IF(ISNUMBER(DATA!N3716),DATA!N3716,"n/a")</f>
        <v>129020.42</v>
      </c>
      <c r="L1215" s="79">
        <f>+IF(ISNUMBER(DATA!O3716),DATA!O3716,"n/a")</f>
        <v>0.12912299999999999</v>
      </c>
    </row>
    <row r="1216" spans="1:25" x14ac:dyDescent="0.2">
      <c r="A1216" s="77" t="s">
        <v>19</v>
      </c>
      <c r="B1216" s="68" t="s">
        <v>28</v>
      </c>
      <c r="C1216" s="68" t="s">
        <v>9</v>
      </c>
      <c r="D1216" s="68" t="s">
        <v>314</v>
      </c>
      <c r="E1216" s="88">
        <f>+IF(ISNUMBER(DATA!H3717),DATA!H3717,"n/a")</f>
        <v>25852.74</v>
      </c>
      <c r="F1216" s="79">
        <f>+IF(ISNUMBER(DATA!I3717),DATA!I3717,"n/a")</f>
        <v>1.626099</v>
      </c>
      <c r="G1216" s="88">
        <f>+IF(ISNUMBER(DATA!J3717),DATA!J3717,"n/a")</f>
        <v>88830.73</v>
      </c>
      <c r="H1216" s="79">
        <f>+IF(ISNUMBER(DATA!K3717),DATA!K3717,"n/a")</f>
        <v>1.6277459999999999</v>
      </c>
      <c r="I1216" s="88">
        <f>+IF(ISNUMBER(DATA!L3717),DATA!L3717,"n/a")</f>
        <v>175469.94</v>
      </c>
      <c r="J1216" s="79">
        <f>+IF(ISNUMBER(DATA!M3717),DATA!M3717,"n/a")</f>
        <v>1.6595200000000001</v>
      </c>
      <c r="K1216" s="88">
        <f>+IF(ISNUMBER(DATA!N3717),DATA!N3717,"n/a")</f>
        <v>253708.39</v>
      </c>
      <c r="L1216" s="79">
        <f>+IF(ISNUMBER(DATA!O3717),DATA!O3717,"n/a")</f>
        <v>1.108541</v>
      </c>
    </row>
    <row r="1217" spans="1:12" x14ac:dyDescent="0.2">
      <c r="A1217" s="77" t="s">
        <v>19</v>
      </c>
      <c r="B1217" s="68" t="s">
        <v>28</v>
      </c>
      <c r="C1217" s="68" t="s">
        <v>9</v>
      </c>
      <c r="D1217" s="68" t="s">
        <v>315</v>
      </c>
      <c r="E1217" s="88">
        <f>+IF(ISNUMBER(DATA!H3718),DATA!H3718,"n/a")</f>
        <v>9594.11</v>
      </c>
      <c r="F1217" s="79">
        <f>+IF(ISNUMBER(DATA!I3718),DATA!I3718,"n/a")</f>
        <v>0.28283700000000001</v>
      </c>
      <c r="G1217" s="88">
        <f>+IF(ISNUMBER(DATA!J3718),DATA!J3718,"n/a")</f>
        <v>34036.89</v>
      </c>
      <c r="H1217" s="79">
        <f>+IF(ISNUMBER(DATA!K3718),DATA!K3718,"n/a")</f>
        <v>0.237793</v>
      </c>
      <c r="I1217" s="88">
        <f>+IF(ISNUMBER(DATA!L3718),DATA!L3718,"n/a")</f>
        <v>63448.69</v>
      </c>
      <c r="J1217" s="79">
        <f>+IF(ISNUMBER(DATA!M3718),DATA!M3718,"n/a")</f>
        <v>0.205904</v>
      </c>
      <c r="K1217" s="88">
        <f>+IF(ISNUMBER(DATA!N3718),DATA!N3718,"n/a")</f>
        <v>112245.6</v>
      </c>
      <c r="L1217" s="79">
        <f>+IF(ISNUMBER(DATA!O3718),DATA!O3718,"n/a")</f>
        <v>0.122422</v>
      </c>
    </row>
    <row r="1218" spans="1:12" x14ac:dyDescent="0.2">
      <c r="A1218" s="77" t="s">
        <v>19</v>
      </c>
      <c r="B1218" s="68" t="s">
        <v>28</v>
      </c>
      <c r="C1218" s="68" t="s">
        <v>9</v>
      </c>
      <c r="D1218" s="68" t="s">
        <v>316</v>
      </c>
      <c r="E1218" s="88">
        <f>+IF(ISNUMBER(DATA!H3719),DATA!H3719,"n/a")</f>
        <v>10220.84</v>
      </c>
      <c r="F1218" s="79">
        <f>+IF(ISNUMBER(DATA!I3719),DATA!I3719,"n/a")</f>
        <v>0.62099400000000005</v>
      </c>
      <c r="G1218" s="88">
        <f>+IF(ISNUMBER(DATA!J3719),DATA!J3719,"n/a")</f>
        <v>35612.49</v>
      </c>
      <c r="H1218" s="79">
        <f>+IF(ISNUMBER(DATA!K3719),DATA!K3719,"n/a")</f>
        <v>0.60781099999999999</v>
      </c>
      <c r="I1218" s="88">
        <f>+IF(ISNUMBER(DATA!L3719),DATA!L3719,"n/a")</f>
        <v>61072.93</v>
      </c>
      <c r="J1218" s="79">
        <f>+IF(ISNUMBER(DATA!M3719),DATA!M3719,"n/a")</f>
        <v>0.46004499999999998</v>
      </c>
      <c r="K1218" s="88">
        <f>+IF(ISNUMBER(DATA!N3719),DATA!N3719,"n/a")</f>
        <v>103870.57</v>
      </c>
      <c r="L1218" s="79">
        <f>+IF(ISNUMBER(DATA!O3719),DATA!O3719,"n/a")</f>
        <v>0.30948599999999998</v>
      </c>
    </row>
    <row r="1219" spans="1:12" x14ac:dyDescent="0.2">
      <c r="A1219" s="77" t="s">
        <v>19</v>
      </c>
      <c r="B1219" s="68" t="s">
        <v>28</v>
      </c>
      <c r="C1219" s="68" t="s">
        <v>9</v>
      </c>
      <c r="D1219" s="68" t="s">
        <v>317</v>
      </c>
      <c r="E1219" s="88">
        <f>+IF(ISNUMBER(DATA!H3720),DATA!H3720,"n/a")</f>
        <v>9857.89</v>
      </c>
      <c r="F1219" s="79">
        <f>+IF(ISNUMBER(DATA!I3720),DATA!I3720,"n/a")</f>
        <v>1.161837</v>
      </c>
      <c r="G1219" s="88">
        <f>+IF(ISNUMBER(DATA!J3720),DATA!J3720,"n/a")</f>
        <v>35293.550000000003</v>
      </c>
      <c r="H1219" s="79">
        <f>+IF(ISNUMBER(DATA!K3720),DATA!K3720,"n/a")</f>
        <v>1.2275469999999999</v>
      </c>
      <c r="I1219" s="88">
        <f>+IF(ISNUMBER(DATA!L3720),DATA!L3720,"n/a")</f>
        <v>56539.92</v>
      </c>
      <c r="J1219" s="79">
        <f>+IF(ISNUMBER(DATA!M3720),DATA!M3720,"n/a")</f>
        <v>0.90002599999999999</v>
      </c>
      <c r="K1219" s="88">
        <f>+IF(ISNUMBER(DATA!N3720),DATA!N3720,"n/a")</f>
        <v>87103.14</v>
      </c>
      <c r="L1219" s="79">
        <f>+IF(ISNUMBER(DATA!O3720),DATA!O3720,"n/a")</f>
        <v>0.58342799999999995</v>
      </c>
    </row>
    <row r="1220" spans="1:12" x14ac:dyDescent="0.2">
      <c r="A1220" s="77" t="s">
        <v>19</v>
      </c>
      <c r="B1220" s="68" t="s">
        <v>28</v>
      </c>
      <c r="C1220" s="68" t="s">
        <v>9</v>
      </c>
      <c r="D1220" s="68" t="s">
        <v>318</v>
      </c>
      <c r="E1220" s="88">
        <f>+IF(ISNUMBER(DATA!H3721),DATA!H3721,"n/a")</f>
        <v>10407.540000000001</v>
      </c>
      <c r="F1220" s="79">
        <f>+IF(ISNUMBER(DATA!I3721),DATA!I3721,"n/a")</f>
        <v>-7.0989999999999998E-2</v>
      </c>
      <c r="G1220" s="88">
        <f>+IF(ISNUMBER(DATA!J3721),DATA!J3721,"n/a")</f>
        <v>32343.65</v>
      </c>
      <c r="H1220" s="79">
        <f>+IF(ISNUMBER(DATA!K3721),DATA!K3721,"n/a")</f>
        <v>-0.22800799999999999</v>
      </c>
      <c r="I1220" s="88">
        <f>+IF(ISNUMBER(DATA!L3721),DATA!L3721,"n/a")</f>
        <v>58998.82</v>
      </c>
      <c r="J1220" s="79">
        <f>+IF(ISNUMBER(DATA!M3721),DATA!M3721,"n/a")</f>
        <v>-0.22695000000000001</v>
      </c>
      <c r="K1220" s="88">
        <f>+IF(ISNUMBER(DATA!N3721),DATA!N3721,"n/a")</f>
        <v>115517.88</v>
      </c>
      <c r="L1220" s="79">
        <f>+IF(ISNUMBER(DATA!O3721),DATA!O3721,"n/a")</f>
        <v>-0.14465600000000001</v>
      </c>
    </row>
    <row r="1221" spans="1:12" x14ac:dyDescent="0.2">
      <c r="A1221" s="77" t="s">
        <v>19</v>
      </c>
      <c r="B1221" s="68" t="s">
        <v>28</v>
      </c>
      <c r="C1221" s="68" t="s">
        <v>9</v>
      </c>
      <c r="D1221" s="68" t="s">
        <v>319</v>
      </c>
      <c r="E1221" s="88">
        <f>+IF(ISNUMBER(DATA!H3722),DATA!H3722,"n/a")</f>
        <v>8239.39</v>
      </c>
      <c r="F1221" s="79">
        <f>+IF(ISNUMBER(DATA!I3722),DATA!I3722,"n/a")</f>
        <v>1.1567160000000001</v>
      </c>
      <c r="G1221" s="88">
        <f>+IF(ISNUMBER(DATA!J3722),DATA!J3722,"n/a")</f>
        <v>26993.1</v>
      </c>
      <c r="H1221" s="79">
        <f>+IF(ISNUMBER(DATA!K3722),DATA!K3722,"n/a")</f>
        <v>0.95140800000000003</v>
      </c>
      <c r="I1221" s="88">
        <f>+IF(ISNUMBER(DATA!L3722),DATA!L3722,"n/a")</f>
        <v>54647.76</v>
      </c>
      <c r="J1221" s="79">
        <f>+IF(ISNUMBER(DATA!M3722),DATA!M3722,"n/a")</f>
        <v>1.448874</v>
      </c>
      <c r="K1221" s="88">
        <f>+IF(ISNUMBER(DATA!N3722),DATA!N3722,"n/a")</f>
        <v>90436.82</v>
      </c>
      <c r="L1221" s="79">
        <f>+IF(ISNUMBER(DATA!O3722),DATA!O3722,"n/a")</f>
        <v>1.4642310000000001</v>
      </c>
    </row>
    <row r="1222" spans="1:12" x14ac:dyDescent="0.2">
      <c r="A1222" s="77" t="s">
        <v>19</v>
      </c>
      <c r="B1222" s="68" t="s">
        <v>28</v>
      </c>
      <c r="C1222" s="68" t="s">
        <v>9</v>
      </c>
      <c r="D1222" s="68" t="s">
        <v>320</v>
      </c>
      <c r="E1222" s="88">
        <f>+IF(ISNUMBER(DATA!H3723),DATA!H3723,"n/a")</f>
        <v>13120.96</v>
      </c>
      <c r="F1222" s="79">
        <f>+IF(ISNUMBER(DATA!I3723),DATA!I3723,"n/a")</f>
        <v>0.35482999999999998</v>
      </c>
      <c r="G1222" s="88">
        <f>+IF(ISNUMBER(DATA!J3723),DATA!J3723,"n/a")</f>
        <v>44419</v>
      </c>
      <c r="H1222" s="79">
        <f>+IF(ISNUMBER(DATA!K3723),DATA!K3723,"n/a")</f>
        <v>0.265513</v>
      </c>
      <c r="I1222" s="88">
        <f>+IF(ISNUMBER(DATA!L3723),DATA!L3723,"n/a")</f>
        <v>84901.91</v>
      </c>
      <c r="J1222" s="79">
        <f>+IF(ISNUMBER(DATA!M3723),DATA!M3723,"n/a")</f>
        <v>0.26174599999999998</v>
      </c>
      <c r="K1222" s="88">
        <f>+IF(ISNUMBER(DATA!N3723),DATA!N3723,"n/a")</f>
        <v>146715.53</v>
      </c>
      <c r="L1222" s="79">
        <f>+IF(ISNUMBER(DATA!O3723),DATA!O3723,"n/a")</f>
        <v>0.19047</v>
      </c>
    </row>
    <row r="1223" spans="1:12" x14ac:dyDescent="0.2">
      <c r="A1223" s="77" t="s">
        <v>19</v>
      </c>
      <c r="B1223" s="68" t="s">
        <v>28</v>
      </c>
      <c r="C1223" s="68" t="s">
        <v>9</v>
      </c>
      <c r="D1223" s="68" t="s">
        <v>321</v>
      </c>
      <c r="E1223" s="88">
        <f>+IF(ISNUMBER(DATA!H3724),DATA!H3724,"n/a")</f>
        <v>18167.47</v>
      </c>
      <c r="F1223" s="79">
        <f>+IF(ISNUMBER(DATA!I3724),DATA!I3724,"n/a")</f>
        <v>-0.26397199999999998</v>
      </c>
      <c r="G1223" s="88">
        <f>+IF(ISNUMBER(DATA!J3724),DATA!J3724,"n/a")</f>
        <v>61227.4</v>
      </c>
      <c r="H1223" s="79">
        <f>+IF(ISNUMBER(DATA!K3724),DATA!K3724,"n/a")</f>
        <v>-0.31561499999999998</v>
      </c>
      <c r="I1223" s="88">
        <f>+IF(ISNUMBER(DATA!L3724),DATA!L3724,"n/a")</f>
        <v>114810.29</v>
      </c>
      <c r="J1223" s="79">
        <f>+IF(ISNUMBER(DATA!M3724),DATA!M3724,"n/a")</f>
        <v>-0.325737</v>
      </c>
      <c r="K1223" s="88">
        <f>+IF(ISNUMBER(DATA!N3724),DATA!N3724,"n/a")</f>
        <v>247515.57</v>
      </c>
      <c r="L1223" s="79">
        <f>+IF(ISNUMBER(DATA!O3724),DATA!O3724,"n/a")</f>
        <v>-0.21505099999999999</v>
      </c>
    </row>
    <row r="1224" spans="1:12" x14ac:dyDescent="0.2">
      <c r="A1224" s="77" t="s">
        <v>19</v>
      </c>
      <c r="B1224" s="68" t="s">
        <v>28</v>
      </c>
      <c r="C1224" s="68" t="s">
        <v>9</v>
      </c>
      <c r="D1224" s="68" t="s">
        <v>322</v>
      </c>
      <c r="E1224" s="88">
        <f>+IF(ISNUMBER(DATA!H3725),DATA!H3725,"n/a")</f>
        <v>28953.19</v>
      </c>
      <c r="F1224" s="79">
        <f>+IF(ISNUMBER(DATA!I3725),DATA!I3725,"n/a")</f>
        <v>1.283409</v>
      </c>
      <c r="G1224" s="88">
        <f>+IF(ISNUMBER(DATA!J3725),DATA!J3725,"n/a")</f>
        <v>100401.05</v>
      </c>
      <c r="H1224" s="79">
        <f>+IF(ISNUMBER(DATA!K3725),DATA!K3725,"n/a")</f>
        <v>1.4281839999999999</v>
      </c>
      <c r="I1224" s="88">
        <f>+IF(ISNUMBER(DATA!L3725),DATA!L3725,"n/a")</f>
        <v>202220.54</v>
      </c>
      <c r="J1224" s="79">
        <f>+IF(ISNUMBER(DATA!M3725),DATA!M3725,"n/a")</f>
        <v>1.667322</v>
      </c>
      <c r="K1224" s="88">
        <f>+IF(ISNUMBER(DATA!N3725),DATA!N3725,"n/a")</f>
        <v>298386.26</v>
      </c>
      <c r="L1224" s="79">
        <f>+IF(ISNUMBER(DATA!O3725),DATA!O3725,"n/a")</f>
        <v>1.1908859999999999</v>
      </c>
    </row>
    <row r="1225" spans="1:12" x14ac:dyDescent="0.2">
      <c r="A1225" s="77" t="s">
        <v>19</v>
      </c>
      <c r="B1225" s="68" t="s">
        <v>28</v>
      </c>
      <c r="C1225" s="68" t="s">
        <v>9</v>
      </c>
      <c r="D1225" s="68" t="s">
        <v>323</v>
      </c>
      <c r="E1225" s="88">
        <f>+IF(ISNUMBER(DATA!H3726),DATA!H3726,"n/a")</f>
        <v>16284.2</v>
      </c>
      <c r="F1225" s="79">
        <f>+IF(ISNUMBER(DATA!I3726),DATA!I3726,"n/a")</f>
        <v>0.265351</v>
      </c>
      <c r="G1225" s="88">
        <f>+IF(ISNUMBER(DATA!J3726),DATA!J3726,"n/a")</f>
        <v>55235.01</v>
      </c>
      <c r="H1225" s="79">
        <f>+IF(ISNUMBER(DATA!K3726),DATA!K3726,"n/a")</f>
        <v>0.245612</v>
      </c>
      <c r="I1225" s="88">
        <f>+IF(ISNUMBER(DATA!L3726),DATA!L3726,"n/a")</f>
        <v>112971.86</v>
      </c>
      <c r="J1225" s="79">
        <f>+IF(ISNUMBER(DATA!M3726),DATA!M3726,"n/a")</f>
        <v>0.429645</v>
      </c>
      <c r="K1225" s="88">
        <f>+IF(ISNUMBER(DATA!N3726),DATA!N3726,"n/a")</f>
        <v>193845.33</v>
      </c>
      <c r="L1225" s="79">
        <f>+IF(ISNUMBER(DATA!O3726),DATA!O3726,"n/a")</f>
        <v>0.38595400000000002</v>
      </c>
    </row>
    <row r="1226" spans="1:12" x14ac:dyDescent="0.2">
      <c r="A1226" s="77" t="s">
        <v>19</v>
      </c>
      <c r="B1226" s="68" t="s">
        <v>28</v>
      </c>
      <c r="C1226" s="68" t="s">
        <v>9</v>
      </c>
      <c r="D1226" s="68" t="s">
        <v>324</v>
      </c>
      <c r="E1226" s="88">
        <f>+IF(ISNUMBER(DATA!H3727),DATA!H3727,"n/a")</f>
        <v>13031.41</v>
      </c>
      <c r="F1226" s="79">
        <f>+IF(ISNUMBER(DATA!I3727),DATA!I3727,"n/a")</f>
        <v>0.28574899999999998</v>
      </c>
      <c r="G1226" s="88">
        <f>+IF(ISNUMBER(DATA!J3727),DATA!J3727,"n/a")</f>
        <v>40836.379999999997</v>
      </c>
      <c r="H1226" s="79">
        <f>+IF(ISNUMBER(DATA!K3727),DATA!K3727,"n/a")</f>
        <v>8.0145999999999995E-2</v>
      </c>
      <c r="I1226" s="88">
        <f>+IF(ISNUMBER(DATA!L3727),DATA!L3727,"n/a")</f>
        <v>71596</v>
      </c>
      <c r="J1226" s="79">
        <f>+IF(ISNUMBER(DATA!M3727),DATA!M3727,"n/a")</f>
        <v>7.3499999999999998E-4</v>
      </c>
      <c r="K1226" s="88">
        <f>+IF(ISNUMBER(DATA!N3727),DATA!N3727,"n/a")</f>
        <v>128934.06</v>
      </c>
      <c r="L1226" s="79">
        <f>+IF(ISNUMBER(DATA!O3727),DATA!O3727,"n/a")</f>
        <v>-3.3658E-2</v>
      </c>
    </row>
    <row r="1227" spans="1:12" x14ac:dyDescent="0.2">
      <c r="A1227" s="77" t="s">
        <v>19</v>
      </c>
      <c r="B1227" s="68" t="s">
        <v>28</v>
      </c>
      <c r="C1227" s="68" t="s">
        <v>9</v>
      </c>
      <c r="D1227" s="68" t="s">
        <v>325</v>
      </c>
      <c r="E1227" s="88">
        <f>+IF(ISNUMBER(DATA!H3728),DATA!H3728,"n/a")</f>
        <v>14806.76</v>
      </c>
      <c r="F1227" s="79">
        <f>+IF(ISNUMBER(DATA!I3728),DATA!I3728,"n/a")</f>
        <v>-3.3340000000000002E-2</v>
      </c>
      <c r="G1227" s="88">
        <f>+IF(ISNUMBER(DATA!J3728),DATA!J3728,"n/a")</f>
        <v>49380.25</v>
      </c>
      <c r="H1227" s="79">
        <f>+IF(ISNUMBER(DATA!K3728),DATA!K3728,"n/a")</f>
        <v>-2.5146000000000002E-2</v>
      </c>
      <c r="I1227" s="88">
        <f>+IF(ISNUMBER(DATA!L3728),DATA!L3728,"n/a")</f>
        <v>96740.18</v>
      </c>
      <c r="J1227" s="79">
        <f>+IF(ISNUMBER(DATA!M3728),DATA!M3728,"n/a")</f>
        <v>6.1947000000000002E-2</v>
      </c>
      <c r="K1227" s="88">
        <f>+IF(ISNUMBER(DATA!N3728),DATA!N3728,"n/a")</f>
        <v>189099.24</v>
      </c>
      <c r="L1227" s="79">
        <f>+IF(ISNUMBER(DATA!O3728),DATA!O3728,"n/a")</f>
        <v>0.11468399999999999</v>
      </c>
    </row>
    <row r="1228" spans="1:12" x14ac:dyDescent="0.2">
      <c r="A1228" s="77" t="s">
        <v>19</v>
      </c>
      <c r="B1228" s="68" t="s">
        <v>28</v>
      </c>
      <c r="C1228" s="68" t="s">
        <v>9</v>
      </c>
      <c r="D1228" s="68" t="s">
        <v>351</v>
      </c>
      <c r="E1228" s="88">
        <f>+IF(ISNUMBER(DATA!H3729),DATA!H3729,"n/a")</f>
        <v>14288.11</v>
      </c>
      <c r="F1228" s="79">
        <f>+IF(ISNUMBER(DATA!I3729),DATA!I3729,"n/a")</f>
        <v>0.13030600000000001</v>
      </c>
      <c r="G1228" s="88">
        <f>+IF(ISNUMBER(DATA!J3729),DATA!J3729,"n/a")</f>
        <v>51084.46</v>
      </c>
      <c r="H1228" s="79">
        <f>+IF(ISNUMBER(DATA!K3729),DATA!K3729,"n/a")</f>
        <v>0.37692300000000001</v>
      </c>
      <c r="I1228" s="88">
        <f>+IF(ISNUMBER(DATA!L3729),DATA!L3729,"n/a")</f>
        <v>103129.31</v>
      </c>
      <c r="J1228" s="79">
        <f>+IF(ISNUMBER(DATA!M3729),DATA!M3729,"n/a")</f>
        <v>0.33896399999999999</v>
      </c>
      <c r="K1228" s="88">
        <f>+IF(ISNUMBER(DATA!N3729),DATA!N3729,"n/a")</f>
        <v>172671.2</v>
      </c>
      <c r="L1228" s="79">
        <f>+IF(ISNUMBER(DATA!O3729),DATA!O3729,"n/a")</f>
        <v>0.20280300000000001</v>
      </c>
    </row>
    <row r="1229" spans="1:12" x14ac:dyDescent="0.2">
      <c r="A1229" s="77" t="s">
        <v>19</v>
      </c>
      <c r="B1229" s="68" t="s">
        <v>28</v>
      </c>
      <c r="C1229" s="68" t="s">
        <v>9</v>
      </c>
      <c r="D1229" s="68" t="s">
        <v>352</v>
      </c>
      <c r="E1229" s="88">
        <f>+IF(ISNUMBER(DATA!H3730),DATA!H3730,"n/a")</f>
        <v>45725.8</v>
      </c>
      <c r="F1229" s="79">
        <f>+IF(ISNUMBER(DATA!I3730),DATA!I3730,"n/a")</f>
        <v>-0.27985100000000002</v>
      </c>
      <c r="G1229" s="88">
        <f>+IF(ISNUMBER(DATA!J3730),DATA!J3730,"n/a")</f>
        <v>186987.1</v>
      </c>
      <c r="H1229" s="79">
        <f>+IF(ISNUMBER(DATA!K3730),DATA!K3730,"n/a")</f>
        <v>-6.1544000000000001E-2</v>
      </c>
      <c r="I1229" s="88">
        <f>+IF(ISNUMBER(DATA!L3730),DATA!L3730,"n/a")</f>
        <v>385070.34</v>
      </c>
      <c r="J1229" s="79">
        <f>+IF(ISNUMBER(DATA!M3730),DATA!M3730,"n/a")</f>
        <v>5.1649E-2</v>
      </c>
      <c r="K1229" s="88">
        <f>+IF(ISNUMBER(DATA!N3730),DATA!N3730,"n/a")</f>
        <v>760304.95</v>
      </c>
      <c r="L1229" s="79">
        <f>+IF(ISNUMBER(DATA!O3730),DATA!O3730,"n/a")</f>
        <v>0.80285099999999998</v>
      </c>
    </row>
    <row r="1230" spans="1:12" x14ac:dyDescent="0.2">
      <c r="A1230" s="77"/>
      <c r="E1230" s="88"/>
      <c r="F1230" s="79"/>
      <c r="G1230" s="88"/>
      <c r="H1230" s="79"/>
      <c r="I1230" s="88"/>
      <c r="J1230" s="79"/>
      <c r="K1230" s="88"/>
      <c r="L1230" s="79"/>
    </row>
    <row r="1231" spans="1:12" x14ac:dyDescent="0.2">
      <c r="A1231" s="77" t="s">
        <v>19</v>
      </c>
      <c r="B1231" s="68" t="s">
        <v>28</v>
      </c>
      <c r="C1231" s="68" t="s">
        <v>25</v>
      </c>
      <c r="D1231" s="68" t="s">
        <v>278</v>
      </c>
      <c r="E1231" s="88">
        <f>+IF(ISNUMBER(DATA!H3740),DATA!H3740,"n/a")</f>
        <v>17544.009999999998</v>
      </c>
      <c r="F1231" s="79">
        <f>+IF(ISNUMBER(DATA!I3740),DATA!I3740,"n/a")</f>
        <v>-3.1237999999999998E-2</v>
      </c>
      <c r="G1231" s="88">
        <f>+IF(ISNUMBER(DATA!J3740),DATA!J3740,"n/a")</f>
        <v>70139.05</v>
      </c>
      <c r="H1231" s="79">
        <f>+IF(ISNUMBER(DATA!K3740),DATA!K3740,"n/a")</f>
        <v>-7.3647000000000004E-2</v>
      </c>
      <c r="I1231" s="88">
        <f>+IF(ISNUMBER(DATA!L3740),DATA!L3740,"n/a")</f>
        <v>134310.26999999999</v>
      </c>
      <c r="J1231" s="79">
        <f>+IF(ISNUMBER(DATA!M3740),DATA!M3740,"n/a")</f>
        <v>-7.7604000000000006E-2</v>
      </c>
      <c r="K1231" s="88">
        <f>+IF(ISNUMBER(DATA!N3740),DATA!N3740,"n/a")</f>
        <v>250941.76</v>
      </c>
      <c r="L1231" s="79">
        <f>+IF(ISNUMBER(DATA!O3740),DATA!O3740,"n/a")</f>
        <v>-5.4304999999999999E-2</v>
      </c>
    </row>
    <row r="1232" spans="1:12" x14ac:dyDescent="0.2">
      <c r="A1232" s="77" t="s">
        <v>19</v>
      </c>
      <c r="B1232" s="68" t="s">
        <v>28</v>
      </c>
      <c r="C1232" s="68" t="s">
        <v>25</v>
      </c>
      <c r="D1232" s="68" t="s">
        <v>279</v>
      </c>
      <c r="E1232" s="88">
        <f>+IF(ISNUMBER(DATA!H3741),DATA!H3741,"n/a")</f>
        <v>63669.59</v>
      </c>
      <c r="F1232" s="79">
        <f>+IF(ISNUMBER(DATA!I3741),DATA!I3741,"n/a")</f>
        <v>1.6492</v>
      </c>
      <c r="G1232" s="88">
        <f>+IF(ISNUMBER(DATA!J3741),DATA!J3741,"n/a")</f>
        <v>194135.04000000001</v>
      </c>
      <c r="H1232" s="79">
        <f>+IF(ISNUMBER(DATA!K3741),DATA!K3741,"n/a")</f>
        <v>1.3360669999999999</v>
      </c>
      <c r="I1232" s="88">
        <f>+IF(ISNUMBER(DATA!L3741),DATA!L3741,"n/a")</f>
        <v>406646.85</v>
      </c>
      <c r="J1232" s="79">
        <f>+IF(ISNUMBER(DATA!M3741),DATA!M3741,"n/a")</f>
        <v>1.6982459999999999</v>
      </c>
      <c r="K1232" s="88">
        <f>+IF(ISNUMBER(DATA!N3741),DATA!N3741,"n/a")</f>
        <v>692008.14</v>
      </c>
      <c r="L1232" s="79">
        <f>+IF(ISNUMBER(DATA!O3741),DATA!O3741,"n/a")</f>
        <v>1.5389010000000001</v>
      </c>
    </row>
    <row r="1233" spans="1:12" x14ac:dyDescent="0.2">
      <c r="A1233" s="77" t="s">
        <v>19</v>
      </c>
      <c r="B1233" s="68" t="s">
        <v>28</v>
      </c>
      <c r="C1233" s="68" t="s">
        <v>25</v>
      </c>
      <c r="D1233" s="68" t="s">
        <v>280</v>
      </c>
      <c r="E1233" s="88">
        <f>+IF(ISNUMBER(DATA!H3742),DATA!H3742,"n/a")</f>
        <v>55728.24</v>
      </c>
      <c r="F1233" s="79">
        <f>+IF(ISNUMBER(DATA!I3742),DATA!I3742,"n/a")</f>
        <v>0.13589699999999999</v>
      </c>
      <c r="G1233" s="88">
        <f>+IF(ISNUMBER(DATA!J3742),DATA!J3742,"n/a")</f>
        <v>203964</v>
      </c>
      <c r="H1233" s="79">
        <f>+IF(ISNUMBER(DATA!K3742),DATA!K3742,"n/a")</f>
        <v>8.8190000000000004E-2</v>
      </c>
      <c r="I1233" s="88">
        <f>+IF(ISNUMBER(DATA!L3742),DATA!L3742,"n/a")</f>
        <v>381884.09</v>
      </c>
      <c r="J1233" s="79">
        <f>+IF(ISNUMBER(DATA!M3742),DATA!M3742,"n/a")</f>
        <v>6.8833000000000005E-2</v>
      </c>
      <c r="K1233" s="88">
        <f>+IF(ISNUMBER(DATA!N3742),DATA!N3742,"n/a")</f>
        <v>694796.46</v>
      </c>
      <c r="L1233" s="79">
        <f>+IF(ISNUMBER(DATA!O3742),DATA!O3742,"n/a")</f>
        <v>5.6172E-2</v>
      </c>
    </row>
    <row r="1234" spans="1:12" x14ac:dyDescent="0.2">
      <c r="A1234" s="77" t="s">
        <v>19</v>
      </c>
      <c r="B1234" s="68" t="s">
        <v>28</v>
      </c>
      <c r="C1234" s="68" t="s">
        <v>25</v>
      </c>
      <c r="D1234" s="68" t="s">
        <v>281</v>
      </c>
      <c r="E1234" s="88">
        <f>+IF(ISNUMBER(DATA!H3743),DATA!H3743,"n/a")</f>
        <v>23804.27</v>
      </c>
      <c r="F1234" s="79">
        <f>+IF(ISNUMBER(DATA!I3743),DATA!I3743,"n/a")</f>
        <v>0.29449199999999998</v>
      </c>
      <c r="G1234" s="88">
        <f>+IF(ISNUMBER(DATA!J3743),DATA!J3743,"n/a")</f>
        <v>81086.94</v>
      </c>
      <c r="H1234" s="79">
        <f>+IF(ISNUMBER(DATA!K3743),DATA!K3743,"n/a")</f>
        <v>0.24426400000000001</v>
      </c>
      <c r="I1234" s="88">
        <f>+IF(ISNUMBER(DATA!L3743),DATA!L3743,"n/a")</f>
        <v>161956.71</v>
      </c>
      <c r="J1234" s="79">
        <f>+IF(ISNUMBER(DATA!M3743),DATA!M3743,"n/a")</f>
        <v>0.396588</v>
      </c>
      <c r="K1234" s="88">
        <f>+IF(ISNUMBER(DATA!N3743),DATA!N3743,"n/a")</f>
        <v>285873.51</v>
      </c>
      <c r="L1234" s="79">
        <f>+IF(ISNUMBER(DATA!O3743),DATA!O3743,"n/a")</f>
        <v>0.37953100000000001</v>
      </c>
    </row>
    <row r="1235" spans="1:12" x14ac:dyDescent="0.2">
      <c r="A1235" s="77" t="s">
        <v>19</v>
      </c>
      <c r="B1235" s="68" t="s">
        <v>28</v>
      </c>
      <c r="C1235" s="68" t="s">
        <v>25</v>
      </c>
      <c r="D1235" s="68" t="s">
        <v>282</v>
      </c>
      <c r="E1235" s="88">
        <f>+IF(ISNUMBER(DATA!H3744),DATA!H3744,"n/a")</f>
        <v>74331.73</v>
      </c>
      <c r="F1235" s="79">
        <f>+IF(ISNUMBER(DATA!I3744),DATA!I3744,"n/a")</f>
        <v>0.43606099999999998</v>
      </c>
      <c r="G1235" s="88">
        <f>+IF(ISNUMBER(DATA!J3744),DATA!J3744,"n/a")</f>
        <v>254235.79</v>
      </c>
      <c r="H1235" s="79">
        <f>+IF(ISNUMBER(DATA!K3744),DATA!K3744,"n/a")</f>
        <v>0.28800700000000001</v>
      </c>
      <c r="I1235" s="88">
        <f>+IF(ISNUMBER(DATA!L3744),DATA!L3744,"n/a")</f>
        <v>421844.7</v>
      </c>
      <c r="J1235" s="79">
        <f>+IF(ISNUMBER(DATA!M3744),DATA!M3744,"n/a")</f>
        <v>0.16666300000000001</v>
      </c>
      <c r="K1235" s="88">
        <f>+IF(ISNUMBER(DATA!N3744),DATA!N3744,"n/a")</f>
        <v>717692.43</v>
      </c>
      <c r="L1235" s="79">
        <f>+IF(ISNUMBER(DATA!O3744),DATA!O3744,"n/a")</f>
        <v>7.9561999999999994E-2</v>
      </c>
    </row>
    <row r="1236" spans="1:12" x14ac:dyDescent="0.2">
      <c r="A1236" s="77" t="s">
        <v>19</v>
      </c>
      <c r="B1236" s="68" t="s">
        <v>28</v>
      </c>
      <c r="C1236" s="68" t="s">
        <v>25</v>
      </c>
      <c r="D1236" s="68" t="s">
        <v>283</v>
      </c>
      <c r="E1236" s="88">
        <f>+IF(ISNUMBER(DATA!H3745),DATA!H3745,"n/a")</f>
        <v>27507.13</v>
      </c>
      <c r="F1236" s="79">
        <f>+IF(ISNUMBER(DATA!I3745),DATA!I3745,"n/a")</f>
        <v>-8.6067000000000005E-2</v>
      </c>
      <c r="G1236" s="88">
        <f>+IF(ISNUMBER(DATA!J3745),DATA!J3745,"n/a")</f>
        <v>101051.02</v>
      </c>
      <c r="H1236" s="79">
        <f>+IF(ISNUMBER(DATA!K3745),DATA!K3745,"n/a")</f>
        <v>-0.136522</v>
      </c>
      <c r="I1236" s="88">
        <f>+IF(ISNUMBER(DATA!L3745),DATA!L3745,"n/a")</f>
        <v>175506.76</v>
      </c>
      <c r="J1236" s="79">
        <f>+IF(ISNUMBER(DATA!M3745),DATA!M3745,"n/a")</f>
        <v>-4.7544999999999997E-2</v>
      </c>
      <c r="K1236" s="88">
        <f>+IF(ISNUMBER(DATA!N3745),DATA!N3745,"n/a")</f>
        <v>291412.28000000003</v>
      </c>
      <c r="L1236" s="79">
        <f>+IF(ISNUMBER(DATA!O3745),DATA!O3745,"n/a")</f>
        <v>7.2999999999999996E-4</v>
      </c>
    </row>
    <row r="1237" spans="1:12" x14ac:dyDescent="0.2">
      <c r="A1237" s="77" t="s">
        <v>19</v>
      </c>
      <c r="B1237" s="68" t="s">
        <v>28</v>
      </c>
      <c r="C1237" s="68" t="s">
        <v>25</v>
      </c>
      <c r="D1237" s="68" t="s">
        <v>284</v>
      </c>
      <c r="E1237" s="88">
        <f>+IF(ISNUMBER(DATA!H3746),DATA!H3746,"n/a")</f>
        <v>9116.32</v>
      </c>
      <c r="F1237" s="79">
        <f>+IF(ISNUMBER(DATA!I3746),DATA!I3746,"n/a")</f>
        <v>-0.30224000000000001</v>
      </c>
      <c r="G1237" s="88">
        <f>+IF(ISNUMBER(DATA!J3746),DATA!J3746,"n/a")</f>
        <v>37510.86</v>
      </c>
      <c r="H1237" s="79">
        <f>+IF(ISNUMBER(DATA!K3746),DATA!K3746,"n/a")</f>
        <v>-0.205175</v>
      </c>
      <c r="I1237" s="88">
        <f>+IF(ISNUMBER(DATA!L3746),DATA!L3746,"n/a")</f>
        <v>77269.03</v>
      </c>
      <c r="J1237" s="79">
        <f>+IF(ISNUMBER(DATA!M3746),DATA!M3746,"n/a")</f>
        <v>-9.5566999999999999E-2</v>
      </c>
      <c r="K1237" s="88">
        <f>+IF(ISNUMBER(DATA!N3746),DATA!N3746,"n/a")</f>
        <v>144578.93</v>
      </c>
      <c r="L1237" s="79">
        <f>+IF(ISNUMBER(DATA!O3746),DATA!O3746,"n/a")</f>
        <v>-7.0121000000000003E-2</v>
      </c>
    </row>
    <row r="1238" spans="1:12" x14ac:dyDescent="0.2">
      <c r="A1238" s="77" t="s">
        <v>19</v>
      </c>
      <c r="B1238" s="68" t="s">
        <v>28</v>
      </c>
      <c r="C1238" s="68" t="s">
        <v>25</v>
      </c>
      <c r="D1238" s="68" t="s">
        <v>285</v>
      </c>
      <c r="E1238" s="88">
        <f>+IF(ISNUMBER(DATA!H3747),DATA!H3747,"n/a")</f>
        <v>51670.06</v>
      </c>
      <c r="F1238" s="79">
        <f>+IF(ISNUMBER(DATA!I3747),DATA!I3747,"n/a")</f>
        <v>-9.5199000000000006E-2</v>
      </c>
      <c r="G1238" s="88">
        <f>+IF(ISNUMBER(DATA!J3747),DATA!J3747,"n/a")</f>
        <v>186889.04</v>
      </c>
      <c r="H1238" s="79">
        <f>+IF(ISNUMBER(DATA!K3747),DATA!K3747,"n/a")</f>
        <v>-3.6887999999999997E-2</v>
      </c>
      <c r="I1238" s="88">
        <f>+IF(ISNUMBER(DATA!L3747),DATA!L3747,"n/a")</f>
        <v>370399.3</v>
      </c>
      <c r="J1238" s="79">
        <f>+IF(ISNUMBER(DATA!M3747),DATA!M3747,"n/a")</f>
        <v>4.9083000000000002E-2</v>
      </c>
      <c r="K1238" s="88">
        <f>+IF(ISNUMBER(DATA!N3747),DATA!N3747,"n/a")</f>
        <v>704709.99</v>
      </c>
      <c r="L1238" s="79">
        <f>+IF(ISNUMBER(DATA!O3747),DATA!O3747,"n/a")</f>
        <v>2.0444E-2</v>
      </c>
    </row>
    <row r="1239" spans="1:12" x14ac:dyDescent="0.2">
      <c r="A1239" s="77" t="s">
        <v>19</v>
      </c>
      <c r="B1239" s="68" t="s">
        <v>28</v>
      </c>
      <c r="C1239" s="68" t="s">
        <v>25</v>
      </c>
      <c r="D1239" s="68" t="s">
        <v>286</v>
      </c>
      <c r="E1239" s="88">
        <f>+IF(ISNUMBER(DATA!H3748),DATA!H3748,"n/a")</f>
        <v>57849.29</v>
      </c>
      <c r="F1239" s="79">
        <f>+IF(ISNUMBER(DATA!I3748),DATA!I3748,"n/a")</f>
        <v>1.5061359999999999</v>
      </c>
      <c r="G1239" s="88">
        <f>+IF(ISNUMBER(DATA!J3748),DATA!J3748,"n/a")</f>
        <v>183922.68</v>
      </c>
      <c r="H1239" s="79">
        <f>+IF(ISNUMBER(DATA!K3748),DATA!K3748,"n/a")</f>
        <v>1.6667909999999999</v>
      </c>
      <c r="I1239" s="88">
        <f>+IF(ISNUMBER(DATA!L3748),DATA!L3748,"n/a")</f>
        <v>405559.28</v>
      </c>
      <c r="J1239" s="79">
        <f>+IF(ISNUMBER(DATA!M3748),DATA!M3748,"n/a")</f>
        <v>1.9251199999999999</v>
      </c>
      <c r="K1239" s="88">
        <f>+IF(ISNUMBER(DATA!N3748),DATA!N3748,"n/a")</f>
        <v>675361.36</v>
      </c>
      <c r="L1239" s="79">
        <f>+IF(ISNUMBER(DATA!O3748),DATA!O3748,"n/a")</f>
        <v>1.6415999999999999</v>
      </c>
    </row>
    <row r="1240" spans="1:12" x14ac:dyDescent="0.2">
      <c r="A1240" s="77" t="s">
        <v>19</v>
      </c>
      <c r="B1240" s="68" t="s">
        <v>28</v>
      </c>
      <c r="C1240" s="68" t="s">
        <v>25</v>
      </c>
      <c r="D1240" s="68" t="s">
        <v>287</v>
      </c>
      <c r="E1240" s="88">
        <f>+IF(ISNUMBER(DATA!H3749),DATA!H3749,"n/a")</f>
        <v>12494.85</v>
      </c>
      <c r="F1240" s="79">
        <f>+IF(ISNUMBER(DATA!I3749),DATA!I3749,"n/a")</f>
        <v>0.11573799999999999</v>
      </c>
      <c r="G1240" s="88">
        <f>+IF(ISNUMBER(DATA!J3749),DATA!J3749,"n/a")</f>
        <v>52234.75</v>
      </c>
      <c r="H1240" s="79">
        <f>+IF(ISNUMBER(DATA!K3749),DATA!K3749,"n/a")</f>
        <v>0.113964</v>
      </c>
      <c r="I1240" s="88">
        <f>+IF(ISNUMBER(DATA!L3749),DATA!L3749,"n/a")</f>
        <v>89369.88</v>
      </c>
      <c r="J1240" s="79">
        <f>+IF(ISNUMBER(DATA!M3749),DATA!M3749,"n/a")</f>
        <v>0.12615399999999999</v>
      </c>
      <c r="K1240" s="88">
        <f>+IF(ISNUMBER(DATA!N3749),DATA!N3749,"n/a")</f>
        <v>147500.28</v>
      </c>
      <c r="L1240" s="79">
        <f>+IF(ISNUMBER(DATA!O3749),DATA!O3749,"n/a")</f>
        <v>0.13649600000000001</v>
      </c>
    </row>
    <row r="1241" spans="1:12" x14ac:dyDescent="0.2">
      <c r="A1241" s="77" t="s">
        <v>19</v>
      </c>
      <c r="B1241" s="68" t="s">
        <v>28</v>
      </c>
      <c r="C1241" s="68" t="s">
        <v>25</v>
      </c>
      <c r="D1241" s="68" t="s">
        <v>288</v>
      </c>
      <c r="E1241" s="88">
        <f>+IF(ISNUMBER(DATA!H3750),DATA!H3750,"n/a")</f>
        <v>30135.119999999999</v>
      </c>
      <c r="F1241" s="79">
        <f>+IF(ISNUMBER(DATA!I3750),DATA!I3750,"n/a")</f>
        <v>0.46589599999999998</v>
      </c>
      <c r="G1241" s="88">
        <f>+IF(ISNUMBER(DATA!J3750),DATA!J3750,"n/a")</f>
        <v>110001.82</v>
      </c>
      <c r="H1241" s="79">
        <f>+IF(ISNUMBER(DATA!K3750),DATA!K3750,"n/a")</f>
        <v>0.67194500000000001</v>
      </c>
      <c r="I1241" s="88">
        <f>+IF(ISNUMBER(DATA!L3750),DATA!L3750,"n/a")</f>
        <v>199219.83</v>
      </c>
      <c r="J1241" s="79">
        <f>+IF(ISNUMBER(DATA!M3750),DATA!M3750,"n/a")</f>
        <v>0.53141700000000003</v>
      </c>
      <c r="K1241" s="88">
        <f>+IF(ISNUMBER(DATA!N3750),DATA!N3750,"n/a")</f>
        <v>314895.64</v>
      </c>
      <c r="L1241" s="79">
        <f>+IF(ISNUMBER(DATA!O3750),DATA!O3750,"n/a")</f>
        <v>0.31344699999999998</v>
      </c>
    </row>
    <row r="1242" spans="1:12" x14ac:dyDescent="0.2">
      <c r="A1242" s="77" t="s">
        <v>19</v>
      </c>
      <c r="B1242" s="68" t="s">
        <v>28</v>
      </c>
      <c r="C1242" s="68" t="s">
        <v>25</v>
      </c>
      <c r="D1242" s="68" t="s">
        <v>289</v>
      </c>
      <c r="E1242" s="88">
        <f>+IF(ISNUMBER(DATA!H3751),DATA!H3751,"n/a")</f>
        <v>42036.39</v>
      </c>
      <c r="F1242" s="79">
        <f>+IF(ISNUMBER(DATA!I3751),DATA!I3751,"n/a")</f>
        <v>0.89040699999999995</v>
      </c>
      <c r="G1242" s="88">
        <f>+IF(ISNUMBER(DATA!J3751),DATA!J3751,"n/a")</f>
        <v>139801.65</v>
      </c>
      <c r="H1242" s="79">
        <f>+IF(ISNUMBER(DATA!K3751),DATA!K3751,"n/a")</f>
        <v>0.72558</v>
      </c>
      <c r="I1242" s="88">
        <f>+IF(ISNUMBER(DATA!L3751),DATA!L3751,"n/a")</f>
        <v>291017.94</v>
      </c>
      <c r="J1242" s="79">
        <f>+IF(ISNUMBER(DATA!M3751),DATA!M3751,"n/a")</f>
        <v>0.88315600000000005</v>
      </c>
      <c r="K1242" s="88">
        <f>+IF(ISNUMBER(DATA!N3751),DATA!N3751,"n/a")</f>
        <v>501916.67</v>
      </c>
      <c r="L1242" s="79">
        <f>+IF(ISNUMBER(DATA!O3751),DATA!O3751,"n/a")</f>
        <v>0.805006</v>
      </c>
    </row>
    <row r="1243" spans="1:12" x14ac:dyDescent="0.2">
      <c r="A1243" s="77" t="s">
        <v>19</v>
      </c>
      <c r="B1243" s="68" t="s">
        <v>28</v>
      </c>
      <c r="C1243" s="68" t="s">
        <v>25</v>
      </c>
      <c r="D1243" s="68" t="s">
        <v>290</v>
      </c>
      <c r="E1243" s="88">
        <f>+IF(ISNUMBER(DATA!H3752),DATA!H3752,"n/a")</f>
        <v>44139.85</v>
      </c>
      <c r="F1243" s="79">
        <f>+IF(ISNUMBER(DATA!I3752),DATA!I3752,"n/a")</f>
        <v>1.0016099999999999</v>
      </c>
      <c r="G1243" s="88">
        <f>+IF(ISNUMBER(DATA!J3752),DATA!J3752,"n/a")</f>
        <v>149091.54</v>
      </c>
      <c r="H1243" s="79">
        <f>+IF(ISNUMBER(DATA!K3752),DATA!K3752,"n/a")</f>
        <v>0.893957</v>
      </c>
      <c r="I1243" s="88">
        <f>+IF(ISNUMBER(DATA!L3752),DATA!L3752,"n/a")</f>
        <v>276270.49</v>
      </c>
      <c r="J1243" s="79">
        <f>+IF(ISNUMBER(DATA!M3752),DATA!M3752,"n/a")</f>
        <v>0.870672</v>
      </c>
      <c r="K1243" s="88">
        <f>+IF(ISNUMBER(DATA!N3752),DATA!N3752,"n/a")</f>
        <v>443497.98</v>
      </c>
      <c r="L1243" s="79">
        <f>+IF(ISNUMBER(DATA!O3752),DATA!O3752,"n/a")</f>
        <v>0.59372599999999998</v>
      </c>
    </row>
    <row r="1244" spans="1:12" x14ac:dyDescent="0.2">
      <c r="A1244" s="77" t="s">
        <v>19</v>
      </c>
      <c r="B1244" s="68" t="s">
        <v>28</v>
      </c>
      <c r="C1244" s="68" t="s">
        <v>25</v>
      </c>
      <c r="D1244" s="68" t="s">
        <v>291</v>
      </c>
      <c r="E1244" s="88">
        <f>+IF(ISNUMBER(DATA!H3753),DATA!H3753,"n/a")</f>
        <v>72011.66</v>
      </c>
      <c r="F1244" s="79">
        <f>+IF(ISNUMBER(DATA!I3753),DATA!I3753,"n/a")</f>
        <v>0.14529400000000001</v>
      </c>
      <c r="G1244" s="88">
        <f>+IF(ISNUMBER(DATA!J3753),DATA!J3753,"n/a")</f>
        <v>252320.77</v>
      </c>
      <c r="H1244" s="79">
        <f>+IF(ISNUMBER(DATA!K3753),DATA!K3753,"n/a")</f>
        <v>0.35885600000000001</v>
      </c>
      <c r="I1244" s="88">
        <f>+IF(ISNUMBER(DATA!L3753),DATA!L3753,"n/a")</f>
        <v>501774.38</v>
      </c>
      <c r="J1244" s="79">
        <f>+IF(ISNUMBER(DATA!M3753),DATA!M3753,"n/a")</f>
        <v>0.29357499999999997</v>
      </c>
      <c r="K1244" s="88">
        <f>+IF(ISNUMBER(DATA!N3753),DATA!N3753,"n/a")</f>
        <v>856752.51</v>
      </c>
      <c r="L1244" s="79">
        <f>+IF(ISNUMBER(DATA!O3753),DATA!O3753,"n/a")</f>
        <v>0.157138</v>
      </c>
    </row>
    <row r="1245" spans="1:12" x14ac:dyDescent="0.2">
      <c r="A1245" s="77" t="s">
        <v>19</v>
      </c>
      <c r="B1245" s="68" t="s">
        <v>28</v>
      </c>
      <c r="C1245" s="68" t="s">
        <v>25</v>
      </c>
      <c r="D1245" s="68" t="s">
        <v>292</v>
      </c>
      <c r="E1245" s="88">
        <f>+IF(ISNUMBER(DATA!H3754),DATA!H3754,"n/a")</f>
        <v>43176.91</v>
      </c>
      <c r="F1245" s="79">
        <f>+IF(ISNUMBER(DATA!I3754),DATA!I3754,"n/a")</f>
        <v>-0.16343199999999999</v>
      </c>
      <c r="G1245" s="88">
        <f>+IF(ISNUMBER(DATA!J3754),DATA!J3754,"n/a")</f>
        <v>143069.66</v>
      </c>
      <c r="H1245" s="79">
        <f>+IF(ISNUMBER(DATA!K3754),DATA!K3754,"n/a")</f>
        <v>-7.705E-3</v>
      </c>
      <c r="I1245" s="88">
        <f>+IF(ISNUMBER(DATA!L3754),DATA!L3754,"n/a")</f>
        <v>303848.28999999998</v>
      </c>
      <c r="J1245" s="79">
        <f>+IF(ISNUMBER(DATA!M3754),DATA!M3754,"n/a")</f>
        <v>2.4310999999999999E-2</v>
      </c>
      <c r="K1245" s="88">
        <f>+IF(ISNUMBER(DATA!N3754),DATA!N3754,"n/a")</f>
        <v>559822.48</v>
      </c>
      <c r="L1245" s="79">
        <f>+IF(ISNUMBER(DATA!O3754),DATA!O3754,"n/a")</f>
        <v>1.4200000000000001E-4</v>
      </c>
    </row>
    <row r="1246" spans="1:12" x14ac:dyDescent="0.2">
      <c r="A1246" s="77" t="s">
        <v>19</v>
      </c>
      <c r="B1246" s="68" t="s">
        <v>28</v>
      </c>
      <c r="C1246" s="68" t="s">
        <v>25</v>
      </c>
      <c r="D1246" s="68" t="s">
        <v>293</v>
      </c>
      <c r="E1246" s="88">
        <f>+IF(ISNUMBER(DATA!H3755),DATA!H3755,"n/a")</f>
        <v>25084.65</v>
      </c>
      <c r="F1246" s="79">
        <f>+IF(ISNUMBER(DATA!I3755),DATA!I3755,"n/a")</f>
        <v>-0.144568</v>
      </c>
      <c r="G1246" s="88">
        <f>+IF(ISNUMBER(DATA!J3755),DATA!J3755,"n/a")</f>
        <v>92146.49</v>
      </c>
      <c r="H1246" s="79">
        <f>+IF(ISNUMBER(DATA!K3755),DATA!K3755,"n/a")</f>
        <v>-0.17035500000000001</v>
      </c>
      <c r="I1246" s="88">
        <f>+IF(ISNUMBER(DATA!L3755),DATA!L3755,"n/a")</f>
        <v>162391.93</v>
      </c>
      <c r="J1246" s="79">
        <f>+IF(ISNUMBER(DATA!M3755),DATA!M3755,"n/a")</f>
        <v>-0.142378</v>
      </c>
      <c r="K1246" s="88">
        <f>+IF(ISNUMBER(DATA!N3755),DATA!N3755,"n/a")</f>
        <v>296227.87</v>
      </c>
      <c r="L1246" s="79">
        <f>+IF(ISNUMBER(DATA!O3755),DATA!O3755,"n/a")</f>
        <v>-8.7998999999999994E-2</v>
      </c>
    </row>
    <row r="1247" spans="1:12" x14ac:dyDescent="0.2">
      <c r="A1247" s="77" t="s">
        <v>19</v>
      </c>
      <c r="B1247" s="68" t="s">
        <v>28</v>
      </c>
      <c r="C1247" s="68" t="s">
        <v>25</v>
      </c>
      <c r="D1247" s="68" t="s">
        <v>294</v>
      </c>
      <c r="E1247" s="88">
        <f>+IF(ISNUMBER(DATA!H3756),DATA!H3756,"n/a")</f>
        <v>34792.81</v>
      </c>
      <c r="F1247" s="79">
        <f>+IF(ISNUMBER(DATA!I3756),DATA!I3756,"n/a")</f>
        <v>-4.7608999999999999E-2</v>
      </c>
      <c r="G1247" s="88">
        <f>+IF(ISNUMBER(DATA!J3756),DATA!J3756,"n/a")</f>
        <v>132261.93</v>
      </c>
      <c r="H1247" s="79">
        <f>+IF(ISNUMBER(DATA!K3756),DATA!K3756,"n/a")</f>
        <v>-7.7639E-2</v>
      </c>
      <c r="I1247" s="88">
        <f>+IF(ISNUMBER(DATA!L3756),DATA!L3756,"n/a")</f>
        <v>220193.43</v>
      </c>
      <c r="J1247" s="79">
        <f>+IF(ISNUMBER(DATA!M3756),DATA!M3756,"n/a")</f>
        <v>-0.101732</v>
      </c>
      <c r="K1247" s="88">
        <f>+IF(ISNUMBER(DATA!N3756),DATA!N3756,"n/a")</f>
        <v>410433.38</v>
      </c>
      <c r="L1247" s="79">
        <f>+IF(ISNUMBER(DATA!O3756),DATA!O3756,"n/a")</f>
        <v>-2.9486999999999999E-2</v>
      </c>
    </row>
    <row r="1248" spans="1:12" x14ac:dyDescent="0.2">
      <c r="A1248" s="77" t="s">
        <v>19</v>
      </c>
      <c r="B1248" s="68" t="s">
        <v>28</v>
      </c>
      <c r="C1248" s="68" t="s">
        <v>25</v>
      </c>
      <c r="D1248" s="68" t="s">
        <v>295</v>
      </c>
      <c r="E1248" s="88">
        <f>+IF(ISNUMBER(DATA!H3757),DATA!H3757,"n/a")</f>
        <v>39745.620000000003</v>
      </c>
      <c r="F1248" s="79">
        <f>+IF(ISNUMBER(DATA!I3757),DATA!I3757,"n/a")</f>
        <v>1.4811939999999999</v>
      </c>
      <c r="G1248" s="88">
        <f>+IF(ISNUMBER(DATA!J3757),DATA!J3757,"n/a")</f>
        <v>131326.84</v>
      </c>
      <c r="H1248" s="79">
        <f>+IF(ISNUMBER(DATA!K3757),DATA!K3757,"n/a")</f>
        <v>1.2698510000000001</v>
      </c>
      <c r="I1248" s="88">
        <f>+IF(ISNUMBER(DATA!L3757),DATA!L3757,"n/a")</f>
        <v>282014.26</v>
      </c>
      <c r="J1248" s="79">
        <f>+IF(ISNUMBER(DATA!M3757),DATA!M3757,"n/a")</f>
        <v>1.6537170000000001</v>
      </c>
      <c r="K1248" s="88">
        <f>+IF(ISNUMBER(DATA!N3757),DATA!N3757,"n/a")</f>
        <v>481576.97</v>
      </c>
      <c r="L1248" s="79">
        <f>+IF(ISNUMBER(DATA!O3757),DATA!O3757,"n/a")</f>
        <v>1.4886269999999999</v>
      </c>
    </row>
    <row r="1249" spans="1:12" x14ac:dyDescent="0.2">
      <c r="A1249" s="77" t="s">
        <v>19</v>
      </c>
      <c r="B1249" s="68" t="s">
        <v>28</v>
      </c>
      <c r="C1249" s="68" t="s">
        <v>25</v>
      </c>
      <c r="D1249" s="68" t="s">
        <v>296</v>
      </c>
      <c r="E1249" s="88">
        <f>+IF(ISNUMBER(DATA!H3758),DATA!H3758,"n/a")</f>
        <v>27654.29</v>
      </c>
      <c r="F1249" s="79">
        <f>+IF(ISNUMBER(DATA!I3758),DATA!I3758,"n/a")</f>
        <v>0.40084399999999998</v>
      </c>
      <c r="G1249" s="88">
        <f>+IF(ISNUMBER(DATA!J3758),DATA!J3758,"n/a")</f>
        <v>92332.19</v>
      </c>
      <c r="H1249" s="79">
        <f>+IF(ISNUMBER(DATA!K3758),DATA!K3758,"n/a")</f>
        <v>0.38235200000000003</v>
      </c>
      <c r="I1249" s="88">
        <f>+IF(ISNUMBER(DATA!L3758),DATA!L3758,"n/a")</f>
        <v>198468.12</v>
      </c>
      <c r="J1249" s="79">
        <f>+IF(ISNUMBER(DATA!M3758),DATA!M3758,"n/a")</f>
        <v>0.49882100000000001</v>
      </c>
      <c r="K1249" s="88">
        <f>+IF(ISNUMBER(DATA!N3758),DATA!N3758,"n/a")</f>
        <v>347938.92</v>
      </c>
      <c r="L1249" s="79">
        <f>+IF(ISNUMBER(DATA!O3758),DATA!O3758,"n/a")</f>
        <v>0.39946100000000001</v>
      </c>
    </row>
    <row r="1250" spans="1:12" x14ac:dyDescent="0.2">
      <c r="A1250" s="77" t="s">
        <v>19</v>
      </c>
      <c r="B1250" s="68" t="s">
        <v>28</v>
      </c>
      <c r="C1250" s="68" t="s">
        <v>25</v>
      </c>
      <c r="D1250" s="68" t="s">
        <v>297</v>
      </c>
      <c r="E1250" s="88">
        <f>+IF(ISNUMBER(DATA!H3759),DATA!H3759,"n/a")</f>
        <v>10844.52</v>
      </c>
      <c r="F1250" s="79">
        <f>+IF(ISNUMBER(DATA!I3759),DATA!I3759,"n/a")</f>
        <v>-8.1176999999999999E-2</v>
      </c>
      <c r="G1250" s="88">
        <f>+IF(ISNUMBER(DATA!J3759),DATA!J3759,"n/a")</f>
        <v>39439.49</v>
      </c>
      <c r="H1250" s="79">
        <f>+IF(ISNUMBER(DATA!K3759),DATA!K3759,"n/a")</f>
        <v>-3.6492999999999998E-2</v>
      </c>
      <c r="I1250" s="88">
        <f>+IF(ISNUMBER(DATA!L3759),DATA!L3759,"n/a")</f>
        <v>76746.81</v>
      </c>
      <c r="J1250" s="79">
        <f>+IF(ISNUMBER(DATA!M3759),DATA!M3759,"n/a")</f>
        <v>2.2790000000000002E-3</v>
      </c>
      <c r="K1250" s="88">
        <f>+IF(ISNUMBER(DATA!N3759),DATA!N3759,"n/a")</f>
        <v>147690.12</v>
      </c>
      <c r="L1250" s="79">
        <f>+IF(ISNUMBER(DATA!O3759),DATA!O3759,"n/a")</f>
        <v>3.3617000000000001E-2</v>
      </c>
    </row>
    <row r="1251" spans="1:12" x14ac:dyDescent="0.2">
      <c r="A1251" s="77" t="s">
        <v>19</v>
      </c>
      <c r="B1251" s="68" t="s">
        <v>28</v>
      </c>
      <c r="C1251" s="68" t="s">
        <v>25</v>
      </c>
      <c r="D1251" s="68" t="s">
        <v>298</v>
      </c>
      <c r="E1251" s="88">
        <f>+IF(ISNUMBER(DATA!H3760),DATA!H3760,"n/a")</f>
        <v>9924.67</v>
      </c>
      <c r="F1251" s="79">
        <f>+IF(ISNUMBER(DATA!I3760),DATA!I3760,"n/a")</f>
        <v>0.49696099999999999</v>
      </c>
      <c r="G1251" s="88">
        <f>+IF(ISNUMBER(DATA!J3760),DATA!J3760,"n/a")</f>
        <v>36922.71</v>
      </c>
      <c r="H1251" s="79">
        <f>+IF(ISNUMBER(DATA!K3760),DATA!K3760,"n/a")</f>
        <v>0.425209</v>
      </c>
      <c r="I1251" s="88">
        <f>+IF(ISNUMBER(DATA!L3760),DATA!L3760,"n/a")</f>
        <v>70917.23</v>
      </c>
      <c r="J1251" s="79">
        <f>+IF(ISNUMBER(DATA!M3760),DATA!M3760,"n/a")</f>
        <v>0.33601599999999998</v>
      </c>
      <c r="K1251" s="88">
        <f>+IF(ISNUMBER(DATA!N3760),DATA!N3760,"n/a")</f>
        <v>116314.43</v>
      </c>
      <c r="L1251" s="79">
        <f>+IF(ISNUMBER(DATA!O3760),DATA!O3760,"n/a")</f>
        <v>0.17464399999999999</v>
      </c>
    </row>
    <row r="1252" spans="1:12" x14ac:dyDescent="0.2">
      <c r="A1252" s="77" t="s">
        <v>19</v>
      </c>
      <c r="B1252" s="68" t="s">
        <v>28</v>
      </c>
      <c r="C1252" s="68" t="s">
        <v>25</v>
      </c>
      <c r="D1252" s="68" t="s">
        <v>299</v>
      </c>
      <c r="E1252" s="88">
        <f>+IF(ISNUMBER(DATA!H3761),DATA!H3761,"n/a")</f>
        <v>104117.25</v>
      </c>
      <c r="F1252" s="79">
        <f>+IF(ISNUMBER(DATA!I3761),DATA!I3761,"n/a")</f>
        <v>0.96352499999999996</v>
      </c>
      <c r="G1252" s="88">
        <f>+IF(ISNUMBER(DATA!J3761),DATA!J3761,"n/a")</f>
        <v>347424.22</v>
      </c>
      <c r="H1252" s="79">
        <f>+IF(ISNUMBER(DATA!K3761),DATA!K3761,"n/a")</f>
        <v>0.80904699999999996</v>
      </c>
      <c r="I1252" s="88">
        <f>+IF(ISNUMBER(DATA!L3761),DATA!L3761,"n/a")</f>
        <v>678048.33</v>
      </c>
      <c r="J1252" s="79">
        <f>+IF(ISNUMBER(DATA!M3761),DATA!M3761,"n/a")</f>
        <v>0.85721400000000003</v>
      </c>
      <c r="K1252" s="88">
        <f>+IF(ISNUMBER(DATA!N3761),DATA!N3761,"n/a")</f>
        <v>1050867.67</v>
      </c>
      <c r="L1252" s="79">
        <f>+IF(ISNUMBER(DATA!O3761),DATA!O3761,"n/a")</f>
        <v>0.55979999999999996</v>
      </c>
    </row>
    <row r="1253" spans="1:12" x14ac:dyDescent="0.2">
      <c r="A1253" s="77" t="s">
        <v>19</v>
      </c>
      <c r="B1253" s="68" t="s">
        <v>28</v>
      </c>
      <c r="C1253" s="68" t="s">
        <v>25</v>
      </c>
      <c r="D1253" s="68" t="s">
        <v>300</v>
      </c>
      <c r="E1253" s="88">
        <f>+IF(ISNUMBER(DATA!H3762),DATA!H3762,"n/a")</f>
        <v>16775.61</v>
      </c>
      <c r="F1253" s="79">
        <f>+IF(ISNUMBER(DATA!I3762),DATA!I3762,"n/a")</f>
        <v>0.95046200000000003</v>
      </c>
      <c r="G1253" s="88">
        <f>+IF(ISNUMBER(DATA!J3762),DATA!J3762,"n/a")</f>
        <v>51213.06</v>
      </c>
      <c r="H1253" s="79">
        <f>+IF(ISNUMBER(DATA!K3762),DATA!K3762,"n/a")</f>
        <v>0.86728700000000003</v>
      </c>
      <c r="I1253" s="88">
        <f>+IF(ISNUMBER(DATA!L3762),DATA!L3762,"n/a")</f>
        <v>112549.16</v>
      </c>
      <c r="J1253" s="79">
        <f>+IF(ISNUMBER(DATA!M3762),DATA!M3762,"n/a")</f>
        <v>1.1203620000000001</v>
      </c>
      <c r="K1253" s="88">
        <f>+IF(ISNUMBER(DATA!N3762),DATA!N3762,"n/a")</f>
        <v>190666.29</v>
      </c>
      <c r="L1253" s="79">
        <f>+IF(ISNUMBER(DATA!O3762),DATA!O3762,"n/a")</f>
        <v>0.90680700000000003</v>
      </c>
    </row>
    <row r="1254" spans="1:12" x14ac:dyDescent="0.2">
      <c r="A1254" s="77" t="s">
        <v>19</v>
      </c>
      <c r="B1254" s="68" t="s">
        <v>28</v>
      </c>
      <c r="C1254" s="68" t="s">
        <v>25</v>
      </c>
      <c r="D1254" s="68" t="s">
        <v>301</v>
      </c>
      <c r="E1254" s="88">
        <f>+IF(ISNUMBER(DATA!H3763),DATA!H3763,"n/a")</f>
        <v>38273.07</v>
      </c>
      <c r="F1254" s="79">
        <f>+IF(ISNUMBER(DATA!I3763),DATA!I3763,"n/a")</f>
        <v>-7.8019000000000005E-2</v>
      </c>
      <c r="G1254" s="88">
        <f>+IF(ISNUMBER(DATA!J3763),DATA!J3763,"n/a")</f>
        <v>132675.46</v>
      </c>
      <c r="H1254" s="79">
        <f>+IF(ISNUMBER(DATA!K3763),DATA!K3763,"n/a")</f>
        <v>-3.1708E-2</v>
      </c>
      <c r="I1254" s="88">
        <f>+IF(ISNUMBER(DATA!L3763),DATA!L3763,"n/a")</f>
        <v>261665.17</v>
      </c>
      <c r="J1254" s="79">
        <f>+IF(ISNUMBER(DATA!M3763),DATA!M3763,"n/a")</f>
        <v>1.7846000000000001E-2</v>
      </c>
      <c r="K1254" s="88">
        <f>+IF(ISNUMBER(DATA!N3763),DATA!N3763,"n/a")</f>
        <v>531833.62</v>
      </c>
      <c r="L1254" s="79">
        <f>+IF(ISNUMBER(DATA!O3763),DATA!O3763,"n/a")</f>
        <v>4.2334999999999998E-2</v>
      </c>
    </row>
    <row r="1255" spans="1:12" x14ac:dyDescent="0.2">
      <c r="A1255" s="77" t="s">
        <v>19</v>
      </c>
      <c r="B1255" s="68" t="s">
        <v>28</v>
      </c>
      <c r="C1255" s="68" t="s">
        <v>25</v>
      </c>
      <c r="D1255" s="68" t="s">
        <v>302</v>
      </c>
      <c r="E1255" s="88">
        <f>+IF(ISNUMBER(DATA!H3764),DATA!H3764,"n/a")</f>
        <v>9749.4</v>
      </c>
      <c r="F1255" s="79">
        <f>+IF(ISNUMBER(DATA!I3764),DATA!I3764,"n/a")</f>
        <v>-1.5833E-2</v>
      </c>
      <c r="G1255" s="88">
        <f>+IF(ISNUMBER(DATA!J3764),DATA!J3764,"n/a")</f>
        <v>38818.71</v>
      </c>
      <c r="H1255" s="79">
        <f>+IF(ISNUMBER(DATA!K3764),DATA!K3764,"n/a")</f>
        <v>-0.17582999999999999</v>
      </c>
      <c r="I1255" s="88">
        <f>+IF(ISNUMBER(DATA!L3764),DATA!L3764,"n/a")</f>
        <v>80306.44</v>
      </c>
      <c r="J1255" s="79">
        <f>+IF(ISNUMBER(DATA!M3764),DATA!M3764,"n/a")</f>
        <v>-0.13619899999999999</v>
      </c>
      <c r="K1255" s="88">
        <f>+IF(ISNUMBER(DATA!N3764),DATA!N3764,"n/a")</f>
        <v>138305.71</v>
      </c>
      <c r="L1255" s="79">
        <f>+IF(ISNUMBER(DATA!O3764),DATA!O3764,"n/a")</f>
        <v>-0.11326600000000001</v>
      </c>
    </row>
    <row r="1256" spans="1:12" x14ac:dyDescent="0.2">
      <c r="A1256" s="77" t="s">
        <v>19</v>
      </c>
      <c r="B1256" s="68" t="s">
        <v>28</v>
      </c>
      <c r="C1256" s="68" t="s">
        <v>25</v>
      </c>
      <c r="D1256" s="68" t="s">
        <v>303</v>
      </c>
      <c r="E1256" s="88">
        <f>+IF(ISNUMBER(DATA!H3765),DATA!H3765,"n/a")</f>
        <v>10214.19</v>
      </c>
      <c r="F1256" s="79">
        <f>+IF(ISNUMBER(DATA!I3765),DATA!I3765,"n/a")</f>
        <v>-6.1910000000000003E-3</v>
      </c>
      <c r="G1256" s="88">
        <f>+IF(ISNUMBER(DATA!J3765),DATA!J3765,"n/a")</f>
        <v>37726.199999999997</v>
      </c>
      <c r="H1256" s="79">
        <f>+IF(ISNUMBER(DATA!K3765),DATA!K3765,"n/a")</f>
        <v>-0.100339</v>
      </c>
      <c r="I1256" s="88">
        <f>+IF(ISNUMBER(DATA!L3765),DATA!L3765,"n/a")</f>
        <v>75091.009999999995</v>
      </c>
      <c r="J1256" s="79">
        <f>+IF(ISNUMBER(DATA!M3765),DATA!M3765,"n/a")</f>
        <v>-3.4493999999999997E-2</v>
      </c>
      <c r="K1256" s="88">
        <f>+IF(ISNUMBER(DATA!N3765),DATA!N3765,"n/a")</f>
        <v>134180.31</v>
      </c>
      <c r="L1256" s="79">
        <f>+IF(ISNUMBER(DATA!O3765),DATA!O3765,"n/a")</f>
        <v>3.2277E-2</v>
      </c>
    </row>
    <row r="1257" spans="1:12" x14ac:dyDescent="0.2">
      <c r="A1257" s="77" t="s">
        <v>19</v>
      </c>
      <c r="B1257" s="68" t="s">
        <v>28</v>
      </c>
      <c r="C1257" s="68" t="s">
        <v>25</v>
      </c>
      <c r="D1257" s="68" t="s">
        <v>304</v>
      </c>
      <c r="E1257" s="88">
        <f>+IF(ISNUMBER(DATA!H3766),DATA!H3766,"n/a")</f>
        <v>18345.310000000001</v>
      </c>
      <c r="F1257" s="79">
        <f>+IF(ISNUMBER(DATA!I3766),DATA!I3766,"n/a")</f>
        <v>1.616636</v>
      </c>
      <c r="G1257" s="88">
        <f>+IF(ISNUMBER(DATA!J3766),DATA!J3766,"n/a")</f>
        <v>55290.11</v>
      </c>
      <c r="H1257" s="79">
        <f>+IF(ISNUMBER(DATA!K3766),DATA!K3766,"n/a")</f>
        <v>1.1982649999999999</v>
      </c>
      <c r="I1257" s="88">
        <f>+IF(ISNUMBER(DATA!L3766),DATA!L3766,"n/a")</f>
        <v>114056.27</v>
      </c>
      <c r="J1257" s="79">
        <f>+IF(ISNUMBER(DATA!M3766),DATA!M3766,"n/a")</f>
        <v>1.608063</v>
      </c>
      <c r="K1257" s="88">
        <f>+IF(ISNUMBER(DATA!N3766),DATA!N3766,"n/a")</f>
        <v>189523.63</v>
      </c>
      <c r="L1257" s="79">
        <f>+IF(ISNUMBER(DATA!O3766),DATA!O3766,"n/a")</f>
        <v>1.40981</v>
      </c>
    </row>
    <row r="1258" spans="1:12" x14ac:dyDescent="0.2">
      <c r="A1258" s="77" t="s">
        <v>19</v>
      </c>
      <c r="B1258" s="68" t="s">
        <v>28</v>
      </c>
      <c r="C1258" s="68" t="s">
        <v>25</v>
      </c>
      <c r="D1258" s="68" t="s">
        <v>305</v>
      </c>
      <c r="E1258" s="88">
        <f>+IF(ISNUMBER(DATA!H3767),DATA!H3767,"n/a")</f>
        <v>15843.74</v>
      </c>
      <c r="F1258" s="79">
        <f>+IF(ISNUMBER(DATA!I3767),DATA!I3767,"n/a")</f>
        <v>7.9579999999999998E-3</v>
      </c>
      <c r="G1258" s="88">
        <f>+IF(ISNUMBER(DATA!J3767),DATA!J3767,"n/a")</f>
        <v>59196.07</v>
      </c>
      <c r="H1258" s="79">
        <f>+IF(ISNUMBER(DATA!K3767),DATA!K3767,"n/a")</f>
        <v>6.1599999999999997E-3</v>
      </c>
      <c r="I1258" s="88">
        <f>+IF(ISNUMBER(DATA!L3767),DATA!L3767,"n/a")</f>
        <v>120892.48</v>
      </c>
      <c r="J1258" s="79">
        <f>+IF(ISNUMBER(DATA!M3767),DATA!M3767,"n/a")</f>
        <v>0.127438</v>
      </c>
      <c r="K1258" s="88">
        <f>+IF(ISNUMBER(DATA!N3767),DATA!N3767,"n/a")</f>
        <v>218111.86</v>
      </c>
      <c r="L1258" s="79">
        <f>+IF(ISNUMBER(DATA!O3767),DATA!O3767,"n/a")</f>
        <v>8.9542999999999998E-2</v>
      </c>
    </row>
    <row r="1259" spans="1:12" x14ac:dyDescent="0.2">
      <c r="A1259" s="77" t="s">
        <v>19</v>
      </c>
      <c r="B1259" s="68" t="s">
        <v>28</v>
      </c>
      <c r="C1259" s="68" t="s">
        <v>25</v>
      </c>
      <c r="D1259" s="68" t="s">
        <v>306</v>
      </c>
      <c r="E1259" s="88">
        <f>+IF(ISNUMBER(DATA!H3768),DATA!H3768,"n/a")</f>
        <v>130744.43</v>
      </c>
      <c r="F1259" s="79">
        <f>+IF(ISNUMBER(DATA!I3768),DATA!I3768,"n/a")</f>
        <v>-0.11050699999999999</v>
      </c>
      <c r="G1259" s="88">
        <f>+IF(ISNUMBER(DATA!J3768),DATA!J3768,"n/a")</f>
        <v>466842.64</v>
      </c>
      <c r="H1259" s="79">
        <f>+IF(ISNUMBER(DATA!K3768),DATA!K3768,"n/a")</f>
        <v>-0.123933</v>
      </c>
      <c r="I1259" s="88">
        <f>+IF(ISNUMBER(DATA!L3768),DATA!L3768,"n/a")</f>
        <v>805810.24</v>
      </c>
      <c r="J1259" s="79">
        <f>+IF(ISNUMBER(DATA!M3768),DATA!M3768,"n/a")</f>
        <v>-7.5742000000000004E-2</v>
      </c>
      <c r="K1259" s="88">
        <f>+IF(ISNUMBER(DATA!N3768),DATA!N3768,"n/a")</f>
        <v>1490961.31</v>
      </c>
      <c r="L1259" s="79">
        <f>+IF(ISNUMBER(DATA!O3768),DATA!O3768,"n/a")</f>
        <v>4.8999999999999998E-3</v>
      </c>
    </row>
    <row r="1260" spans="1:12" x14ac:dyDescent="0.2">
      <c r="A1260" s="77" t="s">
        <v>19</v>
      </c>
      <c r="B1260" s="68" t="s">
        <v>28</v>
      </c>
      <c r="C1260" s="68" t="s">
        <v>25</v>
      </c>
      <c r="D1260" s="68" t="s">
        <v>307</v>
      </c>
      <c r="E1260" s="88">
        <f>+IF(ISNUMBER(DATA!H3769),DATA!H3769,"n/a")</f>
        <v>57218.2</v>
      </c>
      <c r="F1260" s="79">
        <f>+IF(ISNUMBER(DATA!I3769),DATA!I3769,"n/a")</f>
        <v>0.34663100000000002</v>
      </c>
      <c r="G1260" s="88">
        <f>+IF(ISNUMBER(DATA!J3769),DATA!J3769,"n/a")</f>
        <v>200670.38</v>
      </c>
      <c r="H1260" s="79">
        <f>+IF(ISNUMBER(DATA!K3769),DATA!K3769,"n/a")</f>
        <v>0.28959099999999999</v>
      </c>
      <c r="I1260" s="88">
        <f>+IF(ISNUMBER(DATA!L3769),DATA!L3769,"n/a")</f>
        <v>334189.65000000002</v>
      </c>
      <c r="J1260" s="79">
        <f>+IF(ISNUMBER(DATA!M3769),DATA!M3769,"n/a")</f>
        <v>0.20205799999999999</v>
      </c>
      <c r="K1260" s="88">
        <f>+IF(ISNUMBER(DATA!N3769),DATA!N3769,"n/a")</f>
        <v>546196.18999999994</v>
      </c>
      <c r="L1260" s="79">
        <f>+IF(ISNUMBER(DATA!O3769),DATA!O3769,"n/a")</f>
        <v>0.111002</v>
      </c>
    </row>
    <row r="1261" spans="1:12" x14ac:dyDescent="0.2">
      <c r="A1261" s="77" t="s">
        <v>19</v>
      </c>
      <c r="B1261" s="68" t="s">
        <v>28</v>
      </c>
      <c r="C1261" s="68" t="s">
        <v>25</v>
      </c>
      <c r="D1261" s="68" t="s">
        <v>308</v>
      </c>
      <c r="E1261" s="88">
        <f>+IF(ISNUMBER(DATA!H3770),DATA!H3770,"n/a")</f>
        <v>14713.91</v>
      </c>
      <c r="F1261" s="79">
        <f>+IF(ISNUMBER(DATA!I3770),DATA!I3770,"n/a")</f>
        <v>2.5433349999999999</v>
      </c>
      <c r="G1261" s="88">
        <f>+IF(ISNUMBER(DATA!J3770),DATA!J3770,"n/a")</f>
        <v>47030.13</v>
      </c>
      <c r="H1261" s="79">
        <f>+IF(ISNUMBER(DATA!K3770),DATA!K3770,"n/a")</f>
        <v>1.8742300000000001</v>
      </c>
      <c r="I1261" s="88">
        <f>+IF(ISNUMBER(DATA!L3770),DATA!L3770,"n/a")</f>
        <v>93071.63</v>
      </c>
      <c r="J1261" s="79">
        <f>+IF(ISNUMBER(DATA!M3770),DATA!M3770,"n/a")</f>
        <v>2.1897890000000002</v>
      </c>
      <c r="K1261" s="88">
        <f>+IF(ISNUMBER(DATA!N3770),DATA!N3770,"n/a")</f>
        <v>149270.03</v>
      </c>
      <c r="L1261" s="79">
        <f>+IF(ISNUMBER(DATA!O3770),DATA!O3770,"n/a")</f>
        <v>1.9025510000000001</v>
      </c>
    </row>
    <row r="1262" spans="1:12" x14ac:dyDescent="0.2">
      <c r="A1262" s="77" t="s">
        <v>19</v>
      </c>
      <c r="B1262" s="68" t="s">
        <v>28</v>
      </c>
      <c r="C1262" s="68" t="s">
        <v>25</v>
      </c>
      <c r="D1262" s="68" t="s">
        <v>309</v>
      </c>
      <c r="E1262" s="88">
        <f>+IF(ISNUMBER(DATA!H3771),DATA!H3771,"n/a")</f>
        <v>22366.47</v>
      </c>
      <c r="F1262" s="79">
        <f>+IF(ISNUMBER(DATA!I3771),DATA!I3771,"n/a")</f>
        <v>-0.133628</v>
      </c>
      <c r="G1262" s="88">
        <f>+IF(ISNUMBER(DATA!J3771),DATA!J3771,"n/a")</f>
        <v>79386.61</v>
      </c>
      <c r="H1262" s="79">
        <f>+IF(ISNUMBER(DATA!K3771),DATA!K3771,"n/a")</f>
        <v>-8.4301000000000001E-2</v>
      </c>
      <c r="I1262" s="88">
        <f>+IF(ISNUMBER(DATA!L3771),DATA!L3771,"n/a")</f>
        <v>154500.79</v>
      </c>
      <c r="J1262" s="79">
        <f>+IF(ISNUMBER(DATA!M3771),DATA!M3771,"n/a")</f>
        <v>-3.1413000000000003E-2</v>
      </c>
      <c r="K1262" s="88">
        <f>+IF(ISNUMBER(DATA!N3771),DATA!N3771,"n/a")</f>
        <v>306537.59999999998</v>
      </c>
      <c r="L1262" s="79">
        <f>+IF(ISNUMBER(DATA!O3771),DATA!O3771,"n/a")</f>
        <v>1.1884E-2</v>
      </c>
    </row>
    <row r="1263" spans="1:12" x14ac:dyDescent="0.2">
      <c r="A1263" s="77" t="s">
        <v>19</v>
      </c>
      <c r="B1263" s="68" t="s">
        <v>28</v>
      </c>
      <c r="C1263" s="68" t="s">
        <v>25</v>
      </c>
      <c r="D1263" s="68" t="s">
        <v>310</v>
      </c>
      <c r="E1263" s="88">
        <f>+IF(ISNUMBER(DATA!H3772),DATA!H3772,"n/a")</f>
        <v>24438.76</v>
      </c>
      <c r="F1263" s="79">
        <f>+IF(ISNUMBER(DATA!I3772),DATA!I3772,"n/a")</f>
        <v>0.14599400000000001</v>
      </c>
      <c r="G1263" s="88">
        <f>+IF(ISNUMBER(DATA!J3772),DATA!J3772,"n/a")</f>
        <v>82843.509999999995</v>
      </c>
      <c r="H1263" s="79">
        <f>+IF(ISNUMBER(DATA!K3772),DATA!K3772,"n/a")</f>
        <v>0.208338</v>
      </c>
      <c r="I1263" s="88">
        <f>+IF(ISNUMBER(DATA!L3772),DATA!L3772,"n/a")</f>
        <v>182097.25</v>
      </c>
      <c r="J1263" s="79">
        <f>+IF(ISNUMBER(DATA!M3772),DATA!M3772,"n/a")</f>
        <v>0.29382599999999998</v>
      </c>
      <c r="K1263" s="88">
        <f>+IF(ISNUMBER(DATA!N3772),DATA!N3772,"n/a")</f>
        <v>329089.26</v>
      </c>
      <c r="L1263" s="79">
        <f>+IF(ISNUMBER(DATA!O3772),DATA!O3772,"n/a")</f>
        <v>0.23415</v>
      </c>
    </row>
    <row r="1264" spans="1:12" x14ac:dyDescent="0.2">
      <c r="A1264" s="77" t="s">
        <v>19</v>
      </c>
      <c r="B1264" s="68" t="s">
        <v>28</v>
      </c>
      <c r="C1264" s="68" t="s">
        <v>25</v>
      </c>
      <c r="D1264" s="68" t="s">
        <v>311</v>
      </c>
      <c r="E1264" s="88">
        <f>+IF(ISNUMBER(DATA!H3773),DATA!H3773,"n/a")</f>
        <v>37839.25</v>
      </c>
      <c r="F1264" s="79">
        <f>+IF(ISNUMBER(DATA!I3773),DATA!I3773,"n/a")</f>
        <v>-0.15101100000000001</v>
      </c>
      <c r="G1264" s="88">
        <f>+IF(ISNUMBER(DATA!J3773),DATA!J3773,"n/a")</f>
        <v>136134.82999999999</v>
      </c>
      <c r="H1264" s="79">
        <f>+IF(ISNUMBER(DATA!K3773),DATA!K3773,"n/a")</f>
        <v>-0.21726300000000001</v>
      </c>
      <c r="I1264" s="88">
        <f>+IF(ISNUMBER(DATA!L3773),DATA!L3773,"n/a")</f>
        <v>242242.1</v>
      </c>
      <c r="J1264" s="79">
        <f>+IF(ISNUMBER(DATA!M3773),DATA!M3773,"n/a")</f>
        <v>-0.16803499999999999</v>
      </c>
      <c r="K1264" s="88">
        <f>+IF(ISNUMBER(DATA!N3773),DATA!N3773,"n/a")</f>
        <v>453077.65</v>
      </c>
      <c r="L1264" s="79">
        <f>+IF(ISNUMBER(DATA!O3773),DATA!O3773,"n/a")</f>
        <v>-9.4978999999999994E-2</v>
      </c>
    </row>
    <row r="1265" spans="1:12" x14ac:dyDescent="0.2">
      <c r="A1265" s="77" t="s">
        <v>19</v>
      </c>
      <c r="B1265" s="68" t="s">
        <v>28</v>
      </c>
      <c r="C1265" s="68" t="s">
        <v>25</v>
      </c>
      <c r="D1265" s="68" t="s">
        <v>312</v>
      </c>
      <c r="E1265" s="88">
        <f>+IF(ISNUMBER(DATA!H3774),DATA!H3774,"n/a")</f>
        <v>20107.330000000002</v>
      </c>
      <c r="F1265" s="79">
        <f>+IF(ISNUMBER(DATA!I3774),DATA!I3774,"n/a")</f>
        <v>-0.10005699999999999</v>
      </c>
      <c r="G1265" s="88">
        <f>+IF(ISNUMBER(DATA!J3774),DATA!J3774,"n/a")</f>
        <v>68704.929999999993</v>
      </c>
      <c r="H1265" s="79">
        <f>+IF(ISNUMBER(DATA!K3774),DATA!K3774,"n/a")</f>
        <v>-4.1945999999999997E-2</v>
      </c>
      <c r="I1265" s="88">
        <f>+IF(ISNUMBER(DATA!L3774),DATA!L3774,"n/a")</f>
        <v>147853.18</v>
      </c>
      <c r="J1265" s="79">
        <f>+IF(ISNUMBER(DATA!M3774),DATA!M3774,"n/a")</f>
        <v>3.7402999999999999E-2</v>
      </c>
      <c r="K1265" s="88">
        <f>+IF(ISNUMBER(DATA!N3774),DATA!N3774,"n/a")</f>
        <v>302540.12</v>
      </c>
      <c r="L1265" s="79">
        <f>+IF(ISNUMBER(DATA!O3774),DATA!O3774,"n/a")</f>
        <v>0.12807399999999999</v>
      </c>
    </row>
    <row r="1266" spans="1:12" x14ac:dyDescent="0.2">
      <c r="A1266" s="77" t="s">
        <v>19</v>
      </c>
      <c r="B1266" s="68" t="s">
        <v>28</v>
      </c>
      <c r="C1266" s="68" t="s">
        <v>25</v>
      </c>
      <c r="D1266" s="68" t="s">
        <v>313</v>
      </c>
      <c r="E1266" s="88">
        <f>+IF(ISNUMBER(DATA!H3775),DATA!H3775,"n/a")</f>
        <v>22021.37</v>
      </c>
      <c r="F1266" s="79">
        <f>+IF(ISNUMBER(DATA!I3775),DATA!I3775,"n/a")</f>
        <v>4.8337999999999999E-2</v>
      </c>
      <c r="G1266" s="88">
        <f>+IF(ISNUMBER(DATA!J3775),DATA!J3775,"n/a")</f>
        <v>97028.52</v>
      </c>
      <c r="H1266" s="79">
        <f>+IF(ISNUMBER(DATA!K3775),DATA!K3775,"n/a")</f>
        <v>8.3583000000000005E-2</v>
      </c>
      <c r="I1266" s="88">
        <f>+IF(ISNUMBER(DATA!L3775),DATA!L3775,"n/a")</f>
        <v>174887.89</v>
      </c>
      <c r="J1266" s="79">
        <f>+IF(ISNUMBER(DATA!M3775),DATA!M3775,"n/a")</f>
        <v>5.7992000000000002E-2</v>
      </c>
      <c r="K1266" s="88">
        <f>+IF(ISNUMBER(DATA!N3775),DATA!N3775,"n/a")</f>
        <v>288647.55</v>
      </c>
      <c r="L1266" s="79">
        <f>+IF(ISNUMBER(DATA!O3775),DATA!O3775,"n/a")</f>
        <v>5.8667999999999998E-2</v>
      </c>
    </row>
    <row r="1267" spans="1:12" x14ac:dyDescent="0.2">
      <c r="A1267" s="77" t="s">
        <v>19</v>
      </c>
      <c r="B1267" s="68" t="s">
        <v>28</v>
      </c>
      <c r="C1267" s="68" t="s">
        <v>25</v>
      </c>
      <c r="D1267" s="68" t="s">
        <v>314</v>
      </c>
      <c r="E1267" s="88">
        <f>+IF(ISNUMBER(DATA!H3776),DATA!H3776,"n/a")</f>
        <v>51371.38</v>
      </c>
      <c r="F1267" s="79">
        <f>+IF(ISNUMBER(DATA!I3776),DATA!I3776,"n/a")</f>
        <v>1.700488</v>
      </c>
      <c r="G1267" s="88">
        <f>+IF(ISNUMBER(DATA!J3776),DATA!J3776,"n/a")</f>
        <v>176391.78</v>
      </c>
      <c r="H1267" s="79">
        <f>+IF(ISNUMBER(DATA!K3776),DATA!K3776,"n/a")</f>
        <v>1.701576</v>
      </c>
      <c r="I1267" s="88">
        <f>+IF(ISNUMBER(DATA!L3776),DATA!L3776,"n/a")</f>
        <v>347545.22</v>
      </c>
      <c r="J1267" s="79">
        <f>+IF(ISNUMBER(DATA!M3776),DATA!M3776,"n/a")</f>
        <v>1.7471509999999999</v>
      </c>
      <c r="K1267" s="88">
        <f>+IF(ISNUMBER(DATA!N3776),DATA!N3776,"n/a")</f>
        <v>500788.49</v>
      </c>
      <c r="L1267" s="79">
        <f>+IF(ISNUMBER(DATA!O3776),DATA!O3776,"n/a")</f>
        <v>1.1280479999999999</v>
      </c>
    </row>
    <row r="1268" spans="1:12" x14ac:dyDescent="0.2">
      <c r="A1268" s="77" t="s">
        <v>19</v>
      </c>
      <c r="B1268" s="68" t="s">
        <v>28</v>
      </c>
      <c r="C1268" s="68" t="s">
        <v>25</v>
      </c>
      <c r="D1268" s="68" t="s">
        <v>315</v>
      </c>
      <c r="E1268" s="88">
        <f>+IF(ISNUMBER(DATA!H3777),DATA!H3777,"n/a")</f>
        <v>17365.77</v>
      </c>
      <c r="F1268" s="79">
        <f>+IF(ISNUMBER(DATA!I3777),DATA!I3777,"n/a")</f>
        <v>0.20042299999999999</v>
      </c>
      <c r="G1268" s="88">
        <f>+IF(ISNUMBER(DATA!J3777),DATA!J3777,"n/a")</f>
        <v>63043.32</v>
      </c>
      <c r="H1268" s="79">
        <f>+IF(ISNUMBER(DATA!K3777),DATA!K3777,"n/a")</f>
        <v>0.17368</v>
      </c>
      <c r="I1268" s="88">
        <f>+IF(ISNUMBER(DATA!L3777),DATA!L3777,"n/a")</f>
        <v>117559.8</v>
      </c>
      <c r="J1268" s="79">
        <f>+IF(ISNUMBER(DATA!M3777),DATA!M3777,"n/a")</f>
        <v>0.138512</v>
      </c>
      <c r="K1268" s="88">
        <f>+IF(ISNUMBER(DATA!N3777),DATA!N3777,"n/a")</f>
        <v>206915.14</v>
      </c>
      <c r="L1268" s="79">
        <f>+IF(ISNUMBER(DATA!O3777),DATA!O3777,"n/a")</f>
        <v>3.9324999999999999E-2</v>
      </c>
    </row>
    <row r="1269" spans="1:12" x14ac:dyDescent="0.2">
      <c r="A1269" s="77" t="s">
        <v>19</v>
      </c>
      <c r="B1269" s="68" t="s">
        <v>28</v>
      </c>
      <c r="C1269" s="68" t="s">
        <v>25</v>
      </c>
      <c r="D1269" s="68" t="s">
        <v>316</v>
      </c>
      <c r="E1269" s="88">
        <f>+IF(ISNUMBER(DATA!H3778),DATA!H3778,"n/a")</f>
        <v>20257.45</v>
      </c>
      <c r="F1269" s="79">
        <f>+IF(ISNUMBER(DATA!I3778),DATA!I3778,"n/a")</f>
        <v>0.45158999999999999</v>
      </c>
      <c r="G1269" s="88">
        <f>+IF(ISNUMBER(DATA!J3778),DATA!J3778,"n/a")</f>
        <v>71860.23</v>
      </c>
      <c r="H1269" s="79">
        <f>+IF(ISNUMBER(DATA!K3778),DATA!K3778,"n/a")</f>
        <v>0.45485300000000001</v>
      </c>
      <c r="I1269" s="88">
        <f>+IF(ISNUMBER(DATA!L3778),DATA!L3778,"n/a")</f>
        <v>124718.39999999999</v>
      </c>
      <c r="J1269" s="79">
        <f>+IF(ISNUMBER(DATA!M3778),DATA!M3778,"n/a")</f>
        <v>0.32364999999999999</v>
      </c>
      <c r="K1269" s="88">
        <f>+IF(ISNUMBER(DATA!N3778),DATA!N3778,"n/a")</f>
        <v>213734.18</v>
      </c>
      <c r="L1269" s="79">
        <f>+IF(ISNUMBER(DATA!O3778),DATA!O3778,"n/a")</f>
        <v>0.19475999999999999</v>
      </c>
    </row>
    <row r="1270" spans="1:12" x14ac:dyDescent="0.2">
      <c r="A1270" s="77" t="s">
        <v>19</v>
      </c>
      <c r="B1270" s="68" t="s">
        <v>28</v>
      </c>
      <c r="C1270" s="68" t="s">
        <v>25</v>
      </c>
      <c r="D1270" s="68" t="s">
        <v>317</v>
      </c>
      <c r="E1270" s="88">
        <f>+IF(ISNUMBER(DATA!H3779),DATA!H3779,"n/a")</f>
        <v>19319.39</v>
      </c>
      <c r="F1270" s="79">
        <f>+IF(ISNUMBER(DATA!I3779),DATA!I3779,"n/a")</f>
        <v>0.93513199999999996</v>
      </c>
      <c r="G1270" s="88">
        <f>+IF(ISNUMBER(DATA!J3779),DATA!J3779,"n/a")</f>
        <v>69851.289999999994</v>
      </c>
      <c r="H1270" s="79">
        <f>+IF(ISNUMBER(DATA!K3779),DATA!K3779,"n/a")</f>
        <v>0.97611400000000004</v>
      </c>
      <c r="I1270" s="88">
        <f>+IF(ISNUMBER(DATA!L3779),DATA!L3779,"n/a")</f>
        <v>111938.88</v>
      </c>
      <c r="J1270" s="79">
        <f>+IF(ISNUMBER(DATA!M3779),DATA!M3779,"n/a")</f>
        <v>0.63986299999999996</v>
      </c>
      <c r="K1270" s="88">
        <f>+IF(ISNUMBER(DATA!N3779),DATA!N3779,"n/a")</f>
        <v>173060.1</v>
      </c>
      <c r="L1270" s="79">
        <f>+IF(ISNUMBER(DATA!O3779),DATA!O3779,"n/a")</f>
        <v>0.365672</v>
      </c>
    </row>
    <row r="1271" spans="1:12" x14ac:dyDescent="0.2">
      <c r="A1271" s="77" t="s">
        <v>19</v>
      </c>
      <c r="B1271" s="68" t="s">
        <v>28</v>
      </c>
      <c r="C1271" s="68" t="s">
        <v>25</v>
      </c>
      <c r="D1271" s="68" t="s">
        <v>318</v>
      </c>
      <c r="E1271" s="88">
        <f>+IF(ISNUMBER(DATA!H3780),DATA!H3780,"n/a")</f>
        <v>19546.84</v>
      </c>
      <c r="F1271" s="79">
        <f>+IF(ISNUMBER(DATA!I3780),DATA!I3780,"n/a")</f>
        <v>-8.3659999999999998E-2</v>
      </c>
      <c r="G1271" s="88">
        <f>+IF(ISNUMBER(DATA!J3780),DATA!J3780,"n/a")</f>
        <v>63382.86</v>
      </c>
      <c r="H1271" s="79">
        <f>+IF(ISNUMBER(DATA!K3780),DATA!K3780,"n/a")</f>
        <v>-0.214058</v>
      </c>
      <c r="I1271" s="88">
        <f>+IF(ISNUMBER(DATA!L3780),DATA!L3780,"n/a")</f>
        <v>117195.57</v>
      </c>
      <c r="J1271" s="79">
        <f>+IF(ISNUMBER(DATA!M3780),DATA!M3780,"n/a")</f>
        <v>-0.21024999999999999</v>
      </c>
      <c r="K1271" s="88">
        <f>+IF(ISNUMBER(DATA!N3780),DATA!N3780,"n/a")</f>
        <v>228459.31</v>
      </c>
      <c r="L1271" s="79">
        <f>+IF(ISNUMBER(DATA!O3780),DATA!O3780,"n/a")</f>
        <v>-0.137793</v>
      </c>
    </row>
    <row r="1272" spans="1:12" x14ac:dyDescent="0.2">
      <c r="A1272" s="77" t="s">
        <v>19</v>
      </c>
      <c r="B1272" s="68" t="s">
        <v>28</v>
      </c>
      <c r="C1272" s="68" t="s">
        <v>25</v>
      </c>
      <c r="D1272" s="68" t="s">
        <v>319</v>
      </c>
      <c r="E1272" s="88">
        <f>+IF(ISNUMBER(DATA!H3781),DATA!H3781,"n/a")</f>
        <v>15035.59</v>
      </c>
      <c r="F1272" s="79">
        <f>+IF(ISNUMBER(DATA!I3781),DATA!I3781,"n/a")</f>
        <v>1.2144509999999999</v>
      </c>
      <c r="G1272" s="88">
        <f>+IF(ISNUMBER(DATA!J3781),DATA!J3781,"n/a")</f>
        <v>49636.24</v>
      </c>
      <c r="H1272" s="79">
        <f>+IF(ISNUMBER(DATA!K3781),DATA!K3781,"n/a")</f>
        <v>1.0113559999999999</v>
      </c>
      <c r="I1272" s="88">
        <f>+IF(ISNUMBER(DATA!L3781),DATA!L3781,"n/a")</f>
        <v>99142.87</v>
      </c>
      <c r="J1272" s="79">
        <f>+IF(ISNUMBER(DATA!M3781),DATA!M3781,"n/a")</f>
        <v>1.307493</v>
      </c>
      <c r="K1272" s="88">
        <f>+IF(ISNUMBER(DATA!N3781),DATA!N3781,"n/a")</f>
        <v>159422.44</v>
      </c>
      <c r="L1272" s="79">
        <f>+IF(ISNUMBER(DATA!O3781),DATA!O3781,"n/a")</f>
        <v>1.1501589999999999</v>
      </c>
    </row>
    <row r="1273" spans="1:12" x14ac:dyDescent="0.2">
      <c r="A1273" s="77" t="s">
        <v>19</v>
      </c>
      <c r="B1273" s="68" t="s">
        <v>28</v>
      </c>
      <c r="C1273" s="68" t="s">
        <v>25</v>
      </c>
      <c r="D1273" s="68" t="s">
        <v>320</v>
      </c>
      <c r="E1273" s="88">
        <f>+IF(ISNUMBER(DATA!H3782),DATA!H3782,"n/a")</f>
        <v>26150.97</v>
      </c>
      <c r="F1273" s="79">
        <f>+IF(ISNUMBER(DATA!I3782),DATA!I3782,"n/a")</f>
        <v>0.358821</v>
      </c>
      <c r="G1273" s="88">
        <f>+IF(ISNUMBER(DATA!J3782),DATA!J3782,"n/a")</f>
        <v>88461.34</v>
      </c>
      <c r="H1273" s="79">
        <f>+IF(ISNUMBER(DATA!K3782),DATA!K3782,"n/a")</f>
        <v>0.272594</v>
      </c>
      <c r="I1273" s="88">
        <f>+IF(ISNUMBER(DATA!L3782),DATA!L3782,"n/a")</f>
        <v>169155.55</v>
      </c>
      <c r="J1273" s="79">
        <f>+IF(ISNUMBER(DATA!M3782),DATA!M3782,"n/a")</f>
        <v>0.27107700000000001</v>
      </c>
      <c r="K1273" s="88">
        <f>+IF(ISNUMBER(DATA!N3782),DATA!N3782,"n/a")</f>
        <v>292032.65999999997</v>
      </c>
      <c r="L1273" s="79">
        <f>+IF(ISNUMBER(DATA!O3782),DATA!O3782,"n/a")</f>
        <v>0.19760800000000001</v>
      </c>
    </row>
    <row r="1274" spans="1:12" x14ac:dyDescent="0.2">
      <c r="A1274" s="77" t="s">
        <v>19</v>
      </c>
      <c r="B1274" s="68" t="s">
        <v>28</v>
      </c>
      <c r="C1274" s="68" t="s">
        <v>25</v>
      </c>
      <c r="D1274" s="68" t="s">
        <v>321</v>
      </c>
      <c r="E1274" s="88">
        <f>+IF(ISNUMBER(DATA!H3783),DATA!H3783,"n/a")</f>
        <v>35934.35</v>
      </c>
      <c r="F1274" s="79">
        <f>+IF(ISNUMBER(DATA!I3783),DATA!I3783,"n/a")</f>
        <v>-0.24287500000000001</v>
      </c>
      <c r="G1274" s="88">
        <f>+IF(ISNUMBER(DATA!J3783),DATA!J3783,"n/a")</f>
        <v>121870.06</v>
      </c>
      <c r="H1274" s="79">
        <f>+IF(ISNUMBER(DATA!K3783),DATA!K3783,"n/a")</f>
        <v>-0.29401300000000002</v>
      </c>
      <c r="I1274" s="88">
        <f>+IF(ISNUMBER(DATA!L3783),DATA!L3783,"n/a")</f>
        <v>228617.18</v>
      </c>
      <c r="J1274" s="79">
        <f>+IF(ISNUMBER(DATA!M3783),DATA!M3783,"n/a")</f>
        <v>-0.30525799999999997</v>
      </c>
      <c r="K1274" s="88">
        <f>+IF(ISNUMBER(DATA!N3783),DATA!N3783,"n/a")</f>
        <v>486947.9</v>
      </c>
      <c r="L1274" s="79">
        <f>+IF(ISNUMBER(DATA!O3783),DATA!O3783,"n/a")</f>
        <v>-0.20139599999999999</v>
      </c>
    </row>
    <row r="1275" spans="1:12" x14ac:dyDescent="0.2">
      <c r="A1275" s="77" t="s">
        <v>19</v>
      </c>
      <c r="B1275" s="68" t="s">
        <v>28</v>
      </c>
      <c r="C1275" s="68" t="s">
        <v>25</v>
      </c>
      <c r="D1275" s="68" t="s">
        <v>322</v>
      </c>
      <c r="E1275" s="88">
        <f>+IF(ISNUMBER(DATA!H3784),DATA!H3784,"n/a")</f>
        <v>57066.54</v>
      </c>
      <c r="F1275" s="79">
        <f>+IF(ISNUMBER(DATA!I3784),DATA!I3784,"n/a")</f>
        <v>1.3084279999999999</v>
      </c>
      <c r="G1275" s="88">
        <f>+IF(ISNUMBER(DATA!J3784),DATA!J3784,"n/a")</f>
        <v>198039.25</v>
      </c>
      <c r="H1275" s="79">
        <f>+IF(ISNUMBER(DATA!K3784),DATA!K3784,"n/a")</f>
        <v>1.389553</v>
      </c>
      <c r="I1275" s="88">
        <f>+IF(ISNUMBER(DATA!L3784),DATA!L3784,"n/a")</f>
        <v>399250.87</v>
      </c>
      <c r="J1275" s="79">
        <f>+IF(ISNUMBER(DATA!M3784),DATA!M3784,"n/a")</f>
        <v>1.6048230000000001</v>
      </c>
      <c r="K1275" s="88">
        <f>+IF(ISNUMBER(DATA!N3784),DATA!N3784,"n/a")</f>
        <v>588582.94999999995</v>
      </c>
      <c r="L1275" s="79">
        <f>+IF(ISNUMBER(DATA!O3784),DATA!O3784,"n/a")</f>
        <v>1.1144130000000001</v>
      </c>
    </row>
    <row r="1276" spans="1:12" x14ac:dyDescent="0.2">
      <c r="A1276" s="77" t="s">
        <v>19</v>
      </c>
      <c r="B1276" s="68" t="s">
        <v>28</v>
      </c>
      <c r="C1276" s="68" t="s">
        <v>25</v>
      </c>
      <c r="D1276" s="68" t="s">
        <v>323</v>
      </c>
      <c r="E1276" s="88">
        <f>+IF(ISNUMBER(DATA!H3785),DATA!H3785,"n/a")</f>
        <v>33900.480000000003</v>
      </c>
      <c r="F1276" s="79">
        <f>+IF(ISNUMBER(DATA!I3785),DATA!I3785,"n/a")</f>
        <v>0.179534</v>
      </c>
      <c r="G1276" s="88">
        <f>+IF(ISNUMBER(DATA!J3785),DATA!J3785,"n/a")</f>
        <v>116904.77</v>
      </c>
      <c r="H1276" s="79">
        <f>+IF(ISNUMBER(DATA!K3785),DATA!K3785,"n/a")</f>
        <v>0.15448100000000001</v>
      </c>
      <c r="I1276" s="88">
        <f>+IF(ISNUMBER(DATA!L3785),DATA!L3785,"n/a")</f>
        <v>235681.32</v>
      </c>
      <c r="J1276" s="79">
        <f>+IF(ISNUMBER(DATA!M3785),DATA!M3785,"n/a")</f>
        <v>0.25736300000000001</v>
      </c>
      <c r="K1276" s="88">
        <f>+IF(ISNUMBER(DATA!N3785),DATA!N3785,"n/a")</f>
        <v>408944.53</v>
      </c>
      <c r="L1276" s="79">
        <f>+IF(ISNUMBER(DATA!O3785),DATA!O3785,"n/a")</f>
        <v>0.21681400000000001</v>
      </c>
    </row>
    <row r="1277" spans="1:12" x14ac:dyDescent="0.2">
      <c r="A1277" s="77" t="s">
        <v>19</v>
      </c>
      <c r="B1277" s="68" t="s">
        <v>28</v>
      </c>
      <c r="C1277" s="68" t="s">
        <v>25</v>
      </c>
      <c r="D1277" s="68" t="s">
        <v>324</v>
      </c>
      <c r="E1277" s="88">
        <f>+IF(ISNUMBER(DATA!H3786),DATA!H3786,"n/a")</f>
        <v>23368.06</v>
      </c>
      <c r="F1277" s="79">
        <f>+IF(ISNUMBER(DATA!I3786),DATA!I3786,"n/a")</f>
        <v>0.15153700000000001</v>
      </c>
      <c r="G1277" s="88">
        <f>+IF(ISNUMBER(DATA!J3786),DATA!J3786,"n/a")</f>
        <v>78137.740000000005</v>
      </c>
      <c r="H1277" s="79">
        <f>+IF(ISNUMBER(DATA!K3786),DATA!K3786,"n/a")</f>
        <v>3.8418000000000001E-2</v>
      </c>
      <c r="I1277" s="88">
        <f>+IF(ISNUMBER(DATA!L3786),DATA!L3786,"n/a")</f>
        <v>132847.43</v>
      </c>
      <c r="J1277" s="79">
        <f>+IF(ISNUMBER(DATA!M3786),DATA!M3786,"n/a")</f>
        <v>-9.2344999999999997E-2</v>
      </c>
      <c r="K1277" s="88">
        <f>+IF(ISNUMBER(DATA!N3786),DATA!N3786,"n/a")</f>
        <v>241805.54</v>
      </c>
      <c r="L1277" s="79">
        <f>+IF(ISNUMBER(DATA!O3786),DATA!O3786,"n/a")</f>
        <v>-0.11697100000000001</v>
      </c>
    </row>
    <row r="1278" spans="1:12" x14ac:dyDescent="0.2">
      <c r="A1278" s="77" t="s">
        <v>19</v>
      </c>
      <c r="B1278" s="68" t="s">
        <v>28</v>
      </c>
      <c r="C1278" s="68" t="s">
        <v>25</v>
      </c>
      <c r="D1278" s="68" t="s">
        <v>325</v>
      </c>
      <c r="E1278" s="88">
        <f>+IF(ISNUMBER(DATA!H3787),DATA!H3787,"n/a")</f>
        <v>29000.21</v>
      </c>
      <c r="F1278" s="79">
        <f>+IF(ISNUMBER(DATA!I3787),DATA!I3787,"n/a")</f>
        <v>-0.149613</v>
      </c>
      <c r="G1278" s="88">
        <f>+IF(ISNUMBER(DATA!J3787),DATA!J3787,"n/a")</f>
        <v>99020.49</v>
      </c>
      <c r="H1278" s="79">
        <f>+IF(ISNUMBER(DATA!K3787),DATA!K3787,"n/a")</f>
        <v>-0.118107</v>
      </c>
      <c r="I1278" s="88">
        <f>+IF(ISNUMBER(DATA!L3787),DATA!L3787,"n/a")</f>
        <v>196051.37</v>
      </c>
      <c r="J1278" s="79">
        <f>+IF(ISNUMBER(DATA!M3787),DATA!M3787,"n/a")</f>
        <v>-7.2987999999999997E-2</v>
      </c>
      <c r="K1278" s="88">
        <f>+IF(ISNUMBER(DATA!N3787),DATA!N3787,"n/a")</f>
        <v>394621.03</v>
      </c>
      <c r="L1278" s="79">
        <f>+IF(ISNUMBER(DATA!O3787),DATA!O3787,"n/a")</f>
        <v>-2.9406999999999999E-2</v>
      </c>
    </row>
    <row r="1279" spans="1:12" x14ac:dyDescent="0.2">
      <c r="A1279" s="77" t="s">
        <v>19</v>
      </c>
      <c r="B1279" s="68" t="s">
        <v>28</v>
      </c>
      <c r="C1279" s="68" t="s">
        <v>25</v>
      </c>
      <c r="D1279" s="68" t="s">
        <v>351</v>
      </c>
      <c r="E1279" s="88">
        <f>+IF(ISNUMBER(DATA!H3788),DATA!H3788,"n/a")</f>
        <v>24863.79</v>
      </c>
      <c r="F1279" s="79">
        <f>+IF(ISNUMBER(DATA!I3788),DATA!I3788,"n/a")</f>
        <v>0.13481299999999999</v>
      </c>
      <c r="G1279" s="88">
        <f>+IF(ISNUMBER(DATA!J3788),DATA!J3788,"n/a")</f>
        <v>88803.62</v>
      </c>
      <c r="H1279" s="79">
        <f>+IF(ISNUMBER(DATA!K3788),DATA!K3788,"n/a")</f>
        <v>0.34463500000000002</v>
      </c>
      <c r="I1279" s="88">
        <f>+IF(ISNUMBER(DATA!L3788),DATA!L3788,"n/a")</f>
        <v>176257.31</v>
      </c>
      <c r="J1279" s="79">
        <f>+IF(ISNUMBER(DATA!M3788),DATA!M3788,"n/a")</f>
        <v>0.29614800000000002</v>
      </c>
      <c r="K1279" s="88">
        <f>+IF(ISNUMBER(DATA!N3788),DATA!N3788,"n/a")</f>
        <v>293128.53000000003</v>
      </c>
      <c r="L1279" s="79">
        <f>+IF(ISNUMBER(DATA!O3788),DATA!O3788,"n/a")</f>
        <v>0.168272</v>
      </c>
    </row>
    <row r="1280" spans="1:12" x14ac:dyDescent="0.2">
      <c r="A1280" s="77" t="s">
        <v>19</v>
      </c>
      <c r="B1280" s="68" t="s">
        <v>28</v>
      </c>
      <c r="C1280" s="68" t="s">
        <v>25</v>
      </c>
      <c r="D1280" s="68" t="s">
        <v>352</v>
      </c>
      <c r="E1280" s="88">
        <f>+IF(ISNUMBER(DATA!H3789),DATA!H3789,"n/a")</f>
        <v>16997.3</v>
      </c>
      <c r="F1280" s="79">
        <f>+IF(ISNUMBER(DATA!I3789),DATA!I3789,"n/a")</f>
        <v>-0.167016</v>
      </c>
      <c r="G1280" s="88">
        <f>+IF(ISNUMBER(DATA!J3789),DATA!J3789,"n/a")</f>
        <v>66137.899999999994</v>
      </c>
      <c r="H1280" s="79">
        <f>+IF(ISNUMBER(DATA!K3789),DATA!K3789,"n/a")</f>
        <v>3.0016999999999999E-2</v>
      </c>
      <c r="I1280" s="88">
        <f>+IF(ISNUMBER(DATA!L3789),DATA!L3789,"n/a")</f>
        <v>137676.59</v>
      </c>
      <c r="J1280" s="79">
        <f>+IF(ISNUMBER(DATA!M3789),DATA!M3789,"n/a")</f>
        <v>8.1963999999999995E-2</v>
      </c>
      <c r="K1280" s="88">
        <f>+IF(ISNUMBER(DATA!N3789),DATA!N3789,"n/a")</f>
        <v>271633.46000000002</v>
      </c>
      <c r="L1280" s="79">
        <f>+IF(ISNUMBER(DATA!O3789),DATA!O3789,"n/a")</f>
        <v>0.121</v>
      </c>
    </row>
    <row r="1281" spans="1:12" x14ac:dyDescent="0.2">
      <c r="A1281" s="77"/>
      <c r="E1281" s="88"/>
      <c r="F1281" s="79"/>
      <c r="G1281" s="88"/>
      <c r="H1281" s="79"/>
      <c r="I1281" s="88"/>
      <c r="J1281" s="79"/>
      <c r="K1281" s="88"/>
      <c r="L1281" s="79"/>
    </row>
    <row r="1282" spans="1:12" x14ac:dyDescent="0.2">
      <c r="A1282" s="77" t="s">
        <v>19</v>
      </c>
      <c r="B1282" s="68" t="s">
        <v>28</v>
      </c>
      <c r="C1282" s="68" t="s">
        <v>10</v>
      </c>
      <c r="D1282" s="68" t="s">
        <v>278</v>
      </c>
      <c r="E1282" s="89">
        <f>+IF(ISNUMBER(DATA!H3799),DATA!H3799,"n/a")</f>
        <v>4.9759169999999999</v>
      </c>
      <c r="F1282" s="79">
        <f>+IF(ISNUMBER(DATA!I3799),DATA!I3799,"n/a")</f>
        <v>-5.9833999999999998E-2</v>
      </c>
      <c r="G1282" s="89">
        <f>+IF(ISNUMBER(DATA!J3799),DATA!J3799,"n/a")</f>
        <v>4.5612339999999998</v>
      </c>
      <c r="H1282" s="79">
        <f>+IF(ISNUMBER(DATA!K3799),DATA!K3799,"n/a")</f>
        <v>-8.5999999999999993E-2</v>
      </c>
      <c r="I1282" s="89">
        <f>+IF(ISNUMBER(DATA!L3799),DATA!L3799,"n/a")</f>
        <v>4.6553050000000002</v>
      </c>
      <c r="J1282" s="79">
        <f>+IF(ISNUMBER(DATA!M3799),DATA!M3799,"n/a")</f>
        <v>-8.4933999999999996E-2</v>
      </c>
      <c r="K1282" s="89">
        <f>+IF(ISNUMBER(DATA!N3799),DATA!N3799,"n/a")</f>
        <v>4.7572320000000001</v>
      </c>
      <c r="L1282" s="79">
        <f>+IF(ISNUMBER(DATA!O3799),DATA!O3799,"n/a")</f>
        <v>-8.6620000000000003E-2</v>
      </c>
    </row>
    <row r="1283" spans="1:12" x14ac:dyDescent="0.2">
      <c r="A1283" s="77" t="s">
        <v>19</v>
      </c>
      <c r="B1283" s="68" t="s">
        <v>28</v>
      </c>
      <c r="C1283" s="68" t="s">
        <v>10</v>
      </c>
      <c r="D1283" s="68" t="s">
        <v>279</v>
      </c>
      <c r="E1283" s="89">
        <f>+IF(ISNUMBER(DATA!H3800),DATA!H3800,"n/a")</f>
        <v>5.7712190000000003</v>
      </c>
      <c r="F1283" s="79">
        <f>+IF(ISNUMBER(DATA!I3800),DATA!I3800,"n/a")</f>
        <v>-0.21465300000000001</v>
      </c>
      <c r="G1283" s="89">
        <f>+IF(ISNUMBER(DATA!J3800),DATA!J3800,"n/a")</f>
        <v>5.9455520000000002</v>
      </c>
      <c r="H1283" s="79">
        <f>+IF(ISNUMBER(DATA!K3800),DATA!K3800,"n/a")</f>
        <v>-0.200707</v>
      </c>
      <c r="I1283" s="89">
        <f>+IF(ISNUMBER(DATA!L3800),DATA!L3800,"n/a")</f>
        <v>5.7140129999999996</v>
      </c>
      <c r="J1283" s="79">
        <f>+IF(ISNUMBER(DATA!M3800),DATA!M3800,"n/a")</f>
        <v>-0.27913199999999999</v>
      </c>
      <c r="K1283" s="89">
        <f>+IF(ISNUMBER(DATA!N3800),DATA!N3800,"n/a")</f>
        <v>5.6866820000000002</v>
      </c>
      <c r="L1283" s="79">
        <f>+IF(ISNUMBER(DATA!O3800),DATA!O3800,"n/a")</f>
        <v>-0.297153</v>
      </c>
    </row>
    <row r="1284" spans="1:12" x14ac:dyDescent="0.2">
      <c r="A1284" s="77" t="s">
        <v>19</v>
      </c>
      <c r="B1284" s="68" t="s">
        <v>28</v>
      </c>
      <c r="C1284" s="68" t="s">
        <v>10</v>
      </c>
      <c r="D1284" s="68" t="s">
        <v>280</v>
      </c>
      <c r="E1284" s="89">
        <f>+IF(ISNUMBER(DATA!H3801),DATA!H3801,"n/a")</f>
        <v>6.2942460000000002</v>
      </c>
      <c r="F1284" s="79">
        <f>+IF(ISNUMBER(DATA!I3801),DATA!I3801,"n/a")</f>
        <v>-1.9553999999999998E-2</v>
      </c>
      <c r="G1284" s="89">
        <f>+IF(ISNUMBER(DATA!J3801),DATA!J3801,"n/a")</f>
        <v>6.3144600000000004</v>
      </c>
      <c r="H1284" s="79">
        <f>+IF(ISNUMBER(DATA!K3801),DATA!K3801,"n/a")</f>
        <v>-4.8800999999999997E-2</v>
      </c>
      <c r="I1284" s="89">
        <f>+IF(ISNUMBER(DATA!L3801),DATA!L3801,"n/a")</f>
        <v>6.3743590000000001</v>
      </c>
      <c r="J1284" s="79">
        <f>+IF(ISNUMBER(DATA!M3801),DATA!M3801,"n/a")</f>
        <v>-6.4743999999999996E-2</v>
      </c>
      <c r="K1284" s="89">
        <f>+IF(ISNUMBER(DATA!N3801),DATA!N3801,"n/a")</f>
        <v>6.3963830000000002</v>
      </c>
      <c r="L1284" s="79">
        <f>+IF(ISNUMBER(DATA!O3801),DATA!O3801,"n/a")</f>
        <v>-7.7840000000000006E-2</v>
      </c>
    </row>
    <row r="1285" spans="1:12" x14ac:dyDescent="0.2">
      <c r="A1285" s="77" t="s">
        <v>19</v>
      </c>
      <c r="B1285" s="68" t="s">
        <v>28</v>
      </c>
      <c r="C1285" s="68" t="s">
        <v>10</v>
      </c>
      <c r="D1285" s="68" t="s">
        <v>281</v>
      </c>
      <c r="E1285" s="89">
        <f>+IF(ISNUMBER(DATA!H3802),DATA!H3802,"n/a")</f>
        <v>5.0908199999999999</v>
      </c>
      <c r="F1285" s="79">
        <f>+IF(ISNUMBER(DATA!I3802),DATA!I3802,"n/a")</f>
        <v>-0.22625600000000001</v>
      </c>
      <c r="G1285" s="89">
        <f>+IF(ISNUMBER(DATA!J3802),DATA!J3802,"n/a")</f>
        <v>5.2518880000000001</v>
      </c>
      <c r="H1285" s="79">
        <f>+IF(ISNUMBER(DATA!K3802),DATA!K3802,"n/a")</f>
        <v>-0.21431700000000001</v>
      </c>
      <c r="I1285" s="89">
        <f>+IF(ISNUMBER(DATA!L3802),DATA!L3802,"n/a")</f>
        <v>5.0922159999999996</v>
      </c>
      <c r="J1285" s="79">
        <f>+IF(ISNUMBER(DATA!M3802),DATA!M3802,"n/a")</f>
        <v>-0.30572700000000003</v>
      </c>
      <c r="K1285" s="89">
        <f>+IF(ISNUMBER(DATA!N3802),DATA!N3802,"n/a")</f>
        <v>5.3918710000000001</v>
      </c>
      <c r="L1285" s="79">
        <f>+IF(ISNUMBER(DATA!O3802),DATA!O3802,"n/a")</f>
        <v>-0.29722900000000002</v>
      </c>
    </row>
    <row r="1286" spans="1:12" x14ac:dyDescent="0.2">
      <c r="A1286" s="77" t="s">
        <v>19</v>
      </c>
      <c r="B1286" s="68" t="s">
        <v>28</v>
      </c>
      <c r="C1286" s="68" t="s">
        <v>10</v>
      </c>
      <c r="D1286" s="68" t="s">
        <v>282</v>
      </c>
      <c r="E1286" s="89">
        <f>+IF(ISNUMBER(DATA!H3803),DATA!H3803,"n/a")</f>
        <v>4.8359129999999997</v>
      </c>
      <c r="F1286" s="79">
        <f>+IF(ISNUMBER(DATA!I3803),DATA!I3803,"n/a")</f>
        <v>-0.26003399999999999</v>
      </c>
      <c r="G1286" s="89">
        <f>+IF(ISNUMBER(DATA!J3803),DATA!J3803,"n/a")</f>
        <v>4.8583059999999998</v>
      </c>
      <c r="H1286" s="79">
        <f>+IF(ISNUMBER(DATA!K3803),DATA!K3803,"n/a")</f>
        <v>-0.23092499999999999</v>
      </c>
      <c r="I1286" s="89">
        <f>+IF(ISNUMBER(DATA!L3803),DATA!L3803,"n/a")</f>
        <v>5.1370800000000001</v>
      </c>
      <c r="J1286" s="79">
        <f>+IF(ISNUMBER(DATA!M3803),DATA!M3803,"n/a")</f>
        <v>-0.19181999999999999</v>
      </c>
      <c r="K1286" s="89">
        <f>+IF(ISNUMBER(DATA!N3803),DATA!N3803,"n/a")</f>
        <v>5.5666640000000003</v>
      </c>
      <c r="L1286" s="79">
        <f>+IF(ISNUMBER(DATA!O3803),DATA!O3803,"n/a")</f>
        <v>-0.117188</v>
      </c>
    </row>
    <row r="1287" spans="1:12" x14ac:dyDescent="0.2">
      <c r="A1287" s="77" t="s">
        <v>19</v>
      </c>
      <c r="B1287" s="68" t="s">
        <v>28</v>
      </c>
      <c r="C1287" s="68" t="s">
        <v>10</v>
      </c>
      <c r="D1287" s="68" t="s">
        <v>283</v>
      </c>
      <c r="E1287" s="89">
        <f>+IF(ISNUMBER(DATA!H3804),DATA!H3804,"n/a")</f>
        <v>5.9794200000000002</v>
      </c>
      <c r="F1287" s="79">
        <f>+IF(ISNUMBER(DATA!I3804),DATA!I3804,"n/a")</f>
        <v>-1.3531E-2</v>
      </c>
      <c r="G1287" s="89">
        <f>+IF(ISNUMBER(DATA!J3804),DATA!J3804,"n/a")</f>
        <v>5.9382159999999997</v>
      </c>
      <c r="H1287" s="79">
        <f>+IF(ISNUMBER(DATA!K3804),DATA!K3804,"n/a")</f>
        <v>4.8961999999999999E-2</v>
      </c>
      <c r="I1287" s="89">
        <f>+IF(ISNUMBER(DATA!L3804),DATA!L3804,"n/a")</f>
        <v>5.8949550000000004</v>
      </c>
      <c r="J1287" s="79">
        <f>+IF(ISNUMBER(DATA!M3804),DATA!M3804,"n/a")</f>
        <v>2.3102999999999999E-2</v>
      </c>
      <c r="K1287" s="89">
        <f>+IF(ISNUMBER(DATA!N3804),DATA!N3804,"n/a")</f>
        <v>5.8881019999999999</v>
      </c>
      <c r="L1287" s="79">
        <f>+IF(ISNUMBER(DATA!O3804),DATA!O3804,"n/a")</f>
        <v>-4.3229999999999996E-3</v>
      </c>
    </row>
    <row r="1288" spans="1:12" x14ac:dyDescent="0.2">
      <c r="A1288" s="77" t="s">
        <v>19</v>
      </c>
      <c r="B1288" s="68" t="s">
        <v>28</v>
      </c>
      <c r="C1288" s="68" t="s">
        <v>10</v>
      </c>
      <c r="D1288" s="68" t="s">
        <v>284</v>
      </c>
      <c r="E1288" s="89">
        <f>+IF(ISNUMBER(DATA!H3805),DATA!H3805,"n/a")</f>
        <v>6.5596969999999999</v>
      </c>
      <c r="F1288" s="79">
        <f>+IF(ISNUMBER(DATA!I3805),DATA!I3805,"n/a")</f>
        <v>-3.5332000000000002E-2</v>
      </c>
      <c r="G1288" s="89">
        <f>+IF(ISNUMBER(DATA!J3805),DATA!J3805,"n/a")</f>
        <v>6.37209</v>
      </c>
      <c r="H1288" s="79">
        <f>+IF(ISNUMBER(DATA!K3805),DATA!K3805,"n/a")</f>
        <v>-6.0891000000000001E-2</v>
      </c>
      <c r="I1288" s="89">
        <f>+IF(ISNUMBER(DATA!L3805),DATA!L3805,"n/a")</f>
        <v>6.2603679999999997</v>
      </c>
      <c r="J1288" s="79">
        <f>+IF(ISNUMBER(DATA!M3805),DATA!M3805,"n/a")</f>
        <v>-7.0372000000000004E-2</v>
      </c>
      <c r="K1288" s="89">
        <f>+IF(ISNUMBER(DATA!N3805),DATA!N3805,"n/a")</f>
        <v>6.4102410000000001</v>
      </c>
      <c r="L1288" s="79">
        <f>+IF(ISNUMBER(DATA!O3805),DATA!O3805,"n/a")</f>
        <v>-6.0600000000000001E-2</v>
      </c>
    </row>
    <row r="1289" spans="1:12" x14ac:dyDescent="0.2">
      <c r="A1289" s="77" t="s">
        <v>19</v>
      </c>
      <c r="B1289" s="68" t="s">
        <v>28</v>
      </c>
      <c r="C1289" s="68" t="s">
        <v>10</v>
      </c>
      <c r="D1289" s="68" t="s">
        <v>285</v>
      </c>
      <c r="E1289" s="89">
        <f>+IF(ISNUMBER(DATA!H3806),DATA!H3806,"n/a")</f>
        <v>5.7750469999999998</v>
      </c>
      <c r="F1289" s="79">
        <f>+IF(ISNUMBER(DATA!I3806),DATA!I3806,"n/a")</f>
        <v>0.19811899999999999</v>
      </c>
      <c r="G1289" s="89">
        <f>+IF(ISNUMBER(DATA!J3806),DATA!J3806,"n/a")</f>
        <v>5.8087489999999997</v>
      </c>
      <c r="H1289" s="79">
        <f>+IF(ISNUMBER(DATA!K3806),DATA!K3806,"n/a")</f>
        <v>8.5392999999999997E-2</v>
      </c>
      <c r="I1289" s="89">
        <f>+IF(ISNUMBER(DATA!L3806),DATA!L3806,"n/a")</f>
        <v>5.4456930000000003</v>
      </c>
      <c r="J1289" s="79">
        <f>+IF(ISNUMBER(DATA!M3806),DATA!M3806,"n/a")</f>
        <v>3.7330000000000002E-2</v>
      </c>
      <c r="K1289" s="89">
        <f>+IF(ISNUMBER(DATA!N3806),DATA!N3806,"n/a")</f>
        <v>5.2719550000000002</v>
      </c>
      <c r="L1289" s="79">
        <f>+IF(ISNUMBER(DATA!O3806),DATA!O3806,"n/a")</f>
        <v>9.8824999999999996E-2</v>
      </c>
    </row>
    <row r="1290" spans="1:12" x14ac:dyDescent="0.2">
      <c r="A1290" s="77" t="s">
        <v>19</v>
      </c>
      <c r="B1290" s="68" t="s">
        <v>28</v>
      </c>
      <c r="C1290" s="68" t="s">
        <v>10</v>
      </c>
      <c r="D1290" s="68" t="s">
        <v>286</v>
      </c>
      <c r="E1290" s="89">
        <f>+IF(ISNUMBER(DATA!H3807),DATA!H3807,"n/a")</f>
        <v>4.9699559999999998</v>
      </c>
      <c r="F1290" s="79">
        <f>+IF(ISNUMBER(DATA!I3807),DATA!I3807,"n/a")</f>
        <v>0.545126</v>
      </c>
      <c r="G1290" s="89">
        <f>+IF(ISNUMBER(DATA!J3807),DATA!J3807,"n/a")</f>
        <v>4.904407</v>
      </c>
      <c r="H1290" s="79">
        <f>+IF(ISNUMBER(DATA!K3807),DATA!K3807,"n/a")</f>
        <v>0.28895599999999999</v>
      </c>
      <c r="I1290" s="89">
        <f>+IF(ISNUMBER(DATA!L3807),DATA!L3807,"n/a")</f>
        <v>4.4212980000000002</v>
      </c>
      <c r="J1290" s="79">
        <f>+IF(ISNUMBER(DATA!M3807),DATA!M3807,"n/a")</f>
        <v>0.20588500000000001</v>
      </c>
      <c r="K1290" s="89">
        <f>+IF(ISNUMBER(DATA!N3807),DATA!N3807,"n/a")</f>
        <v>4.3058059999999996</v>
      </c>
      <c r="L1290" s="79">
        <f>+IF(ISNUMBER(DATA!O3807),DATA!O3807,"n/a")</f>
        <v>0.21318999999999999</v>
      </c>
    </row>
    <row r="1291" spans="1:12" x14ac:dyDescent="0.2">
      <c r="A1291" s="77" t="s">
        <v>19</v>
      </c>
      <c r="B1291" s="68" t="s">
        <v>28</v>
      </c>
      <c r="C1291" s="68" t="s">
        <v>10</v>
      </c>
      <c r="D1291" s="68" t="s">
        <v>287</v>
      </c>
      <c r="E1291" s="89">
        <f>+IF(ISNUMBER(DATA!H3808),DATA!H3808,"n/a")</f>
        <v>7.2828239999999997</v>
      </c>
      <c r="F1291" s="79">
        <f>+IF(ISNUMBER(DATA!I3808),DATA!I3808,"n/a")</f>
        <v>-6.9972999999999994E-2</v>
      </c>
      <c r="G1291" s="89">
        <f>+IF(ISNUMBER(DATA!J3808),DATA!J3808,"n/a")</f>
        <v>7.2211670000000003</v>
      </c>
      <c r="H1291" s="79">
        <f>+IF(ISNUMBER(DATA!K3808),DATA!K3808,"n/a")</f>
        <v>-5.2854999999999999E-2</v>
      </c>
      <c r="I1291" s="89">
        <f>+IF(ISNUMBER(DATA!L3808),DATA!L3808,"n/a")</f>
        <v>7.1884209999999999</v>
      </c>
      <c r="J1291" s="79">
        <f>+IF(ISNUMBER(DATA!M3808),DATA!M3808,"n/a")</f>
        <v>-6.0167999999999999E-2</v>
      </c>
      <c r="K1291" s="89">
        <f>+IF(ISNUMBER(DATA!N3808),DATA!N3808,"n/a")</f>
        <v>7.2148009999999996</v>
      </c>
      <c r="L1291" s="79">
        <f>+IF(ISNUMBER(DATA!O3808),DATA!O3808,"n/a")</f>
        <v>-5.8464000000000002E-2</v>
      </c>
    </row>
    <row r="1292" spans="1:12" x14ac:dyDescent="0.2">
      <c r="A1292" s="77" t="s">
        <v>19</v>
      </c>
      <c r="B1292" s="68" t="s">
        <v>28</v>
      </c>
      <c r="C1292" s="68" t="s">
        <v>10</v>
      </c>
      <c r="D1292" s="68" t="s">
        <v>288</v>
      </c>
      <c r="E1292" s="89">
        <f>+IF(ISNUMBER(DATA!H3809),DATA!H3809,"n/a")</f>
        <v>5.2937849999999997</v>
      </c>
      <c r="F1292" s="79">
        <f>+IF(ISNUMBER(DATA!I3809),DATA!I3809,"n/a")</f>
        <v>0.49713800000000002</v>
      </c>
      <c r="G1292" s="89">
        <f>+IF(ISNUMBER(DATA!J3809),DATA!J3809,"n/a")</f>
        <v>5.1236769999999998</v>
      </c>
      <c r="H1292" s="79">
        <f>+IF(ISNUMBER(DATA!K3809),DATA!K3809,"n/a")</f>
        <v>0.240064</v>
      </c>
      <c r="I1292" s="89">
        <f>+IF(ISNUMBER(DATA!L3809),DATA!L3809,"n/a")</f>
        <v>4.6136239999999997</v>
      </c>
      <c r="J1292" s="79">
        <f>+IF(ISNUMBER(DATA!M3809),DATA!M3809,"n/a")</f>
        <v>0.15437699999999999</v>
      </c>
      <c r="K1292" s="89">
        <f>+IF(ISNUMBER(DATA!N3809),DATA!N3809,"n/a")</f>
        <v>4.3646130000000003</v>
      </c>
      <c r="L1292" s="79">
        <f>+IF(ISNUMBER(DATA!O3809),DATA!O3809,"n/a")</f>
        <v>0.119044</v>
      </c>
    </row>
    <row r="1293" spans="1:12" x14ac:dyDescent="0.2">
      <c r="A1293" s="77" t="s">
        <v>19</v>
      </c>
      <c r="B1293" s="68" t="s">
        <v>28</v>
      </c>
      <c r="C1293" s="68" t="s">
        <v>10</v>
      </c>
      <c r="D1293" s="68" t="s">
        <v>289</v>
      </c>
      <c r="E1293" s="89">
        <f>+IF(ISNUMBER(DATA!H3810),DATA!H3810,"n/a")</f>
        <v>5.8000379999999998</v>
      </c>
      <c r="F1293" s="79">
        <f>+IF(ISNUMBER(DATA!I3810),DATA!I3810,"n/a")</f>
        <v>-0.17599200000000001</v>
      </c>
      <c r="G1293" s="89">
        <f>+IF(ISNUMBER(DATA!J3810),DATA!J3810,"n/a")</f>
        <v>5.8636809999999997</v>
      </c>
      <c r="H1293" s="79">
        <f>+IF(ISNUMBER(DATA!K3810),DATA!K3810,"n/a")</f>
        <v>-0.165686</v>
      </c>
      <c r="I1293" s="89">
        <f>+IF(ISNUMBER(DATA!L3810),DATA!L3810,"n/a")</f>
        <v>5.779147</v>
      </c>
      <c r="J1293" s="79">
        <f>+IF(ISNUMBER(DATA!M3810),DATA!M3810,"n/a")</f>
        <v>-0.185528</v>
      </c>
      <c r="K1293" s="89">
        <f>+IF(ISNUMBER(DATA!N3810),DATA!N3810,"n/a")</f>
        <v>5.8284649999999996</v>
      </c>
      <c r="L1293" s="79">
        <f>+IF(ISNUMBER(DATA!O3810),DATA!O3810,"n/a")</f>
        <v>-0.209703</v>
      </c>
    </row>
    <row r="1294" spans="1:12" x14ac:dyDescent="0.2">
      <c r="A1294" s="77" t="s">
        <v>19</v>
      </c>
      <c r="B1294" s="68" t="s">
        <v>28</v>
      </c>
      <c r="C1294" s="68" t="s">
        <v>10</v>
      </c>
      <c r="D1294" s="68" t="s">
        <v>290</v>
      </c>
      <c r="E1294" s="89">
        <f>+IF(ISNUMBER(DATA!H3811),DATA!H3811,"n/a")</f>
        <v>4.9390390000000002</v>
      </c>
      <c r="F1294" s="79">
        <f>+IF(ISNUMBER(DATA!I3811),DATA!I3811,"n/a")</f>
        <v>0.33260000000000001</v>
      </c>
      <c r="G1294" s="89">
        <f>+IF(ISNUMBER(DATA!J3811),DATA!J3811,"n/a")</f>
        <v>4.9113889999999998</v>
      </c>
      <c r="H1294" s="79">
        <f>+IF(ISNUMBER(DATA!K3811),DATA!K3811,"n/a")</f>
        <v>0.32138800000000001</v>
      </c>
      <c r="I1294" s="89">
        <f>+IF(ISNUMBER(DATA!L3811),DATA!L3811,"n/a")</f>
        <v>4.8541910000000001</v>
      </c>
      <c r="J1294" s="79">
        <f>+IF(ISNUMBER(DATA!M3811),DATA!M3811,"n/a")</f>
        <v>0.27962700000000001</v>
      </c>
      <c r="K1294" s="89">
        <f>+IF(ISNUMBER(DATA!N3811),DATA!N3811,"n/a")</f>
        <v>4.6455489999999999</v>
      </c>
      <c r="L1294" s="79">
        <f>+IF(ISNUMBER(DATA!O3811),DATA!O3811,"n/a")</f>
        <v>-1.2099E-2</v>
      </c>
    </row>
    <row r="1295" spans="1:12" x14ac:dyDescent="0.2">
      <c r="A1295" s="77" t="s">
        <v>19</v>
      </c>
      <c r="B1295" s="68" t="s">
        <v>28</v>
      </c>
      <c r="C1295" s="68" t="s">
        <v>10</v>
      </c>
      <c r="D1295" s="68" t="s">
        <v>291</v>
      </c>
      <c r="E1295" s="89">
        <f>+IF(ISNUMBER(DATA!H3812),DATA!H3812,"n/a")</f>
        <v>4.4195950000000002</v>
      </c>
      <c r="F1295" s="79">
        <f>+IF(ISNUMBER(DATA!I3812),DATA!I3812,"n/a")</f>
        <v>0.72685599999999995</v>
      </c>
      <c r="G1295" s="89">
        <f>+IF(ISNUMBER(DATA!J3812),DATA!J3812,"n/a")</f>
        <v>4.2505930000000003</v>
      </c>
      <c r="H1295" s="79">
        <f>+IF(ISNUMBER(DATA!K3812),DATA!K3812,"n/a")</f>
        <v>0.44128400000000001</v>
      </c>
      <c r="I1295" s="89">
        <f>+IF(ISNUMBER(DATA!L3812),DATA!L3812,"n/a")</f>
        <v>3.6710579999999999</v>
      </c>
      <c r="J1295" s="79">
        <f>+IF(ISNUMBER(DATA!M3812),DATA!M3812,"n/a")</f>
        <v>0.28727599999999998</v>
      </c>
      <c r="K1295" s="89">
        <f>+IF(ISNUMBER(DATA!N3812),DATA!N3812,"n/a")</f>
        <v>3.45059</v>
      </c>
      <c r="L1295" s="79">
        <f>+IF(ISNUMBER(DATA!O3812),DATA!O3812,"n/a")</f>
        <v>0.207035</v>
      </c>
    </row>
    <row r="1296" spans="1:12" x14ac:dyDescent="0.2">
      <c r="A1296" s="77" t="s">
        <v>19</v>
      </c>
      <c r="B1296" s="68" t="s">
        <v>28</v>
      </c>
      <c r="C1296" s="68" t="s">
        <v>10</v>
      </c>
      <c r="D1296" s="68" t="s">
        <v>292</v>
      </c>
      <c r="E1296" s="89">
        <f>+IF(ISNUMBER(DATA!H3813),DATA!H3813,"n/a")</f>
        <v>2.7932570000000001</v>
      </c>
      <c r="F1296" s="79">
        <f>+IF(ISNUMBER(DATA!I3813),DATA!I3813,"n/a")</f>
        <v>0.28957100000000002</v>
      </c>
      <c r="G1296" s="89">
        <f>+IF(ISNUMBER(DATA!J3813),DATA!J3813,"n/a")</f>
        <v>2.9916809999999998</v>
      </c>
      <c r="H1296" s="79">
        <f>+IF(ISNUMBER(DATA!K3813),DATA!K3813,"n/a")</f>
        <v>0.209978</v>
      </c>
      <c r="I1296" s="89">
        <f>+IF(ISNUMBER(DATA!L3813),DATA!L3813,"n/a")</f>
        <v>2.6674259999999999</v>
      </c>
      <c r="J1296" s="79">
        <f>+IF(ISNUMBER(DATA!M3813),DATA!M3813,"n/a")</f>
        <v>0.10492700000000001</v>
      </c>
      <c r="K1296" s="89">
        <f>+IF(ISNUMBER(DATA!N3813),DATA!N3813,"n/a")</f>
        <v>2.6311469999999999</v>
      </c>
      <c r="L1296" s="79">
        <f>+IF(ISNUMBER(DATA!O3813),DATA!O3813,"n/a")</f>
        <v>9.0228000000000003E-2</v>
      </c>
    </row>
    <row r="1297" spans="1:12" x14ac:dyDescent="0.2">
      <c r="A1297" s="77" t="s">
        <v>19</v>
      </c>
      <c r="B1297" s="68" t="s">
        <v>28</v>
      </c>
      <c r="C1297" s="68" t="s">
        <v>10</v>
      </c>
      <c r="D1297" s="68" t="s">
        <v>293</v>
      </c>
      <c r="E1297" s="89">
        <f>+IF(ISNUMBER(DATA!H3814),DATA!H3814,"n/a")</f>
        <v>5.9699730000000004</v>
      </c>
      <c r="F1297" s="79">
        <f>+IF(ISNUMBER(DATA!I3814),DATA!I3814,"n/a")</f>
        <v>-8.4653999999999993E-2</v>
      </c>
      <c r="G1297" s="89">
        <f>+IF(ISNUMBER(DATA!J3814),DATA!J3814,"n/a")</f>
        <v>5.9415709999999997</v>
      </c>
      <c r="H1297" s="79">
        <f>+IF(ISNUMBER(DATA!K3814),DATA!K3814,"n/a")</f>
        <v>-5.3623999999999998E-2</v>
      </c>
      <c r="I1297" s="89">
        <f>+IF(ISNUMBER(DATA!L3814),DATA!L3814,"n/a")</f>
        <v>5.8743420000000004</v>
      </c>
      <c r="J1297" s="79">
        <f>+IF(ISNUMBER(DATA!M3814),DATA!M3814,"n/a")</f>
        <v>-5.1573000000000001E-2</v>
      </c>
      <c r="K1297" s="89">
        <f>+IF(ISNUMBER(DATA!N3814),DATA!N3814,"n/a")</f>
        <v>5.931978</v>
      </c>
      <c r="L1297" s="79">
        <f>+IF(ISNUMBER(DATA!O3814),DATA!O3814,"n/a")</f>
        <v>-4.1479000000000002E-2</v>
      </c>
    </row>
    <row r="1298" spans="1:12" x14ac:dyDescent="0.2">
      <c r="A1298" s="77" t="s">
        <v>19</v>
      </c>
      <c r="B1298" s="68" t="s">
        <v>28</v>
      </c>
      <c r="C1298" s="68" t="s">
        <v>10</v>
      </c>
      <c r="D1298" s="68" t="s">
        <v>294</v>
      </c>
      <c r="E1298" s="89">
        <f>+IF(ISNUMBER(DATA!H3815),DATA!H3815,"n/a")</f>
        <v>5.5505230000000001</v>
      </c>
      <c r="F1298" s="79">
        <f>+IF(ISNUMBER(DATA!I3815),DATA!I3815,"n/a")</f>
        <v>-1.5696999999999999E-2</v>
      </c>
      <c r="G1298" s="89">
        <f>+IF(ISNUMBER(DATA!J3815),DATA!J3815,"n/a")</f>
        <v>5.4020010000000003</v>
      </c>
      <c r="H1298" s="79">
        <f>+IF(ISNUMBER(DATA!K3815),DATA!K3815,"n/a")</f>
        <v>6.6769999999999998E-3</v>
      </c>
      <c r="I1298" s="89">
        <f>+IF(ISNUMBER(DATA!L3815),DATA!L3815,"n/a")</f>
        <v>5.3266850000000003</v>
      </c>
      <c r="J1298" s="79">
        <f>+IF(ISNUMBER(DATA!M3815),DATA!M3815,"n/a")</f>
        <v>-5.8050000000000003E-3</v>
      </c>
      <c r="K1298" s="89">
        <f>+IF(ISNUMBER(DATA!N3815),DATA!N3815,"n/a")</f>
        <v>5.2757610000000001</v>
      </c>
      <c r="L1298" s="79">
        <f>+IF(ISNUMBER(DATA!O3815),DATA!O3815,"n/a")</f>
        <v>-1.2246E-2</v>
      </c>
    </row>
    <row r="1299" spans="1:12" x14ac:dyDescent="0.2">
      <c r="A1299" s="77" t="s">
        <v>19</v>
      </c>
      <c r="B1299" s="68" t="s">
        <v>28</v>
      </c>
      <c r="C1299" s="68" t="s">
        <v>10</v>
      </c>
      <c r="D1299" s="68" t="s">
        <v>295</v>
      </c>
      <c r="E1299" s="89">
        <f>+IF(ISNUMBER(DATA!H3816),DATA!H3816,"n/a")</f>
        <v>6.2784409999999999</v>
      </c>
      <c r="F1299" s="79">
        <f>+IF(ISNUMBER(DATA!I3816),DATA!I3816,"n/a")</f>
        <v>-7.9141000000000003E-2</v>
      </c>
      <c r="G1299" s="89">
        <f>+IF(ISNUMBER(DATA!J3816),DATA!J3816,"n/a")</f>
        <v>6.3356700000000004</v>
      </c>
      <c r="H1299" s="79">
        <f>+IF(ISNUMBER(DATA!K3816),DATA!K3816,"n/a")</f>
        <v>-6.3618999999999995E-2</v>
      </c>
      <c r="I1299" s="89">
        <f>+IF(ISNUMBER(DATA!L3816),DATA!L3816,"n/a")</f>
        <v>6.1673790000000004</v>
      </c>
      <c r="J1299" s="79">
        <f>+IF(ISNUMBER(DATA!M3816),DATA!M3816,"n/a")</f>
        <v>-0.110622</v>
      </c>
      <c r="K1299" s="89">
        <f>+IF(ISNUMBER(DATA!N3816),DATA!N3816,"n/a")</f>
        <v>6.1291079999999996</v>
      </c>
      <c r="L1299" s="79">
        <f>+IF(ISNUMBER(DATA!O3816),DATA!O3816,"n/a")</f>
        <v>-0.14099900000000001</v>
      </c>
    </row>
    <row r="1300" spans="1:12" x14ac:dyDescent="0.2">
      <c r="A1300" s="77" t="s">
        <v>19</v>
      </c>
      <c r="B1300" s="68" t="s">
        <v>28</v>
      </c>
      <c r="C1300" s="68" t="s">
        <v>10</v>
      </c>
      <c r="D1300" s="68" t="s">
        <v>296</v>
      </c>
      <c r="E1300" s="89">
        <f>+IF(ISNUMBER(DATA!H3817),DATA!H3817,"n/a")</f>
        <v>4.9047489999999998</v>
      </c>
      <c r="F1300" s="79">
        <f>+IF(ISNUMBER(DATA!I3817),DATA!I3817,"n/a")</f>
        <v>0.35528900000000002</v>
      </c>
      <c r="G1300" s="89">
        <f>+IF(ISNUMBER(DATA!J3817),DATA!J3817,"n/a")</f>
        <v>4.8792070000000001</v>
      </c>
      <c r="H1300" s="79">
        <f>+IF(ISNUMBER(DATA!K3817),DATA!K3817,"n/a")</f>
        <v>0.18481800000000001</v>
      </c>
      <c r="I1300" s="89">
        <f>+IF(ISNUMBER(DATA!L3817),DATA!L3817,"n/a")</f>
        <v>4.483257</v>
      </c>
      <c r="J1300" s="79">
        <f>+IF(ISNUMBER(DATA!M3817),DATA!M3817,"n/a")</f>
        <v>0.102497</v>
      </c>
      <c r="K1300" s="89">
        <f>+IF(ISNUMBER(DATA!N3817),DATA!N3817,"n/a")</f>
        <v>4.356795</v>
      </c>
      <c r="L1300" s="79">
        <f>+IF(ISNUMBER(DATA!O3817),DATA!O3817,"n/a")</f>
        <v>6.8112000000000006E-2</v>
      </c>
    </row>
    <row r="1301" spans="1:12" x14ac:dyDescent="0.2">
      <c r="A1301" s="77" t="s">
        <v>19</v>
      </c>
      <c r="B1301" s="68" t="s">
        <v>28</v>
      </c>
      <c r="C1301" s="68" t="s">
        <v>10</v>
      </c>
      <c r="D1301" s="68" t="s">
        <v>297</v>
      </c>
      <c r="E1301" s="89">
        <f>+IF(ISNUMBER(DATA!H3818),DATA!H3818,"n/a")</f>
        <v>5.7186399999999997</v>
      </c>
      <c r="F1301" s="79">
        <f>+IF(ISNUMBER(DATA!I3818),DATA!I3818,"n/a")</f>
        <v>-0.24755099999999999</v>
      </c>
      <c r="G1301" s="89">
        <f>+IF(ISNUMBER(DATA!J3818),DATA!J3818,"n/a")</f>
        <v>5.8794399999999998</v>
      </c>
      <c r="H1301" s="79">
        <f>+IF(ISNUMBER(DATA!K3818),DATA!K3818,"n/a")</f>
        <v>-0.22197800000000001</v>
      </c>
      <c r="I1301" s="89">
        <f>+IF(ISNUMBER(DATA!L3818),DATA!L3818,"n/a")</f>
        <v>5.7864259999999996</v>
      </c>
      <c r="J1301" s="79">
        <f>+IF(ISNUMBER(DATA!M3818),DATA!M3818,"n/a")</f>
        <v>-0.26997199999999999</v>
      </c>
      <c r="K1301" s="89">
        <f>+IF(ISNUMBER(DATA!N3818),DATA!N3818,"n/a")</f>
        <v>6.2284050000000004</v>
      </c>
      <c r="L1301" s="79">
        <f>+IF(ISNUMBER(DATA!O3818),DATA!O3818,"n/a")</f>
        <v>-0.224689</v>
      </c>
    </row>
    <row r="1302" spans="1:12" x14ac:dyDescent="0.2">
      <c r="A1302" s="77" t="s">
        <v>19</v>
      </c>
      <c r="B1302" s="68" t="s">
        <v>28</v>
      </c>
      <c r="C1302" s="68" t="s">
        <v>10</v>
      </c>
      <c r="D1302" s="68" t="s">
        <v>298</v>
      </c>
      <c r="E1302" s="89">
        <f>+IF(ISNUMBER(DATA!H3819),DATA!H3819,"n/a")</f>
        <v>6.6478229999999998</v>
      </c>
      <c r="F1302" s="79">
        <f>+IF(ISNUMBER(DATA!I3819),DATA!I3819,"n/a")</f>
        <v>-2.3976000000000001E-2</v>
      </c>
      <c r="G1302" s="89">
        <f>+IF(ISNUMBER(DATA!J3819),DATA!J3819,"n/a")</f>
        <v>6.2145599999999996</v>
      </c>
      <c r="H1302" s="79">
        <f>+IF(ISNUMBER(DATA!K3819),DATA!K3819,"n/a")</f>
        <v>-0.10723199999999999</v>
      </c>
      <c r="I1302" s="89">
        <f>+IF(ISNUMBER(DATA!L3819),DATA!L3819,"n/a")</f>
        <v>5.9105439999999998</v>
      </c>
      <c r="J1302" s="79">
        <f>+IF(ISNUMBER(DATA!M3819),DATA!M3819,"n/a")</f>
        <v>-0.12506500000000001</v>
      </c>
      <c r="K1302" s="89">
        <f>+IF(ISNUMBER(DATA!N3819),DATA!N3819,"n/a")</f>
        <v>6.2040990000000003</v>
      </c>
      <c r="L1302" s="79">
        <f>+IF(ISNUMBER(DATA!O3819),DATA!O3819,"n/a")</f>
        <v>-4.3846000000000003E-2</v>
      </c>
    </row>
    <row r="1303" spans="1:12" x14ac:dyDescent="0.2">
      <c r="A1303" s="77" t="s">
        <v>19</v>
      </c>
      <c r="B1303" s="68" t="s">
        <v>28</v>
      </c>
      <c r="C1303" s="68" t="s">
        <v>10</v>
      </c>
      <c r="D1303" s="68" t="s">
        <v>299</v>
      </c>
      <c r="E1303" s="89">
        <f>+IF(ISNUMBER(DATA!H3820),DATA!H3820,"n/a")</f>
        <v>5.8716879999999998</v>
      </c>
      <c r="F1303" s="79">
        <f>+IF(ISNUMBER(DATA!I3820),DATA!I3820,"n/a")</f>
        <v>-6.0415999999999997E-2</v>
      </c>
      <c r="G1303" s="89">
        <f>+IF(ISNUMBER(DATA!J3820),DATA!J3820,"n/a")</f>
        <v>5.9354370000000003</v>
      </c>
      <c r="H1303" s="79">
        <f>+IF(ISNUMBER(DATA!K3820),DATA!K3820,"n/a")</f>
        <v>-4.0628999999999998E-2</v>
      </c>
      <c r="I1303" s="89">
        <f>+IF(ISNUMBER(DATA!L3820),DATA!L3820,"n/a")</f>
        <v>5.9651740000000002</v>
      </c>
      <c r="J1303" s="79">
        <f>+IF(ISNUMBER(DATA!M3820),DATA!M3820,"n/a")</f>
        <v>-3.5344E-2</v>
      </c>
      <c r="K1303" s="89">
        <f>+IF(ISNUMBER(DATA!N3820),DATA!N3820,"n/a")</f>
        <v>6.1515199999999997</v>
      </c>
      <c r="L1303" s="79">
        <f>+IF(ISNUMBER(DATA!O3820),DATA!O3820,"n/a")</f>
        <v>-7.3239999999999998E-3</v>
      </c>
    </row>
    <row r="1304" spans="1:12" x14ac:dyDescent="0.2">
      <c r="A1304" s="77" t="s">
        <v>19</v>
      </c>
      <c r="B1304" s="68" t="s">
        <v>28</v>
      </c>
      <c r="C1304" s="68" t="s">
        <v>10</v>
      </c>
      <c r="D1304" s="68" t="s">
        <v>300</v>
      </c>
      <c r="E1304" s="89">
        <f>+IF(ISNUMBER(DATA!H3821),DATA!H3821,"n/a")</f>
        <v>5.0413579999999998</v>
      </c>
      <c r="F1304" s="79">
        <f>+IF(ISNUMBER(DATA!I3821),DATA!I3821,"n/a")</f>
        <v>0.49456499999999998</v>
      </c>
      <c r="G1304" s="89">
        <f>+IF(ISNUMBER(DATA!J3821),DATA!J3821,"n/a")</f>
        <v>5.1758480000000002</v>
      </c>
      <c r="H1304" s="79">
        <f>+IF(ISNUMBER(DATA!K3821),DATA!K3821,"n/a")</f>
        <v>0.328704</v>
      </c>
      <c r="I1304" s="89">
        <f>+IF(ISNUMBER(DATA!L3821),DATA!L3821,"n/a")</f>
        <v>5.1218890000000004</v>
      </c>
      <c r="J1304" s="79">
        <f>+IF(ISNUMBER(DATA!M3821),DATA!M3821,"n/a")</f>
        <v>0.36014400000000002</v>
      </c>
      <c r="K1304" s="89">
        <f>+IF(ISNUMBER(DATA!N3821),DATA!N3821,"n/a")</f>
        <v>5.1526589999999999</v>
      </c>
      <c r="L1304" s="79">
        <f>+IF(ISNUMBER(DATA!O3821),DATA!O3821,"n/a")</f>
        <v>0.319824</v>
      </c>
    </row>
    <row r="1305" spans="1:12" x14ac:dyDescent="0.2">
      <c r="A1305" s="77" t="s">
        <v>19</v>
      </c>
      <c r="B1305" s="68" t="s">
        <v>28</v>
      </c>
      <c r="C1305" s="68" t="s">
        <v>10</v>
      </c>
      <c r="D1305" s="68" t="s">
        <v>301</v>
      </c>
      <c r="E1305" s="89">
        <f>+IF(ISNUMBER(DATA!H3822),DATA!H3822,"n/a")</f>
        <v>7.3589700000000002</v>
      </c>
      <c r="F1305" s="79">
        <f>+IF(ISNUMBER(DATA!I3822),DATA!I3822,"n/a")</f>
        <v>-7.6671000000000003E-2</v>
      </c>
      <c r="G1305" s="89">
        <f>+IF(ISNUMBER(DATA!J3822),DATA!J3822,"n/a")</f>
        <v>7.4938940000000001</v>
      </c>
      <c r="H1305" s="79">
        <f>+IF(ISNUMBER(DATA!K3822),DATA!K3822,"n/a")</f>
        <v>-5.8471000000000002E-2</v>
      </c>
      <c r="I1305" s="89">
        <f>+IF(ISNUMBER(DATA!L3822),DATA!L3822,"n/a")</f>
        <v>7.6250619999999998</v>
      </c>
      <c r="J1305" s="79">
        <f>+IF(ISNUMBER(DATA!M3822),DATA!M3822,"n/a")</f>
        <v>-7.5898999999999994E-2</v>
      </c>
      <c r="K1305" s="89">
        <f>+IF(ISNUMBER(DATA!N3822),DATA!N3822,"n/a")</f>
        <v>7.683681</v>
      </c>
      <c r="L1305" s="79">
        <f>+IF(ISNUMBER(DATA!O3822),DATA!O3822,"n/a")</f>
        <v>-7.6534000000000005E-2</v>
      </c>
    </row>
    <row r="1306" spans="1:12" x14ac:dyDescent="0.2">
      <c r="A1306" s="77" t="s">
        <v>19</v>
      </c>
      <c r="B1306" s="68" t="s">
        <v>28</v>
      </c>
      <c r="C1306" s="68" t="s">
        <v>10</v>
      </c>
      <c r="D1306" s="68" t="s">
        <v>302</v>
      </c>
      <c r="E1306" s="89">
        <f>+IF(ISNUMBER(DATA!H3823),DATA!H3823,"n/a")</f>
        <v>6.5542680000000004</v>
      </c>
      <c r="F1306" s="79">
        <f>+IF(ISNUMBER(DATA!I3823),DATA!I3823,"n/a")</f>
        <v>1.6542000000000001E-2</v>
      </c>
      <c r="G1306" s="89">
        <f>+IF(ISNUMBER(DATA!J3823),DATA!J3823,"n/a")</f>
        <v>6.548629</v>
      </c>
      <c r="H1306" s="79">
        <f>+IF(ISNUMBER(DATA!K3823),DATA!K3823,"n/a")</f>
        <v>-2.7366999999999999E-2</v>
      </c>
      <c r="I1306" s="89">
        <f>+IF(ISNUMBER(DATA!L3823),DATA!L3823,"n/a")</f>
        <v>6.2385200000000003</v>
      </c>
      <c r="J1306" s="79">
        <f>+IF(ISNUMBER(DATA!M3823),DATA!M3823,"n/a")</f>
        <v>-9.8362000000000005E-2</v>
      </c>
      <c r="K1306" s="89">
        <f>+IF(ISNUMBER(DATA!N3823),DATA!N3823,"n/a")</f>
        <v>6.132212</v>
      </c>
      <c r="L1306" s="79">
        <f>+IF(ISNUMBER(DATA!O3823),DATA!O3823,"n/a")</f>
        <v>-0.14932500000000001</v>
      </c>
    </row>
    <row r="1307" spans="1:12" x14ac:dyDescent="0.2">
      <c r="A1307" s="77" t="s">
        <v>19</v>
      </c>
      <c r="B1307" s="68" t="s">
        <v>28</v>
      </c>
      <c r="C1307" s="68" t="s">
        <v>10</v>
      </c>
      <c r="D1307" s="68" t="s">
        <v>303</v>
      </c>
      <c r="E1307" s="89">
        <f>+IF(ISNUMBER(DATA!H3824),DATA!H3824,"n/a")</f>
        <v>6.3369559999999998</v>
      </c>
      <c r="F1307" s="79">
        <f>+IF(ISNUMBER(DATA!I3824),DATA!I3824,"n/a")</f>
        <v>-0.11727899999999999</v>
      </c>
      <c r="G1307" s="89">
        <f>+IF(ISNUMBER(DATA!J3824),DATA!J3824,"n/a")</f>
        <v>6.3928770000000004</v>
      </c>
      <c r="H1307" s="79">
        <f>+IF(ISNUMBER(DATA!K3824),DATA!K3824,"n/a")</f>
        <v>-0.121419</v>
      </c>
      <c r="I1307" s="89">
        <f>+IF(ISNUMBER(DATA!L3824),DATA!L3824,"n/a")</f>
        <v>6.2326439999999996</v>
      </c>
      <c r="J1307" s="79">
        <f>+IF(ISNUMBER(DATA!M3824),DATA!M3824,"n/a")</f>
        <v>-0.16120499999999999</v>
      </c>
      <c r="K1307" s="89">
        <f>+IF(ISNUMBER(DATA!N3824),DATA!N3824,"n/a")</f>
        <v>6.3507980000000002</v>
      </c>
      <c r="L1307" s="79">
        <f>+IF(ISNUMBER(DATA!O3824),DATA!O3824,"n/a")</f>
        <v>-0.15837499999999999</v>
      </c>
    </row>
    <row r="1308" spans="1:12" x14ac:dyDescent="0.2">
      <c r="A1308" s="77" t="s">
        <v>19</v>
      </c>
      <c r="B1308" s="68" t="s">
        <v>28</v>
      </c>
      <c r="C1308" s="68" t="s">
        <v>10</v>
      </c>
      <c r="D1308" s="68" t="s">
        <v>304</v>
      </c>
      <c r="E1308" s="89">
        <f>+IF(ISNUMBER(DATA!H3825),DATA!H3825,"n/a")</f>
        <v>5.8529549999999997</v>
      </c>
      <c r="F1308" s="79">
        <f>+IF(ISNUMBER(DATA!I3825),DATA!I3825,"n/a")</f>
        <v>-0.110164</v>
      </c>
      <c r="G1308" s="89">
        <f>+IF(ISNUMBER(DATA!J3825),DATA!J3825,"n/a")</f>
        <v>6.1749599999999996</v>
      </c>
      <c r="H1308" s="79">
        <f>+IF(ISNUMBER(DATA!K3825),DATA!K3825,"n/a")</f>
        <v>-6.8263000000000004E-2</v>
      </c>
      <c r="I1308" s="89">
        <f>+IF(ISNUMBER(DATA!L3825),DATA!L3825,"n/a")</f>
        <v>6.4385839999999996</v>
      </c>
      <c r="J1308" s="79">
        <f>+IF(ISNUMBER(DATA!M3825),DATA!M3825,"n/a")</f>
        <v>-0.109697</v>
      </c>
      <c r="K1308" s="89">
        <f>+IF(ISNUMBER(DATA!N3825),DATA!N3825,"n/a")</f>
        <v>6.6473420000000001</v>
      </c>
      <c r="L1308" s="79">
        <f>+IF(ISNUMBER(DATA!O3825),DATA!O3825,"n/a")</f>
        <v>-0.12917699999999999</v>
      </c>
    </row>
    <row r="1309" spans="1:12" x14ac:dyDescent="0.2">
      <c r="A1309" s="77" t="s">
        <v>19</v>
      </c>
      <c r="B1309" s="68" t="s">
        <v>28</v>
      </c>
      <c r="C1309" s="68" t="s">
        <v>10</v>
      </c>
      <c r="D1309" s="68" t="s">
        <v>305</v>
      </c>
      <c r="E1309" s="89">
        <f>+IF(ISNUMBER(DATA!H3826),DATA!H3826,"n/a")</f>
        <v>4.6704569999999999</v>
      </c>
      <c r="F1309" s="79">
        <f>+IF(ISNUMBER(DATA!I3826),DATA!I3826,"n/a")</f>
        <v>-0.24226800000000001</v>
      </c>
      <c r="G1309" s="89">
        <f>+IF(ISNUMBER(DATA!J3826),DATA!J3826,"n/a")</f>
        <v>4.7163930000000001</v>
      </c>
      <c r="H1309" s="79">
        <f>+IF(ISNUMBER(DATA!K3826),DATA!K3826,"n/a")</f>
        <v>-0.24394299999999999</v>
      </c>
      <c r="I1309" s="89">
        <f>+IF(ISNUMBER(DATA!L3826),DATA!L3826,"n/a")</f>
        <v>4.7231949999999996</v>
      </c>
      <c r="J1309" s="79">
        <f>+IF(ISNUMBER(DATA!M3826),DATA!M3826,"n/a")</f>
        <v>-0.29614499999999999</v>
      </c>
      <c r="K1309" s="89">
        <f>+IF(ISNUMBER(DATA!N3826),DATA!N3826,"n/a")</f>
        <v>5.0287259999999998</v>
      </c>
      <c r="L1309" s="79">
        <f>+IF(ISNUMBER(DATA!O3826),DATA!O3826,"n/a")</f>
        <v>-0.27135999999999999</v>
      </c>
    </row>
    <row r="1310" spans="1:12" x14ac:dyDescent="0.2">
      <c r="A1310" s="77" t="s">
        <v>19</v>
      </c>
      <c r="B1310" s="68" t="s">
        <v>28</v>
      </c>
      <c r="C1310" s="68" t="s">
        <v>10</v>
      </c>
      <c r="D1310" s="68" t="s">
        <v>306</v>
      </c>
      <c r="E1310" s="89">
        <f>+IF(ISNUMBER(DATA!H3827),DATA!H3827,"n/a")</f>
        <v>3.206483</v>
      </c>
      <c r="F1310" s="79">
        <f>+IF(ISNUMBER(DATA!I3827),DATA!I3827,"n/a")</f>
        <v>-0.16794700000000001</v>
      </c>
      <c r="G1310" s="89">
        <f>+IF(ISNUMBER(DATA!J3827),DATA!J3827,"n/a")</f>
        <v>3.1692589999999998</v>
      </c>
      <c r="H1310" s="79">
        <f>+IF(ISNUMBER(DATA!K3827),DATA!K3827,"n/a")</f>
        <v>-0.175007</v>
      </c>
      <c r="I1310" s="89">
        <f>+IF(ISNUMBER(DATA!L3827),DATA!L3827,"n/a")</f>
        <v>3.2182339999999998</v>
      </c>
      <c r="J1310" s="79">
        <f>+IF(ISNUMBER(DATA!M3827),DATA!M3827,"n/a")</f>
        <v>-0.109704</v>
      </c>
      <c r="K1310" s="89">
        <f>+IF(ISNUMBER(DATA!N3827),DATA!N3827,"n/a")</f>
        <v>3.544667</v>
      </c>
      <c r="L1310" s="79">
        <f>+IF(ISNUMBER(DATA!O3827),DATA!O3827,"n/a")</f>
        <v>1.6057999999999999E-2</v>
      </c>
    </row>
    <row r="1311" spans="1:12" x14ac:dyDescent="0.2">
      <c r="A1311" s="77" t="s">
        <v>19</v>
      </c>
      <c r="B1311" s="68" t="s">
        <v>28</v>
      </c>
      <c r="C1311" s="68" t="s">
        <v>10</v>
      </c>
      <c r="D1311" s="68" t="s">
        <v>307</v>
      </c>
      <c r="E1311" s="89">
        <f>+IF(ISNUMBER(DATA!H3828),DATA!H3828,"n/a")</f>
        <v>4.8411210000000002</v>
      </c>
      <c r="F1311" s="79">
        <f>+IF(ISNUMBER(DATA!I3828),DATA!I3828,"n/a")</f>
        <v>-0.226939</v>
      </c>
      <c r="G1311" s="89">
        <f>+IF(ISNUMBER(DATA!J3828),DATA!J3828,"n/a")</f>
        <v>4.7075570000000004</v>
      </c>
      <c r="H1311" s="79">
        <f>+IF(ISNUMBER(DATA!K3828),DATA!K3828,"n/a")</f>
        <v>-0.21607299999999999</v>
      </c>
      <c r="I1311" s="89">
        <f>+IF(ISNUMBER(DATA!L3828),DATA!L3828,"n/a")</f>
        <v>4.9360660000000003</v>
      </c>
      <c r="J1311" s="79">
        <f>+IF(ISNUMBER(DATA!M3828),DATA!M3828,"n/a")</f>
        <v>-0.17499400000000001</v>
      </c>
      <c r="K1311" s="89">
        <f>+IF(ISNUMBER(DATA!N3828),DATA!N3828,"n/a")</f>
        <v>5.2657040000000004</v>
      </c>
      <c r="L1311" s="79">
        <f>+IF(ISNUMBER(DATA!O3828),DATA!O3828,"n/a")</f>
        <v>-0.119934</v>
      </c>
    </row>
    <row r="1312" spans="1:12" x14ac:dyDescent="0.2">
      <c r="A1312" s="77" t="s">
        <v>19</v>
      </c>
      <c r="B1312" s="68" t="s">
        <v>28</v>
      </c>
      <c r="C1312" s="68" t="s">
        <v>10</v>
      </c>
      <c r="D1312" s="68" t="s">
        <v>308</v>
      </c>
      <c r="E1312" s="89">
        <f>+IF(ISNUMBER(DATA!H3829),DATA!H3829,"n/a")</f>
        <v>5.9128489999999996</v>
      </c>
      <c r="F1312" s="79">
        <f>+IF(ISNUMBER(DATA!I3829),DATA!I3829,"n/a")</f>
        <v>0.21709899999999999</v>
      </c>
      <c r="G1312" s="89">
        <f>+IF(ISNUMBER(DATA!J3829),DATA!J3829,"n/a")</f>
        <v>6.0449219999999997</v>
      </c>
      <c r="H1312" s="79">
        <f>+IF(ISNUMBER(DATA!K3829),DATA!K3829,"n/a")</f>
        <v>0.20276</v>
      </c>
      <c r="I1312" s="89">
        <f>+IF(ISNUMBER(DATA!L3829),DATA!L3829,"n/a")</f>
        <v>5.928007</v>
      </c>
      <c r="J1312" s="79">
        <f>+IF(ISNUMBER(DATA!M3829),DATA!M3829,"n/a")</f>
        <v>0.16202800000000001</v>
      </c>
      <c r="K1312" s="89">
        <f>+IF(ISNUMBER(DATA!N3829),DATA!N3829,"n/a")</f>
        <v>5.7086620000000003</v>
      </c>
      <c r="L1312" s="79">
        <f>+IF(ISNUMBER(DATA!O3829),DATA!O3829,"n/a")</f>
        <v>0.103093</v>
      </c>
    </row>
    <row r="1313" spans="1:12" x14ac:dyDescent="0.2">
      <c r="A1313" s="77" t="s">
        <v>19</v>
      </c>
      <c r="B1313" s="68" t="s">
        <v>28</v>
      </c>
      <c r="C1313" s="68" t="s">
        <v>10</v>
      </c>
      <c r="D1313" s="68" t="s">
        <v>309</v>
      </c>
      <c r="E1313" s="89">
        <f>+IF(ISNUMBER(DATA!H3830),DATA!H3830,"n/a")</f>
        <v>6.5300979999999997</v>
      </c>
      <c r="F1313" s="79">
        <f>+IF(ISNUMBER(DATA!I3830),DATA!I3830,"n/a")</f>
        <v>-0.13632900000000001</v>
      </c>
      <c r="G1313" s="89">
        <f>+IF(ISNUMBER(DATA!J3830),DATA!J3830,"n/a")</f>
        <v>6.6663350000000001</v>
      </c>
      <c r="H1313" s="79">
        <f>+IF(ISNUMBER(DATA!K3830),DATA!K3830,"n/a")</f>
        <v>-0.115345</v>
      </c>
      <c r="I1313" s="89">
        <f>+IF(ISNUMBER(DATA!L3830),DATA!L3830,"n/a")</f>
        <v>6.7565520000000001</v>
      </c>
      <c r="J1313" s="79">
        <f>+IF(ISNUMBER(DATA!M3830),DATA!M3830,"n/a")</f>
        <v>-0.142453</v>
      </c>
      <c r="K1313" s="89">
        <f>+IF(ISNUMBER(DATA!N3830),DATA!N3830,"n/a")</f>
        <v>6.9021619999999997</v>
      </c>
      <c r="L1313" s="79">
        <f>+IF(ISNUMBER(DATA!O3830),DATA!O3830,"n/a")</f>
        <v>-0.130773</v>
      </c>
    </row>
    <row r="1314" spans="1:12" x14ac:dyDescent="0.2">
      <c r="A1314" s="77" t="s">
        <v>19</v>
      </c>
      <c r="B1314" s="68" t="s">
        <v>28</v>
      </c>
      <c r="C1314" s="68" t="s">
        <v>10</v>
      </c>
      <c r="D1314" s="68" t="s">
        <v>310</v>
      </c>
      <c r="E1314" s="89">
        <f>+IF(ISNUMBER(DATA!H3831),DATA!H3831,"n/a")</f>
        <v>4.6546719999999997</v>
      </c>
      <c r="F1314" s="79">
        <f>+IF(ISNUMBER(DATA!I3831),DATA!I3831,"n/a")</f>
        <v>0.32502999999999999</v>
      </c>
      <c r="G1314" s="89">
        <f>+IF(ISNUMBER(DATA!J3831),DATA!J3831,"n/a")</f>
        <v>4.673368</v>
      </c>
      <c r="H1314" s="79">
        <f>+IF(ISNUMBER(DATA!K3831),DATA!K3831,"n/a")</f>
        <v>0.18373100000000001</v>
      </c>
      <c r="I1314" s="89">
        <f>+IF(ISNUMBER(DATA!L3831),DATA!L3831,"n/a")</f>
        <v>4.269882</v>
      </c>
      <c r="J1314" s="79">
        <f>+IF(ISNUMBER(DATA!M3831),DATA!M3831,"n/a")</f>
        <v>0.14186299999999999</v>
      </c>
      <c r="K1314" s="89">
        <f>+IF(ISNUMBER(DATA!N3831),DATA!N3831,"n/a")</f>
        <v>4.1030749999999996</v>
      </c>
      <c r="L1314" s="79">
        <f>+IF(ISNUMBER(DATA!O3831),DATA!O3831,"n/a")</f>
        <v>0.145457</v>
      </c>
    </row>
    <row r="1315" spans="1:12" x14ac:dyDescent="0.2">
      <c r="A1315" s="77" t="s">
        <v>19</v>
      </c>
      <c r="B1315" s="68" t="s">
        <v>28</v>
      </c>
      <c r="C1315" s="68" t="s">
        <v>10</v>
      </c>
      <c r="D1315" s="68" t="s">
        <v>311</v>
      </c>
      <c r="E1315" s="89">
        <f>+IF(ISNUMBER(DATA!H3832),DATA!H3832,"n/a")</f>
        <v>4.2329230000000004</v>
      </c>
      <c r="F1315" s="79">
        <f>+IF(ISNUMBER(DATA!I3832),DATA!I3832,"n/a")</f>
        <v>-0.20771300000000001</v>
      </c>
      <c r="G1315" s="89">
        <f>+IF(ISNUMBER(DATA!J3832),DATA!J3832,"n/a")</f>
        <v>4.281542</v>
      </c>
      <c r="H1315" s="79">
        <f>+IF(ISNUMBER(DATA!K3832),DATA!K3832,"n/a")</f>
        <v>-0.105804</v>
      </c>
      <c r="I1315" s="89">
        <f>+IF(ISNUMBER(DATA!L3832),DATA!L3832,"n/a")</f>
        <v>4.1734999999999998</v>
      </c>
      <c r="J1315" s="79">
        <f>+IF(ISNUMBER(DATA!M3832),DATA!M3832,"n/a")</f>
        <v>-7.1374999999999994E-2</v>
      </c>
      <c r="K1315" s="89">
        <f>+IF(ISNUMBER(DATA!N3832),DATA!N3832,"n/a")</f>
        <v>4.245044</v>
      </c>
      <c r="L1315" s="79">
        <f>+IF(ISNUMBER(DATA!O3832),DATA!O3832,"n/a")</f>
        <v>-1.5844E-2</v>
      </c>
    </row>
    <row r="1316" spans="1:12" x14ac:dyDescent="0.2">
      <c r="A1316" s="77" t="s">
        <v>19</v>
      </c>
      <c r="B1316" s="68" t="s">
        <v>28</v>
      </c>
      <c r="C1316" s="68" t="s">
        <v>10</v>
      </c>
      <c r="D1316" s="68" t="s">
        <v>312</v>
      </c>
      <c r="E1316" s="89">
        <f>+IF(ISNUMBER(DATA!H3833),DATA!H3833,"n/a")</f>
        <v>3.3223929999999999</v>
      </c>
      <c r="F1316" s="79">
        <f>+IF(ISNUMBER(DATA!I3833),DATA!I3833,"n/a")</f>
        <v>0.18035999999999999</v>
      </c>
      <c r="G1316" s="89">
        <f>+IF(ISNUMBER(DATA!J3833),DATA!J3833,"n/a")</f>
        <v>3.0484640000000001</v>
      </c>
      <c r="H1316" s="79">
        <f>+IF(ISNUMBER(DATA!K3833),DATA!K3833,"n/a")</f>
        <v>3.5168999999999999E-2</v>
      </c>
      <c r="I1316" s="89">
        <f>+IF(ISNUMBER(DATA!L3833),DATA!L3833,"n/a")</f>
        <v>3.0216639999999999</v>
      </c>
      <c r="J1316" s="79">
        <f>+IF(ISNUMBER(DATA!M3833),DATA!M3833,"n/a")</f>
        <v>6.6449999999999999E-3</v>
      </c>
      <c r="K1316" s="89">
        <f>+IF(ISNUMBER(DATA!N3833),DATA!N3833,"n/a")</f>
        <v>3.0059819999999999</v>
      </c>
      <c r="L1316" s="79">
        <f>+IF(ISNUMBER(DATA!O3833),DATA!O3833,"n/a")</f>
        <v>-0.25086799999999998</v>
      </c>
    </row>
    <row r="1317" spans="1:12" x14ac:dyDescent="0.2">
      <c r="A1317" s="77" t="s">
        <v>19</v>
      </c>
      <c r="B1317" s="68" t="s">
        <v>28</v>
      </c>
      <c r="C1317" s="68" t="s">
        <v>10</v>
      </c>
      <c r="D1317" s="68" t="s">
        <v>313</v>
      </c>
      <c r="E1317" s="89">
        <f>+IF(ISNUMBER(DATA!H3834),DATA!H3834,"n/a")</f>
        <v>7.0690299999999997</v>
      </c>
      <c r="F1317" s="79">
        <f>+IF(ISNUMBER(DATA!I3834),DATA!I3834,"n/a")</f>
        <v>-9.7784999999999997E-2</v>
      </c>
      <c r="G1317" s="89">
        <f>+IF(ISNUMBER(DATA!J3834),DATA!J3834,"n/a")</f>
        <v>6.9892089999999998</v>
      </c>
      <c r="H1317" s="79">
        <f>+IF(ISNUMBER(DATA!K3834),DATA!K3834,"n/a")</f>
        <v>-8.8133000000000003E-2</v>
      </c>
      <c r="I1317" s="89">
        <f>+IF(ISNUMBER(DATA!L3834),DATA!L3834,"n/a")</f>
        <v>7.0616110000000001</v>
      </c>
      <c r="J1317" s="79">
        <f>+IF(ISNUMBER(DATA!M3834),DATA!M3834,"n/a")</f>
        <v>-7.6490000000000002E-2</v>
      </c>
      <c r="K1317" s="89">
        <f>+IF(ISNUMBER(DATA!N3834),DATA!N3834,"n/a")</f>
        <v>7.2035410000000004</v>
      </c>
      <c r="L1317" s="79">
        <f>+IF(ISNUMBER(DATA!O3834),DATA!O3834,"n/a")</f>
        <v>-7.1546999999999999E-2</v>
      </c>
    </row>
    <row r="1318" spans="1:12" x14ac:dyDescent="0.2">
      <c r="A1318" s="77" t="s">
        <v>19</v>
      </c>
      <c r="B1318" s="68" t="s">
        <v>28</v>
      </c>
      <c r="C1318" s="68" t="s">
        <v>10</v>
      </c>
      <c r="D1318" s="68" t="s">
        <v>314</v>
      </c>
      <c r="E1318" s="89">
        <f>+IF(ISNUMBER(DATA!H3835),DATA!H3835,"n/a")</f>
        <v>5.0183730000000004</v>
      </c>
      <c r="F1318" s="79">
        <f>+IF(ISNUMBER(DATA!I3835),DATA!I3835,"n/a")</f>
        <v>-0.22269700000000001</v>
      </c>
      <c r="G1318" s="89">
        <f>+IF(ISNUMBER(DATA!J3835),DATA!J3835,"n/a")</f>
        <v>5.0466340000000001</v>
      </c>
      <c r="H1318" s="79">
        <f>+IF(ISNUMBER(DATA!K3835),DATA!K3835,"n/a")</f>
        <v>-0.216248</v>
      </c>
      <c r="I1318" s="89">
        <f>+IF(ISNUMBER(DATA!L3835),DATA!L3835,"n/a")</f>
        <v>5.0103270000000002</v>
      </c>
      <c r="J1318" s="79">
        <f>+IF(ISNUMBER(DATA!M3835),DATA!M3835,"n/a")</f>
        <v>-0.220609</v>
      </c>
      <c r="K1318" s="89">
        <f>+IF(ISNUMBER(DATA!N3835),DATA!N3835,"n/a")</f>
        <v>5.2443720000000003</v>
      </c>
      <c r="L1318" s="79">
        <f>+IF(ISNUMBER(DATA!O3835),DATA!O3835,"n/a")</f>
        <v>-0.19137000000000001</v>
      </c>
    </row>
    <row r="1319" spans="1:12" x14ac:dyDescent="0.2">
      <c r="A1319" s="77" t="s">
        <v>19</v>
      </c>
      <c r="B1319" s="68" t="s">
        <v>28</v>
      </c>
      <c r="C1319" s="68" t="s">
        <v>10</v>
      </c>
      <c r="D1319" s="68" t="s">
        <v>315</v>
      </c>
      <c r="E1319" s="89">
        <f>+IF(ISNUMBER(DATA!H3836),DATA!H3836,"n/a")</f>
        <v>6.0311859999999999</v>
      </c>
      <c r="F1319" s="79">
        <f>+IF(ISNUMBER(DATA!I3836),DATA!I3836,"n/a")</f>
        <v>-0.101536</v>
      </c>
      <c r="G1319" s="89">
        <f>+IF(ISNUMBER(DATA!J3836),DATA!J3836,"n/a")</f>
        <v>6.0406709999999997</v>
      </c>
      <c r="H1319" s="79">
        <f>+IF(ISNUMBER(DATA!K3836),DATA!K3836,"n/a")</f>
        <v>-9.9962999999999996E-2</v>
      </c>
      <c r="I1319" s="89">
        <f>+IF(ISNUMBER(DATA!L3836),DATA!L3836,"n/a")</f>
        <v>6.0562630000000004</v>
      </c>
      <c r="J1319" s="79">
        <f>+IF(ISNUMBER(DATA!M3836),DATA!M3836,"n/a")</f>
        <v>-7.9776E-2</v>
      </c>
      <c r="K1319" s="89">
        <f>+IF(ISNUMBER(DATA!N3836),DATA!N3836,"n/a")</f>
        <v>6.081321</v>
      </c>
      <c r="L1319" s="79">
        <f>+IF(ISNUMBER(DATA!O3836),DATA!O3836,"n/a")</f>
        <v>-8.0031000000000005E-2</v>
      </c>
    </row>
    <row r="1320" spans="1:12" x14ac:dyDescent="0.2">
      <c r="A1320" s="77" t="s">
        <v>19</v>
      </c>
      <c r="B1320" s="68" t="s">
        <v>28</v>
      </c>
      <c r="C1320" s="68" t="s">
        <v>10</v>
      </c>
      <c r="D1320" s="68" t="s">
        <v>316</v>
      </c>
      <c r="E1320" s="89">
        <f>+IF(ISNUMBER(DATA!H3837),DATA!H3837,"n/a")</f>
        <v>6.6459580000000003</v>
      </c>
      <c r="F1320" s="79">
        <f>+IF(ISNUMBER(DATA!I3837),DATA!I3837,"n/a")</f>
        <v>-5.5004999999999998E-2</v>
      </c>
      <c r="G1320" s="89">
        <f>+IF(ISNUMBER(DATA!J3837),DATA!J3837,"n/a")</f>
        <v>6.702858</v>
      </c>
      <c r="H1320" s="79">
        <f>+IF(ISNUMBER(DATA!K3837),DATA!K3837,"n/a")</f>
        <v>-7.2428000000000006E-2</v>
      </c>
      <c r="I1320" s="89">
        <f>+IF(ISNUMBER(DATA!L3837),DATA!L3837,"n/a")</f>
        <v>6.6978819999999999</v>
      </c>
      <c r="J1320" s="79">
        <f>+IF(ISNUMBER(DATA!M3837),DATA!M3837,"n/a")</f>
        <v>-6.6989999999999994E-2</v>
      </c>
      <c r="K1320" s="89">
        <f>+IF(ISNUMBER(DATA!N3837),DATA!N3837,"n/a")</f>
        <v>6.6099009999999998</v>
      </c>
      <c r="L1320" s="79">
        <f>+IF(ISNUMBER(DATA!O3837),DATA!O3837,"n/a")</f>
        <v>-8.8552000000000006E-2</v>
      </c>
    </row>
    <row r="1321" spans="1:12" x14ac:dyDescent="0.2">
      <c r="A1321" s="77" t="s">
        <v>19</v>
      </c>
      <c r="B1321" s="68" t="s">
        <v>28</v>
      </c>
      <c r="C1321" s="68" t="s">
        <v>10</v>
      </c>
      <c r="D1321" s="68" t="s">
        <v>317</v>
      </c>
      <c r="E1321" s="89">
        <f>+IF(ISNUMBER(DATA!H3838),DATA!H3838,"n/a")</f>
        <v>6.6145339999999999</v>
      </c>
      <c r="F1321" s="79">
        <f>+IF(ISNUMBER(DATA!I3838),DATA!I3838,"n/a")</f>
        <v>2.5923999999999999E-2</v>
      </c>
      <c r="G1321" s="89">
        <f>+IF(ISNUMBER(DATA!J3838),DATA!J3838,"n/a")</f>
        <v>6.6317849999999998</v>
      </c>
      <c r="H1321" s="79">
        <f>+IF(ISNUMBER(DATA!K3838),DATA!K3838,"n/a")</f>
        <v>-1.3766E-2</v>
      </c>
      <c r="I1321" s="89">
        <f>+IF(ISNUMBER(DATA!L3838),DATA!L3838,"n/a")</f>
        <v>6.5267609999999996</v>
      </c>
      <c r="J1321" s="79">
        <f>+IF(ISNUMBER(DATA!M3838),DATA!M3838,"n/a")</f>
        <v>-3.8037000000000001E-2</v>
      </c>
      <c r="K1321" s="89">
        <f>+IF(ISNUMBER(DATA!N3838),DATA!N3838,"n/a")</f>
        <v>6.4128949999999998</v>
      </c>
      <c r="L1321" s="79">
        <f>+IF(ISNUMBER(DATA!O3838),DATA!O3838,"n/a")</f>
        <v>-7.3066999999999993E-2</v>
      </c>
    </row>
    <row r="1322" spans="1:12" x14ac:dyDescent="0.2">
      <c r="A1322" s="77" t="s">
        <v>19</v>
      </c>
      <c r="B1322" s="68" t="s">
        <v>28</v>
      </c>
      <c r="C1322" s="68" t="s">
        <v>10</v>
      </c>
      <c r="D1322" s="68" t="s">
        <v>318</v>
      </c>
      <c r="E1322" s="89">
        <f>+IF(ISNUMBER(DATA!H3839),DATA!H3839,"n/a")</f>
        <v>6.1922969999999999</v>
      </c>
      <c r="F1322" s="79">
        <f>+IF(ISNUMBER(DATA!I3839),DATA!I3839,"n/a")</f>
        <v>0.113507</v>
      </c>
      <c r="G1322" s="89">
        <f>+IF(ISNUMBER(DATA!J3839),DATA!J3839,"n/a")</f>
        <v>6.2714420000000004</v>
      </c>
      <c r="H1322" s="79">
        <f>+IF(ISNUMBER(DATA!K3839),DATA!K3839,"n/a")</f>
        <v>0.157002</v>
      </c>
      <c r="I1322" s="89">
        <f>+IF(ISNUMBER(DATA!L3839),DATA!L3839,"n/a")</f>
        <v>6.3415559999999997</v>
      </c>
      <c r="J1322" s="79">
        <f>+IF(ISNUMBER(DATA!M3839),DATA!M3839,"n/a")</f>
        <v>0.19387099999999999</v>
      </c>
      <c r="K1322" s="89">
        <f>+IF(ISNUMBER(DATA!N3839),DATA!N3839,"n/a")</f>
        <v>6.0936649999999997</v>
      </c>
      <c r="L1322" s="79">
        <f>+IF(ISNUMBER(DATA!O3839),DATA!O3839,"n/a")</f>
        <v>0.141988</v>
      </c>
    </row>
    <row r="1323" spans="1:12" x14ac:dyDescent="0.2">
      <c r="A1323" s="77" t="s">
        <v>19</v>
      </c>
      <c r="B1323" s="68" t="s">
        <v>28</v>
      </c>
      <c r="C1323" s="68" t="s">
        <v>10</v>
      </c>
      <c r="D1323" s="68" t="s">
        <v>319</v>
      </c>
      <c r="E1323" s="89">
        <f>+IF(ISNUMBER(DATA!H3840),DATA!H3840,"n/a")</f>
        <v>5.522945</v>
      </c>
      <c r="F1323" s="79">
        <f>+IF(ISNUMBER(DATA!I3840),DATA!I3840,"n/a")</f>
        <v>-2.5323999999999999E-2</v>
      </c>
      <c r="G1323" s="89">
        <f>+IF(ISNUMBER(DATA!J3840),DATA!J3840,"n/a")</f>
        <v>5.6843450000000004</v>
      </c>
      <c r="H1323" s="79">
        <f>+IF(ISNUMBER(DATA!K3840),DATA!K3840,"n/a")</f>
        <v>-1.9640000000000001E-2</v>
      </c>
      <c r="I1323" s="89">
        <f>+IF(ISNUMBER(DATA!L3840),DATA!L3840,"n/a")</f>
        <v>5.6150760000000002</v>
      </c>
      <c r="J1323" s="79">
        <f>+IF(ISNUMBER(DATA!M3840),DATA!M3840,"n/a")</f>
        <v>-9.0638999999999997E-2</v>
      </c>
      <c r="K1323" s="89">
        <f>+IF(ISNUMBER(DATA!N3840),DATA!N3840,"n/a")</f>
        <v>5.518707</v>
      </c>
      <c r="L1323" s="79">
        <f>+IF(ISNUMBER(DATA!O3840),DATA!O3840,"n/a")</f>
        <v>-0.13986199999999999</v>
      </c>
    </row>
    <row r="1324" spans="1:12" x14ac:dyDescent="0.2">
      <c r="A1324" s="77" t="s">
        <v>19</v>
      </c>
      <c r="B1324" s="68" t="s">
        <v>28</v>
      </c>
      <c r="C1324" s="68" t="s">
        <v>10</v>
      </c>
      <c r="D1324" s="68" t="s">
        <v>320</v>
      </c>
      <c r="E1324" s="89">
        <f>+IF(ISNUMBER(DATA!H3841),DATA!H3841,"n/a")</f>
        <v>5.4820799999999998</v>
      </c>
      <c r="F1324" s="79">
        <f>+IF(ISNUMBER(DATA!I3841),DATA!I3841,"n/a")</f>
        <v>-3.1916E-2</v>
      </c>
      <c r="G1324" s="89">
        <f>+IF(ISNUMBER(DATA!J3841),DATA!J3841,"n/a")</f>
        <v>5.5439749999999997</v>
      </c>
      <c r="H1324" s="79">
        <f>+IF(ISNUMBER(DATA!K3841),DATA!K3841,"n/a")</f>
        <v>1.3105E-2</v>
      </c>
      <c r="I1324" s="89">
        <f>+IF(ISNUMBER(DATA!L3841),DATA!L3841,"n/a")</f>
        <v>5.6098229999999996</v>
      </c>
      <c r="J1324" s="79">
        <f>+IF(ISNUMBER(DATA!M3841),DATA!M3841,"n/a")</f>
        <v>3.7548999999999999E-2</v>
      </c>
      <c r="K1324" s="89">
        <f>+IF(ISNUMBER(DATA!N3841),DATA!N3841,"n/a")</f>
        <v>5.6581380000000001</v>
      </c>
      <c r="L1324" s="79">
        <f>+IF(ISNUMBER(DATA!O3841),DATA!O3841,"n/a")</f>
        <v>4.3020999999999997E-2</v>
      </c>
    </row>
    <row r="1325" spans="1:12" x14ac:dyDescent="0.2">
      <c r="A1325" s="77" t="s">
        <v>19</v>
      </c>
      <c r="B1325" s="68" t="s">
        <v>28</v>
      </c>
      <c r="C1325" s="68" t="s">
        <v>10</v>
      </c>
      <c r="D1325" s="68" t="s">
        <v>321</v>
      </c>
      <c r="E1325" s="89">
        <f>+IF(ISNUMBER(DATA!H3842),DATA!H3842,"n/a")</f>
        <v>7.2716789999999998</v>
      </c>
      <c r="F1325" s="79">
        <f>+IF(ISNUMBER(DATA!I3842),DATA!I3842,"n/a")</f>
        <v>0.27724500000000002</v>
      </c>
      <c r="G1325" s="89">
        <f>+IF(ISNUMBER(DATA!J3842),DATA!J3842,"n/a")</f>
        <v>7.2730350000000001</v>
      </c>
      <c r="H1325" s="79">
        <f>+IF(ISNUMBER(DATA!K3842),DATA!K3842,"n/a")</f>
        <v>0.28340700000000002</v>
      </c>
      <c r="I1325" s="89">
        <f>+IF(ISNUMBER(DATA!L3842),DATA!L3842,"n/a")</f>
        <v>7.3312179999999998</v>
      </c>
      <c r="J1325" s="79">
        <f>+IF(ISNUMBER(DATA!M3842),DATA!M3842,"n/a")</f>
        <v>0.313307</v>
      </c>
      <c r="K1325" s="89">
        <f>+IF(ISNUMBER(DATA!N3842),DATA!N3842,"n/a")</f>
        <v>6.7210049999999999</v>
      </c>
      <c r="L1325" s="79">
        <f>+IF(ISNUMBER(DATA!O3842),DATA!O3842,"n/a")</f>
        <v>0.21591299999999999</v>
      </c>
    </row>
    <row r="1326" spans="1:12" x14ac:dyDescent="0.2">
      <c r="A1326" s="77" t="s">
        <v>19</v>
      </c>
      <c r="B1326" s="68" t="s">
        <v>28</v>
      </c>
      <c r="C1326" s="68" t="s">
        <v>10</v>
      </c>
      <c r="D1326" s="68" t="s">
        <v>322</v>
      </c>
      <c r="E1326" s="89">
        <f>+IF(ISNUMBER(DATA!H3843),DATA!H3843,"n/a")</f>
        <v>5.7546569999999999</v>
      </c>
      <c r="F1326" s="79">
        <f>+IF(ISNUMBER(DATA!I3843),DATA!I3843,"n/a")</f>
        <v>-0.165324</v>
      </c>
      <c r="G1326" s="89">
        <f>+IF(ISNUMBER(DATA!J3843),DATA!J3843,"n/a")</f>
        <v>5.7526489999999999</v>
      </c>
      <c r="H1326" s="79">
        <f>+IF(ISNUMBER(DATA!K3843),DATA!K3843,"n/a")</f>
        <v>-0.17691699999999999</v>
      </c>
      <c r="I1326" s="89">
        <f>+IF(ISNUMBER(DATA!L3843),DATA!L3843,"n/a")</f>
        <v>5.7506529999999998</v>
      </c>
      <c r="J1326" s="79">
        <f>+IF(ISNUMBER(DATA!M3843),DATA!M3843,"n/a")</f>
        <v>-0.183499</v>
      </c>
      <c r="K1326" s="89">
        <f>+IF(ISNUMBER(DATA!N3843),DATA!N3843,"n/a")</f>
        <v>5.9712339999999999</v>
      </c>
      <c r="L1326" s="79">
        <f>+IF(ISNUMBER(DATA!O3843),DATA!O3843,"n/a")</f>
        <v>-0.15543199999999999</v>
      </c>
    </row>
    <row r="1327" spans="1:12" x14ac:dyDescent="0.2">
      <c r="A1327" s="77" t="s">
        <v>19</v>
      </c>
      <c r="B1327" s="68" t="s">
        <v>28</v>
      </c>
      <c r="C1327" s="68" t="s">
        <v>10</v>
      </c>
      <c r="D1327" s="68" t="s">
        <v>323</v>
      </c>
      <c r="E1327" s="89">
        <f>+IF(ISNUMBER(DATA!H3844),DATA!H3844,"n/a")</f>
        <v>6.495825</v>
      </c>
      <c r="F1327" s="79">
        <f>+IF(ISNUMBER(DATA!I3844),DATA!I3844,"n/a")</f>
        <v>-9.4655000000000003E-2</v>
      </c>
      <c r="G1327" s="89">
        <f>+IF(ISNUMBER(DATA!J3844),DATA!J3844,"n/a")</f>
        <v>6.5904740000000004</v>
      </c>
      <c r="H1327" s="79">
        <f>+IF(ISNUMBER(DATA!K3844),DATA!K3844,"n/a")</f>
        <v>-9.5226000000000005E-2</v>
      </c>
      <c r="I1327" s="89">
        <f>+IF(ISNUMBER(DATA!L3844),DATA!L3844,"n/a")</f>
        <v>6.3990499999999999</v>
      </c>
      <c r="J1327" s="79">
        <f>+IF(ISNUMBER(DATA!M3844),DATA!M3844,"n/a")</f>
        <v>-0.15765399999999999</v>
      </c>
      <c r="K1327" s="89">
        <f>+IF(ISNUMBER(DATA!N3844),DATA!N3844,"n/a")</f>
        <v>6.444267</v>
      </c>
      <c r="L1327" s="79">
        <f>+IF(ISNUMBER(DATA!O3844),DATA!O3844,"n/a")</f>
        <v>-0.169042</v>
      </c>
    </row>
    <row r="1328" spans="1:12" x14ac:dyDescent="0.2">
      <c r="A1328" s="77" t="s">
        <v>19</v>
      </c>
      <c r="B1328" s="68" t="s">
        <v>28</v>
      </c>
      <c r="C1328" s="68" t="s">
        <v>10</v>
      </c>
      <c r="D1328" s="68" t="s">
        <v>324</v>
      </c>
      <c r="E1328" s="89">
        <f>+IF(ISNUMBER(DATA!H3845),DATA!H3845,"n/a")</f>
        <v>5.5403039999999999</v>
      </c>
      <c r="F1328" s="79">
        <f>+IF(ISNUMBER(DATA!I3845),DATA!I3845,"n/a")</f>
        <v>-0.112287</v>
      </c>
      <c r="G1328" s="89">
        <f>+IF(ISNUMBER(DATA!J3845),DATA!J3845,"n/a")</f>
        <v>6.1376229999999996</v>
      </c>
      <c r="H1328" s="79">
        <f>+IF(ISNUMBER(DATA!K3845),DATA!K3845,"n/a")</f>
        <v>-1.3514E-2</v>
      </c>
      <c r="I1328" s="89">
        <f>+IF(ISNUMBER(DATA!L3845),DATA!L3845,"n/a")</f>
        <v>6.0287350000000002</v>
      </c>
      <c r="J1328" s="79">
        <f>+IF(ISNUMBER(DATA!M3845),DATA!M3845,"n/a")</f>
        <v>-2.1479999999999999E-2</v>
      </c>
      <c r="K1328" s="89">
        <f>+IF(ISNUMBER(DATA!N3845),DATA!N3845,"n/a")</f>
        <v>6.126055</v>
      </c>
      <c r="L1328" s="79">
        <f>+IF(ISNUMBER(DATA!O3845),DATA!O3845,"n/a")</f>
        <v>7.7905000000000002E-2</v>
      </c>
    </row>
    <row r="1329" spans="1:12" x14ac:dyDescent="0.2">
      <c r="A1329" s="77" t="s">
        <v>19</v>
      </c>
      <c r="B1329" s="68" t="s">
        <v>28</v>
      </c>
      <c r="C1329" s="68" t="s">
        <v>10</v>
      </c>
      <c r="D1329" s="68" t="s">
        <v>325</v>
      </c>
      <c r="E1329" s="89">
        <f>+IF(ISNUMBER(DATA!H3846),DATA!H3846,"n/a")</f>
        <v>7.128736</v>
      </c>
      <c r="F1329" s="79">
        <f>+IF(ISNUMBER(DATA!I3846),DATA!I3846,"n/a")</f>
        <v>-7.886E-2</v>
      </c>
      <c r="G1329" s="89">
        <f>+IF(ISNUMBER(DATA!J3846),DATA!J3846,"n/a")</f>
        <v>7.1431829999999996</v>
      </c>
      <c r="H1329" s="79">
        <f>+IF(ISNUMBER(DATA!K3846),DATA!K3846,"n/a")</f>
        <v>-6.6280000000000006E-2</v>
      </c>
      <c r="I1329" s="89">
        <f>+IF(ISNUMBER(DATA!L3846),DATA!L3846,"n/a")</f>
        <v>7.1823480000000002</v>
      </c>
      <c r="J1329" s="79">
        <f>+IF(ISNUMBER(DATA!M3846),DATA!M3846,"n/a")</f>
        <v>-9.4739000000000004E-2</v>
      </c>
      <c r="K1329" s="89">
        <f>+IF(ISNUMBER(DATA!N3846),DATA!N3846,"n/a")</f>
        <v>7.2208779999999999</v>
      </c>
      <c r="L1329" s="79">
        <f>+IF(ISNUMBER(DATA!O3846),DATA!O3846,"n/a")</f>
        <v>-9.9458000000000005E-2</v>
      </c>
    </row>
    <row r="1330" spans="1:12" x14ac:dyDescent="0.2">
      <c r="A1330" s="77" t="s">
        <v>19</v>
      </c>
      <c r="B1330" s="68" t="s">
        <v>28</v>
      </c>
      <c r="C1330" s="68" t="s">
        <v>10</v>
      </c>
      <c r="D1330" s="68" t="s">
        <v>351</v>
      </c>
      <c r="E1330" s="89">
        <f>+IF(ISNUMBER(DATA!H3847),DATA!H3847,"n/a")</f>
        <v>4.5133650000000003</v>
      </c>
      <c r="F1330" s="79">
        <f>+IF(ISNUMBER(DATA!I3847),DATA!I3847,"n/a")</f>
        <v>0.63129000000000002</v>
      </c>
      <c r="G1330" s="89">
        <f>+IF(ISNUMBER(DATA!J3847),DATA!J3847,"n/a")</f>
        <v>4.3327460000000002</v>
      </c>
      <c r="H1330" s="79">
        <f>+IF(ISNUMBER(DATA!K3847),DATA!K3847,"n/a")</f>
        <v>0.34285100000000002</v>
      </c>
      <c r="I1330" s="89">
        <f>+IF(ISNUMBER(DATA!L3847),DATA!L3847,"n/a")</f>
        <v>3.7498960000000001</v>
      </c>
      <c r="J1330" s="79">
        <f>+IF(ISNUMBER(DATA!M3847),DATA!M3847,"n/a")</f>
        <v>0.20041300000000001</v>
      </c>
      <c r="K1330" s="89">
        <f>+IF(ISNUMBER(DATA!N3847),DATA!N3847,"n/a")</f>
        <v>3.5272800000000002</v>
      </c>
      <c r="L1330" s="79">
        <f>+IF(ISNUMBER(DATA!O3847),DATA!O3847,"n/a")</f>
        <v>0.13758000000000001</v>
      </c>
    </row>
    <row r="1331" spans="1:12" x14ac:dyDescent="0.2">
      <c r="A1331" s="77" t="s">
        <v>19</v>
      </c>
      <c r="B1331" s="68" t="s">
        <v>28</v>
      </c>
      <c r="C1331" s="68" t="s">
        <v>10</v>
      </c>
      <c r="D1331" s="68" t="s">
        <v>352</v>
      </c>
      <c r="E1331" s="89">
        <f>+IF(ISNUMBER(DATA!H3848),DATA!H3848,"n/a")</f>
        <v>1.140987</v>
      </c>
      <c r="F1331" s="79">
        <f>+IF(ISNUMBER(DATA!I3848),DATA!I3848,"n/a")</f>
        <v>0.40226499999999998</v>
      </c>
      <c r="G1331" s="89">
        <f>+IF(ISNUMBER(DATA!J3848),DATA!J3848,"n/a")</f>
        <v>0.98646100000000003</v>
      </c>
      <c r="H1331" s="79">
        <f>+IF(ISNUMBER(DATA!K3848),DATA!K3848,"n/a")</f>
        <v>0.176791</v>
      </c>
      <c r="I1331" s="89">
        <f>+IF(ISNUMBER(DATA!L3848),DATA!L3848,"n/a")</f>
        <v>0.99598100000000001</v>
      </c>
      <c r="J1331" s="79">
        <f>+IF(ISNUMBER(DATA!M3848),DATA!M3848,"n/a")</f>
        <v>0.140733</v>
      </c>
      <c r="K1331" s="89">
        <f>+IF(ISNUMBER(DATA!N3848),DATA!N3848,"n/a")</f>
        <v>0.98906899999999998</v>
      </c>
      <c r="L1331" s="79">
        <f>+IF(ISNUMBER(DATA!O3848),DATA!O3848,"n/a")</f>
        <v>-0.30613200000000002</v>
      </c>
    </row>
    <row r="1332" spans="1:12" x14ac:dyDescent="0.2">
      <c r="A1332" s="77"/>
      <c r="E1332" s="89"/>
      <c r="F1332" s="79"/>
      <c r="G1332" s="89"/>
      <c r="H1332" s="79"/>
      <c r="I1332" s="89"/>
      <c r="J1332" s="79"/>
      <c r="K1332" s="89"/>
      <c r="L1332" s="79"/>
    </row>
    <row r="1333" spans="1:12" x14ac:dyDescent="0.2">
      <c r="A1333" s="77" t="s">
        <v>19</v>
      </c>
      <c r="B1333" s="68" t="s">
        <v>28</v>
      </c>
      <c r="C1333" s="68" t="s">
        <v>26</v>
      </c>
      <c r="D1333" s="68" t="s">
        <v>278</v>
      </c>
      <c r="E1333" s="89">
        <f>+IF(ISNUMBER(DATA!H3858),DATA!H3858,"n/a")</f>
        <v>3.1866720000000002</v>
      </c>
      <c r="F1333" s="79">
        <f>+IF(ISNUMBER(DATA!I3858),DATA!I3858,"n/a")</f>
        <v>-2.0247000000000001E-2</v>
      </c>
      <c r="G1333" s="89">
        <f>+IF(ISNUMBER(DATA!J3858),DATA!J3858,"n/a")</f>
        <v>2.9785729999999999</v>
      </c>
      <c r="H1333" s="79">
        <f>+IF(ISNUMBER(DATA!K3858),DATA!K3858,"n/a")</f>
        <v>-5.0028999999999997E-2</v>
      </c>
      <c r="I1333" s="89">
        <f>+IF(ISNUMBER(DATA!L3858),DATA!L3858,"n/a")</f>
        <v>2.8653409999999999</v>
      </c>
      <c r="J1333" s="79">
        <f>+IF(ISNUMBER(DATA!M3858),DATA!M3858,"n/a")</f>
        <v>-4.5572000000000001E-2</v>
      </c>
      <c r="K1333" s="89">
        <f>+IF(ISNUMBER(DATA!N3858),DATA!N3858,"n/a")</f>
        <v>2.8230659999999999</v>
      </c>
      <c r="L1333" s="79">
        <f>+IF(ISNUMBER(DATA!O3858),DATA!O3858,"n/a")</f>
        <v>-3.4321999999999998E-2</v>
      </c>
    </row>
    <row r="1334" spans="1:12" x14ac:dyDescent="0.2">
      <c r="A1334" s="77" t="s">
        <v>19</v>
      </c>
      <c r="B1334" s="68" t="s">
        <v>28</v>
      </c>
      <c r="C1334" s="68" t="s">
        <v>26</v>
      </c>
      <c r="D1334" s="68" t="s">
        <v>279</v>
      </c>
      <c r="E1334" s="89">
        <f>+IF(ISNUMBER(DATA!H3859),DATA!H3859,"n/a")</f>
        <v>2.8760129999999999</v>
      </c>
      <c r="F1334" s="79">
        <f>+IF(ISNUMBER(DATA!I3859),DATA!I3859,"n/a")</f>
        <v>-0.170211</v>
      </c>
      <c r="G1334" s="89">
        <f>+IF(ISNUMBER(DATA!J3859),DATA!J3859,"n/a")</f>
        <v>2.940178</v>
      </c>
      <c r="H1334" s="79">
        <f>+IF(ISNUMBER(DATA!K3859),DATA!K3859,"n/a")</f>
        <v>-0.14552999999999999</v>
      </c>
      <c r="I1334" s="89">
        <f>+IF(ISNUMBER(DATA!L3859),DATA!L3859,"n/a")</f>
        <v>2.8621829999999999</v>
      </c>
      <c r="J1334" s="79">
        <f>+IF(ISNUMBER(DATA!M3859),DATA!M3859,"n/a")</f>
        <v>-0.16524900000000001</v>
      </c>
      <c r="K1334" s="89">
        <f>+IF(ISNUMBER(DATA!N3859),DATA!N3859,"n/a")</f>
        <v>2.8423560000000001</v>
      </c>
      <c r="L1334" s="79">
        <f>+IF(ISNUMBER(DATA!O3859),DATA!O3859,"n/a")</f>
        <v>-0.15792200000000001</v>
      </c>
    </row>
    <row r="1335" spans="1:12" x14ac:dyDescent="0.2">
      <c r="A1335" s="77" t="s">
        <v>19</v>
      </c>
      <c r="B1335" s="68" t="s">
        <v>28</v>
      </c>
      <c r="C1335" s="68" t="s">
        <v>26</v>
      </c>
      <c r="D1335" s="68" t="s">
        <v>280</v>
      </c>
      <c r="E1335" s="89">
        <f>+IF(ISNUMBER(DATA!H3860),DATA!H3860,"n/a")</f>
        <v>3.3543639999999999</v>
      </c>
      <c r="F1335" s="79">
        <f>+IF(ISNUMBER(DATA!I3860),DATA!I3860,"n/a")</f>
        <v>4.4417999999999999E-2</v>
      </c>
      <c r="G1335" s="89">
        <f>+IF(ISNUMBER(DATA!J3860),DATA!J3860,"n/a")</f>
        <v>3.2976450000000002</v>
      </c>
      <c r="H1335" s="79">
        <f>+IF(ISNUMBER(DATA!K3860),DATA!K3860,"n/a")</f>
        <v>3.4709999999999998E-2</v>
      </c>
      <c r="I1335" s="89">
        <f>+IF(ISNUMBER(DATA!L3860),DATA!L3860,"n/a")</f>
        <v>3.2935539999999999</v>
      </c>
      <c r="J1335" s="79">
        <f>+IF(ISNUMBER(DATA!M3860),DATA!M3860,"n/a")</f>
        <v>5.0264000000000003E-2</v>
      </c>
      <c r="K1335" s="89">
        <f>+IF(ISNUMBER(DATA!N3860),DATA!N3860,"n/a")</f>
        <v>3.2392620000000001</v>
      </c>
      <c r="L1335" s="79">
        <f>+IF(ISNUMBER(DATA!O3860),DATA!O3860,"n/a")</f>
        <v>3.4481999999999999E-2</v>
      </c>
    </row>
    <row r="1336" spans="1:12" x14ac:dyDescent="0.2">
      <c r="A1336" s="77" t="s">
        <v>19</v>
      </c>
      <c r="B1336" s="68" t="s">
        <v>28</v>
      </c>
      <c r="C1336" s="68" t="s">
        <v>26</v>
      </c>
      <c r="D1336" s="68" t="s">
        <v>281</v>
      </c>
      <c r="E1336" s="89">
        <f>+IF(ISNUMBER(DATA!H3861),DATA!H3861,"n/a")</f>
        <v>3.4205179999999999</v>
      </c>
      <c r="F1336" s="79">
        <f>+IF(ISNUMBER(DATA!I3861),DATA!I3861,"n/a")</f>
        <v>-2.0825E-2</v>
      </c>
      <c r="G1336" s="89">
        <f>+IF(ISNUMBER(DATA!J3861),DATA!J3861,"n/a")</f>
        <v>3.4304920000000001</v>
      </c>
      <c r="H1336" s="79">
        <f>+IF(ISNUMBER(DATA!K3861),DATA!K3861,"n/a")</f>
        <v>-7.6800000000000002E-3</v>
      </c>
      <c r="I1336" s="89">
        <f>+IF(ISNUMBER(DATA!L3861),DATA!L3861,"n/a")</f>
        <v>3.396925</v>
      </c>
      <c r="J1336" s="79">
        <f>+IF(ISNUMBER(DATA!M3861),DATA!M3861,"n/a")</f>
        <v>-1.0437E-2</v>
      </c>
      <c r="K1336" s="89">
        <f>+IF(ISNUMBER(DATA!N3861),DATA!N3861,"n/a")</f>
        <v>3.3477260000000002</v>
      </c>
      <c r="L1336" s="79">
        <f>+IF(ISNUMBER(DATA!O3861),DATA!O3861,"n/a")</f>
        <v>-1.1375E-2</v>
      </c>
    </row>
    <row r="1337" spans="1:12" x14ac:dyDescent="0.2">
      <c r="A1337" s="77" t="s">
        <v>19</v>
      </c>
      <c r="B1337" s="68" t="s">
        <v>28</v>
      </c>
      <c r="C1337" s="68" t="s">
        <v>26</v>
      </c>
      <c r="D1337" s="68" t="s">
        <v>282</v>
      </c>
      <c r="E1337" s="89">
        <f>+IF(ISNUMBER(DATA!H3862),DATA!H3862,"n/a")</f>
        <v>3.0210349999999999</v>
      </c>
      <c r="F1337" s="79">
        <f>+IF(ISNUMBER(DATA!I3862),DATA!I3862,"n/a")</f>
        <v>-6.2528E-2</v>
      </c>
      <c r="G1337" s="89">
        <f>+IF(ISNUMBER(DATA!J3862),DATA!J3862,"n/a")</f>
        <v>2.9925000000000002</v>
      </c>
      <c r="H1337" s="79">
        <f>+IF(ISNUMBER(DATA!K3862),DATA!K3862,"n/a")</f>
        <v>-3.6670000000000001E-2</v>
      </c>
      <c r="I1337" s="89">
        <f>+IF(ISNUMBER(DATA!L3862),DATA!L3862,"n/a")</f>
        <v>3.0341930000000001</v>
      </c>
      <c r="J1337" s="79">
        <f>+IF(ISNUMBER(DATA!M3862),DATA!M3862,"n/a")</f>
        <v>-1.7691999999999999E-2</v>
      </c>
      <c r="K1337" s="89">
        <f>+IF(ISNUMBER(DATA!N3862),DATA!N3862,"n/a")</f>
        <v>3.0618759999999998</v>
      </c>
      <c r="L1337" s="79">
        <f>+IF(ISNUMBER(DATA!O3862),DATA!O3862,"n/a")</f>
        <v>-3.895E-3</v>
      </c>
    </row>
    <row r="1338" spans="1:12" x14ac:dyDescent="0.2">
      <c r="A1338" s="77" t="s">
        <v>19</v>
      </c>
      <c r="B1338" s="68" t="s">
        <v>28</v>
      </c>
      <c r="C1338" s="68" t="s">
        <v>26</v>
      </c>
      <c r="D1338" s="68" t="s">
        <v>283</v>
      </c>
      <c r="E1338" s="89">
        <f>+IF(ISNUMBER(DATA!H3863),DATA!H3863,"n/a")</f>
        <v>3.2683490000000002</v>
      </c>
      <c r="F1338" s="79">
        <f>+IF(ISNUMBER(DATA!I3863),DATA!I3863,"n/a")</f>
        <v>2.2442E-2</v>
      </c>
      <c r="G1338" s="89">
        <f>+IF(ISNUMBER(DATA!J3863),DATA!J3863,"n/a")</f>
        <v>3.243385</v>
      </c>
      <c r="H1338" s="79">
        <f>+IF(ISNUMBER(DATA!K3863),DATA!K3863,"n/a")</f>
        <v>6.5311999999999995E-2</v>
      </c>
      <c r="I1338" s="89">
        <f>+IF(ISNUMBER(DATA!L3863),DATA!L3863,"n/a")</f>
        <v>3.22689</v>
      </c>
      <c r="J1338" s="79">
        <f>+IF(ISNUMBER(DATA!M3863),DATA!M3863,"n/a")</f>
        <v>7.9741000000000006E-2</v>
      </c>
      <c r="K1338" s="89">
        <f>+IF(ISNUMBER(DATA!N3863),DATA!N3863,"n/a")</f>
        <v>3.2130329999999998</v>
      </c>
      <c r="L1338" s="79">
        <f>+IF(ISNUMBER(DATA!O3863),DATA!O3863,"n/a")</f>
        <v>8.8097999999999996E-2</v>
      </c>
    </row>
    <row r="1339" spans="1:12" x14ac:dyDescent="0.2">
      <c r="A1339" s="77" t="s">
        <v>19</v>
      </c>
      <c r="B1339" s="68" t="s">
        <v>28</v>
      </c>
      <c r="C1339" s="68" t="s">
        <v>26</v>
      </c>
      <c r="D1339" s="68" t="s">
        <v>284</v>
      </c>
      <c r="E1339" s="89">
        <f>+IF(ISNUMBER(DATA!H3864),DATA!H3864,"n/a")</f>
        <v>3.0239889999999998</v>
      </c>
      <c r="F1339" s="79">
        <f>+IF(ISNUMBER(DATA!I3864),DATA!I3864,"n/a")</f>
        <v>-9.8192000000000002E-2</v>
      </c>
      <c r="G1339" s="89">
        <f>+IF(ISNUMBER(DATA!J3864),DATA!J3864,"n/a")</f>
        <v>3.0150220000000001</v>
      </c>
      <c r="H1339" s="79">
        <f>+IF(ISNUMBER(DATA!K3864),DATA!K3864,"n/a")</f>
        <v>-0.101717</v>
      </c>
      <c r="I1339" s="89">
        <f>+IF(ISNUMBER(DATA!L3864),DATA!L3864,"n/a")</f>
        <v>3.1721870000000001</v>
      </c>
      <c r="J1339" s="79">
        <f>+IF(ISNUMBER(DATA!M3864),DATA!M3864,"n/a")</f>
        <v>-4.4963000000000003E-2</v>
      </c>
      <c r="K1339" s="89">
        <f>+IF(ISNUMBER(DATA!N3864),DATA!N3864,"n/a")</f>
        <v>3.2551580000000002</v>
      </c>
      <c r="L1339" s="79">
        <f>+IF(ISNUMBER(DATA!O3864),DATA!O3864,"n/a")</f>
        <v>-2.6027999999999999E-2</v>
      </c>
    </row>
    <row r="1340" spans="1:12" x14ac:dyDescent="0.2">
      <c r="A1340" s="77" t="s">
        <v>19</v>
      </c>
      <c r="B1340" s="68" t="s">
        <v>28</v>
      </c>
      <c r="C1340" s="68" t="s">
        <v>26</v>
      </c>
      <c r="D1340" s="68" t="s">
        <v>285</v>
      </c>
      <c r="E1340" s="89">
        <f>+IF(ISNUMBER(DATA!H3865),DATA!H3865,"n/a")</f>
        <v>2.9642490000000001</v>
      </c>
      <c r="F1340" s="79">
        <f>+IF(ISNUMBER(DATA!I3865),DATA!I3865,"n/a")</f>
        <v>0.25291200000000003</v>
      </c>
      <c r="G1340" s="89">
        <f>+IF(ISNUMBER(DATA!J3865),DATA!J3865,"n/a")</f>
        <v>2.9382540000000001</v>
      </c>
      <c r="H1340" s="79">
        <f>+IF(ISNUMBER(DATA!K3865),DATA!K3865,"n/a")</f>
        <v>0.13342200000000001</v>
      </c>
      <c r="I1340" s="89">
        <f>+IF(ISNUMBER(DATA!L3865),DATA!L3865,"n/a")</f>
        <v>2.8134160000000001</v>
      </c>
      <c r="J1340" s="79">
        <f>+IF(ISNUMBER(DATA!M3865),DATA!M3865,"n/a")</f>
        <v>0.105305</v>
      </c>
      <c r="K1340" s="89">
        <f>+IF(ISNUMBER(DATA!N3865),DATA!N3865,"n/a")</f>
        <v>2.7334909999999999</v>
      </c>
      <c r="L1340" s="79">
        <f>+IF(ISNUMBER(DATA!O3865),DATA!O3865,"n/a")</f>
        <v>0.14813399999999999</v>
      </c>
    </row>
    <row r="1341" spans="1:12" x14ac:dyDescent="0.2">
      <c r="A1341" s="77" t="s">
        <v>19</v>
      </c>
      <c r="B1341" s="68" t="s">
        <v>28</v>
      </c>
      <c r="C1341" s="68" t="s">
        <v>26</v>
      </c>
      <c r="D1341" s="68" t="s">
        <v>286</v>
      </c>
      <c r="E1341" s="89">
        <f>+IF(ISNUMBER(DATA!H3866),DATA!H3866,"n/a")</f>
        <v>2.5538189999999998</v>
      </c>
      <c r="F1341" s="79">
        <f>+IF(ISNUMBER(DATA!I3866),DATA!I3866,"n/a")</f>
        <v>0.42491000000000001</v>
      </c>
      <c r="G1341" s="89">
        <f>+IF(ISNUMBER(DATA!J3866),DATA!J3866,"n/a")</f>
        <v>2.5398890000000001</v>
      </c>
      <c r="H1341" s="79">
        <f>+IF(ISNUMBER(DATA!K3866),DATA!K3866,"n/a")</f>
        <v>0.24510699999999999</v>
      </c>
      <c r="I1341" s="89">
        <f>+IF(ISNUMBER(DATA!L3866),DATA!L3866,"n/a")</f>
        <v>2.3035800000000002</v>
      </c>
      <c r="J1341" s="79">
        <f>+IF(ISNUMBER(DATA!M3866),DATA!M3866,"n/a")</f>
        <v>0.16015299999999999</v>
      </c>
      <c r="K1341" s="89">
        <f>+IF(ISNUMBER(DATA!N3866),DATA!N3866,"n/a")</f>
        <v>2.2631049999999999</v>
      </c>
      <c r="L1341" s="79">
        <f>+IF(ISNUMBER(DATA!O3866),DATA!O3866,"n/a")</f>
        <v>0.16180800000000001</v>
      </c>
    </row>
    <row r="1342" spans="1:12" x14ac:dyDescent="0.2">
      <c r="A1342" s="77" t="s">
        <v>19</v>
      </c>
      <c r="B1342" s="68" t="s">
        <v>28</v>
      </c>
      <c r="C1342" s="68" t="s">
        <v>26</v>
      </c>
      <c r="D1342" s="68" t="s">
        <v>287</v>
      </c>
      <c r="E1342" s="89">
        <f>+IF(ISNUMBER(DATA!H3867),DATA!H3867,"n/a")</f>
        <v>3.348268</v>
      </c>
      <c r="F1342" s="79">
        <f>+IF(ISNUMBER(DATA!I3867),DATA!I3867,"n/a")</f>
        <v>4.6871000000000003E-2</v>
      </c>
      <c r="G1342" s="89">
        <f>+IF(ISNUMBER(DATA!J3867),DATA!J3867,"n/a")</f>
        <v>3.2494930000000002</v>
      </c>
      <c r="H1342" s="79">
        <f>+IF(ISNUMBER(DATA!K3867),DATA!K3867,"n/a")</f>
        <v>5.3069999999999999E-2</v>
      </c>
      <c r="I1342" s="89">
        <f>+IF(ISNUMBER(DATA!L3867),DATA!L3867,"n/a")</f>
        <v>3.1908189999999998</v>
      </c>
      <c r="J1342" s="79">
        <f>+IF(ISNUMBER(DATA!M3867),DATA!M3867,"n/a")</f>
        <v>2.5975999999999999E-2</v>
      </c>
      <c r="K1342" s="89">
        <f>+IF(ISNUMBER(DATA!N3867),DATA!N3867,"n/a")</f>
        <v>3.171773</v>
      </c>
      <c r="L1342" s="79">
        <f>+IF(ISNUMBER(DATA!O3867),DATA!O3867,"n/a")</f>
        <v>1.111E-2</v>
      </c>
    </row>
    <row r="1343" spans="1:12" x14ac:dyDescent="0.2">
      <c r="A1343" s="77" t="s">
        <v>19</v>
      </c>
      <c r="B1343" s="68" t="s">
        <v>28</v>
      </c>
      <c r="C1343" s="68" t="s">
        <v>26</v>
      </c>
      <c r="D1343" s="68" t="s">
        <v>288</v>
      </c>
      <c r="E1343" s="89">
        <f>+IF(ISNUMBER(DATA!H3868),DATA!H3868,"n/a")</f>
        <v>2.8371919999999999</v>
      </c>
      <c r="F1343" s="79">
        <f>+IF(ISNUMBER(DATA!I3868),DATA!I3868,"n/a")</f>
        <v>0.48663699999999999</v>
      </c>
      <c r="G1343" s="89">
        <f>+IF(ISNUMBER(DATA!J3868),DATA!J3868,"n/a")</f>
        <v>2.731636</v>
      </c>
      <c r="H1343" s="79">
        <f>+IF(ISNUMBER(DATA!K3868),DATA!K3868,"n/a")</f>
        <v>0.27469300000000002</v>
      </c>
      <c r="I1343" s="89">
        <f>+IF(ISNUMBER(DATA!L3868),DATA!L3868,"n/a")</f>
        <v>2.4977010000000002</v>
      </c>
      <c r="J1343" s="79">
        <f>+IF(ISNUMBER(DATA!M3868),DATA!M3868,"n/a")</f>
        <v>0.192915</v>
      </c>
      <c r="K1343" s="89">
        <f>+IF(ISNUMBER(DATA!N3868),DATA!N3868,"n/a")</f>
        <v>2.3815569999999999</v>
      </c>
      <c r="L1343" s="79">
        <f>+IF(ISNUMBER(DATA!O3868),DATA!O3868,"n/a")</f>
        <v>0.14696899999999999</v>
      </c>
    </row>
    <row r="1344" spans="1:12" x14ac:dyDescent="0.2">
      <c r="A1344" s="77" t="s">
        <v>19</v>
      </c>
      <c r="B1344" s="68" t="s">
        <v>28</v>
      </c>
      <c r="C1344" s="68" t="s">
        <v>26</v>
      </c>
      <c r="D1344" s="68" t="s">
        <v>289</v>
      </c>
      <c r="E1344" s="89">
        <f>+IF(ISNUMBER(DATA!H3869),DATA!H3869,"n/a")</f>
        <v>3.0504169999999999</v>
      </c>
      <c r="F1344" s="79">
        <f>+IF(ISNUMBER(DATA!I3869),DATA!I3869,"n/a")</f>
        <v>-5.8451999999999997E-2</v>
      </c>
      <c r="G1344" s="89">
        <f>+IF(ISNUMBER(DATA!J3869),DATA!J3869,"n/a")</f>
        <v>3.117721</v>
      </c>
      <c r="H1344" s="79">
        <f>+IF(ISNUMBER(DATA!K3869),DATA!K3869,"n/a")</f>
        <v>-3.9974999999999997E-2</v>
      </c>
      <c r="I1344" s="89">
        <f>+IF(ISNUMBER(DATA!L3869),DATA!L3869,"n/a")</f>
        <v>3.0719759999999998</v>
      </c>
      <c r="J1344" s="79">
        <f>+IF(ISNUMBER(DATA!M3869),DATA!M3869,"n/a")</f>
        <v>-5.3821000000000001E-2</v>
      </c>
      <c r="K1344" s="89">
        <f>+IF(ISNUMBER(DATA!N3869),DATA!N3869,"n/a")</f>
        <v>3.0733980000000001</v>
      </c>
      <c r="L1344" s="79">
        <f>+IF(ISNUMBER(DATA!O3869),DATA!O3869,"n/a")</f>
        <v>-5.7583000000000002E-2</v>
      </c>
    </row>
    <row r="1345" spans="1:12" x14ac:dyDescent="0.2">
      <c r="A1345" s="77" t="s">
        <v>19</v>
      </c>
      <c r="B1345" s="68" t="s">
        <v>28</v>
      </c>
      <c r="C1345" s="68" t="s">
        <v>26</v>
      </c>
      <c r="D1345" s="68" t="s">
        <v>290</v>
      </c>
      <c r="E1345" s="89">
        <f>+IF(ISNUMBER(DATA!H3870),DATA!H3870,"n/a")</f>
        <v>3.1237499999999998</v>
      </c>
      <c r="F1345" s="79">
        <f>+IF(ISNUMBER(DATA!I3870),DATA!I3870,"n/a")</f>
        <v>-4.8977E-2</v>
      </c>
      <c r="G1345" s="89">
        <f>+IF(ISNUMBER(DATA!J3870),DATA!J3870,"n/a")</f>
        <v>3.1658689999999998</v>
      </c>
      <c r="H1345" s="79">
        <f>+IF(ISNUMBER(DATA!K3870),DATA!K3870,"n/a")</f>
        <v>-8.6049999999999998E-3</v>
      </c>
      <c r="I1345" s="89">
        <f>+IF(ISNUMBER(DATA!L3870),DATA!L3870,"n/a")</f>
        <v>3.1753450000000001</v>
      </c>
      <c r="J1345" s="79">
        <f>+IF(ISNUMBER(DATA!M3870),DATA!M3870,"n/a")</f>
        <v>1.9816E-2</v>
      </c>
      <c r="K1345" s="89">
        <f>+IF(ISNUMBER(DATA!N3870),DATA!N3870,"n/a")</f>
        <v>3.1878799999999998</v>
      </c>
      <c r="L1345" s="79">
        <f>+IF(ISNUMBER(DATA!O3870),DATA!O3870,"n/a")</f>
        <v>4.3832999999999997E-2</v>
      </c>
    </row>
    <row r="1346" spans="1:12" x14ac:dyDescent="0.2">
      <c r="A1346" s="77" t="s">
        <v>19</v>
      </c>
      <c r="B1346" s="68" t="s">
        <v>28</v>
      </c>
      <c r="C1346" s="68" t="s">
        <v>26</v>
      </c>
      <c r="D1346" s="68" t="s">
        <v>291</v>
      </c>
      <c r="E1346" s="89">
        <f>+IF(ISNUMBER(DATA!H3871),DATA!H3871,"n/a")</f>
        <v>2.5302609999999999</v>
      </c>
      <c r="F1346" s="79">
        <f>+IF(ISNUMBER(DATA!I3871),DATA!I3871,"n/a")</f>
        <v>0.66216799999999998</v>
      </c>
      <c r="G1346" s="89">
        <f>+IF(ISNUMBER(DATA!J3871),DATA!J3871,"n/a")</f>
        <v>2.447959</v>
      </c>
      <c r="H1346" s="79">
        <f>+IF(ISNUMBER(DATA!K3871),DATA!K3871,"n/a")</f>
        <v>0.422541</v>
      </c>
      <c r="I1346" s="89">
        <f>+IF(ISNUMBER(DATA!L3871),DATA!L3871,"n/a")</f>
        <v>2.1515040000000001</v>
      </c>
      <c r="J1346" s="79">
        <f>+IF(ISNUMBER(DATA!M3871),DATA!M3871,"n/a")</f>
        <v>0.28492000000000001</v>
      </c>
      <c r="K1346" s="89">
        <f>+IF(ISNUMBER(DATA!N3871),DATA!N3871,"n/a")</f>
        <v>2.0367500000000001</v>
      </c>
      <c r="L1346" s="79">
        <f>+IF(ISNUMBER(DATA!O3871),DATA!O3871,"n/a")</f>
        <v>0.20775199999999999</v>
      </c>
    </row>
    <row r="1347" spans="1:12" x14ac:dyDescent="0.2">
      <c r="A1347" s="77" t="s">
        <v>19</v>
      </c>
      <c r="B1347" s="68" t="s">
        <v>28</v>
      </c>
      <c r="C1347" s="68" t="s">
        <v>26</v>
      </c>
      <c r="D1347" s="68" t="s">
        <v>292</v>
      </c>
      <c r="E1347" s="89">
        <f>+IF(ISNUMBER(DATA!H3872),DATA!H3872,"n/a")</f>
        <v>1.734316</v>
      </c>
      <c r="F1347" s="79">
        <f>+IF(ISNUMBER(DATA!I3872),DATA!I3872,"n/a")</f>
        <v>0.28897699999999998</v>
      </c>
      <c r="G1347" s="89">
        <f>+IF(ISNUMBER(DATA!J3872),DATA!J3872,"n/a")</f>
        <v>1.859777</v>
      </c>
      <c r="H1347" s="79">
        <f>+IF(ISNUMBER(DATA!K3872),DATA!K3872,"n/a")</f>
        <v>0.21573400000000001</v>
      </c>
      <c r="I1347" s="89">
        <f>+IF(ISNUMBER(DATA!L3872),DATA!L3872,"n/a")</f>
        <v>1.6604939999999999</v>
      </c>
      <c r="J1347" s="79">
        <f>+IF(ISNUMBER(DATA!M3872),DATA!M3872,"n/a")</f>
        <v>0.11089499999999999</v>
      </c>
      <c r="K1347" s="89">
        <f>+IF(ISNUMBER(DATA!N3872),DATA!N3872,"n/a")</f>
        <v>1.6369590000000001</v>
      </c>
      <c r="L1347" s="79">
        <f>+IF(ISNUMBER(DATA!O3872),DATA!O3872,"n/a")</f>
        <v>9.4313999999999995E-2</v>
      </c>
    </row>
    <row r="1348" spans="1:12" x14ac:dyDescent="0.2">
      <c r="A1348" s="77" t="s">
        <v>19</v>
      </c>
      <c r="B1348" s="68" t="s">
        <v>28</v>
      </c>
      <c r="C1348" s="68" t="s">
        <v>26</v>
      </c>
      <c r="D1348" s="68" t="s">
        <v>293</v>
      </c>
      <c r="E1348" s="89">
        <f>+IF(ISNUMBER(DATA!H3873),DATA!H3873,"n/a")</f>
        <v>3.7416149999999999</v>
      </c>
      <c r="F1348" s="79">
        <f>+IF(ISNUMBER(DATA!I3873),DATA!I3873,"n/a")</f>
        <v>1.8976E-2</v>
      </c>
      <c r="G1348" s="89">
        <f>+IF(ISNUMBER(DATA!J3873),DATA!J3873,"n/a")</f>
        <v>3.6935229999999999</v>
      </c>
      <c r="H1348" s="79">
        <f>+IF(ISNUMBER(DATA!K3873),DATA!K3873,"n/a")</f>
        <v>2.4188999999999999E-2</v>
      </c>
      <c r="I1348" s="89">
        <f>+IF(ISNUMBER(DATA!L3873),DATA!L3873,"n/a")</f>
        <v>3.6080950000000001</v>
      </c>
      <c r="J1348" s="79">
        <f>+IF(ISNUMBER(DATA!M3873),DATA!M3873,"n/a")</f>
        <v>3.7337000000000002E-2</v>
      </c>
      <c r="K1348" s="89">
        <f>+IF(ISNUMBER(DATA!N3873),DATA!N3873,"n/a")</f>
        <v>3.5504470000000001</v>
      </c>
      <c r="L1348" s="79">
        <f>+IF(ISNUMBER(DATA!O3873),DATA!O3873,"n/a")</f>
        <v>4.2594E-2</v>
      </c>
    </row>
    <row r="1349" spans="1:12" x14ac:dyDescent="0.2">
      <c r="A1349" s="77" t="s">
        <v>19</v>
      </c>
      <c r="B1349" s="68" t="s">
        <v>28</v>
      </c>
      <c r="C1349" s="68" t="s">
        <v>26</v>
      </c>
      <c r="D1349" s="68" t="s">
        <v>294</v>
      </c>
      <c r="E1349" s="89">
        <f>+IF(ISNUMBER(DATA!H3874),DATA!H3874,"n/a")</f>
        <v>3.5899040000000002</v>
      </c>
      <c r="F1349" s="79">
        <f>+IF(ISNUMBER(DATA!I3874),DATA!I3874,"n/a")</f>
        <v>6.5186999999999995E-2</v>
      </c>
      <c r="G1349" s="89">
        <f>+IF(ISNUMBER(DATA!J3874),DATA!J3874,"n/a")</f>
        <v>3.4051909999999999</v>
      </c>
      <c r="H1349" s="79">
        <f>+IF(ISNUMBER(DATA!K3874),DATA!K3874,"n/a")</f>
        <v>4.9084000000000003E-2</v>
      </c>
      <c r="I1349" s="89">
        <f>+IF(ISNUMBER(DATA!L3874),DATA!L3874,"n/a")</f>
        <v>3.357091</v>
      </c>
      <c r="J1349" s="79">
        <f>+IF(ISNUMBER(DATA!M3874),DATA!M3874,"n/a")</f>
        <v>3.5645000000000003E-2</v>
      </c>
      <c r="K1349" s="89">
        <f>+IF(ISNUMBER(DATA!N3874),DATA!N3874,"n/a")</f>
        <v>3.2578290000000001</v>
      </c>
      <c r="L1349" s="79">
        <f>+IF(ISNUMBER(DATA!O3874),DATA!O3874,"n/a")</f>
        <v>-9.4399999999999996E-4</v>
      </c>
    </row>
    <row r="1350" spans="1:12" x14ac:dyDescent="0.2">
      <c r="A1350" s="77" t="s">
        <v>19</v>
      </c>
      <c r="B1350" s="68" t="s">
        <v>28</v>
      </c>
      <c r="C1350" s="68" t="s">
        <v>26</v>
      </c>
      <c r="D1350" s="68" t="s">
        <v>295</v>
      </c>
      <c r="E1350" s="89">
        <f>+IF(ISNUMBER(DATA!H3875),DATA!H3875,"n/a")</f>
        <v>3.0603199999999999</v>
      </c>
      <c r="F1350" s="79">
        <f>+IF(ISNUMBER(DATA!I3875),DATA!I3875,"n/a")</f>
        <v>-7.4679999999999996E-2</v>
      </c>
      <c r="G1350" s="89">
        <f>+IF(ISNUMBER(DATA!J3875),DATA!J3875,"n/a")</f>
        <v>3.104168</v>
      </c>
      <c r="H1350" s="79">
        <f>+IF(ISNUMBER(DATA!K3875),DATA!K3875,"n/a")</f>
        <v>-5.2054999999999997E-2</v>
      </c>
      <c r="I1350" s="89">
        <f>+IF(ISNUMBER(DATA!L3875),DATA!L3875,"n/a")</f>
        <v>3.0533939999999999</v>
      </c>
      <c r="J1350" s="79">
        <f>+IF(ISNUMBER(DATA!M3875),DATA!M3875,"n/a")</f>
        <v>-6.5308000000000005E-2</v>
      </c>
      <c r="K1350" s="89">
        <f>+IF(ISNUMBER(DATA!N3875),DATA!N3875,"n/a")</f>
        <v>3.0476179999999999</v>
      </c>
      <c r="L1350" s="79">
        <f>+IF(ISNUMBER(DATA!O3875),DATA!O3875,"n/a")</f>
        <v>-6.7405999999999994E-2</v>
      </c>
    </row>
    <row r="1351" spans="1:12" x14ac:dyDescent="0.2">
      <c r="A1351" s="77" t="s">
        <v>19</v>
      </c>
      <c r="B1351" s="68" t="s">
        <v>28</v>
      </c>
      <c r="C1351" s="68" t="s">
        <v>26</v>
      </c>
      <c r="D1351" s="68" t="s">
        <v>296</v>
      </c>
      <c r="E1351" s="89">
        <f>+IF(ISNUMBER(DATA!H3876),DATA!H3876,"n/a")</f>
        <v>2.6353840000000002</v>
      </c>
      <c r="F1351" s="79">
        <f>+IF(ISNUMBER(DATA!I3876),DATA!I3876,"n/a")</f>
        <v>0.33264199999999999</v>
      </c>
      <c r="G1351" s="89">
        <f>+IF(ISNUMBER(DATA!J3876),DATA!J3876,"n/a")</f>
        <v>2.6438950000000001</v>
      </c>
      <c r="H1351" s="79">
        <f>+IF(ISNUMBER(DATA!K3876),DATA!K3876,"n/a")</f>
        <v>0.21827299999999999</v>
      </c>
      <c r="I1351" s="89">
        <f>+IF(ISNUMBER(DATA!L3876),DATA!L3876,"n/a")</f>
        <v>2.4573130000000001</v>
      </c>
      <c r="J1351" s="79">
        <f>+IF(ISNUMBER(DATA!M3876),DATA!M3876,"n/a")</f>
        <v>0.14371999999999999</v>
      </c>
      <c r="K1351" s="89">
        <f>+IF(ISNUMBER(DATA!N3876),DATA!N3876,"n/a")</f>
        <v>2.3930769999999999</v>
      </c>
      <c r="L1351" s="79">
        <f>+IF(ISNUMBER(DATA!O3876),DATA!O3876,"n/a")</f>
        <v>9.9960999999999994E-2</v>
      </c>
    </row>
    <row r="1352" spans="1:12" x14ac:dyDescent="0.2">
      <c r="A1352" s="77" t="s">
        <v>19</v>
      </c>
      <c r="B1352" s="68" t="s">
        <v>28</v>
      </c>
      <c r="C1352" s="68" t="s">
        <v>26</v>
      </c>
      <c r="D1352" s="68" t="s">
        <v>297</v>
      </c>
      <c r="E1352" s="89">
        <f>+IF(ISNUMBER(DATA!H3877),DATA!H3877,"n/a")</f>
        <v>3.700037</v>
      </c>
      <c r="F1352" s="79">
        <f>+IF(ISNUMBER(DATA!I3877),DATA!I3877,"n/a")</f>
        <v>5.2887000000000003E-2</v>
      </c>
      <c r="G1352" s="89">
        <f>+IF(ISNUMBER(DATA!J3877),DATA!J3877,"n/a")</f>
        <v>3.5841750000000001</v>
      </c>
      <c r="H1352" s="79">
        <f>+IF(ISNUMBER(DATA!K3877),DATA!K3877,"n/a")</f>
        <v>3.3265999999999997E-2</v>
      </c>
      <c r="I1352" s="89">
        <f>+IF(ISNUMBER(DATA!L3877),DATA!L3877,"n/a")</f>
        <v>3.5906220000000002</v>
      </c>
      <c r="J1352" s="79">
        <f>+IF(ISNUMBER(DATA!M3877),DATA!M3877,"n/a")</f>
        <v>3.7966E-2</v>
      </c>
      <c r="K1352" s="89">
        <f>+IF(ISNUMBER(DATA!N3877),DATA!N3877,"n/a")</f>
        <v>3.515298</v>
      </c>
      <c r="L1352" s="79">
        <f>+IF(ISNUMBER(DATA!O3877),DATA!O3877,"n/a")</f>
        <v>3.6086E-2</v>
      </c>
    </row>
    <row r="1353" spans="1:12" x14ac:dyDescent="0.2">
      <c r="A1353" s="77" t="s">
        <v>19</v>
      </c>
      <c r="B1353" s="68" t="s">
        <v>28</v>
      </c>
      <c r="C1353" s="68" t="s">
        <v>26</v>
      </c>
      <c r="D1353" s="68" t="s">
        <v>298</v>
      </c>
      <c r="E1353" s="89">
        <f>+IF(ISNUMBER(DATA!H3878),DATA!H3878,"n/a")</f>
        <v>3.1326320000000001</v>
      </c>
      <c r="F1353" s="79">
        <f>+IF(ISNUMBER(DATA!I3878),DATA!I3878,"n/a")</f>
        <v>1.0717000000000001E-2</v>
      </c>
      <c r="G1353" s="89">
        <f>+IF(ISNUMBER(DATA!J3878),DATA!J3878,"n/a")</f>
        <v>2.9646859999999999</v>
      </c>
      <c r="H1353" s="79">
        <f>+IF(ISNUMBER(DATA!K3878),DATA!K3878,"n/a")</f>
        <v>-5.9936999999999997E-2</v>
      </c>
      <c r="I1353" s="89">
        <f>+IF(ISNUMBER(DATA!L3878),DATA!L3878,"n/a")</f>
        <v>2.8470209999999998</v>
      </c>
      <c r="J1353" s="79">
        <f>+IF(ISNUMBER(DATA!M3878),DATA!M3878,"n/a")</f>
        <v>-7.8112000000000001E-2</v>
      </c>
      <c r="K1353" s="89">
        <f>+IF(ISNUMBER(DATA!N3878),DATA!N3878,"n/a")</f>
        <v>2.9505349999999999</v>
      </c>
      <c r="L1353" s="79">
        <f>+IF(ISNUMBER(DATA!O3878),DATA!O3878,"n/a")</f>
        <v>-1.2940999999999999E-2</v>
      </c>
    </row>
    <row r="1354" spans="1:12" x14ac:dyDescent="0.2">
      <c r="A1354" s="77" t="s">
        <v>19</v>
      </c>
      <c r="B1354" s="68" t="s">
        <v>28</v>
      </c>
      <c r="C1354" s="68" t="s">
        <v>26</v>
      </c>
      <c r="D1354" s="68" t="s">
        <v>299</v>
      </c>
      <c r="E1354" s="89">
        <f>+IF(ISNUMBER(DATA!H3879),DATA!H3879,"n/a")</f>
        <v>2.8792749999999998</v>
      </c>
      <c r="F1354" s="79">
        <f>+IF(ISNUMBER(DATA!I3879),DATA!I3879,"n/a")</f>
        <v>-5.1138000000000003E-2</v>
      </c>
      <c r="G1354" s="89">
        <f>+IF(ISNUMBER(DATA!J3879),DATA!J3879,"n/a")</f>
        <v>2.9111379999999998</v>
      </c>
      <c r="H1354" s="79">
        <f>+IF(ISNUMBER(DATA!K3879),DATA!K3879,"n/a")</f>
        <v>-3.2093000000000003E-2</v>
      </c>
      <c r="I1354" s="89">
        <f>+IF(ISNUMBER(DATA!L3879),DATA!L3879,"n/a")</f>
        <v>2.9243100000000002</v>
      </c>
      <c r="J1354" s="79">
        <f>+IF(ISNUMBER(DATA!M3879),DATA!M3879,"n/a")</f>
        <v>-2.7754999999999998E-2</v>
      </c>
      <c r="K1354" s="89">
        <f>+IF(ISNUMBER(DATA!N3879),DATA!N3879,"n/a")</f>
        <v>3.0024829999999998</v>
      </c>
      <c r="L1354" s="79">
        <f>+IF(ISNUMBER(DATA!O3879),DATA!O3879,"n/a")</f>
        <v>-5.058E-3</v>
      </c>
    </row>
    <row r="1355" spans="1:12" x14ac:dyDescent="0.2">
      <c r="A1355" s="77" t="s">
        <v>19</v>
      </c>
      <c r="B1355" s="68" t="s">
        <v>28</v>
      </c>
      <c r="C1355" s="68" t="s">
        <v>26</v>
      </c>
      <c r="D1355" s="68" t="s">
        <v>300</v>
      </c>
      <c r="E1355" s="89">
        <f>+IF(ISNUMBER(DATA!H3880),DATA!H3880,"n/a")</f>
        <v>2.7194120000000002</v>
      </c>
      <c r="F1355" s="79">
        <f>+IF(ISNUMBER(DATA!I3880),DATA!I3880,"n/a")</f>
        <v>0.33579799999999999</v>
      </c>
      <c r="G1355" s="89">
        <f>+IF(ISNUMBER(DATA!J3880),DATA!J3880,"n/a")</f>
        <v>2.8120419999999999</v>
      </c>
      <c r="H1355" s="79">
        <f>+IF(ISNUMBER(DATA!K3880),DATA!K3880,"n/a")</f>
        <v>0.239785</v>
      </c>
      <c r="I1355" s="89">
        <f>+IF(ISNUMBER(DATA!L3880),DATA!L3880,"n/a")</f>
        <v>2.8191519999999999</v>
      </c>
      <c r="J1355" s="79">
        <f>+IF(ISNUMBER(DATA!M3880),DATA!M3880,"n/a")</f>
        <v>0.32293899999999998</v>
      </c>
      <c r="K1355" s="89">
        <f>+IF(ISNUMBER(DATA!N3880),DATA!N3880,"n/a")</f>
        <v>2.8709120000000001</v>
      </c>
      <c r="L1355" s="79">
        <f>+IF(ISNUMBER(DATA!O3880),DATA!O3880,"n/a")</f>
        <v>0.322768</v>
      </c>
    </row>
    <row r="1356" spans="1:12" x14ac:dyDescent="0.2">
      <c r="A1356" s="77" t="s">
        <v>19</v>
      </c>
      <c r="B1356" s="68" t="s">
        <v>28</v>
      </c>
      <c r="C1356" s="68" t="s">
        <v>26</v>
      </c>
      <c r="D1356" s="68" t="s">
        <v>301</v>
      </c>
      <c r="E1356" s="89">
        <f>+IF(ISNUMBER(DATA!H3881),DATA!H3881,"n/a")</f>
        <v>3.6143510000000001</v>
      </c>
      <c r="F1356" s="79">
        <f>+IF(ISNUMBER(DATA!I3881),DATA!I3881,"n/a")</f>
        <v>5.0817000000000001E-2</v>
      </c>
      <c r="G1356" s="89">
        <f>+IF(ISNUMBER(DATA!J3881),DATA!J3881,"n/a")</f>
        <v>3.5248979999999999</v>
      </c>
      <c r="H1356" s="79">
        <f>+IF(ISNUMBER(DATA!K3881),DATA!K3881,"n/a")</f>
        <v>3.0363000000000001E-2</v>
      </c>
      <c r="I1356" s="89">
        <f>+IF(ISNUMBER(DATA!L3881),DATA!L3881,"n/a")</f>
        <v>3.5403090000000002</v>
      </c>
      <c r="J1356" s="79">
        <f>+IF(ISNUMBER(DATA!M3881),DATA!M3881,"n/a")</f>
        <v>3.3943000000000001E-2</v>
      </c>
      <c r="K1356" s="89">
        <f>+IF(ISNUMBER(DATA!N3881),DATA!N3881,"n/a")</f>
        <v>3.4717989999999999</v>
      </c>
      <c r="L1356" s="79">
        <f>+IF(ISNUMBER(DATA!O3881),DATA!O3881,"n/a")</f>
        <v>3.4502999999999999E-2</v>
      </c>
    </row>
    <row r="1357" spans="1:12" x14ac:dyDescent="0.2">
      <c r="A1357" s="77" t="s">
        <v>19</v>
      </c>
      <c r="B1357" s="68" t="s">
        <v>28</v>
      </c>
      <c r="C1357" s="68" t="s">
        <v>26</v>
      </c>
      <c r="D1357" s="68" t="s">
        <v>302</v>
      </c>
      <c r="E1357" s="89">
        <f>+IF(ISNUMBER(DATA!H3882),DATA!H3882,"n/a")</f>
        <v>3.2673719999999999</v>
      </c>
      <c r="F1357" s="79">
        <f>+IF(ISNUMBER(DATA!I3882),DATA!I3882,"n/a")</f>
        <v>0.140931</v>
      </c>
      <c r="G1357" s="89">
        <f>+IF(ISNUMBER(DATA!J3882),DATA!J3882,"n/a")</f>
        <v>3.0825629999999999</v>
      </c>
      <c r="H1357" s="79">
        <f>+IF(ISNUMBER(DATA!K3882),DATA!K3882,"n/a")</f>
        <v>2.5988000000000001E-2</v>
      </c>
      <c r="I1357" s="89">
        <f>+IF(ISNUMBER(DATA!L3882),DATA!L3882,"n/a")</f>
        <v>2.980966</v>
      </c>
      <c r="J1357" s="79">
        <f>+IF(ISNUMBER(DATA!M3882),DATA!M3882,"n/a")</f>
        <v>1.2331E-2</v>
      </c>
      <c r="K1357" s="89">
        <f>+IF(ISNUMBER(DATA!N3882),DATA!N3882,"n/a")</f>
        <v>3.0335930000000002</v>
      </c>
      <c r="L1357" s="79">
        <f>+IF(ISNUMBER(DATA!O3882),DATA!O3882,"n/a")</f>
        <v>4.1269999999999996E-3</v>
      </c>
    </row>
    <row r="1358" spans="1:12" x14ac:dyDescent="0.2">
      <c r="A1358" s="77" t="s">
        <v>19</v>
      </c>
      <c r="B1358" s="68" t="s">
        <v>28</v>
      </c>
      <c r="C1358" s="68" t="s">
        <v>26</v>
      </c>
      <c r="D1358" s="68" t="s">
        <v>303</v>
      </c>
      <c r="E1358" s="89">
        <f>+IF(ISNUMBER(DATA!H3883),DATA!H3883,"n/a")</f>
        <v>3.537388</v>
      </c>
      <c r="F1358" s="79">
        <f>+IF(ISNUMBER(DATA!I3883),DATA!I3883,"n/a")</f>
        <v>4.5510000000000002E-2</v>
      </c>
      <c r="G1358" s="89">
        <f>+IF(ISNUMBER(DATA!J3883),DATA!J3883,"n/a")</f>
        <v>3.4814340000000001</v>
      </c>
      <c r="H1358" s="79">
        <f>+IF(ISNUMBER(DATA!K3883),DATA!K3883,"n/a")</f>
        <v>1.2057E-2</v>
      </c>
      <c r="I1358" s="89">
        <f>+IF(ISNUMBER(DATA!L3883),DATA!L3883,"n/a")</f>
        <v>3.3715459999999999</v>
      </c>
      <c r="J1358" s="79">
        <f>+IF(ISNUMBER(DATA!M3883),DATA!M3883,"n/a")</f>
        <v>-3.101E-3</v>
      </c>
      <c r="K1358" s="89">
        <f>+IF(ISNUMBER(DATA!N3883),DATA!N3883,"n/a")</f>
        <v>3.3994490000000002</v>
      </c>
      <c r="L1358" s="79">
        <f>+IF(ISNUMBER(DATA!O3883),DATA!O3883,"n/a")</f>
        <v>-1.94E-4</v>
      </c>
    </row>
    <row r="1359" spans="1:12" x14ac:dyDescent="0.2">
      <c r="A1359" s="77" t="s">
        <v>19</v>
      </c>
      <c r="B1359" s="68" t="s">
        <v>28</v>
      </c>
      <c r="C1359" s="68" t="s">
        <v>26</v>
      </c>
      <c r="D1359" s="68" t="s">
        <v>304</v>
      </c>
      <c r="E1359" s="89">
        <f>+IF(ISNUMBER(DATA!H3884),DATA!H3884,"n/a")</f>
        <v>2.9918800000000001</v>
      </c>
      <c r="F1359" s="79">
        <f>+IF(ISNUMBER(DATA!I3884),DATA!I3884,"n/a")</f>
        <v>-0.121434</v>
      </c>
      <c r="G1359" s="89">
        <f>+IF(ISNUMBER(DATA!J3884),DATA!J3884,"n/a")</f>
        <v>3.1483240000000001</v>
      </c>
      <c r="H1359" s="79">
        <f>+IF(ISNUMBER(DATA!K3884),DATA!K3884,"n/a")</f>
        <v>-6.5435999999999994E-2</v>
      </c>
      <c r="I1359" s="89">
        <f>+IF(ISNUMBER(DATA!L3884),DATA!L3884,"n/a")</f>
        <v>3.3278989999999999</v>
      </c>
      <c r="J1359" s="79">
        <f>+IF(ISNUMBER(DATA!M3884),DATA!M3884,"n/a")</f>
        <v>-6.4970000000000002E-3</v>
      </c>
      <c r="K1359" s="89">
        <f>+IF(ISNUMBER(DATA!N3884),DATA!N3884,"n/a")</f>
        <v>3.4646279999999998</v>
      </c>
      <c r="L1359" s="79">
        <f>+IF(ISNUMBER(DATA!O3884),DATA!O3884,"n/a")</f>
        <v>2.7539000000000001E-2</v>
      </c>
    </row>
    <row r="1360" spans="1:12" x14ac:dyDescent="0.2">
      <c r="A1360" s="77" t="s">
        <v>19</v>
      </c>
      <c r="B1360" s="68" t="s">
        <v>28</v>
      </c>
      <c r="C1360" s="68" t="s">
        <v>26</v>
      </c>
      <c r="D1360" s="68" t="s">
        <v>305</v>
      </c>
      <c r="E1360" s="89">
        <f>+IF(ISNUMBER(DATA!H3885),DATA!H3885,"n/a")</f>
        <v>3.5646870000000002</v>
      </c>
      <c r="F1360" s="79">
        <f>+IF(ISNUMBER(DATA!I3885),DATA!I3885,"n/a")</f>
        <v>1.9193999999999999E-2</v>
      </c>
      <c r="G1360" s="89">
        <f>+IF(ISNUMBER(DATA!J3885),DATA!J3885,"n/a")</f>
        <v>3.4943070000000001</v>
      </c>
      <c r="H1360" s="79">
        <f>+IF(ISNUMBER(DATA!K3885),DATA!K3885,"n/a")</f>
        <v>2.7126000000000001E-2</v>
      </c>
      <c r="I1360" s="89">
        <f>+IF(ISNUMBER(DATA!L3885),DATA!L3885,"n/a")</f>
        <v>3.5180959999999999</v>
      </c>
      <c r="J1360" s="79">
        <f>+IF(ISNUMBER(DATA!M3885),DATA!M3885,"n/a")</f>
        <v>4.4762999999999997E-2</v>
      </c>
      <c r="K1360" s="89">
        <f>+IF(ISNUMBER(DATA!N3885),DATA!N3885,"n/a")</f>
        <v>3.5043289999999998</v>
      </c>
      <c r="L1360" s="79">
        <f>+IF(ISNUMBER(DATA!O3885),DATA!O3885,"n/a")</f>
        <v>6.1580000000000003E-2</v>
      </c>
    </row>
    <row r="1361" spans="1:12" x14ac:dyDescent="0.2">
      <c r="A1361" s="77" t="s">
        <v>19</v>
      </c>
      <c r="B1361" s="68" t="s">
        <v>28</v>
      </c>
      <c r="C1361" s="68" t="s">
        <v>26</v>
      </c>
      <c r="D1361" s="68" t="s">
        <v>306</v>
      </c>
      <c r="E1361" s="89">
        <f>+IF(ISNUMBER(DATA!H3886),DATA!H3886,"n/a")</f>
        <v>3.610722</v>
      </c>
      <c r="F1361" s="79">
        <f>+IF(ISNUMBER(DATA!I3886),DATA!I3886,"n/a")</f>
        <v>4.6723000000000001E-2</v>
      </c>
      <c r="G1361" s="89">
        <f>+IF(ISNUMBER(DATA!J3886),DATA!J3886,"n/a")</f>
        <v>3.6069059999999999</v>
      </c>
      <c r="H1361" s="79">
        <f>+IF(ISNUMBER(DATA!K3886),DATA!K3886,"n/a")</f>
        <v>5.0028999999999997E-2</v>
      </c>
      <c r="I1361" s="89">
        <f>+IF(ISNUMBER(DATA!L3886),DATA!L3886,"n/a")</f>
        <v>3.5794730000000001</v>
      </c>
      <c r="J1361" s="79">
        <f>+IF(ISNUMBER(DATA!M3886),DATA!M3886,"n/a")</f>
        <v>4.9633999999999998E-2</v>
      </c>
      <c r="K1361" s="89">
        <f>+IF(ISNUMBER(DATA!N3886),DATA!N3886,"n/a")</f>
        <v>3.583501</v>
      </c>
      <c r="L1361" s="79">
        <f>+IF(ISNUMBER(DATA!O3886),DATA!O3886,"n/a")</f>
        <v>4.6821000000000002E-2</v>
      </c>
    </row>
    <row r="1362" spans="1:12" x14ac:dyDescent="0.2">
      <c r="A1362" s="77" t="s">
        <v>19</v>
      </c>
      <c r="B1362" s="68" t="s">
        <v>28</v>
      </c>
      <c r="C1362" s="68" t="s">
        <v>26</v>
      </c>
      <c r="D1362" s="68" t="s">
        <v>307</v>
      </c>
      <c r="E1362" s="89">
        <f>+IF(ISNUMBER(DATA!H3887),DATA!H3887,"n/a")</f>
        <v>2.9867590000000002</v>
      </c>
      <c r="F1362" s="79">
        <f>+IF(ISNUMBER(DATA!I3887),DATA!I3887,"n/a")</f>
        <v>-8.9937000000000003E-2</v>
      </c>
      <c r="G1362" s="89">
        <f>+IF(ISNUMBER(DATA!J3887),DATA!J3887,"n/a")</f>
        <v>2.9179689999999998</v>
      </c>
      <c r="H1362" s="79">
        <f>+IF(ISNUMBER(DATA!K3887),DATA!K3887,"n/a")</f>
        <v>-7.9561000000000007E-2</v>
      </c>
      <c r="I1362" s="89">
        <f>+IF(ISNUMBER(DATA!L3887),DATA!L3887,"n/a")</f>
        <v>2.9359389999999999</v>
      </c>
      <c r="J1362" s="79">
        <f>+IF(ISNUMBER(DATA!M3887),DATA!M3887,"n/a")</f>
        <v>-4.9501999999999997E-2</v>
      </c>
      <c r="K1362" s="89">
        <f>+IF(ISNUMBER(DATA!N3887),DATA!N3887,"n/a")</f>
        <v>2.9581010000000001</v>
      </c>
      <c r="L1362" s="79">
        <f>+IF(ISNUMBER(DATA!O3887),DATA!O3887,"n/a")</f>
        <v>-3.7262000000000003E-2</v>
      </c>
    </row>
    <row r="1363" spans="1:12" x14ac:dyDescent="0.2">
      <c r="A1363" s="77" t="s">
        <v>19</v>
      </c>
      <c r="B1363" s="68" t="s">
        <v>28</v>
      </c>
      <c r="C1363" s="68" t="s">
        <v>26</v>
      </c>
      <c r="D1363" s="68" t="s">
        <v>308</v>
      </c>
      <c r="E1363" s="89">
        <f>+IF(ISNUMBER(DATA!H3888),DATA!H3888,"n/a")</f>
        <v>3.0835370000000002</v>
      </c>
      <c r="F1363" s="79">
        <f>+IF(ISNUMBER(DATA!I3888),DATA!I3888,"n/a")</f>
        <v>0.213703</v>
      </c>
      <c r="G1363" s="89">
        <f>+IF(ISNUMBER(DATA!J3888),DATA!J3888,"n/a")</f>
        <v>3.1350359999999999</v>
      </c>
      <c r="H1363" s="79">
        <f>+IF(ISNUMBER(DATA!K3888),DATA!K3888,"n/a")</f>
        <v>0.18384800000000001</v>
      </c>
      <c r="I1363" s="89">
        <f>+IF(ISNUMBER(DATA!L3888),DATA!L3888,"n/a")</f>
        <v>3.0951749999999998</v>
      </c>
      <c r="J1363" s="79">
        <f>+IF(ISNUMBER(DATA!M3888),DATA!M3888,"n/a")</f>
        <v>0.19800300000000001</v>
      </c>
      <c r="K1363" s="89">
        <f>+IF(ISNUMBER(DATA!N3888),DATA!N3888,"n/a")</f>
        <v>3.0048400000000002</v>
      </c>
      <c r="L1363" s="79">
        <f>+IF(ISNUMBER(DATA!O3888),DATA!O3888,"n/a")</f>
        <v>0.170511</v>
      </c>
    </row>
    <row r="1364" spans="1:12" x14ac:dyDescent="0.2">
      <c r="A1364" s="77" t="s">
        <v>19</v>
      </c>
      <c r="B1364" s="68" t="s">
        <v>28</v>
      </c>
      <c r="C1364" s="68" t="s">
        <v>26</v>
      </c>
      <c r="D1364" s="68" t="s">
        <v>309</v>
      </c>
      <c r="E1364" s="89">
        <f>+IF(ISNUMBER(DATA!H3889),DATA!H3889,"n/a")</f>
        <v>3.6542180000000002</v>
      </c>
      <c r="F1364" s="79">
        <f>+IF(ISNUMBER(DATA!I3889),DATA!I3889,"n/a")</f>
        <v>3.1539999999999999E-2</v>
      </c>
      <c r="G1364" s="89">
        <f>+IF(ISNUMBER(DATA!J3889),DATA!J3889,"n/a")</f>
        <v>3.5781670000000001</v>
      </c>
      <c r="H1364" s="79">
        <f>+IF(ISNUMBER(DATA!K3889),DATA!K3889,"n/a")</f>
        <v>1.6653999999999999E-2</v>
      </c>
      <c r="I1364" s="89">
        <f>+IF(ISNUMBER(DATA!L3889),DATA!L3889,"n/a")</f>
        <v>3.5862419999999999</v>
      </c>
      <c r="J1364" s="79">
        <f>+IF(ISNUMBER(DATA!M3889),DATA!M3889,"n/a")</f>
        <v>3.1634000000000002E-2</v>
      </c>
      <c r="K1364" s="89">
        <f>+IF(ISNUMBER(DATA!N3889),DATA!N3889,"n/a")</f>
        <v>3.5359500000000001</v>
      </c>
      <c r="L1364" s="79">
        <f>+IF(ISNUMBER(DATA!O3889),DATA!O3889,"n/a")</f>
        <v>4.8779999999999997E-2</v>
      </c>
    </row>
    <row r="1365" spans="1:12" x14ac:dyDescent="0.2">
      <c r="A1365" s="77" t="s">
        <v>19</v>
      </c>
      <c r="B1365" s="68" t="s">
        <v>28</v>
      </c>
      <c r="C1365" s="68" t="s">
        <v>26</v>
      </c>
      <c r="D1365" s="68" t="s">
        <v>310</v>
      </c>
      <c r="E1365" s="89">
        <f>+IF(ISNUMBER(DATA!H3890),DATA!H3890,"n/a")</f>
        <v>2.6212369999999998</v>
      </c>
      <c r="F1365" s="79">
        <f>+IF(ISNUMBER(DATA!I3890),DATA!I3890,"n/a")</f>
        <v>0.29614800000000002</v>
      </c>
      <c r="G1365" s="89">
        <f>+IF(ISNUMBER(DATA!J3890),DATA!J3890,"n/a")</f>
        <v>2.644012</v>
      </c>
      <c r="H1365" s="79">
        <f>+IF(ISNUMBER(DATA!K3890),DATA!K3890,"n/a")</f>
        <v>0.18063299999999999</v>
      </c>
      <c r="I1365" s="89">
        <f>+IF(ISNUMBER(DATA!L3890),DATA!L3890,"n/a")</f>
        <v>2.449284</v>
      </c>
      <c r="J1365" s="79">
        <f>+IF(ISNUMBER(DATA!M3890),DATA!M3890,"n/a")</f>
        <v>0.169041</v>
      </c>
      <c r="K1365" s="89">
        <f>+IF(ISNUMBER(DATA!N3890),DATA!N3890,"n/a")</f>
        <v>2.372242</v>
      </c>
      <c r="L1365" s="79">
        <f>+IF(ISNUMBER(DATA!O3890),DATA!O3890,"n/a")</f>
        <v>0.179671</v>
      </c>
    </row>
    <row r="1366" spans="1:12" x14ac:dyDescent="0.2">
      <c r="A1366" s="77" t="s">
        <v>19</v>
      </c>
      <c r="B1366" s="68" t="s">
        <v>28</v>
      </c>
      <c r="C1366" s="68" t="s">
        <v>26</v>
      </c>
      <c r="D1366" s="68" t="s">
        <v>311</v>
      </c>
      <c r="E1366" s="89">
        <f>+IF(ISNUMBER(DATA!H3891),DATA!H3891,"n/a")</f>
        <v>3.656984</v>
      </c>
      <c r="F1366" s="79">
        <f>+IF(ISNUMBER(DATA!I3891),DATA!I3891,"n/a")</f>
        <v>3.2621999999999998E-2</v>
      </c>
      <c r="G1366" s="89">
        <f>+IF(ISNUMBER(DATA!J3891),DATA!J3891,"n/a")</f>
        <v>3.6784140000000001</v>
      </c>
      <c r="H1366" s="79">
        <f>+IF(ISNUMBER(DATA!K3891),DATA!K3891,"n/a")</f>
        <v>6.3003000000000003E-2</v>
      </c>
      <c r="I1366" s="89">
        <f>+IF(ISNUMBER(DATA!L3891),DATA!L3891,"n/a")</f>
        <v>3.6258710000000001</v>
      </c>
      <c r="J1366" s="79">
        <f>+IF(ISNUMBER(DATA!M3891),DATA!M3891,"n/a")</f>
        <v>6.8586999999999995E-2</v>
      </c>
      <c r="K1366" s="89">
        <f>+IF(ISNUMBER(DATA!N3891),DATA!N3891,"n/a")</f>
        <v>3.5882230000000002</v>
      </c>
      <c r="L1366" s="79">
        <f>+IF(ISNUMBER(DATA!O3891),DATA!O3891,"n/a")</f>
        <v>6.6259999999999999E-2</v>
      </c>
    </row>
    <row r="1367" spans="1:12" x14ac:dyDescent="0.2">
      <c r="A1367" s="77" t="s">
        <v>19</v>
      </c>
      <c r="B1367" s="68" t="s">
        <v>28</v>
      </c>
      <c r="C1367" s="68" t="s">
        <v>26</v>
      </c>
      <c r="D1367" s="68" t="s">
        <v>312</v>
      </c>
      <c r="E1367" s="89">
        <f>+IF(ISNUMBER(DATA!H3892),DATA!H3892,"n/a")</f>
        <v>3.4088620000000001</v>
      </c>
      <c r="F1367" s="79">
        <f>+IF(ISNUMBER(DATA!I3892),DATA!I3892,"n/a")</f>
        <v>0.13807800000000001</v>
      </c>
      <c r="G1367" s="89">
        <f>+IF(ISNUMBER(DATA!J3892),DATA!J3892,"n/a")</f>
        <v>3.3155709999999998</v>
      </c>
      <c r="H1367" s="79">
        <f>+IF(ISNUMBER(DATA!K3892),DATA!K3892,"n/a")</f>
        <v>4.6092000000000001E-2</v>
      </c>
      <c r="I1367" s="89">
        <f>+IF(ISNUMBER(DATA!L3892),DATA!L3892,"n/a")</f>
        <v>3.311283</v>
      </c>
      <c r="J1367" s="79">
        <f>+IF(ISNUMBER(DATA!M3892),DATA!M3892,"n/a")</f>
        <v>9.7572999999999993E-2</v>
      </c>
      <c r="K1367" s="89">
        <f>+IF(ISNUMBER(DATA!N3892),DATA!N3892,"n/a")</f>
        <v>3.2357079999999998</v>
      </c>
      <c r="L1367" s="79">
        <f>+IF(ISNUMBER(DATA!O3892),DATA!O3892,"n/a")</f>
        <v>0.100027</v>
      </c>
    </row>
    <row r="1368" spans="1:12" x14ac:dyDescent="0.2">
      <c r="A1368" s="77" t="s">
        <v>19</v>
      </c>
      <c r="B1368" s="68" t="s">
        <v>28</v>
      </c>
      <c r="C1368" s="68" t="s">
        <v>26</v>
      </c>
      <c r="D1368" s="68" t="s">
        <v>313</v>
      </c>
      <c r="E1368" s="89">
        <f>+IF(ISNUMBER(DATA!H3893),DATA!H3893,"n/a")</f>
        <v>3.3554300000000001</v>
      </c>
      <c r="F1368" s="79">
        <f>+IF(ISNUMBER(DATA!I3893),DATA!I3893,"n/a")</f>
        <v>2.6657E-2</v>
      </c>
      <c r="G1368" s="89">
        <f>+IF(ISNUMBER(DATA!J3893),DATA!J3893,"n/a")</f>
        <v>3.2278790000000002</v>
      </c>
      <c r="H1368" s="79">
        <f>+IF(ISNUMBER(DATA!K3893),DATA!K3893,"n/a")</f>
        <v>1.4566000000000001E-2</v>
      </c>
      <c r="I1368" s="89">
        <f>+IF(ISNUMBER(DATA!L3893),DATA!L3893,"n/a")</f>
        <v>3.1970040000000002</v>
      </c>
      <c r="J1368" s="79">
        <f>+IF(ISNUMBER(DATA!M3893),DATA!M3893,"n/a")</f>
        <v>5.0419999999999996E-3</v>
      </c>
      <c r="K1368" s="89">
        <f>+IF(ISNUMBER(DATA!N3893),DATA!N3893,"n/a")</f>
        <v>3.2198570000000002</v>
      </c>
      <c r="L1368" s="79">
        <f>+IF(ISNUMBER(DATA!O3893),DATA!O3893,"n/a")</f>
        <v>-9.7590000000000003E-3</v>
      </c>
    </row>
    <row r="1369" spans="1:12" x14ac:dyDescent="0.2">
      <c r="A1369" s="77" t="s">
        <v>19</v>
      </c>
      <c r="B1369" s="68" t="s">
        <v>28</v>
      </c>
      <c r="C1369" s="68" t="s">
        <v>26</v>
      </c>
      <c r="D1369" s="68" t="s">
        <v>314</v>
      </c>
      <c r="E1369" s="89">
        <f>+IF(ISNUMBER(DATA!H3894),DATA!H3894,"n/a")</f>
        <v>2.5255049999999999</v>
      </c>
      <c r="F1369" s="79">
        <f>+IF(ISNUMBER(DATA!I3894),DATA!I3894,"n/a")</f>
        <v>-0.24410799999999999</v>
      </c>
      <c r="G1369" s="89">
        <f>+IF(ISNUMBER(DATA!J3894),DATA!J3894,"n/a")</f>
        <v>2.54148</v>
      </c>
      <c r="H1369" s="79">
        <f>+IF(ISNUMBER(DATA!K3894),DATA!K3894,"n/a")</f>
        <v>-0.23766699999999999</v>
      </c>
      <c r="I1369" s="89">
        <f>+IF(ISNUMBER(DATA!L3894),DATA!L3894,"n/a")</f>
        <v>2.529633</v>
      </c>
      <c r="J1369" s="79">
        <f>+IF(ISNUMBER(DATA!M3894),DATA!M3894,"n/a")</f>
        <v>-0.24547099999999999</v>
      </c>
      <c r="K1369" s="89">
        <f>+IF(ISNUMBER(DATA!N3894),DATA!N3894,"n/a")</f>
        <v>2.656892</v>
      </c>
      <c r="L1369" s="79">
        <f>+IF(ISNUMBER(DATA!O3894),DATA!O3894,"n/a")</f>
        <v>-0.19878299999999999</v>
      </c>
    </row>
    <row r="1370" spans="1:12" x14ac:dyDescent="0.2">
      <c r="A1370" s="77" t="s">
        <v>19</v>
      </c>
      <c r="B1370" s="68" t="s">
        <v>28</v>
      </c>
      <c r="C1370" s="68" t="s">
        <v>26</v>
      </c>
      <c r="D1370" s="68" t="s">
        <v>315</v>
      </c>
      <c r="E1370" s="89">
        <f>+IF(ISNUMBER(DATA!H3895),DATA!H3895,"n/a")</f>
        <v>3.3320639999999999</v>
      </c>
      <c r="F1370" s="79">
        <f>+IF(ISNUMBER(DATA!I3895),DATA!I3895,"n/a")</f>
        <v>-3.9851999999999999E-2</v>
      </c>
      <c r="G1370" s="89">
        <f>+IF(ISNUMBER(DATA!J3895),DATA!J3895,"n/a")</f>
        <v>3.261339</v>
      </c>
      <c r="H1370" s="79">
        <f>+IF(ISNUMBER(DATA!K3895),DATA!K3895,"n/a")</f>
        <v>-5.0797000000000002E-2</v>
      </c>
      <c r="I1370" s="89">
        <f>+IF(ISNUMBER(DATA!L3895),DATA!L3895,"n/a")</f>
        <v>3.2686510000000002</v>
      </c>
      <c r="J1370" s="79">
        <f>+IF(ISNUMBER(DATA!M3895),DATA!M3895,"n/a")</f>
        <v>-2.5305000000000001E-2</v>
      </c>
      <c r="K1370" s="89">
        <f>+IF(ISNUMBER(DATA!N3895),DATA!N3895,"n/a")</f>
        <v>3.2989440000000001</v>
      </c>
      <c r="L1370" s="79">
        <f>+IF(ISNUMBER(DATA!O3895),DATA!O3895,"n/a")</f>
        <v>-6.4770000000000001E-3</v>
      </c>
    </row>
    <row r="1371" spans="1:12" x14ac:dyDescent="0.2">
      <c r="A1371" s="77" t="s">
        <v>19</v>
      </c>
      <c r="B1371" s="68" t="s">
        <v>28</v>
      </c>
      <c r="C1371" s="68" t="s">
        <v>26</v>
      </c>
      <c r="D1371" s="68" t="s">
        <v>316</v>
      </c>
      <c r="E1371" s="89">
        <f>+IF(ISNUMBER(DATA!H3896),DATA!H3896,"n/a")</f>
        <v>3.353199</v>
      </c>
      <c r="F1371" s="79">
        <f>+IF(ISNUMBER(DATA!I3896),DATA!I3896,"n/a")</f>
        <v>5.5278000000000001E-2</v>
      </c>
      <c r="G1371" s="89">
        <f>+IF(ISNUMBER(DATA!J3896),DATA!J3896,"n/a")</f>
        <v>3.3218019999999999</v>
      </c>
      <c r="H1371" s="79">
        <f>+IF(ISNUMBER(DATA!K3896),DATA!K3896,"n/a")</f>
        <v>2.5093000000000001E-2</v>
      </c>
      <c r="I1371" s="89">
        <f>+IF(ISNUMBER(DATA!L3896),DATA!L3896,"n/a")</f>
        <v>3.2798630000000002</v>
      </c>
      <c r="J1371" s="79">
        <f>+IF(ISNUMBER(DATA!M3896),DATA!M3896,"n/a")</f>
        <v>2.9151E-2</v>
      </c>
      <c r="K1371" s="89">
        <f>+IF(ISNUMBER(DATA!N3896),DATA!N3896,"n/a")</f>
        <v>3.2122809999999999</v>
      </c>
      <c r="L1371" s="79">
        <f>+IF(ISNUMBER(DATA!O3896),DATA!O3896,"n/a")</f>
        <v>-1.0319999999999999E-3</v>
      </c>
    </row>
    <row r="1372" spans="1:12" x14ac:dyDescent="0.2">
      <c r="A1372" s="77" t="s">
        <v>19</v>
      </c>
      <c r="B1372" s="68" t="s">
        <v>28</v>
      </c>
      <c r="C1372" s="68" t="s">
        <v>26</v>
      </c>
      <c r="D1372" s="68" t="s">
        <v>317</v>
      </c>
      <c r="E1372" s="89">
        <f>+IF(ISNUMBER(DATA!H3897),DATA!H3897,"n/a")</f>
        <v>3.3751250000000002</v>
      </c>
      <c r="F1372" s="79">
        <f>+IF(ISNUMBER(DATA!I3897),DATA!I3897,"n/a")</f>
        <v>0.14611299999999999</v>
      </c>
      <c r="G1372" s="89">
        <f>+IF(ISNUMBER(DATA!J3897),DATA!J3897,"n/a")</f>
        <v>3.350822</v>
      </c>
      <c r="H1372" s="79">
        <f>+IF(ISNUMBER(DATA!K3897),DATA!K3897,"n/a")</f>
        <v>0.111718</v>
      </c>
      <c r="I1372" s="89">
        <f>+IF(ISNUMBER(DATA!L3897),DATA!L3897,"n/a")</f>
        <v>3.296643</v>
      </c>
      <c r="J1372" s="79">
        <f>+IF(ISNUMBER(DATA!M3897),DATA!M3897,"n/a")</f>
        <v>0.114578</v>
      </c>
      <c r="K1372" s="89">
        <f>+IF(ISNUMBER(DATA!N3897),DATA!N3897,"n/a")</f>
        <v>3.227684</v>
      </c>
      <c r="L1372" s="79">
        <f>+IF(ISNUMBER(DATA!O3897),DATA!O3897,"n/a")</f>
        <v>7.4731000000000006E-2</v>
      </c>
    </row>
    <row r="1373" spans="1:12" x14ac:dyDescent="0.2">
      <c r="A1373" s="77" t="s">
        <v>19</v>
      </c>
      <c r="B1373" s="68" t="s">
        <v>28</v>
      </c>
      <c r="C1373" s="68" t="s">
        <v>26</v>
      </c>
      <c r="D1373" s="68" t="s">
        <v>318</v>
      </c>
      <c r="E1373" s="89">
        <f>+IF(ISNUMBER(DATA!H3898),DATA!H3898,"n/a")</f>
        <v>3.2970329999999999</v>
      </c>
      <c r="F1373" s="79">
        <f>+IF(ISNUMBER(DATA!I3898),DATA!I3898,"n/a")</f>
        <v>0.12890299999999999</v>
      </c>
      <c r="G1373" s="89">
        <f>+IF(ISNUMBER(DATA!J3898),DATA!J3898,"n/a")</f>
        <v>3.2002549999999998</v>
      </c>
      <c r="H1373" s="79">
        <f>+IF(ISNUMBER(DATA!K3898),DATA!K3898,"n/a")</f>
        <v>0.136466</v>
      </c>
      <c r="I1373" s="89">
        <f>+IF(ISNUMBER(DATA!L3898),DATA!L3898,"n/a")</f>
        <v>3.1924779999999999</v>
      </c>
      <c r="J1373" s="79">
        <f>+IF(ISNUMBER(DATA!M3898),DATA!M3898,"n/a")</f>
        <v>0.168626</v>
      </c>
      <c r="K1373" s="89">
        <f>+IF(ISNUMBER(DATA!N3898),DATA!N3898,"n/a")</f>
        <v>3.0811929999999998</v>
      </c>
      <c r="L1373" s="79">
        <f>+IF(ISNUMBER(DATA!O3898),DATA!O3898,"n/a")</f>
        <v>0.13289899999999999</v>
      </c>
    </row>
    <row r="1374" spans="1:12" x14ac:dyDescent="0.2">
      <c r="A1374" s="77" t="s">
        <v>19</v>
      </c>
      <c r="B1374" s="68" t="s">
        <v>28</v>
      </c>
      <c r="C1374" s="68" t="s">
        <v>26</v>
      </c>
      <c r="D1374" s="68" t="s">
        <v>319</v>
      </c>
      <c r="E1374" s="89">
        <f>+IF(ISNUMBER(DATA!H3899),DATA!H3899,"n/a")</f>
        <v>3.026532</v>
      </c>
      <c r="F1374" s="79">
        <f>+IF(ISNUMBER(DATA!I3899),DATA!I3899,"n/a")</f>
        <v>-5.0736000000000003E-2</v>
      </c>
      <c r="G1374" s="89">
        <f>+IF(ISNUMBER(DATA!J3899),DATA!J3899,"n/a")</f>
        <v>3.0912510000000002</v>
      </c>
      <c r="H1374" s="79">
        <f>+IF(ISNUMBER(DATA!K3899),DATA!K3899,"n/a")</f>
        <v>-4.8860000000000001E-2</v>
      </c>
      <c r="I1374" s="89">
        <f>+IF(ISNUMBER(DATA!L3899),DATA!L3899,"n/a")</f>
        <v>3.0950419999999998</v>
      </c>
      <c r="J1374" s="79">
        <f>+IF(ISNUMBER(DATA!M3899),DATA!M3899,"n/a")</f>
        <v>-3.4922000000000002E-2</v>
      </c>
      <c r="K1374" s="89">
        <f>+IF(ISNUMBER(DATA!N3899),DATA!N3899,"n/a")</f>
        <v>3.1306400000000001</v>
      </c>
      <c r="L1374" s="79">
        <f>+IF(ISNUMBER(DATA!O3899),DATA!O3899,"n/a")</f>
        <v>-1.4222E-2</v>
      </c>
    </row>
    <row r="1375" spans="1:12" x14ac:dyDescent="0.2">
      <c r="A1375" s="77" t="s">
        <v>19</v>
      </c>
      <c r="B1375" s="68" t="s">
        <v>28</v>
      </c>
      <c r="C1375" s="68" t="s">
        <v>26</v>
      </c>
      <c r="D1375" s="68" t="s">
        <v>320</v>
      </c>
      <c r="E1375" s="89">
        <f>+IF(ISNUMBER(DATA!H3900),DATA!H3900,"n/a")</f>
        <v>2.7505730000000002</v>
      </c>
      <c r="F1375" s="79">
        <f>+IF(ISNUMBER(DATA!I3900),DATA!I3900,"n/a")</f>
        <v>-3.4759999999999999E-2</v>
      </c>
      <c r="G1375" s="89">
        <f>+IF(ISNUMBER(DATA!J3900),DATA!J3900,"n/a")</f>
        <v>2.7837909999999999</v>
      </c>
      <c r="H1375" s="79">
        <f>+IF(ISNUMBER(DATA!K3900),DATA!K3900,"n/a")</f>
        <v>7.4689999999999999E-3</v>
      </c>
      <c r="I1375" s="89">
        <f>+IF(ISNUMBER(DATA!L3900),DATA!L3900,"n/a")</f>
        <v>2.815661</v>
      </c>
      <c r="J1375" s="79">
        <f>+IF(ISNUMBER(DATA!M3900),DATA!M3900,"n/a")</f>
        <v>2.9933000000000001E-2</v>
      </c>
      <c r="K1375" s="89">
        <f>+IF(ISNUMBER(DATA!N3900),DATA!N3900,"n/a")</f>
        <v>2.842616</v>
      </c>
      <c r="L1375" s="79">
        <f>+IF(ISNUMBER(DATA!O3900),DATA!O3900,"n/a")</f>
        <v>3.6804000000000003E-2</v>
      </c>
    </row>
    <row r="1376" spans="1:12" x14ac:dyDescent="0.2">
      <c r="A1376" s="77" t="s">
        <v>19</v>
      </c>
      <c r="B1376" s="68" t="s">
        <v>28</v>
      </c>
      <c r="C1376" s="68" t="s">
        <v>26</v>
      </c>
      <c r="D1376" s="68" t="s">
        <v>321</v>
      </c>
      <c r="E1376" s="89">
        <f>+IF(ISNUMBER(DATA!H3901),DATA!H3901,"n/a")</f>
        <v>3.6763710000000001</v>
      </c>
      <c r="F1376" s="79">
        <f>+IF(ISNUMBER(DATA!I3901),DATA!I3901,"n/a")</f>
        <v>0.24165500000000001</v>
      </c>
      <c r="G1376" s="89">
        <f>+IF(ISNUMBER(DATA!J3901),DATA!J3901,"n/a")</f>
        <v>3.653966</v>
      </c>
      <c r="H1376" s="79">
        <f>+IF(ISNUMBER(DATA!K3901),DATA!K3901,"n/a")</f>
        <v>0.24413699999999999</v>
      </c>
      <c r="I1376" s="89">
        <f>+IF(ISNUMBER(DATA!L3901),DATA!L3901,"n/a")</f>
        <v>3.6816970000000002</v>
      </c>
      <c r="J1376" s="79">
        <f>+IF(ISNUMBER(DATA!M3901),DATA!M3901,"n/a")</f>
        <v>0.27459499999999998</v>
      </c>
      <c r="K1376" s="89">
        <f>+IF(ISNUMBER(DATA!N3901),DATA!N3901,"n/a")</f>
        <v>3.4162859999999999</v>
      </c>
      <c r="L1376" s="79">
        <f>+IF(ISNUMBER(DATA!O3901),DATA!O3901,"n/a")</f>
        <v>0.19512099999999999</v>
      </c>
    </row>
    <row r="1377" spans="1:12" x14ac:dyDescent="0.2">
      <c r="A1377" s="77" t="s">
        <v>19</v>
      </c>
      <c r="B1377" s="68" t="s">
        <v>28</v>
      </c>
      <c r="C1377" s="68" t="s">
        <v>26</v>
      </c>
      <c r="D1377" s="68" t="s">
        <v>322</v>
      </c>
      <c r="E1377" s="89">
        <f>+IF(ISNUMBER(DATA!H3902),DATA!H3902,"n/a")</f>
        <v>2.9196740000000001</v>
      </c>
      <c r="F1377" s="79">
        <f>+IF(ISNUMBER(DATA!I3902),DATA!I3902,"n/a")</f>
        <v>-0.174371</v>
      </c>
      <c r="G1377" s="89">
        <f>+IF(ISNUMBER(DATA!J3902),DATA!J3902,"n/a")</f>
        <v>2.916452</v>
      </c>
      <c r="H1377" s="79">
        <f>+IF(ISNUMBER(DATA!K3902),DATA!K3902,"n/a")</f>
        <v>-0.16361100000000001</v>
      </c>
      <c r="I1377" s="89">
        <f>+IF(ISNUMBER(DATA!L3902),DATA!L3902,"n/a")</f>
        <v>2.9127049999999999</v>
      </c>
      <c r="J1377" s="79">
        <f>+IF(ISNUMBER(DATA!M3902),DATA!M3902,"n/a")</f>
        <v>-0.163908</v>
      </c>
      <c r="K1377" s="89">
        <f>+IF(ISNUMBER(DATA!N3902),DATA!N3902,"n/a")</f>
        <v>3.0271590000000002</v>
      </c>
      <c r="L1377" s="79">
        <f>+IF(ISNUMBER(DATA!O3902),DATA!O3902,"n/a")</f>
        <v>-0.124886</v>
      </c>
    </row>
    <row r="1378" spans="1:12" x14ac:dyDescent="0.2">
      <c r="A1378" s="77" t="s">
        <v>19</v>
      </c>
      <c r="B1378" s="68" t="s">
        <v>28</v>
      </c>
      <c r="C1378" s="68" t="s">
        <v>26</v>
      </c>
      <c r="D1378" s="68" t="s">
        <v>323</v>
      </c>
      <c r="E1378" s="89">
        <f>+IF(ISNUMBER(DATA!H3903),DATA!H3903,"n/a")</f>
        <v>3.1202899999999998</v>
      </c>
      <c r="F1378" s="79">
        <f>+IF(ISNUMBER(DATA!I3903),DATA!I3903,"n/a")</f>
        <v>-2.8785999999999999E-2</v>
      </c>
      <c r="G1378" s="89">
        <f>+IF(ISNUMBER(DATA!J3903),DATA!J3903,"n/a")</f>
        <v>3.113858</v>
      </c>
      <c r="H1378" s="79">
        <f>+IF(ISNUMBER(DATA!K3903),DATA!K3903,"n/a")</f>
        <v>-2.3806000000000001E-2</v>
      </c>
      <c r="I1378" s="89">
        <f>+IF(ISNUMBER(DATA!L3903),DATA!L3903,"n/a")</f>
        <v>3.0673309999999998</v>
      </c>
      <c r="J1378" s="79">
        <f>+IF(ISNUMBER(DATA!M3903),DATA!M3903,"n/a")</f>
        <v>-4.2236999999999997E-2</v>
      </c>
      <c r="K1378" s="89">
        <f>+IF(ISNUMBER(DATA!N3903),DATA!N3903,"n/a")</f>
        <v>3.0546709999999999</v>
      </c>
      <c r="L1378" s="79">
        <f>+IF(ISNUMBER(DATA!O3903),DATA!O3903,"n/a")</f>
        <v>-5.3537000000000001E-2</v>
      </c>
    </row>
    <row r="1379" spans="1:12" x14ac:dyDescent="0.2">
      <c r="A1379" s="77" t="s">
        <v>19</v>
      </c>
      <c r="B1379" s="68" t="s">
        <v>28</v>
      </c>
      <c r="C1379" s="68" t="s">
        <v>26</v>
      </c>
      <c r="D1379" s="68" t="s">
        <v>324</v>
      </c>
      <c r="E1379" s="89">
        <f>+IF(ISNUMBER(DATA!H3904),DATA!H3904,"n/a")</f>
        <v>3.089601</v>
      </c>
      <c r="F1379" s="79">
        <f>+IF(ISNUMBER(DATA!I3904),DATA!I3904,"n/a")</f>
        <v>-8.8240000000000002E-3</v>
      </c>
      <c r="G1379" s="89">
        <f>+IF(ISNUMBER(DATA!J3904),DATA!J3904,"n/a")</f>
        <v>3.2076470000000001</v>
      </c>
      <c r="H1379" s="79">
        <f>+IF(ISNUMBER(DATA!K3904),DATA!K3904,"n/a")</f>
        <v>2.6127999999999998E-2</v>
      </c>
      <c r="I1379" s="89">
        <f>+IF(ISNUMBER(DATA!L3904),DATA!L3904,"n/a")</f>
        <v>3.2490899999999998</v>
      </c>
      <c r="J1379" s="79">
        <f>+IF(ISNUMBER(DATA!M3904),DATA!M3904,"n/a")</f>
        <v>7.8867999999999994E-2</v>
      </c>
      <c r="K1379" s="89">
        <f>+IF(ISNUMBER(DATA!N3904),DATA!N3904,"n/a")</f>
        <v>3.2664970000000002</v>
      </c>
      <c r="L1379" s="79">
        <f>+IF(ISNUMBER(DATA!O3904),DATA!O3904,"n/a")</f>
        <v>0.17960499999999999</v>
      </c>
    </row>
    <row r="1380" spans="1:12" x14ac:dyDescent="0.2">
      <c r="A1380" s="77" t="s">
        <v>19</v>
      </c>
      <c r="B1380" s="68" t="s">
        <v>28</v>
      </c>
      <c r="C1380" s="68" t="s">
        <v>26</v>
      </c>
      <c r="D1380" s="68" t="s">
        <v>325</v>
      </c>
      <c r="E1380" s="89">
        <f>+IF(ISNUMBER(DATA!H3905),DATA!H3905,"n/a")</f>
        <v>3.6397490000000001</v>
      </c>
      <c r="F1380" s="79">
        <f>+IF(ISNUMBER(DATA!I3905),DATA!I3905,"n/a")</f>
        <v>4.7086999999999997E-2</v>
      </c>
      <c r="G1380" s="89">
        <f>+IF(ISNUMBER(DATA!J3905),DATA!J3905,"n/a")</f>
        <v>3.562214</v>
      </c>
      <c r="H1380" s="79">
        <f>+IF(ISNUMBER(DATA!K3905),DATA!K3905,"n/a")</f>
        <v>3.2143999999999999E-2</v>
      </c>
      <c r="I1380" s="89">
        <f>+IF(ISNUMBER(DATA!L3905),DATA!L3905,"n/a")</f>
        <v>3.544079</v>
      </c>
      <c r="J1380" s="79">
        <f>+IF(ISNUMBER(DATA!M3905),DATA!M3905,"n/a")</f>
        <v>3.703E-2</v>
      </c>
      <c r="K1380" s="89">
        <f>+IF(ISNUMBER(DATA!N3905),DATA!N3905,"n/a")</f>
        <v>3.4601869999999999</v>
      </c>
      <c r="L1380" s="79">
        <f>+IF(ISNUMBER(DATA!O3905),DATA!O3905,"n/a")</f>
        <v>3.4234000000000001E-2</v>
      </c>
    </row>
    <row r="1381" spans="1:12" x14ac:dyDescent="0.2">
      <c r="A1381" s="77" t="s">
        <v>19</v>
      </c>
      <c r="B1381" s="68" t="s">
        <v>28</v>
      </c>
      <c r="C1381" s="68" t="s">
        <v>26</v>
      </c>
      <c r="D1381" s="68" t="s">
        <v>351</v>
      </c>
      <c r="E1381" s="89">
        <f>+IF(ISNUMBER(DATA!H3906),DATA!H3906,"n/a")</f>
        <v>2.593629</v>
      </c>
      <c r="F1381" s="79">
        <f>+IF(ISNUMBER(DATA!I3906),DATA!I3906,"n/a")</f>
        <v>0.62481200000000003</v>
      </c>
      <c r="G1381" s="89">
        <f>+IF(ISNUMBER(DATA!J3906),DATA!J3906,"n/a")</f>
        <v>2.4924210000000002</v>
      </c>
      <c r="H1381" s="79">
        <f>+IF(ISNUMBER(DATA!K3906),DATA!K3906,"n/a")</f>
        <v>0.37509700000000001</v>
      </c>
      <c r="I1381" s="89">
        <f>+IF(ISNUMBER(DATA!L3906),DATA!L3906,"n/a")</f>
        <v>2.194089</v>
      </c>
      <c r="J1381" s="79">
        <f>+IF(ISNUMBER(DATA!M3906),DATA!M3906,"n/a")</f>
        <v>0.240067</v>
      </c>
      <c r="K1381" s="89">
        <f>+IF(ISNUMBER(DATA!N3906),DATA!N3906,"n/a")</f>
        <v>2.0777899999999998</v>
      </c>
      <c r="L1381" s="79">
        <f>+IF(ISNUMBER(DATA!O3906),DATA!O3906,"n/a")</f>
        <v>0.171204</v>
      </c>
    </row>
    <row r="1382" spans="1:12" x14ac:dyDescent="0.2">
      <c r="A1382" s="77" t="s">
        <v>19</v>
      </c>
      <c r="B1382" s="68" t="s">
        <v>28</v>
      </c>
      <c r="C1382" s="68" t="s">
        <v>26</v>
      </c>
      <c r="D1382" s="68" t="s">
        <v>352</v>
      </c>
      <c r="E1382" s="89">
        <f>+IF(ISNUMBER(DATA!H3907),DATA!H3907,"n/a")</f>
        <v>3.0694599999999999</v>
      </c>
      <c r="F1382" s="79">
        <f>+IF(ISNUMBER(DATA!I3907),DATA!I3907,"n/a")</f>
        <v>0.212316</v>
      </c>
      <c r="G1382" s="89">
        <f>+IF(ISNUMBER(DATA!J3907),DATA!J3907,"n/a")</f>
        <v>2.7889529999999998</v>
      </c>
      <c r="H1382" s="79">
        <f>+IF(ISNUMBER(DATA!K3907),DATA!K3907,"n/a")</f>
        <v>7.2182999999999997E-2</v>
      </c>
      <c r="I1382" s="89">
        <f>+IF(ISNUMBER(DATA!L3907),DATA!L3907,"n/a")</f>
        <v>2.7856779999999999</v>
      </c>
      <c r="J1382" s="79">
        <f>+IF(ISNUMBER(DATA!M3907),DATA!M3907,"n/a")</f>
        <v>0.10877199999999999</v>
      </c>
      <c r="K1382" s="89">
        <f>+IF(ISNUMBER(DATA!N3907),DATA!N3907,"n/a")</f>
        <v>2.7684160000000002</v>
      </c>
      <c r="L1382" s="79">
        <f>+IF(ISNUMBER(DATA!O3907),DATA!O3907,"n/a")</f>
        <v>0.11591600000000001</v>
      </c>
    </row>
    <row r="1383" spans="1:12" x14ac:dyDescent="0.2">
      <c r="A1383" s="77"/>
      <c r="E1383" s="102"/>
      <c r="F1383" s="103"/>
      <c r="G1383" s="102"/>
      <c r="H1383" s="103"/>
      <c r="I1383" s="102"/>
      <c r="J1383" s="103"/>
      <c r="K1383" s="102"/>
      <c r="L1383" s="103"/>
    </row>
    <row r="1384" spans="1:12" x14ac:dyDescent="0.2">
      <c r="A1384" s="77" t="s">
        <v>19</v>
      </c>
      <c r="B1384" s="68" t="s">
        <v>22</v>
      </c>
      <c r="C1384" s="68" t="s">
        <v>0</v>
      </c>
      <c r="D1384" s="68" t="s">
        <v>278</v>
      </c>
      <c r="E1384" s="78">
        <f>+IF(ISNUMBER(DATA!H664),DATA!H664,"n/a")</f>
        <v>0</v>
      </c>
      <c r="F1384" s="79" t="str">
        <f>+IF(ISNUMBER(DATA!I664),DATA!I664,"n/a")</f>
        <v>n/a</v>
      </c>
      <c r="G1384" s="78">
        <f>+IF(ISNUMBER(DATA!J664),DATA!J664,"n/a")</f>
        <v>0</v>
      </c>
      <c r="H1384" s="79" t="str">
        <f>+IF(ISNUMBER(DATA!K664),DATA!K664,"n/a")</f>
        <v>n/a</v>
      </c>
      <c r="I1384" s="78">
        <f>+IF(ISNUMBER(DATA!L664),DATA!L664,"n/a")</f>
        <v>0</v>
      </c>
      <c r="J1384" s="79" t="str">
        <f>+IF(ISNUMBER(DATA!M664),DATA!M664,"n/a")</f>
        <v>n/a</v>
      </c>
      <c r="K1384" s="78">
        <f>+IF(ISNUMBER(DATA!N664),DATA!N664,"n/a")</f>
        <v>0</v>
      </c>
      <c r="L1384" s="79" t="str">
        <f>+IF(ISNUMBER(DATA!O664),DATA!O664,"n/a")</f>
        <v>n/a</v>
      </c>
    </row>
    <row r="1385" spans="1:12" x14ac:dyDescent="0.2">
      <c r="A1385" s="77" t="s">
        <v>19</v>
      </c>
      <c r="B1385" s="68" t="s">
        <v>22</v>
      </c>
      <c r="C1385" s="68" t="s">
        <v>0</v>
      </c>
      <c r="D1385" s="68" t="s">
        <v>279</v>
      </c>
      <c r="E1385" s="78">
        <f>+IF(ISNUMBER(DATA!H665),DATA!H665,"n/a")</f>
        <v>0</v>
      </c>
      <c r="F1385" s="79" t="str">
        <f>+IF(ISNUMBER(DATA!I665),DATA!I665,"n/a")</f>
        <v>n/a</v>
      </c>
      <c r="G1385" s="78">
        <f>+IF(ISNUMBER(DATA!J665),DATA!J665,"n/a")</f>
        <v>0</v>
      </c>
      <c r="H1385" s="79" t="str">
        <f>+IF(ISNUMBER(DATA!K665),DATA!K665,"n/a")</f>
        <v>n/a</v>
      </c>
      <c r="I1385" s="78">
        <f>+IF(ISNUMBER(DATA!L665),DATA!L665,"n/a")</f>
        <v>0</v>
      </c>
      <c r="J1385" s="79" t="str">
        <f>+IF(ISNUMBER(DATA!M665),DATA!M665,"n/a")</f>
        <v>n/a</v>
      </c>
      <c r="K1385" s="78">
        <f>+IF(ISNUMBER(DATA!N665),DATA!N665,"n/a")</f>
        <v>0</v>
      </c>
      <c r="L1385" s="79" t="str">
        <f>+IF(ISNUMBER(DATA!O665),DATA!O665,"n/a")</f>
        <v>n/a</v>
      </c>
    </row>
    <row r="1386" spans="1:12" x14ac:dyDescent="0.2">
      <c r="A1386" s="77" t="s">
        <v>19</v>
      </c>
      <c r="B1386" s="68" t="s">
        <v>22</v>
      </c>
      <c r="C1386" s="68" t="s">
        <v>0</v>
      </c>
      <c r="D1386" s="68" t="s">
        <v>280</v>
      </c>
      <c r="E1386" s="78">
        <f>+IF(ISNUMBER(DATA!H666),DATA!H666,"n/a")</f>
        <v>44.43</v>
      </c>
      <c r="F1386" s="79">
        <f>+IF(ISNUMBER(DATA!I666),DATA!I666,"n/a")</f>
        <v>-0.55180099999999999</v>
      </c>
      <c r="G1386" s="78">
        <f>+IF(ISNUMBER(DATA!J666),DATA!J666,"n/a")</f>
        <v>95.7</v>
      </c>
      <c r="H1386" s="79">
        <f>+IF(ISNUMBER(DATA!K666),DATA!K666,"n/a")</f>
        <v>-0.53432900000000005</v>
      </c>
      <c r="I1386" s="78">
        <f>+IF(ISNUMBER(DATA!L666),DATA!L666,"n/a")</f>
        <v>502.74</v>
      </c>
      <c r="J1386" s="79">
        <f>+IF(ISNUMBER(DATA!M666),DATA!M666,"n/a")</f>
        <v>-0.30090499999999998</v>
      </c>
      <c r="K1386" s="78">
        <f>+IF(ISNUMBER(DATA!N666),DATA!N666,"n/a")</f>
        <v>1632.41</v>
      </c>
      <c r="L1386" s="79">
        <f>+IF(ISNUMBER(DATA!O666),DATA!O666,"n/a")</f>
        <v>-0.57101900000000005</v>
      </c>
    </row>
    <row r="1387" spans="1:12" x14ac:dyDescent="0.2">
      <c r="A1387" s="77" t="s">
        <v>19</v>
      </c>
      <c r="B1387" s="68" t="s">
        <v>22</v>
      </c>
      <c r="C1387" s="68" t="s">
        <v>0</v>
      </c>
      <c r="D1387" s="68" t="s">
        <v>281</v>
      </c>
      <c r="E1387" s="78">
        <f>+IF(ISNUMBER(DATA!H667),DATA!H667,"n/a")</f>
        <v>0</v>
      </c>
      <c r="F1387" s="79" t="str">
        <f>+IF(ISNUMBER(DATA!I667),DATA!I667,"n/a")</f>
        <v>n/a</v>
      </c>
      <c r="G1387" s="78">
        <f>+IF(ISNUMBER(DATA!J667),DATA!J667,"n/a")</f>
        <v>0</v>
      </c>
      <c r="H1387" s="79" t="str">
        <f>+IF(ISNUMBER(DATA!K667),DATA!K667,"n/a")</f>
        <v>n/a</v>
      </c>
      <c r="I1387" s="78">
        <f>+IF(ISNUMBER(DATA!L667),DATA!L667,"n/a")</f>
        <v>0</v>
      </c>
      <c r="J1387" s="79" t="str">
        <f>+IF(ISNUMBER(DATA!M667),DATA!M667,"n/a")</f>
        <v>n/a</v>
      </c>
      <c r="K1387" s="78">
        <f>+IF(ISNUMBER(DATA!N667),DATA!N667,"n/a")</f>
        <v>0</v>
      </c>
      <c r="L1387" s="79">
        <f>+IF(ISNUMBER(DATA!O667),DATA!O667,"n/a")</f>
        <v>-1</v>
      </c>
    </row>
    <row r="1388" spans="1:12" x14ac:dyDescent="0.2">
      <c r="A1388" s="77" t="s">
        <v>19</v>
      </c>
      <c r="B1388" s="68" t="s">
        <v>22</v>
      </c>
      <c r="C1388" s="68" t="s">
        <v>0</v>
      </c>
      <c r="D1388" s="68" t="s">
        <v>282</v>
      </c>
      <c r="E1388" s="78">
        <f>+IF(ISNUMBER(DATA!H668),DATA!H668,"n/a")</f>
        <v>0</v>
      </c>
      <c r="F1388" s="79" t="str">
        <f>+IF(ISNUMBER(DATA!I668),DATA!I668,"n/a")</f>
        <v>n/a</v>
      </c>
      <c r="G1388" s="78">
        <f>+IF(ISNUMBER(DATA!J668),DATA!J668,"n/a")</f>
        <v>0</v>
      </c>
      <c r="H1388" s="79">
        <f>+IF(ISNUMBER(DATA!K668),DATA!K668,"n/a")</f>
        <v>-1</v>
      </c>
      <c r="I1388" s="78">
        <f>+IF(ISNUMBER(DATA!L668),DATA!L668,"n/a")</f>
        <v>0</v>
      </c>
      <c r="J1388" s="79">
        <f>+IF(ISNUMBER(DATA!M668),DATA!M668,"n/a")</f>
        <v>-1</v>
      </c>
      <c r="K1388" s="78">
        <f>+IF(ISNUMBER(DATA!N668),DATA!N668,"n/a")</f>
        <v>0</v>
      </c>
      <c r="L1388" s="79">
        <f>+IF(ISNUMBER(DATA!O668),DATA!O668,"n/a")</f>
        <v>-1</v>
      </c>
    </row>
    <row r="1389" spans="1:12" x14ac:dyDescent="0.2">
      <c r="A1389" s="77" t="s">
        <v>19</v>
      </c>
      <c r="B1389" s="68" t="s">
        <v>22</v>
      </c>
      <c r="C1389" s="68" t="s">
        <v>0</v>
      </c>
      <c r="D1389" s="68" t="s">
        <v>283</v>
      </c>
      <c r="E1389" s="78">
        <f>+IF(ISNUMBER(DATA!H669),DATA!H669,"n/a")</f>
        <v>396.77</v>
      </c>
      <c r="F1389" s="79">
        <f>+IF(ISNUMBER(DATA!I669),DATA!I669,"n/a")</f>
        <v>-0.49387700000000001</v>
      </c>
      <c r="G1389" s="78">
        <f>+IF(ISNUMBER(DATA!J669),DATA!J669,"n/a")</f>
        <v>445.36</v>
      </c>
      <c r="H1389" s="79">
        <f>+IF(ISNUMBER(DATA!K669),DATA!K669,"n/a")</f>
        <v>-0.52648499999999998</v>
      </c>
      <c r="I1389" s="78">
        <f>+IF(ISNUMBER(DATA!L669),DATA!L669,"n/a")</f>
        <v>1157.08</v>
      </c>
      <c r="J1389" s="79">
        <f>+IF(ISNUMBER(DATA!M669),DATA!M669,"n/a")</f>
        <v>-0.11224000000000001</v>
      </c>
      <c r="K1389" s="78">
        <f>+IF(ISNUMBER(DATA!N669),DATA!N669,"n/a")</f>
        <v>1674.39</v>
      </c>
      <c r="L1389" s="79">
        <f>+IF(ISNUMBER(DATA!O669),DATA!O669,"n/a")</f>
        <v>-0.38685399999999998</v>
      </c>
    </row>
    <row r="1390" spans="1:12" x14ac:dyDescent="0.2">
      <c r="A1390" s="77" t="s">
        <v>19</v>
      </c>
      <c r="B1390" s="68" t="s">
        <v>22</v>
      </c>
      <c r="C1390" s="68" t="s">
        <v>0</v>
      </c>
      <c r="D1390" s="68" t="s">
        <v>284</v>
      </c>
      <c r="E1390" s="78">
        <f>+IF(ISNUMBER(DATA!H670),DATA!H670,"n/a")</f>
        <v>0</v>
      </c>
      <c r="F1390" s="79" t="str">
        <f>+IF(ISNUMBER(DATA!I670),DATA!I670,"n/a")</f>
        <v>n/a</v>
      </c>
      <c r="G1390" s="78">
        <f>+IF(ISNUMBER(DATA!J670),DATA!J670,"n/a")</f>
        <v>0</v>
      </c>
      <c r="H1390" s="79" t="str">
        <f>+IF(ISNUMBER(DATA!K670),DATA!K670,"n/a")</f>
        <v>n/a</v>
      </c>
      <c r="I1390" s="78">
        <f>+IF(ISNUMBER(DATA!L670),DATA!L670,"n/a")</f>
        <v>0</v>
      </c>
      <c r="J1390" s="79" t="str">
        <f>+IF(ISNUMBER(DATA!M670),DATA!M670,"n/a")</f>
        <v>n/a</v>
      </c>
      <c r="K1390" s="78">
        <f>+IF(ISNUMBER(DATA!N670),DATA!N670,"n/a")</f>
        <v>0</v>
      </c>
      <c r="L1390" s="79">
        <f>+IF(ISNUMBER(DATA!O670),DATA!O670,"n/a")</f>
        <v>-1</v>
      </c>
    </row>
    <row r="1391" spans="1:12" x14ac:dyDescent="0.2">
      <c r="A1391" s="77" t="s">
        <v>19</v>
      </c>
      <c r="B1391" s="68" t="s">
        <v>22</v>
      </c>
      <c r="C1391" s="68" t="s">
        <v>0</v>
      </c>
      <c r="D1391" s="68" t="s">
        <v>285</v>
      </c>
      <c r="E1391" s="78">
        <f>+IF(ISNUMBER(DATA!H671),DATA!H671,"n/a")</f>
        <v>77.69</v>
      </c>
      <c r="F1391" s="79">
        <f>+IF(ISNUMBER(DATA!I671),DATA!I671,"n/a")</f>
        <v>6.3954999999999998E-2</v>
      </c>
      <c r="G1391" s="78">
        <f>+IF(ISNUMBER(DATA!J671),DATA!J671,"n/a")</f>
        <v>241.25</v>
      </c>
      <c r="H1391" s="79">
        <f>+IF(ISNUMBER(DATA!K671),DATA!K671,"n/a")</f>
        <v>-5.6059999999999999E-3</v>
      </c>
      <c r="I1391" s="78">
        <f>+IF(ISNUMBER(DATA!L671),DATA!L671,"n/a")</f>
        <v>592.29</v>
      </c>
      <c r="J1391" s="79">
        <f>+IF(ISNUMBER(DATA!M671),DATA!M671,"n/a")</f>
        <v>-2.7342999999999999E-2</v>
      </c>
      <c r="K1391" s="78">
        <f>+IF(ISNUMBER(DATA!N671),DATA!N671,"n/a")</f>
        <v>1582.43</v>
      </c>
      <c r="L1391" s="79">
        <f>+IF(ISNUMBER(DATA!O671),DATA!O671,"n/a")</f>
        <v>5.2084999999999999E-2</v>
      </c>
    </row>
    <row r="1392" spans="1:12" x14ac:dyDescent="0.2">
      <c r="A1392" s="77" t="s">
        <v>19</v>
      </c>
      <c r="B1392" s="68" t="s">
        <v>22</v>
      </c>
      <c r="C1392" s="68" t="s">
        <v>0</v>
      </c>
      <c r="D1392" s="68" t="s">
        <v>286</v>
      </c>
      <c r="E1392" s="78">
        <f>+IF(ISNUMBER(DATA!H672),DATA!H672,"n/a")</f>
        <v>227.89</v>
      </c>
      <c r="F1392" s="79">
        <f>+IF(ISNUMBER(DATA!I672),DATA!I672,"n/a")</f>
        <v>-0.68893400000000005</v>
      </c>
      <c r="G1392" s="78">
        <f>+IF(ISNUMBER(DATA!J672),DATA!J672,"n/a")</f>
        <v>863.71</v>
      </c>
      <c r="H1392" s="79">
        <f>+IF(ISNUMBER(DATA!K672),DATA!K672,"n/a")</f>
        <v>-0.49745699999999998</v>
      </c>
      <c r="I1392" s="78">
        <f>+IF(ISNUMBER(DATA!L672),DATA!L672,"n/a")</f>
        <v>2490.14</v>
      </c>
      <c r="J1392" s="79">
        <f>+IF(ISNUMBER(DATA!M672),DATA!M672,"n/a")</f>
        <v>-0.368224</v>
      </c>
      <c r="K1392" s="78">
        <f>+IF(ISNUMBER(DATA!N672),DATA!N672,"n/a")</f>
        <v>7927.02</v>
      </c>
      <c r="L1392" s="79">
        <f>+IF(ISNUMBER(DATA!O672),DATA!O672,"n/a")</f>
        <v>-0.17447799999999999</v>
      </c>
    </row>
    <row r="1393" spans="1:12" x14ac:dyDescent="0.2">
      <c r="A1393" s="77" t="s">
        <v>19</v>
      </c>
      <c r="B1393" s="68" t="s">
        <v>22</v>
      </c>
      <c r="C1393" s="68" t="s">
        <v>0</v>
      </c>
      <c r="D1393" s="68" t="s">
        <v>287</v>
      </c>
      <c r="E1393" s="78">
        <f>+IF(ISNUMBER(DATA!H673),DATA!H673,"n/a")</f>
        <v>868.67</v>
      </c>
      <c r="F1393" s="79">
        <f>+IF(ISNUMBER(DATA!I673),DATA!I673,"n/a")</f>
        <v>0.415072</v>
      </c>
      <c r="G1393" s="78">
        <f>+IF(ISNUMBER(DATA!J673),DATA!J673,"n/a")</f>
        <v>2088.83</v>
      </c>
      <c r="H1393" s="79">
        <f>+IF(ISNUMBER(DATA!K673),DATA!K673,"n/a")</f>
        <v>0.182361</v>
      </c>
      <c r="I1393" s="78">
        <f>+IF(ISNUMBER(DATA!L673),DATA!L673,"n/a")</f>
        <v>5474.62</v>
      </c>
      <c r="J1393" s="79">
        <f>+IF(ISNUMBER(DATA!M673),DATA!M673,"n/a")</f>
        <v>4.2361999999999997E-2</v>
      </c>
      <c r="K1393" s="78">
        <f>+IF(ISNUMBER(DATA!N673),DATA!N673,"n/a")</f>
        <v>16780.43</v>
      </c>
      <c r="L1393" s="79">
        <f>+IF(ISNUMBER(DATA!O673),DATA!O673,"n/a")</f>
        <v>6.1399999999999996E-3</v>
      </c>
    </row>
    <row r="1394" spans="1:12" x14ac:dyDescent="0.2">
      <c r="A1394" s="77" t="s">
        <v>19</v>
      </c>
      <c r="B1394" s="68" t="s">
        <v>22</v>
      </c>
      <c r="C1394" s="68" t="s">
        <v>0</v>
      </c>
      <c r="D1394" s="68" t="s">
        <v>288</v>
      </c>
      <c r="E1394" s="78">
        <f>+IF(ISNUMBER(DATA!H674),DATA!H674,"n/a")</f>
        <v>676.25</v>
      </c>
      <c r="F1394" s="79">
        <f>+IF(ISNUMBER(DATA!I674),DATA!I674,"n/a")</f>
        <v>-0.17299500000000001</v>
      </c>
      <c r="G1394" s="78">
        <f>+IF(ISNUMBER(DATA!J674),DATA!J674,"n/a")</f>
        <v>2358.2399999999998</v>
      </c>
      <c r="H1394" s="79">
        <f>+IF(ISNUMBER(DATA!K674),DATA!K674,"n/a")</f>
        <v>-3.5449000000000001E-2</v>
      </c>
      <c r="I1394" s="78">
        <f>+IF(ISNUMBER(DATA!L674),DATA!L674,"n/a")</f>
        <v>7261.98</v>
      </c>
      <c r="J1394" s="79">
        <f>+IF(ISNUMBER(DATA!M674),DATA!M674,"n/a")</f>
        <v>2.6877999999999999E-2</v>
      </c>
      <c r="K1394" s="78">
        <f>+IF(ISNUMBER(DATA!N674),DATA!N674,"n/a")</f>
        <v>18747.169999999998</v>
      </c>
      <c r="L1394" s="79">
        <f>+IF(ISNUMBER(DATA!O674),DATA!O674,"n/a")</f>
        <v>-2.1118999999999999E-2</v>
      </c>
    </row>
    <row r="1395" spans="1:12" x14ac:dyDescent="0.2">
      <c r="A1395" s="77" t="s">
        <v>19</v>
      </c>
      <c r="B1395" s="68" t="s">
        <v>22</v>
      </c>
      <c r="C1395" s="68" t="s">
        <v>0</v>
      </c>
      <c r="D1395" s="68" t="s">
        <v>289</v>
      </c>
      <c r="E1395" s="78">
        <f>+IF(ISNUMBER(DATA!H675),DATA!H675,"n/a")</f>
        <v>249.01</v>
      </c>
      <c r="F1395" s="79">
        <f>+IF(ISNUMBER(DATA!I675),DATA!I675,"n/a")</f>
        <v>1.259209</v>
      </c>
      <c r="G1395" s="78">
        <f>+IF(ISNUMBER(DATA!J675),DATA!J675,"n/a")</f>
        <v>675.51</v>
      </c>
      <c r="H1395" s="79">
        <f>+IF(ISNUMBER(DATA!K675),DATA!K675,"n/a")</f>
        <v>0.41364400000000001</v>
      </c>
      <c r="I1395" s="78">
        <f>+IF(ISNUMBER(DATA!L675),DATA!L675,"n/a")</f>
        <v>1689.79</v>
      </c>
      <c r="J1395" s="79">
        <f>+IF(ISNUMBER(DATA!M675),DATA!M675,"n/a")</f>
        <v>0.66815400000000003</v>
      </c>
      <c r="K1395" s="78">
        <f>+IF(ISNUMBER(DATA!N675),DATA!N675,"n/a")</f>
        <v>3644.51</v>
      </c>
      <c r="L1395" s="79">
        <f>+IF(ISNUMBER(DATA!O675),DATA!O675,"n/a")</f>
        <v>0.59096099999999996</v>
      </c>
    </row>
    <row r="1396" spans="1:12" x14ac:dyDescent="0.2">
      <c r="A1396" s="77" t="s">
        <v>19</v>
      </c>
      <c r="B1396" s="68" t="s">
        <v>22</v>
      </c>
      <c r="C1396" s="68" t="s">
        <v>0</v>
      </c>
      <c r="D1396" s="68" t="s">
        <v>290</v>
      </c>
      <c r="E1396" s="78">
        <f>+IF(ISNUMBER(DATA!H676),DATA!H676,"n/a")</f>
        <v>550.75</v>
      </c>
      <c r="F1396" s="79" t="str">
        <f>+IF(ISNUMBER(DATA!I676),DATA!I676,"n/a")</f>
        <v>n/a</v>
      </c>
      <c r="G1396" s="78">
        <f>+IF(ISNUMBER(DATA!J676),DATA!J676,"n/a")</f>
        <v>1560.88</v>
      </c>
      <c r="H1396" s="79">
        <f>+IF(ISNUMBER(DATA!K676),DATA!K676,"n/a")</f>
        <v>322.16356100000002</v>
      </c>
      <c r="I1396" s="78">
        <f>+IF(ISNUMBER(DATA!L676),DATA!L676,"n/a")</f>
        <v>1560.88</v>
      </c>
      <c r="J1396" s="79">
        <f>+IF(ISNUMBER(DATA!M676),DATA!M676,"n/a")</f>
        <v>322.16356100000002</v>
      </c>
      <c r="K1396" s="78">
        <f>+IF(ISNUMBER(DATA!N676),DATA!N676,"n/a")</f>
        <v>1567.51</v>
      </c>
      <c r="L1396" s="79">
        <f>+IF(ISNUMBER(DATA!O676),DATA!O676,"n/a")</f>
        <v>153.58678499999999</v>
      </c>
    </row>
    <row r="1397" spans="1:12" x14ac:dyDescent="0.2">
      <c r="A1397" s="77" t="s">
        <v>19</v>
      </c>
      <c r="B1397" s="68" t="s">
        <v>22</v>
      </c>
      <c r="C1397" s="68" t="s">
        <v>0</v>
      </c>
      <c r="D1397" s="68" t="s">
        <v>291</v>
      </c>
      <c r="E1397" s="78">
        <f>+IF(ISNUMBER(DATA!H677),DATA!H677,"n/a")</f>
        <v>721.22</v>
      </c>
      <c r="F1397" s="79">
        <f>+IF(ISNUMBER(DATA!I677),DATA!I677,"n/a")</f>
        <v>-2.6075999999999998E-2</v>
      </c>
      <c r="G1397" s="78">
        <f>+IF(ISNUMBER(DATA!J677),DATA!J677,"n/a")</f>
        <v>2350.88</v>
      </c>
      <c r="H1397" s="79">
        <f>+IF(ISNUMBER(DATA!K677),DATA!K677,"n/a")</f>
        <v>8.5371000000000002E-2</v>
      </c>
      <c r="I1397" s="78">
        <f>+IF(ISNUMBER(DATA!L677),DATA!L677,"n/a")</f>
        <v>6430.75</v>
      </c>
      <c r="J1397" s="79">
        <f>+IF(ISNUMBER(DATA!M677),DATA!M677,"n/a")</f>
        <v>0.126114</v>
      </c>
      <c r="K1397" s="78">
        <f>+IF(ISNUMBER(DATA!N677),DATA!N677,"n/a")</f>
        <v>16404.47</v>
      </c>
      <c r="L1397" s="79">
        <f>+IF(ISNUMBER(DATA!O677),DATA!O677,"n/a")</f>
        <v>7.2763999999999995E-2</v>
      </c>
    </row>
    <row r="1398" spans="1:12" x14ac:dyDescent="0.2">
      <c r="A1398" s="77" t="s">
        <v>19</v>
      </c>
      <c r="B1398" s="68" t="s">
        <v>22</v>
      </c>
      <c r="C1398" s="68" t="s">
        <v>0</v>
      </c>
      <c r="D1398" s="68" t="s">
        <v>292</v>
      </c>
      <c r="E1398" s="78">
        <f>+IF(ISNUMBER(DATA!H678),DATA!H678,"n/a")</f>
        <v>0</v>
      </c>
      <c r="F1398" s="79" t="str">
        <f>+IF(ISNUMBER(DATA!I678),DATA!I678,"n/a")</f>
        <v>n/a</v>
      </c>
      <c r="G1398" s="78">
        <f>+IF(ISNUMBER(DATA!J678),DATA!J678,"n/a")</f>
        <v>0</v>
      </c>
      <c r="H1398" s="79" t="str">
        <f>+IF(ISNUMBER(DATA!K678),DATA!K678,"n/a")</f>
        <v>n/a</v>
      </c>
      <c r="I1398" s="78">
        <f>+IF(ISNUMBER(DATA!L678),DATA!L678,"n/a")</f>
        <v>0</v>
      </c>
      <c r="J1398" s="79" t="str">
        <f>+IF(ISNUMBER(DATA!M678),DATA!M678,"n/a")</f>
        <v>n/a</v>
      </c>
      <c r="K1398" s="78">
        <f>+IF(ISNUMBER(DATA!N678),DATA!N678,"n/a")</f>
        <v>0</v>
      </c>
      <c r="L1398" s="79" t="str">
        <f>+IF(ISNUMBER(DATA!O678),DATA!O678,"n/a")</f>
        <v>n/a</v>
      </c>
    </row>
    <row r="1399" spans="1:12" x14ac:dyDescent="0.2">
      <c r="A1399" s="77" t="s">
        <v>19</v>
      </c>
      <c r="B1399" s="68" t="s">
        <v>22</v>
      </c>
      <c r="C1399" s="68" t="s">
        <v>0</v>
      </c>
      <c r="D1399" s="68" t="s">
        <v>293</v>
      </c>
      <c r="E1399" s="78">
        <f>+IF(ISNUMBER(DATA!H679),DATA!H679,"n/a")</f>
        <v>8.58</v>
      </c>
      <c r="F1399" s="79">
        <f>+IF(ISNUMBER(DATA!I679),DATA!I679,"n/a")</f>
        <v>-0.84878399999999998</v>
      </c>
      <c r="G1399" s="78">
        <f>+IF(ISNUMBER(DATA!J679),DATA!J679,"n/a")</f>
        <v>60.13</v>
      </c>
      <c r="H1399" s="79">
        <f>+IF(ISNUMBER(DATA!K679),DATA!K679,"n/a")</f>
        <v>-0.46688499999999999</v>
      </c>
      <c r="I1399" s="78">
        <f>+IF(ISNUMBER(DATA!L679),DATA!L679,"n/a")</f>
        <v>93.99</v>
      </c>
      <c r="J1399" s="79">
        <f>+IF(ISNUMBER(DATA!M679),DATA!M679,"n/a")</f>
        <v>-0.30398399999999998</v>
      </c>
      <c r="K1399" s="78">
        <f>+IF(ISNUMBER(DATA!N679),DATA!N679,"n/a")</f>
        <v>102.56</v>
      </c>
      <c r="L1399" s="79">
        <f>+IF(ISNUMBER(DATA!O679),DATA!O679,"n/a")</f>
        <v>-0.92811399999999999</v>
      </c>
    </row>
    <row r="1400" spans="1:12" x14ac:dyDescent="0.2">
      <c r="A1400" s="77" t="s">
        <v>19</v>
      </c>
      <c r="B1400" s="68" t="s">
        <v>22</v>
      </c>
      <c r="C1400" s="68" t="s">
        <v>0</v>
      </c>
      <c r="D1400" s="68" t="s">
        <v>294</v>
      </c>
      <c r="E1400" s="78">
        <f>+IF(ISNUMBER(DATA!H680),DATA!H680,"n/a")</f>
        <v>448.9</v>
      </c>
      <c r="F1400" s="79">
        <f>+IF(ISNUMBER(DATA!I680),DATA!I680,"n/a")</f>
        <v>-0.75170099999999995</v>
      </c>
      <c r="G1400" s="78">
        <f>+IF(ISNUMBER(DATA!J680),DATA!J680,"n/a")</f>
        <v>1404.51</v>
      </c>
      <c r="H1400" s="79">
        <f>+IF(ISNUMBER(DATA!K680),DATA!K680,"n/a")</f>
        <v>-0.78040699999999996</v>
      </c>
      <c r="I1400" s="78">
        <f>+IF(ISNUMBER(DATA!L680),DATA!L680,"n/a")</f>
        <v>3787.7</v>
      </c>
      <c r="J1400" s="79">
        <f>+IF(ISNUMBER(DATA!M680),DATA!M680,"n/a")</f>
        <v>-0.56946600000000003</v>
      </c>
      <c r="K1400" s="78">
        <f>+IF(ISNUMBER(DATA!N680),DATA!N680,"n/a")</f>
        <v>8845.52</v>
      </c>
      <c r="L1400" s="79">
        <f>+IF(ISNUMBER(DATA!O680),DATA!O680,"n/a")</f>
        <v>-0.27642899999999998</v>
      </c>
    </row>
    <row r="1401" spans="1:12" x14ac:dyDescent="0.2">
      <c r="A1401" s="77" t="s">
        <v>19</v>
      </c>
      <c r="B1401" s="68" t="s">
        <v>22</v>
      </c>
      <c r="C1401" s="68" t="s">
        <v>0</v>
      </c>
      <c r="D1401" s="68" t="s">
        <v>295</v>
      </c>
      <c r="E1401" s="78">
        <f>+IF(ISNUMBER(DATA!H681),DATA!H681,"n/a")</f>
        <v>454.93</v>
      </c>
      <c r="F1401" s="79">
        <f>+IF(ISNUMBER(DATA!I681),DATA!I681,"n/a")</f>
        <v>0.107317</v>
      </c>
      <c r="G1401" s="78">
        <f>+IF(ISNUMBER(DATA!J681),DATA!J681,"n/a")</f>
        <v>1408.05</v>
      </c>
      <c r="H1401" s="79">
        <f>+IF(ISNUMBER(DATA!K681),DATA!K681,"n/a")</f>
        <v>-8.5690000000000002E-3</v>
      </c>
      <c r="I1401" s="78">
        <f>+IF(ISNUMBER(DATA!L681),DATA!L681,"n/a")</f>
        <v>3389.62</v>
      </c>
      <c r="J1401" s="79">
        <f>+IF(ISNUMBER(DATA!M681),DATA!M681,"n/a")</f>
        <v>0.114926</v>
      </c>
      <c r="K1401" s="78">
        <f>+IF(ISNUMBER(DATA!N681),DATA!N681,"n/a")</f>
        <v>8022.13</v>
      </c>
      <c r="L1401" s="79">
        <f>+IF(ISNUMBER(DATA!O681),DATA!O681,"n/a")</f>
        <v>0.10686900000000001</v>
      </c>
    </row>
    <row r="1402" spans="1:12" x14ac:dyDescent="0.2">
      <c r="A1402" s="77" t="s">
        <v>19</v>
      </c>
      <c r="B1402" s="68" t="s">
        <v>22</v>
      </c>
      <c r="C1402" s="68" t="s">
        <v>0</v>
      </c>
      <c r="D1402" s="68" t="s">
        <v>296</v>
      </c>
      <c r="E1402" s="78">
        <f>+IF(ISNUMBER(DATA!H682),DATA!H682,"n/a")</f>
        <v>47.54</v>
      </c>
      <c r="F1402" s="79">
        <f>+IF(ISNUMBER(DATA!I682),DATA!I682,"n/a")</f>
        <v>-0.208985</v>
      </c>
      <c r="G1402" s="78">
        <f>+IF(ISNUMBER(DATA!J682),DATA!J682,"n/a")</f>
        <v>144.27000000000001</v>
      </c>
      <c r="H1402" s="79">
        <f>+IF(ISNUMBER(DATA!K682),DATA!K682,"n/a")</f>
        <v>-0.49256100000000003</v>
      </c>
      <c r="I1402" s="78">
        <f>+IF(ISNUMBER(DATA!L682),DATA!L682,"n/a")</f>
        <v>330.41</v>
      </c>
      <c r="J1402" s="79">
        <f>+IF(ISNUMBER(DATA!M682),DATA!M682,"n/a")</f>
        <v>-0.53897099999999998</v>
      </c>
      <c r="K1402" s="78">
        <f>+IF(ISNUMBER(DATA!N682),DATA!N682,"n/a")</f>
        <v>827.28</v>
      </c>
      <c r="L1402" s="79">
        <f>+IF(ISNUMBER(DATA!O682),DATA!O682,"n/a")</f>
        <v>-0.57171499999999997</v>
      </c>
    </row>
    <row r="1403" spans="1:12" x14ac:dyDescent="0.2">
      <c r="A1403" s="77" t="s">
        <v>19</v>
      </c>
      <c r="B1403" s="68" t="s">
        <v>22</v>
      </c>
      <c r="C1403" s="68" t="s">
        <v>0</v>
      </c>
      <c r="D1403" s="68" t="s">
        <v>297</v>
      </c>
      <c r="E1403" s="78">
        <f>+IF(ISNUMBER(DATA!H683),DATA!H683,"n/a")</f>
        <v>0</v>
      </c>
      <c r="F1403" s="79">
        <f>+IF(ISNUMBER(DATA!I683),DATA!I683,"n/a")</f>
        <v>-1</v>
      </c>
      <c r="G1403" s="78">
        <f>+IF(ISNUMBER(DATA!J683),DATA!J683,"n/a")</f>
        <v>0</v>
      </c>
      <c r="H1403" s="79">
        <f>+IF(ISNUMBER(DATA!K683),DATA!K683,"n/a")</f>
        <v>-1</v>
      </c>
      <c r="I1403" s="78">
        <f>+IF(ISNUMBER(DATA!L683),DATA!L683,"n/a")</f>
        <v>14.39</v>
      </c>
      <c r="J1403" s="79">
        <f>+IF(ISNUMBER(DATA!M683),DATA!M683,"n/a")</f>
        <v>-0.55448900000000001</v>
      </c>
      <c r="K1403" s="78">
        <f>+IF(ISNUMBER(DATA!N683),DATA!N683,"n/a")</f>
        <v>14.39</v>
      </c>
      <c r="L1403" s="79">
        <f>+IF(ISNUMBER(DATA!O683),DATA!O683,"n/a")</f>
        <v>-0.83820600000000001</v>
      </c>
    </row>
    <row r="1404" spans="1:12" x14ac:dyDescent="0.2">
      <c r="A1404" s="77" t="s">
        <v>19</v>
      </c>
      <c r="B1404" s="68" t="s">
        <v>22</v>
      </c>
      <c r="C1404" s="68" t="s">
        <v>0</v>
      </c>
      <c r="D1404" s="68" t="s">
        <v>298</v>
      </c>
      <c r="E1404" s="78">
        <f>+IF(ISNUMBER(DATA!H684),DATA!H684,"n/a")</f>
        <v>59.79</v>
      </c>
      <c r="F1404" s="79" t="str">
        <f>+IF(ISNUMBER(DATA!I684),DATA!I684,"n/a")</f>
        <v>n/a</v>
      </c>
      <c r="G1404" s="78">
        <f>+IF(ISNUMBER(DATA!J684),DATA!J684,"n/a")</f>
        <v>735.23</v>
      </c>
      <c r="H1404" s="79" t="str">
        <f>+IF(ISNUMBER(DATA!K684),DATA!K684,"n/a")</f>
        <v>n/a</v>
      </c>
      <c r="I1404" s="78">
        <f>+IF(ISNUMBER(DATA!L684),DATA!L684,"n/a")</f>
        <v>948.76</v>
      </c>
      <c r="J1404" s="79" t="str">
        <f>+IF(ISNUMBER(DATA!M684),DATA!M684,"n/a")</f>
        <v>n/a</v>
      </c>
      <c r="K1404" s="78">
        <f>+IF(ISNUMBER(DATA!N684),DATA!N684,"n/a")</f>
        <v>1066.93</v>
      </c>
      <c r="L1404" s="79">
        <f>+IF(ISNUMBER(DATA!O684),DATA!O684,"n/a")</f>
        <v>6.8734409999999997</v>
      </c>
    </row>
    <row r="1405" spans="1:12" x14ac:dyDescent="0.2">
      <c r="A1405" s="77" t="s">
        <v>19</v>
      </c>
      <c r="B1405" s="68" t="s">
        <v>22</v>
      </c>
      <c r="C1405" s="68" t="s">
        <v>0</v>
      </c>
      <c r="D1405" s="68" t="s">
        <v>299</v>
      </c>
      <c r="E1405" s="78">
        <f>+IF(ISNUMBER(DATA!H685),DATA!H685,"n/a")</f>
        <v>266.01</v>
      </c>
      <c r="F1405" s="79">
        <f>+IF(ISNUMBER(DATA!I685),DATA!I685,"n/a")</f>
        <v>0.77659800000000001</v>
      </c>
      <c r="G1405" s="78">
        <f>+IF(ISNUMBER(DATA!J685),DATA!J685,"n/a")</f>
        <v>767.42</v>
      </c>
      <c r="H1405" s="79">
        <f>+IF(ISNUMBER(DATA!K685),DATA!K685,"n/a")</f>
        <v>0.57119799999999998</v>
      </c>
      <c r="I1405" s="78">
        <f>+IF(ISNUMBER(DATA!L685),DATA!L685,"n/a")</f>
        <v>1902.42</v>
      </c>
      <c r="J1405" s="79">
        <f>+IF(ISNUMBER(DATA!M685),DATA!M685,"n/a")</f>
        <v>0.67109099999999999</v>
      </c>
      <c r="K1405" s="78">
        <f>+IF(ISNUMBER(DATA!N685),DATA!N685,"n/a")</f>
        <v>3312.25</v>
      </c>
      <c r="L1405" s="79">
        <f>+IF(ISNUMBER(DATA!O685),DATA!O685,"n/a")</f>
        <v>0.55888199999999999</v>
      </c>
    </row>
    <row r="1406" spans="1:12" x14ac:dyDescent="0.2">
      <c r="A1406" s="77" t="s">
        <v>19</v>
      </c>
      <c r="B1406" s="68" t="s">
        <v>22</v>
      </c>
      <c r="C1406" s="68" t="s">
        <v>0</v>
      </c>
      <c r="D1406" s="68" t="s">
        <v>300</v>
      </c>
      <c r="E1406" s="78">
        <f>+IF(ISNUMBER(DATA!H686),DATA!H686,"n/a")</f>
        <v>92.88</v>
      </c>
      <c r="F1406" s="79">
        <f>+IF(ISNUMBER(DATA!I686),DATA!I686,"n/a")</f>
        <v>-0.25523200000000001</v>
      </c>
      <c r="G1406" s="78">
        <f>+IF(ISNUMBER(DATA!J686),DATA!J686,"n/a")</f>
        <v>355.05</v>
      </c>
      <c r="H1406" s="79">
        <f>+IF(ISNUMBER(DATA!K686),DATA!K686,"n/a")</f>
        <v>-0.128968</v>
      </c>
      <c r="I1406" s="78">
        <f>+IF(ISNUMBER(DATA!L686),DATA!L686,"n/a")</f>
        <v>780.76</v>
      </c>
      <c r="J1406" s="79">
        <f>+IF(ISNUMBER(DATA!M686),DATA!M686,"n/a")</f>
        <v>-0.361983</v>
      </c>
      <c r="K1406" s="78">
        <f>+IF(ISNUMBER(DATA!N686),DATA!N686,"n/a")</f>
        <v>2403.25</v>
      </c>
      <c r="L1406" s="79">
        <f>+IF(ISNUMBER(DATA!O686),DATA!O686,"n/a")</f>
        <v>-0.26850800000000002</v>
      </c>
    </row>
    <row r="1407" spans="1:12" x14ac:dyDescent="0.2">
      <c r="A1407" s="77" t="s">
        <v>19</v>
      </c>
      <c r="B1407" s="68" t="s">
        <v>22</v>
      </c>
      <c r="C1407" s="68" t="s">
        <v>0</v>
      </c>
      <c r="D1407" s="68" t="s">
        <v>301</v>
      </c>
      <c r="E1407" s="78">
        <f>+IF(ISNUMBER(DATA!H687),DATA!H687,"n/a")</f>
        <v>9.61</v>
      </c>
      <c r="F1407" s="79">
        <f>+IF(ISNUMBER(DATA!I687),DATA!I687,"n/a")</f>
        <v>-0.44546999999999998</v>
      </c>
      <c r="G1407" s="78">
        <f>+IF(ISNUMBER(DATA!J687),DATA!J687,"n/a")</f>
        <v>21.9</v>
      </c>
      <c r="H1407" s="79">
        <f>+IF(ISNUMBER(DATA!K687),DATA!K687,"n/a")</f>
        <v>-0.68997699999999995</v>
      </c>
      <c r="I1407" s="78">
        <f>+IF(ISNUMBER(DATA!L687),DATA!L687,"n/a")</f>
        <v>73.540000000000006</v>
      </c>
      <c r="J1407" s="79">
        <f>+IF(ISNUMBER(DATA!M687),DATA!M687,"n/a")</f>
        <v>-0.269567</v>
      </c>
      <c r="K1407" s="78">
        <f>+IF(ISNUMBER(DATA!N687),DATA!N687,"n/a")</f>
        <v>203.79</v>
      </c>
      <c r="L1407" s="79">
        <f>+IF(ISNUMBER(DATA!O687),DATA!O687,"n/a")</f>
        <v>0.14553099999999999</v>
      </c>
    </row>
    <row r="1408" spans="1:12" x14ac:dyDescent="0.2">
      <c r="A1408" s="77" t="s">
        <v>19</v>
      </c>
      <c r="B1408" s="68" t="s">
        <v>22</v>
      </c>
      <c r="C1408" s="68" t="s">
        <v>0</v>
      </c>
      <c r="D1408" s="68" t="s">
        <v>302</v>
      </c>
      <c r="E1408" s="78">
        <f>+IF(ISNUMBER(DATA!H688),DATA!H688,"n/a")</f>
        <v>0</v>
      </c>
      <c r="F1408" s="79">
        <f>+IF(ISNUMBER(DATA!I688),DATA!I688,"n/a")</f>
        <v>-1</v>
      </c>
      <c r="G1408" s="78">
        <f>+IF(ISNUMBER(DATA!J688),DATA!J688,"n/a")</f>
        <v>0</v>
      </c>
      <c r="H1408" s="79">
        <f>+IF(ISNUMBER(DATA!K688),DATA!K688,"n/a")</f>
        <v>-1</v>
      </c>
      <c r="I1408" s="78">
        <f>+IF(ISNUMBER(DATA!L688),DATA!L688,"n/a")</f>
        <v>0</v>
      </c>
      <c r="J1408" s="79">
        <f>+IF(ISNUMBER(DATA!M688),DATA!M688,"n/a")</f>
        <v>-1</v>
      </c>
      <c r="K1408" s="78">
        <f>+IF(ISNUMBER(DATA!N688),DATA!N688,"n/a")</f>
        <v>1821.13</v>
      </c>
      <c r="L1408" s="79">
        <f>+IF(ISNUMBER(DATA!O688),DATA!O688,"n/a")</f>
        <v>-0.71396999999999999</v>
      </c>
    </row>
    <row r="1409" spans="1:12" x14ac:dyDescent="0.2">
      <c r="A1409" s="77" t="s">
        <v>19</v>
      </c>
      <c r="B1409" s="68" t="s">
        <v>22</v>
      </c>
      <c r="C1409" s="68" t="s">
        <v>0</v>
      </c>
      <c r="D1409" s="68" t="s">
        <v>303</v>
      </c>
      <c r="E1409" s="78">
        <f>+IF(ISNUMBER(DATA!H689),DATA!H689,"n/a")</f>
        <v>26.78</v>
      </c>
      <c r="F1409" s="79">
        <f>+IF(ISNUMBER(DATA!I689),DATA!I689,"n/a")</f>
        <v>-0.91347100000000003</v>
      </c>
      <c r="G1409" s="78">
        <f>+IF(ISNUMBER(DATA!J689),DATA!J689,"n/a")</f>
        <v>33.700000000000003</v>
      </c>
      <c r="H1409" s="79">
        <f>+IF(ISNUMBER(DATA!K689),DATA!K689,"n/a")</f>
        <v>-0.96791899999999997</v>
      </c>
      <c r="I1409" s="78">
        <f>+IF(ISNUMBER(DATA!L689),DATA!L689,"n/a")</f>
        <v>107.99</v>
      </c>
      <c r="J1409" s="79">
        <f>+IF(ISNUMBER(DATA!M689),DATA!M689,"n/a")</f>
        <v>-0.96058900000000003</v>
      </c>
      <c r="K1409" s="78">
        <f>+IF(ISNUMBER(DATA!N689),DATA!N689,"n/a")</f>
        <v>1763.33</v>
      </c>
      <c r="L1409" s="79">
        <f>+IF(ISNUMBER(DATA!O689),DATA!O689,"n/a")</f>
        <v>-0.71329799999999999</v>
      </c>
    </row>
    <row r="1410" spans="1:12" x14ac:dyDescent="0.2">
      <c r="A1410" s="77" t="s">
        <v>19</v>
      </c>
      <c r="B1410" s="68" t="s">
        <v>22</v>
      </c>
      <c r="C1410" s="68" t="s">
        <v>0</v>
      </c>
      <c r="D1410" s="68" t="s">
        <v>304</v>
      </c>
      <c r="E1410" s="78">
        <f>+IF(ISNUMBER(DATA!H690),DATA!H690,"n/a")</f>
        <v>148.09</v>
      </c>
      <c r="F1410" s="79">
        <f>+IF(ISNUMBER(DATA!I690),DATA!I690,"n/a")</f>
        <v>0.24226200000000001</v>
      </c>
      <c r="G1410" s="78">
        <f>+IF(ISNUMBER(DATA!J690),DATA!J690,"n/a")</f>
        <v>338.93</v>
      </c>
      <c r="H1410" s="79">
        <f>+IF(ISNUMBER(DATA!K690),DATA!K690,"n/a")</f>
        <v>-0.35962699999999997</v>
      </c>
      <c r="I1410" s="78">
        <f>+IF(ISNUMBER(DATA!L690),DATA!L690,"n/a")</f>
        <v>808.14</v>
      </c>
      <c r="J1410" s="79">
        <f>+IF(ISNUMBER(DATA!M690),DATA!M690,"n/a")</f>
        <v>-0.4128</v>
      </c>
      <c r="K1410" s="78">
        <f>+IF(ISNUMBER(DATA!N690),DATA!N690,"n/a")</f>
        <v>2677.99</v>
      </c>
      <c r="L1410" s="79">
        <f>+IF(ISNUMBER(DATA!O690),DATA!O690,"n/a")</f>
        <v>-0.34252100000000002</v>
      </c>
    </row>
    <row r="1411" spans="1:12" x14ac:dyDescent="0.2">
      <c r="A1411" s="77" t="s">
        <v>19</v>
      </c>
      <c r="B1411" s="68" t="s">
        <v>22</v>
      </c>
      <c r="C1411" s="68" t="s">
        <v>0</v>
      </c>
      <c r="D1411" s="68" t="s">
        <v>305</v>
      </c>
      <c r="E1411" s="78">
        <f>+IF(ISNUMBER(DATA!H691),DATA!H691,"n/a")</f>
        <v>0</v>
      </c>
      <c r="F1411" s="79" t="str">
        <f>+IF(ISNUMBER(DATA!I691),DATA!I691,"n/a")</f>
        <v>n/a</v>
      </c>
      <c r="G1411" s="78">
        <f>+IF(ISNUMBER(DATA!J691),DATA!J691,"n/a")</f>
        <v>67.900000000000006</v>
      </c>
      <c r="H1411" s="79" t="str">
        <f>+IF(ISNUMBER(DATA!K691),DATA!K691,"n/a")</f>
        <v>n/a</v>
      </c>
      <c r="I1411" s="78">
        <f>+IF(ISNUMBER(DATA!L691),DATA!L691,"n/a")</f>
        <v>224.16</v>
      </c>
      <c r="J1411" s="79" t="str">
        <f>+IF(ISNUMBER(DATA!M691),DATA!M691,"n/a")</f>
        <v>n/a</v>
      </c>
      <c r="K1411" s="78">
        <f>+IF(ISNUMBER(DATA!N691),DATA!N691,"n/a")</f>
        <v>335.91</v>
      </c>
      <c r="L1411" s="79">
        <f>+IF(ISNUMBER(DATA!O691),DATA!O691,"n/a")</f>
        <v>19.211190999999999</v>
      </c>
    </row>
    <row r="1412" spans="1:12" x14ac:dyDescent="0.2">
      <c r="A1412" s="77" t="s">
        <v>19</v>
      </c>
      <c r="B1412" s="68" t="s">
        <v>22</v>
      </c>
      <c r="C1412" s="68" t="s">
        <v>0</v>
      </c>
      <c r="D1412" s="68" t="s">
        <v>306</v>
      </c>
      <c r="E1412" s="78">
        <f>+IF(ISNUMBER(DATA!H692),DATA!H692,"n/a")</f>
        <v>3575.45</v>
      </c>
      <c r="F1412" s="79">
        <f>+IF(ISNUMBER(DATA!I692),DATA!I692,"n/a")</f>
        <v>9.1184000000000001E-2</v>
      </c>
      <c r="G1412" s="78">
        <f>+IF(ISNUMBER(DATA!J692),DATA!J692,"n/a")</f>
        <v>11493.05</v>
      </c>
      <c r="H1412" s="79">
        <f>+IF(ISNUMBER(DATA!K692),DATA!K692,"n/a")</f>
        <v>-5.0636E-2</v>
      </c>
      <c r="I1412" s="78">
        <f>+IF(ISNUMBER(DATA!L692),DATA!L692,"n/a")</f>
        <v>25210.35</v>
      </c>
      <c r="J1412" s="79">
        <f>+IF(ISNUMBER(DATA!M692),DATA!M692,"n/a")</f>
        <v>0.23591100000000001</v>
      </c>
      <c r="K1412" s="78">
        <f>+IF(ISNUMBER(DATA!N692),DATA!N692,"n/a")</f>
        <v>41997.33</v>
      </c>
      <c r="L1412" s="79">
        <f>+IF(ISNUMBER(DATA!O692),DATA!O692,"n/a")</f>
        <v>-0.13527600000000001</v>
      </c>
    </row>
    <row r="1413" spans="1:12" x14ac:dyDescent="0.2">
      <c r="A1413" s="77" t="s">
        <v>19</v>
      </c>
      <c r="B1413" s="68" t="s">
        <v>22</v>
      </c>
      <c r="C1413" s="68" t="s">
        <v>0</v>
      </c>
      <c r="D1413" s="68" t="s">
        <v>307</v>
      </c>
      <c r="E1413" s="78">
        <f>+IF(ISNUMBER(DATA!H693),DATA!H693,"n/a")</f>
        <v>0</v>
      </c>
      <c r="F1413" s="79" t="str">
        <f>+IF(ISNUMBER(DATA!I693),DATA!I693,"n/a")</f>
        <v>n/a</v>
      </c>
      <c r="G1413" s="78">
        <f>+IF(ISNUMBER(DATA!J693),DATA!J693,"n/a")</f>
        <v>0</v>
      </c>
      <c r="H1413" s="79" t="str">
        <f>+IF(ISNUMBER(DATA!K693),DATA!K693,"n/a")</f>
        <v>n/a</v>
      </c>
      <c r="I1413" s="78">
        <f>+IF(ISNUMBER(DATA!L693),DATA!L693,"n/a")</f>
        <v>0</v>
      </c>
      <c r="J1413" s="79" t="str">
        <f>+IF(ISNUMBER(DATA!M693),DATA!M693,"n/a")</f>
        <v>n/a</v>
      </c>
      <c r="K1413" s="78">
        <f>+IF(ISNUMBER(DATA!N693),DATA!N693,"n/a")</f>
        <v>0</v>
      </c>
      <c r="L1413" s="79" t="str">
        <f>+IF(ISNUMBER(DATA!O693),DATA!O693,"n/a")</f>
        <v>n/a</v>
      </c>
    </row>
    <row r="1414" spans="1:12" x14ac:dyDescent="0.2">
      <c r="A1414" s="77" t="s">
        <v>19</v>
      </c>
      <c r="B1414" s="68" t="s">
        <v>22</v>
      </c>
      <c r="C1414" s="68" t="s">
        <v>0</v>
      </c>
      <c r="D1414" s="68" t="s">
        <v>308</v>
      </c>
      <c r="E1414" s="78">
        <f>+IF(ISNUMBER(DATA!H694),DATA!H694,"n/a")</f>
        <v>0</v>
      </c>
      <c r="F1414" s="79" t="str">
        <f>+IF(ISNUMBER(DATA!I694),DATA!I694,"n/a")</f>
        <v>n/a</v>
      </c>
      <c r="G1414" s="78">
        <f>+IF(ISNUMBER(DATA!J694),DATA!J694,"n/a")</f>
        <v>0</v>
      </c>
      <c r="H1414" s="79" t="str">
        <f>+IF(ISNUMBER(DATA!K694),DATA!K694,"n/a")</f>
        <v>n/a</v>
      </c>
      <c r="I1414" s="78">
        <f>+IF(ISNUMBER(DATA!L694),DATA!L694,"n/a")</f>
        <v>0</v>
      </c>
      <c r="J1414" s="79" t="str">
        <f>+IF(ISNUMBER(DATA!M694),DATA!M694,"n/a")</f>
        <v>n/a</v>
      </c>
      <c r="K1414" s="78">
        <f>+IF(ISNUMBER(DATA!N694),DATA!N694,"n/a")</f>
        <v>0</v>
      </c>
      <c r="L1414" s="79" t="str">
        <f>+IF(ISNUMBER(DATA!O694),DATA!O694,"n/a")</f>
        <v>n/a</v>
      </c>
    </row>
    <row r="1415" spans="1:12" x14ac:dyDescent="0.2">
      <c r="A1415" s="77" t="s">
        <v>19</v>
      </c>
      <c r="B1415" s="68" t="s">
        <v>22</v>
      </c>
      <c r="C1415" s="68" t="s">
        <v>0</v>
      </c>
      <c r="D1415" s="68" t="s">
        <v>309</v>
      </c>
      <c r="E1415" s="78">
        <f>+IF(ISNUMBER(DATA!H695),DATA!H695,"n/a")</f>
        <v>0</v>
      </c>
      <c r="F1415" s="79" t="str">
        <f>+IF(ISNUMBER(DATA!I695),DATA!I695,"n/a")</f>
        <v>n/a</v>
      </c>
      <c r="G1415" s="78">
        <f>+IF(ISNUMBER(DATA!J695),DATA!J695,"n/a")</f>
        <v>0</v>
      </c>
      <c r="H1415" s="79" t="str">
        <f>+IF(ISNUMBER(DATA!K695),DATA!K695,"n/a")</f>
        <v>n/a</v>
      </c>
      <c r="I1415" s="78">
        <f>+IF(ISNUMBER(DATA!L695),DATA!L695,"n/a")</f>
        <v>0</v>
      </c>
      <c r="J1415" s="79" t="str">
        <f>+IF(ISNUMBER(DATA!M695),DATA!M695,"n/a")</f>
        <v>n/a</v>
      </c>
      <c r="K1415" s="78">
        <f>+IF(ISNUMBER(DATA!N695),DATA!N695,"n/a")</f>
        <v>69.430000000000007</v>
      </c>
      <c r="L1415" s="79" t="str">
        <f>+IF(ISNUMBER(DATA!O695),DATA!O695,"n/a")</f>
        <v>n/a</v>
      </c>
    </row>
    <row r="1416" spans="1:12" x14ac:dyDescent="0.2">
      <c r="A1416" s="77" t="s">
        <v>19</v>
      </c>
      <c r="B1416" s="68" t="s">
        <v>22</v>
      </c>
      <c r="C1416" s="68" t="s">
        <v>0</v>
      </c>
      <c r="D1416" s="68" t="s">
        <v>310</v>
      </c>
      <c r="E1416" s="78">
        <f>+IF(ISNUMBER(DATA!H696),DATA!H696,"n/a")</f>
        <v>48.71</v>
      </c>
      <c r="F1416" s="79">
        <f>+IF(ISNUMBER(DATA!I696),DATA!I696,"n/a")</f>
        <v>1.452669</v>
      </c>
      <c r="G1416" s="78">
        <f>+IF(ISNUMBER(DATA!J696),DATA!J696,"n/a")</f>
        <v>204.66</v>
      </c>
      <c r="H1416" s="79">
        <f>+IF(ISNUMBER(DATA!K696),DATA!K696,"n/a")</f>
        <v>3.125378</v>
      </c>
      <c r="I1416" s="78">
        <f>+IF(ISNUMBER(DATA!L696),DATA!L696,"n/a")</f>
        <v>638.65</v>
      </c>
      <c r="J1416" s="79">
        <f>+IF(ISNUMBER(DATA!M696),DATA!M696,"n/a")</f>
        <v>2.818079</v>
      </c>
      <c r="K1416" s="78">
        <f>+IF(ISNUMBER(DATA!N696),DATA!N696,"n/a")</f>
        <v>864.88</v>
      </c>
      <c r="L1416" s="79">
        <f>+IF(ISNUMBER(DATA!O696),DATA!O696,"n/a")</f>
        <v>0.37474600000000002</v>
      </c>
    </row>
    <row r="1417" spans="1:12" x14ac:dyDescent="0.2">
      <c r="A1417" s="77" t="s">
        <v>19</v>
      </c>
      <c r="B1417" s="68" t="s">
        <v>22</v>
      </c>
      <c r="C1417" s="68" t="s">
        <v>0</v>
      </c>
      <c r="D1417" s="68" t="s">
        <v>311</v>
      </c>
      <c r="E1417" s="78">
        <f>+IF(ISNUMBER(DATA!H697),DATA!H697,"n/a")</f>
        <v>1177.78</v>
      </c>
      <c r="F1417" s="79">
        <f>+IF(ISNUMBER(DATA!I697),DATA!I697,"n/a")</f>
        <v>-0.43537500000000001</v>
      </c>
      <c r="G1417" s="78">
        <f>+IF(ISNUMBER(DATA!J697),DATA!J697,"n/a")</f>
        <v>3611.45</v>
      </c>
      <c r="H1417" s="79">
        <f>+IF(ISNUMBER(DATA!K697),DATA!K697,"n/a")</f>
        <v>-0.45658700000000002</v>
      </c>
      <c r="I1417" s="78">
        <f>+IF(ISNUMBER(DATA!L697),DATA!L697,"n/a")</f>
        <v>8445.8700000000008</v>
      </c>
      <c r="J1417" s="79">
        <f>+IF(ISNUMBER(DATA!M697),DATA!M697,"n/a")</f>
        <v>-0.21032100000000001</v>
      </c>
      <c r="K1417" s="78">
        <f>+IF(ISNUMBER(DATA!N697),DATA!N697,"n/a")</f>
        <v>13895.58</v>
      </c>
      <c r="L1417" s="79">
        <f>+IF(ISNUMBER(DATA!O697),DATA!O697,"n/a")</f>
        <v>-0.346667</v>
      </c>
    </row>
    <row r="1418" spans="1:12" x14ac:dyDescent="0.2">
      <c r="A1418" s="77" t="s">
        <v>19</v>
      </c>
      <c r="B1418" s="68" t="s">
        <v>22</v>
      </c>
      <c r="C1418" s="68" t="s">
        <v>0</v>
      </c>
      <c r="D1418" s="68" t="s">
        <v>312</v>
      </c>
      <c r="E1418" s="78">
        <f>+IF(ISNUMBER(DATA!H698),DATA!H698,"n/a")</f>
        <v>36.76</v>
      </c>
      <c r="F1418" s="79" t="str">
        <f>+IF(ISNUMBER(DATA!I698),DATA!I698,"n/a")</f>
        <v>n/a</v>
      </c>
      <c r="G1418" s="78">
        <f>+IF(ISNUMBER(DATA!J698),DATA!J698,"n/a")</f>
        <v>50.98</v>
      </c>
      <c r="H1418" s="79">
        <f>+IF(ISNUMBER(DATA!K698),DATA!K698,"n/a")</f>
        <v>3.5126999999999999E-2</v>
      </c>
      <c r="I1418" s="78">
        <f>+IF(ISNUMBER(DATA!L698),DATA!L698,"n/a")</f>
        <v>108.05</v>
      </c>
      <c r="J1418" s="79">
        <f>+IF(ISNUMBER(DATA!M698),DATA!M698,"n/a")</f>
        <v>0.18906100000000001</v>
      </c>
      <c r="K1418" s="78">
        <f>+IF(ISNUMBER(DATA!N698),DATA!N698,"n/a")</f>
        <v>303.38</v>
      </c>
      <c r="L1418" s="79">
        <f>+IF(ISNUMBER(DATA!O698),DATA!O698,"n/a")</f>
        <v>-0.51707999999999998</v>
      </c>
    </row>
    <row r="1419" spans="1:12" x14ac:dyDescent="0.2">
      <c r="A1419" s="77" t="s">
        <v>19</v>
      </c>
      <c r="B1419" s="68" t="s">
        <v>22</v>
      </c>
      <c r="C1419" s="68" t="s">
        <v>0</v>
      </c>
      <c r="D1419" s="68" t="s">
        <v>313</v>
      </c>
      <c r="E1419" s="78">
        <f>+IF(ISNUMBER(DATA!H699),DATA!H699,"n/a")</f>
        <v>1878.01</v>
      </c>
      <c r="F1419" s="79">
        <f>+IF(ISNUMBER(DATA!I699),DATA!I699,"n/a")</f>
        <v>0.258855</v>
      </c>
      <c r="G1419" s="78">
        <f>+IF(ISNUMBER(DATA!J699),DATA!J699,"n/a")</f>
        <v>5898.64</v>
      </c>
      <c r="H1419" s="79">
        <f>+IF(ISNUMBER(DATA!K699),DATA!K699,"n/a")</f>
        <v>0.118508</v>
      </c>
      <c r="I1419" s="78">
        <f>+IF(ISNUMBER(DATA!L699),DATA!L699,"n/a")</f>
        <v>14957.28</v>
      </c>
      <c r="J1419" s="79">
        <f>+IF(ISNUMBER(DATA!M699),DATA!M699,"n/a")</f>
        <v>3.3302999999999999E-2</v>
      </c>
      <c r="K1419" s="78">
        <f>+IF(ISNUMBER(DATA!N699),DATA!N699,"n/a")</f>
        <v>42178.3</v>
      </c>
      <c r="L1419" s="79">
        <f>+IF(ISNUMBER(DATA!O699),DATA!O699,"n/a")</f>
        <v>4.2814999999999999E-2</v>
      </c>
    </row>
    <row r="1420" spans="1:12" x14ac:dyDescent="0.2">
      <c r="A1420" s="77" t="s">
        <v>19</v>
      </c>
      <c r="B1420" s="68" t="s">
        <v>22</v>
      </c>
      <c r="C1420" s="68" t="s">
        <v>0</v>
      </c>
      <c r="D1420" s="68" t="s">
        <v>314</v>
      </c>
      <c r="E1420" s="78">
        <f>+IF(ISNUMBER(DATA!H700),DATA!H700,"n/a")</f>
        <v>681.98</v>
      </c>
      <c r="F1420" s="79">
        <f>+IF(ISNUMBER(DATA!I700),DATA!I700,"n/a")</f>
        <v>19.659800000000001</v>
      </c>
      <c r="G1420" s="78">
        <f>+IF(ISNUMBER(DATA!J700),DATA!J700,"n/a")</f>
        <v>2151.15</v>
      </c>
      <c r="H1420" s="79">
        <f>+IF(ISNUMBER(DATA!K700),DATA!K700,"n/a")</f>
        <v>11.242616</v>
      </c>
      <c r="I1420" s="78">
        <f>+IF(ISNUMBER(DATA!L700),DATA!L700,"n/a")</f>
        <v>2426.42</v>
      </c>
      <c r="J1420" s="79">
        <f>+IF(ISNUMBER(DATA!M700),DATA!M700,"n/a")</f>
        <v>6.4665970000000002</v>
      </c>
      <c r="K1420" s="78">
        <f>+IF(ISNUMBER(DATA!N700),DATA!N700,"n/a")</f>
        <v>2922.03</v>
      </c>
      <c r="L1420" s="79">
        <f>+IF(ISNUMBER(DATA!O700),DATA!O700,"n/a")</f>
        <v>4.5824660000000002</v>
      </c>
    </row>
    <row r="1421" spans="1:12" x14ac:dyDescent="0.2">
      <c r="A1421" s="77" t="s">
        <v>19</v>
      </c>
      <c r="B1421" s="68" t="s">
        <v>22</v>
      </c>
      <c r="C1421" s="68" t="s">
        <v>0</v>
      </c>
      <c r="D1421" s="68" t="s">
        <v>315</v>
      </c>
      <c r="E1421" s="78">
        <f>+IF(ISNUMBER(DATA!H701),DATA!H701,"n/a")</f>
        <v>4.99</v>
      </c>
      <c r="F1421" s="79" t="str">
        <f>+IF(ISNUMBER(DATA!I701),DATA!I701,"n/a")</f>
        <v>n/a</v>
      </c>
      <c r="G1421" s="78">
        <f>+IF(ISNUMBER(DATA!J701),DATA!J701,"n/a")</f>
        <v>4.99</v>
      </c>
      <c r="H1421" s="79" t="str">
        <f>+IF(ISNUMBER(DATA!K701),DATA!K701,"n/a")</f>
        <v>n/a</v>
      </c>
      <c r="I1421" s="78">
        <f>+IF(ISNUMBER(DATA!L701),DATA!L701,"n/a")</f>
        <v>4.99</v>
      </c>
      <c r="J1421" s="79">
        <f>+IF(ISNUMBER(DATA!M701),DATA!M701,"n/a")</f>
        <v>0</v>
      </c>
      <c r="K1421" s="78">
        <f>+IF(ISNUMBER(DATA!N701),DATA!N701,"n/a")</f>
        <v>4.99</v>
      </c>
      <c r="L1421" s="79">
        <f>+IF(ISNUMBER(DATA!O701),DATA!O701,"n/a")</f>
        <v>-0.95538299999999998</v>
      </c>
    </row>
    <row r="1422" spans="1:12" x14ac:dyDescent="0.2">
      <c r="A1422" s="77" t="s">
        <v>19</v>
      </c>
      <c r="B1422" s="68" t="s">
        <v>22</v>
      </c>
      <c r="C1422" s="68" t="s">
        <v>0</v>
      </c>
      <c r="D1422" s="68" t="s">
        <v>316</v>
      </c>
      <c r="E1422" s="78">
        <f>+IF(ISNUMBER(DATA!H702),DATA!H702,"n/a")</f>
        <v>0</v>
      </c>
      <c r="F1422" s="79" t="str">
        <f>+IF(ISNUMBER(DATA!I702),DATA!I702,"n/a")</f>
        <v>n/a</v>
      </c>
      <c r="G1422" s="78">
        <f>+IF(ISNUMBER(DATA!J702),DATA!J702,"n/a")</f>
        <v>0</v>
      </c>
      <c r="H1422" s="79">
        <f>+IF(ISNUMBER(DATA!K702),DATA!K702,"n/a")</f>
        <v>-1</v>
      </c>
      <c r="I1422" s="78">
        <f>+IF(ISNUMBER(DATA!L702),DATA!L702,"n/a")</f>
        <v>0</v>
      </c>
      <c r="J1422" s="79">
        <f>+IF(ISNUMBER(DATA!M702),DATA!M702,"n/a")</f>
        <v>-1</v>
      </c>
      <c r="K1422" s="78">
        <f>+IF(ISNUMBER(DATA!N702),DATA!N702,"n/a")</f>
        <v>5.25</v>
      </c>
      <c r="L1422" s="79">
        <f>+IF(ISNUMBER(DATA!O702),DATA!O702,"n/a")</f>
        <v>-0.96512299999999995</v>
      </c>
    </row>
    <row r="1423" spans="1:12" x14ac:dyDescent="0.2">
      <c r="A1423" s="77" t="s">
        <v>19</v>
      </c>
      <c r="B1423" s="68" t="s">
        <v>22</v>
      </c>
      <c r="C1423" s="68" t="s">
        <v>0</v>
      </c>
      <c r="D1423" s="68" t="s">
        <v>317</v>
      </c>
      <c r="E1423" s="78">
        <f>+IF(ISNUMBER(DATA!H703),DATA!H703,"n/a")</f>
        <v>0</v>
      </c>
      <c r="F1423" s="79" t="str">
        <f>+IF(ISNUMBER(DATA!I703),DATA!I703,"n/a")</f>
        <v>n/a</v>
      </c>
      <c r="G1423" s="78">
        <f>+IF(ISNUMBER(DATA!J703),DATA!J703,"n/a")</f>
        <v>0</v>
      </c>
      <c r="H1423" s="79" t="str">
        <f>+IF(ISNUMBER(DATA!K703),DATA!K703,"n/a")</f>
        <v>n/a</v>
      </c>
      <c r="I1423" s="78">
        <f>+IF(ISNUMBER(DATA!L703),DATA!L703,"n/a")</f>
        <v>0</v>
      </c>
      <c r="J1423" s="79" t="str">
        <f>+IF(ISNUMBER(DATA!M703),DATA!M703,"n/a")</f>
        <v>n/a</v>
      </c>
      <c r="K1423" s="78">
        <f>+IF(ISNUMBER(DATA!N703),DATA!N703,"n/a")</f>
        <v>0</v>
      </c>
      <c r="L1423" s="79">
        <f>+IF(ISNUMBER(DATA!O703),DATA!O703,"n/a")</f>
        <v>-1</v>
      </c>
    </row>
    <row r="1424" spans="1:12" x14ac:dyDescent="0.2">
      <c r="A1424" s="77" t="s">
        <v>19</v>
      </c>
      <c r="B1424" s="68" t="s">
        <v>22</v>
      </c>
      <c r="C1424" s="68" t="s">
        <v>0</v>
      </c>
      <c r="D1424" s="68" t="s">
        <v>318</v>
      </c>
      <c r="E1424" s="78">
        <f>+IF(ISNUMBER(DATA!H704),DATA!H704,"n/a")</f>
        <v>0</v>
      </c>
      <c r="F1424" s="79">
        <f>+IF(ISNUMBER(DATA!I704),DATA!I704,"n/a")</f>
        <v>-1</v>
      </c>
      <c r="G1424" s="78">
        <f>+IF(ISNUMBER(DATA!J704),DATA!J704,"n/a")</f>
        <v>2.69</v>
      </c>
      <c r="H1424" s="79">
        <f>+IF(ISNUMBER(DATA!K704),DATA!K704,"n/a")</f>
        <v>-0.92662299999999997</v>
      </c>
      <c r="I1424" s="78">
        <f>+IF(ISNUMBER(DATA!L704),DATA!L704,"n/a")</f>
        <v>9.4</v>
      </c>
      <c r="J1424" s="79">
        <f>+IF(ISNUMBER(DATA!M704),DATA!M704,"n/a")</f>
        <v>-0.87126800000000004</v>
      </c>
      <c r="K1424" s="78">
        <f>+IF(ISNUMBER(DATA!N704),DATA!N704,"n/a")</f>
        <v>89.18</v>
      </c>
      <c r="L1424" s="79">
        <f>+IF(ISNUMBER(DATA!O704),DATA!O704,"n/a")</f>
        <v>-0.45545600000000003</v>
      </c>
    </row>
    <row r="1425" spans="1:12" x14ac:dyDescent="0.2">
      <c r="A1425" s="77" t="s">
        <v>19</v>
      </c>
      <c r="B1425" s="68" t="s">
        <v>22</v>
      </c>
      <c r="C1425" s="68" t="s">
        <v>0</v>
      </c>
      <c r="D1425" s="68" t="s">
        <v>319</v>
      </c>
      <c r="E1425" s="78">
        <f>+IF(ISNUMBER(DATA!H705),DATA!H705,"n/a")</f>
        <v>0</v>
      </c>
      <c r="F1425" s="79" t="str">
        <f>+IF(ISNUMBER(DATA!I705),DATA!I705,"n/a")</f>
        <v>n/a</v>
      </c>
      <c r="G1425" s="78">
        <f>+IF(ISNUMBER(DATA!J705),DATA!J705,"n/a")</f>
        <v>59.14</v>
      </c>
      <c r="H1425" s="79">
        <f>+IF(ISNUMBER(DATA!K705),DATA!K705,"n/a")</f>
        <v>-0.33610200000000001</v>
      </c>
      <c r="I1425" s="78">
        <f>+IF(ISNUMBER(DATA!L705),DATA!L705,"n/a")</f>
        <v>156.82</v>
      </c>
      <c r="J1425" s="79">
        <f>+IF(ISNUMBER(DATA!M705),DATA!M705,"n/a")</f>
        <v>-0.24043400000000001</v>
      </c>
      <c r="K1425" s="78">
        <f>+IF(ISNUMBER(DATA!N705),DATA!N705,"n/a")</f>
        <v>334.45</v>
      </c>
      <c r="L1425" s="79">
        <f>+IF(ISNUMBER(DATA!O705),DATA!O705,"n/a")</f>
        <v>-0.39500000000000002</v>
      </c>
    </row>
    <row r="1426" spans="1:12" x14ac:dyDescent="0.2">
      <c r="A1426" s="77" t="s">
        <v>19</v>
      </c>
      <c r="B1426" s="68" t="s">
        <v>22</v>
      </c>
      <c r="C1426" s="68" t="s">
        <v>0</v>
      </c>
      <c r="D1426" s="68" t="s">
        <v>320</v>
      </c>
      <c r="E1426" s="78">
        <f>+IF(ISNUMBER(DATA!H706),DATA!H706,"n/a")</f>
        <v>111.57</v>
      </c>
      <c r="F1426" s="79">
        <f>+IF(ISNUMBER(DATA!I706),DATA!I706,"n/a")</f>
        <v>1.156776</v>
      </c>
      <c r="G1426" s="78">
        <f>+IF(ISNUMBER(DATA!J706),DATA!J706,"n/a")</f>
        <v>259.08</v>
      </c>
      <c r="H1426" s="79">
        <f>+IF(ISNUMBER(DATA!K706),DATA!K706,"n/a")</f>
        <v>0.64401299999999995</v>
      </c>
      <c r="I1426" s="78">
        <f>+IF(ISNUMBER(DATA!L706),DATA!L706,"n/a")</f>
        <v>395.07</v>
      </c>
      <c r="J1426" s="79">
        <f>+IF(ISNUMBER(DATA!M706),DATA!M706,"n/a")</f>
        <v>0.65891200000000005</v>
      </c>
      <c r="K1426" s="78">
        <f>+IF(ISNUMBER(DATA!N706),DATA!N706,"n/a")</f>
        <v>614.98</v>
      </c>
      <c r="L1426" s="79">
        <f>+IF(ISNUMBER(DATA!O706),DATA!O706,"n/a")</f>
        <v>0.31428400000000001</v>
      </c>
    </row>
    <row r="1427" spans="1:12" x14ac:dyDescent="0.2">
      <c r="A1427" s="77" t="s">
        <v>19</v>
      </c>
      <c r="B1427" s="68" t="s">
        <v>22</v>
      </c>
      <c r="C1427" s="68" t="s">
        <v>0</v>
      </c>
      <c r="D1427" s="68" t="s">
        <v>321</v>
      </c>
      <c r="E1427" s="78">
        <f>+IF(ISNUMBER(DATA!H707),DATA!H707,"n/a")</f>
        <v>0</v>
      </c>
      <c r="F1427" s="79" t="str">
        <f>+IF(ISNUMBER(DATA!I707),DATA!I707,"n/a")</f>
        <v>n/a</v>
      </c>
      <c r="G1427" s="78">
        <f>+IF(ISNUMBER(DATA!J707),DATA!J707,"n/a")</f>
        <v>72.89</v>
      </c>
      <c r="H1427" s="79" t="str">
        <f>+IF(ISNUMBER(DATA!K707),DATA!K707,"n/a")</f>
        <v>n/a</v>
      </c>
      <c r="I1427" s="78">
        <f>+IF(ISNUMBER(DATA!L707),DATA!L707,"n/a")</f>
        <v>122.74</v>
      </c>
      <c r="J1427" s="79" t="str">
        <f>+IF(ISNUMBER(DATA!M707),DATA!M707,"n/a")</f>
        <v>n/a</v>
      </c>
      <c r="K1427" s="78">
        <f>+IF(ISNUMBER(DATA!N707),DATA!N707,"n/a")</f>
        <v>308.52999999999997</v>
      </c>
      <c r="L1427" s="79">
        <f>+IF(ISNUMBER(DATA!O707),DATA!O707,"n/a")</f>
        <v>18.199128999999999</v>
      </c>
    </row>
    <row r="1428" spans="1:12" x14ac:dyDescent="0.2">
      <c r="A1428" s="77" t="s">
        <v>19</v>
      </c>
      <c r="B1428" s="68" t="s">
        <v>22</v>
      </c>
      <c r="C1428" s="68" t="s">
        <v>0</v>
      </c>
      <c r="D1428" s="68" t="s">
        <v>322</v>
      </c>
      <c r="E1428" s="78">
        <f>+IF(ISNUMBER(DATA!H708),DATA!H708,"n/a")</f>
        <v>1598.84</v>
      </c>
      <c r="F1428" s="79">
        <f>+IF(ISNUMBER(DATA!I708),DATA!I708,"n/a")</f>
        <v>0.24665899999999999</v>
      </c>
      <c r="G1428" s="78">
        <f>+IF(ISNUMBER(DATA!J708),DATA!J708,"n/a")</f>
        <v>4740.9799999999996</v>
      </c>
      <c r="H1428" s="79">
        <f>+IF(ISNUMBER(DATA!K708),DATA!K708,"n/a")</f>
        <v>-0.17169300000000001</v>
      </c>
      <c r="I1428" s="78">
        <f>+IF(ISNUMBER(DATA!L708),DATA!L708,"n/a")</f>
        <v>10171.27</v>
      </c>
      <c r="J1428" s="79">
        <f>+IF(ISNUMBER(DATA!M708),DATA!M708,"n/a")</f>
        <v>0.55848799999999998</v>
      </c>
      <c r="K1428" s="78">
        <f>+IF(ISNUMBER(DATA!N708),DATA!N708,"n/a")</f>
        <v>24779.59</v>
      </c>
      <c r="L1428" s="79">
        <f>+IF(ISNUMBER(DATA!O708),DATA!O708,"n/a")</f>
        <v>2.7968410000000001</v>
      </c>
    </row>
    <row r="1429" spans="1:12" x14ac:dyDescent="0.2">
      <c r="A1429" s="77" t="s">
        <v>19</v>
      </c>
      <c r="B1429" s="68" t="s">
        <v>22</v>
      </c>
      <c r="C1429" s="68" t="s">
        <v>0</v>
      </c>
      <c r="D1429" s="68" t="s">
        <v>323</v>
      </c>
      <c r="E1429" s="78">
        <f>+IF(ISNUMBER(DATA!H709),DATA!H709,"n/a")</f>
        <v>0</v>
      </c>
      <c r="F1429" s="79" t="str">
        <f>+IF(ISNUMBER(DATA!I709),DATA!I709,"n/a")</f>
        <v>n/a</v>
      </c>
      <c r="G1429" s="78">
        <f>+IF(ISNUMBER(DATA!J709),DATA!J709,"n/a")</f>
        <v>0</v>
      </c>
      <c r="H1429" s="79" t="str">
        <f>+IF(ISNUMBER(DATA!K709),DATA!K709,"n/a")</f>
        <v>n/a</v>
      </c>
      <c r="I1429" s="78">
        <f>+IF(ISNUMBER(DATA!L709),DATA!L709,"n/a")</f>
        <v>0</v>
      </c>
      <c r="J1429" s="79" t="str">
        <f>+IF(ISNUMBER(DATA!M709),DATA!M709,"n/a")</f>
        <v>n/a</v>
      </c>
      <c r="K1429" s="78">
        <f>+IF(ISNUMBER(DATA!N709),DATA!N709,"n/a")</f>
        <v>0</v>
      </c>
      <c r="L1429" s="79">
        <f>+IF(ISNUMBER(DATA!O709),DATA!O709,"n/a")</f>
        <v>-1</v>
      </c>
    </row>
    <row r="1430" spans="1:12" x14ac:dyDescent="0.2">
      <c r="A1430" s="77" t="s">
        <v>19</v>
      </c>
      <c r="B1430" s="68" t="s">
        <v>22</v>
      </c>
      <c r="C1430" s="68" t="s">
        <v>0</v>
      </c>
      <c r="D1430" s="68" t="s">
        <v>324</v>
      </c>
      <c r="E1430" s="78">
        <f>+IF(ISNUMBER(DATA!H710),DATA!H710,"n/a")</f>
        <v>0</v>
      </c>
      <c r="F1430" s="79" t="str">
        <f>+IF(ISNUMBER(DATA!I710),DATA!I710,"n/a")</f>
        <v>n/a</v>
      </c>
      <c r="G1430" s="78">
        <f>+IF(ISNUMBER(DATA!J710),DATA!J710,"n/a")</f>
        <v>0</v>
      </c>
      <c r="H1430" s="79" t="str">
        <f>+IF(ISNUMBER(DATA!K710),DATA!K710,"n/a")</f>
        <v>n/a</v>
      </c>
      <c r="I1430" s="78">
        <f>+IF(ISNUMBER(DATA!L710),DATA!L710,"n/a")</f>
        <v>0</v>
      </c>
      <c r="J1430" s="79" t="str">
        <f>+IF(ISNUMBER(DATA!M710),DATA!M710,"n/a")</f>
        <v>n/a</v>
      </c>
      <c r="K1430" s="78">
        <f>+IF(ISNUMBER(DATA!N710),DATA!N710,"n/a")</f>
        <v>0</v>
      </c>
      <c r="L1430" s="79" t="str">
        <f>+IF(ISNUMBER(DATA!O710),DATA!O710,"n/a")</f>
        <v>n/a</v>
      </c>
    </row>
    <row r="1431" spans="1:12" x14ac:dyDescent="0.2">
      <c r="A1431" s="77" t="s">
        <v>19</v>
      </c>
      <c r="B1431" s="68" t="s">
        <v>22</v>
      </c>
      <c r="C1431" s="68" t="s">
        <v>0</v>
      </c>
      <c r="D1431" s="68" t="s">
        <v>325</v>
      </c>
      <c r="E1431" s="78">
        <f>+IF(ISNUMBER(DATA!H711),DATA!H711,"n/a")</f>
        <v>6.1</v>
      </c>
      <c r="F1431" s="79" t="str">
        <f>+IF(ISNUMBER(DATA!I711),DATA!I711,"n/a")</f>
        <v>n/a</v>
      </c>
      <c r="G1431" s="78">
        <f>+IF(ISNUMBER(DATA!J711),DATA!J711,"n/a")</f>
        <v>12.07</v>
      </c>
      <c r="H1431" s="79" t="str">
        <f>+IF(ISNUMBER(DATA!K711),DATA!K711,"n/a")</f>
        <v>n/a</v>
      </c>
      <c r="I1431" s="78">
        <f>+IF(ISNUMBER(DATA!L711),DATA!L711,"n/a")</f>
        <v>24.46</v>
      </c>
      <c r="J1431" s="79" t="str">
        <f>+IF(ISNUMBER(DATA!M711),DATA!M711,"n/a")</f>
        <v>n/a</v>
      </c>
      <c r="K1431" s="78">
        <f>+IF(ISNUMBER(DATA!N711),DATA!N711,"n/a")</f>
        <v>54.75</v>
      </c>
      <c r="L1431" s="79">
        <f>+IF(ISNUMBER(DATA!O711),DATA!O711,"n/a")</f>
        <v>0.74641100000000005</v>
      </c>
    </row>
    <row r="1432" spans="1:12" x14ac:dyDescent="0.2">
      <c r="A1432" s="77" t="s">
        <v>19</v>
      </c>
      <c r="B1432" s="68" t="s">
        <v>22</v>
      </c>
      <c r="C1432" s="68" t="s">
        <v>0</v>
      </c>
      <c r="D1432" s="68" t="s">
        <v>351</v>
      </c>
      <c r="E1432" s="78">
        <f>+IF(ISNUMBER(DATA!H712),DATA!H712,"n/a")</f>
        <v>201.33</v>
      </c>
      <c r="F1432" s="79">
        <f>+IF(ISNUMBER(DATA!I712),DATA!I712,"n/a")</f>
        <v>0.42152099999999998</v>
      </c>
      <c r="G1432" s="78">
        <f>+IF(ISNUMBER(DATA!J712),DATA!J712,"n/a")</f>
        <v>655.08000000000004</v>
      </c>
      <c r="H1432" s="79">
        <f>+IF(ISNUMBER(DATA!K712),DATA!K712,"n/a")</f>
        <v>0.274202</v>
      </c>
      <c r="I1432" s="78">
        <f>+IF(ISNUMBER(DATA!L712),DATA!L712,"n/a")</f>
        <v>1712.19</v>
      </c>
      <c r="J1432" s="79">
        <f>+IF(ISNUMBER(DATA!M712),DATA!M712,"n/a")</f>
        <v>0.10696700000000001</v>
      </c>
      <c r="K1432" s="78">
        <f>+IF(ISNUMBER(DATA!N712),DATA!N712,"n/a")</f>
        <v>3924.92</v>
      </c>
      <c r="L1432" s="79">
        <f>+IF(ISNUMBER(DATA!O712),DATA!O712,"n/a")</f>
        <v>-5.4164999999999998E-2</v>
      </c>
    </row>
    <row r="1433" spans="1:12" x14ac:dyDescent="0.2">
      <c r="A1433" s="77" t="s">
        <v>19</v>
      </c>
      <c r="B1433" s="68" t="s">
        <v>22</v>
      </c>
      <c r="C1433" s="68" t="s">
        <v>0</v>
      </c>
      <c r="D1433" s="68" t="s">
        <v>352</v>
      </c>
      <c r="E1433" s="78">
        <f>+IF(ISNUMBER(DATA!H713),DATA!H713,"n/a")</f>
        <v>0</v>
      </c>
      <c r="F1433" s="79" t="str">
        <f>+IF(ISNUMBER(DATA!I713),DATA!I713,"n/a")</f>
        <v>n/a</v>
      </c>
      <c r="G1433" s="78">
        <f>+IF(ISNUMBER(DATA!J713),DATA!J713,"n/a")</f>
        <v>0</v>
      </c>
      <c r="H1433" s="79" t="str">
        <f>+IF(ISNUMBER(DATA!K713),DATA!K713,"n/a")</f>
        <v>n/a</v>
      </c>
      <c r="I1433" s="78">
        <f>+IF(ISNUMBER(DATA!L713),DATA!L713,"n/a")</f>
        <v>24.12</v>
      </c>
      <c r="J1433" s="79" t="str">
        <f>+IF(ISNUMBER(DATA!M713),DATA!M713,"n/a")</f>
        <v>n/a</v>
      </c>
      <c r="K1433" s="78">
        <f>+IF(ISNUMBER(DATA!N713),DATA!N713,"n/a")</f>
        <v>84.1</v>
      </c>
      <c r="L1433" s="79" t="str">
        <f>+IF(ISNUMBER(DATA!O713),DATA!O713,"n/a")</f>
        <v>n/a</v>
      </c>
    </row>
    <row r="1434" spans="1:12" x14ac:dyDescent="0.2">
      <c r="A1434" s="77"/>
      <c r="E1434" s="102"/>
      <c r="F1434" s="103"/>
      <c r="G1434" s="102"/>
      <c r="H1434" s="103"/>
      <c r="I1434" s="102"/>
      <c r="J1434" s="103"/>
      <c r="K1434" s="102"/>
      <c r="L1434" s="103"/>
    </row>
    <row r="1435" spans="1:12" x14ac:dyDescent="0.2">
      <c r="A1435" s="77" t="s">
        <v>19</v>
      </c>
      <c r="B1435" s="68" t="s">
        <v>22</v>
      </c>
      <c r="C1435" s="68" t="s">
        <v>9</v>
      </c>
      <c r="D1435" s="68" t="s">
        <v>278</v>
      </c>
      <c r="E1435" s="88">
        <f>+IF(ISNUMBER(DATA!H723),DATA!H723,"n/a")</f>
        <v>0</v>
      </c>
      <c r="F1435" s="79" t="str">
        <f>+IF(ISNUMBER(DATA!I723),DATA!I723,"n/a")</f>
        <v>n/a</v>
      </c>
      <c r="G1435" s="88">
        <f>+IF(ISNUMBER(DATA!J723),DATA!J723,"n/a")</f>
        <v>0</v>
      </c>
      <c r="H1435" s="79" t="str">
        <f>+IF(ISNUMBER(DATA!K723),DATA!K723,"n/a")</f>
        <v>n/a</v>
      </c>
      <c r="I1435" s="88">
        <f>+IF(ISNUMBER(DATA!L723),DATA!L723,"n/a")</f>
        <v>0</v>
      </c>
      <c r="J1435" s="79" t="str">
        <f>+IF(ISNUMBER(DATA!M723),DATA!M723,"n/a")</f>
        <v>n/a</v>
      </c>
      <c r="K1435" s="88">
        <f>+IF(ISNUMBER(DATA!N723),DATA!N723,"n/a")</f>
        <v>0</v>
      </c>
      <c r="L1435" s="79" t="str">
        <f>+IF(ISNUMBER(DATA!O723),DATA!O723,"n/a")</f>
        <v>n/a</v>
      </c>
    </row>
    <row r="1436" spans="1:12" x14ac:dyDescent="0.2">
      <c r="A1436" s="77" t="s">
        <v>19</v>
      </c>
      <c r="B1436" s="68" t="s">
        <v>22</v>
      </c>
      <c r="C1436" s="68" t="s">
        <v>9</v>
      </c>
      <c r="D1436" s="68" t="s">
        <v>279</v>
      </c>
      <c r="E1436" s="88">
        <f>+IF(ISNUMBER(DATA!H724),DATA!H724,"n/a")</f>
        <v>0</v>
      </c>
      <c r="F1436" s="79" t="str">
        <f>+IF(ISNUMBER(DATA!I724),DATA!I724,"n/a")</f>
        <v>n/a</v>
      </c>
      <c r="G1436" s="88">
        <f>+IF(ISNUMBER(DATA!J724),DATA!J724,"n/a")</f>
        <v>0</v>
      </c>
      <c r="H1436" s="79" t="str">
        <f>+IF(ISNUMBER(DATA!K724),DATA!K724,"n/a")</f>
        <v>n/a</v>
      </c>
      <c r="I1436" s="88">
        <f>+IF(ISNUMBER(DATA!L724),DATA!L724,"n/a")</f>
        <v>0</v>
      </c>
      <c r="J1436" s="79" t="str">
        <f>+IF(ISNUMBER(DATA!M724),DATA!M724,"n/a")</f>
        <v>n/a</v>
      </c>
      <c r="K1436" s="88">
        <f>+IF(ISNUMBER(DATA!N724),DATA!N724,"n/a")</f>
        <v>0</v>
      </c>
      <c r="L1436" s="79" t="str">
        <f>+IF(ISNUMBER(DATA!O724),DATA!O724,"n/a")</f>
        <v>n/a</v>
      </c>
    </row>
    <row r="1437" spans="1:12" x14ac:dyDescent="0.2">
      <c r="A1437" s="77" t="s">
        <v>19</v>
      </c>
      <c r="B1437" s="68" t="s">
        <v>22</v>
      </c>
      <c r="C1437" s="68" t="s">
        <v>9</v>
      </c>
      <c r="D1437" s="68" t="s">
        <v>280</v>
      </c>
      <c r="E1437" s="88">
        <f>+IF(ISNUMBER(DATA!H725),DATA!H725,"n/a")</f>
        <v>0.55000000000000004</v>
      </c>
      <c r="F1437" s="79">
        <f>+IF(ISNUMBER(DATA!I725),DATA!I725,"n/a")</f>
        <v>-0.54545500000000002</v>
      </c>
      <c r="G1437" s="88">
        <f>+IF(ISNUMBER(DATA!J725),DATA!J725,"n/a")</f>
        <v>1.18</v>
      </c>
      <c r="H1437" s="79">
        <f>+IF(ISNUMBER(DATA!K725),DATA!K725,"n/a")</f>
        <v>-0.53543300000000005</v>
      </c>
      <c r="I1437" s="88">
        <f>+IF(ISNUMBER(DATA!L725),DATA!L725,"n/a")</f>
        <v>8.98</v>
      </c>
      <c r="J1437" s="79">
        <f>+IF(ISNUMBER(DATA!M725),DATA!M725,"n/a")</f>
        <v>-0.25415300000000002</v>
      </c>
      <c r="K1437" s="88">
        <f>+IF(ISNUMBER(DATA!N725),DATA!N725,"n/a")</f>
        <v>53.83</v>
      </c>
      <c r="L1437" s="79">
        <f>+IF(ISNUMBER(DATA!O725),DATA!O725,"n/a")</f>
        <v>-0.183528</v>
      </c>
    </row>
    <row r="1438" spans="1:12" x14ac:dyDescent="0.2">
      <c r="A1438" s="77" t="s">
        <v>19</v>
      </c>
      <c r="B1438" s="68" t="s">
        <v>22</v>
      </c>
      <c r="C1438" s="68" t="s">
        <v>9</v>
      </c>
      <c r="D1438" s="68" t="s">
        <v>281</v>
      </c>
      <c r="E1438" s="88">
        <f>+IF(ISNUMBER(DATA!H726),DATA!H726,"n/a")</f>
        <v>0</v>
      </c>
      <c r="F1438" s="79" t="str">
        <f>+IF(ISNUMBER(DATA!I726),DATA!I726,"n/a")</f>
        <v>n/a</v>
      </c>
      <c r="G1438" s="88">
        <f>+IF(ISNUMBER(DATA!J726),DATA!J726,"n/a")</f>
        <v>0</v>
      </c>
      <c r="H1438" s="79" t="str">
        <f>+IF(ISNUMBER(DATA!K726),DATA!K726,"n/a")</f>
        <v>n/a</v>
      </c>
      <c r="I1438" s="88">
        <f>+IF(ISNUMBER(DATA!L726),DATA!L726,"n/a")</f>
        <v>0</v>
      </c>
      <c r="J1438" s="79" t="str">
        <f>+IF(ISNUMBER(DATA!M726),DATA!M726,"n/a")</f>
        <v>n/a</v>
      </c>
      <c r="K1438" s="88">
        <f>+IF(ISNUMBER(DATA!N726),DATA!N726,"n/a")</f>
        <v>0</v>
      </c>
      <c r="L1438" s="79">
        <f>+IF(ISNUMBER(DATA!O726),DATA!O726,"n/a")</f>
        <v>-1</v>
      </c>
    </row>
    <row r="1439" spans="1:12" x14ac:dyDescent="0.2">
      <c r="A1439" s="77" t="s">
        <v>19</v>
      </c>
      <c r="B1439" s="68" t="s">
        <v>22</v>
      </c>
      <c r="C1439" s="68" t="s">
        <v>9</v>
      </c>
      <c r="D1439" s="68" t="s">
        <v>282</v>
      </c>
      <c r="E1439" s="88">
        <f>+IF(ISNUMBER(DATA!H727),DATA!H727,"n/a")</f>
        <v>0</v>
      </c>
      <c r="F1439" s="79" t="str">
        <f>+IF(ISNUMBER(DATA!I727),DATA!I727,"n/a")</f>
        <v>n/a</v>
      </c>
      <c r="G1439" s="88">
        <f>+IF(ISNUMBER(DATA!J727),DATA!J727,"n/a")</f>
        <v>0</v>
      </c>
      <c r="H1439" s="79">
        <f>+IF(ISNUMBER(DATA!K727),DATA!K727,"n/a")</f>
        <v>-1</v>
      </c>
      <c r="I1439" s="88">
        <f>+IF(ISNUMBER(DATA!L727),DATA!L727,"n/a")</f>
        <v>0</v>
      </c>
      <c r="J1439" s="79">
        <f>+IF(ISNUMBER(DATA!M727),DATA!M727,"n/a")</f>
        <v>-1</v>
      </c>
      <c r="K1439" s="88">
        <f>+IF(ISNUMBER(DATA!N727),DATA!N727,"n/a")</f>
        <v>0</v>
      </c>
      <c r="L1439" s="79">
        <f>+IF(ISNUMBER(DATA!O727),DATA!O727,"n/a")</f>
        <v>-1</v>
      </c>
    </row>
    <row r="1440" spans="1:12" x14ac:dyDescent="0.2">
      <c r="A1440" s="77" t="s">
        <v>19</v>
      </c>
      <c r="B1440" s="68" t="s">
        <v>22</v>
      </c>
      <c r="C1440" s="68" t="s">
        <v>9</v>
      </c>
      <c r="D1440" s="68" t="s">
        <v>283</v>
      </c>
      <c r="E1440" s="88">
        <f>+IF(ISNUMBER(DATA!H728),DATA!H728,"n/a")</f>
        <v>13.24</v>
      </c>
      <c r="F1440" s="79">
        <f>+IF(ISNUMBER(DATA!I728),DATA!I728,"n/a")</f>
        <v>-0.41024500000000003</v>
      </c>
      <c r="G1440" s="88">
        <f>+IF(ISNUMBER(DATA!J728),DATA!J728,"n/a")</f>
        <v>13.84</v>
      </c>
      <c r="H1440" s="79">
        <f>+IF(ISNUMBER(DATA!K728),DATA!K728,"n/a")</f>
        <v>-0.777277</v>
      </c>
      <c r="I1440" s="88">
        <f>+IF(ISNUMBER(DATA!L728),DATA!L728,"n/a")</f>
        <v>41.82</v>
      </c>
      <c r="J1440" s="79">
        <f>+IF(ISNUMBER(DATA!M728),DATA!M728,"n/a")</f>
        <v>-0.42357</v>
      </c>
      <c r="K1440" s="88">
        <f>+IF(ISNUMBER(DATA!N728),DATA!N728,"n/a")</f>
        <v>54.46</v>
      </c>
      <c r="L1440" s="79">
        <f>+IF(ISNUMBER(DATA!O728),DATA!O728,"n/a")</f>
        <v>-0.48887799999999998</v>
      </c>
    </row>
    <row r="1441" spans="1:12" x14ac:dyDescent="0.2">
      <c r="A1441" s="77" t="s">
        <v>19</v>
      </c>
      <c r="B1441" s="68" t="s">
        <v>22</v>
      </c>
      <c r="C1441" s="68" t="s">
        <v>9</v>
      </c>
      <c r="D1441" s="68" t="s">
        <v>284</v>
      </c>
      <c r="E1441" s="88">
        <f>+IF(ISNUMBER(DATA!H729),DATA!H729,"n/a")</f>
        <v>0</v>
      </c>
      <c r="F1441" s="79" t="str">
        <f>+IF(ISNUMBER(DATA!I729),DATA!I729,"n/a")</f>
        <v>n/a</v>
      </c>
      <c r="G1441" s="88">
        <f>+IF(ISNUMBER(DATA!J729),DATA!J729,"n/a")</f>
        <v>0</v>
      </c>
      <c r="H1441" s="79" t="str">
        <f>+IF(ISNUMBER(DATA!K729),DATA!K729,"n/a")</f>
        <v>n/a</v>
      </c>
      <c r="I1441" s="88">
        <f>+IF(ISNUMBER(DATA!L729),DATA!L729,"n/a")</f>
        <v>0</v>
      </c>
      <c r="J1441" s="79" t="str">
        <f>+IF(ISNUMBER(DATA!M729),DATA!M729,"n/a")</f>
        <v>n/a</v>
      </c>
      <c r="K1441" s="88">
        <f>+IF(ISNUMBER(DATA!N729),DATA!N729,"n/a")</f>
        <v>0</v>
      </c>
      <c r="L1441" s="79">
        <f>+IF(ISNUMBER(DATA!O729),DATA!O729,"n/a")</f>
        <v>-1</v>
      </c>
    </row>
    <row r="1442" spans="1:12" x14ac:dyDescent="0.2">
      <c r="A1442" s="77" t="s">
        <v>19</v>
      </c>
      <c r="B1442" s="68" t="s">
        <v>22</v>
      </c>
      <c r="C1442" s="68" t="s">
        <v>9</v>
      </c>
      <c r="D1442" s="68" t="s">
        <v>285</v>
      </c>
      <c r="E1442" s="88">
        <f>+IF(ISNUMBER(DATA!H730),DATA!H730,"n/a")</f>
        <v>3.13</v>
      </c>
      <c r="F1442" s="79">
        <f>+IF(ISNUMBER(DATA!I730),DATA!I730,"n/a")</f>
        <v>-3.3951000000000002E-2</v>
      </c>
      <c r="G1442" s="88">
        <f>+IF(ISNUMBER(DATA!J730),DATA!J730,"n/a")</f>
        <v>10.56</v>
      </c>
      <c r="H1442" s="79">
        <f>+IF(ISNUMBER(DATA!K730),DATA!K730,"n/a")</f>
        <v>-0.108861</v>
      </c>
      <c r="I1442" s="88">
        <f>+IF(ISNUMBER(DATA!L730),DATA!L730,"n/a")</f>
        <v>24.17</v>
      </c>
      <c r="J1442" s="79">
        <f>+IF(ISNUMBER(DATA!M730),DATA!M730,"n/a")</f>
        <v>-0.16540099999999999</v>
      </c>
      <c r="K1442" s="88">
        <f>+IF(ISNUMBER(DATA!N730),DATA!N730,"n/a")</f>
        <v>69.28</v>
      </c>
      <c r="L1442" s="79">
        <f>+IF(ISNUMBER(DATA!O730),DATA!O730,"n/a")</f>
        <v>-4.3622000000000001E-2</v>
      </c>
    </row>
    <row r="1443" spans="1:12" x14ac:dyDescent="0.2">
      <c r="A1443" s="77" t="s">
        <v>19</v>
      </c>
      <c r="B1443" s="68" t="s">
        <v>22</v>
      </c>
      <c r="C1443" s="68" t="s">
        <v>9</v>
      </c>
      <c r="D1443" s="68" t="s">
        <v>286</v>
      </c>
      <c r="E1443" s="88">
        <f>+IF(ISNUMBER(DATA!H731),DATA!H731,"n/a")</f>
        <v>3.05</v>
      </c>
      <c r="F1443" s="79">
        <f>+IF(ISNUMBER(DATA!I731),DATA!I731,"n/a")</f>
        <v>-0.72497699999999998</v>
      </c>
      <c r="G1443" s="88">
        <f>+IF(ISNUMBER(DATA!J731),DATA!J731,"n/a")</f>
        <v>13.82</v>
      </c>
      <c r="H1443" s="79">
        <f>+IF(ISNUMBER(DATA!K731),DATA!K731,"n/a")</f>
        <v>-0.54192899999999999</v>
      </c>
      <c r="I1443" s="88">
        <f>+IF(ISNUMBER(DATA!L731),DATA!L731,"n/a")</f>
        <v>31.38</v>
      </c>
      <c r="J1443" s="79">
        <f>+IF(ISNUMBER(DATA!M731),DATA!M731,"n/a")</f>
        <v>-0.56234300000000004</v>
      </c>
      <c r="K1443" s="88">
        <f>+IF(ISNUMBER(DATA!N731),DATA!N731,"n/a")</f>
        <v>105.5</v>
      </c>
      <c r="L1443" s="79">
        <f>+IF(ISNUMBER(DATA!O731),DATA!O731,"n/a")</f>
        <v>-0.30801499999999998</v>
      </c>
    </row>
    <row r="1444" spans="1:12" x14ac:dyDescent="0.2">
      <c r="A1444" s="77" t="s">
        <v>19</v>
      </c>
      <c r="B1444" s="68" t="s">
        <v>22</v>
      </c>
      <c r="C1444" s="68" t="s">
        <v>9</v>
      </c>
      <c r="D1444" s="68" t="s">
        <v>287</v>
      </c>
      <c r="E1444" s="88">
        <f>+IF(ISNUMBER(DATA!H732),DATA!H732,"n/a")</f>
        <v>10.68</v>
      </c>
      <c r="F1444" s="79">
        <f>+IF(ISNUMBER(DATA!I732),DATA!I732,"n/a")</f>
        <v>0.475138</v>
      </c>
      <c r="G1444" s="88">
        <f>+IF(ISNUMBER(DATA!J732),DATA!J732,"n/a")</f>
        <v>24.23</v>
      </c>
      <c r="H1444" s="79">
        <f>+IF(ISNUMBER(DATA!K732),DATA!K732,"n/a")</f>
        <v>0.157668</v>
      </c>
      <c r="I1444" s="88">
        <f>+IF(ISNUMBER(DATA!L732),DATA!L732,"n/a")</f>
        <v>65.709999999999994</v>
      </c>
      <c r="J1444" s="79">
        <f>+IF(ISNUMBER(DATA!M732),DATA!M732,"n/a")</f>
        <v>6.1207999999999999E-2</v>
      </c>
      <c r="K1444" s="88">
        <f>+IF(ISNUMBER(DATA!N732),DATA!N732,"n/a")</f>
        <v>200.44</v>
      </c>
      <c r="L1444" s="79">
        <f>+IF(ISNUMBER(DATA!O732),DATA!O732,"n/a")</f>
        <v>2.8372000000000001E-2</v>
      </c>
    </row>
    <row r="1445" spans="1:12" x14ac:dyDescent="0.2">
      <c r="A1445" s="77" t="s">
        <v>19</v>
      </c>
      <c r="B1445" s="68" t="s">
        <v>22</v>
      </c>
      <c r="C1445" s="68" t="s">
        <v>9</v>
      </c>
      <c r="D1445" s="68" t="s">
        <v>288</v>
      </c>
      <c r="E1445" s="88">
        <f>+IF(ISNUMBER(DATA!H733),DATA!H733,"n/a")</f>
        <v>13.56</v>
      </c>
      <c r="F1445" s="79">
        <f>+IF(ISNUMBER(DATA!I733),DATA!I733,"n/a")</f>
        <v>8.8283E-2</v>
      </c>
      <c r="G1445" s="88">
        <f>+IF(ISNUMBER(DATA!J733),DATA!J733,"n/a")</f>
        <v>43.03</v>
      </c>
      <c r="H1445" s="79">
        <f>+IF(ISNUMBER(DATA!K733),DATA!K733,"n/a")</f>
        <v>0.21932599999999999</v>
      </c>
      <c r="I1445" s="88">
        <f>+IF(ISNUMBER(DATA!L733),DATA!L733,"n/a")</f>
        <v>140.37</v>
      </c>
      <c r="J1445" s="79">
        <f>+IF(ISNUMBER(DATA!M733),DATA!M733,"n/a")</f>
        <v>0.218913</v>
      </c>
      <c r="K1445" s="88">
        <f>+IF(ISNUMBER(DATA!N733),DATA!N733,"n/a")</f>
        <v>333.7</v>
      </c>
      <c r="L1445" s="79">
        <f>+IF(ISNUMBER(DATA!O733),DATA!O733,"n/a")</f>
        <v>6.9551000000000002E-2</v>
      </c>
    </row>
    <row r="1446" spans="1:12" x14ac:dyDescent="0.2">
      <c r="A1446" s="77" t="s">
        <v>19</v>
      </c>
      <c r="B1446" s="68" t="s">
        <v>22</v>
      </c>
      <c r="C1446" s="68" t="s">
        <v>9</v>
      </c>
      <c r="D1446" s="68" t="s">
        <v>289</v>
      </c>
      <c r="E1446" s="88">
        <f>+IF(ISNUMBER(DATA!H734),DATA!H734,"n/a")</f>
        <v>2.65</v>
      </c>
      <c r="F1446" s="79">
        <f>+IF(ISNUMBER(DATA!I734),DATA!I734,"n/a")</f>
        <v>0.12766</v>
      </c>
      <c r="G1446" s="88">
        <f>+IF(ISNUMBER(DATA!J734),DATA!J734,"n/a")</f>
        <v>7.96</v>
      </c>
      <c r="H1446" s="79">
        <f>+IF(ISNUMBER(DATA!K734),DATA!K734,"n/a")</f>
        <v>0.117978</v>
      </c>
      <c r="I1446" s="88">
        <f>+IF(ISNUMBER(DATA!L734),DATA!L734,"n/a")</f>
        <v>22.55</v>
      </c>
      <c r="J1446" s="79">
        <f>+IF(ISNUMBER(DATA!M734),DATA!M734,"n/a")</f>
        <v>0.77419400000000005</v>
      </c>
      <c r="K1446" s="88">
        <f>+IF(ISNUMBER(DATA!N734),DATA!N734,"n/a")</f>
        <v>44.75</v>
      </c>
      <c r="L1446" s="79">
        <f>+IF(ISNUMBER(DATA!O734),DATA!O734,"n/a")</f>
        <v>0.52574200000000004</v>
      </c>
    </row>
    <row r="1447" spans="1:12" x14ac:dyDescent="0.2">
      <c r="A1447" s="77" t="s">
        <v>19</v>
      </c>
      <c r="B1447" s="68" t="s">
        <v>22</v>
      </c>
      <c r="C1447" s="68" t="s">
        <v>9</v>
      </c>
      <c r="D1447" s="68" t="s">
        <v>290</v>
      </c>
      <c r="E1447" s="88">
        <f>+IF(ISNUMBER(DATA!H735),DATA!H735,"n/a")</f>
        <v>41.83</v>
      </c>
      <c r="F1447" s="79" t="str">
        <f>+IF(ISNUMBER(DATA!I735),DATA!I735,"n/a")</f>
        <v>n/a</v>
      </c>
      <c r="G1447" s="88">
        <f>+IF(ISNUMBER(DATA!J735),DATA!J735,"n/a")</f>
        <v>119.02</v>
      </c>
      <c r="H1447" s="79">
        <f>+IF(ISNUMBER(DATA!K735),DATA!K735,"n/a")</f>
        <v>55.947367999999997</v>
      </c>
      <c r="I1447" s="88">
        <f>+IF(ISNUMBER(DATA!L735),DATA!L735,"n/a")</f>
        <v>119.02</v>
      </c>
      <c r="J1447" s="79">
        <f>+IF(ISNUMBER(DATA!M735),DATA!M735,"n/a")</f>
        <v>55.947367999999997</v>
      </c>
      <c r="K1447" s="88">
        <f>+IF(ISNUMBER(DATA!N735),DATA!N735,"n/a")</f>
        <v>120.15</v>
      </c>
      <c r="L1447" s="79">
        <f>+IF(ISNUMBER(DATA!O735),DATA!O735,"n/a")</f>
        <v>36.198141999999997</v>
      </c>
    </row>
    <row r="1448" spans="1:12" x14ac:dyDescent="0.2">
      <c r="A1448" s="77" t="s">
        <v>19</v>
      </c>
      <c r="B1448" s="68" t="s">
        <v>22</v>
      </c>
      <c r="C1448" s="68" t="s">
        <v>9</v>
      </c>
      <c r="D1448" s="68" t="s">
        <v>291</v>
      </c>
      <c r="E1448" s="88">
        <f>+IF(ISNUMBER(DATA!H736),DATA!H736,"n/a")</f>
        <v>7.87</v>
      </c>
      <c r="F1448" s="79">
        <f>+IF(ISNUMBER(DATA!I736),DATA!I736,"n/a")</f>
        <v>0</v>
      </c>
      <c r="G1448" s="88">
        <f>+IF(ISNUMBER(DATA!J736),DATA!J736,"n/a")</f>
        <v>29.03</v>
      </c>
      <c r="H1448" s="79">
        <f>+IF(ISNUMBER(DATA!K736),DATA!K736,"n/a")</f>
        <v>0.253996</v>
      </c>
      <c r="I1448" s="88">
        <f>+IF(ISNUMBER(DATA!L736),DATA!L736,"n/a")</f>
        <v>81.81</v>
      </c>
      <c r="J1448" s="79">
        <f>+IF(ISNUMBER(DATA!M736),DATA!M736,"n/a")</f>
        <v>0.34246799999999999</v>
      </c>
      <c r="K1448" s="88">
        <f>+IF(ISNUMBER(DATA!N736),DATA!N736,"n/a")</f>
        <v>188.97</v>
      </c>
      <c r="L1448" s="79">
        <f>+IF(ISNUMBER(DATA!O736),DATA!O736,"n/a")</f>
        <v>0.157195</v>
      </c>
    </row>
    <row r="1449" spans="1:12" x14ac:dyDescent="0.2">
      <c r="A1449" s="77" t="s">
        <v>19</v>
      </c>
      <c r="B1449" s="68" t="s">
        <v>22</v>
      </c>
      <c r="C1449" s="68" t="s">
        <v>9</v>
      </c>
      <c r="D1449" s="68" t="s">
        <v>292</v>
      </c>
      <c r="E1449" s="88">
        <f>+IF(ISNUMBER(DATA!H737),DATA!H737,"n/a")</f>
        <v>0</v>
      </c>
      <c r="F1449" s="79" t="str">
        <f>+IF(ISNUMBER(DATA!I737),DATA!I737,"n/a")</f>
        <v>n/a</v>
      </c>
      <c r="G1449" s="88">
        <f>+IF(ISNUMBER(DATA!J737),DATA!J737,"n/a")</f>
        <v>0</v>
      </c>
      <c r="H1449" s="79" t="str">
        <f>+IF(ISNUMBER(DATA!K737),DATA!K737,"n/a")</f>
        <v>n/a</v>
      </c>
      <c r="I1449" s="88">
        <f>+IF(ISNUMBER(DATA!L737),DATA!L737,"n/a")</f>
        <v>0</v>
      </c>
      <c r="J1449" s="79" t="str">
        <f>+IF(ISNUMBER(DATA!M737),DATA!M737,"n/a")</f>
        <v>n/a</v>
      </c>
      <c r="K1449" s="88">
        <f>+IF(ISNUMBER(DATA!N737),DATA!N737,"n/a")</f>
        <v>0</v>
      </c>
      <c r="L1449" s="79" t="str">
        <f>+IF(ISNUMBER(DATA!O737),DATA!O737,"n/a")</f>
        <v>n/a</v>
      </c>
    </row>
    <row r="1450" spans="1:12" x14ac:dyDescent="0.2">
      <c r="A1450" s="77" t="s">
        <v>19</v>
      </c>
      <c r="B1450" s="68" t="s">
        <v>22</v>
      </c>
      <c r="C1450" s="68" t="s">
        <v>9</v>
      </c>
      <c r="D1450" s="68" t="s">
        <v>293</v>
      </c>
      <c r="E1450" s="88">
        <f>+IF(ISNUMBER(DATA!H738),DATA!H738,"n/a")</f>
        <v>0.63</v>
      </c>
      <c r="F1450" s="79">
        <f>+IF(ISNUMBER(DATA!I738),DATA!I738,"n/a")</f>
        <v>-0.1</v>
      </c>
      <c r="G1450" s="88">
        <f>+IF(ISNUMBER(DATA!J738),DATA!J738,"n/a")</f>
        <v>2.73</v>
      </c>
      <c r="H1450" s="79">
        <f>+IF(ISNUMBER(DATA!K738),DATA!K738,"n/a")</f>
        <v>-0.45508999999999999</v>
      </c>
      <c r="I1450" s="88">
        <f>+IF(ISNUMBER(DATA!L738),DATA!L738,"n/a")</f>
        <v>5.34</v>
      </c>
      <c r="J1450" s="79">
        <f>+IF(ISNUMBER(DATA!M738),DATA!M738,"n/a")</f>
        <v>-5.587E-3</v>
      </c>
      <c r="K1450" s="88">
        <f>+IF(ISNUMBER(DATA!N738),DATA!N738,"n/a")</f>
        <v>8.2100000000000009</v>
      </c>
      <c r="L1450" s="79">
        <f>+IF(ISNUMBER(DATA!O738),DATA!O738,"n/a")</f>
        <v>-0.884772</v>
      </c>
    </row>
    <row r="1451" spans="1:12" x14ac:dyDescent="0.2">
      <c r="A1451" s="77" t="s">
        <v>19</v>
      </c>
      <c r="B1451" s="68" t="s">
        <v>22</v>
      </c>
      <c r="C1451" s="68" t="s">
        <v>9</v>
      </c>
      <c r="D1451" s="68" t="s">
        <v>294</v>
      </c>
      <c r="E1451" s="88">
        <f>+IF(ISNUMBER(DATA!H739),DATA!H739,"n/a")</f>
        <v>46.13</v>
      </c>
      <c r="F1451" s="79">
        <f>+IF(ISNUMBER(DATA!I739),DATA!I739,"n/a")</f>
        <v>-0.869398</v>
      </c>
      <c r="G1451" s="88">
        <f>+IF(ISNUMBER(DATA!J739),DATA!J739,"n/a")</f>
        <v>132.97</v>
      </c>
      <c r="H1451" s="79">
        <f>+IF(ISNUMBER(DATA!K739),DATA!K739,"n/a")</f>
        <v>-0.89798100000000003</v>
      </c>
      <c r="I1451" s="88">
        <f>+IF(ISNUMBER(DATA!L739),DATA!L739,"n/a")</f>
        <v>444.4</v>
      </c>
      <c r="J1451" s="79">
        <f>+IF(ISNUMBER(DATA!M739),DATA!M739,"n/a")</f>
        <v>-0.73860999999999999</v>
      </c>
      <c r="K1451" s="88">
        <f>+IF(ISNUMBER(DATA!N739),DATA!N739,"n/a")</f>
        <v>1276.6099999999999</v>
      </c>
      <c r="L1451" s="79">
        <f>+IF(ISNUMBER(DATA!O739),DATA!O739,"n/a")</f>
        <v>-0.45083299999999998</v>
      </c>
    </row>
    <row r="1452" spans="1:12" x14ac:dyDescent="0.2">
      <c r="A1452" s="77" t="s">
        <v>19</v>
      </c>
      <c r="B1452" s="68" t="s">
        <v>22</v>
      </c>
      <c r="C1452" s="68" t="s">
        <v>9</v>
      </c>
      <c r="D1452" s="68" t="s">
        <v>295</v>
      </c>
      <c r="E1452" s="88">
        <f>+IF(ISNUMBER(DATA!H740),DATA!H740,"n/a")</f>
        <v>4.8899999999999997</v>
      </c>
      <c r="F1452" s="79">
        <f>+IF(ISNUMBER(DATA!I740),DATA!I740,"n/a")</f>
        <v>0.137209</v>
      </c>
      <c r="G1452" s="88">
        <f>+IF(ISNUMBER(DATA!J740),DATA!J740,"n/a")</f>
        <v>14.86</v>
      </c>
      <c r="H1452" s="79">
        <f>+IF(ISNUMBER(DATA!K740),DATA!K740,"n/a")</f>
        <v>1.348E-3</v>
      </c>
      <c r="I1452" s="88">
        <f>+IF(ISNUMBER(DATA!L740),DATA!L740,"n/a")</f>
        <v>37.47</v>
      </c>
      <c r="J1452" s="79">
        <f>+IF(ISNUMBER(DATA!M740),DATA!M740,"n/a")</f>
        <v>0.178673</v>
      </c>
      <c r="K1452" s="88">
        <f>+IF(ISNUMBER(DATA!N740),DATA!N740,"n/a")</f>
        <v>90.9</v>
      </c>
      <c r="L1452" s="79">
        <f>+IF(ISNUMBER(DATA!O740),DATA!O740,"n/a")</f>
        <v>0.16106799999999999</v>
      </c>
    </row>
    <row r="1453" spans="1:12" x14ac:dyDescent="0.2">
      <c r="A1453" s="77" t="s">
        <v>19</v>
      </c>
      <c r="B1453" s="68" t="s">
        <v>22</v>
      </c>
      <c r="C1453" s="68" t="s">
        <v>9</v>
      </c>
      <c r="D1453" s="68" t="s">
        <v>296</v>
      </c>
      <c r="E1453" s="88">
        <f>+IF(ISNUMBER(DATA!H741),DATA!H741,"n/a")</f>
        <v>0.91</v>
      </c>
      <c r="F1453" s="79">
        <f>+IF(ISNUMBER(DATA!I741),DATA!I741,"n/a")</f>
        <v>-0.36805599999999999</v>
      </c>
      <c r="G1453" s="88">
        <f>+IF(ISNUMBER(DATA!J741),DATA!J741,"n/a")</f>
        <v>2.09</v>
      </c>
      <c r="H1453" s="79">
        <f>+IF(ISNUMBER(DATA!K741),DATA!K741,"n/a")</f>
        <v>-0.83279999999999998</v>
      </c>
      <c r="I1453" s="88">
        <f>+IF(ISNUMBER(DATA!L741),DATA!L741,"n/a")</f>
        <v>5.87</v>
      </c>
      <c r="J1453" s="79">
        <f>+IF(ISNUMBER(DATA!M741),DATA!M741,"n/a")</f>
        <v>-0.87146900000000005</v>
      </c>
      <c r="K1453" s="88">
        <f>+IF(ISNUMBER(DATA!N741),DATA!N741,"n/a")</f>
        <v>14.51</v>
      </c>
      <c r="L1453" s="79">
        <f>+IF(ISNUMBER(DATA!O741),DATA!O741,"n/a")</f>
        <v>-0.87503200000000003</v>
      </c>
    </row>
    <row r="1454" spans="1:12" x14ac:dyDescent="0.2">
      <c r="A1454" s="77" t="s">
        <v>19</v>
      </c>
      <c r="B1454" s="68" t="s">
        <v>22</v>
      </c>
      <c r="C1454" s="68" t="s">
        <v>9</v>
      </c>
      <c r="D1454" s="68" t="s">
        <v>297</v>
      </c>
      <c r="E1454" s="88">
        <f>+IF(ISNUMBER(DATA!H742),DATA!H742,"n/a")</f>
        <v>0</v>
      </c>
      <c r="F1454" s="79">
        <f>+IF(ISNUMBER(DATA!I742),DATA!I742,"n/a")</f>
        <v>-1</v>
      </c>
      <c r="G1454" s="88">
        <f>+IF(ISNUMBER(DATA!J742),DATA!J742,"n/a")</f>
        <v>0</v>
      </c>
      <c r="H1454" s="79">
        <f>+IF(ISNUMBER(DATA!K742),DATA!K742,"n/a")</f>
        <v>-1</v>
      </c>
      <c r="I1454" s="88">
        <f>+IF(ISNUMBER(DATA!L742),DATA!L742,"n/a")</f>
        <v>0.45</v>
      </c>
      <c r="J1454" s="79">
        <f>+IF(ISNUMBER(DATA!M742),DATA!M742,"n/a")</f>
        <v>-0.78365399999999996</v>
      </c>
      <c r="K1454" s="88">
        <f>+IF(ISNUMBER(DATA!N742),DATA!N742,"n/a")</f>
        <v>0.45</v>
      </c>
      <c r="L1454" s="79">
        <f>+IF(ISNUMBER(DATA!O742),DATA!O742,"n/a")</f>
        <v>-0.86918600000000001</v>
      </c>
    </row>
    <row r="1455" spans="1:12" x14ac:dyDescent="0.2">
      <c r="A1455" s="77" t="s">
        <v>19</v>
      </c>
      <c r="B1455" s="68" t="s">
        <v>22</v>
      </c>
      <c r="C1455" s="68" t="s">
        <v>9</v>
      </c>
      <c r="D1455" s="68" t="s">
        <v>298</v>
      </c>
      <c r="E1455" s="88">
        <f>+IF(ISNUMBER(DATA!H743),DATA!H743,"n/a")</f>
        <v>3.43</v>
      </c>
      <c r="F1455" s="79" t="str">
        <f>+IF(ISNUMBER(DATA!I743),DATA!I743,"n/a")</f>
        <v>n/a</v>
      </c>
      <c r="G1455" s="88">
        <f>+IF(ISNUMBER(DATA!J743),DATA!J743,"n/a")</f>
        <v>23.65</v>
      </c>
      <c r="H1455" s="79" t="str">
        <f>+IF(ISNUMBER(DATA!K743),DATA!K743,"n/a")</f>
        <v>n/a</v>
      </c>
      <c r="I1455" s="88">
        <f>+IF(ISNUMBER(DATA!L743),DATA!L743,"n/a")</f>
        <v>35.4</v>
      </c>
      <c r="J1455" s="79" t="str">
        <f>+IF(ISNUMBER(DATA!M743),DATA!M743,"n/a")</f>
        <v>n/a</v>
      </c>
      <c r="K1455" s="88">
        <f>+IF(ISNUMBER(DATA!N743),DATA!N743,"n/a")</f>
        <v>44.35</v>
      </c>
      <c r="L1455" s="79">
        <f>+IF(ISNUMBER(DATA!O743),DATA!O743,"n/a")</f>
        <v>4.6424940000000001</v>
      </c>
    </row>
    <row r="1456" spans="1:12" x14ac:dyDescent="0.2">
      <c r="A1456" s="77" t="s">
        <v>19</v>
      </c>
      <c r="B1456" s="68" t="s">
        <v>22</v>
      </c>
      <c r="C1456" s="68" t="s">
        <v>9</v>
      </c>
      <c r="D1456" s="68" t="s">
        <v>299</v>
      </c>
      <c r="E1456" s="88">
        <f>+IF(ISNUMBER(DATA!H744),DATA!H744,"n/a")</f>
        <v>8.01</v>
      </c>
      <c r="F1456" s="79">
        <f>+IF(ISNUMBER(DATA!I744),DATA!I744,"n/a")</f>
        <v>-0.27049200000000001</v>
      </c>
      <c r="G1456" s="88">
        <f>+IF(ISNUMBER(DATA!J744),DATA!J744,"n/a")</f>
        <v>39.5</v>
      </c>
      <c r="H1456" s="79">
        <f>+IF(ISNUMBER(DATA!K744),DATA!K744,"n/a")</f>
        <v>0.49507899999999999</v>
      </c>
      <c r="I1456" s="88">
        <f>+IF(ISNUMBER(DATA!L744),DATA!L744,"n/a")</f>
        <v>79.56</v>
      </c>
      <c r="J1456" s="79">
        <f>+IF(ISNUMBER(DATA!M744),DATA!M744,"n/a")</f>
        <v>0.37243399999999999</v>
      </c>
      <c r="K1456" s="88">
        <f>+IF(ISNUMBER(DATA!N744),DATA!N744,"n/a")</f>
        <v>156.08000000000001</v>
      </c>
      <c r="L1456" s="79">
        <f>+IF(ISNUMBER(DATA!O744),DATA!O744,"n/a")</f>
        <v>0.31502200000000002</v>
      </c>
    </row>
    <row r="1457" spans="1:12" x14ac:dyDescent="0.2">
      <c r="A1457" s="77" t="s">
        <v>19</v>
      </c>
      <c r="B1457" s="68" t="s">
        <v>22</v>
      </c>
      <c r="C1457" s="68" t="s">
        <v>9</v>
      </c>
      <c r="D1457" s="68" t="s">
        <v>300</v>
      </c>
      <c r="E1457" s="88">
        <f>+IF(ISNUMBER(DATA!H745),DATA!H745,"n/a")</f>
        <v>1.39</v>
      </c>
      <c r="F1457" s="79">
        <f>+IF(ISNUMBER(DATA!I745),DATA!I745,"n/a")</f>
        <v>-0.39826800000000001</v>
      </c>
      <c r="G1457" s="88">
        <f>+IF(ISNUMBER(DATA!J745),DATA!J745,"n/a")</f>
        <v>5.54</v>
      </c>
      <c r="H1457" s="79">
        <f>+IF(ISNUMBER(DATA!K745),DATA!K745,"n/a")</f>
        <v>-0.239011</v>
      </c>
      <c r="I1457" s="88">
        <f>+IF(ISNUMBER(DATA!L745),DATA!L745,"n/a")</f>
        <v>11.59</v>
      </c>
      <c r="J1457" s="79">
        <f>+IF(ISNUMBER(DATA!M745),DATA!M745,"n/a")</f>
        <v>-0.47485300000000003</v>
      </c>
      <c r="K1457" s="88">
        <f>+IF(ISNUMBER(DATA!N745),DATA!N745,"n/a")</f>
        <v>41.7</v>
      </c>
      <c r="L1457" s="79">
        <f>+IF(ISNUMBER(DATA!O745),DATA!O745,"n/a")</f>
        <v>-0.32436799999999999</v>
      </c>
    </row>
    <row r="1458" spans="1:12" x14ac:dyDescent="0.2">
      <c r="A1458" s="77" t="s">
        <v>19</v>
      </c>
      <c r="B1458" s="68" t="s">
        <v>22</v>
      </c>
      <c r="C1458" s="68" t="s">
        <v>9</v>
      </c>
      <c r="D1458" s="68" t="s">
        <v>301</v>
      </c>
      <c r="E1458" s="88">
        <f>+IF(ISNUMBER(DATA!H746),DATA!H746,"n/a")</f>
        <v>2.4</v>
      </c>
      <c r="F1458" s="79">
        <f>+IF(ISNUMBER(DATA!I746),DATA!I746,"n/a")</f>
        <v>-0.50617299999999998</v>
      </c>
      <c r="G1458" s="88">
        <f>+IF(ISNUMBER(DATA!J746),DATA!J746,"n/a")</f>
        <v>4.04</v>
      </c>
      <c r="H1458" s="79">
        <f>+IF(ISNUMBER(DATA!K746),DATA!K746,"n/a")</f>
        <v>-0.78361000000000003</v>
      </c>
      <c r="I1458" s="88">
        <f>+IF(ISNUMBER(DATA!L746),DATA!L746,"n/a")</f>
        <v>12.53</v>
      </c>
      <c r="J1458" s="79">
        <f>+IF(ISNUMBER(DATA!M746),DATA!M746,"n/a")</f>
        <v>-0.49023600000000001</v>
      </c>
      <c r="K1458" s="88">
        <f>+IF(ISNUMBER(DATA!N746),DATA!N746,"n/a")</f>
        <v>45.72</v>
      </c>
      <c r="L1458" s="79">
        <f>+IF(ISNUMBER(DATA!O746),DATA!O746,"n/a")</f>
        <v>0.16722000000000001</v>
      </c>
    </row>
    <row r="1459" spans="1:12" x14ac:dyDescent="0.2">
      <c r="A1459" s="77" t="s">
        <v>19</v>
      </c>
      <c r="B1459" s="68" t="s">
        <v>22</v>
      </c>
      <c r="C1459" s="68" t="s">
        <v>9</v>
      </c>
      <c r="D1459" s="68" t="s">
        <v>302</v>
      </c>
      <c r="E1459" s="88">
        <f>+IF(ISNUMBER(DATA!H747),DATA!H747,"n/a")</f>
        <v>0</v>
      </c>
      <c r="F1459" s="79">
        <f>+IF(ISNUMBER(DATA!I747),DATA!I747,"n/a")</f>
        <v>-1</v>
      </c>
      <c r="G1459" s="88">
        <f>+IF(ISNUMBER(DATA!J747),DATA!J747,"n/a")</f>
        <v>0</v>
      </c>
      <c r="H1459" s="79">
        <f>+IF(ISNUMBER(DATA!K747),DATA!K747,"n/a")</f>
        <v>-1</v>
      </c>
      <c r="I1459" s="88">
        <f>+IF(ISNUMBER(DATA!L747),DATA!L747,"n/a")</f>
        <v>0</v>
      </c>
      <c r="J1459" s="79">
        <f>+IF(ISNUMBER(DATA!M747),DATA!M747,"n/a")</f>
        <v>-1</v>
      </c>
      <c r="K1459" s="88">
        <f>+IF(ISNUMBER(DATA!N747),DATA!N747,"n/a")</f>
        <v>24.95</v>
      </c>
      <c r="L1459" s="79">
        <f>+IF(ISNUMBER(DATA!O747),DATA!O747,"n/a")</f>
        <v>-0.70777699999999999</v>
      </c>
    </row>
    <row r="1460" spans="1:12" x14ac:dyDescent="0.2">
      <c r="A1460" s="77" t="s">
        <v>19</v>
      </c>
      <c r="B1460" s="68" t="s">
        <v>22</v>
      </c>
      <c r="C1460" s="68" t="s">
        <v>9</v>
      </c>
      <c r="D1460" s="68" t="s">
        <v>303</v>
      </c>
      <c r="E1460" s="88">
        <f>+IF(ISNUMBER(DATA!H748),DATA!H748,"n/a")</f>
        <v>1.84</v>
      </c>
      <c r="F1460" s="79">
        <f>+IF(ISNUMBER(DATA!I748),DATA!I748,"n/a")</f>
        <v>-0.59912900000000002</v>
      </c>
      <c r="G1460" s="88">
        <f>+IF(ISNUMBER(DATA!J748),DATA!J748,"n/a")</f>
        <v>2.2999999999999998</v>
      </c>
      <c r="H1460" s="79">
        <f>+IF(ISNUMBER(DATA!K748),DATA!K748,"n/a")</f>
        <v>-0.86243999999999998</v>
      </c>
      <c r="I1460" s="88">
        <f>+IF(ISNUMBER(DATA!L748),DATA!L748,"n/a")</f>
        <v>7.25</v>
      </c>
      <c r="J1460" s="79">
        <f>+IF(ISNUMBER(DATA!M748),DATA!M748,"n/a")</f>
        <v>-0.836121</v>
      </c>
      <c r="K1460" s="88">
        <f>+IF(ISNUMBER(DATA!N748),DATA!N748,"n/a")</f>
        <v>35.51</v>
      </c>
      <c r="L1460" s="79">
        <f>+IF(ISNUMBER(DATA!O748),DATA!O748,"n/a")</f>
        <v>-0.62801200000000001</v>
      </c>
    </row>
    <row r="1461" spans="1:12" x14ac:dyDescent="0.2">
      <c r="A1461" s="77" t="s">
        <v>19</v>
      </c>
      <c r="B1461" s="68" t="s">
        <v>22</v>
      </c>
      <c r="C1461" s="68" t="s">
        <v>9</v>
      </c>
      <c r="D1461" s="68" t="s">
        <v>304</v>
      </c>
      <c r="E1461" s="88">
        <f>+IF(ISNUMBER(DATA!H749),DATA!H749,"n/a")</f>
        <v>2.19</v>
      </c>
      <c r="F1461" s="79">
        <f>+IF(ISNUMBER(DATA!I749),DATA!I749,"n/a")</f>
        <v>-0.38997199999999999</v>
      </c>
      <c r="G1461" s="88">
        <f>+IF(ISNUMBER(DATA!J749),DATA!J749,"n/a")</f>
        <v>5.0199999999999996</v>
      </c>
      <c r="H1461" s="79">
        <f>+IF(ISNUMBER(DATA!K749),DATA!K749,"n/a")</f>
        <v>-0.499002</v>
      </c>
      <c r="I1461" s="88">
        <f>+IF(ISNUMBER(DATA!L749),DATA!L749,"n/a")</f>
        <v>11.09</v>
      </c>
      <c r="J1461" s="79">
        <f>+IF(ISNUMBER(DATA!M749),DATA!M749,"n/a")</f>
        <v>-0.57976499999999997</v>
      </c>
      <c r="K1461" s="88">
        <f>+IF(ISNUMBER(DATA!N749),DATA!N749,"n/a")</f>
        <v>47.99</v>
      </c>
      <c r="L1461" s="79">
        <f>+IF(ISNUMBER(DATA!O749),DATA!O749,"n/a")</f>
        <v>-0.29962100000000003</v>
      </c>
    </row>
    <row r="1462" spans="1:12" x14ac:dyDescent="0.2">
      <c r="A1462" s="77" t="s">
        <v>19</v>
      </c>
      <c r="B1462" s="68" t="s">
        <v>22</v>
      </c>
      <c r="C1462" s="68" t="s">
        <v>9</v>
      </c>
      <c r="D1462" s="68" t="s">
        <v>305</v>
      </c>
      <c r="E1462" s="88">
        <f>+IF(ISNUMBER(DATA!H750),DATA!H750,"n/a")</f>
        <v>0</v>
      </c>
      <c r="F1462" s="79" t="str">
        <f>+IF(ISNUMBER(DATA!I750),DATA!I750,"n/a")</f>
        <v>n/a</v>
      </c>
      <c r="G1462" s="88">
        <f>+IF(ISNUMBER(DATA!J750),DATA!J750,"n/a")</f>
        <v>0.76</v>
      </c>
      <c r="H1462" s="79" t="str">
        <f>+IF(ISNUMBER(DATA!K750),DATA!K750,"n/a")</f>
        <v>n/a</v>
      </c>
      <c r="I1462" s="88">
        <f>+IF(ISNUMBER(DATA!L750),DATA!L750,"n/a")</f>
        <v>2.5</v>
      </c>
      <c r="J1462" s="79" t="str">
        <f>+IF(ISNUMBER(DATA!M750),DATA!M750,"n/a")</f>
        <v>n/a</v>
      </c>
      <c r="K1462" s="88">
        <f>+IF(ISNUMBER(DATA!N750),DATA!N750,"n/a")</f>
        <v>3.74</v>
      </c>
      <c r="L1462" s="79">
        <f>+IF(ISNUMBER(DATA!O750),DATA!O750,"n/a")</f>
        <v>9.6857140000000008</v>
      </c>
    </row>
    <row r="1463" spans="1:12" x14ac:dyDescent="0.2">
      <c r="A1463" s="77" t="s">
        <v>19</v>
      </c>
      <c r="B1463" s="68" t="s">
        <v>22</v>
      </c>
      <c r="C1463" s="68" t="s">
        <v>9</v>
      </c>
      <c r="D1463" s="68" t="s">
        <v>306</v>
      </c>
      <c r="E1463" s="88">
        <f>+IF(ISNUMBER(DATA!H751),DATA!H751,"n/a")</f>
        <v>474.27</v>
      </c>
      <c r="F1463" s="79">
        <f>+IF(ISNUMBER(DATA!I751),DATA!I751,"n/a")</f>
        <v>-3.8655000000000002E-2</v>
      </c>
      <c r="G1463" s="88">
        <f>+IF(ISNUMBER(DATA!J751),DATA!J751,"n/a")</f>
        <v>1359.92</v>
      </c>
      <c r="H1463" s="79">
        <f>+IF(ISNUMBER(DATA!K751),DATA!K751,"n/a")</f>
        <v>-0.31031199999999998</v>
      </c>
      <c r="I1463" s="88">
        <f>+IF(ISNUMBER(DATA!L751),DATA!L751,"n/a")</f>
        <v>2910.54</v>
      </c>
      <c r="J1463" s="79">
        <f>+IF(ISNUMBER(DATA!M751),DATA!M751,"n/a")</f>
        <v>2.1131E-2</v>
      </c>
      <c r="K1463" s="88">
        <f>+IF(ISNUMBER(DATA!N751),DATA!N751,"n/a")</f>
        <v>5235.18</v>
      </c>
      <c r="L1463" s="79">
        <f>+IF(ISNUMBER(DATA!O751),DATA!O751,"n/a")</f>
        <v>-0.39752700000000002</v>
      </c>
    </row>
    <row r="1464" spans="1:12" x14ac:dyDescent="0.2">
      <c r="A1464" s="77" t="s">
        <v>19</v>
      </c>
      <c r="B1464" s="68" t="s">
        <v>22</v>
      </c>
      <c r="C1464" s="68" t="s">
        <v>9</v>
      </c>
      <c r="D1464" s="68" t="s">
        <v>307</v>
      </c>
      <c r="E1464" s="88">
        <f>+IF(ISNUMBER(DATA!H752),DATA!H752,"n/a")</f>
        <v>0</v>
      </c>
      <c r="F1464" s="79" t="str">
        <f>+IF(ISNUMBER(DATA!I752),DATA!I752,"n/a")</f>
        <v>n/a</v>
      </c>
      <c r="G1464" s="88">
        <f>+IF(ISNUMBER(DATA!J752),DATA!J752,"n/a")</f>
        <v>0</v>
      </c>
      <c r="H1464" s="79" t="str">
        <f>+IF(ISNUMBER(DATA!K752),DATA!K752,"n/a")</f>
        <v>n/a</v>
      </c>
      <c r="I1464" s="88">
        <f>+IF(ISNUMBER(DATA!L752),DATA!L752,"n/a")</f>
        <v>0</v>
      </c>
      <c r="J1464" s="79" t="str">
        <f>+IF(ISNUMBER(DATA!M752),DATA!M752,"n/a")</f>
        <v>n/a</v>
      </c>
      <c r="K1464" s="88">
        <f>+IF(ISNUMBER(DATA!N752),DATA!N752,"n/a")</f>
        <v>0</v>
      </c>
      <c r="L1464" s="79" t="str">
        <f>+IF(ISNUMBER(DATA!O752),DATA!O752,"n/a")</f>
        <v>n/a</v>
      </c>
    </row>
    <row r="1465" spans="1:12" x14ac:dyDescent="0.2">
      <c r="A1465" s="77" t="s">
        <v>19</v>
      </c>
      <c r="B1465" s="68" t="s">
        <v>22</v>
      </c>
      <c r="C1465" s="68" t="s">
        <v>9</v>
      </c>
      <c r="D1465" s="68" t="s">
        <v>308</v>
      </c>
      <c r="E1465" s="88">
        <f>+IF(ISNUMBER(DATA!H753),DATA!H753,"n/a")</f>
        <v>0</v>
      </c>
      <c r="F1465" s="79" t="str">
        <f>+IF(ISNUMBER(DATA!I753),DATA!I753,"n/a")</f>
        <v>n/a</v>
      </c>
      <c r="G1465" s="88">
        <f>+IF(ISNUMBER(DATA!J753),DATA!J753,"n/a")</f>
        <v>0</v>
      </c>
      <c r="H1465" s="79" t="str">
        <f>+IF(ISNUMBER(DATA!K753),DATA!K753,"n/a")</f>
        <v>n/a</v>
      </c>
      <c r="I1465" s="88">
        <f>+IF(ISNUMBER(DATA!L753),DATA!L753,"n/a")</f>
        <v>0</v>
      </c>
      <c r="J1465" s="79" t="str">
        <f>+IF(ISNUMBER(DATA!M753),DATA!M753,"n/a")</f>
        <v>n/a</v>
      </c>
      <c r="K1465" s="88">
        <f>+IF(ISNUMBER(DATA!N753),DATA!N753,"n/a")</f>
        <v>0</v>
      </c>
      <c r="L1465" s="79" t="str">
        <f>+IF(ISNUMBER(DATA!O753),DATA!O753,"n/a")</f>
        <v>n/a</v>
      </c>
    </row>
    <row r="1466" spans="1:12" x14ac:dyDescent="0.2">
      <c r="A1466" s="77" t="s">
        <v>19</v>
      </c>
      <c r="B1466" s="68" t="s">
        <v>22</v>
      </c>
      <c r="C1466" s="68" t="s">
        <v>9</v>
      </c>
      <c r="D1466" s="68" t="s">
        <v>309</v>
      </c>
      <c r="E1466" s="88">
        <f>+IF(ISNUMBER(DATA!H754),DATA!H754,"n/a")</f>
        <v>0</v>
      </c>
      <c r="F1466" s="79" t="str">
        <f>+IF(ISNUMBER(DATA!I754),DATA!I754,"n/a")</f>
        <v>n/a</v>
      </c>
      <c r="G1466" s="88">
        <f>+IF(ISNUMBER(DATA!J754),DATA!J754,"n/a")</f>
        <v>0</v>
      </c>
      <c r="H1466" s="79" t="str">
        <f>+IF(ISNUMBER(DATA!K754),DATA!K754,"n/a")</f>
        <v>n/a</v>
      </c>
      <c r="I1466" s="88">
        <f>+IF(ISNUMBER(DATA!L754),DATA!L754,"n/a")</f>
        <v>0</v>
      </c>
      <c r="J1466" s="79" t="str">
        <f>+IF(ISNUMBER(DATA!M754),DATA!M754,"n/a")</f>
        <v>n/a</v>
      </c>
      <c r="K1466" s="88">
        <f>+IF(ISNUMBER(DATA!N754),DATA!N754,"n/a")</f>
        <v>0.77</v>
      </c>
      <c r="L1466" s="79" t="str">
        <f>+IF(ISNUMBER(DATA!O754),DATA!O754,"n/a")</f>
        <v>n/a</v>
      </c>
    </row>
    <row r="1467" spans="1:12" x14ac:dyDescent="0.2">
      <c r="A1467" s="77" t="s">
        <v>19</v>
      </c>
      <c r="B1467" s="68" t="s">
        <v>22</v>
      </c>
      <c r="C1467" s="68" t="s">
        <v>9</v>
      </c>
      <c r="D1467" s="68" t="s">
        <v>310</v>
      </c>
      <c r="E1467" s="88">
        <f>+IF(ISNUMBER(DATA!H755),DATA!H755,"n/a")</f>
        <v>0.52</v>
      </c>
      <c r="F1467" s="79">
        <f>+IF(ISNUMBER(DATA!I755),DATA!I755,"n/a")</f>
        <v>1.1666669999999999</v>
      </c>
      <c r="G1467" s="88">
        <f>+IF(ISNUMBER(DATA!J755),DATA!J755,"n/a")</f>
        <v>2.4300000000000002</v>
      </c>
      <c r="H1467" s="79">
        <f>+IF(ISNUMBER(DATA!K755),DATA!K755,"n/a")</f>
        <v>3.1186440000000002</v>
      </c>
      <c r="I1467" s="88">
        <f>+IF(ISNUMBER(DATA!L755),DATA!L755,"n/a")</f>
        <v>9.25</v>
      </c>
      <c r="J1467" s="79">
        <f>+IF(ISNUMBER(DATA!M755),DATA!M755,"n/a")</f>
        <v>3.5792079999999999</v>
      </c>
      <c r="K1467" s="88">
        <f>+IF(ISNUMBER(DATA!N755),DATA!N755,"n/a")</f>
        <v>12.06</v>
      </c>
      <c r="L1467" s="79">
        <f>+IF(ISNUMBER(DATA!O755),DATA!O755,"n/a")</f>
        <v>0.348993</v>
      </c>
    </row>
    <row r="1468" spans="1:12" x14ac:dyDescent="0.2">
      <c r="A1468" s="77" t="s">
        <v>19</v>
      </c>
      <c r="B1468" s="68" t="s">
        <v>22</v>
      </c>
      <c r="C1468" s="68" t="s">
        <v>9</v>
      </c>
      <c r="D1468" s="68" t="s">
        <v>311</v>
      </c>
      <c r="E1468" s="88">
        <f>+IF(ISNUMBER(DATA!H756),DATA!H756,"n/a")</f>
        <v>190.15</v>
      </c>
      <c r="F1468" s="79">
        <f>+IF(ISNUMBER(DATA!I756),DATA!I756,"n/a")</f>
        <v>-0.61902199999999996</v>
      </c>
      <c r="G1468" s="88">
        <f>+IF(ISNUMBER(DATA!J756),DATA!J756,"n/a")</f>
        <v>636.37</v>
      </c>
      <c r="H1468" s="79">
        <f>+IF(ISNUMBER(DATA!K756),DATA!K756,"n/a")</f>
        <v>-0.63610800000000001</v>
      </c>
      <c r="I1468" s="88">
        <f>+IF(ISNUMBER(DATA!L756),DATA!L756,"n/a")</f>
        <v>1487.14</v>
      </c>
      <c r="J1468" s="79">
        <f>+IF(ISNUMBER(DATA!M756),DATA!M756,"n/a")</f>
        <v>-0.467389</v>
      </c>
      <c r="K1468" s="88">
        <f>+IF(ISNUMBER(DATA!N756),DATA!N756,"n/a")</f>
        <v>2244.4899999999998</v>
      </c>
      <c r="L1468" s="79">
        <f>+IF(ISNUMBER(DATA!O756),DATA!O756,"n/a")</f>
        <v>-0.495805</v>
      </c>
    </row>
    <row r="1469" spans="1:12" x14ac:dyDescent="0.2">
      <c r="A1469" s="77" t="s">
        <v>19</v>
      </c>
      <c r="B1469" s="68" t="s">
        <v>22</v>
      </c>
      <c r="C1469" s="68" t="s">
        <v>9</v>
      </c>
      <c r="D1469" s="68" t="s">
        <v>312</v>
      </c>
      <c r="E1469" s="88">
        <f>+IF(ISNUMBER(DATA!H757),DATA!H757,"n/a")</f>
        <v>2.68</v>
      </c>
      <c r="F1469" s="79" t="str">
        <f>+IF(ISNUMBER(DATA!I757),DATA!I757,"n/a")</f>
        <v>n/a</v>
      </c>
      <c r="G1469" s="88">
        <f>+IF(ISNUMBER(DATA!J757),DATA!J757,"n/a")</f>
        <v>3.74</v>
      </c>
      <c r="H1469" s="79">
        <f>+IF(ISNUMBER(DATA!K757),DATA!K757,"n/a")</f>
        <v>7.4713000000000002E-2</v>
      </c>
      <c r="I1469" s="88">
        <f>+IF(ISNUMBER(DATA!L757),DATA!L757,"n/a")</f>
        <v>7.81</v>
      </c>
      <c r="J1469" s="79">
        <f>+IF(ISNUMBER(DATA!M757),DATA!M757,"n/a")</f>
        <v>0.21273300000000001</v>
      </c>
      <c r="K1469" s="88">
        <f>+IF(ISNUMBER(DATA!N757),DATA!N757,"n/a")</f>
        <v>21.82</v>
      </c>
      <c r="L1469" s="79">
        <f>+IF(ISNUMBER(DATA!O757),DATA!O757,"n/a")</f>
        <v>-0.38204500000000002</v>
      </c>
    </row>
    <row r="1470" spans="1:12" x14ac:dyDescent="0.2">
      <c r="A1470" s="77" t="s">
        <v>19</v>
      </c>
      <c r="B1470" s="68" t="s">
        <v>22</v>
      </c>
      <c r="C1470" s="68" t="s">
        <v>9</v>
      </c>
      <c r="D1470" s="68" t="s">
        <v>313</v>
      </c>
      <c r="E1470" s="88">
        <f>+IF(ISNUMBER(DATA!H758),DATA!H758,"n/a")</f>
        <v>46.2</v>
      </c>
      <c r="F1470" s="79">
        <f>+IF(ISNUMBER(DATA!I758),DATA!I758,"n/a")</f>
        <v>0.78861800000000004</v>
      </c>
      <c r="G1470" s="88">
        <f>+IF(ISNUMBER(DATA!J758),DATA!J758,"n/a")</f>
        <v>142.03</v>
      </c>
      <c r="H1470" s="79">
        <f>+IF(ISNUMBER(DATA!K758),DATA!K758,"n/a")</f>
        <v>0.28872199999999998</v>
      </c>
      <c r="I1470" s="88">
        <f>+IF(ISNUMBER(DATA!L758),DATA!L758,"n/a")</f>
        <v>301.57</v>
      </c>
      <c r="J1470" s="79">
        <f>+IF(ISNUMBER(DATA!M758),DATA!M758,"n/a")</f>
        <v>3.6999999999999998E-2</v>
      </c>
      <c r="K1470" s="88">
        <f>+IF(ISNUMBER(DATA!N758),DATA!N758,"n/a")</f>
        <v>786.78</v>
      </c>
      <c r="L1470" s="79">
        <f>+IF(ISNUMBER(DATA!O758),DATA!O758,"n/a")</f>
        <v>0.29344999999999999</v>
      </c>
    </row>
    <row r="1471" spans="1:12" x14ac:dyDescent="0.2">
      <c r="A1471" s="77" t="s">
        <v>19</v>
      </c>
      <c r="B1471" s="68" t="s">
        <v>22</v>
      </c>
      <c r="C1471" s="68" t="s">
        <v>9</v>
      </c>
      <c r="D1471" s="68" t="s">
        <v>314</v>
      </c>
      <c r="E1471" s="88">
        <f>+IF(ISNUMBER(DATA!H759),DATA!H759,"n/a")</f>
        <v>57.51</v>
      </c>
      <c r="F1471" s="79">
        <f>+IF(ISNUMBER(DATA!I759),DATA!I759,"n/a")</f>
        <v>2.8986000000000001E-2</v>
      </c>
      <c r="G1471" s="88">
        <f>+IF(ISNUMBER(DATA!J759),DATA!J759,"n/a")</f>
        <v>181.18</v>
      </c>
      <c r="H1471" s="79">
        <f>+IF(ISNUMBER(DATA!K759),DATA!K759,"n/a")</f>
        <v>-0.39121699999999998</v>
      </c>
      <c r="I1471" s="88">
        <f>+IF(ISNUMBER(DATA!L759),DATA!L759,"n/a")</f>
        <v>213.17</v>
      </c>
      <c r="J1471" s="79">
        <f>+IF(ISNUMBER(DATA!M759),DATA!M759,"n/a")</f>
        <v>-0.61285500000000004</v>
      </c>
      <c r="K1471" s="88">
        <f>+IF(ISNUMBER(DATA!N759),DATA!N759,"n/a")</f>
        <v>337.68</v>
      </c>
      <c r="L1471" s="79">
        <f>+IF(ISNUMBER(DATA!O759),DATA!O759,"n/a")</f>
        <v>-0.61731599999999998</v>
      </c>
    </row>
    <row r="1472" spans="1:12" x14ac:dyDescent="0.2">
      <c r="A1472" s="77" t="s">
        <v>19</v>
      </c>
      <c r="B1472" s="68" t="s">
        <v>22</v>
      </c>
      <c r="C1472" s="68" t="s">
        <v>9</v>
      </c>
      <c r="D1472" s="68" t="s">
        <v>315</v>
      </c>
      <c r="E1472" s="88">
        <f>+IF(ISNUMBER(DATA!H760),DATA!H760,"n/a")</f>
        <v>0.92</v>
      </c>
      <c r="F1472" s="79" t="str">
        <f>+IF(ISNUMBER(DATA!I760),DATA!I760,"n/a")</f>
        <v>n/a</v>
      </c>
      <c r="G1472" s="88">
        <f>+IF(ISNUMBER(DATA!J760),DATA!J760,"n/a")</f>
        <v>0.92</v>
      </c>
      <c r="H1472" s="79" t="str">
        <f>+IF(ISNUMBER(DATA!K760),DATA!K760,"n/a")</f>
        <v>n/a</v>
      </c>
      <c r="I1472" s="88">
        <f>+IF(ISNUMBER(DATA!L760),DATA!L760,"n/a")</f>
        <v>0.92</v>
      </c>
      <c r="J1472" s="79">
        <f>+IF(ISNUMBER(DATA!M760),DATA!M760,"n/a")</f>
        <v>0</v>
      </c>
      <c r="K1472" s="88">
        <f>+IF(ISNUMBER(DATA!N760),DATA!N760,"n/a")</f>
        <v>0.92</v>
      </c>
      <c r="L1472" s="79">
        <f>+IF(ISNUMBER(DATA!O760),DATA!O760,"n/a")</f>
        <v>-0.85511800000000004</v>
      </c>
    </row>
    <row r="1473" spans="1:12" x14ac:dyDescent="0.2">
      <c r="A1473" s="77" t="s">
        <v>19</v>
      </c>
      <c r="B1473" s="68" t="s">
        <v>22</v>
      </c>
      <c r="C1473" s="68" t="s">
        <v>9</v>
      </c>
      <c r="D1473" s="68" t="s">
        <v>316</v>
      </c>
      <c r="E1473" s="88">
        <f>+IF(ISNUMBER(DATA!H761),DATA!H761,"n/a")</f>
        <v>0</v>
      </c>
      <c r="F1473" s="79" t="str">
        <f>+IF(ISNUMBER(DATA!I761),DATA!I761,"n/a")</f>
        <v>n/a</v>
      </c>
      <c r="G1473" s="88">
        <f>+IF(ISNUMBER(DATA!J761),DATA!J761,"n/a")</f>
        <v>0</v>
      </c>
      <c r="H1473" s="79">
        <f>+IF(ISNUMBER(DATA!K761),DATA!K761,"n/a")</f>
        <v>-1</v>
      </c>
      <c r="I1473" s="88">
        <f>+IF(ISNUMBER(DATA!L761),DATA!L761,"n/a")</f>
        <v>0</v>
      </c>
      <c r="J1473" s="79">
        <f>+IF(ISNUMBER(DATA!M761),DATA!M761,"n/a")</f>
        <v>-1</v>
      </c>
      <c r="K1473" s="88">
        <f>+IF(ISNUMBER(DATA!N761),DATA!N761,"n/a")</f>
        <v>0.08</v>
      </c>
      <c r="L1473" s="79">
        <f>+IF(ISNUMBER(DATA!O761),DATA!O761,"n/a")</f>
        <v>-0.97687900000000005</v>
      </c>
    </row>
    <row r="1474" spans="1:12" x14ac:dyDescent="0.2">
      <c r="A1474" s="77" t="s">
        <v>19</v>
      </c>
      <c r="B1474" s="68" t="s">
        <v>22</v>
      </c>
      <c r="C1474" s="68" t="s">
        <v>9</v>
      </c>
      <c r="D1474" s="68" t="s">
        <v>317</v>
      </c>
      <c r="E1474" s="88">
        <f>+IF(ISNUMBER(DATA!H762),DATA!H762,"n/a")</f>
        <v>0</v>
      </c>
      <c r="F1474" s="79" t="str">
        <f>+IF(ISNUMBER(DATA!I762),DATA!I762,"n/a")</f>
        <v>n/a</v>
      </c>
      <c r="G1474" s="88">
        <f>+IF(ISNUMBER(DATA!J762),DATA!J762,"n/a")</f>
        <v>0</v>
      </c>
      <c r="H1474" s="79" t="str">
        <f>+IF(ISNUMBER(DATA!K762),DATA!K762,"n/a")</f>
        <v>n/a</v>
      </c>
      <c r="I1474" s="88">
        <f>+IF(ISNUMBER(DATA!L762),DATA!L762,"n/a")</f>
        <v>0</v>
      </c>
      <c r="J1474" s="79" t="str">
        <f>+IF(ISNUMBER(DATA!M762),DATA!M762,"n/a")</f>
        <v>n/a</v>
      </c>
      <c r="K1474" s="88">
        <f>+IF(ISNUMBER(DATA!N762),DATA!N762,"n/a")</f>
        <v>0</v>
      </c>
      <c r="L1474" s="79">
        <f>+IF(ISNUMBER(DATA!O762),DATA!O762,"n/a")</f>
        <v>-1</v>
      </c>
    </row>
    <row r="1475" spans="1:12" x14ac:dyDescent="0.2">
      <c r="A1475" s="77" t="s">
        <v>19</v>
      </c>
      <c r="B1475" s="68" t="s">
        <v>22</v>
      </c>
      <c r="C1475" s="68" t="s">
        <v>9</v>
      </c>
      <c r="D1475" s="68" t="s">
        <v>318</v>
      </c>
      <c r="E1475" s="88">
        <f>+IF(ISNUMBER(DATA!H763),DATA!H763,"n/a")</f>
        <v>0</v>
      </c>
      <c r="F1475" s="79">
        <f>+IF(ISNUMBER(DATA!I763),DATA!I763,"n/a")</f>
        <v>-1</v>
      </c>
      <c r="G1475" s="88">
        <f>+IF(ISNUMBER(DATA!J763),DATA!J763,"n/a")</f>
        <v>0.54</v>
      </c>
      <c r="H1475" s="79">
        <f>+IF(ISNUMBER(DATA!K763),DATA!K763,"n/a")</f>
        <v>0.28571400000000002</v>
      </c>
      <c r="I1475" s="88">
        <f>+IF(ISNUMBER(DATA!L763),DATA!L763,"n/a")</f>
        <v>1.88</v>
      </c>
      <c r="J1475" s="79">
        <f>+IF(ISNUMBER(DATA!M763),DATA!M763,"n/a")</f>
        <v>1.2380949999999999</v>
      </c>
      <c r="K1475" s="88">
        <f>+IF(ISNUMBER(DATA!N763),DATA!N763,"n/a")</f>
        <v>2.8</v>
      </c>
      <c r="L1475" s="79">
        <f>+IF(ISNUMBER(DATA!O763),DATA!O763,"n/a")</f>
        <v>0.45833299999999999</v>
      </c>
    </row>
    <row r="1476" spans="1:12" x14ac:dyDescent="0.2">
      <c r="A1476" s="77" t="s">
        <v>19</v>
      </c>
      <c r="B1476" s="68" t="s">
        <v>22</v>
      </c>
      <c r="C1476" s="68" t="s">
        <v>9</v>
      </c>
      <c r="D1476" s="68" t="s">
        <v>319</v>
      </c>
      <c r="E1476" s="88">
        <f>+IF(ISNUMBER(DATA!H764),DATA!H764,"n/a")</f>
        <v>0</v>
      </c>
      <c r="F1476" s="79" t="str">
        <f>+IF(ISNUMBER(DATA!I764),DATA!I764,"n/a")</f>
        <v>n/a</v>
      </c>
      <c r="G1476" s="88">
        <f>+IF(ISNUMBER(DATA!J764),DATA!J764,"n/a")</f>
        <v>0.47</v>
      </c>
      <c r="H1476" s="79">
        <f>+IF(ISNUMBER(DATA!K764),DATA!K764,"n/a")</f>
        <v>-0.338028</v>
      </c>
      <c r="I1476" s="88">
        <f>+IF(ISNUMBER(DATA!L764),DATA!L764,"n/a")</f>
        <v>1.25</v>
      </c>
      <c r="J1476" s="79">
        <f>+IF(ISNUMBER(DATA!M764),DATA!M764,"n/a")</f>
        <v>-0.233129</v>
      </c>
      <c r="K1476" s="88">
        <f>+IF(ISNUMBER(DATA!N764),DATA!N764,"n/a")</f>
        <v>2.75</v>
      </c>
      <c r="L1476" s="79">
        <f>+IF(ISNUMBER(DATA!O764),DATA!O764,"n/a")</f>
        <v>-0.36046499999999998</v>
      </c>
    </row>
    <row r="1477" spans="1:12" x14ac:dyDescent="0.2">
      <c r="A1477" s="77" t="s">
        <v>19</v>
      </c>
      <c r="B1477" s="68" t="s">
        <v>22</v>
      </c>
      <c r="C1477" s="68" t="s">
        <v>9</v>
      </c>
      <c r="D1477" s="68" t="s">
        <v>320</v>
      </c>
      <c r="E1477" s="88">
        <f>+IF(ISNUMBER(DATA!H765),DATA!H765,"n/a")</f>
        <v>3.25</v>
      </c>
      <c r="F1477" s="79">
        <f>+IF(ISNUMBER(DATA!I765),DATA!I765,"n/a")</f>
        <v>0.17328499999999999</v>
      </c>
      <c r="G1477" s="88">
        <f>+IF(ISNUMBER(DATA!J765),DATA!J765,"n/a")</f>
        <v>7.66</v>
      </c>
      <c r="H1477" s="79">
        <f>+IF(ISNUMBER(DATA!K765),DATA!K765,"n/a")</f>
        <v>0.18575900000000001</v>
      </c>
      <c r="I1477" s="88">
        <f>+IF(ISNUMBER(DATA!L765),DATA!L765,"n/a")</f>
        <v>12.04</v>
      </c>
      <c r="J1477" s="79">
        <f>+IF(ISNUMBER(DATA!M765),DATA!M765,"n/a")</f>
        <v>2.5554E-2</v>
      </c>
      <c r="K1477" s="88">
        <f>+IF(ISNUMBER(DATA!N765),DATA!N765,"n/a")</f>
        <v>22.94</v>
      </c>
      <c r="L1477" s="79">
        <f>+IF(ISNUMBER(DATA!O765),DATA!O765,"n/a")</f>
        <v>-0.11462799999999999</v>
      </c>
    </row>
    <row r="1478" spans="1:12" x14ac:dyDescent="0.2">
      <c r="A1478" s="77" t="s">
        <v>19</v>
      </c>
      <c r="B1478" s="68" t="s">
        <v>22</v>
      </c>
      <c r="C1478" s="68" t="s">
        <v>9</v>
      </c>
      <c r="D1478" s="68" t="s">
        <v>321</v>
      </c>
      <c r="E1478" s="88">
        <f>+IF(ISNUMBER(DATA!H766),DATA!H766,"n/a")</f>
        <v>0</v>
      </c>
      <c r="F1478" s="79" t="str">
        <f>+IF(ISNUMBER(DATA!I766),DATA!I766,"n/a")</f>
        <v>n/a</v>
      </c>
      <c r="G1478" s="88">
        <f>+IF(ISNUMBER(DATA!J766),DATA!J766,"n/a")</f>
        <v>5.55</v>
      </c>
      <c r="H1478" s="79" t="str">
        <f>+IF(ISNUMBER(DATA!K766),DATA!K766,"n/a")</f>
        <v>n/a</v>
      </c>
      <c r="I1478" s="88">
        <f>+IF(ISNUMBER(DATA!L766),DATA!L766,"n/a")</f>
        <v>16.03</v>
      </c>
      <c r="J1478" s="79" t="str">
        <f>+IF(ISNUMBER(DATA!M766),DATA!M766,"n/a")</f>
        <v>n/a</v>
      </c>
      <c r="K1478" s="88">
        <f>+IF(ISNUMBER(DATA!N766),DATA!N766,"n/a")</f>
        <v>39.4</v>
      </c>
      <c r="L1478" s="79">
        <f>+IF(ISNUMBER(DATA!O766),DATA!O766,"n/a")</f>
        <v>206.36842100000001</v>
      </c>
    </row>
    <row r="1479" spans="1:12" x14ac:dyDescent="0.2">
      <c r="A1479" s="77" t="s">
        <v>19</v>
      </c>
      <c r="B1479" s="68" t="s">
        <v>22</v>
      </c>
      <c r="C1479" s="68" t="s">
        <v>9</v>
      </c>
      <c r="D1479" s="68" t="s">
        <v>322</v>
      </c>
      <c r="E1479" s="88">
        <f>+IF(ISNUMBER(DATA!H767),DATA!H767,"n/a")</f>
        <v>82.48</v>
      </c>
      <c r="F1479" s="79">
        <f>+IF(ISNUMBER(DATA!I767),DATA!I767,"n/a")</f>
        <v>1.0340320000000001</v>
      </c>
      <c r="G1479" s="88">
        <f>+IF(ISNUMBER(DATA!J767),DATA!J767,"n/a")</f>
        <v>243.36</v>
      </c>
      <c r="H1479" s="79">
        <f>+IF(ISNUMBER(DATA!K767),DATA!K767,"n/a")</f>
        <v>0.42766599999999999</v>
      </c>
      <c r="I1479" s="88">
        <f>+IF(ISNUMBER(DATA!L767),DATA!L767,"n/a")</f>
        <v>398.08</v>
      </c>
      <c r="J1479" s="79">
        <f>+IF(ISNUMBER(DATA!M767),DATA!M767,"n/a")</f>
        <v>0.98306300000000002</v>
      </c>
      <c r="K1479" s="88">
        <f>+IF(ISNUMBER(DATA!N767),DATA!N767,"n/a")</f>
        <v>842.58</v>
      </c>
      <c r="L1479" s="79">
        <f>+IF(ISNUMBER(DATA!O767),DATA!O767,"n/a")</f>
        <v>3.1973699999999998</v>
      </c>
    </row>
    <row r="1480" spans="1:12" x14ac:dyDescent="0.2">
      <c r="A1480" s="77" t="s">
        <v>19</v>
      </c>
      <c r="B1480" s="68" t="s">
        <v>22</v>
      </c>
      <c r="C1480" s="68" t="s">
        <v>9</v>
      </c>
      <c r="D1480" s="68" t="s">
        <v>323</v>
      </c>
      <c r="E1480" s="88">
        <f>+IF(ISNUMBER(DATA!H768),DATA!H768,"n/a")</f>
        <v>0</v>
      </c>
      <c r="F1480" s="79" t="str">
        <f>+IF(ISNUMBER(DATA!I768),DATA!I768,"n/a")</f>
        <v>n/a</v>
      </c>
      <c r="G1480" s="88">
        <f>+IF(ISNUMBER(DATA!J768),DATA!J768,"n/a")</f>
        <v>0</v>
      </c>
      <c r="H1480" s="79" t="str">
        <f>+IF(ISNUMBER(DATA!K768),DATA!K768,"n/a")</f>
        <v>n/a</v>
      </c>
      <c r="I1480" s="88">
        <f>+IF(ISNUMBER(DATA!L768),DATA!L768,"n/a")</f>
        <v>0</v>
      </c>
      <c r="J1480" s="79" t="str">
        <f>+IF(ISNUMBER(DATA!M768),DATA!M768,"n/a")</f>
        <v>n/a</v>
      </c>
      <c r="K1480" s="88">
        <f>+IF(ISNUMBER(DATA!N768),DATA!N768,"n/a")</f>
        <v>0</v>
      </c>
      <c r="L1480" s="79">
        <f>+IF(ISNUMBER(DATA!O768),DATA!O768,"n/a")</f>
        <v>-1</v>
      </c>
    </row>
    <row r="1481" spans="1:12" x14ac:dyDescent="0.2">
      <c r="A1481" s="77" t="s">
        <v>19</v>
      </c>
      <c r="B1481" s="68" t="s">
        <v>22</v>
      </c>
      <c r="C1481" s="68" t="s">
        <v>9</v>
      </c>
      <c r="D1481" s="68" t="s">
        <v>324</v>
      </c>
      <c r="E1481" s="88">
        <f>+IF(ISNUMBER(DATA!H769),DATA!H769,"n/a")</f>
        <v>0</v>
      </c>
      <c r="F1481" s="79" t="str">
        <f>+IF(ISNUMBER(DATA!I769),DATA!I769,"n/a")</f>
        <v>n/a</v>
      </c>
      <c r="G1481" s="88">
        <f>+IF(ISNUMBER(DATA!J769),DATA!J769,"n/a")</f>
        <v>0</v>
      </c>
      <c r="H1481" s="79" t="str">
        <f>+IF(ISNUMBER(DATA!K769),DATA!K769,"n/a")</f>
        <v>n/a</v>
      </c>
      <c r="I1481" s="88">
        <f>+IF(ISNUMBER(DATA!L769),DATA!L769,"n/a")</f>
        <v>0</v>
      </c>
      <c r="J1481" s="79" t="str">
        <f>+IF(ISNUMBER(DATA!M769),DATA!M769,"n/a")</f>
        <v>n/a</v>
      </c>
      <c r="K1481" s="88">
        <f>+IF(ISNUMBER(DATA!N769),DATA!N769,"n/a")</f>
        <v>0</v>
      </c>
      <c r="L1481" s="79" t="str">
        <f>+IF(ISNUMBER(DATA!O769),DATA!O769,"n/a")</f>
        <v>n/a</v>
      </c>
    </row>
    <row r="1482" spans="1:12" x14ac:dyDescent="0.2">
      <c r="A1482" s="77" t="s">
        <v>19</v>
      </c>
      <c r="B1482" s="68" t="s">
        <v>22</v>
      </c>
      <c r="C1482" s="68" t="s">
        <v>9</v>
      </c>
      <c r="D1482" s="68" t="s">
        <v>325</v>
      </c>
      <c r="E1482" s="88">
        <f>+IF(ISNUMBER(DATA!H770),DATA!H770,"n/a")</f>
        <v>7.0000000000000007E-2</v>
      </c>
      <c r="F1482" s="79" t="str">
        <f>+IF(ISNUMBER(DATA!I770),DATA!I770,"n/a")</f>
        <v>n/a</v>
      </c>
      <c r="G1482" s="88">
        <f>+IF(ISNUMBER(DATA!J770),DATA!J770,"n/a")</f>
        <v>0.14000000000000001</v>
      </c>
      <c r="H1482" s="79" t="str">
        <f>+IF(ISNUMBER(DATA!K770),DATA!K770,"n/a")</f>
        <v>n/a</v>
      </c>
      <c r="I1482" s="88">
        <f>+IF(ISNUMBER(DATA!L770),DATA!L770,"n/a")</f>
        <v>0.28000000000000003</v>
      </c>
      <c r="J1482" s="79" t="str">
        <f>+IF(ISNUMBER(DATA!M770),DATA!M770,"n/a")</f>
        <v>n/a</v>
      </c>
      <c r="K1482" s="88">
        <f>+IF(ISNUMBER(DATA!N770),DATA!N770,"n/a")</f>
        <v>0.62</v>
      </c>
      <c r="L1482" s="79">
        <f>+IF(ISNUMBER(DATA!O770),DATA!O770,"n/a")</f>
        <v>-0.114286</v>
      </c>
    </row>
    <row r="1483" spans="1:12" x14ac:dyDescent="0.2">
      <c r="A1483" s="77" t="s">
        <v>19</v>
      </c>
      <c r="B1483" s="68" t="s">
        <v>22</v>
      </c>
      <c r="C1483" s="68" t="s">
        <v>9</v>
      </c>
      <c r="D1483" s="68" t="s">
        <v>351</v>
      </c>
      <c r="E1483" s="88">
        <f>+IF(ISNUMBER(DATA!H771),DATA!H771,"n/a")</f>
        <v>4.16</v>
      </c>
      <c r="F1483" s="79">
        <f>+IF(ISNUMBER(DATA!I771),DATA!I771,"n/a")</f>
        <v>1.616352</v>
      </c>
      <c r="G1483" s="88">
        <f>+IF(ISNUMBER(DATA!J771),DATA!J771,"n/a")</f>
        <v>13.49</v>
      </c>
      <c r="H1483" s="79">
        <f>+IF(ISNUMBER(DATA!K771),DATA!K771,"n/a")</f>
        <v>1.358392</v>
      </c>
      <c r="I1483" s="88">
        <f>+IF(ISNUMBER(DATA!L771),DATA!L771,"n/a")</f>
        <v>26.72</v>
      </c>
      <c r="J1483" s="79">
        <f>+IF(ISNUMBER(DATA!M771),DATA!M771,"n/a")</f>
        <v>0.20850299999999999</v>
      </c>
      <c r="K1483" s="88">
        <f>+IF(ISNUMBER(DATA!N771),DATA!N771,"n/a")</f>
        <v>50.93</v>
      </c>
      <c r="L1483" s="79">
        <f>+IF(ISNUMBER(DATA!O771),DATA!O771,"n/a")</f>
        <v>-2.0577000000000002E-2</v>
      </c>
    </row>
    <row r="1484" spans="1:12" x14ac:dyDescent="0.2">
      <c r="A1484" s="77" t="s">
        <v>19</v>
      </c>
      <c r="B1484" s="68" t="s">
        <v>22</v>
      </c>
      <c r="C1484" s="68" t="s">
        <v>9</v>
      </c>
      <c r="D1484" s="68" t="s">
        <v>352</v>
      </c>
      <c r="E1484" s="88">
        <f>+IF(ISNUMBER(DATA!H772),DATA!H772,"n/a")</f>
        <v>0</v>
      </c>
      <c r="F1484" s="79" t="str">
        <f>+IF(ISNUMBER(DATA!I772),DATA!I772,"n/a")</f>
        <v>n/a</v>
      </c>
      <c r="G1484" s="88">
        <f>+IF(ISNUMBER(DATA!J772),DATA!J772,"n/a")</f>
        <v>0</v>
      </c>
      <c r="H1484" s="79" t="str">
        <f>+IF(ISNUMBER(DATA!K772),DATA!K772,"n/a")</f>
        <v>n/a</v>
      </c>
      <c r="I1484" s="88">
        <f>+IF(ISNUMBER(DATA!L772),DATA!L772,"n/a")</f>
        <v>0.26</v>
      </c>
      <c r="J1484" s="79" t="str">
        <f>+IF(ISNUMBER(DATA!M772),DATA!M772,"n/a")</f>
        <v>n/a</v>
      </c>
      <c r="K1484" s="88">
        <f>+IF(ISNUMBER(DATA!N772),DATA!N772,"n/a")</f>
        <v>0.9</v>
      </c>
      <c r="L1484" s="79" t="str">
        <f>+IF(ISNUMBER(DATA!O772),DATA!O772,"n/a")</f>
        <v>n/a</v>
      </c>
    </row>
    <row r="1485" spans="1:12" x14ac:dyDescent="0.2">
      <c r="A1485" s="77"/>
      <c r="E1485" s="102"/>
      <c r="F1485" s="103"/>
      <c r="G1485" s="102"/>
      <c r="H1485" s="103"/>
      <c r="I1485" s="102"/>
      <c r="J1485" s="103"/>
      <c r="K1485" s="102"/>
      <c r="L1485" s="103"/>
    </row>
    <row r="1486" spans="1:12" x14ac:dyDescent="0.2">
      <c r="A1486" s="77" t="s">
        <v>19</v>
      </c>
      <c r="B1486" s="68" t="s">
        <v>22</v>
      </c>
      <c r="C1486" s="68" t="s">
        <v>25</v>
      </c>
      <c r="D1486" s="68" t="s">
        <v>278</v>
      </c>
      <c r="E1486" s="88">
        <f>+IF(ISNUMBER(DATA!H782),DATA!H782,"n/a")</f>
        <v>0</v>
      </c>
      <c r="F1486" s="79" t="str">
        <f>+IF(ISNUMBER(DATA!I782),DATA!I782,"n/a")</f>
        <v>n/a</v>
      </c>
      <c r="G1486" s="88">
        <f>+IF(ISNUMBER(DATA!J782),DATA!J782,"n/a")</f>
        <v>0</v>
      </c>
      <c r="H1486" s="79" t="str">
        <f>+IF(ISNUMBER(DATA!K782),DATA!K782,"n/a")</f>
        <v>n/a</v>
      </c>
      <c r="I1486" s="88">
        <f>+IF(ISNUMBER(DATA!L782),DATA!L782,"n/a")</f>
        <v>0</v>
      </c>
      <c r="J1486" s="79" t="str">
        <f>+IF(ISNUMBER(DATA!M782),DATA!M782,"n/a")</f>
        <v>n/a</v>
      </c>
      <c r="K1486" s="88">
        <f>+IF(ISNUMBER(DATA!N782),DATA!N782,"n/a")</f>
        <v>0</v>
      </c>
      <c r="L1486" s="79" t="str">
        <f>+IF(ISNUMBER(DATA!O782),DATA!O782,"n/a")</f>
        <v>n/a</v>
      </c>
    </row>
    <row r="1487" spans="1:12" x14ac:dyDescent="0.2">
      <c r="A1487" s="77" t="s">
        <v>19</v>
      </c>
      <c r="B1487" s="68" t="s">
        <v>22</v>
      </c>
      <c r="C1487" s="68" t="s">
        <v>25</v>
      </c>
      <c r="D1487" s="68" t="s">
        <v>279</v>
      </c>
      <c r="E1487" s="88">
        <f>+IF(ISNUMBER(DATA!H783),DATA!H783,"n/a")</f>
        <v>0</v>
      </c>
      <c r="F1487" s="79" t="str">
        <f>+IF(ISNUMBER(DATA!I783),DATA!I783,"n/a")</f>
        <v>n/a</v>
      </c>
      <c r="G1487" s="88">
        <f>+IF(ISNUMBER(DATA!J783),DATA!J783,"n/a")</f>
        <v>0</v>
      </c>
      <c r="H1487" s="79" t="str">
        <f>+IF(ISNUMBER(DATA!K783),DATA!K783,"n/a")</f>
        <v>n/a</v>
      </c>
      <c r="I1487" s="88">
        <f>+IF(ISNUMBER(DATA!L783),DATA!L783,"n/a")</f>
        <v>0</v>
      </c>
      <c r="J1487" s="79" t="str">
        <f>+IF(ISNUMBER(DATA!M783),DATA!M783,"n/a")</f>
        <v>n/a</v>
      </c>
      <c r="K1487" s="88">
        <f>+IF(ISNUMBER(DATA!N783),DATA!N783,"n/a")</f>
        <v>0</v>
      </c>
      <c r="L1487" s="79" t="str">
        <f>+IF(ISNUMBER(DATA!O783),DATA!O783,"n/a")</f>
        <v>n/a</v>
      </c>
    </row>
    <row r="1488" spans="1:12" x14ac:dyDescent="0.2">
      <c r="A1488" s="77" t="s">
        <v>19</v>
      </c>
      <c r="B1488" s="68" t="s">
        <v>22</v>
      </c>
      <c r="C1488" s="68" t="s">
        <v>25</v>
      </c>
      <c r="D1488" s="68" t="s">
        <v>280</v>
      </c>
      <c r="E1488" s="88">
        <f>+IF(ISNUMBER(DATA!H784),DATA!H784,"n/a")</f>
        <v>17.670000000000002</v>
      </c>
      <c r="F1488" s="79">
        <f>+IF(ISNUMBER(DATA!I784),DATA!I784,"n/a")</f>
        <v>-0.290931</v>
      </c>
      <c r="G1488" s="88">
        <f>+IF(ISNUMBER(DATA!J784),DATA!J784,"n/a")</f>
        <v>38.25</v>
      </c>
      <c r="H1488" s="79">
        <f>+IF(ISNUMBER(DATA!K784),DATA!K784,"n/a")</f>
        <v>-0.51112000000000002</v>
      </c>
      <c r="I1488" s="88">
        <f>+IF(ISNUMBER(DATA!L784),DATA!L784,"n/a")</f>
        <v>182.96</v>
      </c>
      <c r="J1488" s="79">
        <f>+IF(ISNUMBER(DATA!M784),DATA!M784,"n/a")</f>
        <v>-0.29005500000000001</v>
      </c>
      <c r="K1488" s="88">
        <f>+IF(ISNUMBER(DATA!N784),DATA!N784,"n/a")</f>
        <v>523.75</v>
      </c>
      <c r="L1488" s="79">
        <f>+IF(ISNUMBER(DATA!O784),DATA!O784,"n/a")</f>
        <v>-0.24705299999999999</v>
      </c>
    </row>
    <row r="1489" spans="1:12" x14ac:dyDescent="0.2">
      <c r="A1489" s="77" t="s">
        <v>19</v>
      </c>
      <c r="B1489" s="68" t="s">
        <v>22</v>
      </c>
      <c r="C1489" s="68" t="s">
        <v>25</v>
      </c>
      <c r="D1489" s="68" t="s">
        <v>281</v>
      </c>
      <c r="E1489" s="88">
        <f>+IF(ISNUMBER(DATA!H785),DATA!H785,"n/a")</f>
        <v>0</v>
      </c>
      <c r="F1489" s="79" t="str">
        <f>+IF(ISNUMBER(DATA!I785),DATA!I785,"n/a")</f>
        <v>n/a</v>
      </c>
      <c r="G1489" s="88">
        <f>+IF(ISNUMBER(DATA!J785),DATA!J785,"n/a")</f>
        <v>0</v>
      </c>
      <c r="H1489" s="79" t="str">
        <f>+IF(ISNUMBER(DATA!K785),DATA!K785,"n/a")</f>
        <v>n/a</v>
      </c>
      <c r="I1489" s="88">
        <f>+IF(ISNUMBER(DATA!L785),DATA!L785,"n/a")</f>
        <v>0</v>
      </c>
      <c r="J1489" s="79" t="str">
        <f>+IF(ISNUMBER(DATA!M785),DATA!M785,"n/a")</f>
        <v>n/a</v>
      </c>
      <c r="K1489" s="88">
        <f>+IF(ISNUMBER(DATA!N785),DATA!N785,"n/a")</f>
        <v>0</v>
      </c>
      <c r="L1489" s="79">
        <f>+IF(ISNUMBER(DATA!O785),DATA!O785,"n/a")</f>
        <v>-1</v>
      </c>
    </row>
    <row r="1490" spans="1:12" x14ac:dyDescent="0.2">
      <c r="A1490" s="77" t="s">
        <v>19</v>
      </c>
      <c r="B1490" s="68" t="s">
        <v>22</v>
      </c>
      <c r="C1490" s="68" t="s">
        <v>25</v>
      </c>
      <c r="D1490" s="68" t="s">
        <v>282</v>
      </c>
      <c r="E1490" s="88">
        <f>+IF(ISNUMBER(DATA!H786),DATA!H786,"n/a")</f>
        <v>0</v>
      </c>
      <c r="F1490" s="79" t="str">
        <f>+IF(ISNUMBER(DATA!I786),DATA!I786,"n/a")</f>
        <v>n/a</v>
      </c>
      <c r="G1490" s="88">
        <f>+IF(ISNUMBER(DATA!J786),DATA!J786,"n/a")</f>
        <v>0</v>
      </c>
      <c r="H1490" s="79">
        <f>+IF(ISNUMBER(DATA!K786),DATA!K786,"n/a")</f>
        <v>-1</v>
      </c>
      <c r="I1490" s="88">
        <f>+IF(ISNUMBER(DATA!L786),DATA!L786,"n/a")</f>
        <v>0</v>
      </c>
      <c r="J1490" s="79">
        <f>+IF(ISNUMBER(DATA!M786),DATA!M786,"n/a")</f>
        <v>-1</v>
      </c>
      <c r="K1490" s="88">
        <f>+IF(ISNUMBER(DATA!N786),DATA!N786,"n/a")</f>
        <v>0</v>
      </c>
      <c r="L1490" s="79">
        <f>+IF(ISNUMBER(DATA!O786),DATA!O786,"n/a")</f>
        <v>-1</v>
      </c>
    </row>
    <row r="1491" spans="1:12" x14ac:dyDescent="0.2">
      <c r="A1491" s="77" t="s">
        <v>19</v>
      </c>
      <c r="B1491" s="68" t="s">
        <v>22</v>
      </c>
      <c r="C1491" s="68" t="s">
        <v>25</v>
      </c>
      <c r="D1491" s="68" t="s">
        <v>283</v>
      </c>
      <c r="E1491" s="88">
        <f>+IF(ISNUMBER(DATA!H787),DATA!H787,"n/a")</f>
        <v>14.46</v>
      </c>
      <c r="F1491" s="79">
        <f>+IF(ISNUMBER(DATA!I787),DATA!I787,"n/a")</f>
        <v>-0.45761400000000002</v>
      </c>
      <c r="G1491" s="88">
        <f>+IF(ISNUMBER(DATA!J787),DATA!J787,"n/a")</f>
        <v>15.68</v>
      </c>
      <c r="H1491" s="79">
        <f>+IF(ISNUMBER(DATA!K787),DATA!K787,"n/a")</f>
        <v>-0.89388900000000004</v>
      </c>
      <c r="I1491" s="88">
        <f>+IF(ISNUMBER(DATA!L787),DATA!L787,"n/a")</f>
        <v>44.09</v>
      </c>
      <c r="J1491" s="79">
        <f>+IF(ISNUMBER(DATA!M787),DATA!M787,"n/a")</f>
        <v>-0.752498</v>
      </c>
      <c r="K1491" s="88">
        <f>+IF(ISNUMBER(DATA!N787),DATA!N787,"n/a")</f>
        <v>54.97</v>
      </c>
      <c r="L1491" s="79">
        <f>+IF(ISNUMBER(DATA!O787),DATA!O787,"n/a")</f>
        <v>-0.76253800000000005</v>
      </c>
    </row>
    <row r="1492" spans="1:12" x14ac:dyDescent="0.2">
      <c r="A1492" s="77" t="s">
        <v>19</v>
      </c>
      <c r="B1492" s="68" t="s">
        <v>22</v>
      </c>
      <c r="C1492" s="68" t="s">
        <v>25</v>
      </c>
      <c r="D1492" s="68" t="s">
        <v>284</v>
      </c>
      <c r="E1492" s="88">
        <f>+IF(ISNUMBER(DATA!H788),DATA!H788,"n/a")</f>
        <v>0</v>
      </c>
      <c r="F1492" s="79" t="str">
        <f>+IF(ISNUMBER(DATA!I788),DATA!I788,"n/a")</f>
        <v>n/a</v>
      </c>
      <c r="G1492" s="88">
        <f>+IF(ISNUMBER(DATA!J788),DATA!J788,"n/a")</f>
        <v>0</v>
      </c>
      <c r="H1492" s="79" t="str">
        <f>+IF(ISNUMBER(DATA!K788),DATA!K788,"n/a")</f>
        <v>n/a</v>
      </c>
      <c r="I1492" s="88">
        <f>+IF(ISNUMBER(DATA!L788),DATA!L788,"n/a")</f>
        <v>0</v>
      </c>
      <c r="J1492" s="79" t="str">
        <f>+IF(ISNUMBER(DATA!M788),DATA!M788,"n/a")</f>
        <v>n/a</v>
      </c>
      <c r="K1492" s="88">
        <f>+IF(ISNUMBER(DATA!N788),DATA!N788,"n/a")</f>
        <v>0</v>
      </c>
      <c r="L1492" s="79">
        <f>+IF(ISNUMBER(DATA!O788),DATA!O788,"n/a")</f>
        <v>-1</v>
      </c>
    </row>
    <row r="1493" spans="1:12" x14ac:dyDescent="0.2">
      <c r="A1493" s="77" t="s">
        <v>19</v>
      </c>
      <c r="B1493" s="68" t="s">
        <v>22</v>
      </c>
      <c r="C1493" s="68" t="s">
        <v>25</v>
      </c>
      <c r="D1493" s="68" t="s">
        <v>285</v>
      </c>
      <c r="E1493" s="88">
        <f>+IF(ISNUMBER(DATA!H789),DATA!H789,"n/a")</f>
        <v>13.56</v>
      </c>
      <c r="F1493" s="79">
        <f>+IF(ISNUMBER(DATA!I789),DATA!I789,"n/a")</f>
        <v>-5.5051999999999997E-2</v>
      </c>
      <c r="G1493" s="88">
        <f>+IF(ISNUMBER(DATA!J789),DATA!J789,"n/a")</f>
        <v>46.64</v>
      </c>
      <c r="H1493" s="79">
        <f>+IF(ISNUMBER(DATA!K789),DATA!K789,"n/a")</f>
        <v>-0.12396699999999999</v>
      </c>
      <c r="I1493" s="88">
        <f>+IF(ISNUMBER(DATA!L789),DATA!L789,"n/a")</f>
        <v>105.32</v>
      </c>
      <c r="J1493" s="79">
        <f>+IF(ISNUMBER(DATA!M789),DATA!M789,"n/a")</f>
        <v>-0.18665499999999999</v>
      </c>
      <c r="K1493" s="88">
        <f>+IF(ISNUMBER(DATA!N789),DATA!N789,"n/a")</f>
        <v>305.66000000000003</v>
      </c>
      <c r="L1493" s="79">
        <f>+IF(ISNUMBER(DATA!O789),DATA!O789,"n/a")</f>
        <v>-4.4423999999999998E-2</v>
      </c>
    </row>
    <row r="1494" spans="1:12" x14ac:dyDescent="0.2">
      <c r="A1494" s="77" t="s">
        <v>19</v>
      </c>
      <c r="B1494" s="68" t="s">
        <v>22</v>
      </c>
      <c r="C1494" s="68" t="s">
        <v>25</v>
      </c>
      <c r="D1494" s="68" t="s">
        <v>286</v>
      </c>
      <c r="E1494" s="88">
        <f>+IF(ISNUMBER(DATA!H790),DATA!H790,"n/a")</f>
        <v>76.290000000000006</v>
      </c>
      <c r="F1494" s="79">
        <f>+IF(ISNUMBER(DATA!I790),DATA!I790,"n/a")</f>
        <v>-0.78488000000000002</v>
      </c>
      <c r="G1494" s="88">
        <f>+IF(ISNUMBER(DATA!J790),DATA!J790,"n/a")</f>
        <v>287.26</v>
      </c>
      <c r="H1494" s="79">
        <f>+IF(ISNUMBER(DATA!K790),DATA!K790,"n/a")</f>
        <v>-0.67198400000000003</v>
      </c>
      <c r="I1494" s="88">
        <f>+IF(ISNUMBER(DATA!L790),DATA!L790,"n/a")</f>
        <v>848.66</v>
      </c>
      <c r="J1494" s="79">
        <f>+IF(ISNUMBER(DATA!M790),DATA!M790,"n/a")</f>
        <v>-0.59262099999999995</v>
      </c>
      <c r="K1494" s="88">
        <f>+IF(ISNUMBER(DATA!N790),DATA!N790,"n/a")</f>
        <v>3111.23</v>
      </c>
      <c r="L1494" s="79">
        <f>+IF(ISNUMBER(DATA!O790),DATA!O790,"n/a")</f>
        <v>-0.30569600000000002</v>
      </c>
    </row>
    <row r="1495" spans="1:12" x14ac:dyDescent="0.2">
      <c r="A1495" s="77" t="s">
        <v>19</v>
      </c>
      <c r="B1495" s="68" t="s">
        <v>22</v>
      </c>
      <c r="C1495" s="68" t="s">
        <v>25</v>
      </c>
      <c r="D1495" s="68" t="s">
        <v>287</v>
      </c>
      <c r="E1495" s="88">
        <f>+IF(ISNUMBER(DATA!H791),DATA!H791,"n/a")</f>
        <v>341.71</v>
      </c>
      <c r="F1495" s="79">
        <f>+IF(ISNUMBER(DATA!I791),DATA!I791,"n/a")</f>
        <v>0.47709000000000001</v>
      </c>
      <c r="G1495" s="88">
        <f>+IF(ISNUMBER(DATA!J791),DATA!J791,"n/a")</f>
        <v>775.56</v>
      </c>
      <c r="H1495" s="79">
        <f>+IF(ISNUMBER(DATA!K791),DATA!K791,"n/a")</f>
        <v>0.15990699999999999</v>
      </c>
      <c r="I1495" s="88">
        <f>+IF(ISNUMBER(DATA!L791),DATA!L791,"n/a")</f>
        <v>2102.88</v>
      </c>
      <c r="J1495" s="79">
        <f>+IF(ISNUMBER(DATA!M791),DATA!M791,"n/a")</f>
        <v>6.191E-2</v>
      </c>
      <c r="K1495" s="88">
        <f>+IF(ISNUMBER(DATA!N791),DATA!N791,"n/a")</f>
        <v>6412.99</v>
      </c>
      <c r="L1495" s="79">
        <f>+IF(ISNUMBER(DATA!O791),DATA!O791,"n/a")</f>
        <v>2.8473999999999999E-2</v>
      </c>
    </row>
    <row r="1496" spans="1:12" x14ac:dyDescent="0.2">
      <c r="A1496" s="77" t="s">
        <v>19</v>
      </c>
      <c r="B1496" s="68" t="s">
        <v>22</v>
      </c>
      <c r="C1496" s="68" t="s">
        <v>25</v>
      </c>
      <c r="D1496" s="68" t="s">
        <v>288</v>
      </c>
      <c r="E1496" s="88">
        <f>+IF(ISNUMBER(DATA!H792),DATA!H792,"n/a")</f>
        <v>229.5</v>
      </c>
      <c r="F1496" s="79">
        <f>+IF(ISNUMBER(DATA!I792),DATA!I792,"n/a")</f>
        <v>-0.189447</v>
      </c>
      <c r="G1496" s="88">
        <f>+IF(ISNUMBER(DATA!J792),DATA!J792,"n/a")</f>
        <v>791.98</v>
      </c>
      <c r="H1496" s="79">
        <f>+IF(ISNUMBER(DATA!K792),DATA!K792,"n/a")</f>
        <v>-7.2634000000000004E-2</v>
      </c>
      <c r="I1496" s="88">
        <f>+IF(ISNUMBER(DATA!L792),DATA!L792,"n/a")</f>
        <v>2427.08</v>
      </c>
      <c r="J1496" s="79">
        <f>+IF(ISNUMBER(DATA!M792),DATA!M792,"n/a")</f>
        <v>-1.3735000000000001E-2</v>
      </c>
      <c r="K1496" s="88">
        <f>+IF(ISNUMBER(DATA!N792),DATA!N792,"n/a")</f>
        <v>6271.7</v>
      </c>
      <c r="L1496" s="79">
        <f>+IF(ISNUMBER(DATA!O792),DATA!O792,"n/a")</f>
        <v>-4.6060999999999998E-2</v>
      </c>
    </row>
    <row r="1497" spans="1:12" x14ac:dyDescent="0.2">
      <c r="A1497" s="77" t="s">
        <v>19</v>
      </c>
      <c r="B1497" s="68" t="s">
        <v>22</v>
      </c>
      <c r="C1497" s="68" t="s">
        <v>25</v>
      </c>
      <c r="D1497" s="68" t="s">
        <v>289</v>
      </c>
      <c r="E1497" s="88">
        <f>+IF(ISNUMBER(DATA!H793),DATA!H793,"n/a")</f>
        <v>72.95</v>
      </c>
      <c r="F1497" s="79">
        <f>+IF(ISNUMBER(DATA!I793),DATA!I793,"n/a")</f>
        <v>0.79062299999999996</v>
      </c>
      <c r="G1497" s="88">
        <f>+IF(ISNUMBER(DATA!J793),DATA!J793,"n/a")</f>
        <v>212.49</v>
      </c>
      <c r="H1497" s="79">
        <f>+IF(ISNUMBER(DATA!K793),DATA!K793,"n/a")</f>
        <v>0.27805800000000003</v>
      </c>
      <c r="I1497" s="88">
        <f>+IF(ISNUMBER(DATA!L793),DATA!L793,"n/a")</f>
        <v>544.13</v>
      </c>
      <c r="J1497" s="79">
        <f>+IF(ISNUMBER(DATA!M793),DATA!M793,"n/a")</f>
        <v>0.57613800000000004</v>
      </c>
      <c r="K1497" s="88">
        <f>+IF(ISNUMBER(DATA!N793),DATA!N793,"n/a")</f>
        <v>1174</v>
      </c>
      <c r="L1497" s="79">
        <f>+IF(ISNUMBER(DATA!O793),DATA!O793,"n/a")</f>
        <v>0.50393299999999996</v>
      </c>
    </row>
    <row r="1498" spans="1:12" x14ac:dyDescent="0.2">
      <c r="A1498" s="77" t="s">
        <v>19</v>
      </c>
      <c r="B1498" s="68" t="s">
        <v>22</v>
      </c>
      <c r="C1498" s="68" t="s">
        <v>25</v>
      </c>
      <c r="D1498" s="68" t="s">
        <v>290</v>
      </c>
      <c r="E1498" s="88">
        <f>+IF(ISNUMBER(DATA!H794),DATA!H794,"n/a")</f>
        <v>111.53</v>
      </c>
      <c r="F1498" s="79" t="str">
        <f>+IF(ISNUMBER(DATA!I794),DATA!I794,"n/a")</f>
        <v>n/a</v>
      </c>
      <c r="G1498" s="88">
        <f>+IF(ISNUMBER(DATA!J794),DATA!J794,"n/a")</f>
        <v>316.60000000000002</v>
      </c>
      <c r="H1498" s="79">
        <f>+IF(ISNUMBER(DATA!K794),DATA!K794,"n/a")</f>
        <v>43.094707999999997</v>
      </c>
      <c r="I1498" s="88">
        <f>+IF(ISNUMBER(DATA!L794),DATA!L794,"n/a")</f>
        <v>316.60000000000002</v>
      </c>
      <c r="J1498" s="79">
        <f>+IF(ISNUMBER(DATA!M794),DATA!M794,"n/a")</f>
        <v>43.094707999999997</v>
      </c>
      <c r="K1498" s="88">
        <f>+IF(ISNUMBER(DATA!N794),DATA!N794,"n/a")</f>
        <v>318.95</v>
      </c>
      <c r="L1498" s="79">
        <f>+IF(ISNUMBER(DATA!O794),DATA!O794,"n/a")</f>
        <v>32.787075999999999</v>
      </c>
    </row>
    <row r="1499" spans="1:12" x14ac:dyDescent="0.2">
      <c r="A1499" s="77" t="s">
        <v>19</v>
      </c>
      <c r="B1499" s="68" t="s">
        <v>22</v>
      </c>
      <c r="C1499" s="68" t="s">
        <v>25</v>
      </c>
      <c r="D1499" s="68" t="s">
        <v>291</v>
      </c>
      <c r="E1499" s="88">
        <f>+IF(ISNUMBER(DATA!H795),DATA!H795,"n/a")</f>
        <v>251.65</v>
      </c>
      <c r="F1499" s="79">
        <f>+IF(ISNUMBER(DATA!I795),DATA!I795,"n/a")</f>
        <v>-4.7699999999999999E-4</v>
      </c>
      <c r="G1499" s="88">
        <f>+IF(ISNUMBER(DATA!J795),DATA!J795,"n/a")</f>
        <v>818.89</v>
      </c>
      <c r="H1499" s="79">
        <f>+IF(ISNUMBER(DATA!K795),DATA!K795,"n/a")</f>
        <v>0.105249</v>
      </c>
      <c r="I1499" s="88">
        <f>+IF(ISNUMBER(DATA!L795),DATA!L795,"n/a")</f>
        <v>2227.16</v>
      </c>
      <c r="J1499" s="79">
        <f>+IF(ISNUMBER(DATA!M795),DATA!M795,"n/a")</f>
        <v>0.14171800000000001</v>
      </c>
      <c r="K1499" s="88">
        <f>+IF(ISNUMBER(DATA!N795),DATA!N795,"n/a")</f>
        <v>5656.08</v>
      </c>
      <c r="L1499" s="79">
        <f>+IF(ISNUMBER(DATA!O795),DATA!O795,"n/a")</f>
        <v>8.2368999999999998E-2</v>
      </c>
    </row>
    <row r="1500" spans="1:12" x14ac:dyDescent="0.2">
      <c r="A1500" s="77" t="s">
        <v>19</v>
      </c>
      <c r="B1500" s="68" t="s">
        <v>22</v>
      </c>
      <c r="C1500" s="68" t="s">
        <v>25</v>
      </c>
      <c r="D1500" s="68" t="s">
        <v>292</v>
      </c>
      <c r="E1500" s="88">
        <f>+IF(ISNUMBER(DATA!H796),DATA!H796,"n/a")</f>
        <v>0</v>
      </c>
      <c r="F1500" s="79" t="str">
        <f>+IF(ISNUMBER(DATA!I796),DATA!I796,"n/a")</f>
        <v>n/a</v>
      </c>
      <c r="G1500" s="88">
        <f>+IF(ISNUMBER(DATA!J796),DATA!J796,"n/a")</f>
        <v>0</v>
      </c>
      <c r="H1500" s="79" t="str">
        <f>+IF(ISNUMBER(DATA!K796),DATA!K796,"n/a")</f>
        <v>n/a</v>
      </c>
      <c r="I1500" s="88">
        <f>+IF(ISNUMBER(DATA!L796),DATA!L796,"n/a")</f>
        <v>0</v>
      </c>
      <c r="J1500" s="79" t="str">
        <f>+IF(ISNUMBER(DATA!M796),DATA!M796,"n/a")</f>
        <v>n/a</v>
      </c>
      <c r="K1500" s="88">
        <f>+IF(ISNUMBER(DATA!N796),DATA!N796,"n/a")</f>
        <v>0</v>
      </c>
      <c r="L1500" s="79" t="str">
        <f>+IF(ISNUMBER(DATA!O796),DATA!O796,"n/a")</f>
        <v>n/a</v>
      </c>
    </row>
    <row r="1501" spans="1:12" x14ac:dyDescent="0.2">
      <c r="A1501" s="77" t="s">
        <v>19</v>
      </c>
      <c r="B1501" s="68" t="s">
        <v>22</v>
      </c>
      <c r="C1501" s="68" t="s">
        <v>25</v>
      </c>
      <c r="D1501" s="68" t="s">
        <v>293</v>
      </c>
      <c r="E1501" s="88">
        <f>+IF(ISNUMBER(DATA!H797),DATA!H797,"n/a")</f>
        <v>2.87</v>
      </c>
      <c r="F1501" s="79">
        <f>+IF(ISNUMBER(DATA!I797),DATA!I797,"n/a")</f>
        <v>1.0211269999999999</v>
      </c>
      <c r="G1501" s="88">
        <f>+IF(ISNUMBER(DATA!J797),DATA!J797,"n/a")</f>
        <v>8.6300000000000008</v>
      </c>
      <c r="H1501" s="79">
        <f>+IF(ISNUMBER(DATA!K797),DATA!K797,"n/a")</f>
        <v>-0.32366800000000001</v>
      </c>
      <c r="I1501" s="88">
        <f>+IF(ISNUMBER(DATA!L797),DATA!L797,"n/a")</f>
        <v>19.96</v>
      </c>
      <c r="J1501" s="79">
        <f>+IF(ISNUMBER(DATA!M797),DATA!M797,"n/a")</f>
        <v>8.8331999999999994E-2</v>
      </c>
      <c r="K1501" s="88">
        <f>+IF(ISNUMBER(DATA!N797),DATA!N797,"n/a")</f>
        <v>25.75</v>
      </c>
      <c r="L1501" s="79">
        <f>+IF(ISNUMBER(DATA!O797),DATA!O797,"n/a")</f>
        <v>-0.93421399999999999</v>
      </c>
    </row>
    <row r="1502" spans="1:12" x14ac:dyDescent="0.2">
      <c r="A1502" s="77" t="s">
        <v>19</v>
      </c>
      <c r="B1502" s="68" t="s">
        <v>22</v>
      </c>
      <c r="C1502" s="68" t="s">
        <v>25</v>
      </c>
      <c r="D1502" s="68" t="s">
        <v>294</v>
      </c>
      <c r="E1502" s="88">
        <f>+IF(ISNUMBER(DATA!H798),DATA!H798,"n/a")</f>
        <v>93.2</v>
      </c>
      <c r="F1502" s="79">
        <f>+IF(ISNUMBER(DATA!I798),DATA!I798,"n/a")</f>
        <v>-0.83287299999999997</v>
      </c>
      <c r="G1502" s="88">
        <f>+IF(ISNUMBER(DATA!J798),DATA!J798,"n/a")</f>
        <v>268.64</v>
      </c>
      <c r="H1502" s="79">
        <f>+IF(ISNUMBER(DATA!K798),DATA!K798,"n/a")</f>
        <v>-0.87451400000000001</v>
      </c>
      <c r="I1502" s="88">
        <f>+IF(ISNUMBER(DATA!L798),DATA!L798,"n/a")</f>
        <v>866.89</v>
      </c>
      <c r="J1502" s="79">
        <f>+IF(ISNUMBER(DATA!M798),DATA!M798,"n/a")</f>
        <v>-0.70347899999999997</v>
      </c>
      <c r="K1502" s="88">
        <f>+IF(ISNUMBER(DATA!N798),DATA!N798,"n/a")</f>
        <v>2353.9899999999998</v>
      </c>
      <c r="L1502" s="79">
        <f>+IF(ISNUMBER(DATA!O798),DATA!O798,"n/a")</f>
        <v>-0.40378900000000001</v>
      </c>
    </row>
    <row r="1503" spans="1:12" x14ac:dyDescent="0.2">
      <c r="A1503" s="77" t="s">
        <v>19</v>
      </c>
      <c r="B1503" s="68" t="s">
        <v>22</v>
      </c>
      <c r="C1503" s="68" t="s">
        <v>25</v>
      </c>
      <c r="D1503" s="68" t="s">
        <v>295</v>
      </c>
      <c r="E1503" s="88">
        <f>+IF(ISNUMBER(DATA!H799),DATA!H799,"n/a")</f>
        <v>152.21</v>
      </c>
      <c r="F1503" s="79">
        <f>+IF(ISNUMBER(DATA!I799),DATA!I799,"n/a")</f>
        <v>0.107707</v>
      </c>
      <c r="G1503" s="88">
        <f>+IF(ISNUMBER(DATA!J799),DATA!J799,"n/a")</f>
        <v>470.99</v>
      </c>
      <c r="H1503" s="79">
        <f>+IF(ISNUMBER(DATA!K799),DATA!K799,"n/a")</f>
        <v>-8.463E-3</v>
      </c>
      <c r="I1503" s="88">
        <f>+IF(ISNUMBER(DATA!L799),DATA!L799,"n/a")</f>
        <v>1139.18</v>
      </c>
      <c r="J1503" s="79">
        <f>+IF(ISNUMBER(DATA!M799),DATA!M799,"n/a")</f>
        <v>0.120314</v>
      </c>
      <c r="K1503" s="88">
        <f>+IF(ISNUMBER(DATA!N799),DATA!N799,"n/a")</f>
        <v>2647.17</v>
      </c>
      <c r="L1503" s="79">
        <f>+IF(ISNUMBER(DATA!O799),DATA!O799,"n/a")</f>
        <v>8.9401999999999995E-2</v>
      </c>
    </row>
    <row r="1504" spans="1:12" x14ac:dyDescent="0.2">
      <c r="A1504" s="77" t="s">
        <v>19</v>
      </c>
      <c r="B1504" s="68" t="s">
        <v>22</v>
      </c>
      <c r="C1504" s="68" t="s">
        <v>25</v>
      </c>
      <c r="D1504" s="68" t="s">
        <v>296</v>
      </c>
      <c r="E1504" s="88">
        <f>+IF(ISNUMBER(DATA!H800),DATA!H800,"n/a")</f>
        <v>15.4</v>
      </c>
      <c r="F1504" s="79">
        <f>+IF(ISNUMBER(DATA!I800),DATA!I800,"n/a")</f>
        <v>-0.315251</v>
      </c>
      <c r="G1504" s="88">
        <f>+IF(ISNUMBER(DATA!J800),DATA!J800,"n/a")</f>
        <v>53.41</v>
      </c>
      <c r="H1504" s="79">
        <f>+IF(ISNUMBER(DATA!K800),DATA!K800,"n/a")</f>
        <v>-0.46934900000000002</v>
      </c>
      <c r="I1504" s="88">
        <f>+IF(ISNUMBER(DATA!L800),DATA!L800,"n/a")</f>
        <v>174.68</v>
      </c>
      <c r="J1504" s="79">
        <f>+IF(ISNUMBER(DATA!M800),DATA!M800,"n/a")</f>
        <v>-0.353468</v>
      </c>
      <c r="K1504" s="88">
        <f>+IF(ISNUMBER(DATA!N800),DATA!N800,"n/a")</f>
        <v>426.19</v>
      </c>
      <c r="L1504" s="79">
        <f>+IF(ISNUMBER(DATA!O800),DATA!O800,"n/a")</f>
        <v>-0.60724199999999995</v>
      </c>
    </row>
    <row r="1505" spans="1:12" x14ac:dyDescent="0.2">
      <c r="A1505" s="77" t="s">
        <v>19</v>
      </c>
      <c r="B1505" s="68" t="s">
        <v>22</v>
      </c>
      <c r="C1505" s="68" t="s">
        <v>25</v>
      </c>
      <c r="D1505" s="68" t="s">
        <v>297</v>
      </c>
      <c r="E1505" s="88">
        <f>+IF(ISNUMBER(DATA!H801),DATA!H801,"n/a")</f>
        <v>0</v>
      </c>
      <c r="F1505" s="79">
        <f>+IF(ISNUMBER(DATA!I801),DATA!I801,"n/a")</f>
        <v>-1</v>
      </c>
      <c r="G1505" s="88">
        <f>+IF(ISNUMBER(DATA!J801),DATA!J801,"n/a")</f>
        <v>0</v>
      </c>
      <c r="H1505" s="79">
        <f>+IF(ISNUMBER(DATA!K801),DATA!K801,"n/a")</f>
        <v>-1</v>
      </c>
      <c r="I1505" s="88">
        <f>+IF(ISNUMBER(DATA!L801),DATA!L801,"n/a")</f>
        <v>3.62</v>
      </c>
      <c r="J1505" s="79">
        <f>+IF(ISNUMBER(DATA!M801),DATA!M801,"n/a")</f>
        <v>-0.66168199999999999</v>
      </c>
      <c r="K1505" s="88">
        <f>+IF(ISNUMBER(DATA!N801),DATA!N801,"n/a")</f>
        <v>3.62</v>
      </c>
      <c r="L1505" s="79">
        <f>+IF(ISNUMBER(DATA!O801),DATA!O801,"n/a")</f>
        <v>-0.82851699999999995</v>
      </c>
    </row>
    <row r="1506" spans="1:12" x14ac:dyDescent="0.2">
      <c r="A1506" s="77" t="s">
        <v>19</v>
      </c>
      <c r="B1506" s="68" t="s">
        <v>22</v>
      </c>
      <c r="C1506" s="68" t="s">
        <v>25</v>
      </c>
      <c r="D1506" s="68" t="s">
        <v>298</v>
      </c>
      <c r="E1506" s="88">
        <f>+IF(ISNUMBER(DATA!H802),DATA!H802,"n/a")</f>
        <v>6.94</v>
      </c>
      <c r="F1506" s="79" t="str">
        <f>+IF(ISNUMBER(DATA!I802),DATA!I802,"n/a")</f>
        <v>n/a</v>
      </c>
      <c r="G1506" s="88">
        <f>+IF(ISNUMBER(DATA!J802),DATA!J802,"n/a")</f>
        <v>47.8</v>
      </c>
      <c r="H1506" s="79" t="str">
        <f>+IF(ISNUMBER(DATA!K802),DATA!K802,"n/a")</f>
        <v>n/a</v>
      </c>
      <c r="I1506" s="88">
        <f>+IF(ISNUMBER(DATA!L802),DATA!L802,"n/a")</f>
        <v>71.55</v>
      </c>
      <c r="J1506" s="79" t="str">
        <f>+IF(ISNUMBER(DATA!M802),DATA!M802,"n/a")</f>
        <v>n/a</v>
      </c>
      <c r="K1506" s="88">
        <f>+IF(ISNUMBER(DATA!N802),DATA!N802,"n/a")</f>
        <v>89.62</v>
      </c>
      <c r="L1506" s="79">
        <f>+IF(ISNUMBER(DATA!O802),DATA!O802,"n/a")</f>
        <v>4.6400249999999996</v>
      </c>
    </row>
    <row r="1507" spans="1:12" x14ac:dyDescent="0.2">
      <c r="A1507" s="77" t="s">
        <v>19</v>
      </c>
      <c r="B1507" s="68" t="s">
        <v>22</v>
      </c>
      <c r="C1507" s="68" t="s">
        <v>25</v>
      </c>
      <c r="D1507" s="68" t="s">
        <v>299</v>
      </c>
      <c r="E1507" s="88">
        <f>+IF(ISNUMBER(DATA!H803),DATA!H803,"n/a")</f>
        <v>26.04</v>
      </c>
      <c r="F1507" s="79">
        <f>+IF(ISNUMBER(DATA!I803),DATA!I803,"n/a")</f>
        <v>-0.21257899999999999</v>
      </c>
      <c r="G1507" s="88">
        <f>+IF(ISNUMBER(DATA!J803),DATA!J803,"n/a")</f>
        <v>112.38</v>
      </c>
      <c r="H1507" s="79">
        <f>+IF(ISNUMBER(DATA!K803),DATA!K803,"n/a")</f>
        <v>0.26625399999999999</v>
      </c>
      <c r="I1507" s="88">
        <f>+IF(ISNUMBER(DATA!L803),DATA!L803,"n/a")</f>
        <v>236.18</v>
      </c>
      <c r="J1507" s="79">
        <f>+IF(ISNUMBER(DATA!M803),DATA!M803,"n/a")</f>
        <v>0.27513199999999999</v>
      </c>
      <c r="K1507" s="88">
        <f>+IF(ISNUMBER(DATA!N803),DATA!N803,"n/a")</f>
        <v>448.23</v>
      </c>
      <c r="L1507" s="79">
        <f>+IF(ISNUMBER(DATA!O803),DATA!O803,"n/a")</f>
        <v>0.222634</v>
      </c>
    </row>
    <row r="1508" spans="1:12" x14ac:dyDescent="0.2">
      <c r="A1508" s="77" t="s">
        <v>19</v>
      </c>
      <c r="B1508" s="68" t="s">
        <v>22</v>
      </c>
      <c r="C1508" s="68" t="s">
        <v>25</v>
      </c>
      <c r="D1508" s="68" t="s">
        <v>300</v>
      </c>
      <c r="E1508" s="88">
        <f>+IF(ISNUMBER(DATA!H804),DATA!H804,"n/a")</f>
        <v>44.36</v>
      </c>
      <c r="F1508" s="79">
        <f>+IF(ISNUMBER(DATA!I804),DATA!I804,"n/a")</f>
        <v>-0.39907900000000002</v>
      </c>
      <c r="G1508" s="88">
        <f>+IF(ISNUMBER(DATA!J804),DATA!J804,"n/a")</f>
        <v>176.92</v>
      </c>
      <c r="H1508" s="79">
        <f>+IF(ISNUMBER(DATA!K804),DATA!K804,"n/a")</f>
        <v>-0.240263</v>
      </c>
      <c r="I1508" s="88">
        <f>+IF(ISNUMBER(DATA!L804),DATA!L804,"n/a")</f>
        <v>371.03</v>
      </c>
      <c r="J1508" s="79">
        <f>+IF(ISNUMBER(DATA!M804),DATA!M804,"n/a")</f>
        <v>-0.474551</v>
      </c>
      <c r="K1508" s="88">
        <f>+IF(ISNUMBER(DATA!N804),DATA!N804,"n/a")</f>
        <v>1333.76</v>
      </c>
      <c r="L1508" s="79">
        <f>+IF(ISNUMBER(DATA!O804),DATA!O804,"n/a")</f>
        <v>-0.32472000000000001</v>
      </c>
    </row>
    <row r="1509" spans="1:12" x14ac:dyDescent="0.2">
      <c r="A1509" s="77" t="s">
        <v>19</v>
      </c>
      <c r="B1509" s="68" t="s">
        <v>22</v>
      </c>
      <c r="C1509" s="68" t="s">
        <v>25</v>
      </c>
      <c r="D1509" s="68" t="s">
        <v>301</v>
      </c>
      <c r="E1509" s="88">
        <f>+IF(ISNUMBER(DATA!H805),DATA!H805,"n/a")</f>
        <v>8.75</v>
      </c>
      <c r="F1509" s="79">
        <f>+IF(ISNUMBER(DATA!I805),DATA!I805,"n/a")</f>
        <v>-0.30223299999999997</v>
      </c>
      <c r="G1509" s="88">
        <f>+IF(ISNUMBER(DATA!J805),DATA!J805,"n/a")</f>
        <v>19.79</v>
      </c>
      <c r="H1509" s="79">
        <f>+IF(ISNUMBER(DATA!K805),DATA!K805,"n/a")</f>
        <v>-0.70280799999999999</v>
      </c>
      <c r="I1509" s="88">
        <f>+IF(ISNUMBER(DATA!L805),DATA!L805,"n/a")</f>
        <v>40.909999999999997</v>
      </c>
      <c r="J1509" s="79">
        <f>+IF(ISNUMBER(DATA!M805),DATA!M805,"n/a")</f>
        <v>-0.52540600000000004</v>
      </c>
      <c r="K1509" s="88">
        <f>+IF(ISNUMBER(DATA!N805),DATA!N805,"n/a")</f>
        <v>172.9</v>
      </c>
      <c r="L1509" s="79">
        <f>+IF(ISNUMBER(DATA!O805),DATA!O805,"n/a")</f>
        <v>0.18189900000000001</v>
      </c>
    </row>
    <row r="1510" spans="1:12" x14ac:dyDescent="0.2">
      <c r="A1510" s="77" t="s">
        <v>19</v>
      </c>
      <c r="B1510" s="68" t="s">
        <v>22</v>
      </c>
      <c r="C1510" s="68" t="s">
        <v>25</v>
      </c>
      <c r="D1510" s="68" t="s">
        <v>302</v>
      </c>
      <c r="E1510" s="88">
        <f>+IF(ISNUMBER(DATA!H806),DATA!H806,"n/a")</f>
        <v>0</v>
      </c>
      <c r="F1510" s="79">
        <f>+IF(ISNUMBER(DATA!I806),DATA!I806,"n/a")</f>
        <v>-1</v>
      </c>
      <c r="G1510" s="88">
        <f>+IF(ISNUMBER(DATA!J806),DATA!J806,"n/a")</f>
        <v>0</v>
      </c>
      <c r="H1510" s="79">
        <f>+IF(ISNUMBER(DATA!K806),DATA!K806,"n/a")</f>
        <v>-1</v>
      </c>
      <c r="I1510" s="88">
        <f>+IF(ISNUMBER(DATA!L806),DATA!L806,"n/a")</f>
        <v>0</v>
      </c>
      <c r="J1510" s="79">
        <f>+IF(ISNUMBER(DATA!M806),DATA!M806,"n/a")</f>
        <v>-1</v>
      </c>
      <c r="K1510" s="88">
        <f>+IF(ISNUMBER(DATA!N806),DATA!N806,"n/a")</f>
        <v>408.64</v>
      </c>
      <c r="L1510" s="79">
        <f>+IF(ISNUMBER(DATA!O806),DATA!O806,"n/a")</f>
        <v>-0.70159800000000005</v>
      </c>
    </row>
    <row r="1511" spans="1:12" x14ac:dyDescent="0.2">
      <c r="A1511" s="77" t="s">
        <v>19</v>
      </c>
      <c r="B1511" s="68" t="s">
        <v>22</v>
      </c>
      <c r="C1511" s="68" t="s">
        <v>25</v>
      </c>
      <c r="D1511" s="68" t="s">
        <v>303</v>
      </c>
      <c r="E1511" s="88">
        <f>+IF(ISNUMBER(DATA!H807),DATA!H807,"n/a")</f>
        <v>8.3699999999999992</v>
      </c>
      <c r="F1511" s="79">
        <f>+IF(ISNUMBER(DATA!I807),DATA!I807,"n/a")</f>
        <v>-0.867919</v>
      </c>
      <c r="G1511" s="88">
        <f>+IF(ISNUMBER(DATA!J807),DATA!J807,"n/a")</f>
        <v>10.47</v>
      </c>
      <c r="H1511" s="79">
        <f>+IF(ISNUMBER(DATA!K807),DATA!K807,"n/a")</f>
        <v>-0.95184400000000002</v>
      </c>
      <c r="I1511" s="88">
        <f>+IF(ISNUMBER(DATA!L807),DATA!L807,"n/a")</f>
        <v>33.06</v>
      </c>
      <c r="J1511" s="79">
        <f>+IF(ISNUMBER(DATA!M807),DATA!M807,"n/a")</f>
        <v>-0.94182100000000002</v>
      </c>
      <c r="K1511" s="88">
        <f>+IF(ISNUMBER(DATA!N807),DATA!N807,"n/a")</f>
        <v>379.56</v>
      </c>
      <c r="L1511" s="79">
        <f>+IF(ISNUMBER(DATA!O807),DATA!O807,"n/a")</f>
        <v>-0.70125599999999999</v>
      </c>
    </row>
    <row r="1512" spans="1:12" x14ac:dyDescent="0.2">
      <c r="A1512" s="77" t="s">
        <v>19</v>
      </c>
      <c r="B1512" s="68" t="s">
        <v>22</v>
      </c>
      <c r="C1512" s="68" t="s">
        <v>25</v>
      </c>
      <c r="D1512" s="68" t="s">
        <v>304</v>
      </c>
      <c r="E1512" s="88">
        <f>+IF(ISNUMBER(DATA!H808),DATA!H808,"n/a")</f>
        <v>70.12</v>
      </c>
      <c r="F1512" s="79">
        <f>+IF(ISNUMBER(DATA!I808),DATA!I808,"n/a")</f>
        <v>-3.6283999999999997E-2</v>
      </c>
      <c r="G1512" s="88">
        <f>+IF(ISNUMBER(DATA!J808),DATA!J808,"n/a")</f>
        <v>160.27000000000001</v>
      </c>
      <c r="H1512" s="79">
        <f>+IF(ISNUMBER(DATA!K808),DATA!K808,"n/a")</f>
        <v>-0.42477199999999998</v>
      </c>
      <c r="I1512" s="88">
        <f>+IF(ISNUMBER(DATA!L808),DATA!L808,"n/a")</f>
        <v>354.26</v>
      </c>
      <c r="J1512" s="79">
        <f>+IF(ISNUMBER(DATA!M808),DATA!M808,"n/a")</f>
        <v>-0.55846099999999999</v>
      </c>
      <c r="K1512" s="88">
        <f>+IF(ISNUMBER(DATA!N808),DATA!N808,"n/a")</f>
        <v>1535.25</v>
      </c>
      <c r="L1512" s="79">
        <f>+IF(ISNUMBER(DATA!O808),DATA!O808,"n/a")</f>
        <v>-0.28515600000000002</v>
      </c>
    </row>
    <row r="1513" spans="1:12" x14ac:dyDescent="0.2">
      <c r="A1513" s="77" t="s">
        <v>19</v>
      </c>
      <c r="B1513" s="68" t="s">
        <v>22</v>
      </c>
      <c r="C1513" s="68" t="s">
        <v>25</v>
      </c>
      <c r="D1513" s="68" t="s">
        <v>305</v>
      </c>
      <c r="E1513" s="88">
        <f>+IF(ISNUMBER(DATA!H809),DATA!H809,"n/a")</f>
        <v>0</v>
      </c>
      <c r="F1513" s="79" t="str">
        <f>+IF(ISNUMBER(DATA!I809),DATA!I809,"n/a")</f>
        <v>n/a</v>
      </c>
      <c r="G1513" s="88">
        <f>+IF(ISNUMBER(DATA!J809),DATA!J809,"n/a")</f>
        <v>13.61</v>
      </c>
      <c r="H1513" s="79" t="str">
        <f>+IF(ISNUMBER(DATA!K809),DATA!K809,"n/a")</f>
        <v>n/a</v>
      </c>
      <c r="I1513" s="88">
        <f>+IF(ISNUMBER(DATA!L809),DATA!L809,"n/a")</f>
        <v>44.93</v>
      </c>
      <c r="J1513" s="79" t="str">
        <f>+IF(ISNUMBER(DATA!M809),DATA!M809,"n/a")</f>
        <v>n/a</v>
      </c>
      <c r="K1513" s="88">
        <f>+IF(ISNUMBER(DATA!N809),DATA!N809,"n/a")</f>
        <v>67.319999999999993</v>
      </c>
      <c r="L1513" s="79">
        <f>+IF(ISNUMBER(DATA!O809),DATA!O809,"n/a")</f>
        <v>23.303249000000001</v>
      </c>
    </row>
    <row r="1514" spans="1:12" x14ac:dyDescent="0.2">
      <c r="A1514" s="77" t="s">
        <v>19</v>
      </c>
      <c r="B1514" s="68" t="s">
        <v>22</v>
      </c>
      <c r="C1514" s="68" t="s">
        <v>25</v>
      </c>
      <c r="D1514" s="68" t="s">
        <v>306</v>
      </c>
      <c r="E1514" s="88">
        <f>+IF(ISNUMBER(DATA!H810),DATA!H810,"n/a")</f>
        <v>1005.43</v>
      </c>
      <c r="F1514" s="79">
        <f>+IF(ISNUMBER(DATA!I810),DATA!I810,"n/a")</f>
        <v>2.4736000000000001E-2</v>
      </c>
      <c r="G1514" s="88">
        <f>+IF(ISNUMBER(DATA!J810),DATA!J810,"n/a")</f>
        <v>3087.46</v>
      </c>
      <c r="H1514" s="79">
        <f>+IF(ISNUMBER(DATA!K810),DATA!K810,"n/a")</f>
        <v>-0.173289</v>
      </c>
      <c r="I1514" s="88">
        <f>+IF(ISNUMBER(DATA!L810),DATA!L810,"n/a")</f>
        <v>6801.8</v>
      </c>
      <c r="J1514" s="79">
        <f>+IF(ISNUMBER(DATA!M810),DATA!M810,"n/a")</f>
        <v>0.21660399999999999</v>
      </c>
      <c r="K1514" s="88">
        <f>+IF(ISNUMBER(DATA!N810),DATA!N810,"n/a")</f>
        <v>11205.43</v>
      </c>
      <c r="L1514" s="79">
        <f>+IF(ISNUMBER(DATA!O810),DATA!O810,"n/a")</f>
        <v>-0.26222000000000001</v>
      </c>
    </row>
    <row r="1515" spans="1:12" x14ac:dyDescent="0.2">
      <c r="A1515" s="77" t="s">
        <v>19</v>
      </c>
      <c r="B1515" s="68" t="s">
        <v>22</v>
      </c>
      <c r="C1515" s="68" t="s">
        <v>25</v>
      </c>
      <c r="D1515" s="68" t="s">
        <v>307</v>
      </c>
      <c r="E1515" s="88">
        <f>+IF(ISNUMBER(DATA!H811),DATA!H811,"n/a")</f>
        <v>0</v>
      </c>
      <c r="F1515" s="79" t="str">
        <f>+IF(ISNUMBER(DATA!I811),DATA!I811,"n/a")</f>
        <v>n/a</v>
      </c>
      <c r="G1515" s="88">
        <f>+IF(ISNUMBER(DATA!J811),DATA!J811,"n/a")</f>
        <v>0</v>
      </c>
      <c r="H1515" s="79" t="str">
        <f>+IF(ISNUMBER(DATA!K811),DATA!K811,"n/a")</f>
        <v>n/a</v>
      </c>
      <c r="I1515" s="88">
        <f>+IF(ISNUMBER(DATA!L811),DATA!L811,"n/a")</f>
        <v>0</v>
      </c>
      <c r="J1515" s="79" t="str">
        <f>+IF(ISNUMBER(DATA!M811),DATA!M811,"n/a")</f>
        <v>n/a</v>
      </c>
      <c r="K1515" s="88">
        <f>+IF(ISNUMBER(DATA!N811),DATA!N811,"n/a")</f>
        <v>0</v>
      </c>
      <c r="L1515" s="79" t="str">
        <f>+IF(ISNUMBER(DATA!O811),DATA!O811,"n/a")</f>
        <v>n/a</v>
      </c>
    </row>
    <row r="1516" spans="1:12" x14ac:dyDescent="0.2">
      <c r="A1516" s="77" t="s">
        <v>19</v>
      </c>
      <c r="B1516" s="68" t="s">
        <v>22</v>
      </c>
      <c r="C1516" s="68" t="s">
        <v>25</v>
      </c>
      <c r="D1516" s="68" t="s">
        <v>308</v>
      </c>
      <c r="E1516" s="88">
        <f>+IF(ISNUMBER(DATA!H812),DATA!H812,"n/a")</f>
        <v>0</v>
      </c>
      <c r="F1516" s="79" t="str">
        <f>+IF(ISNUMBER(DATA!I812),DATA!I812,"n/a")</f>
        <v>n/a</v>
      </c>
      <c r="G1516" s="88">
        <f>+IF(ISNUMBER(DATA!J812),DATA!J812,"n/a")</f>
        <v>0</v>
      </c>
      <c r="H1516" s="79" t="str">
        <f>+IF(ISNUMBER(DATA!K812),DATA!K812,"n/a")</f>
        <v>n/a</v>
      </c>
      <c r="I1516" s="88">
        <f>+IF(ISNUMBER(DATA!L812),DATA!L812,"n/a")</f>
        <v>0</v>
      </c>
      <c r="J1516" s="79" t="str">
        <f>+IF(ISNUMBER(DATA!M812),DATA!M812,"n/a")</f>
        <v>n/a</v>
      </c>
      <c r="K1516" s="88">
        <f>+IF(ISNUMBER(DATA!N812),DATA!N812,"n/a")</f>
        <v>0</v>
      </c>
      <c r="L1516" s="79" t="str">
        <f>+IF(ISNUMBER(DATA!O812),DATA!O812,"n/a")</f>
        <v>n/a</v>
      </c>
    </row>
    <row r="1517" spans="1:12" x14ac:dyDescent="0.2">
      <c r="A1517" s="77" t="s">
        <v>19</v>
      </c>
      <c r="B1517" s="68" t="s">
        <v>22</v>
      </c>
      <c r="C1517" s="68" t="s">
        <v>25</v>
      </c>
      <c r="D1517" s="68" t="s">
        <v>309</v>
      </c>
      <c r="E1517" s="88">
        <f>+IF(ISNUMBER(DATA!H813),DATA!H813,"n/a")</f>
        <v>0</v>
      </c>
      <c r="F1517" s="79" t="str">
        <f>+IF(ISNUMBER(DATA!I813),DATA!I813,"n/a")</f>
        <v>n/a</v>
      </c>
      <c r="G1517" s="88">
        <f>+IF(ISNUMBER(DATA!J813),DATA!J813,"n/a")</f>
        <v>0</v>
      </c>
      <c r="H1517" s="79" t="str">
        <f>+IF(ISNUMBER(DATA!K813),DATA!K813,"n/a")</f>
        <v>n/a</v>
      </c>
      <c r="I1517" s="88">
        <f>+IF(ISNUMBER(DATA!L813),DATA!L813,"n/a")</f>
        <v>0</v>
      </c>
      <c r="J1517" s="79" t="str">
        <f>+IF(ISNUMBER(DATA!M813),DATA!M813,"n/a")</f>
        <v>n/a</v>
      </c>
      <c r="K1517" s="88">
        <f>+IF(ISNUMBER(DATA!N813),DATA!N813,"n/a")</f>
        <v>13.91</v>
      </c>
      <c r="L1517" s="79" t="str">
        <f>+IF(ISNUMBER(DATA!O813),DATA!O813,"n/a")</f>
        <v>n/a</v>
      </c>
    </row>
    <row r="1518" spans="1:12" x14ac:dyDescent="0.2">
      <c r="A1518" s="77" t="s">
        <v>19</v>
      </c>
      <c r="B1518" s="68" t="s">
        <v>22</v>
      </c>
      <c r="C1518" s="68" t="s">
        <v>25</v>
      </c>
      <c r="D1518" s="68" t="s">
        <v>310</v>
      </c>
      <c r="E1518" s="88">
        <f>+IF(ISNUMBER(DATA!H814),DATA!H814,"n/a")</f>
        <v>16.27</v>
      </c>
      <c r="F1518" s="79">
        <f>+IF(ISNUMBER(DATA!I814),DATA!I814,"n/a")</f>
        <v>1.0939509999999999</v>
      </c>
      <c r="G1518" s="88">
        <f>+IF(ISNUMBER(DATA!J814),DATA!J814,"n/a")</f>
        <v>77.010000000000005</v>
      </c>
      <c r="H1518" s="79">
        <f>+IF(ISNUMBER(DATA!K814),DATA!K814,"n/a")</f>
        <v>3.0130279999999998</v>
      </c>
      <c r="I1518" s="88">
        <f>+IF(ISNUMBER(DATA!L814),DATA!L814,"n/a")</f>
        <v>294.77999999999997</v>
      </c>
      <c r="J1518" s="79">
        <f>+IF(ISNUMBER(DATA!M814),DATA!M814,"n/a")</f>
        <v>3.5343789999999999</v>
      </c>
      <c r="K1518" s="88">
        <f>+IF(ISNUMBER(DATA!N814),DATA!N814,"n/a")</f>
        <v>384.87</v>
      </c>
      <c r="L1518" s="79">
        <f>+IF(ISNUMBER(DATA!O814),DATA!O814,"n/a")</f>
        <v>0.57186000000000003</v>
      </c>
    </row>
    <row r="1519" spans="1:12" x14ac:dyDescent="0.2">
      <c r="A1519" s="77" t="s">
        <v>19</v>
      </c>
      <c r="B1519" s="68" t="s">
        <v>22</v>
      </c>
      <c r="C1519" s="68" t="s">
        <v>25</v>
      </c>
      <c r="D1519" s="68" t="s">
        <v>311</v>
      </c>
      <c r="E1519" s="88">
        <f>+IF(ISNUMBER(DATA!H815),DATA!H815,"n/a")</f>
        <v>427.18</v>
      </c>
      <c r="F1519" s="79">
        <f>+IF(ISNUMBER(DATA!I815),DATA!I815,"n/a")</f>
        <v>0.61853499999999995</v>
      </c>
      <c r="G1519" s="88">
        <f>+IF(ISNUMBER(DATA!J815),DATA!J815,"n/a")</f>
        <v>1166.8800000000001</v>
      </c>
      <c r="H1519" s="79">
        <f>+IF(ISNUMBER(DATA!K815),DATA!K815,"n/a")</f>
        <v>7.0414000000000004E-2</v>
      </c>
      <c r="I1519" s="88">
        <f>+IF(ISNUMBER(DATA!L815),DATA!L815,"n/a")</f>
        <v>2876.8</v>
      </c>
      <c r="J1519" s="79">
        <f>+IF(ISNUMBER(DATA!M815),DATA!M815,"n/a")</f>
        <v>0.53088000000000002</v>
      </c>
      <c r="K1519" s="88">
        <f>+IF(ISNUMBER(DATA!N815),DATA!N815,"n/a")</f>
        <v>4555.8</v>
      </c>
      <c r="L1519" s="79">
        <f>+IF(ISNUMBER(DATA!O815),DATA!O815,"n/a")</f>
        <v>0.26358700000000002</v>
      </c>
    </row>
    <row r="1520" spans="1:12" x14ac:dyDescent="0.2">
      <c r="A1520" s="77" t="s">
        <v>19</v>
      </c>
      <c r="B1520" s="68" t="s">
        <v>22</v>
      </c>
      <c r="C1520" s="68" t="s">
        <v>25</v>
      </c>
      <c r="D1520" s="68" t="s">
        <v>312</v>
      </c>
      <c r="E1520" s="88">
        <f>+IF(ISNUMBER(DATA!H816),DATA!H816,"n/a")</f>
        <v>42.89</v>
      </c>
      <c r="F1520" s="79" t="str">
        <f>+IF(ISNUMBER(DATA!I816),DATA!I816,"n/a")</f>
        <v>n/a</v>
      </c>
      <c r="G1520" s="88">
        <f>+IF(ISNUMBER(DATA!J816),DATA!J816,"n/a")</f>
        <v>59.86</v>
      </c>
      <c r="H1520" s="79">
        <f>+IF(ISNUMBER(DATA!K816),DATA!K816,"n/a")</f>
        <v>7.3914999999999995E-2</v>
      </c>
      <c r="I1520" s="88">
        <f>+IF(ISNUMBER(DATA!L816),DATA!L816,"n/a")</f>
        <v>124.95</v>
      </c>
      <c r="J1520" s="79">
        <f>+IF(ISNUMBER(DATA!M816),DATA!M816,"n/a")</f>
        <v>0.21440400000000001</v>
      </c>
      <c r="K1520" s="88">
        <f>+IF(ISNUMBER(DATA!N816),DATA!N816,"n/a")</f>
        <v>348.93</v>
      </c>
      <c r="L1520" s="79">
        <f>+IF(ISNUMBER(DATA!O816),DATA!O816,"n/a")</f>
        <v>-0.35253800000000002</v>
      </c>
    </row>
    <row r="1521" spans="1:12" x14ac:dyDescent="0.2">
      <c r="A1521" s="77" t="s">
        <v>19</v>
      </c>
      <c r="B1521" s="68" t="s">
        <v>22</v>
      </c>
      <c r="C1521" s="68" t="s">
        <v>25</v>
      </c>
      <c r="D1521" s="68" t="s">
        <v>313</v>
      </c>
      <c r="E1521" s="88">
        <f>+IF(ISNUMBER(DATA!H817),DATA!H817,"n/a")</f>
        <v>622.59</v>
      </c>
      <c r="F1521" s="79">
        <f>+IF(ISNUMBER(DATA!I817),DATA!I817,"n/a")</f>
        <v>0.30355300000000002</v>
      </c>
      <c r="G1521" s="88">
        <f>+IF(ISNUMBER(DATA!J817),DATA!J817,"n/a")</f>
        <v>1965.51</v>
      </c>
      <c r="H1521" s="79">
        <f>+IF(ISNUMBER(DATA!K817),DATA!K817,"n/a")</f>
        <v>0.22697100000000001</v>
      </c>
      <c r="I1521" s="88">
        <f>+IF(ISNUMBER(DATA!L817),DATA!L817,"n/a")</f>
        <v>5217.66</v>
      </c>
      <c r="J1521" s="79">
        <f>+IF(ISNUMBER(DATA!M817),DATA!M817,"n/a")</f>
        <v>0.17499500000000001</v>
      </c>
      <c r="K1521" s="88">
        <f>+IF(ISNUMBER(DATA!N817),DATA!N817,"n/a")</f>
        <v>14201.45</v>
      </c>
      <c r="L1521" s="79">
        <f>+IF(ISNUMBER(DATA!O817),DATA!O817,"n/a")</f>
        <v>3.9642999999999998E-2</v>
      </c>
    </row>
    <row r="1522" spans="1:12" x14ac:dyDescent="0.2">
      <c r="A1522" s="77" t="s">
        <v>19</v>
      </c>
      <c r="B1522" s="68" t="s">
        <v>22</v>
      </c>
      <c r="C1522" s="68" t="s">
        <v>25</v>
      </c>
      <c r="D1522" s="68" t="s">
        <v>314</v>
      </c>
      <c r="E1522" s="88">
        <f>+IF(ISNUMBER(DATA!H818),DATA!H818,"n/a")</f>
        <v>181.01</v>
      </c>
      <c r="F1522" s="79">
        <f>+IF(ISNUMBER(DATA!I818),DATA!I818,"n/a")</f>
        <v>0.97264600000000001</v>
      </c>
      <c r="G1522" s="88">
        <f>+IF(ISNUMBER(DATA!J818),DATA!J818,"n/a")</f>
        <v>560.75</v>
      </c>
      <c r="H1522" s="79">
        <f>+IF(ISNUMBER(DATA!K818),DATA!K818,"n/a")</f>
        <v>0.14768999999999999</v>
      </c>
      <c r="I1522" s="88">
        <f>+IF(ISNUMBER(DATA!L818),DATA!L818,"n/a")</f>
        <v>637.05999999999995</v>
      </c>
      <c r="J1522" s="79">
        <f>+IF(ISNUMBER(DATA!M818),DATA!M818,"n/a")</f>
        <v>-0.29525600000000002</v>
      </c>
      <c r="K1522" s="88">
        <f>+IF(ISNUMBER(DATA!N818),DATA!N818,"n/a")</f>
        <v>878.82</v>
      </c>
      <c r="L1522" s="79">
        <f>+IF(ISNUMBER(DATA!O818),DATA!O818,"n/a")</f>
        <v>-0.39351599999999998</v>
      </c>
    </row>
    <row r="1523" spans="1:12" x14ac:dyDescent="0.2">
      <c r="A1523" s="77" t="s">
        <v>19</v>
      </c>
      <c r="B1523" s="68" t="s">
        <v>22</v>
      </c>
      <c r="C1523" s="68" t="s">
        <v>25</v>
      </c>
      <c r="D1523" s="68" t="s">
        <v>315</v>
      </c>
      <c r="E1523" s="88">
        <f>+IF(ISNUMBER(DATA!H819),DATA!H819,"n/a")</f>
        <v>1</v>
      </c>
      <c r="F1523" s="79" t="str">
        <f>+IF(ISNUMBER(DATA!I819),DATA!I819,"n/a")</f>
        <v>n/a</v>
      </c>
      <c r="G1523" s="88">
        <f>+IF(ISNUMBER(DATA!J819),DATA!J819,"n/a")</f>
        <v>1</v>
      </c>
      <c r="H1523" s="79" t="str">
        <f>+IF(ISNUMBER(DATA!K819),DATA!K819,"n/a")</f>
        <v>n/a</v>
      </c>
      <c r="I1523" s="88">
        <f>+IF(ISNUMBER(DATA!L819),DATA!L819,"n/a")</f>
        <v>1</v>
      </c>
      <c r="J1523" s="79">
        <f>+IF(ISNUMBER(DATA!M819),DATA!M819,"n/a")</f>
        <v>0</v>
      </c>
      <c r="K1523" s="88">
        <f>+IF(ISNUMBER(DATA!N819),DATA!N819,"n/a")</f>
        <v>1</v>
      </c>
      <c r="L1523" s="79">
        <f>+IF(ISNUMBER(DATA!O819),DATA!O819,"n/a")</f>
        <v>-0.97201199999999999</v>
      </c>
    </row>
    <row r="1524" spans="1:12" x14ac:dyDescent="0.2">
      <c r="A1524" s="77" t="s">
        <v>19</v>
      </c>
      <c r="B1524" s="68" t="s">
        <v>22</v>
      </c>
      <c r="C1524" s="68" t="s">
        <v>25</v>
      </c>
      <c r="D1524" s="68" t="s">
        <v>316</v>
      </c>
      <c r="E1524" s="88">
        <f>+IF(ISNUMBER(DATA!H820),DATA!H820,"n/a")</f>
        <v>0</v>
      </c>
      <c r="F1524" s="79" t="str">
        <f>+IF(ISNUMBER(DATA!I820),DATA!I820,"n/a")</f>
        <v>n/a</v>
      </c>
      <c r="G1524" s="88">
        <f>+IF(ISNUMBER(DATA!J820),DATA!J820,"n/a")</f>
        <v>0</v>
      </c>
      <c r="H1524" s="79">
        <f>+IF(ISNUMBER(DATA!K820),DATA!K820,"n/a")</f>
        <v>-1</v>
      </c>
      <c r="I1524" s="88">
        <f>+IF(ISNUMBER(DATA!L820),DATA!L820,"n/a")</f>
        <v>0</v>
      </c>
      <c r="J1524" s="79">
        <f>+IF(ISNUMBER(DATA!M820),DATA!M820,"n/a")</f>
        <v>-1</v>
      </c>
      <c r="K1524" s="88">
        <f>+IF(ISNUMBER(DATA!N820),DATA!N820,"n/a")</f>
        <v>1.31</v>
      </c>
      <c r="L1524" s="79">
        <f>+IF(ISNUMBER(DATA!O820),DATA!O820,"n/a")</f>
        <v>-0.96733199999999997</v>
      </c>
    </row>
    <row r="1525" spans="1:12" x14ac:dyDescent="0.2">
      <c r="A1525" s="77" t="s">
        <v>19</v>
      </c>
      <c r="B1525" s="68" t="s">
        <v>22</v>
      </c>
      <c r="C1525" s="68" t="s">
        <v>25</v>
      </c>
      <c r="D1525" s="68" t="s">
        <v>317</v>
      </c>
      <c r="E1525" s="88">
        <f>+IF(ISNUMBER(DATA!H821),DATA!H821,"n/a")</f>
        <v>0</v>
      </c>
      <c r="F1525" s="79" t="str">
        <f>+IF(ISNUMBER(DATA!I821),DATA!I821,"n/a")</f>
        <v>n/a</v>
      </c>
      <c r="G1525" s="88">
        <f>+IF(ISNUMBER(DATA!J821),DATA!J821,"n/a")</f>
        <v>0</v>
      </c>
      <c r="H1525" s="79" t="str">
        <f>+IF(ISNUMBER(DATA!K821),DATA!K821,"n/a")</f>
        <v>n/a</v>
      </c>
      <c r="I1525" s="88">
        <f>+IF(ISNUMBER(DATA!L821),DATA!L821,"n/a")</f>
        <v>0</v>
      </c>
      <c r="J1525" s="79" t="str">
        <f>+IF(ISNUMBER(DATA!M821),DATA!M821,"n/a")</f>
        <v>n/a</v>
      </c>
      <c r="K1525" s="88">
        <f>+IF(ISNUMBER(DATA!N821),DATA!N821,"n/a")</f>
        <v>0</v>
      </c>
      <c r="L1525" s="79">
        <f>+IF(ISNUMBER(DATA!O821),DATA!O821,"n/a")</f>
        <v>-1</v>
      </c>
    </row>
    <row r="1526" spans="1:12" x14ac:dyDescent="0.2">
      <c r="A1526" s="77" t="s">
        <v>19</v>
      </c>
      <c r="B1526" s="68" t="s">
        <v>22</v>
      </c>
      <c r="C1526" s="68" t="s">
        <v>25</v>
      </c>
      <c r="D1526" s="68" t="s">
        <v>318</v>
      </c>
      <c r="E1526" s="88">
        <f>+IF(ISNUMBER(DATA!H822),DATA!H822,"n/a")</f>
        <v>0</v>
      </c>
      <c r="F1526" s="79">
        <f>+IF(ISNUMBER(DATA!I822),DATA!I822,"n/a")</f>
        <v>-1</v>
      </c>
      <c r="G1526" s="88">
        <f>+IF(ISNUMBER(DATA!J822),DATA!J822,"n/a")</f>
        <v>0.89</v>
      </c>
      <c r="H1526" s="79">
        <f>+IF(ISNUMBER(DATA!K822),DATA!K822,"n/a")</f>
        <v>-0.90399099999999999</v>
      </c>
      <c r="I1526" s="88">
        <f>+IF(ISNUMBER(DATA!L822),DATA!L822,"n/a")</f>
        <v>3.1</v>
      </c>
      <c r="J1526" s="79">
        <f>+IF(ISNUMBER(DATA!M822),DATA!M822,"n/a")</f>
        <v>-0.831978</v>
      </c>
      <c r="K1526" s="88">
        <f>+IF(ISNUMBER(DATA!N822),DATA!N822,"n/a")</f>
        <v>23.29</v>
      </c>
      <c r="L1526" s="79">
        <f>+IF(ISNUMBER(DATA!O822),DATA!O822,"n/a")</f>
        <v>-0.43675900000000001</v>
      </c>
    </row>
    <row r="1527" spans="1:12" x14ac:dyDescent="0.2">
      <c r="A1527" s="77" t="s">
        <v>19</v>
      </c>
      <c r="B1527" s="68" t="s">
        <v>22</v>
      </c>
      <c r="C1527" s="68" t="s">
        <v>25</v>
      </c>
      <c r="D1527" s="68" t="s">
        <v>319</v>
      </c>
      <c r="E1527" s="88">
        <f>+IF(ISNUMBER(DATA!H823),DATA!H823,"n/a")</f>
        <v>0</v>
      </c>
      <c r="F1527" s="79" t="str">
        <f>+IF(ISNUMBER(DATA!I823),DATA!I823,"n/a")</f>
        <v>n/a</v>
      </c>
      <c r="G1527" s="88">
        <f>+IF(ISNUMBER(DATA!J823),DATA!J823,"n/a")</f>
        <v>9.8699999999999992</v>
      </c>
      <c r="H1527" s="79">
        <f>+IF(ISNUMBER(DATA!K823),DATA!K823,"n/a")</f>
        <v>-0.33624700000000002</v>
      </c>
      <c r="I1527" s="88">
        <f>+IF(ISNUMBER(DATA!L823),DATA!L823,"n/a")</f>
        <v>26.77</v>
      </c>
      <c r="J1527" s="79">
        <f>+IF(ISNUMBER(DATA!M823),DATA!M823,"n/a")</f>
        <v>-0.22315699999999999</v>
      </c>
      <c r="K1527" s="88">
        <f>+IF(ISNUMBER(DATA!N823),DATA!N823,"n/a")</f>
        <v>58.49</v>
      </c>
      <c r="L1527" s="79">
        <f>+IF(ISNUMBER(DATA!O823),DATA!O823,"n/a")</f>
        <v>-0.36616799999999999</v>
      </c>
    </row>
    <row r="1528" spans="1:12" x14ac:dyDescent="0.2">
      <c r="A1528" s="77" t="s">
        <v>19</v>
      </c>
      <c r="B1528" s="68" t="s">
        <v>22</v>
      </c>
      <c r="C1528" s="68" t="s">
        <v>25</v>
      </c>
      <c r="D1528" s="68" t="s">
        <v>320</v>
      </c>
      <c r="E1528" s="88">
        <f>+IF(ISNUMBER(DATA!H824),DATA!H824,"n/a")</f>
        <v>14.66</v>
      </c>
      <c r="F1528" s="79">
        <f>+IF(ISNUMBER(DATA!I824),DATA!I824,"n/a")</f>
        <v>1.0248619999999999</v>
      </c>
      <c r="G1528" s="88">
        <f>+IF(ISNUMBER(DATA!J824),DATA!J824,"n/a")</f>
        <v>34.35</v>
      </c>
      <c r="H1528" s="79">
        <f>+IF(ISNUMBER(DATA!K824),DATA!K824,"n/a")</f>
        <v>0.64275499999999997</v>
      </c>
      <c r="I1528" s="88">
        <f>+IF(ISNUMBER(DATA!L824),DATA!L824,"n/a")</f>
        <v>49.16</v>
      </c>
      <c r="J1528" s="79">
        <f>+IF(ISNUMBER(DATA!M824),DATA!M824,"n/a")</f>
        <v>0.23053799999999999</v>
      </c>
      <c r="K1528" s="88">
        <f>+IF(ISNUMBER(DATA!N824),DATA!N824,"n/a")</f>
        <v>87.04</v>
      </c>
      <c r="L1528" s="79">
        <f>+IF(ISNUMBER(DATA!O824),DATA!O824,"n/a")</f>
        <v>5.6054E-2</v>
      </c>
    </row>
    <row r="1529" spans="1:12" x14ac:dyDescent="0.2">
      <c r="A1529" s="77" t="s">
        <v>19</v>
      </c>
      <c r="B1529" s="68" t="s">
        <v>22</v>
      </c>
      <c r="C1529" s="68" t="s">
        <v>25</v>
      </c>
      <c r="D1529" s="68" t="s">
        <v>321</v>
      </c>
      <c r="E1529" s="88">
        <f>+IF(ISNUMBER(DATA!H825),DATA!H825,"n/a")</f>
        <v>0</v>
      </c>
      <c r="F1529" s="79" t="str">
        <f>+IF(ISNUMBER(DATA!I825),DATA!I825,"n/a")</f>
        <v>n/a</v>
      </c>
      <c r="G1529" s="88">
        <f>+IF(ISNUMBER(DATA!J825),DATA!J825,"n/a")</f>
        <v>18.46</v>
      </c>
      <c r="H1529" s="79" t="str">
        <f>+IF(ISNUMBER(DATA!K825),DATA!K825,"n/a")</f>
        <v>n/a</v>
      </c>
      <c r="I1529" s="88">
        <f>+IF(ISNUMBER(DATA!L825),DATA!L825,"n/a")</f>
        <v>44.14</v>
      </c>
      <c r="J1529" s="79" t="str">
        <f>+IF(ISNUMBER(DATA!M825),DATA!M825,"n/a")</f>
        <v>n/a</v>
      </c>
      <c r="K1529" s="88">
        <f>+IF(ISNUMBER(DATA!N825),DATA!N825,"n/a")</f>
        <v>104.28</v>
      </c>
      <c r="L1529" s="79">
        <f>+IF(ISNUMBER(DATA!O825),DATA!O825,"n/a")</f>
        <v>24.684729000000001</v>
      </c>
    </row>
    <row r="1530" spans="1:12" x14ac:dyDescent="0.2">
      <c r="A1530" s="77" t="s">
        <v>19</v>
      </c>
      <c r="B1530" s="68" t="s">
        <v>22</v>
      </c>
      <c r="C1530" s="68" t="s">
        <v>25</v>
      </c>
      <c r="D1530" s="68" t="s">
        <v>322</v>
      </c>
      <c r="E1530" s="88">
        <f>+IF(ISNUMBER(DATA!H826),DATA!H826,"n/a")</f>
        <v>247.95</v>
      </c>
      <c r="F1530" s="79">
        <f>+IF(ISNUMBER(DATA!I826),DATA!I826,"n/a")</f>
        <v>2.1310769999999999</v>
      </c>
      <c r="G1530" s="88">
        <f>+IF(ISNUMBER(DATA!J826),DATA!J826,"n/a")</f>
        <v>702</v>
      </c>
      <c r="H1530" s="79">
        <f>+IF(ISNUMBER(DATA!K826),DATA!K826,"n/a")</f>
        <v>1.2694939999999999</v>
      </c>
      <c r="I1530" s="88">
        <f>+IF(ISNUMBER(DATA!L826),DATA!L826,"n/a")</f>
        <v>1104.5999999999999</v>
      </c>
      <c r="J1530" s="79">
        <f>+IF(ISNUMBER(DATA!M826),DATA!M826,"n/a")</f>
        <v>1.9369069999999999</v>
      </c>
      <c r="K1530" s="88">
        <f>+IF(ISNUMBER(DATA!N826),DATA!N826,"n/a")</f>
        <v>2110.83</v>
      </c>
      <c r="L1530" s="79">
        <f>+IF(ISNUMBER(DATA!O826),DATA!O826,"n/a")</f>
        <v>4.6122680000000003</v>
      </c>
    </row>
    <row r="1531" spans="1:12" x14ac:dyDescent="0.2">
      <c r="A1531" s="77" t="s">
        <v>19</v>
      </c>
      <c r="B1531" s="68" t="s">
        <v>22</v>
      </c>
      <c r="C1531" s="68" t="s">
        <v>25</v>
      </c>
      <c r="D1531" s="68" t="s">
        <v>323</v>
      </c>
      <c r="E1531" s="88">
        <f>+IF(ISNUMBER(DATA!H827),DATA!H827,"n/a")</f>
        <v>0</v>
      </c>
      <c r="F1531" s="79" t="str">
        <f>+IF(ISNUMBER(DATA!I827),DATA!I827,"n/a")</f>
        <v>n/a</v>
      </c>
      <c r="G1531" s="88">
        <f>+IF(ISNUMBER(DATA!J827),DATA!J827,"n/a")</f>
        <v>0</v>
      </c>
      <c r="H1531" s="79" t="str">
        <f>+IF(ISNUMBER(DATA!K827),DATA!K827,"n/a")</f>
        <v>n/a</v>
      </c>
      <c r="I1531" s="88">
        <f>+IF(ISNUMBER(DATA!L827),DATA!L827,"n/a")</f>
        <v>0</v>
      </c>
      <c r="J1531" s="79" t="str">
        <f>+IF(ISNUMBER(DATA!M827),DATA!M827,"n/a")</f>
        <v>n/a</v>
      </c>
      <c r="K1531" s="88">
        <f>+IF(ISNUMBER(DATA!N827),DATA!N827,"n/a")</f>
        <v>0</v>
      </c>
      <c r="L1531" s="79">
        <f>+IF(ISNUMBER(DATA!O827),DATA!O827,"n/a")</f>
        <v>-1</v>
      </c>
    </row>
    <row r="1532" spans="1:12" x14ac:dyDescent="0.2">
      <c r="A1532" s="77" t="s">
        <v>19</v>
      </c>
      <c r="B1532" s="68" t="s">
        <v>22</v>
      </c>
      <c r="C1532" s="68" t="s">
        <v>25</v>
      </c>
      <c r="D1532" s="68" t="s">
        <v>324</v>
      </c>
      <c r="E1532" s="88">
        <f>+IF(ISNUMBER(DATA!H828),DATA!H828,"n/a")</f>
        <v>0</v>
      </c>
      <c r="F1532" s="79" t="str">
        <f>+IF(ISNUMBER(DATA!I828),DATA!I828,"n/a")</f>
        <v>n/a</v>
      </c>
      <c r="G1532" s="88">
        <f>+IF(ISNUMBER(DATA!J828),DATA!J828,"n/a")</f>
        <v>0</v>
      </c>
      <c r="H1532" s="79" t="str">
        <f>+IF(ISNUMBER(DATA!K828),DATA!K828,"n/a")</f>
        <v>n/a</v>
      </c>
      <c r="I1532" s="88">
        <f>+IF(ISNUMBER(DATA!L828),DATA!L828,"n/a")</f>
        <v>0</v>
      </c>
      <c r="J1532" s="79" t="str">
        <f>+IF(ISNUMBER(DATA!M828),DATA!M828,"n/a")</f>
        <v>n/a</v>
      </c>
      <c r="K1532" s="88">
        <f>+IF(ISNUMBER(DATA!N828),DATA!N828,"n/a")</f>
        <v>0</v>
      </c>
      <c r="L1532" s="79" t="str">
        <f>+IF(ISNUMBER(DATA!O828),DATA!O828,"n/a")</f>
        <v>n/a</v>
      </c>
    </row>
    <row r="1533" spans="1:12" x14ac:dyDescent="0.2">
      <c r="A1533" s="77" t="s">
        <v>19</v>
      </c>
      <c r="B1533" s="68" t="s">
        <v>22</v>
      </c>
      <c r="C1533" s="68" t="s">
        <v>25</v>
      </c>
      <c r="D1533" s="68" t="s">
        <v>325</v>
      </c>
      <c r="E1533" s="88">
        <f>+IF(ISNUMBER(DATA!H829),DATA!H829,"n/a")</f>
        <v>1.22</v>
      </c>
      <c r="F1533" s="79" t="str">
        <f>+IF(ISNUMBER(DATA!I829),DATA!I829,"n/a")</f>
        <v>n/a</v>
      </c>
      <c r="G1533" s="88">
        <f>+IF(ISNUMBER(DATA!J829),DATA!J829,"n/a")</f>
        <v>2.42</v>
      </c>
      <c r="H1533" s="79" t="str">
        <f>+IF(ISNUMBER(DATA!K829),DATA!K829,"n/a")</f>
        <v>n/a</v>
      </c>
      <c r="I1533" s="88">
        <f>+IF(ISNUMBER(DATA!L829),DATA!L829,"n/a")</f>
        <v>4.9000000000000004</v>
      </c>
      <c r="J1533" s="79" t="str">
        <f>+IF(ISNUMBER(DATA!M829),DATA!M829,"n/a")</f>
        <v>n/a</v>
      </c>
      <c r="K1533" s="88">
        <f>+IF(ISNUMBER(DATA!N829),DATA!N829,"n/a")</f>
        <v>10.97</v>
      </c>
      <c r="L1533" s="79">
        <f>+IF(ISNUMBER(DATA!O829),DATA!O829,"n/a")</f>
        <v>0.78664500000000004</v>
      </c>
    </row>
    <row r="1534" spans="1:12" x14ac:dyDescent="0.2">
      <c r="A1534" s="77" t="s">
        <v>19</v>
      </c>
      <c r="B1534" s="68" t="s">
        <v>22</v>
      </c>
      <c r="C1534" s="68" t="s">
        <v>25</v>
      </c>
      <c r="D1534" s="68" t="s">
        <v>351</v>
      </c>
      <c r="E1534" s="88">
        <f>+IF(ISNUMBER(DATA!H830),DATA!H830,"n/a")</f>
        <v>75.37</v>
      </c>
      <c r="F1534" s="79">
        <f>+IF(ISNUMBER(DATA!I830),DATA!I830,"n/a")</f>
        <v>0.46634199999999998</v>
      </c>
      <c r="G1534" s="88">
        <f>+IF(ISNUMBER(DATA!J830),DATA!J830,"n/a")</f>
        <v>242.88</v>
      </c>
      <c r="H1534" s="79">
        <f>+IF(ISNUMBER(DATA!K830),DATA!K830,"n/a")</f>
        <v>0.32619900000000002</v>
      </c>
      <c r="I1534" s="88">
        <f>+IF(ISNUMBER(DATA!L830),DATA!L830,"n/a")</f>
        <v>616.24</v>
      </c>
      <c r="J1534" s="79">
        <f>+IF(ISNUMBER(DATA!M830),DATA!M830,"n/a")</f>
        <v>9.7156999999999993E-2</v>
      </c>
      <c r="K1534" s="88">
        <f>+IF(ISNUMBER(DATA!N830),DATA!N830,"n/a")</f>
        <v>1391.38</v>
      </c>
      <c r="L1534" s="79">
        <f>+IF(ISNUMBER(DATA!O830),DATA!O830,"n/a")</f>
        <v>-5.7209000000000003E-2</v>
      </c>
    </row>
    <row r="1535" spans="1:12" x14ac:dyDescent="0.2">
      <c r="A1535" s="77" t="s">
        <v>19</v>
      </c>
      <c r="B1535" s="68" t="s">
        <v>22</v>
      </c>
      <c r="C1535" s="68" t="s">
        <v>25</v>
      </c>
      <c r="D1535" s="68" t="s">
        <v>352</v>
      </c>
      <c r="E1535" s="88">
        <f>+IF(ISNUMBER(DATA!H831),DATA!H831,"n/a")</f>
        <v>0</v>
      </c>
      <c r="F1535" s="79" t="str">
        <f>+IF(ISNUMBER(DATA!I831),DATA!I831,"n/a")</f>
        <v>n/a</v>
      </c>
      <c r="G1535" s="88">
        <f>+IF(ISNUMBER(DATA!J831),DATA!J831,"n/a")</f>
        <v>0</v>
      </c>
      <c r="H1535" s="79" t="str">
        <f>+IF(ISNUMBER(DATA!K831),DATA!K831,"n/a")</f>
        <v>n/a</v>
      </c>
      <c r="I1535" s="88">
        <f>+IF(ISNUMBER(DATA!L831),DATA!L831,"n/a")</f>
        <v>4.83</v>
      </c>
      <c r="J1535" s="79" t="str">
        <f>+IF(ISNUMBER(DATA!M831),DATA!M831,"n/a")</f>
        <v>n/a</v>
      </c>
      <c r="K1535" s="88">
        <f>+IF(ISNUMBER(DATA!N831),DATA!N831,"n/a")</f>
        <v>16.84</v>
      </c>
      <c r="L1535" s="79" t="str">
        <f>+IF(ISNUMBER(DATA!O831),DATA!O831,"n/a")</f>
        <v>n/a</v>
      </c>
    </row>
    <row r="1536" spans="1:12" x14ac:dyDescent="0.2">
      <c r="A1536" s="77"/>
      <c r="E1536" s="102"/>
      <c r="F1536" s="103"/>
      <c r="G1536" s="102"/>
      <c r="H1536" s="103"/>
      <c r="I1536" s="102"/>
      <c r="J1536" s="103"/>
      <c r="K1536" s="102"/>
      <c r="L1536" s="103"/>
    </row>
    <row r="1537" spans="1:12" x14ac:dyDescent="0.2">
      <c r="A1537" s="77" t="s">
        <v>19</v>
      </c>
      <c r="B1537" s="68" t="s">
        <v>22</v>
      </c>
      <c r="C1537" s="68" t="s">
        <v>10</v>
      </c>
      <c r="D1537" s="68" t="s">
        <v>278</v>
      </c>
      <c r="E1537" s="89" t="str">
        <f>+IF(ISNUMBER(DATA!H841),DATA!H841,"n/a")</f>
        <v>n/a</v>
      </c>
      <c r="F1537" s="79" t="str">
        <f>+IF(ISNUMBER(DATA!I841),DATA!I841,"n/a")</f>
        <v>n/a</v>
      </c>
      <c r="G1537" s="89" t="str">
        <f>+IF(ISNUMBER(DATA!J841),DATA!J841,"n/a")</f>
        <v>n/a</v>
      </c>
      <c r="H1537" s="79" t="str">
        <f>+IF(ISNUMBER(DATA!K841),DATA!K841,"n/a")</f>
        <v>n/a</v>
      </c>
      <c r="I1537" s="89" t="str">
        <f>+IF(ISNUMBER(DATA!L841),DATA!L841,"n/a")</f>
        <v>n/a</v>
      </c>
      <c r="J1537" s="79" t="str">
        <f>+IF(ISNUMBER(DATA!M841),DATA!M841,"n/a")</f>
        <v>n/a</v>
      </c>
      <c r="K1537" s="89" t="str">
        <f>+IF(ISNUMBER(DATA!N841),DATA!N841,"n/a")</f>
        <v>n/a</v>
      </c>
      <c r="L1537" s="79" t="str">
        <f>+IF(ISNUMBER(DATA!O841),DATA!O841,"n/a")</f>
        <v>n/a</v>
      </c>
    </row>
    <row r="1538" spans="1:12" x14ac:dyDescent="0.2">
      <c r="A1538" s="77" t="s">
        <v>19</v>
      </c>
      <c r="B1538" s="68" t="s">
        <v>22</v>
      </c>
      <c r="C1538" s="68" t="s">
        <v>10</v>
      </c>
      <c r="D1538" s="68" t="s">
        <v>279</v>
      </c>
      <c r="E1538" s="89" t="str">
        <f>+IF(ISNUMBER(DATA!H842),DATA!H842,"n/a")</f>
        <v>n/a</v>
      </c>
      <c r="F1538" s="79" t="str">
        <f>+IF(ISNUMBER(DATA!I842),DATA!I842,"n/a")</f>
        <v>n/a</v>
      </c>
      <c r="G1538" s="89" t="str">
        <f>+IF(ISNUMBER(DATA!J842),DATA!J842,"n/a")</f>
        <v>n/a</v>
      </c>
      <c r="H1538" s="79" t="str">
        <f>+IF(ISNUMBER(DATA!K842),DATA!K842,"n/a")</f>
        <v>n/a</v>
      </c>
      <c r="I1538" s="89" t="str">
        <f>+IF(ISNUMBER(DATA!L842),DATA!L842,"n/a")</f>
        <v>n/a</v>
      </c>
      <c r="J1538" s="79" t="str">
        <f>+IF(ISNUMBER(DATA!M842),DATA!M842,"n/a")</f>
        <v>n/a</v>
      </c>
      <c r="K1538" s="89" t="str">
        <f>+IF(ISNUMBER(DATA!N842),DATA!N842,"n/a")</f>
        <v>n/a</v>
      </c>
      <c r="L1538" s="79" t="str">
        <f>+IF(ISNUMBER(DATA!O842),DATA!O842,"n/a")</f>
        <v>n/a</v>
      </c>
    </row>
    <row r="1539" spans="1:12" x14ac:dyDescent="0.2">
      <c r="A1539" s="77" t="s">
        <v>19</v>
      </c>
      <c r="B1539" s="68" t="s">
        <v>22</v>
      </c>
      <c r="C1539" s="68" t="s">
        <v>10</v>
      </c>
      <c r="D1539" s="68" t="s">
        <v>280</v>
      </c>
      <c r="E1539" s="89">
        <f>+IF(ISNUMBER(DATA!H843),DATA!H843,"n/a")</f>
        <v>80.781818000000001</v>
      </c>
      <c r="F1539" s="79">
        <f>+IF(ISNUMBER(DATA!I843),DATA!I843,"n/a")</f>
        <v>-1.3960999999999999E-2</v>
      </c>
      <c r="G1539" s="89">
        <f>+IF(ISNUMBER(DATA!J843),DATA!J843,"n/a")</f>
        <v>81.101695000000007</v>
      </c>
      <c r="H1539" s="79">
        <f>+IF(ISNUMBER(DATA!K843),DATA!K843,"n/a")</f>
        <v>2.3760000000000001E-3</v>
      </c>
      <c r="I1539" s="89">
        <f>+IF(ISNUMBER(DATA!L843),DATA!L843,"n/a")</f>
        <v>55.984409999999997</v>
      </c>
      <c r="J1539" s="79">
        <f>+IF(ISNUMBER(DATA!M843),DATA!M843,"n/a")</f>
        <v>-6.2684000000000004E-2</v>
      </c>
      <c r="K1539" s="89">
        <f>+IF(ISNUMBER(DATA!N843),DATA!N843,"n/a")</f>
        <v>30.325282999999999</v>
      </c>
      <c r="L1539" s="79">
        <f>+IF(ISNUMBER(DATA!O843),DATA!O843,"n/a")</f>
        <v>-0.47459200000000001</v>
      </c>
    </row>
    <row r="1540" spans="1:12" x14ac:dyDescent="0.2">
      <c r="A1540" s="77" t="s">
        <v>19</v>
      </c>
      <c r="B1540" s="68" t="s">
        <v>22</v>
      </c>
      <c r="C1540" s="68" t="s">
        <v>10</v>
      </c>
      <c r="D1540" s="68" t="s">
        <v>281</v>
      </c>
      <c r="E1540" s="89" t="str">
        <f>+IF(ISNUMBER(DATA!H844),DATA!H844,"n/a")</f>
        <v>n/a</v>
      </c>
      <c r="F1540" s="79" t="str">
        <f>+IF(ISNUMBER(DATA!I844),DATA!I844,"n/a")</f>
        <v>n/a</v>
      </c>
      <c r="G1540" s="89" t="str">
        <f>+IF(ISNUMBER(DATA!J844),DATA!J844,"n/a")</f>
        <v>n/a</v>
      </c>
      <c r="H1540" s="79" t="str">
        <f>+IF(ISNUMBER(DATA!K844),DATA!K844,"n/a")</f>
        <v>n/a</v>
      </c>
      <c r="I1540" s="89" t="str">
        <f>+IF(ISNUMBER(DATA!L844),DATA!L844,"n/a")</f>
        <v>n/a</v>
      </c>
      <c r="J1540" s="79" t="str">
        <f>+IF(ISNUMBER(DATA!M844),DATA!M844,"n/a")</f>
        <v>n/a</v>
      </c>
      <c r="K1540" s="89" t="str">
        <f>+IF(ISNUMBER(DATA!N844),DATA!N844,"n/a")</f>
        <v>n/a</v>
      </c>
      <c r="L1540" s="79" t="str">
        <f>+IF(ISNUMBER(DATA!O844),DATA!O844,"n/a")</f>
        <v>n/a</v>
      </c>
    </row>
    <row r="1541" spans="1:12" x14ac:dyDescent="0.2">
      <c r="A1541" s="77" t="s">
        <v>19</v>
      </c>
      <c r="B1541" s="68" t="s">
        <v>22</v>
      </c>
      <c r="C1541" s="68" t="s">
        <v>10</v>
      </c>
      <c r="D1541" s="68" t="s">
        <v>282</v>
      </c>
      <c r="E1541" s="89" t="str">
        <f>+IF(ISNUMBER(DATA!H845),DATA!H845,"n/a")</f>
        <v>n/a</v>
      </c>
      <c r="F1541" s="79" t="str">
        <f>+IF(ISNUMBER(DATA!I845),DATA!I845,"n/a")</f>
        <v>n/a</v>
      </c>
      <c r="G1541" s="89" t="str">
        <f>+IF(ISNUMBER(DATA!J845),DATA!J845,"n/a")</f>
        <v>n/a</v>
      </c>
      <c r="H1541" s="79" t="str">
        <f>+IF(ISNUMBER(DATA!K845),DATA!K845,"n/a")</f>
        <v>n/a</v>
      </c>
      <c r="I1541" s="89" t="str">
        <f>+IF(ISNUMBER(DATA!L845),DATA!L845,"n/a")</f>
        <v>n/a</v>
      </c>
      <c r="J1541" s="79" t="str">
        <f>+IF(ISNUMBER(DATA!M845),DATA!M845,"n/a")</f>
        <v>n/a</v>
      </c>
      <c r="K1541" s="89" t="str">
        <f>+IF(ISNUMBER(DATA!N845),DATA!N845,"n/a")</f>
        <v>n/a</v>
      </c>
      <c r="L1541" s="79" t="str">
        <f>+IF(ISNUMBER(DATA!O845),DATA!O845,"n/a")</f>
        <v>n/a</v>
      </c>
    </row>
    <row r="1542" spans="1:12" x14ac:dyDescent="0.2">
      <c r="A1542" s="77" t="s">
        <v>19</v>
      </c>
      <c r="B1542" s="68" t="s">
        <v>22</v>
      </c>
      <c r="C1542" s="68" t="s">
        <v>10</v>
      </c>
      <c r="D1542" s="68" t="s">
        <v>283</v>
      </c>
      <c r="E1542" s="89">
        <f>+IF(ISNUMBER(DATA!H846),DATA!H846,"n/a")</f>
        <v>29.967523</v>
      </c>
      <c r="F1542" s="79">
        <f>+IF(ISNUMBER(DATA!I846),DATA!I846,"n/a")</f>
        <v>-0.14180799999999999</v>
      </c>
      <c r="G1542" s="89">
        <f>+IF(ISNUMBER(DATA!J846),DATA!J846,"n/a")</f>
        <v>32.179191000000003</v>
      </c>
      <c r="H1542" s="79">
        <f>+IF(ISNUMBER(DATA!K846),DATA!K846,"n/a")</f>
        <v>1.1260289999999999</v>
      </c>
      <c r="I1542" s="89">
        <f>+IF(ISNUMBER(DATA!L846),DATA!L846,"n/a")</f>
        <v>27.668101</v>
      </c>
      <c r="J1542" s="79">
        <f>+IF(ISNUMBER(DATA!M846),DATA!M846,"n/a")</f>
        <v>0.54010000000000002</v>
      </c>
      <c r="K1542" s="89">
        <f>+IF(ISNUMBER(DATA!N846),DATA!N846,"n/a")</f>
        <v>30.745318000000001</v>
      </c>
      <c r="L1542" s="79">
        <f>+IF(ISNUMBER(DATA!O846),DATA!O846,"n/a")</f>
        <v>0.19960800000000001</v>
      </c>
    </row>
    <row r="1543" spans="1:12" x14ac:dyDescent="0.2">
      <c r="A1543" s="77" t="s">
        <v>19</v>
      </c>
      <c r="B1543" s="68" t="s">
        <v>22</v>
      </c>
      <c r="C1543" s="68" t="s">
        <v>10</v>
      </c>
      <c r="D1543" s="68" t="s">
        <v>284</v>
      </c>
      <c r="E1543" s="89" t="str">
        <f>+IF(ISNUMBER(DATA!H847),DATA!H847,"n/a")</f>
        <v>n/a</v>
      </c>
      <c r="F1543" s="79" t="str">
        <f>+IF(ISNUMBER(DATA!I847),DATA!I847,"n/a")</f>
        <v>n/a</v>
      </c>
      <c r="G1543" s="89" t="str">
        <f>+IF(ISNUMBER(DATA!J847),DATA!J847,"n/a")</f>
        <v>n/a</v>
      </c>
      <c r="H1543" s="79" t="str">
        <f>+IF(ISNUMBER(DATA!K847),DATA!K847,"n/a")</f>
        <v>n/a</v>
      </c>
      <c r="I1543" s="89" t="str">
        <f>+IF(ISNUMBER(DATA!L847),DATA!L847,"n/a")</f>
        <v>n/a</v>
      </c>
      <c r="J1543" s="79" t="str">
        <f>+IF(ISNUMBER(DATA!M847),DATA!M847,"n/a")</f>
        <v>n/a</v>
      </c>
      <c r="K1543" s="89" t="str">
        <f>+IF(ISNUMBER(DATA!N847),DATA!N847,"n/a")</f>
        <v>n/a</v>
      </c>
      <c r="L1543" s="79" t="str">
        <f>+IF(ISNUMBER(DATA!O847),DATA!O847,"n/a")</f>
        <v>n/a</v>
      </c>
    </row>
    <row r="1544" spans="1:12" x14ac:dyDescent="0.2">
      <c r="A1544" s="77" t="s">
        <v>19</v>
      </c>
      <c r="B1544" s="68" t="s">
        <v>22</v>
      </c>
      <c r="C1544" s="68" t="s">
        <v>10</v>
      </c>
      <c r="D1544" s="68" t="s">
        <v>285</v>
      </c>
      <c r="E1544" s="89">
        <f>+IF(ISNUMBER(DATA!H848),DATA!H848,"n/a")</f>
        <v>24.821086000000001</v>
      </c>
      <c r="F1544" s="79">
        <f>+IF(ISNUMBER(DATA!I848),DATA!I848,"n/a")</f>
        <v>0.10134600000000001</v>
      </c>
      <c r="G1544" s="89">
        <f>+IF(ISNUMBER(DATA!J848),DATA!J848,"n/a")</f>
        <v>22.845644</v>
      </c>
      <c r="H1544" s="79">
        <f>+IF(ISNUMBER(DATA!K848),DATA!K848,"n/a")</f>
        <v>0.115869</v>
      </c>
      <c r="I1544" s="89">
        <f>+IF(ISNUMBER(DATA!L848),DATA!L848,"n/a")</f>
        <v>24.505172000000002</v>
      </c>
      <c r="J1544" s="79">
        <f>+IF(ISNUMBER(DATA!M848),DATA!M848,"n/a")</f>
        <v>0.16541800000000001</v>
      </c>
      <c r="K1544" s="89">
        <f>+IF(ISNUMBER(DATA!N848),DATA!N848,"n/a")</f>
        <v>22.841080000000002</v>
      </c>
      <c r="L1544" s="79">
        <f>+IF(ISNUMBER(DATA!O848),DATA!O848,"n/a")</f>
        <v>0.10007199999999999</v>
      </c>
    </row>
    <row r="1545" spans="1:12" x14ac:dyDescent="0.2">
      <c r="A1545" s="77" t="s">
        <v>19</v>
      </c>
      <c r="B1545" s="68" t="s">
        <v>22</v>
      </c>
      <c r="C1545" s="68" t="s">
        <v>10</v>
      </c>
      <c r="D1545" s="68" t="s">
        <v>286</v>
      </c>
      <c r="E1545" s="89">
        <f>+IF(ISNUMBER(DATA!H849),DATA!H849,"n/a")</f>
        <v>74.718033000000005</v>
      </c>
      <c r="F1545" s="79">
        <f>+IF(ISNUMBER(DATA!I849),DATA!I849,"n/a")</f>
        <v>0.13105600000000001</v>
      </c>
      <c r="G1545" s="89">
        <f>+IF(ISNUMBER(DATA!J849),DATA!J849,"n/a")</f>
        <v>62.497106000000002</v>
      </c>
      <c r="H1545" s="79">
        <f>+IF(ISNUMBER(DATA!K849),DATA!K849,"n/a")</f>
        <v>9.7085000000000005E-2</v>
      </c>
      <c r="I1545" s="89">
        <f>+IF(ISNUMBER(DATA!L849),DATA!L849,"n/a")</f>
        <v>79.354365999999999</v>
      </c>
      <c r="J1545" s="79">
        <f>+IF(ISNUMBER(DATA!M849),DATA!M849,"n/a")</f>
        <v>0.44354199999999999</v>
      </c>
      <c r="K1545" s="89">
        <f>+IF(ISNUMBER(DATA!N849),DATA!N849,"n/a")</f>
        <v>75.137630000000001</v>
      </c>
      <c r="L1545" s="79">
        <f>+IF(ISNUMBER(DATA!O849),DATA!O849,"n/a")</f>
        <v>0.19297800000000001</v>
      </c>
    </row>
    <row r="1546" spans="1:12" x14ac:dyDescent="0.2">
      <c r="A1546" s="77" t="s">
        <v>19</v>
      </c>
      <c r="B1546" s="68" t="s">
        <v>22</v>
      </c>
      <c r="C1546" s="68" t="s">
        <v>10</v>
      </c>
      <c r="D1546" s="68" t="s">
        <v>287</v>
      </c>
      <c r="E1546" s="89">
        <f>+IF(ISNUMBER(DATA!H850),DATA!H850,"n/a")</f>
        <v>81.336141999999995</v>
      </c>
      <c r="F1546" s="79">
        <f>+IF(ISNUMBER(DATA!I850),DATA!I850,"n/a")</f>
        <v>-4.0718999999999998E-2</v>
      </c>
      <c r="G1546" s="89">
        <f>+IF(ISNUMBER(DATA!J850),DATA!J850,"n/a")</f>
        <v>86.208419000000006</v>
      </c>
      <c r="H1546" s="79">
        <f>+IF(ISNUMBER(DATA!K850),DATA!K850,"n/a")</f>
        <v>2.1329999999999998E-2</v>
      </c>
      <c r="I1546" s="89">
        <f>+IF(ISNUMBER(DATA!L850),DATA!L850,"n/a")</f>
        <v>83.314868000000004</v>
      </c>
      <c r="J1546" s="79">
        <f>+IF(ISNUMBER(DATA!M850),DATA!M850,"n/a")</f>
        <v>-1.7759E-2</v>
      </c>
      <c r="K1546" s="89">
        <f>+IF(ISNUMBER(DATA!N850),DATA!N850,"n/a")</f>
        <v>83.717969999999994</v>
      </c>
      <c r="L1546" s="79">
        <f>+IF(ISNUMBER(DATA!O850),DATA!O850,"n/a")</f>
        <v>-2.1617999999999998E-2</v>
      </c>
    </row>
    <row r="1547" spans="1:12" x14ac:dyDescent="0.2">
      <c r="A1547" s="77" t="s">
        <v>19</v>
      </c>
      <c r="B1547" s="68" t="s">
        <v>22</v>
      </c>
      <c r="C1547" s="68" t="s">
        <v>10</v>
      </c>
      <c r="D1547" s="68" t="s">
        <v>288</v>
      </c>
      <c r="E1547" s="89">
        <f>+IF(ISNUMBER(DATA!H851),DATA!H851,"n/a")</f>
        <v>49.870944000000001</v>
      </c>
      <c r="F1547" s="79">
        <f>+IF(ISNUMBER(DATA!I851),DATA!I851,"n/a")</f>
        <v>-0.24008299999999999</v>
      </c>
      <c r="G1547" s="89">
        <f>+IF(ISNUMBER(DATA!J851),DATA!J851,"n/a")</f>
        <v>54.804555000000001</v>
      </c>
      <c r="H1547" s="79">
        <f>+IF(ISNUMBER(DATA!K851),DATA!K851,"n/a")</f>
        <v>-0.20894699999999999</v>
      </c>
      <c r="I1547" s="89">
        <f>+IF(ISNUMBER(DATA!L851),DATA!L851,"n/a")</f>
        <v>51.734558999999997</v>
      </c>
      <c r="J1547" s="79">
        <f>+IF(ISNUMBER(DATA!M851),DATA!M851,"n/a")</f>
        <v>-0.15754599999999999</v>
      </c>
      <c r="K1547" s="89">
        <f>+IF(ISNUMBER(DATA!N851),DATA!N851,"n/a")</f>
        <v>56.179712000000002</v>
      </c>
      <c r="L1547" s="79">
        <f>+IF(ISNUMBER(DATA!O851),DATA!O851,"n/a")</f>
        <v>-8.4774000000000002E-2</v>
      </c>
    </row>
    <row r="1548" spans="1:12" x14ac:dyDescent="0.2">
      <c r="A1548" s="77" t="s">
        <v>19</v>
      </c>
      <c r="B1548" s="68" t="s">
        <v>22</v>
      </c>
      <c r="C1548" s="68" t="s">
        <v>10</v>
      </c>
      <c r="D1548" s="68" t="s">
        <v>289</v>
      </c>
      <c r="E1548" s="89">
        <f>+IF(ISNUMBER(DATA!H852),DATA!H852,"n/a")</f>
        <v>93.966037999999998</v>
      </c>
      <c r="F1548" s="79">
        <f>+IF(ISNUMBER(DATA!I852),DATA!I852,"n/a")</f>
        <v>1.003449</v>
      </c>
      <c r="G1548" s="89">
        <f>+IF(ISNUMBER(DATA!J852),DATA!J852,"n/a")</f>
        <v>84.863065000000006</v>
      </c>
      <c r="H1548" s="79">
        <f>+IF(ISNUMBER(DATA!K852),DATA!K852,"n/a")</f>
        <v>0.26446599999999998</v>
      </c>
      <c r="I1548" s="89">
        <f>+IF(ISNUMBER(DATA!L852),DATA!L852,"n/a")</f>
        <v>74.935254999999998</v>
      </c>
      <c r="J1548" s="79">
        <f>+IF(ISNUMBER(DATA!M852),DATA!M852,"n/a")</f>
        <v>-5.9768000000000002E-2</v>
      </c>
      <c r="K1548" s="89">
        <f>+IF(ISNUMBER(DATA!N852),DATA!N852,"n/a")</f>
        <v>81.441564</v>
      </c>
      <c r="L1548" s="79">
        <f>+IF(ISNUMBER(DATA!O852),DATA!O852,"n/a")</f>
        <v>4.2745999999999999E-2</v>
      </c>
    </row>
    <row r="1549" spans="1:12" x14ac:dyDescent="0.2">
      <c r="A1549" s="77" t="s">
        <v>19</v>
      </c>
      <c r="B1549" s="68" t="s">
        <v>22</v>
      </c>
      <c r="C1549" s="68" t="s">
        <v>10</v>
      </c>
      <c r="D1549" s="68" t="s">
        <v>290</v>
      </c>
      <c r="E1549" s="89">
        <f>+IF(ISNUMBER(DATA!H853),DATA!H853,"n/a")</f>
        <v>13.166388</v>
      </c>
      <c r="F1549" s="79" t="str">
        <f>+IF(ISNUMBER(DATA!I853),DATA!I853,"n/a")</f>
        <v>n/a</v>
      </c>
      <c r="G1549" s="89">
        <f>+IF(ISNUMBER(DATA!J853),DATA!J853,"n/a")</f>
        <v>13.114435</v>
      </c>
      <c r="H1549" s="79">
        <f>+IF(ISNUMBER(DATA!K853),DATA!K853,"n/a")</f>
        <v>4.6747759999999996</v>
      </c>
      <c r="I1549" s="89">
        <f>+IF(ISNUMBER(DATA!L853),DATA!L853,"n/a")</f>
        <v>13.114435</v>
      </c>
      <c r="J1549" s="79">
        <f>+IF(ISNUMBER(DATA!M853),DATA!M853,"n/a")</f>
        <v>4.6747759999999996</v>
      </c>
      <c r="K1549" s="89">
        <f>+IF(ISNUMBER(DATA!N853),DATA!N853,"n/a")</f>
        <v>13.046275</v>
      </c>
      <c r="L1549" s="79">
        <f>+IF(ISNUMBER(DATA!O853),DATA!O853,"n/a")</f>
        <v>3.1557659999999998</v>
      </c>
    </row>
    <row r="1550" spans="1:12" x14ac:dyDescent="0.2">
      <c r="A1550" s="77" t="s">
        <v>19</v>
      </c>
      <c r="B1550" s="68" t="s">
        <v>22</v>
      </c>
      <c r="C1550" s="68" t="s">
        <v>10</v>
      </c>
      <c r="D1550" s="68" t="s">
        <v>291</v>
      </c>
      <c r="E1550" s="89">
        <f>+IF(ISNUMBER(DATA!H854),DATA!H854,"n/a")</f>
        <v>91.641677000000001</v>
      </c>
      <c r="F1550" s="79">
        <f>+IF(ISNUMBER(DATA!I854),DATA!I854,"n/a")</f>
        <v>-2.6075999999999998E-2</v>
      </c>
      <c r="G1550" s="89">
        <f>+IF(ISNUMBER(DATA!J854),DATA!J854,"n/a")</f>
        <v>80.981054</v>
      </c>
      <c r="H1550" s="79">
        <f>+IF(ISNUMBER(DATA!K854),DATA!K854,"n/a")</f>
        <v>-0.13447000000000001</v>
      </c>
      <c r="I1550" s="89">
        <f>+IF(ISNUMBER(DATA!L854),DATA!L854,"n/a")</f>
        <v>78.605915999999993</v>
      </c>
      <c r="J1550" s="79">
        <f>+IF(ISNUMBER(DATA!M854),DATA!M854,"n/a")</f>
        <v>-0.161162</v>
      </c>
      <c r="K1550" s="89">
        <f>+IF(ISNUMBER(DATA!N854),DATA!N854,"n/a")</f>
        <v>86.809916999999999</v>
      </c>
      <c r="L1550" s="79">
        <f>+IF(ISNUMBER(DATA!O854),DATA!O854,"n/a")</f>
        <v>-7.2961999999999999E-2</v>
      </c>
    </row>
    <row r="1551" spans="1:12" x14ac:dyDescent="0.2">
      <c r="A1551" s="77" t="s">
        <v>19</v>
      </c>
      <c r="B1551" s="68" t="s">
        <v>22</v>
      </c>
      <c r="C1551" s="68" t="s">
        <v>10</v>
      </c>
      <c r="D1551" s="68" t="s">
        <v>292</v>
      </c>
      <c r="E1551" s="89" t="str">
        <f>+IF(ISNUMBER(DATA!H855),DATA!H855,"n/a")</f>
        <v>n/a</v>
      </c>
      <c r="F1551" s="79" t="str">
        <f>+IF(ISNUMBER(DATA!I855),DATA!I855,"n/a")</f>
        <v>n/a</v>
      </c>
      <c r="G1551" s="89" t="str">
        <f>+IF(ISNUMBER(DATA!J855),DATA!J855,"n/a")</f>
        <v>n/a</v>
      </c>
      <c r="H1551" s="79" t="str">
        <f>+IF(ISNUMBER(DATA!K855),DATA!K855,"n/a")</f>
        <v>n/a</v>
      </c>
      <c r="I1551" s="89" t="str">
        <f>+IF(ISNUMBER(DATA!L855),DATA!L855,"n/a")</f>
        <v>n/a</v>
      </c>
      <c r="J1551" s="79" t="str">
        <f>+IF(ISNUMBER(DATA!M855),DATA!M855,"n/a")</f>
        <v>n/a</v>
      </c>
      <c r="K1551" s="89" t="str">
        <f>+IF(ISNUMBER(DATA!N855),DATA!N855,"n/a")</f>
        <v>n/a</v>
      </c>
      <c r="L1551" s="79" t="str">
        <f>+IF(ISNUMBER(DATA!O855),DATA!O855,"n/a")</f>
        <v>n/a</v>
      </c>
    </row>
    <row r="1552" spans="1:12" x14ac:dyDescent="0.2">
      <c r="A1552" s="77" t="s">
        <v>19</v>
      </c>
      <c r="B1552" s="68" t="s">
        <v>22</v>
      </c>
      <c r="C1552" s="68" t="s">
        <v>10</v>
      </c>
      <c r="D1552" s="68" t="s">
        <v>293</v>
      </c>
      <c r="E1552" s="89">
        <f>+IF(ISNUMBER(DATA!H856),DATA!H856,"n/a")</f>
        <v>13.619047999999999</v>
      </c>
      <c r="F1552" s="79">
        <f>+IF(ISNUMBER(DATA!I856),DATA!I856,"n/a")</f>
        <v>-0.831982</v>
      </c>
      <c r="G1552" s="89">
        <f>+IF(ISNUMBER(DATA!J856),DATA!J856,"n/a")</f>
        <v>22.025641</v>
      </c>
      <c r="H1552" s="79">
        <f>+IF(ISNUMBER(DATA!K856),DATA!K856,"n/a")</f>
        <v>-2.1647E-2</v>
      </c>
      <c r="I1552" s="89">
        <f>+IF(ISNUMBER(DATA!L856),DATA!L856,"n/a")</f>
        <v>17.601123999999999</v>
      </c>
      <c r="J1552" s="79">
        <f>+IF(ISNUMBER(DATA!M856),DATA!M856,"n/a")</f>
        <v>-0.30007400000000001</v>
      </c>
      <c r="K1552" s="89">
        <f>+IF(ISNUMBER(DATA!N856),DATA!N856,"n/a")</f>
        <v>12.492082999999999</v>
      </c>
      <c r="L1552" s="79">
        <f>+IF(ISNUMBER(DATA!O856),DATA!O856,"n/a")</f>
        <v>-0.37613999999999997</v>
      </c>
    </row>
    <row r="1553" spans="1:12" x14ac:dyDescent="0.2">
      <c r="A1553" s="77" t="s">
        <v>19</v>
      </c>
      <c r="B1553" s="68" t="s">
        <v>22</v>
      </c>
      <c r="C1553" s="68" t="s">
        <v>10</v>
      </c>
      <c r="D1553" s="68" t="s">
        <v>294</v>
      </c>
      <c r="E1553" s="89">
        <f>+IF(ISNUMBER(DATA!H857),DATA!H857,"n/a")</f>
        <v>9.7311940000000003</v>
      </c>
      <c r="F1553" s="79">
        <f>+IF(ISNUMBER(DATA!I857),DATA!I857,"n/a")</f>
        <v>0.90118699999999996</v>
      </c>
      <c r="G1553" s="89">
        <f>+IF(ISNUMBER(DATA!J857),DATA!J857,"n/a")</f>
        <v>10.562608000000001</v>
      </c>
      <c r="H1553" s="79">
        <f>+IF(ISNUMBER(DATA!K857),DATA!K857,"n/a")</f>
        <v>1.1524829999999999</v>
      </c>
      <c r="I1553" s="89">
        <f>+IF(ISNUMBER(DATA!L857),DATA!L857,"n/a")</f>
        <v>8.5231770000000004</v>
      </c>
      <c r="J1553" s="79">
        <f>+IF(ISNUMBER(DATA!M857),DATA!M857,"n/a")</f>
        <v>0.64709300000000003</v>
      </c>
      <c r="K1553" s="89">
        <f>+IF(ISNUMBER(DATA!N857),DATA!N857,"n/a")</f>
        <v>6.9289129999999997</v>
      </c>
      <c r="L1553" s="79">
        <f>+IF(ISNUMBER(DATA!O857),DATA!O857,"n/a")</f>
        <v>0.31757800000000003</v>
      </c>
    </row>
    <row r="1554" spans="1:12" x14ac:dyDescent="0.2">
      <c r="A1554" s="77" t="s">
        <v>19</v>
      </c>
      <c r="B1554" s="68" t="s">
        <v>22</v>
      </c>
      <c r="C1554" s="68" t="s">
        <v>10</v>
      </c>
      <c r="D1554" s="68" t="s">
        <v>295</v>
      </c>
      <c r="E1554" s="89">
        <f>+IF(ISNUMBER(DATA!H858),DATA!H858,"n/a")</f>
        <v>93.032719999999998</v>
      </c>
      <c r="F1554" s="79">
        <f>+IF(ISNUMBER(DATA!I858),DATA!I858,"n/a")</f>
        <v>-2.6286E-2</v>
      </c>
      <c r="G1554" s="89">
        <f>+IF(ISNUMBER(DATA!J858),DATA!J858,"n/a")</f>
        <v>94.754373999999999</v>
      </c>
      <c r="H1554" s="79">
        <f>+IF(ISNUMBER(DATA!K858),DATA!K858,"n/a")</f>
        <v>-9.9030000000000003E-3</v>
      </c>
      <c r="I1554" s="89">
        <f>+IF(ISNUMBER(DATA!L858),DATA!L858,"n/a")</f>
        <v>90.462236000000004</v>
      </c>
      <c r="J1554" s="79">
        <f>+IF(ISNUMBER(DATA!M858),DATA!M858,"n/a")</f>
        <v>-5.4082999999999999E-2</v>
      </c>
      <c r="K1554" s="89">
        <f>+IF(ISNUMBER(DATA!N858),DATA!N858,"n/a")</f>
        <v>88.252255000000005</v>
      </c>
      <c r="L1554" s="79">
        <f>+IF(ISNUMBER(DATA!O858),DATA!O858,"n/a")</f>
        <v>-4.6679999999999999E-2</v>
      </c>
    </row>
    <row r="1555" spans="1:12" x14ac:dyDescent="0.2">
      <c r="A1555" s="77" t="s">
        <v>19</v>
      </c>
      <c r="B1555" s="68" t="s">
        <v>22</v>
      </c>
      <c r="C1555" s="68" t="s">
        <v>10</v>
      </c>
      <c r="D1555" s="68" t="s">
        <v>296</v>
      </c>
      <c r="E1555" s="89">
        <f>+IF(ISNUMBER(DATA!H859),DATA!H859,"n/a")</f>
        <v>52.241757999999997</v>
      </c>
      <c r="F1555" s="79">
        <f>+IF(ISNUMBER(DATA!I859),DATA!I859,"n/a")</f>
        <v>0.251716</v>
      </c>
      <c r="G1555" s="89">
        <f>+IF(ISNUMBER(DATA!J859),DATA!J859,"n/a")</f>
        <v>69.028707999999995</v>
      </c>
      <c r="H1555" s="79">
        <f>+IF(ISNUMBER(DATA!K859),DATA!K859,"n/a")</f>
        <v>2.034923</v>
      </c>
      <c r="I1555" s="89">
        <f>+IF(ISNUMBER(DATA!L859),DATA!L859,"n/a")</f>
        <v>56.287905000000002</v>
      </c>
      <c r="J1555" s="79">
        <f>+IF(ISNUMBER(DATA!M859),DATA!M859,"n/a")</f>
        <v>2.586913</v>
      </c>
      <c r="K1555" s="89">
        <f>+IF(ISNUMBER(DATA!N859),DATA!N859,"n/a")</f>
        <v>57.014473000000002</v>
      </c>
      <c r="L1555" s="79">
        <f>+IF(ISNUMBER(DATA!O859),DATA!O859,"n/a")</f>
        <v>2.4271669999999999</v>
      </c>
    </row>
    <row r="1556" spans="1:12" x14ac:dyDescent="0.2">
      <c r="A1556" s="77" t="s">
        <v>19</v>
      </c>
      <c r="B1556" s="68" t="s">
        <v>22</v>
      </c>
      <c r="C1556" s="68" t="s">
        <v>10</v>
      </c>
      <c r="D1556" s="68" t="s">
        <v>297</v>
      </c>
      <c r="E1556" s="89" t="str">
        <f>+IF(ISNUMBER(DATA!H860),DATA!H860,"n/a")</f>
        <v>n/a</v>
      </c>
      <c r="F1556" s="79" t="str">
        <f>+IF(ISNUMBER(DATA!I860),DATA!I860,"n/a")</f>
        <v>n/a</v>
      </c>
      <c r="G1556" s="89" t="str">
        <f>+IF(ISNUMBER(DATA!J860),DATA!J860,"n/a")</f>
        <v>n/a</v>
      </c>
      <c r="H1556" s="79" t="str">
        <f>+IF(ISNUMBER(DATA!K860),DATA!K860,"n/a")</f>
        <v>n/a</v>
      </c>
      <c r="I1556" s="89">
        <f>+IF(ISNUMBER(DATA!L860),DATA!L860,"n/a")</f>
        <v>31.977778000000001</v>
      </c>
      <c r="J1556" s="79">
        <f>+IF(ISNUMBER(DATA!M860),DATA!M860,"n/a")</f>
        <v>1.05925</v>
      </c>
      <c r="K1556" s="89">
        <f>+IF(ISNUMBER(DATA!N860),DATA!N860,"n/a")</f>
        <v>31.977778000000001</v>
      </c>
      <c r="L1556" s="79">
        <f>+IF(ISNUMBER(DATA!O860),DATA!O860,"n/a")</f>
        <v>0.23682900000000001</v>
      </c>
    </row>
    <row r="1557" spans="1:12" x14ac:dyDescent="0.2">
      <c r="A1557" s="77" t="s">
        <v>19</v>
      </c>
      <c r="B1557" s="68" t="s">
        <v>22</v>
      </c>
      <c r="C1557" s="68" t="s">
        <v>10</v>
      </c>
      <c r="D1557" s="68" t="s">
        <v>298</v>
      </c>
      <c r="E1557" s="89">
        <f>+IF(ISNUMBER(DATA!H861),DATA!H861,"n/a")</f>
        <v>17.431487000000001</v>
      </c>
      <c r="F1557" s="79" t="str">
        <f>+IF(ISNUMBER(DATA!I861),DATA!I861,"n/a")</f>
        <v>n/a</v>
      </c>
      <c r="G1557" s="89">
        <f>+IF(ISNUMBER(DATA!J861),DATA!J861,"n/a")</f>
        <v>31.087948999999998</v>
      </c>
      <c r="H1557" s="79" t="str">
        <f>+IF(ISNUMBER(DATA!K861),DATA!K861,"n/a")</f>
        <v>n/a</v>
      </c>
      <c r="I1557" s="89">
        <f>+IF(ISNUMBER(DATA!L861),DATA!L861,"n/a")</f>
        <v>26.801130000000001</v>
      </c>
      <c r="J1557" s="79" t="str">
        <f>+IF(ISNUMBER(DATA!M861),DATA!M861,"n/a")</f>
        <v>n/a</v>
      </c>
      <c r="K1557" s="89">
        <f>+IF(ISNUMBER(DATA!N861),DATA!N861,"n/a")</f>
        <v>24.057046</v>
      </c>
      <c r="L1557" s="79">
        <f>+IF(ISNUMBER(DATA!O861),DATA!O861,"n/a")</f>
        <v>0.39538299999999998</v>
      </c>
    </row>
    <row r="1558" spans="1:12" x14ac:dyDescent="0.2">
      <c r="A1558" s="77" t="s">
        <v>19</v>
      </c>
      <c r="B1558" s="68" t="s">
        <v>22</v>
      </c>
      <c r="C1558" s="68" t="s">
        <v>10</v>
      </c>
      <c r="D1558" s="68" t="s">
        <v>299</v>
      </c>
      <c r="E1558" s="89">
        <f>+IF(ISNUMBER(DATA!H862),DATA!H862,"n/a")</f>
        <v>33.209738000000002</v>
      </c>
      <c r="F1558" s="79">
        <f>+IF(ISNUMBER(DATA!I862),DATA!I862,"n/a")</f>
        <v>1.4353359999999999</v>
      </c>
      <c r="G1558" s="89">
        <f>+IF(ISNUMBER(DATA!J862),DATA!J862,"n/a")</f>
        <v>19.428353999999999</v>
      </c>
      <c r="H1558" s="79">
        <f>+IF(ISNUMBER(DATA!K862),DATA!K862,"n/a")</f>
        <v>5.0911999999999999E-2</v>
      </c>
      <c r="I1558" s="89">
        <f>+IF(ISNUMBER(DATA!L862),DATA!L862,"n/a")</f>
        <v>23.911764999999999</v>
      </c>
      <c r="J1558" s="79">
        <f>+IF(ISNUMBER(DATA!M862),DATA!M862,"n/a")</f>
        <v>0.217611</v>
      </c>
      <c r="K1558" s="89">
        <f>+IF(ISNUMBER(DATA!N862),DATA!N862,"n/a")</f>
        <v>21.221488999999998</v>
      </c>
      <c r="L1558" s="79">
        <f>+IF(ISNUMBER(DATA!O862),DATA!O862,"n/a")</f>
        <v>0.18544099999999999</v>
      </c>
    </row>
    <row r="1559" spans="1:12" x14ac:dyDescent="0.2">
      <c r="A1559" s="77" t="s">
        <v>19</v>
      </c>
      <c r="B1559" s="68" t="s">
        <v>22</v>
      </c>
      <c r="C1559" s="68" t="s">
        <v>10</v>
      </c>
      <c r="D1559" s="68" t="s">
        <v>300</v>
      </c>
      <c r="E1559" s="89">
        <f>+IF(ISNUMBER(DATA!H863),DATA!H863,"n/a")</f>
        <v>66.820143999999999</v>
      </c>
      <c r="F1559" s="79">
        <f>+IF(ISNUMBER(DATA!I863),DATA!I863,"n/a")</f>
        <v>0.237708</v>
      </c>
      <c r="G1559" s="89">
        <f>+IF(ISNUMBER(DATA!J863),DATA!J863,"n/a")</f>
        <v>64.088448</v>
      </c>
      <c r="H1559" s="79">
        <f>+IF(ISNUMBER(DATA!K863),DATA!K863,"n/a")</f>
        <v>0.14460500000000001</v>
      </c>
      <c r="I1559" s="89">
        <f>+IF(ISNUMBER(DATA!L863),DATA!L863,"n/a")</f>
        <v>67.36497</v>
      </c>
      <c r="J1559" s="79">
        <f>+IF(ISNUMBER(DATA!M863),DATA!M863,"n/a")</f>
        <v>0.21492900000000001</v>
      </c>
      <c r="K1559" s="89">
        <f>+IF(ISNUMBER(DATA!N863),DATA!N863,"n/a")</f>
        <v>57.631894000000003</v>
      </c>
      <c r="L1559" s="79">
        <f>+IF(ISNUMBER(DATA!O863),DATA!O863,"n/a")</f>
        <v>8.2678000000000001E-2</v>
      </c>
    </row>
    <row r="1560" spans="1:12" x14ac:dyDescent="0.2">
      <c r="A1560" s="77" t="s">
        <v>19</v>
      </c>
      <c r="B1560" s="68" t="s">
        <v>22</v>
      </c>
      <c r="C1560" s="68" t="s">
        <v>10</v>
      </c>
      <c r="D1560" s="68" t="s">
        <v>301</v>
      </c>
      <c r="E1560" s="89">
        <f>+IF(ISNUMBER(DATA!H864),DATA!H864,"n/a")</f>
        <v>4.0041669999999998</v>
      </c>
      <c r="F1560" s="79">
        <f>+IF(ISNUMBER(DATA!I864),DATA!I864,"n/a")</f>
        <v>0.122923</v>
      </c>
      <c r="G1560" s="89">
        <f>+IF(ISNUMBER(DATA!J864),DATA!J864,"n/a")</f>
        <v>5.4207919999999996</v>
      </c>
      <c r="H1560" s="79">
        <f>+IF(ISNUMBER(DATA!K864),DATA!K864,"n/a")</f>
        <v>0.43270399999999998</v>
      </c>
      <c r="I1560" s="89">
        <f>+IF(ISNUMBER(DATA!L864),DATA!L864,"n/a")</f>
        <v>5.8691139999999997</v>
      </c>
      <c r="J1560" s="79">
        <f>+IF(ISNUMBER(DATA!M864),DATA!M864,"n/a")</f>
        <v>0.43288500000000002</v>
      </c>
      <c r="K1560" s="89">
        <f>+IF(ISNUMBER(DATA!N864),DATA!N864,"n/a")</f>
        <v>4.4573489999999998</v>
      </c>
      <c r="L1560" s="79">
        <f>+IF(ISNUMBER(DATA!O864),DATA!O864,"n/a")</f>
        <v>-1.8581E-2</v>
      </c>
    </row>
    <row r="1561" spans="1:12" x14ac:dyDescent="0.2">
      <c r="A1561" s="77" t="s">
        <v>19</v>
      </c>
      <c r="B1561" s="68" t="s">
        <v>22</v>
      </c>
      <c r="C1561" s="68" t="s">
        <v>10</v>
      </c>
      <c r="D1561" s="68" t="s">
        <v>302</v>
      </c>
      <c r="E1561" s="89" t="str">
        <f>+IF(ISNUMBER(DATA!H865),DATA!H865,"n/a")</f>
        <v>n/a</v>
      </c>
      <c r="F1561" s="79" t="str">
        <f>+IF(ISNUMBER(DATA!I865),DATA!I865,"n/a")</f>
        <v>n/a</v>
      </c>
      <c r="G1561" s="89" t="str">
        <f>+IF(ISNUMBER(DATA!J865),DATA!J865,"n/a")</f>
        <v>n/a</v>
      </c>
      <c r="H1561" s="79" t="str">
        <f>+IF(ISNUMBER(DATA!K865),DATA!K865,"n/a")</f>
        <v>n/a</v>
      </c>
      <c r="I1561" s="89" t="str">
        <f>+IF(ISNUMBER(DATA!L865),DATA!L865,"n/a")</f>
        <v>n/a</v>
      </c>
      <c r="J1561" s="79" t="str">
        <f>+IF(ISNUMBER(DATA!M865),DATA!M865,"n/a")</f>
        <v>n/a</v>
      </c>
      <c r="K1561" s="89">
        <f>+IF(ISNUMBER(DATA!N865),DATA!N865,"n/a")</f>
        <v>72.991181999999995</v>
      </c>
      <c r="L1561" s="79">
        <f>+IF(ISNUMBER(DATA!O865),DATA!O865,"n/a")</f>
        <v>-2.1194000000000001E-2</v>
      </c>
    </row>
    <row r="1562" spans="1:12" x14ac:dyDescent="0.2">
      <c r="A1562" s="77" t="s">
        <v>19</v>
      </c>
      <c r="B1562" s="68" t="s">
        <v>22</v>
      </c>
      <c r="C1562" s="68" t="s">
        <v>10</v>
      </c>
      <c r="D1562" s="68" t="s">
        <v>303</v>
      </c>
      <c r="E1562" s="89">
        <f>+IF(ISNUMBER(DATA!H866),DATA!H866,"n/a")</f>
        <v>14.554347999999999</v>
      </c>
      <c r="F1562" s="79">
        <f>+IF(ISNUMBER(DATA!I866),DATA!I866,"n/a")</f>
        <v>-0.78414700000000004</v>
      </c>
      <c r="G1562" s="89">
        <f>+IF(ISNUMBER(DATA!J866),DATA!J866,"n/a")</f>
        <v>14.652174</v>
      </c>
      <c r="H1562" s="79">
        <f>+IF(ISNUMBER(DATA!K866),DATA!K866,"n/a")</f>
        <v>-0.76678599999999997</v>
      </c>
      <c r="I1562" s="89">
        <f>+IF(ISNUMBER(DATA!L866),DATA!L866,"n/a")</f>
        <v>14.895172000000001</v>
      </c>
      <c r="J1562" s="79">
        <f>+IF(ISNUMBER(DATA!M866),DATA!M866,"n/a")</f>
        <v>-0.75951400000000002</v>
      </c>
      <c r="K1562" s="89">
        <f>+IF(ISNUMBER(DATA!N866),DATA!N866,"n/a")</f>
        <v>49.65728</v>
      </c>
      <c r="L1562" s="79">
        <f>+IF(ISNUMBER(DATA!O866),DATA!O866,"n/a")</f>
        <v>-0.229272</v>
      </c>
    </row>
    <row r="1563" spans="1:12" x14ac:dyDescent="0.2">
      <c r="A1563" s="77" t="s">
        <v>19</v>
      </c>
      <c r="B1563" s="68" t="s">
        <v>22</v>
      </c>
      <c r="C1563" s="68" t="s">
        <v>10</v>
      </c>
      <c r="D1563" s="68" t="s">
        <v>304</v>
      </c>
      <c r="E1563" s="89">
        <f>+IF(ISNUMBER(DATA!H867),DATA!H867,"n/a")</f>
        <v>67.621004999999997</v>
      </c>
      <c r="F1563" s="79">
        <f>+IF(ISNUMBER(DATA!I867),DATA!I867,"n/a")</f>
        <v>1.0364009999999999</v>
      </c>
      <c r="G1563" s="89">
        <f>+IF(ISNUMBER(DATA!J867),DATA!J867,"n/a")</f>
        <v>67.515935999999996</v>
      </c>
      <c r="H1563" s="79">
        <f>+IF(ISNUMBER(DATA!K867),DATA!K867,"n/a")</f>
        <v>0.278194</v>
      </c>
      <c r="I1563" s="89">
        <f>+IF(ISNUMBER(DATA!L867),DATA!L867,"n/a")</f>
        <v>72.871054999999998</v>
      </c>
      <c r="J1563" s="79">
        <f>+IF(ISNUMBER(DATA!M867),DATA!M867,"n/a")</f>
        <v>0.397314</v>
      </c>
      <c r="K1563" s="89">
        <f>+IF(ISNUMBER(DATA!N867),DATA!N867,"n/a")</f>
        <v>55.803083999999998</v>
      </c>
      <c r="L1563" s="79">
        <f>+IF(ISNUMBER(DATA!O867),DATA!O867,"n/a")</f>
        <v>-6.1253000000000002E-2</v>
      </c>
    </row>
    <row r="1564" spans="1:12" x14ac:dyDescent="0.2">
      <c r="A1564" s="77" t="s">
        <v>19</v>
      </c>
      <c r="B1564" s="68" t="s">
        <v>22</v>
      </c>
      <c r="C1564" s="68" t="s">
        <v>10</v>
      </c>
      <c r="D1564" s="68" t="s">
        <v>305</v>
      </c>
      <c r="E1564" s="89" t="str">
        <f>+IF(ISNUMBER(DATA!H868),DATA!H868,"n/a")</f>
        <v>n/a</v>
      </c>
      <c r="F1564" s="79" t="str">
        <f>+IF(ISNUMBER(DATA!I868),DATA!I868,"n/a")</f>
        <v>n/a</v>
      </c>
      <c r="G1564" s="89">
        <f>+IF(ISNUMBER(DATA!J868),DATA!J868,"n/a")</f>
        <v>89.342105000000004</v>
      </c>
      <c r="H1564" s="79" t="str">
        <f>+IF(ISNUMBER(DATA!K868),DATA!K868,"n/a")</f>
        <v>n/a</v>
      </c>
      <c r="I1564" s="89">
        <f>+IF(ISNUMBER(DATA!L868),DATA!L868,"n/a")</f>
        <v>89.664000000000001</v>
      </c>
      <c r="J1564" s="79" t="str">
        <f>+IF(ISNUMBER(DATA!M868),DATA!M868,"n/a")</f>
        <v>n/a</v>
      </c>
      <c r="K1564" s="89">
        <f>+IF(ISNUMBER(DATA!N868),DATA!N868,"n/a")</f>
        <v>89.815507999999994</v>
      </c>
      <c r="L1564" s="79">
        <f>+IF(ISNUMBER(DATA!O868),DATA!O868,"n/a")</f>
        <v>0.89142200000000005</v>
      </c>
    </row>
    <row r="1565" spans="1:12" x14ac:dyDescent="0.2">
      <c r="A1565" s="77" t="s">
        <v>19</v>
      </c>
      <c r="B1565" s="68" t="s">
        <v>22</v>
      </c>
      <c r="C1565" s="68" t="s">
        <v>10</v>
      </c>
      <c r="D1565" s="68" t="s">
        <v>306</v>
      </c>
      <c r="E1565" s="89">
        <f>+IF(ISNUMBER(DATA!H869),DATA!H869,"n/a")</f>
        <v>7.5388489999999999</v>
      </c>
      <c r="F1565" s="79">
        <f>+IF(ISNUMBER(DATA!I869),DATA!I869,"n/a")</f>
        <v>0.13506000000000001</v>
      </c>
      <c r="G1565" s="89">
        <f>+IF(ISNUMBER(DATA!J869),DATA!J869,"n/a")</f>
        <v>8.4512689999999999</v>
      </c>
      <c r="H1565" s="79">
        <f>+IF(ISNUMBER(DATA!K869),DATA!K869,"n/a")</f>
        <v>0.37651200000000001</v>
      </c>
      <c r="I1565" s="89">
        <f>+IF(ISNUMBER(DATA!L869),DATA!L869,"n/a")</f>
        <v>8.6617429999999995</v>
      </c>
      <c r="J1565" s="79">
        <f>+IF(ISNUMBER(DATA!M869),DATA!M869,"n/a")</f>
        <v>0.21033499999999999</v>
      </c>
      <c r="K1565" s="89">
        <f>+IF(ISNUMBER(DATA!N869),DATA!N869,"n/a")</f>
        <v>8.0221370000000007</v>
      </c>
      <c r="L1565" s="79">
        <f>+IF(ISNUMBER(DATA!O869),DATA!O869,"n/a")</f>
        <v>0.43529200000000001</v>
      </c>
    </row>
    <row r="1566" spans="1:12" x14ac:dyDescent="0.2">
      <c r="A1566" s="77" t="s">
        <v>19</v>
      </c>
      <c r="B1566" s="68" t="s">
        <v>22</v>
      </c>
      <c r="C1566" s="68" t="s">
        <v>10</v>
      </c>
      <c r="D1566" s="68" t="s">
        <v>307</v>
      </c>
      <c r="E1566" s="89" t="str">
        <f>+IF(ISNUMBER(DATA!H870),DATA!H870,"n/a")</f>
        <v>n/a</v>
      </c>
      <c r="F1566" s="79" t="str">
        <f>+IF(ISNUMBER(DATA!I870),DATA!I870,"n/a")</f>
        <v>n/a</v>
      </c>
      <c r="G1566" s="89" t="str">
        <f>+IF(ISNUMBER(DATA!J870),DATA!J870,"n/a")</f>
        <v>n/a</v>
      </c>
      <c r="H1566" s="79" t="str">
        <f>+IF(ISNUMBER(DATA!K870),DATA!K870,"n/a")</f>
        <v>n/a</v>
      </c>
      <c r="I1566" s="89" t="str">
        <f>+IF(ISNUMBER(DATA!L870),DATA!L870,"n/a")</f>
        <v>n/a</v>
      </c>
      <c r="J1566" s="79" t="str">
        <f>+IF(ISNUMBER(DATA!M870),DATA!M870,"n/a")</f>
        <v>n/a</v>
      </c>
      <c r="K1566" s="89" t="str">
        <f>+IF(ISNUMBER(DATA!N870),DATA!N870,"n/a")</f>
        <v>n/a</v>
      </c>
      <c r="L1566" s="79" t="str">
        <f>+IF(ISNUMBER(DATA!O870),DATA!O870,"n/a")</f>
        <v>n/a</v>
      </c>
    </row>
    <row r="1567" spans="1:12" x14ac:dyDescent="0.2">
      <c r="A1567" s="77" t="s">
        <v>19</v>
      </c>
      <c r="B1567" s="68" t="s">
        <v>22</v>
      </c>
      <c r="C1567" s="68" t="s">
        <v>10</v>
      </c>
      <c r="D1567" s="68" t="s">
        <v>308</v>
      </c>
      <c r="E1567" s="89" t="str">
        <f>+IF(ISNUMBER(DATA!H871),DATA!H871,"n/a")</f>
        <v>n/a</v>
      </c>
      <c r="F1567" s="79" t="str">
        <f>+IF(ISNUMBER(DATA!I871),DATA!I871,"n/a")</f>
        <v>n/a</v>
      </c>
      <c r="G1567" s="89" t="str">
        <f>+IF(ISNUMBER(DATA!J871),DATA!J871,"n/a")</f>
        <v>n/a</v>
      </c>
      <c r="H1567" s="79" t="str">
        <f>+IF(ISNUMBER(DATA!K871),DATA!K871,"n/a")</f>
        <v>n/a</v>
      </c>
      <c r="I1567" s="89" t="str">
        <f>+IF(ISNUMBER(DATA!L871),DATA!L871,"n/a")</f>
        <v>n/a</v>
      </c>
      <c r="J1567" s="79" t="str">
        <f>+IF(ISNUMBER(DATA!M871),DATA!M871,"n/a")</f>
        <v>n/a</v>
      </c>
      <c r="K1567" s="89" t="str">
        <f>+IF(ISNUMBER(DATA!N871),DATA!N871,"n/a")</f>
        <v>n/a</v>
      </c>
      <c r="L1567" s="79" t="str">
        <f>+IF(ISNUMBER(DATA!O871),DATA!O871,"n/a")</f>
        <v>n/a</v>
      </c>
    </row>
    <row r="1568" spans="1:12" x14ac:dyDescent="0.2">
      <c r="A1568" s="77" t="s">
        <v>19</v>
      </c>
      <c r="B1568" s="68" t="s">
        <v>22</v>
      </c>
      <c r="C1568" s="68" t="s">
        <v>10</v>
      </c>
      <c r="D1568" s="68" t="s">
        <v>309</v>
      </c>
      <c r="E1568" s="89" t="str">
        <f>+IF(ISNUMBER(DATA!H872),DATA!H872,"n/a")</f>
        <v>n/a</v>
      </c>
      <c r="F1568" s="79" t="str">
        <f>+IF(ISNUMBER(DATA!I872),DATA!I872,"n/a")</f>
        <v>n/a</v>
      </c>
      <c r="G1568" s="89" t="str">
        <f>+IF(ISNUMBER(DATA!J872),DATA!J872,"n/a")</f>
        <v>n/a</v>
      </c>
      <c r="H1568" s="79" t="str">
        <f>+IF(ISNUMBER(DATA!K872),DATA!K872,"n/a")</f>
        <v>n/a</v>
      </c>
      <c r="I1568" s="89" t="str">
        <f>+IF(ISNUMBER(DATA!L872),DATA!L872,"n/a")</f>
        <v>n/a</v>
      </c>
      <c r="J1568" s="79" t="str">
        <f>+IF(ISNUMBER(DATA!M872),DATA!M872,"n/a")</f>
        <v>n/a</v>
      </c>
      <c r="K1568" s="89">
        <f>+IF(ISNUMBER(DATA!N872),DATA!N872,"n/a")</f>
        <v>90.168830999999997</v>
      </c>
      <c r="L1568" s="79" t="str">
        <f>+IF(ISNUMBER(DATA!O872),DATA!O872,"n/a")</f>
        <v>n/a</v>
      </c>
    </row>
    <row r="1569" spans="1:12" x14ac:dyDescent="0.2">
      <c r="A1569" s="77" t="s">
        <v>19</v>
      </c>
      <c r="B1569" s="68" t="s">
        <v>22</v>
      </c>
      <c r="C1569" s="68" t="s">
        <v>10</v>
      </c>
      <c r="D1569" s="68" t="s">
        <v>310</v>
      </c>
      <c r="E1569" s="89">
        <f>+IF(ISNUMBER(DATA!H873),DATA!H873,"n/a")</f>
        <v>93.673077000000006</v>
      </c>
      <c r="F1569" s="79">
        <f>+IF(ISNUMBER(DATA!I873),DATA!I873,"n/a")</f>
        <v>0.13200100000000001</v>
      </c>
      <c r="G1569" s="89">
        <f>+IF(ISNUMBER(DATA!J873),DATA!J873,"n/a")</f>
        <v>84.222222000000002</v>
      </c>
      <c r="H1569" s="79">
        <f>+IF(ISNUMBER(DATA!K873),DATA!K873,"n/a")</f>
        <v>1.635E-3</v>
      </c>
      <c r="I1569" s="89">
        <f>+IF(ISNUMBER(DATA!L873),DATA!L873,"n/a")</f>
        <v>69.043243000000004</v>
      </c>
      <c r="J1569" s="79">
        <f>+IF(ISNUMBER(DATA!M873),DATA!M873,"n/a")</f>
        <v>-0.166214</v>
      </c>
      <c r="K1569" s="89">
        <f>+IF(ISNUMBER(DATA!N873),DATA!N873,"n/a")</f>
        <v>71.714759999999998</v>
      </c>
      <c r="L1569" s="79">
        <f>+IF(ISNUMBER(DATA!O873),DATA!O873,"n/a")</f>
        <v>1.9089999999999999E-2</v>
      </c>
    </row>
    <row r="1570" spans="1:12" x14ac:dyDescent="0.2">
      <c r="A1570" s="77" t="s">
        <v>19</v>
      </c>
      <c r="B1570" s="68" t="s">
        <v>22</v>
      </c>
      <c r="C1570" s="68" t="s">
        <v>10</v>
      </c>
      <c r="D1570" s="68" t="s">
        <v>311</v>
      </c>
      <c r="E1570" s="89">
        <f>+IF(ISNUMBER(DATA!H874),DATA!H874,"n/a")</f>
        <v>6.1939520000000003</v>
      </c>
      <c r="F1570" s="79">
        <f>+IF(ISNUMBER(DATA!I874),DATA!I874,"n/a")</f>
        <v>0.482041</v>
      </c>
      <c r="G1570" s="89">
        <f>+IF(ISNUMBER(DATA!J874),DATA!J874,"n/a")</f>
        <v>5.6750790000000002</v>
      </c>
      <c r="H1570" s="79">
        <f>+IF(ISNUMBER(DATA!K874),DATA!K874,"n/a")</f>
        <v>0.49333700000000003</v>
      </c>
      <c r="I1570" s="89">
        <f>+IF(ISNUMBER(DATA!L874),DATA!L874,"n/a")</f>
        <v>5.6792699999999998</v>
      </c>
      <c r="J1570" s="79">
        <f>+IF(ISNUMBER(DATA!M874),DATA!M874,"n/a")</f>
        <v>0.482657</v>
      </c>
      <c r="K1570" s="89">
        <f>+IF(ISNUMBER(DATA!N874),DATA!N874,"n/a")</f>
        <v>6.1909739999999998</v>
      </c>
      <c r="L1570" s="79">
        <f>+IF(ISNUMBER(DATA!O874),DATA!O874,"n/a")</f>
        <v>0.295794</v>
      </c>
    </row>
    <row r="1571" spans="1:12" x14ac:dyDescent="0.2">
      <c r="A1571" s="77" t="s">
        <v>19</v>
      </c>
      <c r="B1571" s="68" t="s">
        <v>22</v>
      </c>
      <c r="C1571" s="68" t="s">
        <v>10</v>
      </c>
      <c r="D1571" s="68" t="s">
        <v>312</v>
      </c>
      <c r="E1571" s="89">
        <f>+IF(ISNUMBER(DATA!H875),DATA!H875,"n/a")</f>
        <v>13.716418000000001</v>
      </c>
      <c r="F1571" s="79" t="str">
        <f>+IF(ISNUMBER(DATA!I875),DATA!I875,"n/a")</f>
        <v>n/a</v>
      </c>
      <c r="G1571" s="89">
        <f>+IF(ISNUMBER(DATA!J875),DATA!J875,"n/a")</f>
        <v>13.631016000000001</v>
      </c>
      <c r="H1571" s="79">
        <f>+IF(ISNUMBER(DATA!K875),DATA!K875,"n/a")</f>
        <v>-3.6833999999999999E-2</v>
      </c>
      <c r="I1571" s="89">
        <f>+IF(ISNUMBER(DATA!L875),DATA!L875,"n/a")</f>
        <v>13.834827000000001</v>
      </c>
      <c r="J1571" s="79">
        <f>+IF(ISNUMBER(DATA!M875),DATA!M875,"n/a")</f>
        <v>-1.9519000000000002E-2</v>
      </c>
      <c r="K1571" s="89">
        <f>+IF(ISNUMBER(DATA!N875),DATA!N875,"n/a")</f>
        <v>13.903758</v>
      </c>
      <c r="L1571" s="79">
        <f>+IF(ISNUMBER(DATA!O875),DATA!O875,"n/a")</f>
        <v>-0.21851899999999999</v>
      </c>
    </row>
    <row r="1572" spans="1:12" x14ac:dyDescent="0.2">
      <c r="A1572" s="77" t="s">
        <v>19</v>
      </c>
      <c r="B1572" s="68" t="s">
        <v>22</v>
      </c>
      <c r="C1572" s="68" t="s">
        <v>10</v>
      </c>
      <c r="D1572" s="68" t="s">
        <v>313</v>
      </c>
      <c r="E1572" s="89">
        <f>+IF(ISNUMBER(DATA!H876),DATA!H876,"n/a")</f>
        <v>40.649566999999998</v>
      </c>
      <c r="F1572" s="79">
        <f>+IF(ISNUMBER(DATA!I876),DATA!I876,"n/a")</f>
        <v>-0.296186</v>
      </c>
      <c r="G1572" s="89">
        <f>+IF(ISNUMBER(DATA!J876),DATA!J876,"n/a")</f>
        <v>41.530943999999998</v>
      </c>
      <c r="H1572" s="79">
        <f>+IF(ISNUMBER(DATA!K876),DATA!K876,"n/a")</f>
        <v>-0.13208</v>
      </c>
      <c r="I1572" s="89">
        <f>+IF(ISNUMBER(DATA!L876),DATA!L876,"n/a")</f>
        <v>49.598036999999998</v>
      </c>
      <c r="J1572" s="79">
        <f>+IF(ISNUMBER(DATA!M876),DATA!M876,"n/a")</f>
        <v>-3.565E-3</v>
      </c>
      <c r="K1572" s="89">
        <f>+IF(ISNUMBER(DATA!N876),DATA!N876,"n/a")</f>
        <v>53.608759999999997</v>
      </c>
      <c r="L1572" s="79">
        <f>+IF(ISNUMBER(DATA!O876),DATA!O876,"n/a")</f>
        <v>-0.193773</v>
      </c>
    </row>
    <row r="1573" spans="1:12" x14ac:dyDescent="0.2">
      <c r="A1573" s="77" t="s">
        <v>19</v>
      </c>
      <c r="B1573" s="68" t="s">
        <v>22</v>
      </c>
      <c r="C1573" s="68" t="s">
        <v>10</v>
      </c>
      <c r="D1573" s="68" t="s">
        <v>314</v>
      </c>
      <c r="E1573" s="89">
        <f>+IF(ISNUMBER(DATA!H877),DATA!H877,"n/a")</f>
        <v>11.858459</v>
      </c>
      <c r="F1573" s="79">
        <f>+IF(ISNUMBER(DATA!I877),DATA!I877,"n/a")</f>
        <v>19.077833999999999</v>
      </c>
      <c r="G1573" s="89">
        <f>+IF(ISNUMBER(DATA!J877),DATA!J877,"n/a")</f>
        <v>11.872999</v>
      </c>
      <c r="H1573" s="79">
        <f>+IF(ISNUMBER(DATA!K877),DATA!K877,"n/a")</f>
        <v>19.109973</v>
      </c>
      <c r="I1573" s="89">
        <f>+IF(ISNUMBER(DATA!L877),DATA!L877,"n/a")</f>
        <v>11.382559000000001</v>
      </c>
      <c r="J1573" s="79">
        <f>+IF(ISNUMBER(DATA!M877),DATA!M877,"n/a")</f>
        <v>18.286286</v>
      </c>
      <c r="K1573" s="89">
        <f>+IF(ISNUMBER(DATA!N877),DATA!N877,"n/a")</f>
        <v>8.6532520000000002</v>
      </c>
      <c r="L1573" s="79">
        <f>+IF(ISNUMBER(DATA!O877),DATA!O877,"n/a")</f>
        <v>13.587680000000001</v>
      </c>
    </row>
    <row r="1574" spans="1:12" x14ac:dyDescent="0.2">
      <c r="A1574" s="77" t="s">
        <v>19</v>
      </c>
      <c r="B1574" s="68" t="s">
        <v>22</v>
      </c>
      <c r="C1574" s="68" t="s">
        <v>10</v>
      </c>
      <c r="D1574" s="68" t="s">
        <v>315</v>
      </c>
      <c r="E1574" s="89">
        <f>+IF(ISNUMBER(DATA!H878),DATA!H878,"n/a")</f>
        <v>5.4239129999999998</v>
      </c>
      <c r="F1574" s="79" t="str">
        <f>+IF(ISNUMBER(DATA!I878),DATA!I878,"n/a")</f>
        <v>n/a</v>
      </c>
      <c r="G1574" s="89">
        <f>+IF(ISNUMBER(DATA!J878),DATA!J878,"n/a")</f>
        <v>5.4239129999999998</v>
      </c>
      <c r="H1574" s="79" t="str">
        <f>+IF(ISNUMBER(DATA!K878),DATA!K878,"n/a")</f>
        <v>n/a</v>
      </c>
      <c r="I1574" s="89">
        <f>+IF(ISNUMBER(DATA!L878),DATA!L878,"n/a")</f>
        <v>5.4239129999999998</v>
      </c>
      <c r="J1574" s="79">
        <f>+IF(ISNUMBER(DATA!M878),DATA!M878,"n/a")</f>
        <v>0</v>
      </c>
      <c r="K1574" s="89">
        <f>+IF(ISNUMBER(DATA!N878),DATA!N878,"n/a")</f>
        <v>5.4239129999999998</v>
      </c>
      <c r="L1574" s="79">
        <f>+IF(ISNUMBER(DATA!O878),DATA!O878,"n/a")</f>
        <v>-0.69204399999999999</v>
      </c>
    </row>
    <row r="1575" spans="1:12" x14ac:dyDescent="0.2">
      <c r="A1575" s="77" t="s">
        <v>19</v>
      </c>
      <c r="B1575" s="68" t="s">
        <v>22</v>
      </c>
      <c r="C1575" s="68" t="s">
        <v>10</v>
      </c>
      <c r="D1575" s="68" t="s">
        <v>316</v>
      </c>
      <c r="E1575" s="89" t="str">
        <f>+IF(ISNUMBER(DATA!H879),DATA!H879,"n/a")</f>
        <v>n/a</v>
      </c>
      <c r="F1575" s="79" t="str">
        <f>+IF(ISNUMBER(DATA!I879),DATA!I879,"n/a")</f>
        <v>n/a</v>
      </c>
      <c r="G1575" s="89" t="str">
        <f>+IF(ISNUMBER(DATA!J879),DATA!J879,"n/a")</f>
        <v>n/a</v>
      </c>
      <c r="H1575" s="79" t="str">
        <f>+IF(ISNUMBER(DATA!K879),DATA!K879,"n/a")</f>
        <v>n/a</v>
      </c>
      <c r="I1575" s="89" t="str">
        <f>+IF(ISNUMBER(DATA!L879),DATA!L879,"n/a")</f>
        <v>n/a</v>
      </c>
      <c r="J1575" s="79" t="str">
        <f>+IF(ISNUMBER(DATA!M879),DATA!M879,"n/a")</f>
        <v>n/a</v>
      </c>
      <c r="K1575" s="89">
        <f>+IF(ISNUMBER(DATA!N879),DATA!N879,"n/a")</f>
        <v>65.625</v>
      </c>
      <c r="L1575" s="79">
        <f>+IF(ISNUMBER(DATA!O879),DATA!O879,"n/a")</f>
        <v>0.50841999999999998</v>
      </c>
    </row>
    <row r="1576" spans="1:12" x14ac:dyDescent="0.2">
      <c r="A1576" s="77" t="s">
        <v>19</v>
      </c>
      <c r="B1576" s="68" t="s">
        <v>22</v>
      </c>
      <c r="C1576" s="68" t="s">
        <v>10</v>
      </c>
      <c r="D1576" s="68" t="s">
        <v>317</v>
      </c>
      <c r="E1576" s="89" t="str">
        <f>+IF(ISNUMBER(DATA!H880),DATA!H880,"n/a")</f>
        <v>n/a</v>
      </c>
      <c r="F1576" s="79" t="str">
        <f>+IF(ISNUMBER(DATA!I880),DATA!I880,"n/a")</f>
        <v>n/a</v>
      </c>
      <c r="G1576" s="89" t="str">
        <f>+IF(ISNUMBER(DATA!J880),DATA!J880,"n/a")</f>
        <v>n/a</v>
      </c>
      <c r="H1576" s="79" t="str">
        <f>+IF(ISNUMBER(DATA!K880),DATA!K880,"n/a")</f>
        <v>n/a</v>
      </c>
      <c r="I1576" s="89" t="str">
        <f>+IF(ISNUMBER(DATA!L880),DATA!L880,"n/a")</f>
        <v>n/a</v>
      </c>
      <c r="J1576" s="79" t="str">
        <f>+IF(ISNUMBER(DATA!M880),DATA!M880,"n/a")</f>
        <v>n/a</v>
      </c>
      <c r="K1576" s="89" t="str">
        <f>+IF(ISNUMBER(DATA!N880),DATA!N880,"n/a")</f>
        <v>n/a</v>
      </c>
      <c r="L1576" s="79" t="str">
        <f>+IF(ISNUMBER(DATA!O880),DATA!O880,"n/a")</f>
        <v>n/a</v>
      </c>
    </row>
    <row r="1577" spans="1:12" x14ac:dyDescent="0.2">
      <c r="A1577" s="77" t="s">
        <v>19</v>
      </c>
      <c r="B1577" s="68" t="s">
        <v>22</v>
      </c>
      <c r="C1577" s="68" t="s">
        <v>10</v>
      </c>
      <c r="D1577" s="68" t="s">
        <v>318</v>
      </c>
      <c r="E1577" s="89" t="str">
        <f>+IF(ISNUMBER(DATA!H881),DATA!H881,"n/a")</f>
        <v>n/a</v>
      </c>
      <c r="F1577" s="79" t="str">
        <f>+IF(ISNUMBER(DATA!I881),DATA!I881,"n/a")</f>
        <v>n/a</v>
      </c>
      <c r="G1577" s="89">
        <f>+IF(ISNUMBER(DATA!J881),DATA!J881,"n/a")</f>
        <v>4.9814809999999996</v>
      </c>
      <c r="H1577" s="79">
        <f>+IF(ISNUMBER(DATA!K881),DATA!K881,"n/a")</f>
        <v>-0.94292900000000002</v>
      </c>
      <c r="I1577" s="89">
        <f>+IF(ISNUMBER(DATA!L881),DATA!L881,"n/a")</f>
        <v>5</v>
      </c>
      <c r="J1577" s="79">
        <f>+IF(ISNUMBER(DATA!M881),DATA!M881,"n/a")</f>
        <v>-0.94248200000000004</v>
      </c>
      <c r="K1577" s="89">
        <f>+IF(ISNUMBER(DATA!N881),DATA!N881,"n/a")</f>
        <v>31.85</v>
      </c>
      <c r="L1577" s="79">
        <f>+IF(ISNUMBER(DATA!O881),DATA!O881,"n/a")</f>
        <v>-0.62659799999999999</v>
      </c>
    </row>
    <row r="1578" spans="1:12" x14ac:dyDescent="0.2">
      <c r="A1578" s="77" t="s">
        <v>19</v>
      </c>
      <c r="B1578" s="68" t="s">
        <v>22</v>
      </c>
      <c r="C1578" s="68" t="s">
        <v>10</v>
      </c>
      <c r="D1578" s="68" t="s">
        <v>319</v>
      </c>
      <c r="E1578" s="89" t="str">
        <f>+IF(ISNUMBER(DATA!H882),DATA!H882,"n/a")</f>
        <v>n/a</v>
      </c>
      <c r="F1578" s="79" t="str">
        <f>+IF(ISNUMBER(DATA!I882),DATA!I882,"n/a")</f>
        <v>n/a</v>
      </c>
      <c r="G1578" s="89">
        <f>+IF(ISNUMBER(DATA!J882),DATA!J882,"n/a")</f>
        <v>125.829787</v>
      </c>
      <c r="H1578" s="79">
        <f>+IF(ISNUMBER(DATA!K882),DATA!K882,"n/a")</f>
        <v>2.9090000000000001E-3</v>
      </c>
      <c r="I1578" s="89">
        <f>+IF(ISNUMBER(DATA!L882),DATA!L882,"n/a")</f>
        <v>125.456</v>
      </c>
      <c r="J1578" s="79">
        <f>+IF(ISNUMBER(DATA!M882),DATA!M882,"n/a")</f>
        <v>-9.5259999999999997E-3</v>
      </c>
      <c r="K1578" s="89">
        <f>+IF(ISNUMBER(DATA!N882),DATA!N882,"n/a")</f>
        <v>121.618182</v>
      </c>
      <c r="L1578" s="79">
        <f>+IF(ISNUMBER(DATA!O882),DATA!O882,"n/a")</f>
        <v>-5.3999999999999999E-2</v>
      </c>
    </row>
    <row r="1579" spans="1:12" x14ac:dyDescent="0.2">
      <c r="A1579" s="77" t="s">
        <v>19</v>
      </c>
      <c r="B1579" s="68" t="s">
        <v>22</v>
      </c>
      <c r="C1579" s="68" t="s">
        <v>10</v>
      </c>
      <c r="D1579" s="68" t="s">
        <v>320</v>
      </c>
      <c r="E1579" s="89">
        <f>+IF(ISNUMBER(DATA!H883),DATA!H883,"n/a")</f>
        <v>34.329231</v>
      </c>
      <c r="F1579" s="79">
        <f>+IF(ISNUMBER(DATA!I883),DATA!I883,"n/a")</f>
        <v>0.83823599999999998</v>
      </c>
      <c r="G1579" s="89">
        <f>+IF(ISNUMBER(DATA!J883),DATA!J883,"n/a")</f>
        <v>33.822454</v>
      </c>
      <c r="H1579" s="79">
        <f>+IF(ISNUMBER(DATA!K883),DATA!K883,"n/a")</f>
        <v>0.386465</v>
      </c>
      <c r="I1579" s="89">
        <f>+IF(ISNUMBER(DATA!L883),DATA!L883,"n/a")</f>
        <v>32.813122999999997</v>
      </c>
      <c r="J1579" s="79">
        <f>+IF(ISNUMBER(DATA!M883),DATA!M883,"n/a")</f>
        <v>0.61757700000000004</v>
      </c>
      <c r="K1579" s="89">
        <f>+IF(ISNUMBER(DATA!N883),DATA!N883,"n/a")</f>
        <v>26.808195000000001</v>
      </c>
      <c r="L1579" s="79">
        <f>+IF(ISNUMBER(DATA!O883),DATA!O883,"n/a")</f>
        <v>0.48444300000000001</v>
      </c>
    </row>
    <row r="1580" spans="1:12" x14ac:dyDescent="0.2">
      <c r="A1580" s="77" t="s">
        <v>19</v>
      </c>
      <c r="B1580" s="68" t="s">
        <v>22</v>
      </c>
      <c r="C1580" s="68" t="s">
        <v>10</v>
      </c>
      <c r="D1580" s="68" t="s">
        <v>321</v>
      </c>
      <c r="E1580" s="89" t="str">
        <f>+IF(ISNUMBER(DATA!H884),DATA!H884,"n/a")</f>
        <v>n/a</v>
      </c>
      <c r="F1580" s="79" t="str">
        <f>+IF(ISNUMBER(DATA!I884),DATA!I884,"n/a")</f>
        <v>n/a</v>
      </c>
      <c r="G1580" s="89">
        <f>+IF(ISNUMBER(DATA!J884),DATA!J884,"n/a")</f>
        <v>13.133333</v>
      </c>
      <c r="H1580" s="79" t="str">
        <f>+IF(ISNUMBER(DATA!K884),DATA!K884,"n/a")</f>
        <v>n/a</v>
      </c>
      <c r="I1580" s="89">
        <f>+IF(ISNUMBER(DATA!L884),DATA!L884,"n/a")</f>
        <v>7.6568930000000002</v>
      </c>
      <c r="J1580" s="79" t="str">
        <f>+IF(ISNUMBER(DATA!M884),DATA!M884,"n/a")</f>
        <v>n/a</v>
      </c>
      <c r="K1580" s="89">
        <f>+IF(ISNUMBER(DATA!N884),DATA!N884,"n/a")</f>
        <v>7.830711</v>
      </c>
      <c r="L1580" s="79">
        <f>+IF(ISNUMBER(DATA!O884),DATA!O884,"n/a")</f>
        <v>-0.90741499999999997</v>
      </c>
    </row>
    <row r="1581" spans="1:12" x14ac:dyDescent="0.2">
      <c r="A1581" s="77" t="s">
        <v>19</v>
      </c>
      <c r="B1581" s="68" t="s">
        <v>22</v>
      </c>
      <c r="C1581" s="68" t="s">
        <v>10</v>
      </c>
      <c r="D1581" s="68" t="s">
        <v>322</v>
      </c>
      <c r="E1581" s="89">
        <f>+IF(ISNUMBER(DATA!H885),DATA!H885,"n/a")</f>
        <v>19.384578000000001</v>
      </c>
      <c r="F1581" s="79">
        <f>+IF(ISNUMBER(DATA!I885),DATA!I885,"n/a")</f>
        <v>-0.3871</v>
      </c>
      <c r="G1581" s="89">
        <f>+IF(ISNUMBER(DATA!J885),DATA!J885,"n/a")</f>
        <v>19.481345000000001</v>
      </c>
      <c r="H1581" s="79">
        <f>+IF(ISNUMBER(DATA!K885),DATA!K885,"n/a")</f>
        <v>-0.41981800000000002</v>
      </c>
      <c r="I1581" s="89">
        <f>+IF(ISNUMBER(DATA!L885),DATA!L885,"n/a")</f>
        <v>25.550819000000001</v>
      </c>
      <c r="J1581" s="79">
        <f>+IF(ISNUMBER(DATA!M885),DATA!M885,"n/a")</f>
        <v>-0.21410000000000001</v>
      </c>
      <c r="K1581" s="89">
        <f>+IF(ISNUMBER(DATA!N885),DATA!N885,"n/a")</f>
        <v>29.409184</v>
      </c>
      <c r="L1581" s="79">
        <f>+IF(ISNUMBER(DATA!O885),DATA!O885,"n/a")</f>
        <v>-9.5423999999999995E-2</v>
      </c>
    </row>
    <row r="1582" spans="1:12" x14ac:dyDescent="0.2">
      <c r="A1582" s="77" t="s">
        <v>19</v>
      </c>
      <c r="B1582" s="68" t="s">
        <v>22</v>
      </c>
      <c r="C1582" s="68" t="s">
        <v>10</v>
      </c>
      <c r="D1582" s="68" t="s">
        <v>323</v>
      </c>
      <c r="E1582" s="89" t="str">
        <f>+IF(ISNUMBER(DATA!H886),DATA!H886,"n/a")</f>
        <v>n/a</v>
      </c>
      <c r="F1582" s="79" t="str">
        <f>+IF(ISNUMBER(DATA!I886),DATA!I886,"n/a")</f>
        <v>n/a</v>
      </c>
      <c r="G1582" s="89" t="str">
        <f>+IF(ISNUMBER(DATA!J886),DATA!J886,"n/a")</f>
        <v>n/a</v>
      </c>
      <c r="H1582" s="79" t="str">
        <f>+IF(ISNUMBER(DATA!K886),DATA!K886,"n/a")</f>
        <v>n/a</v>
      </c>
      <c r="I1582" s="89" t="str">
        <f>+IF(ISNUMBER(DATA!L886),DATA!L886,"n/a")</f>
        <v>n/a</v>
      </c>
      <c r="J1582" s="79" t="str">
        <f>+IF(ISNUMBER(DATA!M886),DATA!M886,"n/a")</f>
        <v>n/a</v>
      </c>
      <c r="K1582" s="89" t="str">
        <f>+IF(ISNUMBER(DATA!N886),DATA!N886,"n/a")</f>
        <v>n/a</v>
      </c>
      <c r="L1582" s="79" t="str">
        <f>+IF(ISNUMBER(DATA!O886),DATA!O886,"n/a")</f>
        <v>n/a</v>
      </c>
    </row>
    <row r="1583" spans="1:12" x14ac:dyDescent="0.2">
      <c r="A1583" s="77" t="s">
        <v>19</v>
      </c>
      <c r="B1583" s="68" t="s">
        <v>22</v>
      </c>
      <c r="C1583" s="68" t="s">
        <v>10</v>
      </c>
      <c r="D1583" s="68" t="s">
        <v>324</v>
      </c>
      <c r="E1583" s="89" t="str">
        <f>+IF(ISNUMBER(DATA!H887),DATA!H887,"n/a")</f>
        <v>n/a</v>
      </c>
      <c r="F1583" s="79" t="str">
        <f>+IF(ISNUMBER(DATA!I887),DATA!I887,"n/a")</f>
        <v>n/a</v>
      </c>
      <c r="G1583" s="89" t="str">
        <f>+IF(ISNUMBER(DATA!J887),DATA!J887,"n/a")</f>
        <v>n/a</v>
      </c>
      <c r="H1583" s="79" t="str">
        <f>+IF(ISNUMBER(DATA!K887),DATA!K887,"n/a")</f>
        <v>n/a</v>
      </c>
      <c r="I1583" s="89" t="str">
        <f>+IF(ISNUMBER(DATA!L887),DATA!L887,"n/a")</f>
        <v>n/a</v>
      </c>
      <c r="J1583" s="79" t="str">
        <f>+IF(ISNUMBER(DATA!M887),DATA!M887,"n/a")</f>
        <v>n/a</v>
      </c>
      <c r="K1583" s="89" t="str">
        <f>+IF(ISNUMBER(DATA!N887),DATA!N887,"n/a")</f>
        <v>n/a</v>
      </c>
      <c r="L1583" s="79" t="str">
        <f>+IF(ISNUMBER(DATA!O887),DATA!O887,"n/a")</f>
        <v>n/a</v>
      </c>
    </row>
    <row r="1584" spans="1:12" x14ac:dyDescent="0.2">
      <c r="A1584" s="77" t="s">
        <v>19</v>
      </c>
      <c r="B1584" s="68" t="s">
        <v>22</v>
      </c>
      <c r="C1584" s="68" t="s">
        <v>10</v>
      </c>
      <c r="D1584" s="68" t="s">
        <v>325</v>
      </c>
      <c r="E1584" s="89">
        <f>+IF(ISNUMBER(DATA!H888),DATA!H888,"n/a")</f>
        <v>87.142857000000006</v>
      </c>
      <c r="F1584" s="79" t="str">
        <f>+IF(ISNUMBER(DATA!I888),DATA!I888,"n/a")</f>
        <v>n/a</v>
      </c>
      <c r="G1584" s="89">
        <f>+IF(ISNUMBER(DATA!J888),DATA!J888,"n/a")</f>
        <v>86.214286000000001</v>
      </c>
      <c r="H1584" s="79" t="str">
        <f>+IF(ISNUMBER(DATA!K888),DATA!K888,"n/a")</f>
        <v>n/a</v>
      </c>
      <c r="I1584" s="89">
        <f>+IF(ISNUMBER(DATA!L888),DATA!L888,"n/a")</f>
        <v>87.357142999999994</v>
      </c>
      <c r="J1584" s="79" t="str">
        <f>+IF(ISNUMBER(DATA!M888),DATA!M888,"n/a")</f>
        <v>n/a</v>
      </c>
      <c r="K1584" s="89">
        <f>+IF(ISNUMBER(DATA!N888),DATA!N888,"n/a")</f>
        <v>88.306451999999993</v>
      </c>
      <c r="L1584" s="79">
        <f>+IF(ISNUMBER(DATA!O888),DATA!O888,"n/a")</f>
        <v>0.97175500000000004</v>
      </c>
    </row>
    <row r="1585" spans="1:12" x14ac:dyDescent="0.2">
      <c r="A1585" s="77" t="s">
        <v>19</v>
      </c>
      <c r="B1585" s="68" t="s">
        <v>22</v>
      </c>
      <c r="C1585" s="68" t="s">
        <v>10</v>
      </c>
      <c r="D1585" s="68" t="s">
        <v>351</v>
      </c>
      <c r="E1585" s="89">
        <f>+IF(ISNUMBER(DATA!H889),DATA!H889,"n/a")</f>
        <v>48.396635000000003</v>
      </c>
      <c r="F1585" s="79">
        <f>+IF(ISNUMBER(DATA!I889),DATA!I889,"n/a")</f>
        <v>-0.45667799999999997</v>
      </c>
      <c r="G1585" s="89">
        <f>+IF(ISNUMBER(DATA!J889),DATA!J889,"n/a")</f>
        <v>48.560414999999999</v>
      </c>
      <c r="H1585" s="79">
        <f>+IF(ISNUMBER(DATA!K889),DATA!K889,"n/a")</f>
        <v>-0.45971600000000001</v>
      </c>
      <c r="I1585" s="89">
        <f>+IF(ISNUMBER(DATA!L889),DATA!L889,"n/a")</f>
        <v>64.078967000000006</v>
      </c>
      <c r="J1585" s="79">
        <f>+IF(ISNUMBER(DATA!M889),DATA!M889,"n/a")</f>
        <v>-8.4017999999999995E-2</v>
      </c>
      <c r="K1585" s="89">
        <f>+IF(ISNUMBER(DATA!N889),DATA!N889,"n/a")</f>
        <v>77.064991000000006</v>
      </c>
      <c r="L1585" s="79">
        <f>+IF(ISNUMBER(DATA!O889),DATA!O889,"n/a")</f>
        <v>-3.4293999999999998E-2</v>
      </c>
    </row>
    <row r="1586" spans="1:12" x14ac:dyDescent="0.2">
      <c r="A1586" s="77" t="s">
        <v>19</v>
      </c>
      <c r="B1586" s="68" t="s">
        <v>22</v>
      </c>
      <c r="C1586" s="68" t="s">
        <v>10</v>
      </c>
      <c r="D1586" s="68" t="s">
        <v>352</v>
      </c>
      <c r="E1586" s="89" t="str">
        <f>+IF(ISNUMBER(DATA!H890),DATA!H890,"n/a")</f>
        <v>n/a</v>
      </c>
      <c r="F1586" s="79" t="str">
        <f>+IF(ISNUMBER(DATA!I890),DATA!I890,"n/a")</f>
        <v>n/a</v>
      </c>
      <c r="G1586" s="89" t="str">
        <f>+IF(ISNUMBER(DATA!J890),DATA!J890,"n/a")</f>
        <v>n/a</v>
      </c>
      <c r="H1586" s="79" t="str">
        <f>+IF(ISNUMBER(DATA!K890),DATA!K890,"n/a")</f>
        <v>n/a</v>
      </c>
      <c r="I1586" s="89">
        <f>+IF(ISNUMBER(DATA!L890),DATA!L890,"n/a")</f>
        <v>92.769231000000005</v>
      </c>
      <c r="J1586" s="79" t="str">
        <f>+IF(ISNUMBER(DATA!M890),DATA!M890,"n/a")</f>
        <v>n/a</v>
      </c>
      <c r="K1586" s="89">
        <f>+IF(ISNUMBER(DATA!N890),DATA!N890,"n/a")</f>
        <v>93.444444000000004</v>
      </c>
      <c r="L1586" s="79" t="str">
        <f>+IF(ISNUMBER(DATA!O890),DATA!O890,"n/a")</f>
        <v>n/a</v>
      </c>
    </row>
    <row r="1587" spans="1:12" x14ac:dyDescent="0.2">
      <c r="A1587" s="77"/>
      <c r="E1587" s="102"/>
      <c r="F1587" s="103"/>
      <c r="G1587" s="102"/>
      <c r="H1587" s="103"/>
      <c r="I1587" s="102"/>
      <c r="J1587" s="103"/>
      <c r="K1587" s="102"/>
      <c r="L1587" s="103"/>
    </row>
    <row r="1588" spans="1:12" x14ac:dyDescent="0.2">
      <c r="A1588" s="77" t="s">
        <v>19</v>
      </c>
      <c r="B1588" s="68" t="s">
        <v>22</v>
      </c>
      <c r="C1588" s="68" t="s">
        <v>26</v>
      </c>
      <c r="D1588" s="68" t="s">
        <v>278</v>
      </c>
      <c r="E1588" s="89" t="str">
        <f>+IF(ISNUMBER(DATA!H900),DATA!H900,"n/a")</f>
        <v>n/a</v>
      </c>
      <c r="F1588" s="79" t="str">
        <f>+IF(ISNUMBER(DATA!I900),DATA!I900,"n/a")</f>
        <v>n/a</v>
      </c>
      <c r="G1588" s="89" t="str">
        <f>+IF(ISNUMBER(DATA!J900),DATA!J900,"n/a")</f>
        <v>n/a</v>
      </c>
      <c r="H1588" s="79" t="str">
        <f>+IF(ISNUMBER(DATA!K900),DATA!K900,"n/a")</f>
        <v>n/a</v>
      </c>
      <c r="I1588" s="89" t="str">
        <f>+IF(ISNUMBER(DATA!L900),DATA!L900,"n/a")</f>
        <v>n/a</v>
      </c>
      <c r="J1588" s="79" t="str">
        <f>+IF(ISNUMBER(DATA!M900),DATA!M900,"n/a")</f>
        <v>n/a</v>
      </c>
      <c r="K1588" s="89" t="str">
        <f>+IF(ISNUMBER(DATA!N900),DATA!N900,"n/a")</f>
        <v>n/a</v>
      </c>
      <c r="L1588" s="79" t="str">
        <f>+IF(ISNUMBER(DATA!O900),DATA!O900,"n/a")</f>
        <v>n/a</v>
      </c>
    </row>
    <row r="1589" spans="1:12" x14ac:dyDescent="0.2">
      <c r="A1589" s="77" t="s">
        <v>19</v>
      </c>
      <c r="B1589" s="68" t="s">
        <v>22</v>
      </c>
      <c r="C1589" s="68" t="s">
        <v>26</v>
      </c>
      <c r="D1589" s="68" t="s">
        <v>279</v>
      </c>
      <c r="E1589" s="89" t="str">
        <f>+IF(ISNUMBER(DATA!H901),DATA!H901,"n/a")</f>
        <v>n/a</v>
      </c>
      <c r="F1589" s="79" t="str">
        <f>+IF(ISNUMBER(DATA!I901),DATA!I901,"n/a")</f>
        <v>n/a</v>
      </c>
      <c r="G1589" s="89" t="str">
        <f>+IF(ISNUMBER(DATA!J901),DATA!J901,"n/a")</f>
        <v>n/a</v>
      </c>
      <c r="H1589" s="79" t="str">
        <f>+IF(ISNUMBER(DATA!K901),DATA!K901,"n/a")</f>
        <v>n/a</v>
      </c>
      <c r="I1589" s="89" t="str">
        <f>+IF(ISNUMBER(DATA!L901),DATA!L901,"n/a")</f>
        <v>n/a</v>
      </c>
      <c r="J1589" s="79" t="str">
        <f>+IF(ISNUMBER(DATA!M901),DATA!M901,"n/a")</f>
        <v>n/a</v>
      </c>
      <c r="K1589" s="89" t="str">
        <f>+IF(ISNUMBER(DATA!N901),DATA!N901,"n/a")</f>
        <v>n/a</v>
      </c>
      <c r="L1589" s="79" t="str">
        <f>+IF(ISNUMBER(DATA!O901),DATA!O901,"n/a")</f>
        <v>n/a</v>
      </c>
    </row>
    <row r="1590" spans="1:12" x14ac:dyDescent="0.2">
      <c r="A1590" s="77" t="s">
        <v>19</v>
      </c>
      <c r="B1590" s="68" t="s">
        <v>22</v>
      </c>
      <c r="C1590" s="68" t="s">
        <v>26</v>
      </c>
      <c r="D1590" s="68" t="s">
        <v>280</v>
      </c>
      <c r="E1590" s="89">
        <f>+IF(ISNUMBER(DATA!H902),DATA!H902,"n/a")</f>
        <v>2.5144310000000001</v>
      </c>
      <c r="F1590" s="79">
        <f>+IF(ISNUMBER(DATA!I902),DATA!I902,"n/a")</f>
        <v>-0.36790499999999998</v>
      </c>
      <c r="G1590" s="89">
        <f>+IF(ISNUMBER(DATA!J902),DATA!J902,"n/a")</f>
        <v>2.5019610000000001</v>
      </c>
      <c r="H1590" s="79">
        <f>+IF(ISNUMBER(DATA!K902),DATA!K902,"n/a")</f>
        <v>-4.7475000000000003E-2</v>
      </c>
      <c r="I1590" s="89">
        <f>+IF(ISNUMBER(DATA!L902),DATA!L902,"n/a")</f>
        <v>2.747814</v>
      </c>
      <c r="J1590" s="79">
        <f>+IF(ISNUMBER(DATA!M902),DATA!M902,"n/a")</f>
        <v>-1.5284000000000001E-2</v>
      </c>
      <c r="K1590" s="89">
        <f>+IF(ISNUMBER(DATA!N902),DATA!N902,"n/a")</f>
        <v>3.1167729999999998</v>
      </c>
      <c r="L1590" s="79">
        <f>+IF(ISNUMBER(DATA!O902),DATA!O902,"n/a")</f>
        <v>-0.43026399999999998</v>
      </c>
    </row>
    <row r="1591" spans="1:12" x14ac:dyDescent="0.2">
      <c r="A1591" s="77" t="s">
        <v>19</v>
      </c>
      <c r="B1591" s="68" t="s">
        <v>22</v>
      </c>
      <c r="C1591" s="68" t="s">
        <v>26</v>
      </c>
      <c r="D1591" s="68" t="s">
        <v>281</v>
      </c>
      <c r="E1591" s="89" t="str">
        <f>+IF(ISNUMBER(DATA!H903),DATA!H903,"n/a")</f>
        <v>n/a</v>
      </c>
      <c r="F1591" s="79" t="str">
        <f>+IF(ISNUMBER(DATA!I903),DATA!I903,"n/a")</f>
        <v>n/a</v>
      </c>
      <c r="G1591" s="89" t="str">
        <f>+IF(ISNUMBER(DATA!J903),DATA!J903,"n/a")</f>
        <v>n/a</v>
      </c>
      <c r="H1591" s="79" t="str">
        <f>+IF(ISNUMBER(DATA!K903),DATA!K903,"n/a")</f>
        <v>n/a</v>
      </c>
      <c r="I1591" s="89" t="str">
        <f>+IF(ISNUMBER(DATA!L903),DATA!L903,"n/a")</f>
        <v>n/a</v>
      </c>
      <c r="J1591" s="79" t="str">
        <f>+IF(ISNUMBER(DATA!M903),DATA!M903,"n/a")</f>
        <v>n/a</v>
      </c>
      <c r="K1591" s="89" t="str">
        <f>+IF(ISNUMBER(DATA!N903),DATA!N903,"n/a")</f>
        <v>n/a</v>
      </c>
      <c r="L1591" s="79" t="str">
        <f>+IF(ISNUMBER(DATA!O903),DATA!O903,"n/a")</f>
        <v>n/a</v>
      </c>
    </row>
    <row r="1592" spans="1:12" x14ac:dyDescent="0.2">
      <c r="A1592" s="77" t="s">
        <v>19</v>
      </c>
      <c r="B1592" s="68" t="s">
        <v>22</v>
      </c>
      <c r="C1592" s="68" t="s">
        <v>26</v>
      </c>
      <c r="D1592" s="68" t="s">
        <v>282</v>
      </c>
      <c r="E1592" s="89" t="str">
        <f>+IF(ISNUMBER(DATA!H904),DATA!H904,"n/a")</f>
        <v>n/a</v>
      </c>
      <c r="F1592" s="79" t="str">
        <f>+IF(ISNUMBER(DATA!I904),DATA!I904,"n/a")</f>
        <v>n/a</v>
      </c>
      <c r="G1592" s="89" t="str">
        <f>+IF(ISNUMBER(DATA!J904),DATA!J904,"n/a")</f>
        <v>n/a</v>
      </c>
      <c r="H1592" s="79" t="str">
        <f>+IF(ISNUMBER(DATA!K904),DATA!K904,"n/a")</f>
        <v>n/a</v>
      </c>
      <c r="I1592" s="89" t="str">
        <f>+IF(ISNUMBER(DATA!L904),DATA!L904,"n/a")</f>
        <v>n/a</v>
      </c>
      <c r="J1592" s="79" t="str">
        <f>+IF(ISNUMBER(DATA!M904),DATA!M904,"n/a")</f>
        <v>n/a</v>
      </c>
      <c r="K1592" s="89" t="str">
        <f>+IF(ISNUMBER(DATA!N904),DATA!N904,"n/a")</f>
        <v>n/a</v>
      </c>
      <c r="L1592" s="79" t="str">
        <f>+IF(ISNUMBER(DATA!O904),DATA!O904,"n/a")</f>
        <v>n/a</v>
      </c>
    </row>
    <row r="1593" spans="1:12" x14ac:dyDescent="0.2">
      <c r="A1593" s="77" t="s">
        <v>19</v>
      </c>
      <c r="B1593" s="68" t="s">
        <v>22</v>
      </c>
      <c r="C1593" s="68" t="s">
        <v>26</v>
      </c>
      <c r="D1593" s="68" t="s">
        <v>283</v>
      </c>
      <c r="E1593" s="89">
        <f>+IF(ISNUMBER(DATA!H905),DATA!H905,"n/a")</f>
        <v>27.439142</v>
      </c>
      <c r="F1593" s="79">
        <f>+IF(ISNUMBER(DATA!I905),DATA!I905,"n/a")</f>
        <v>-6.6858000000000001E-2</v>
      </c>
      <c r="G1593" s="89">
        <f>+IF(ISNUMBER(DATA!J905),DATA!J905,"n/a")</f>
        <v>28.403061000000001</v>
      </c>
      <c r="H1593" s="79">
        <f>+IF(ISNUMBER(DATA!K905),DATA!K905,"n/a")</f>
        <v>3.4624579999999998</v>
      </c>
      <c r="I1593" s="89">
        <f>+IF(ISNUMBER(DATA!L905),DATA!L905,"n/a")</f>
        <v>26.243593000000001</v>
      </c>
      <c r="J1593" s="79">
        <f>+IF(ISNUMBER(DATA!M905),DATA!M905,"n/a")</f>
        <v>2.586881</v>
      </c>
      <c r="K1593" s="89">
        <f>+IF(ISNUMBER(DATA!N905),DATA!N905,"n/a")</f>
        <v>30.460069000000001</v>
      </c>
      <c r="L1593" s="79">
        <f>+IF(ISNUMBER(DATA!O905),DATA!O905,"n/a")</f>
        <v>1.582082</v>
      </c>
    </row>
    <row r="1594" spans="1:12" x14ac:dyDescent="0.2">
      <c r="A1594" s="77" t="s">
        <v>19</v>
      </c>
      <c r="B1594" s="68" t="s">
        <v>22</v>
      </c>
      <c r="C1594" s="68" t="s">
        <v>26</v>
      </c>
      <c r="D1594" s="68" t="s">
        <v>284</v>
      </c>
      <c r="E1594" s="89" t="str">
        <f>+IF(ISNUMBER(DATA!H906),DATA!H906,"n/a")</f>
        <v>n/a</v>
      </c>
      <c r="F1594" s="79" t="str">
        <f>+IF(ISNUMBER(DATA!I906),DATA!I906,"n/a")</f>
        <v>n/a</v>
      </c>
      <c r="G1594" s="89" t="str">
        <f>+IF(ISNUMBER(DATA!J906),DATA!J906,"n/a")</f>
        <v>n/a</v>
      </c>
      <c r="H1594" s="79" t="str">
        <f>+IF(ISNUMBER(DATA!K906),DATA!K906,"n/a")</f>
        <v>n/a</v>
      </c>
      <c r="I1594" s="89" t="str">
        <f>+IF(ISNUMBER(DATA!L906),DATA!L906,"n/a")</f>
        <v>n/a</v>
      </c>
      <c r="J1594" s="79" t="str">
        <f>+IF(ISNUMBER(DATA!M906),DATA!M906,"n/a")</f>
        <v>n/a</v>
      </c>
      <c r="K1594" s="89" t="str">
        <f>+IF(ISNUMBER(DATA!N906),DATA!N906,"n/a")</f>
        <v>n/a</v>
      </c>
      <c r="L1594" s="79" t="str">
        <f>+IF(ISNUMBER(DATA!O906),DATA!O906,"n/a")</f>
        <v>n/a</v>
      </c>
    </row>
    <row r="1595" spans="1:12" x14ac:dyDescent="0.2">
      <c r="A1595" s="77" t="s">
        <v>19</v>
      </c>
      <c r="B1595" s="68" t="s">
        <v>22</v>
      </c>
      <c r="C1595" s="68" t="s">
        <v>26</v>
      </c>
      <c r="D1595" s="68" t="s">
        <v>285</v>
      </c>
      <c r="E1595" s="89">
        <f>+IF(ISNUMBER(DATA!H907),DATA!H907,"n/a")</f>
        <v>5.7293510000000003</v>
      </c>
      <c r="F1595" s="79">
        <f>+IF(ISNUMBER(DATA!I907),DATA!I907,"n/a")</f>
        <v>0.125941</v>
      </c>
      <c r="G1595" s="89">
        <f>+IF(ISNUMBER(DATA!J907),DATA!J907,"n/a")</f>
        <v>5.1725989999999999</v>
      </c>
      <c r="H1595" s="79">
        <f>+IF(ISNUMBER(DATA!K907),DATA!K907,"n/a")</f>
        <v>0.13511000000000001</v>
      </c>
      <c r="I1595" s="89">
        <f>+IF(ISNUMBER(DATA!L907),DATA!L907,"n/a")</f>
        <v>5.6237180000000002</v>
      </c>
      <c r="J1595" s="79">
        <f>+IF(ISNUMBER(DATA!M907),DATA!M907,"n/a")</f>
        <v>0.19587399999999999</v>
      </c>
      <c r="K1595" s="89">
        <f>+IF(ISNUMBER(DATA!N907),DATA!N907,"n/a")</f>
        <v>5.177092</v>
      </c>
      <c r="L1595" s="79">
        <f>+IF(ISNUMBER(DATA!O907),DATA!O907,"n/a")</f>
        <v>0.100996</v>
      </c>
    </row>
    <row r="1596" spans="1:12" x14ac:dyDescent="0.2">
      <c r="A1596" s="77" t="s">
        <v>19</v>
      </c>
      <c r="B1596" s="68" t="s">
        <v>22</v>
      </c>
      <c r="C1596" s="68" t="s">
        <v>26</v>
      </c>
      <c r="D1596" s="68" t="s">
        <v>286</v>
      </c>
      <c r="E1596" s="89">
        <f>+IF(ISNUMBER(DATA!H908),DATA!H908,"n/a")</f>
        <v>2.9871539999999999</v>
      </c>
      <c r="F1596" s="79">
        <f>+IF(ISNUMBER(DATA!I908),DATA!I908,"n/a")</f>
        <v>0.44601400000000002</v>
      </c>
      <c r="G1596" s="89">
        <f>+IF(ISNUMBER(DATA!J908),DATA!J908,"n/a")</f>
        <v>3.0067189999999999</v>
      </c>
      <c r="H1596" s="79">
        <f>+IF(ISNUMBER(DATA!K908),DATA!K908,"n/a")</f>
        <v>0.53206799999999999</v>
      </c>
      <c r="I1596" s="89">
        <f>+IF(ISNUMBER(DATA!L908),DATA!L908,"n/a")</f>
        <v>2.934202</v>
      </c>
      <c r="J1596" s="79">
        <f>+IF(ISNUMBER(DATA!M908),DATA!M908,"n/a")</f>
        <v>0.55083199999999999</v>
      </c>
      <c r="K1596" s="89">
        <f>+IF(ISNUMBER(DATA!N908),DATA!N908,"n/a")</f>
        <v>2.5478730000000001</v>
      </c>
      <c r="L1596" s="79">
        <f>+IF(ISNUMBER(DATA!O908),DATA!O908,"n/a")</f>
        <v>0.18899299999999999</v>
      </c>
    </row>
    <row r="1597" spans="1:12" x14ac:dyDescent="0.2">
      <c r="A1597" s="77" t="s">
        <v>19</v>
      </c>
      <c r="B1597" s="68" t="s">
        <v>22</v>
      </c>
      <c r="C1597" s="68" t="s">
        <v>26</v>
      </c>
      <c r="D1597" s="68" t="s">
        <v>287</v>
      </c>
      <c r="E1597" s="89">
        <f>+IF(ISNUMBER(DATA!H909),DATA!H909,"n/a")</f>
        <v>2.5421260000000001</v>
      </c>
      <c r="F1597" s="79">
        <f>+IF(ISNUMBER(DATA!I909),DATA!I909,"n/a")</f>
        <v>-4.1986999999999997E-2</v>
      </c>
      <c r="G1597" s="89">
        <f>+IF(ISNUMBER(DATA!J909),DATA!J909,"n/a")</f>
        <v>2.6933180000000001</v>
      </c>
      <c r="H1597" s="79">
        <f>+IF(ISNUMBER(DATA!K909),DATA!K909,"n/a")</f>
        <v>1.9359000000000001E-2</v>
      </c>
      <c r="I1597" s="89">
        <f>+IF(ISNUMBER(DATA!L909),DATA!L909,"n/a")</f>
        <v>2.6033919999999999</v>
      </c>
      <c r="J1597" s="79">
        <f>+IF(ISNUMBER(DATA!M909),DATA!M909,"n/a")</f>
        <v>-1.8408999999999998E-2</v>
      </c>
      <c r="K1597" s="89">
        <f>+IF(ISNUMBER(DATA!N909),DATA!N909,"n/a")</f>
        <v>2.6166309999999999</v>
      </c>
      <c r="L1597" s="79">
        <f>+IF(ISNUMBER(DATA!O909),DATA!O909,"n/a")</f>
        <v>-2.1715999999999999E-2</v>
      </c>
    </row>
    <row r="1598" spans="1:12" x14ac:dyDescent="0.2">
      <c r="A1598" s="77" t="s">
        <v>19</v>
      </c>
      <c r="B1598" s="68" t="s">
        <v>22</v>
      </c>
      <c r="C1598" s="68" t="s">
        <v>26</v>
      </c>
      <c r="D1598" s="68" t="s">
        <v>288</v>
      </c>
      <c r="E1598" s="89">
        <f>+IF(ISNUMBER(DATA!H910),DATA!H910,"n/a")</f>
        <v>2.9466230000000002</v>
      </c>
      <c r="F1598" s="79">
        <f>+IF(ISNUMBER(DATA!I910),DATA!I910,"n/a")</f>
        <v>2.0296999999999999E-2</v>
      </c>
      <c r="G1598" s="89">
        <f>+IF(ISNUMBER(DATA!J910),DATA!J910,"n/a")</f>
        <v>2.9776509999999998</v>
      </c>
      <c r="H1598" s="79">
        <f>+IF(ISNUMBER(DATA!K910),DATA!K910,"n/a")</f>
        <v>4.0097000000000001E-2</v>
      </c>
      <c r="I1598" s="89">
        <f>+IF(ISNUMBER(DATA!L910),DATA!L910,"n/a")</f>
        <v>2.9920650000000002</v>
      </c>
      <c r="J1598" s="79">
        <f>+IF(ISNUMBER(DATA!M910),DATA!M910,"n/a")</f>
        <v>4.1179E-2</v>
      </c>
      <c r="K1598" s="89">
        <f>+IF(ISNUMBER(DATA!N910),DATA!N910,"n/a")</f>
        <v>2.989169</v>
      </c>
      <c r="L1598" s="79">
        <f>+IF(ISNUMBER(DATA!O910),DATA!O910,"n/a")</f>
        <v>2.6147E-2</v>
      </c>
    </row>
    <row r="1599" spans="1:12" x14ac:dyDescent="0.2">
      <c r="A1599" s="77" t="s">
        <v>19</v>
      </c>
      <c r="B1599" s="68" t="s">
        <v>22</v>
      </c>
      <c r="C1599" s="68" t="s">
        <v>26</v>
      </c>
      <c r="D1599" s="68" t="s">
        <v>289</v>
      </c>
      <c r="E1599" s="89">
        <f>+IF(ISNUMBER(DATA!H911),DATA!H911,"n/a")</f>
        <v>3.4134340000000001</v>
      </c>
      <c r="F1599" s="79">
        <f>+IF(ISNUMBER(DATA!I911),DATA!I911,"n/a")</f>
        <v>0.26168799999999998</v>
      </c>
      <c r="G1599" s="89">
        <f>+IF(ISNUMBER(DATA!J911),DATA!J911,"n/a")</f>
        <v>3.17902</v>
      </c>
      <c r="H1599" s="79">
        <f>+IF(ISNUMBER(DATA!K911),DATA!K911,"n/a")</f>
        <v>0.106087</v>
      </c>
      <c r="I1599" s="89">
        <f>+IF(ISNUMBER(DATA!L911),DATA!L911,"n/a")</f>
        <v>3.1054889999999999</v>
      </c>
      <c r="J1599" s="79">
        <f>+IF(ISNUMBER(DATA!M911),DATA!M911,"n/a")</f>
        <v>5.8381000000000002E-2</v>
      </c>
      <c r="K1599" s="89">
        <f>+IF(ISNUMBER(DATA!N911),DATA!N911,"n/a")</f>
        <v>3.1043530000000001</v>
      </c>
      <c r="L1599" s="79">
        <f>+IF(ISNUMBER(DATA!O911),DATA!O911,"n/a")</f>
        <v>5.7867000000000002E-2</v>
      </c>
    </row>
    <row r="1600" spans="1:12" x14ac:dyDescent="0.2">
      <c r="A1600" s="77" t="s">
        <v>19</v>
      </c>
      <c r="B1600" s="68" t="s">
        <v>22</v>
      </c>
      <c r="C1600" s="68" t="s">
        <v>26</v>
      </c>
      <c r="D1600" s="68" t="s">
        <v>290</v>
      </c>
      <c r="E1600" s="89">
        <f>+IF(ISNUMBER(DATA!H912),DATA!H912,"n/a")</f>
        <v>4.9381329999999997</v>
      </c>
      <c r="F1600" s="79" t="str">
        <f>+IF(ISNUMBER(DATA!I912),DATA!I912,"n/a")</f>
        <v>n/a</v>
      </c>
      <c r="G1600" s="89">
        <f>+IF(ISNUMBER(DATA!J912),DATA!J912,"n/a")</f>
        <v>4.9301329999999997</v>
      </c>
      <c r="H1600" s="79">
        <f>+IF(ISNUMBER(DATA!K912),DATA!K912,"n/a")</f>
        <v>6.3288510000000002</v>
      </c>
      <c r="I1600" s="89">
        <f>+IF(ISNUMBER(DATA!L912),DATA!L912,"n/a")</f>
        <v>4.9301329999999997</v>
      </c>
      <c r="J1600" s="79">
        <f>+IF(ISNUMBER(DATA!M912),DATA!M912,"n/a")</f>
        <v>6.3288510000000002</v>
      </c>
      <c r="K1600" s="89">
        <f>+IF(ISNUMBER(DATA!N912),DATA!N912,"n/a")</f>
        <v>4.9145950000000003</v>
      </c>
      <c r="L1600" s="79">
        <f>+IF(ISNUMBER(DATA!O912),DATA!O912,"n/a")</f>
        <v>3.575323</v>
      </c>
    </row>
    <row r="1601" spans="1:12" x14ac:dyDescent="0.2">
      <c r="A1601" s="77" t="s">
        <v>19</v>
      </c>
      <c r="B1601" s="68" t="s">
        <v>22</v>
      </c>
      <c r="C1601" s="68" t="s">
        <v>26</v>
      </c>
      <c r="D1601" s="68" t="s">
        <v>291</v>
      </c>
      <c r="E1601" s="89">
        <f>+IF(ISNUMBER(DATA!H913),DATA!H913,"n/a")</f>
        <v>2.8659650000000001</v>
      </c>
      <c r="F1601" s="79">
        <f>+IF(ISNUMBER(DATA!I913),DATA!I913,"n/a")</f>
        <v>-2.5611999999999999E-2</v>
      </c>
      <c r="G1601" s="89">
        <f>+IF(ISNUMBER(DATA!J913),DATA!J913,"n/a")</f>
        <v>2.8708130000000001</v>
      </c>
      <c r="H1601" s="79">
        <f>+IF(ISNUMBER(DATA!K913),DATA!K913,"n/a")</f>
        <v>-1.7985000000000001E-2</v>
      </c>
      <c r="I1601" s="89">
        <f>+IF(ISNUMBER(DATA!L913),DATA!L913,"n/a")</f>
        <v>2.8874219999999999</v>
      </c>
      <c r="J1601" s="79">
        <f>+IF(ISNUMBER(DATA!M913),DATA!M913,"n/a")</f>
        <v>-1.3667E-2</v>
      </c>
      <c r="K1601" s="89">
        <f>+IF(ISNUMBER(DATA!N913),DATA!N913,"n/a")</f>
        <v>2.900325</v>
      </c>
      <c r="L1601" s="79">
        <f>+IF(ISNUMBER(DATA!O913),DATA!O913,"n/a")</f>
        <v>-8.8739999999999999E-3</v>
      </c>
    </row>
    <row r="1602" spans="1:12" x14ac:dyDescent="0.2">
      <c r="A1602" s="77" t="s">
        <v>19</v>
      </c>
      <c r="B1602" s="68" t="s">
        <v>22</v>
      </c>
      <c r="C1602" s="68" t="s">
        <v>26</v>
      </c>
      <c r="D1602" s="68" t="s">
        <v>292</v>
      </c>
      <c r="E1602" s="89" t="str">
        <f>+IF(ISNUMBER(DATA!H914),DATA!H914,"n/a")</f>
        <v>n/a</v>
      </c>
      <c r="F1602" s="79" t="str">
        <f>+IF(ISNUMBER(DATA!I914),DATA!I914,"n/a")</f>
        <v>n/a</v>
      </c>
      <c r="G1602" s="89" t="str">
        <f>+IF(ISNUMBER(DATA!J914),DATA!J914,"n/a")</f>
        <v>n/a</v>
      </c>
      <c r="H1602" s="79" t="str">
        <f>+IF(ISNUMBER(DATA!K914),DATA!K914,"n/a")</f>
        <v>n/a</v>
      </c>
      <c r="I1602" s="89" t="str">
        <f>+IF(ISNUMBER(DATA!L914),DATA!L914,"n/a")</f>
        <v>n/a</v>
      </c>
      <c r="J1602" s="79" t="str">
        <f>+IF(ISNUMBER(DATA!M914),DATA!M914,"n/a")</f>
        <v>n/a</v>
      </c>
      <c r="K1602" s="89" t="str">
        <f>+IF(ISNUMBER(DATA!N914),DATA!N914,"n/a")</f>
        <v>n/a</v>
      </c>
      <c r="L1602" s="79" t="str">
        <f>+IF(ISNUMBER(DATA!O914),DATA!O914,"n/a")</f>
        <v>n/a</v>
      </c>
    </row>
    <row r="1603" spans="1:12" x14ac:dyDescent="0.2">
      <c r="A1603" s="77" t="s">
        <v>19</v>
      </c>
      <c r="B1603" s="68" t="s">
        <v>22</v>
      </c>
      <c r="C1603" s="68" t="s">
        <v>26</v>
      </c>
      <c r="D1603" s="68" t="s">
        <v>293</v>
      </c>
      <c r="E1603" s="89">
        <f>+IF(ISNUMBER(DATA!H915),DATA!H915,"n/a")</f>
        <v>2.989547</v>
      </c>
      <c r="F1603" s="79">
        <f>+IF(ISNUMBER(DATA!I915),DATA!I915,"n/a")</f>
        <v>-0.92518199999999995</v>
      </c>
      <c r="G1603" s="89">
        <f>+IF(ISNUMBER(DATA!J915),DATA!J915,"n/a")</f>
        <v>6.9675549999999999</v>
      </c>
      <c r="H1603" s="79">
        <f>+IF(ISNUMBER(DATA!K915),DATA!K915,"n/a")</f>
        <v>-0.211756</v>
      </c>
      <c r="I1603" s="89">
        <f>+IF(ISNUMBER(DATA!L915),DATA!L915,"n/a")</f>
        <v>4.7089179999999997</v>
      </c>
      <c r="J1603" s="79">
        <f>+IF(ISNUMBER(DATA!M915),DATA!M915,"n/a")</f>
        <v>-0.36047400000000002</v>
      </c>
      <c r="K1603" s="89">
        <f>+IF(ISNUMBER(DATA!N915),DATA!N915,"n/a")</f>
        <v>3.9829129999999999</v>
      </c>
      <c r="L1603" s="79">
        <f>+IF(ISNUMBER(DATA!O915),DATA!O915,"n/a")</f>
        <v>9.2726000000000003E-2</v>
      </c>
    </row>
    <row r="1604" spans="1:12" x14ac:dyDescent="0.2">
      <c r="A1604" s="77" t="s">
        <v>19</v>
      </c>
      <c r="B1604" s="68" t="s">
        <v>22</v>
      </c>
      <c r="C1604" s="68" t="s">
        <v>26</v>
      </c>
      <c r="D1604" s="68" t="s">
        <v>294</v>
      </c>
      <c r="E1604" s="89">
        <f>+IF(ISNUMBER(DATA!H916),DATA!H916,"n/a")</f>
        <v>4.8165240000000002</v>
      </c>
      <c r="F1604" s="79">
        <f>+IF(ISNUMBER(DATA!I916),DATA!I916,"n/a")</f>
        <v>0.48569200000000001</v>
      </c>
      <c r="G1604" s="89">
        <f>+IF(ISNUMBER(DATA!J916),DATA!J916,"n/a")</f>
        <v>5.228224</v>
      </c>
      <c r="H1604" s="79">
        <f>+IF(ISNUMBER(DATA!K916),DATA!K916,"n/a")</f>
        <v>0.74994499999999997</v>
      </c>
      <c r="I1604" s="89">
        <f>+IF(ISNUMBER(DATA!L916),DATA!L916,"n/a")</f>
        <v>4.3692970000000004</v>
      </c>
      <c r="J1604" s="79">
        <f>+IF(ISNUMBER(DATA!M916),DATA!M916,"n/a")</f>
        <v>0.45195299999999999</v>
      </c>
      <c r="K1604" s="89">
        <f>+IF(ISNUMBER(DATA!N916),DATA!N916,"n/a")</f>
        <v>3.7576710000000002</v>
      </c>
      <c r="L1604" s="79">
        <f>+IF(ISNUMBER(DATA!O916),DATA!O916,"n/a")</f>
        <v>0.213615</v>
      </c>
    </row>
    <row r="1605" spans="1:12" x14ac:dyDescent="0.2">
      <c r="A1605" s="77" t="s">
        <v>19</v>
      </c>
      <c r="B1605" s="68" t="s">
        <v>22</v>
      </c>
      <c r="C1605" s="68" t="s">
        <v>26</v>
      </c>
      <c r="D1605" s="68" t="s">
        <v>295</v>
      </c>
      <c r="E1605" s="89">
        <f>+IF(ISNUMBER(DATA!H917),DATA!H917,"n/a")</f>
        <v>2.9888309999999998</v>
      </c>
      <c r="F1605" s="79">
        <f>+IF(ISNUMBER(DATA!I917),DATA!I917,"n/a")</f>
        <v>-3.5199999999999999E-4</v>
      </c>
      <c r="G1605" s="89">
        <f>+IF(ISNUMBER(DATA!J917),DATA!J917,"n/a")</f>
        <v>2.989554</v>
      </c>
      <c r="H1605" s="79">
        <f>+IF(ISNUMBER(DATA!K917),DATA!K917,"n/a")</f>
        <v>-1.07E-4</v>
      </c>
      <c r="I1605" s="89">
        <f>+IF(ISNUMBER(DATA!L917),DATA!L917,"n/a")</f>
        <v>2.9754909999999999</v>
      </c>
      <c r="J1605" s="79">
        <f>+IF(ISNUMBER(DATA!M917),DATA!M917,"n/a")</f>
        <v>-4.8089999999999999E-3</v>
      </c>
      <c r="K1605" s="89">
        <f>+IF(ISNUMBER(DATA!N917),DATA!N917,"n/a")</f>
        <v>3.0304549999999999</v>
      </c>
      <c r="L1605" s="79">
        <f>+IF(ISNUMBER(DATA!O917),DATA!O917,"n/a")</f>
        <v>1.6032999999999999E-2</v>
      </c>
    </row>
    <row r="1606" spans="1:12" x14ac:dyDescent="0.2">
      <c r="A1606" s="77" t="s">
        <v>19</v>
      </c>
      <c r="B1606" s="68" t="s">
        <v>22</v>
      </c>
      <c r="C1606" s="68" t="s">
        <v>26</v>
      </c>
      <c r="D1606" s="68" t="s">
        <v>296</v>
      </c>
      <c r="E1606" s="89">
        <f>+IF(ISNUMBER(DATA!H918),DATA!H918,"n/a")</f>
        <v>3.0870129999999998</v>
      </c>
      <c r="F1606" s="79">
        <f>+IF(ISNUMBER(DATA!I918),DATA!I918,"n/a")</f>
        <v>0.15518999999999999</v>
      </c>
      <c r="G1606" s="89">
        <f>+IF(ISNUMBER(DATA!J918),DATA!J918,"n/a")</f>
        <v>2.7011799999999999</v>
      </c>
      <c r="H1606" s="79">
        <f>+IF(ISNUMBER(DATA!K918),DATA!K918,"n/a")</f>
        <v>-4.3742000000000003E-2</v>
      </c>
      <c r="I1606" s="89">
        <f>+IF(ISNUMBER(DATA!L918),DATA!L918,"n/a")</f>
        <v>1.891516</v>
      </c>
      <c r="J1606" s="79">
        <f>+IF(ISNUMBER(DATA!M918),DATA!M918,"n/a")</f>
        <v>-0.28692099999999998</v>
      </c>
      <c r="K1606" s="89">
        <f>+IF(ISNUMBER(DATA!N918),DATA!N918,"n/a")</f>
        <v>1.941106</v>
      </c>
      <c r="L1606" s="79">
        <f>+IF(ISNUMBER(DATA!O918),DATA!O918,"n/a")</f>
        <v>9.0454999999999994E-2</v>
      </c>
    </row>
    <row r="1607" spans="1:12" x14ac:dyDescent="0.2">
      <c r="A1607" s="77" t="s">
        <v>19</v>
      </c>
      <c r="B1607" s="68" t="s">
        <v>22</v>
      </c>
      <c r="C1607" s="68" t="s">
        <v>26</v>
      </c>
      <c r="D1607" s="68" t="s">
        <v>297</v>
      </c>
      <c r="E1607" s="89" t="str">
        <f>+IF(ISNUMBER(DATA!H919),DATA!H919,"n/a")</f>
        <v>n/a</v>
      </c>
      <c r="F1607" s="79" t="str">
        <f>+IF(ISNUMBER(DATA!I919),DATA!I919,"n/a")</f>
        <v>n/a</v>
      </c>
      <c r="G1607" s="89" t="str">
        <f>+IF(ISNUMBER(DATA!J919),DATA!J919,"n/a")</f>
        <v>n/a</v>
      </c>
      <c r="H1607" s="79" t="str">
        <f>+IF(ISNUMBER(DATA!K919),DATA!K919,"n/a")</f>
        <v>n/a</v>
      </c>
      <c r="I1607" s="89">
        <f>+IF(ISNUMBER(DATA!L919),DATA!L919,"n/a")</f>
        <v>3.9751379999999998</v>
      </c>
      <c r="J1607" s="79">
        <f>+IF(ISNUMBER(DATA!M919),DATA!M919,"n/a")</f>
        <v>0.31684099999999998</v>
      </c>
      <c r="K1607" s="89">
        <f>+IF(ISNUMBER(DATA!N919),DATA!N919,"n/a")</f>
        <v>3.9751379999999998</v>
      </c>
      <c r="L1607" s="79">
        <f>+IF(ISNUMBER(DATA!O919),DATA!O919,"n/a")</f>
        <v>-5.6496999999999999E-2</v>
      </c>
    </row>
    <row r="1608" spans="1:12" x14ac:dyDescent="0.2">
      <c r="A1608" s="77" t="s">
        <v>19</v>
      </c>
      <c r="B1608" s="68" t="s">
        <v>22</v>
      </c>
      <c r="C1608" s="68" t="s">
        <v>26</v>
      </c>
      <c r="D1608" s="68" t="s">
        <v>298</v>
      </c>
      <c r="E1608" s="89">
        <f>+IF(ISNUMBER(DATA!H920),DATA!H920,"n/a")</f>
        <v>8.6152739999999994</v>
      </c>
      <c r="F1608" s="79" t="str">
        <f>+IF(ISNUMBER(DATA!I920),DATA!I920,"n/a")</f>
        <v>n/a</v>
      </c>
      <c r="G1608" s="89">
        <f>+IF(ISNUMBER(DATA!J920),DATA!J920,"n/a")</f>
        <v>15.381380999999999</v>
      </c>
      <c r="H1608" s="79" t="str">
        <f>+IF(ISNUMBER(DATA!K920),DATA!K920,"n/a")</f>
        <v>n/a</v>
      </c>
      <c r="I1608" s="89">
        <f>+IF(ISNUMBER(DATA!L920),DATA!L920,"n/a")</f>
        <v>13.260097999999999</v>
      </c>
      <c r="J1608" s="79" t="str">
        <f>+IF(ISNUMBER(DATA!M920),DATA!M920,"n/a")</f>
        <v>n/a</v>
      </c>
      <c r="K1608" s="89">
        <f>+IF(ISNUMBER(DATA!N920),DATA!N920,"n/a")</f>
        <v>11.905044</v>
      </c>
      <c r="L1608" s="79">
        <f>+IF(ISNUMBER(DATA!O920),DATA!O920,"n/a")</f>
        <v>0.39599400000000001</v>
      </c>
    </row>
    <row r="1609" spans="1:12" x14ac:dyDescent="0.2">
      <c r="A1609" s="77" t="s">
        <v>19</v>
      </c>
      <c r="B1609" s="68" t="s">
        <v>22</v>
      </c>
      <c r="C1609" s="68" t="s">
        <v>26</v>
      </c>
      <c r="D1609" s="68" t="s">
        <v>299</v>
      </c>
      <c r="E1609" s="89">
        <f>+IF(ISNUMBER(DATA!H921),DATA!H921,"n/a")</f>
        <v>10.215438000000001</v>
      </c>
      <c r="F1609" s="79">
        <f>+IF(ISNUMBER(DATA!I921),DATA!I921,"n/a")</f>
        <v>1.2562249999999999</v>
      </c>
      <c r="G1609" s="89">
        <f>+IF(ISNUMBER(DATA!J921),DATA!J921,"n/a")</f>
        <v>6.8287950000000004</v>
      </c>
      <c r="H1609" s="79">
        <f>+IF(ISNUMBER(DATA!K921),DATA!K921,"n/a")</f>
        <v>0.24082400000000001</v>
      </c>
      <c r="I1609" s="89">
        <f>+IF(ISNUMBER(DATA!L921),DATA!L921,"n/a")</f>
        <v>8.0549579999999992</v>
      </c>
      <c r="J1609" s="79">
        <f>+IF(ISNUMBER(DATA!M921),DATA!M921,"n/a")</f>
        <v>0.31052400000000002</v>
      </c>
      <c r="K1609" s="89">
        <f>+IF(ISNUMBER(DATA!N921),DATA!N921,"n/a")</f>
        <v>7.389621</v>
      </c>
      <c r="L1609" s="79">
        <f>+IF(ISNUMBER(DATA!O921),DATA!O921,"n/a")</f>
        <v>0.27501900000000001</v>
      </c>
    </row>
    <row r="1610" spans="1:12" x14ac:dyDescent="0.2">
      <c r="A1610" s="77" t="s">
        <v>19</v>
      </c>
      <c r="B1610" s="68" t="s">
        <v>22</v>
      </c>
      <c r="C1610" s="68" t="s">
        <v>26</v>
      </c>
      <c r="D1610" s="68" t="s">
        <v>300</v>
      </c>
      <c r="E1610" s="89">
        <f>+IF(ISNUMBER(DATA!H922),DATA!H922,"n/a")</f>
        <v>2.0937779999999999</v>
      </c>
      <c r="F1610" s="79">
        <f>+IF(ISNUMBER(DATA!I922),DATA!I922,"n/a")</f>
        <v>0.23937700000000001</v>
      </c>
      <c r="G1610" s="89">
        <f>+IF(ISNUMBER(DATA!J922),DATA!J922,"n/a")</f>
        <v>2.0068389999999998</v>
      </c>
      <c r="H1610" s="79">
        <f>+IF(ISNUMBER(DATA!K922),DATA!K922,"n/a")</f>
        <v>0.14649100000000001</v>
      </c>
      <c r="I1610" s="89">
        <f>+IF(ISNUMBER(DATA!L922),DATA!L922,"n/a")</f>
        <v>2.104304</v>
      </c>
      <c r="J1610" s="79">
        <f>+IF(ISNUMBER(DATA!M922),DATA!M922,"n/a")</f>
        <v>0.214231</v>
      </c>
      <c r="K1610" s="89">
        <f>+IF(ISNUMBER(DATA!N922),DATA!N922,"n/a")</f>
        <v>1.8018609999999999</v>
      </c>
      <c r="L1610" s="79">
        <f>+IF(ISNUMBER(DATA!O922),DATA!O922,"n/a")</f>
        <v>8.3240999999999996E-2</v>
      </c>
    </row>
    <row r="1611" spans="1:12" x14ac:dyDescent="0.2">
      <c r="A1611" s="77" t="s">
        <v>19</v>
      </c>
      <c r="B1611" s="68" t="s">
        <v>22</v>
      </c>
      <c r="C1611" s="68" t="s">
        <v>26</v>
      </c>
      <c r="D1611" s="68" t="s">
        <v>301</v>
      </c>
      <c r="E1611" s="89">
        <f>+IF(ISNUMBER(DATA!H923),DATA!H923,"n/a")</f>
        <v>1.0982860000000001</v>
      </c>
      <c r="F1611" s="79">
        <f>+IF(ISNUMBER(DATA!I923),DATA!I923,"n/a")</f>
        <v>-0.20527999999999999</v>
      </c>
      <c r="G1611" s="89">
        <f>+IF(ISNUMBER(DATA!J923),DATA!J923,"n/a")</f>
        <v>1.1066199999999999</v>
      </c>
      <c r="H1611" s="79">
        <f>+IF(ISNUMBER(DATA!K923),DATA!K923,"n/a")</f>
        <v>4.3173999999999997E-2</v>
      </c>
      <c r="I1611" s="89">
        <f>+IF(ISNUMBER(DATA!L923),DATA!L923,"n/a")</f>
        <v>1.797604</v>
      </c>
      <c r="J1611" s="79">
        <f>+IF(ISNUMBER(DATA!M923),DATA!M923,"n/a")</f>
        <v>0.53906900000000002</v>
      </c>
      <c r="K1611" s="89">
        <f>+IF(ISNUMBER(DATA!N923),DATA!N923,"n/a")</f>
        <v>1.178658</v>
      </c>
      <c r="L1611" s="79">
        <f>+IF(ISNUMBER(DATA!O923),DATA!O923,"n/a")</f>
        <v>-3.0771E-2</v>
      </c>
    </row>
    <row r="1612" spans="1:12" x14ac:dyDescent="0.2">
      <c r="A1612" s="77" t="s">
        <v>19</v>
      </c>
      <c r="B1612" s="68" t="s">
        <v>22</v>
      </c>
      <c r="C1612" s="68" t="s">
        <v>26</v>
      </c>
      <c r="D1612" s="68" t="s">
        <v>302</v>
      </c>
      <c r="E1612" s="89" t="str">
        <f>+IF(ISNUMBER(DATA!H924),DATA!H924,"n/a")</f>
        <v>n/a</v>
      </c>
      <c r="F1612" s="79" t="str">
        <f>+IF(ISNUMBER(DATA!I924),DATA!I924,"n/a")</f>
        <v>n/a</v>
      </c>
      <c r="G1612" s="89" t="str">
        <f>+IF(ISNUMBER(DATA!J924),DATA!J924,"n/a")</f>
        <v>n/a</v>
      </c>
      <c r="H1612" s="79" t="str">
        <f>+IF(ISNUMBER(DATA!K924),DATA!K924,"n/a")</f>
        <v>n/a</v>
      </c>
      <c r="I1612" s="89" t="str">
        <f>+IF(ISNUMBER(DATA!L924),DATA!L924,"n/a")</f>
        <v>n/a</v>
      </c>
      <c r="J1612" s="79" t="str">
        <f>+IF(ISNUMBER(DATA!M924),DATA!M924,"n/a")</f>
        <v>n/a</v>
      </c>
      <c r="K1612" s="89">
        <f>+IF(ISNUMBER(DATA!N924),DATA!N924,"n/a")</f>
        <v>4.4565630000000001</v>
      </c>
      <c r="L1612" s="79">
        <f>+IF(ISNUMBER(DATA!O924),DATA!O924,"n/a")</f>
        <v>-4.1460999999999998E-2</v>
      </c>
    </row>
    <row r="1613" spans="1:12" x14ac:dyDescent="0.2">
      <c r="A1613" s="77" t="s">
        <v>19</v>
      </c>
      <c r="B1613" s="68" t="s">
        <v>22</v>
      </c>
      <c r="C1613" s="68" t="s">
        <v>26</v>
      </c>
      <c r="D1613" s="68" t="s">
        <v>303</v>
      </c>
      <c r="E1613" s="89">
        <f>+IF(ISNUMBER(DATA!H925),DATA!H925,"n/a")</f>
        <v>3.199522</v>
      </c>
      <c r="F1613" s="79">
        <f>+IF(ISNUMBER(DATA!I925),DATA!I925,"n/a")</f>
        <v>-0.34487800000000002</v>
      </c>
      <c r="G1613" s="89">
        <f>+IF(ISNUMBER(DATA!J925),DATA!J925,"n/a")</f>
        <v>3.2187199999999998</v>
      </c>
      <c r="H1613" s="79">
        <f>+IF(ISNUMBER(DATA!K925),DATA!K925,"n/a")</f>
        <v>-0.33380900000000002</v>
      </c>
      <c r="I1613" s="89">
        <f>+IF(ISNUMBER(DATA!L925),DATA!L925,"n/a")</f>
        <v>3.2664849999999999</v>
      </c>
      <c r="J1613" s="79">
        <f>+IF(ISNUMBER(DATA!M925),DATA!M925,"n/a")</f>
        <v>-0.32259399999999999</v>
      </c>
      <c r="K1613" s="89">
        <f>+IF(ISNUMBER(DATA!N925),DATA!N925,"n/a")</f>
        <v>4.645721</v>
      </c>
      <c r="L1613" s="79">
        <f>+IF(ISNUMBER(DATA!O925),DATA!O925,"n/a")</f>
        <v>-4.0308999999999998E-2</v>
      </c>
    </row>
    <row r="1614" spans="1:12" x14ac:dyDescent="0.2">
      <c r="A1614" s="77" t="s">
        <v>19</v>
      </c>
      <c r="B1614" s="68" t="s">
        <v>22</v>
      </c>
      <c r="C1614" s="68" t="s">
        <v>26</v>
      </c>
      <c r="D1614" s="68" t="s">
        <v>304</v>
      </c>
      <c r="E1614" s="89">
        <f>+IF(ISNUMBER(DATA!H926),DATA!H926,"n/a")</f>
        <v>2.1119509999999999</v>
      </c>
      <c r="F1614" s="79">
        <f>+IF(ISNUMBER(DATA!I926),DATA!I926,"n/a")</f>
        <v>0.28903200000000001</v>
      </c>
      <c r="G1614" s="89">
        <f>+IF(ISNUMBER(DATA!J926),DATA!J926,"n/a")</f>
        <v>2.114744</v>
      </c>
      <c r="H1614" s="79">
        <f>+IF(ISNUMBER(DATA!K926),DATA!K926,"n/a")</f>
        <v>0.11325</v>
      </c>
      <c r="I1614" s="89">
        <f>+IF(ISNUMBER(DATA!L926),DATA!L926,"n/a")</f>
        <v>2.2812060000000001</v>
      </c>
      <c r="J1614" s="79">
        <f>+IF(ISNUMBER(DATA!M926),DATA!M926,"n/a")</f>
        <v>0.32989400000000002</v>
      </c>
      <c r="K1614" s="89">
        <f>+IF(ISNUMBER(DATA!N926),DATA!N926,"n/a")</f>
        <v>1.744335</v>
      </c>
      <c r="L1614" s="79">
        <f>+IF(ISNUMBER(DATA!O926),DATA!O926,"n/a")</f>
        <v>-8.0249000000000001E-2</v>
      </c>
    </row>
    <row r="1615" spans="1:12" x14ac:dyDescent="0.2">
      <c r="A1615" s="77" t="s">
        <v>19</v>
      </c>
      <c r="B1615" s="68" t="s">
        <v>22</v>
      </c>
      <c r="C1615" s="68" t="s">
        <v>26</v>
      </c>
      <c r="D1615" s="68" t="s">
        <v>305</v>
      </c>
      <c r="E1615" s="89" t="str">
        <f>+IF(ISNUMBER(DATA!H927),DATA!H927,"n/a")</f>
        <v>n/a</v>
      </c>
      <c r="F1615" s="79" t="str">
        <f>+IF(ISNUMBER(DATA!I927),DATA!I927,"n/a")</f>
        <v>n/a</v>
      </c>
      <c r="G1615" s="89">
        <f>+IF(ISNUMBER(DATA!J927),DATA!J927,"n/a")</f>
        <v>4.9889789999999996</v>
      </c>
      <c r="H1615" s="79" t="str">
        <f>+IF(ISNUMBER(DATA!K927),DATA!K927,"n/a")</f>
        <v>n/a</v>
      </c>
      <c r="I1615" s="89">
        <f>+IF(ISNUMBER(DATA!L927),DATA!L927,"n/a")</f>
        <v>4.9890939999999997</v>
      </c>
      <c r="J1615" s="79" t="str">
        <f>+IF(ISNUMBER(DATA!M927),DATA!M927,"n/a")</f>
        <v>n/a</v>
      </c>
      <c r="K1615" s="89">
        <f>+IF(ISNUMBER(DATA!N927),DATA!N927,"n/a")</f>
        <v>4.9897499999999999</v>
      </c>
      <c r="L1615" s="79">
        <f>+IF(ISNUMBER(DATA!O927),DATA!O927,"n/a")</f>
        <v>-0.168375</v>
      </c>
    </row>
    <row r="1616" spans="1:12" x14ac:dyDescent="0.2">
      <c r="A1616" s="77" t="s">
        <v>19</v>
      </c>
      <c r="B1616" s="68" t="s">
        <v>22</v>
      </c>
      <c r="C1616" s="68" t="s">
        <v>26</v>
      </c>
      <c r="D1616" s="68" t="s">
        <v>306</v>
      </c>
      <c r="E1616" s="89">
        <f>+IF(ISNUMBER(DATA!H928),DATA!H928,"n/a")</f>
        <v>3.5561400000000001</v>
      </c>
      <c r="F1616" s="79">
        <f>+IF(ISNUMBER(DATA!I928),DATA!I928,"n/a")</f>
        <v>6.4843999999999999E-2</v>
      </c>
      <c r="G1616" s="89">
        <f>+IF(ISNUMBER(DATA!J928),DATA!J928,"n/a")</f>
        <v>3.7224940000000002</v>
      </c>
      <c r="H1616" s="79">
        <f>+IF(ISNUMBER(DATA!K928),DATA!K928,"n/a")</f>
        <v>0.14836299999999999</v>
      </c>
      <c r="I1616" s="89">
        <f>+IF(ISNUMBER(DATA!L928),DATA!L928,"n/a")</f>
        <v>3.706423</v>
      </c>
      <c r="J1616" s="79">
        <f>+IF(ISNUMBER(DATA!M928),DATA!M928,"n/a")</f>
        <v>1.5869000000000001E-2</v>
      </c>
      <c r="K1616" s="89">
        <f>+IF(ISNUMBER(DATA!N928),DATA!N928,"n/a")</f>
        <v>3.7479450000000001</v>
      </c>
      <c r="L1616" s="79">
        <f>+IF(ISNUMBER(DATA!O928),DATA!O928,"n/a")</f>
        <v>0.17206299999999999</v>
      </c>
    </row>
    <row r="1617" spans="1:12" x14ac:dyDescent="0.2">
      <c r="A1617" s="77" t="s">
        <v>19</v>
      </c>
      <c r="B1617" s="68" t="s">
        <v>22</v>
      </c>
      <c r="C1617" s="68" t="s">
        <v>26</v>
      </c>
      <c r="D1617" s="68" t="s">
        <v>307</v>
      </c>
      <c r="E1617" s="89" t="str">
        <f>+IF(ISNUMBER(DATA!H929),DATA!H929,"n/a")</f>
        <v>n/a</v>
      </c>
      <c r="F1617" s="79" t="str">
        <f>+IF(ISNUMBER(DATA!I929),DATA!I929,"n/a")</f>
        <v>n/a</v>
      </c>
      <c r="G1617" s="89" t="str">
        <f>+IF(ISNUMBER(DATA!J929),DATA!J929,"n/a")</f>
        <v>n/a</v>
      </c>
      <c r="H1617" s="79" t="str">
        <f>+IF(ISNUMBER(DATA!K929),DATA!K929,"n/a")</f>
        <v>n/a</v>
      </c>
      <c r="I1617" s="89" t="str">
        <f>+IF(ISNUMBER(DATA!L929),DATA!L929,"n/a")</f>
        <v>n/a</v>
      </c>
      <c r="J1617" s="79" t="str">
        <f>+IF(ISNUMBER(DATA!M929),DATA!M929,"n/a")</f>
        <v>n/a</v>
      </c>
      <c r="K1617" s="89" t="str">
        <f>+IF(ISNUMBER(DATA!N929),DATA!N929,"n/a")</f>
        <v>n/a</v>
      </c>
      <c r="L1617" s="79" t="str">
        <f>+IF(ISNUMBER(DATA!O929),DATA!O929,"n/a")</f>
        <v>n/a</v>
      </c>
    </row>
    <row r="1618" spans="1:12" x14ac:dyDescent="0.2">
      <c r="A1618" s="77" t="s">
        <v>19</v>
      </c>
      <c r="B1618" s="68" t="s">
        <v>22</v>
      </c>
      <c r="C1618" s="68" t="s">
        <v>26</v>
      </c>
      <c r="D1618" s="68" t="s">
        <v>308</v>
      </c>
      <c r="E1618" s="89" t="str">
        <f>+IF(ISNUMBER(DATA!H930),DATA!H930,"n/a")</f>
        <v>n/a</v>
      </c>
      <c r="F1618" s="79" t="str">
        <f>+IF(ISNUMBER(DATA!I930),DATA!I930,"n/a")</f>
        <v>n/a</v>
      </c>
      <c r="G1618" s="89" t="str">
        <f>+IF(ISNUMBER(DATA!J930),DATA!J930,"n/a")</f>
        <v>n/a</v>
      </c>
      <c r="H1618" s="79" t="str">
        <f>+IF(ISNUMBER(DATA!K930),DATA!K930,"n/a")</f>
        <v>n/a</v>
      </c>
      <c r="I1618" s="89" t="str">
        <f>+IF(ISNUMBER(DATA!L930),DATA!L930,"n/a")</f>
        <v>n/a</v>
      </c>
      <c r="J1618" s="79" t="str">
        <f>+IF(ISNUMBER(DATA!M930),DATA!M930,"n/a")</f>
        <v>n/a</v>
      </c>
      <c r="K1618" s="89" t="str">
        <f>+IF(ISNUMBER(DATA!N930),DATA!N930,"n/a")</f>
        <v>n/a</v>
      </c>
      <c r="L1618" s="79" t="str">
        <f>+IF(ISNUMBER(DATA!O930),DATA!O930,"n/a")</f>
        <v>n/a</v>
      </c>
    </row>
    <row r="1619" spans="1:12" x14ac:dyDescent="0.2">
      <c r="A1619" s="77" t="s">
        <v>19</v>
      </c>
      <c r="B1619" s="68" t="s">
        <v>22</v>
      </c>
      <c r="C1619" s="68" t="s">
        <v>26</v>
      </c>
      <c r="D1619" s="68" t="s">
        <v>309</v>
      </c>
      <c r="E1619" s="89" t="str">
        <f>+IF(ISNUMBER(DATA!H931),DATA!H931,"n/a")</f>
        <v>n/a</v>
      </c>
      <c r="F1619" s="79" t="str">
        <f>+IF(ISNUMBER(DATA!I931),DATA!I931,"n/a")</f>
        <v>n/a</v>
      </c>
      <c r="G1619" s="89" t="str">
        <f>+IF(ISNUMBER(DATA!J931),DATA!J931,"n/a")</f>
        <v>n/a</v>
      </c>
      <c r="H1619" s="79" t="str">
        <f>+IF(ISNUMBER(DATA!K931),DATA!K931,"n/a")</f>
        <v>n/a</v>
      </c>
      <c r="I1619" s="89" t="str">
        <f>+IF(ISNUMBER(DATA!L931),DATA!L931,"n/a")</f>
        <v>n/a</v>
      </c>
      <c r="J1619" s="79" t="str">
        <f>+IF(ISNUMBER(DATA!M931),DATA!M931,"n/a")</f>
        <v>n/a</v>
      </c>
      <c r="K1619" s="89">
        <f>+IF(ISNUMBER(DATA!N931),DATA!N931,"n/a")</f>
        <v>4.9913730000000003</v>
      </c>
      <c r="L1619" s="79" t="str">
        <f>+IF(ISNUMBER(DATA!O931),DATA!O931,"n/a")</f>
        <v>n/a</v>
      </c>
    </row>
    <row r="1620" spans="1:12" x14ac:dyDescent="0.2">
      <c r="A1620" s="77" t="s">
        <v>19</v>
      </c>
      <c r="B1620" s="68" t="s">
        <v>22</v>
      </c>
      <c r="C1620" s="68" t="s">
        <v>26</v>
      </c>
      <c r="D1620" s="68" t="s">
        <v>310</v>
      </c>
      <c r="E1620" s="89">
        <f>+IF(ISNUMBER(DATA!H932),DATA!H932,"n/a")</f>
        <v>2.9938539999999998</v>
      </c>
      <c r="F1620" s="79">
        <f>+IF(ISNUMBER(DATA!I932),DATA!I932,"n/a")</f>
        <v>0.17131099999999999</v>
      </c>
      <c r="G1620" s="89">
        <f>+IF(ISNUMBER(DATA!J932),DATA!J932,"n/a")</f>
        <v>2.6575769999999999</v>
      </c>
      <c r="H1620" s="79">
        <f>+IF(ISNUMBER(DATA!K932),DATA!K932,"n/a")</f>
        <v>2.7996E-2</v>
      </c>
      <c r="I1620" s="89">
        <f>+IF(ISNUMBER(DATA!L932),DATA!L932,"n/a")</f>
        <v>2.166531</v>
      </c>
      <c r="J1620" s="79">
        <f>+IF(ISNUMBER(DATA!M932),DATA!M932,"n/a")</f>
        <v>-0.157971</v>
      </c>
      <c r="K1620" s="89">
        <f>+IF(ISNUMBER(DATA!N932),DATA!N932,"n/a")</f>
        <v>2.2471999999999999</v>
      </c>
      <c r="L1620" s="79">
        <f>+IF(ISNUMBER(DATA!O932),DATA!O932,"n/a")</f>
        <v>-0.12540200000000001</v>
      </c>
    </row>
    <row r="1621" spans="1:12" x14ac:dyDescent="0.2">
      <c r="A1621" s="77" t="s">
        <v>19</v>
      </c>
      <c r="B1621" s="68" t="s">
        <v>22</v>
      </c>
      <c r="C1621" s="68" t="s">
        <v>26</v>
      </c>
      <c r="D1621" s="68" t="s">
        <v>311</v>
      </c>
      <c r="E1621" s="89">
        <f>+IF(ISNUMBER(DATA!H933),DATA!H933,"n/a")</f>
        <v>2.7571050000000001</v>
      </c>
      <c r="F1621" s="79">
        <f>+IF(ISNUMBER(DATA!I933),DATA!I933,"n/a")</f>
        <v>-0.65115000000000001</v>
      </c>
      <c r="G1621" s="89">
        <f>+IF(ISNUMBER(DATA!J933),DATA!J933,"n/a")</f>
        <v>3.0949629999999999</v>
      </c>
      <c r="H1621" s="79">
        <f>+IF(ISNUMBER(DATA!K933),DATA!K933,"n/a")</f>
        <v>-0.49233399999999999</v>
      </c>
      <c r="I1621" s="89">
        <f>+IF(ISNUMBER(DATA!L933),DATA!L933,"n/a")</f>
        <v>2.9358559999999998</v>
      </c>
      <c r="J1621" s="79">
        <f>+IF(ISNUMBER(DATA!M933),DATA!M933,"n/a")</f>
        <v>-0.48416700000000001</v>
      </c>
      <c r="K1621" s="89">
        <f>+IF(ISNUMBER(DATA!N933),DATA!N933,"n/a")</f>
        <v>3.0500859999999999</v>
      </c>
      <c r="L1621" s="79">
        <f>+IF(ISNUMBER(DATA!O933),DATA!O933,"n/a")</f>
        <v>-0.48295399999999999</v>
      </c>
    </row>
    <row r="1622" spans="1:12" x14ac:dyDescent="0.2">
      <c r="A1622" s="77" t="s">
        <v>19</v>
      </c>
      <c r="B1622" s="68" t="s">
        <v>22</v>
      </c>
      <c r="C1622" s="68" t="s">
        <v>26</v>
      </c>
      <c r="D1622" s="68" t="s">
        <v>312</v>
      </c>
      <c r="E1622" s="89">
        <f>+IF(ISNUMBER(DATA!H934),DATA!H934,"n/a")</f>
        <v>0.85707599999999995</v>
      </c>
      <c r="F1622" s="79" t="str">
        <f>+IF(ISNUMBER(DATA!I934),DATA!I934,"n/a")</f>
        <v>n/a</v>
      </c>
      <c r="G1622" s="89">
        <f>+IF(ISNUMBER(DATA!J934),DATA!J934,"n/a")</f>
        <v>0.85165400000000002</v>
      </c>
      <c r="H1622" s="79">
        <f>+IF(ISNUMBER(DATA!K934),DATA!K934,"n/a")</f>
        <v>-3.6117999999999997E-2</v>
      </c>
      <c r="I1622" s="89">
        <f>+IF(ISNUMBER(DATA!L934),DATA!L934,"n/a")</f>
        <v>0.86474600000000001</v>
      </c>
      <c r="J1622" s="79">
        <f>+IF(ISNUMBER(DATA!M934),DATA!M934,"n/a")</f>
        <v>-2.0868000000000001E-2</v>
      </c>
      <c r="K1622" s="89">
        <f>+IF(ISNUMBER(DATA!N934),DATA!N934,"n/a")</f>
        <v>0.86945799999999995</v>
      </c>
      <c r="L1622" s="79">
        <f>+IF(ISNUMBER(DATA!O934),DATA!O934,"n/a")</f>
        <v>-0.254133</v>
      </c>
    </row>
    <row r="1623" spans="1:12" x14ac:dyDescent="0.2">
      <c r="A1623" s="77" t="s">
        <v>19</v>
      </c>
      <c r="B1623" s="68" t="s">
        <v>22</v>
      </c>
      <c r="C1623" s="68" t="s">
        <v>26</v>
      </c>
      <c r="D1623" s="68" t="s">
        <v>313</v>
      </c>
      <c r="E1623" s="89">
        <f>+IF(ISNUMBER(DATA!H935),DATA!H935,"n/a")</f>
        <v>3.0164469999999999</v>
      </c>
      <c r="F1623" s="79">
        <f>+IF(ISNUMBER(DATA!I935),DATA!I935,"n/a")</f>
        <v>-3.4290000000000001E-2</v>
      </c>
      <c r="G1623" s="89">
        <f>+IF(ISNUMBER(DATA!J935),DATA!J935,"n/a")</f>
        <v>3.001074</v>
      </c>
      <c r="H1623" s="79">
        <f>+IF(ISNUMBER(DATA!K935),DATA!K935,"n/a")</f>
        <v>-8.8400000000000006E-2</v>
      </c>
      <c r="I1623" s="89">
        <f>+IF(ISNUMBER(DATA!L935),DATA!L935,"n/a")</f>
        <v>2.8666640000000001</v>
      </c>
      <c r="J1623" s="79">
        <f>+IF(ISNUMBER(DATA!M935),DATA!M935,"n/a")</f>
        <v>-0.120589</v>
      </c>
      <c r="K1623" s="89">
        <f>+IF(ISNUMBER(DATA!N935),DATA!N935,"n/a")</f>
        <v>2.97</v>
      </c>
      <c r="L1623" s="79">
        <f>+IF(ISNUMBER(DATA!O935),DATA!O935,"n/a")</f>
        <v>3.0509999999999999E-3</v>
      </c>
    </row>
    <row r="1624" spans="1:12" x14ac:dyDescent="0.2">
      <c r="A1624" s="77" t="s">
        <v>19</v>
      </c>
      <c r="B1624" s="68" t="s">
        <v>22</v>
      </c>
      <c r="C1624" s="68" t="s">
        <v>26</v>
      </c>
      <c r="D1624" s="68" t="s">
        <v>314</v>
      </c>
      <c r="E1624" s="89">
        <f>+IF(ISNUMBER(DATA!H936),DATA!H936,"n/a")</f>
        <v>3.7676370000000001</v>
      </c>
      <c r="F1624" s="79">
        <f>+IF(ISNUMBER(DATA!I936),DATA!I936,"n/a")</f>
        <v>9.473141</v>
      </c>
      <c r="G1624" s="89">
        <f>+IF(ISNUMBER(DATA!J936),DATA!J936,"n/a")</f>
        <v>3.8362020000000001</v>
      </c>
      <c r="H1624" s="79">
        <f>+IF(ISNUMBER(DATA!K936),DATA!K936,"n/a")</f>
        <v>9.6671770000000006</v>
      </c>
      <c r="I1624" s="89">
        <f>+IF(ISNUMBER(DATA!L936),DATA!L936,"n/a")</f>
        <v>3.8087780000000002</v>
      </c>
      <c r="J1624" s="79">
        <f>+IF(ISNUMBER(DATA!M936),DATA!M936,"n/a")</f>
        <v>9.5947709999999997</v>
      </c>
      <c r="K1624" s="89">
        <f>+IF(ISNUMBER(DATA!N936),DATA!N936,"n/a")</f>
        <v>3.3249469999999999</v>
      </c>
      <c r="L1624" s="79">
        <f>+IF(ISNUMBER(DATA!O936),DATA!O936,"n/a")</f>
        <v>8.2046340000000004</v>
      </c>
    </row>
    <row r="1625" spans="1:12" x14ac:dyDescent="0.2">
      <c r="A1625" s="77" t="s">
        <v>19</v>
      </c>
      <c r="B1625" s="68" t="s">
        <v>22</v>
      </c>
      <c r="C1625" s="68" t="s">
        <v>26</v>
      </c>
      <c r="D1625" s="68" t="s">
        <v>315</v>
      </c>
      <c r="E1625" s="89">
        <f>+IF(ISNUMBER(DATA!H937),DATA!H937,"n/a")</f>
        <v>4.99</v>
      </c>
      <c r="F1625" s="79" t="str">
        <f>+IF(ISNUMBER(DATA!I937),DATA!I937,"n/a")</f>
        <v>n/a</v>
      </c>
      <c r="G1625" s="89">
        <f>+IF(ISNUMBER(DATA!J937),DATA!J937,"n/a")</f>
        <v>4.99</v>
      </c>
      <c r="H1625" s="79" t="str">
        <f>+IF(ISNUMBER(DATA!K937),DATA!K937,"n/a")</f>
        <v>n/a</v>
      </c>
      <c r="I1625" s="89">
        <f>+IF(ISNUMBER(DATA!L937),DATA!L937,"n/a")</f>
        <v>4.99</v>
      </c>
      <c r="J1625" s="79">
        <f>+IF(ISNUMBER(DATA!M937),DATA!M937,"n/a")</f>
        <v>0</v>
      </c>
      <c r="K1625" s="89">
        <f>+IF(ISNUMBER(DATA!N937),DATA!N937,"n/a")</f>
        <v>4.99</v>
      </c>
      <c r="L1625" s="79">
        <f>+IF(ISNUMBER(DATA!O937),DATA!O937,"n/a")</f>
        <v>0.59417699999999996</v>
      </c>
    </row>
    <row r="1626" spans="1:12" x14ac:dyDescent="0.2">
      <c r="A1626" s="77" t="s">
        <v>19</v>
      </c>
      <c r="B1626" s="68" t="s">
        <v>22</v>
      </c>
      <c r="C1626" s="68" t="s">
        <v>26</v>
      </c>
      <c r="D1626" s="68" t="s">
        <v>316</v>
      </c>
      <c r="E1626" s="89" t="str">
        <f>+IF(ISNUMBER(DATA!H938),DATA!H938,"n/a")</f>
        <v>n/a</v>
      </c>
      <c r="F1626" s="79" t="str">
        <f>+IF(ISNUMBER(DATA!I938),DATA!I938,"n/a")</f>
        <v>n/a</v>
      </c>
      <c r="G1626" s="89" t="str">
        <f>+IF(ISNUMBER(DATA!J938),DATA!J938,"n/a")</f>
        <v>n/a</v>
      </c>
      <c r="H1626" s="79" t="str">
        <f>+IF(ISNUMBER(DATA!K938),DATA!K938,"n/a")</f>
        <v>n/a</v>
      </c>
      <c r="I1626" s="89" t="str">
        <f>+IF(ISNUMBER(DATA!L938),DATA!L938,"n/a")</f>
        <v>n/a</v>
      </c>
      <c r="J1626" s="79" t="str">
        <f>+IF(ISNUMBER(DATA!M938),DATA!M938,"n/a")</f>
        <v>n/a</v>
      </c>
      <c r="K1626" s="89">
        <f>+IF(ISNUMBER(DATA!N938),DATA!N938,"n/a")</f>
        <v>4.0076340000000004</v>
      </c>
      <c r="L1626" s="79">
        <f>+IF(ISNUMBER(DATA!O938),DATA!O938,"n/a")</f>
        <v>6.7601999999999995E-2</v>
      </c>
    </row>
    <row r="1627" spans="1:12" x14ac:dyDescent="0.2">
      <c r="A1627" s="77" t="s">
        <v>19</v>
      </c>
      <c r="B1627" s="68" t="s">
        <v>22</v>
      </c>
      <c r="C1627" s="68" t="s">
        <v>26</v>
      </c>
      <c r="D1627" s="68" t="s">
        <v>317</v>
      </c>
      <c r="E1627" s="89" t="str">
        <f>+IF(ISNUMBER(DATA!H939),DATA!H939,"n/a")</f>
        <v>n/a</v>
      </c>
      <c r="F1627" s="79" t="str">
        <f>+IF(ISNUMBER(DATA!I939),DATA!I939,"n/a")</f>
        <v>n/a</v>
      </c>
      <c r="G1627" s="89" t="str">
        <f>+IF(ISNUMBER(DATA!J939),DATA!J939,"n/a")</f>
        <v>n/a</v>
      </c>
      <c r="H1627" s="79" t="str">
        <f>+IF(ISNUMBER(DATA!K939),DATA!K939,"n/a")</f>
        <v>n/a</v>
      </c>
      <c r="I1627" s="89" t="str">
        <f>+IF(ISNUMBER(DATA!L939),DATA!L939,"n/a")</f>
        <v>n/a</v>
      </c>
      <c r="J1627" s="79" t="str">
        <f>+IF(ISNUMBER(DATA!M939),DATA!M939,"n/a")</f>
        <v>n/a</v>
      </c>
      <c r="K1627" s="89" t="str">
        <f>+IF(ISNUMBER(DATA!N939),DATA!N939,"n/a")</f>
        <v>n/a</v>
      </c>
      <c r="L1627" s="79" t="str">
        <f>+IF(ISNUMBER(DATA!O939),DATA!O939,"n/a")</f>
        <v>n/a</v>
      </c>
    </row>
    <row r="1628" spans="1:12" x14ac:dyDescent="0.2">
      <c r="A1628" s="77" t="s">
        <v>19</v>
      </c>
      <c r="B1628" s="68" t="s">
        <v>22</v>
      </c>
      <c r="C1628" s="68" t="s">
        <v>26</v>
      </c>
      <c r="D1628" s="68" t="s">
        <v>318</v>
      </c>
      <c r="E1628" s="89" t="str">
        <f>+IF(ISNUMBER(DATA!H940),DATA!H940,"n/a")</f>
        <v>n/a</v>
      </c>
      <c r="F1628" s="79" t="str">
        <f>+IF(ISNUMBER(DATA!I940),DATA!I940,"n/a")</f>
        <v>n/a</v>
      </c>
      <c r="G1628" s="89">
        <f>+IF(ISNUMBER(DATA!J940),DATA!J940,"n/a")</f>
        <v>3.022472</v>
      </c>
      <c r="H1628" s="79">
        <f>+IF(ISNUMBER(DATA!K940),DATA!K940,"n/a")</f>
        <v>-0.23572499999999999</v>
      </c>
      <c r="I1628" s="89">
        <f>+IF(ISNUMBER(DATA!L940),DATA!L940,"n/a")</f>
        <v>3.0322580000000001</v>
      </c>
      <c r="J1628" s="79">
        <f>+IF(ISNUMBER(DATA!M940),DATA!M940,"n/a")</f>
        <v>-0.23383799999999999</v>
      </c>
      <c r="K1628" s="89">
        <f>+IF(ISNUMBER(DATA!N940),DATA!N940,"n/a")</f>
        <v>3.8291110000000002</v>
      </c>
      <c r="L1628" s="79">
        <f>+IF(ISNUMBER(DATA!O940),DATA!O940,"n/a")</f>
        <v>-3.3194000000000001E-2</v>
      </c>
    </row>
    <row r="1629" spans="1:12" x14ac:dyDescent="0.2">
      <c r="A1629" s="77" t="s">
        <v>19</v>
      </c>
      <c r="B1629" s="68" t="s">
        <v>22</v>
      </c>
      <c r="C1629" s="68" t="s">
        <v>26</v>
      </c>
      <c r="D1629" s="68" t="s">
        <v>319</v>
      </c>
      <c r="E1629" s="89" t="str">
        <f>+IF(ISNUMBER(DATA!H941),DATA!H941,"n/a")</f>
        <v>n/a</v>
      </c>
      <c r="F1629" s="79" t="str">
        <f>+IF(ISNUMBER(DATA!I941),DATA!I941,"n/a")</f>
        <v>n/a</v>
      </c>
      <c r="G1629" s="89">
        <f>+IF(ISNUMBER(DATA!J941),DATA!J941,"n/a")</f>
        <v>5.9918950000000004</v>
      </c>
      <c r="H1629" s="79">
        <f>+IF(ISNUMBER(DATA!K941),DATA!K941,"n/a")</f>
        <v>2.1900000000000001E-4</v>
      </c>
      <c r="I1629" s="89">
        <f>+IF(ISNUMBER(DATA!L941),DATA!L941,"n/a")</f>
        <v>5.8580500000000004</v>
      </c>
      <c r="J1629" s="79">
        <f>+IF(ISNUMBER(DATA!M941),DATA!M941,"n/a")</f>
        <v>-2.2239999999999999E-2</v>
      </c>
      <c r="K1629" s="89">
        <f>+IF(ISNUMBER(DATA!N941),DATA!N941,"n/a")</f>
        <v>5.7180710000000001</v>
      </c>
      <c r="L1629" s="79">
        <f>+IF(ISNUMBER(DATA!O941),DATA!O941,"n/a")</f>
        <v>-4.5488000000000001E-2</v>
      </c>
    </row>
    <row r="1630" spans="1:12" x14ac:dyDescent="0.2">
      <c r="A1630" s="77" t="s">
        <v>19</v>
      </c>
      <c r="B1630" s="68" t="s">
        <v>22</v>
      </c>
      <c r="C1630" s="68" t="s">
        <v>26</v>
      </c>
      <c r="D1630" s="68" t="s">
        <v>320</v>
      </c>
      <c r="E1630" s="89">
        <f>+IF(ISNUMBER(DATA!H942),DATA!H942,"n/a")</f>
        <v>7.6105049999999999</v>
      </c>
      <c r="F1630" s="79">
        <f>+IF(ISNUMBER(DATA!I942),DATA!I942,"n/a")</f>
        <v>6.5146999999999997E-2</v>
      </c>
      <c r="G1630" s="89">
        <f>+IF(ISNUMBER(DATA!J942),DATA!J942,"n/a")</f>
        <v>7.5423580000000001</v>
      </c>
      <c r="H1630" s="79">
        <f>+IF(ISNUMBER(DATA!K942),DATA!K942,"n/a")</f>
        <v>7.6599999999999997E-4</v>
      </c>
      <c r="I1630" s="89">
        <f>+IF(ISNUMBER(DATA!L942),DATA!L942,"n/a")</f>
        <v>8.0364120000000003</v>
      </c>
      <c r="J1630" s="79">
        <f>+IF(ISNUMBER(DATA!M942),DATA!M942,"n/a")</f>
        <v>0.34811900000000001</v>
      </c>
      <c r="K1630" s="89">
        <f>+IF(ISNUMBER(DATA!N942),DATA!N942,"n/a")</f>
        <v>7.0654870000000001</v>
      </c>
      <c r="L1630" s="79">
        <f>+IF(ISNUMBER(DATA!O942),DATA!O942,"n/a")</f>
        <v>0.24452399999999999</v>
      </c>
    </row>
    <row r="1631" spans="1:12" x14ac:dyDescent="0.2">
      <c r="A1631" s="77" t="s">
        <v>19</v>
      </c>
      <c r="B1631" s="68" t="s">
        <v>22</v>
      </c>
      <c r="C1631" s="68" t="s">
        <v>26</v>
      </c>
      <c r="D1631" s="68" t="s">
        <v>321</v>
      </c>
      <c r="E1631" s="89" t="str">
        <f>+IF(ISNUMBER(DATA!H943),DATA!H943,"n/a")</f>
        <v>n/a</v>
      </c>
      <c r="F1631" s="79" t="str">
        <f>+IF(ISNUMBER(DATA!I943),DATA!I943,"n/a")</f>
        <v>n/a</v>
      </c>
      <c r="G1631" s="89">
        <f>+IF(ISNUMBER(DATA!J943),DATA!J943,"n/a")</f>
        <v>3.948537</v>
      </c>
      <c r="H1631" s="79" t="str">
        <f>+IF(ISNUMBER(DATA!K943),DATA!K943,"n/a")</f>
        <v>n/a</v>
      </c>
      <c r="I1631" s="89">
        <f>+IF(ISNUMBER(DATA!L943),DATA!L943,"n/a")</f>
        <v>2.7806980000000001</v>
      </c>
      <c r="J1631" s="79" t="str">
        <f>+IF(ISNUMBER(DATA!M943),DATA!M943,"n/a")</f>
        <v>n/a</v>
      </c>
      <c r="K1631" s="89">
        <f>+IF(ISNUMBER(DATA!N943),DATA!N943,"n/a")</f>
        <v>2.958669</v>
      </c>
      <c r="L1631" s="79">
        <f>+IF(ISNUMBER(DATA!O943),DATA!O943,"n/a")</f>
        <v>-0.25250800000000001</v>
      </c>
    </row>
    <row r="1632" spans="1:12" x14ac:dyDescent="0.2">
      <c r="A1632" s="77" t="s">
        <v>19</v>
      </c>
      <c r="B1632" s="68" t="s">
        <v>22</v>
      </c>
      <c r="C1632" s="68" t="s">
        <v>26</v>
      </c>
      <c r="D1632" s="68" t="s">
        <v>322</v>
      </c>
      <c r="E1632" s="89">
        <f>+IF(ISNUMBER(DATA!H944),DATA!H944,"n/a")</f>
        <v>6.4482359999999996</v>
      </c>
      <c r="F1632" s="79">
        <f>+IF(ISNUMBER(DATA!I944),DATA!I944,"n/a")</f>
        <v>-0.60184300000000002</v>
      </c>
      <c r="G1632" s="89">
        <f>+IF(ISNUMBER(DATA!J944),DATA!J944,"n/a")</f>
        <v>6.753533</v>
      </c>
      <c r="H1632" s="79">
        <f>+IF(ISNUMBER(DATA!K944),DATA!K944,"n/a")</f>
        <v>-0.63502599999999998</v>
      </c>
      <c r="I1632" s="89">
        <f>+IF(ISNUMBER(DATA!L944),DATA!L944,"n/a")</f>
        <v>9.2081020000000002</v>
      </c>
      <c r="J1632" s="79">
        <f>+IF(ISNUMBER(DATA!M944),DATA!M944,"n/a")</f>
        <v>-0.46934399999999998</v>
      </c>
      <c r="K1632" s="89">
        <f>+IF(ISNUMBER(DATA!N944),DATA!N944,"n/a")</f>
        <v>11.739264</v>
      </c>
      <c r="L1632" s="79">
        <f>+IF(ISNUMBER(DATA!O944),DATA!O944,"n/a")</f>
        <v>-0.32347500000000001</v>
      </c>
    </row>
    <row r="1633" spans="1:12" x14ac:dyDescent="0.2">
      <c r="A1633" s="77" t="s">
        <v>19</v>
      </c>
      <c r="B1633" s="68" t="s">
        <v>22</v>
      </c>
      <c r="C1633" s="68" t="s">
        <v>26</v>
      </c>
      <c r="D1633" s="68" t="s">
        <v>323</v>
      </c>
      <c r="E1633" s="89" t="str">
        <f>+IF(ISNUMBER(DATA!H945),DATA!H945,"n/a")</f>
        <v>n/a</v>
      </c>
      <c r="F1633" s="79" t="str">
        <f>+IF(ISNUMBER(DATA!I945),DATA!I945,"n/a")</f>
        <v>n/a</v>
      </c>
      <c r="G1633" s="89" t="str">
        <f>+IF(ISNUMBER(DATA!J945),DATA!J945,"n/a")</f>
        <v>n/a</v>
      </c>
      <c r="H1633" s="79" t="str">
        <f>+IF(ISNUMBER(DATA!K945),DATA!K945,"n/a")</f>
        <v>n/a</v>
      </c>
      <c r="I1633" s="89" t="str">
        <f>+IF(ISNUMBER(DATA!L945),DATA!L945,"n/a")</f>
        <v>n/a</v>
      </c>
      <c r="J1633" s="79" t="str">
        <f>+IF(ISNUMBER(DATA!M945),DATA!M945,"n/a")</f>
        <v>n/a</v>
      </c>
      <c r="K1633" s="89" t="str">
        <f>+IF(ISNUMBER(DATA!N945),DATA!N945,"n/a")</f>
        <v>n/a</v>
      </c>
      <c r="L1633" s="79" t="str">
        <f>+IF(ISNUMBER(DATA!O945),DATA!O945,"n/a")</f>
        <v>n/a</v>
      </c>
    </row>
    <row r="1634" spans="1:12" x14ac:dyDescent="0.2">
      <c r="A1634" s="77" t="s">
        <v>19</v>
      </c>
      <c r="B1634" s="68" t="s">
        <v>22</v>
      </c>
      <c r="C1634" s="68" t="s">
        <v>26</v>
      </c>
      <c r="D1634" s="68" t="s">
        <v>324</v>
      </c>
      <c r="E1634" s="89" t="str">
        <f>+IF(ISNUMBER(DATA!H946),DATA!H946,"n/a")</f>
        <v>n/a</v>
      </c>
      <c r="F1634" s="79" t="str">
        <f>+IF(ISNUMBER(DATA!I946),DATA!I946,"n/a")</f>
        <v>n/a</v>
      </c>
      <c r="G1634" s="89" t="str">
        <f>+IF(ISNUMBER(DATA!J946),DATA!J946,"n/a")</f>
        <v>n/a</v>
      </c>
      <c r="H1634" s="79" t="str">
        <f>+IF(ISNUMBER(DATA!K946),DATA!K946,"n/a")</f>
        <v>n/a</v>
      </c>
      <c r="I1634" s="89" t="str">
        <f>+IF(ISNUMBER(DATA!L946),DATA!L946,"n/a")</f>
        <v>n/a</v>
      </c>
      <c r="J1634" s="79" t="str">
        <f>+IF(ISNUMBER(DATA!M946),DATA!M946,"n/a")</f>
        <v>n/a</v>
      </c>
      <c r="K1634" s="89" t="str">
        <f>+IF(ISNUMBER(DATA!N946),DATA!N946,"n/a")</f>
        <v>n/a</v>
      </c>
      <c r="L1634" s="79" t="str">
        <f>+IF(ISNUMBER(DATA!O946),DATA!O946,"n/a")</f>
        <v>n/a</v>
      </c>
    </row>
    <row r="1635" spans="1:12" x14ac:dyDescent="0.2">
      <c r="A1635" s="77" t="s">
        <v>19</v>
      </c>
      <c r="B1635" s="68" t="s">
        <v>22</v>
      </c>
      <c r="C1635" s="68" t="s">
        <v>26</v>
      </c>
      <c r="D1635" s="68" t="s">
        <v>325</v>
      </c>
      <c r="E1635" s="89">
        <f>+IF(ISNUMBER(DATA!H947),DATA!H947,"n/a")</f>
        <v>5</v>
      </c>
      <c r="F1635" s="79" t="str">
        <f>+IF(ISNUMBER(DATA!I947),DATA!I947,"n/a")</f>
        <v>n/a</v>
      </c>
      <c r="G1635" s="89">
        <f>+IF(ISNUMBER(DATA!J947),DATA!J947,"n/a")</f>
        <v>4.987603</v>
      </c>
      <c r="H1635" s="79" t="str">
        <f>+IF(ISNUMBER(DATA!K947),DATA!K947,"n/a")</f>
        <v>n/a</v>
      </c>
      <c r="I1635" s="89">
        <f>+IF(ISNUMBER(DATA!L947),DATA!L947,"n/a")</f>
        <v>4.9918370000000003</v>
      </c>
      <c r="J1635" s="79" t="str">
        <f>+IF(ISNUMBER(DATA!M947),DATA!M947,"n/a")</f>
        <v>n/a</v>
      </c>
      <c r="K1635" s="89">
        <f>+IF(ISNUMBER(DATA!N947),DATA!N947,"n/a")</f>
        <v>4.9908840000000003</v>
      </c>
      <c r="L1635" s="79">
        <f>+IF(ISNUMBER(DATA!O947),DATA!O947,"n/a")</f>
        <v>-2.2519000000000001E-2</v>
      </c>
    </row>
    <row r="1636" spans="1:12" x14ac:dyDescent="0.2">
      <c r="A1636" s="77" t="s">
        <v>19</v>
      </c>
      <c r="B1636" s="68" t="s">
        <v>22</v>
      </c>
      <c r="C1636" s="68" t="s">
        <v>26</v>
      </c>
      <c r="D1636" s="68" t="s">
        <v>351</v>
      </c>
      <c r="E1636" s="89">
        <f>+IF(ISNUMBER(DATA!H948),DATA!H948,"n/a")</f>
        <v>2.6712220000000002</v>
      </c>
      <c r="F1636" s="79">
        <f>+IF(ISNUMBER(DATA!I948),DATA!I948,"n/a")</f>
        <v>-3.0567E-2</v>
      </c>
      <c r="G1636" s="89">
        <f>+IF(ISNUMBER(DATA!J948),DATA!J948,"n/a")</f>
        <v>2.6971340000000001</v>
      </c>
      <c r="H1636" s="79">
        <f>+IF(ISNUMBER(DATA!K948),DATA!K948,"n/a")</f>
        <v>-3.9206999999999999E-2</v>
      </c>
      <c r="I1636" s="89">
        <f>+IF(ISNUMBER(DATA!L948),DATA!L948,"n/a")</f>
        <v>2.7784469999999999</v>
      </c>
      <c r="J1636" s="79">
        <f>+IF(ISNUMBER(DATA!M948),DATA!M948,"n/a")</f>
        <v>8.9409999999999993E-3</v>
      </c>
      <c r="K1636" s="89">
        <f>+IF(ISNUMBER(DATA!N948),DATA!N948,"n/a")</f>
        <v>2.8208829999999998</v>
      </c>
      <c r="L1636" s="79">
        <f>+IF(ISNUMBER(DATA!O948),DATA!O948,"n/a")</f>
        <v>3.228E-3</v>
      </c>
    </row>
    <row r="1637" spans="1:12" x14ac:dyDescent="0.2">
      <c r="A1637" s="77" t="s">
        <v>19</v>
      </c>
      <c r="B1637" s="68" t="s">
        <v>22</v>
      </c>
      <c r="C1637" s="68" t="s">
        <v>26</v>
      </c>
      <c r="D1637" s="68" t="s">
        <v>352</v>
      </c>
      <c r="E1637" s="89" t="str">
        <f>+IF(ISNUMBER(DATA!H949),DATA!H949,"n/a")</f>
        <v>n/a</v>
      </c>
      <c r="F1637" s="79" t="str">
        <f>+IF(ISNUMBER(DATA!I949),DATA!I949,"n/a")</f>
        <v>n/a</v>
      </c>
      <c r="G1637" s="89" t="str">
        <f>+IF(ISNUMBER(DATA!J949),DATA!J949,"n/a")</f>
        <v>n/a</v>
      </c>
      <c r="H1637" s="79" t="str">
        <f>+IF(ISNUMBER(DATA!K949),DATA!K949,"n/a")</f>
        <v>n/a</v>
      </c>
      <c r="I1637" s="89">
        <f>+IF(ISNUMBER(DATA!L949),DATA!L949,"n/a")</f>
        <v>4.9937889999999996</v>
      </c>
      <c r="J1637" s="79" t="str">
        <f>+IF(ISNUMBER(DATA!M949),DATA!M949,"n/a")</f>
        <v>n/a</v>
      </c>
      <c r="K1637" s="89">
        <f>+IF(ISNUMBER(DATA!N949),DATA!N949,"n/a")</f>
        <v>4.9940619999999996</v>
      </c>
      <c r="L1637" s="79" t="str">
        <f>+IF(ISNUMBER(DATA!O949),DATA!O949,"n/a")</f>
        <v>n/a</v>
      </c>
    </row>
    <row r="1638" spans="1:12" x14ac:dyDescent="0.2">
      <c r="A1638" s="77"/>
      <c r="E1638" s="102"/>
      <c r="F1638" s="104"/>
      <c r="G1638" s="102"/>
      <c r="H1638" s="104"/>
      <c r="I1638" s="102"/>
      <c r="J1638" s="104"/>
      <c r="K1638" s="102"/>
      <c r="L1638" s="104"/>
    </row>
    <row r="1639" spans="1:12" x14ac:dyDescent="0.2">
      <c r="A1639" s="77" t="s">
        <v>19</v>
      </c>
      <c r="B1639" s="68" t="s">
        <v>20</v>
      </c>
      <c r="C1639" s="68" t="s">
        <v>0</v>
      </c>
      <c r="D1639" s="68" t="s">
        <v>278</v>
      </c>
      <c r="E1639" s="78">
        <f>+IF(ISNUMBER(DATA!H959),DATA!H959,"n/a")</f>
        <v>16211.9</v>
      </c>
      <c r="F1639" s="79">
        <f>+IF(ISNUMBER(DATA!I959),DATA!I959,"n/a")</f>
        <v>1.3325999999999999E-2</v>
      </c>
      <c r="G1639" s="78">
        <f>+IF(ISNUMBER(DATA!J959),DATA!J959,"n/a")</f>
        <v>57454.31</v>
      </c>
      <c r="H1639" s="79">
        <f>+IF(ISNUMBER(DATA!K959),DATA!K959,"n/a")</f>
        <v>6.4405000000000004E-2</v>
      </c>
      <c r="I1639" s="78">
        <f>+IF(ISNUMBER(DATA!L959),DATA!L959,"n/a")</f>
        <v>131923.54</v>
      </c>
      <c r="J1639" s="79">
        <f>+IF(ISNUMBER(DATA!M959),DATA!M959,"n/a")</f>
        <v>7.1653999999999995E-2</v>
      </c>
      <c r="K1639" s="78">
        <f>+IF(ISNUMBER(DATA!N959),DATA!N959,"n/a")</f>
        <v>280307.40999999997</v>
      </c>
      <c r="L1639" s="79">
        <f>+IF(ISNUMBER(DATA!O959),DATA!O959,"n/a")</f>
        <v>0.14410899999999999</v>
      </c>
    </row>
    <row r="1640" spans="1:12" x14ac:dyDescent="0.2">
      <c r="A1640" s="77" t="s">
        <v>19</v>
      </c>
      <c r="B1640" s="68" t="s">
        <v>20</v>
      </c>
      <c r="C1640" s="68" t="s">
        <v>0</v>
      </c>
      <c r="D1640" s="68" t="s">
        <v>279</v>
      </c>
      <c r="E1640" s="78">
        <f>+IF(ISNUMBER(DATA!H960),DATA!H960,"n/a")</f>
        <v>45894.239999999998</v>
      </c>
      <c r="F1640" s="79">
        <f>+IF(ISNUMBER(DATA!I960),DATA!I960,"n/a")</f>
        <v>0.41614499999999999</v>
      </c>
      <c r="G1640" s="78">
        <f>+IF(ISNUMBER(DATA!J960),DATA!J960,"n/a")</f>
        <v>127934.81</v>
      </c>
      <c r="H1640" s="79">
        <f>+IF(ISNUMBER(DATA!K960),DATA!K960,"n/a")</f>
        <v>0.343943</v>
      </c>
      <c r="I1640" s="78">
        <f>+IF(ISNUMBER(DATA!L960),DATA!L960,"n/a")</f>
        <v>268660.88</v>
      </c>
      <c r="J1640" s="79">
        <f>+IF(ISNUMBER(DATA!M960),DATA!M960,"n/a")</f>
        <v>0.28339300000000001</v>
      </c>
      <c r="K1640" s="78">
        <f>+IF(ISNUMBER(DATA!N960),DATA!N960,"n/a")</f>
        <v>568159.43000000005</v>
      </c>
      <c r="L1640" s="79">
        <f>+IF(ISNUMBER(DATA!O960),DATA!O960,"n/a")</f>
        <v>0.24022399999999999</v>
      </c>
    </row>
    <row r="1641" spans="1:12" x14ac:dyDescent="0.2">
      <c r="A1641" s="77" t="s">
        <v>19</v>
      </c>
      <c r="B1641" s="68" t="s">
        <v>20</v>
      </c>
      <c r="C1641" s="68" t="s">
        <v>0</v>
      </c>
      <c r="D1641" s="68" t="s">
        <v>280</v>
      </c>
      <c r="E1641" s="78">
        <f>+IF(ISNUMBER(DATA!H961),DATA!H961,"n/a")</f>
        <v>102278.74</v>
      </c>
      <c r="F1641" s="79">
        <f>+IF(ISNUMBER(DATA!I961),DATA!I961,"n/a")</f>
        <v>0.29824000000000001</v>
      </c>
      <c r="G1641" s="78">
        <f>+IF(ISNUMBER(DATA!J961),DATA!J961,"n/a")</f>
        <v>354222.78</v>
      </c>
      <c r="H1641" s="79">
        <f>+IF(ISNUMBER(DATA!K961),DATA!K961,"n/a")</f>
        <v>0.35800300000000002</v>
      </c>
      <c r="I1641" s="78">
        <f>+IF(ISNUMBER(DATA!L961),DATA!L961,"n/a")</f>
        <v>802644.47999999998</v>
      </c>
      <c r="J1641" s="79">
        <f>+IF(ISNUMBER(DATA!M961),DATA!M961,"n/a")</f>
        <v>0.34986899999999999</v>
      </c>
      <c r="K1641" s="78">
        <f>+IF(ISNUMBER(DATA!N961),DATA!N961,"n/a")</f>
        <v>1582447.47</v>
      </c>
      <c r="L1641" s="79">
        <f>+IF(ISNUMBER(DATA!O961),DATA!O961,"n/a")</f>
        <v>0.24362700000000001</v>
      </c>
    </row>
    <row r="1642" spans="1:12" x14ac:dyDescent="0.2">
      <c r="A1642" s="77" t="s">
        <v>19</v>
      </c>
      <c r="B1642" s="68" t="s">
        <v>20</v>
      </c>
      <c r="C1642" s="68" t="s">
        <v>0</v>
      </c>
      <c r="D1642" s="68" t="s">
        <v>281</v>
      </c>
      <c r="E1642" s="78">
        <f>+IF(ISNUMBER(DATA!H962),DATA!H962,"n/a")</f>
        <v>18532.91</v>
      </c>
      <c r="F1642" s="79">
        <f>+IF(ISNUMBER(DATA!I962),DATA!I962,"n/a")</f>
        <v>-5.3414999999999997E-2</v>
      </c>
      <c r="G1642" s="78">
        <f>+IF(ISNUMBER(DATA!J962),DATA!J962,"n/a")</f>
        <v>55095.13</v>
      </c>
      <c r="H1642" s="79">
        <f>+IF(ISNUMBER(DATA!K962),DATA!K962,"n/a")</f>
        <v>-5.2893000000000003E-2</v>
      </c>
      <c r="I1642" s="78">
        <f>+IF(ISNUMBER(DATA!L962),DATA!L962,"n/a")</f>
        <v>123938.27</v>
      </c>
      <c r="J1642" s="79">
        <f>+IF(ISNUMBER(DATA!M962),DATA!M962,"n/a")</f>
        <v>1.456E-3</v>
      </c>
      <c r="K1642" s="78">
        <f>+IF(ISNUMBER(DATA!N962),DATA!N962,"n/a")</f>
        <v>267818.69</v>
      </c>
      <c r="L1642" s="79">
        <f>+IF(ISNUMBER(DATA!O962),DATA!O962,"n/a")</f>
        <v>3.7583999999999999E-2</v>
      </c>
    </row>
    <row r="1643" spans="1:12" x14ac:dyDescent="0.2">
      <c r="A1643" s="77" t="s">
        <v>19</v>
      </c>
      <c r="B1643" s="68" t="s">
        <v>20</v>
      </c>
      <c r="C1643" s="68" t="s">
        <v>0</v>
      </c>
      <c r="D1643" s="68" t="s">
        <v>282</v>
      </c>
      <c r="E1643" s="78">
        <f>+IF(ISNUMBER(DATA!H963),DATA!H963,"n/a")</f>
        <v>60154.28</v>
      </c>
      <c r="F1643" s="79">
        <f>+IF(ISNUMBER(DATA!I963),DATA!I963,"n/a")</f>
        <v>0.19021099999999999</v>
      </c>
      <c r="G1643" s="78">
        <f>+IF(ISNUMBER(DATA!J963),DATA!J963,"n/a")</f>
        <v>209255.84</v>
      </c>
      <c r="H1643" s="79">
        <f>+IF(ISNUMBER(DATA!K963),DATA!K963,"n/a")</f>
        <v>0.14646200000000001</v>
      </c>
      <c r="I1643" s="78">
        <f>+IF(ISNUMBER(DATA!L963),DATA!L963,"n/a")</f>
        <v>494747.86</v>
      </c>
      <c r="J1643" s="79">
        <f>+IF(ISNUMBER(DATA!M963),DATA!M963,"n/a")</f>
        <v>0.14625299999999999</v>
      </c>
      <c r="K1643" s="78">
        <f>+IF(ISNUMBER(DATA!N963),DATA!N963,"n/a")</f>
        <v>1028840.87</v>
      </c>
      <c r="L1643" s="79">
        <f>+IF(ISNUMBER(DATA!O963),DATA!O963,"n/a")</f>
        <v>0.21781800000000001</v>
      </c>
    </row>
    <row r="1644" spans="1:12" x14ac:dyDescent="0.2">
      <c r="A1644" s="77" t="s">
        <v>19</v>
      </c>
      <c r="B1644" s="68" t="s">
        <v>20</v>
      </c>
      <c r="C1644" s="68" t="s">
        <v>0</v>
      </c>
      <c r="D1644" s="68" t="s">
        <v>283</v>
      </c>
      <c r="E1644" s="78">
        <f>+IF(ISNUMBER(DATA!H964),DATA!H964,"n/a")</f>
        <v>65652.240000000005</v>
      </c>
      <c r="F1644" s="79">
        <f>+IF(ISNUMBER(DATA!I964),DATA!I964,"n/a")</f>
        <v>0.76050899999999999</v>
      </c>
      <c r="G1644" s="78">
        <f>+IF(ISNUMBER(DATA!J964),DATA!J964,"n/a")</f>
        <v>226362.79</v>
      </c>
      <c r="H1644" s="79">
        <f>+IF(ISNUMBER(DATA!K964),DATA!K964,"n/a")</f>
        <v>0.65967200000000004</v>
      </c>
      <c r="I1644" s="78">
        <f>+IF(ISNUMBER(DATA!L964),DATA!L964,"n/a")</f>
        <v>529557.71</v>
      </c>
      <c r="J1644" s="79">
        <f>+IF(ISNUMBER(DATA!M964),DATA!M964,"n/a")</f>
        <v>0.66782900000000001</v>
      </c>
      <c r="K1644" s="78">
        <f>+IF(ISNUMBER(DATA!N964),DATA!N964,"n/a")</f>
        <v>961654.57</v>
      </c>
      <c r="L1644" s="79">
        <f>+IF(ISNUMBER(DATA!O964),DATA!O964,"n/a")</f>
        <v>0.43608799999999998</v>
      </c>
    </row>
    <row r="1645" spans="1:12" x14ac:dyDescent="0.2">
      <c r="A1645" s="77" t="s">
        <v>19</v>
      </c>
      <c r="B1645" s="68" t="s">
        <v>20</v>
      </c>
      <c r="C1645" s="68" t="s">
        <v>0</v>
      </c>
      <c r="D1645" s="68" t="s">
        <v>284</v>
      </c>
      <c r="E1645" s="78">
        <f>+IF(ISNUMBER(DATA!H965),DATA!H965,"n/a")</f>
        <v>17530.25</v>
      </c>
      <c r="F1645" s="79">
        <f>+IF(ISNUMBER(DATA!I965),DATA!I965,"n/a")</f>
        <v>0.36403600000000003</v>
      </c>
      <c r="G1645" s="78">
        <f>+IF(ISNUMBER(DATA!J965),DATA!J965,"n/a")</f>
        <v>55999.79</v>
      </c>
      <c r="H1645" s="79">
        <f>+IF(ISNUMBER(DATA!K965),DATA!K965,"n/a")</f>
        <v>0.45121699999999998</v>
      </c>
      <c r="I1645" s="78">
        <f>+IF(ISNUMBER(DATA!L965),DATA!L965,"n/a")</f>
        <v>125548.57</v>
      </c>
      <c r="J1645" s="79">
        <f>+IF(ISNUMBER(DATA!M965),DATA!M965,"n/a")</f>
        <v>0.53721399999999997</v>
      </c>
      <c r="K1645" s="78">
        <f>+IF(ISNUMBER(DATA!N965),DATA!N965,"n/a")</f>
        <v>244506.4</v>
      </c>
      <c r="L1645" s="79">
        <f>+IF(ISNUMBER(DATA!O965),DATA!O965,"n/a")</f>
        <v>0.459424</v>
      </c>
    </row>
    <row r="1646" spans="1:12" x14ac:dyDescent="0.2">
      <c r="A1646" s="77" t="s">
        <v>19</v>
      </c>
      <c r="B1646" s="68" t="s">
        <v>20</v>
      </c>
      <c r="C1646" s="68" t="s">
        <v>0</v>
      </c>
      <c r="D1646" s="68" t="s">
        <v>285</v>
      </c>
      <c r="E1646" s="78">
        <f>+IF(ISNUMBER(DATA!H966),DATA!H966,"n/a")</f>
        <v>59238.879999999997</v>
      </c>
      <c r="F1646" s="79">
        <f>+IF(ISNUMBER(DATA!I966),DATA!I966,"n/a")</f>
        <v>0.16095499999999999</v>
      </c>
      <c r="G1646" s="78">
        <f>+IF(ISNUMBER(DATA!J966),DATA!J966,"n/a")</f>
        <v>204819.34</v>
      </c>
      <c r="H1646" s="79">
        <f>+IF(ISNUMBER(DATA!K966),DATA!K966,"n/a")</f>
        <v>0.19467799999999999</v>
      </c>
      <c r="I1646" s="78">
        <f>+IF(ISNUMBER(DATA!L966),DATA!L966,"n/a")</f>
        <v>477887.59</v>
      </c>
      <c r="J1646" s="79">
        <f>+IF(ISNUMBER(DATA!M966),DATA!M966,"n/a")</f>
        <v>0.21126500000000001</v>
      </c>
      <c r="K1646" s="78">
        <f>+IF(ISNUMBER(DATA!N966),DATA!N966,"n/a")</f>
        <v>977065.96</v>
      </c>
      <c r="L1646" s="79">
        <f>+IF(ISNUMBER(DATA!O966),DATA!O966,"n/a")</f>
        <v>0.22387799999999999</v>
      </c>
    </row>
    <row r="1647" spans="1:12" x14ac:dyDescent="0.2">
      <c r="A1647" s="77" t="s">
        <v>19</v>
      </c>
      <c r="B1647" s="68" t="s">
        <v>20</v>
      </c>
      <c r="C1647" s="68" t="s">
        <v>0</v>
      </c>
      <c r="D1647" s="68" t="s">
        <v>286</v>
      </c>
      <c r="E1647" s="78">
        <f>+IF(ISNUMBER(DATA!H967),DATA!H967,"n/a")</f>
        <v>33652.53</v>
      </c>
      <c r="F1647" s="79">
        <f>+IF(ISNUMBER(DATA!I967),DATA!I967,"n/a")</f>
        <v>0.55653900000000001</v>
      </c>
      <c r="G1647" s="78">
        <f>+IF(ISNUMBER(DATA!J967),DATA!J967,"n/a")</f>
        <v>112029.07</v>
      </c>
      <c r="H1647" s="79">
        <f>+IF(ISNUMBER(DATA!K967),DATA!K967,"n/a")</f>
        <v>0.53913299999999997</v>
      </c>
      <c r="I1647" s="78">
        <f>+IF(ISNUMBER(DATA!L967),DATA!L967,"n/a")</f>
        <v>249360.76</v>
      </c>
      <c r="J1647" s="79">
        <f>+IF(ISNUMBER(DATA!M967),DATA!M967,"n/a")</f>
        <v>0.57308999999999999</v>
      </c>
      <c r="K1647" s="78">
        <f>+IF(ISNUMBER(DATA!N967),DATA!N967,"n/a")</f>
        <v>512236.08</v>
      </c>
      <c r="L1647" s="79">
        <f>+IF(ISNUMBER(DATA!O967),DATA!O967,"n/a")</f>
        <v>0.58006500000000005</v>
      </c>
    </row>
    <row r="1648" spans="1:12" x14ac:dyDescent="0.2">
      <c r="A1648" s="77" t="s">
        <v>19</v>
      </c>
      <c r="B1648" s="68" t="s">
        <v>20</v>
      </c>
      <c r="C1648" s="68" t="s">
        <v>0</v>
      </c>
      <c r="D1648" s="68" t="s">
        <v>287</v>
      </c>
      <c r="E1648" s="78">
        <f>+IF(ISNUMBER(DATA!H968),DATA!H968,"n/a")</f>
        <v>14562.54</v>
      </c>
      <c r="F1648" s="79">
        <f>+IF(ISNUMBER(DATA!I968),DATA!I968,"n/a")</f>
        <v>5.3490000000000003E-2</v>
      </c>
      <c r="G1648" s="78">
        <f>+IF(ISNUMBER(DATA!J968),DATA!J968,"n/a")</f>
        <v>45657.52</v>
      </c>
      <c r="H1648" s="79">
        <f>+IF(ISNUMBER(DATA!K968),DATA!K968,"n/a")</f>
        <v>8.0524999999999999E-2</v>
      </c>
      <c r="I1648" s="78">
        <f>+IF(ISNUMBER(DATA!L968),DATA!L968,"n/a")</f>
        <v>94303.31</v>
      </c>
      <c r="J1648" s="79">
        <f>+IF(ISNUMBER(DATA!M968),DATA!M968,"n/a")</f>
        <v>-8.201E-3</v>
      </c>
      <c r="K1648" s="78">
        <f>+IF(ISNUMBER(DATA!N968),DATA!N968,"n/a")</f>
        <v>209717.58</v>
      </c>
      <c r="L1648" s="79">
        <f>+IF(ISNUMBER(DATA!O968),DATA!O968,"n/a")</f>
        <v>7.9930000000000001E-3</v>
      </c>
    </row>
    <row r="1649" spans="1:25" x14ac:dyDescent="0.2">
      <c r="A1649" s="77" t="s">
        <v>19</v>
      </c>
      <c r="B1649" s="68" t="s">
        <v>20</v>
      </c>
      <c r="C1649" s="68" t="s">
        <v>0</v>
      </c>
      <c r="D1649" s="68" t="s">
        <v>288</v>
      </c>
      <c r="E1649" s="78">
        <f>+IF(ISNUMBER(DATA!H969),DATA!H969,"n/a")</f>
        <v>16194.28</v>
      </c>
      <c r="F1649" s="79">
        <f>+IF(ISNUMBER(DATA!I969),DATA!I969,"n/a")</f>
        <v>9.7234000000000001E-2</v>
      </c>
      <c r="G1649" s="78">
        <f>+IF(ISNUMBER(DATA!J969),DATA!J969,"n/a")</f>
        <v>53426.05</v>
      </c>
      <c r="H1649" s="79">
        <f>+IF(ISNUMBER(DATA!K969),DATA!K969,"n/a")</f>
        <v>-2.434E-3</v>
      </c>
      <c r="I1649" s="78">
        <f>+IF(ISNUMBER(DATA!L969),DATA!L969,"n/a")</f>
        <v>119303.46</v>
      </c>
      <c r="J1649" s="79">
        <f>+IF(ISNUMBER(DATA!M969),DATA!M969,"n/a")</f>
        <v>-8.5990000000000007E-3</v>
      </c>
      <c r="K1649" s="78">
        <f>+IF(ISNUMBER(DATA!N969),DATA!N969,"n/a")</f>
        <v>261260.72</v>
      </c>
      <c r="L1649" s="79">
        <f>+IF(ISNUMBER(DATA!O969),DATA!O969,"n/a")</f>
        <v>2.0858000000000002E-2</v>
      </c>
    </row>
    <row r="1650" spans="1:25" s="71" customFormat="1" x14ac:dyDescent="0.2">
      <c r="A1650" s="77" t="s">
        <v>19</v>
      </c>
      <c r="B1650" s="68" t="s">
        <v>20</v>
      </c>
      <c r="C1650" s="68" t="s">
        <v>0</v>
      </c>
      <c r="D1650" s="68" t="s">
        <v>289</v>
      </c>
      <c r="E1650" s="78">
        <f>+IF(ISNUMBER(DATA!H970),DATA!H970,"n/a")</f>
        <v>25724.22</v>
      </c>
      <c r="F1650" s="79">
        <f>+IF(ISNUMBER(DATA!I970),DATA!I970,"n/a")</f>
        <v>9.2049000000000006E-2</v>
      </c>
      <c r="G1650" s="78">
        <f>+IF(ISNUMBER(DATA!J970),DATA!J970,"n/a")</f>
        <v>85358.14</v>
      </c>
      <c r="H1650" s="79">
        <f>+IF(ISNUMBER(DATA!K970),DATA!K970,"n/a")</f>
        <v>0.162275</v>
      </c>
      <c r="I1650" s="78">
        <f>+IF(ISNUMBER(DATA!L970),DATA!L970,"n/a")</f>
        <v>198302.7</v>
      </c>
      <c r="J1650" s="79">
        <f>+IF(ISNUMBER(DATA!M970),DATA!M970,"n/a")</f>
        <v>0.299064</v>
      </c>
      <c r="K1650" s="78">
        <f>+IF(ISNUMBER(DATA!N970),DATA!N970,"n/a")</f>
        <v>395928.42</v>
      </c>
      <c r="L1650" s="79">
        <f>+IF(ISNUMBER(DATA!O970),DATA!O970,"n/a")</f>
        <v>0.28214299999999998</v>
      </c>
      <c r="M1650" s="68"/>
      <c r="N1650" s="68"/>
      <c r="O1650" s="68"/>
      <c r="P1650" s="68"/>
      <c r="Q1650" s="68"/>
      <c r="S1650" s="72"/>
      <c r="U1650" s="72"/>
      <c r="W1650" s="72"/>
      <c r="Y1650" s="72"/>
    </row>
    <row r="1651" spans="1:25" s="71" customFormat="1" x14ac:dyDescent="0.2">
      <c r="A1651" s="77" t="s">
        <v>19</v>
      </c>
      <c r="B1651" s="68" t="s">
        <v>20</v>
      </c>
      <c r="C1651" s="68" t="s">
        <v>0</v>
      </c>
      <c r="D1651" s="68" t="s">
        <v>290</v>
      </c>
      <c r="E1651" s="78">
        <f>+IF(ISNUMBER(DATA!H971),DATA!H971,"n/a")</f>
        <v>37236.82</v>
      </c>
      <c r="F1651" s="79">
        <f>+IF(ISNUMBER(DATA!I971),DATA!I971,"n/a")</f>
        <v>0.606873</v>
      </c>
      <c r="G1651" s="78">
        <f>+IF(ISNUMBER(DATA!J971),DATA!J971,"n/a")</f>
        <v>115382.84</v>
      </c>
      <c r="H1651" s="79">
        <f>+IF(ISNUMBER(DATA!K971),DATA!K971,"n/a")</f>
        <v>0.52433700000000005</v>
      </c>
      <c r="I1651" s="78">
        <f>+IF(ISNUMBER(DATA!L971),DATA!L971,"n/a")</f>
        <v>256093.45</v>
      </c>
      <c r="J1651" s="79">
        <f>+IF(ISNUMBER(DATA!M971),DATA!M971,"n/a")</f>
        <v>0.489703</v>
      </c>
      <c r="K1651" s="78">
        <f>+IF(ISNUMBER(DATA!N971),DATA!N971,"n/a")</f>
        <v>492088.62</v>
      </c>
      <c r="L1651" s="79">
        <f>+IF(ISNUMBER(DATA!O971),DATA!O971,"n/a")</f>
        <v>0.42479499999999998</v>
      </c>
      <c r="M1651" s="68"/>
      <c r="N1651" s="68"/>
      <c r="O1651" s="68"/>
      <c r="P1651" s="68"/>
      <c r="Q1651" s="68"/>
      <c r="S1651" s="72"/>
      <c r="U1651" s="72"/>
      <c r="W1651" s="72"/>
      <c r="Y1651" s="72"/>
    </row>
    <row r="1652" spans="1:25" s="71" customFormat="1" x14ac:dyDescent="0.2">
      <c r="A1652" s="77" t="s">
        <v>19</v>
      </c>
      <c r="B1652" s="68" t="s">
        <v>20</v>
      </c>
      <c r="C1652" s="68" t="s">
        <v>0</v>
      </c>
      <c r="D1652" s="68" t="s">
        <v>291</v>
      </c>
      <c r="E1652" s="78">
        <f>+IF(ISNUMBER(DATA!H972),DATA!H972,"n/a")</f>
        <v>26101.49</v>
      </c>
      <c r="F1652" s="79">
        <f>+IF(ISNUMBER(DATA!I972),DATA!I972,"n/a")</f>
        <v>0.12607199999999999</v>
      </c>
      <c r="G1652" s="78">
        <f>+IF(ISNUMBER(DATA!J972),DATA!J972,"n/a")</f>
        <v>91373.25</v>
      </c>
      <c r="H1652" s="79">
        <f>+IF(ISNUMBER(DATA!K972),DATA!K972,"n/a")</f>
        <v>6.4535999999999996E-2</v>
      </c>
      <c r="I1652" s="78">
        <f>+IF(ISNUMBER(DATA!L972),DATA!L972,"n/a")</f>
        <v>209860.17</v>
      </c>
      <c r="J1652" s="79">
        <f>+IF(ISNUMBER(DATA!M972),DATA!M972,"n/a")</f>
        <v>5.7450000000000001E-2</v>
      </c>
      <c r="K1652" s="78">
        <f>+IF(ISNUMBER(DATA!N972),DATA!N972,"n/a")</f>
        <v>444820.63</v>
      </c>
      <c r="L1652" s="79">
        <f>+IF(ISNUMBER(DATA!O972),DATA!O972,"n/a")</f>
        <v>2.7095000000000001E-2</v>
      </c>
      <c r="M1652" s="68"/>
      <c r="N1652" s="68"/>
      <c r="O1652" s="68"/>
      <c r="P1652" s="68"/>
      <c r="Q1652" s="68"/>
      <c r="S1652" s="72"/>
      <c r="U1652" s="72"/>
      <c r="W1652" s="72"/>
      <c r="Y1652" s="72"/>
    </row>
    <row r="1653" spans="1:25" s="71" customFormat="1" x14ac:dyDescent="0.2">
      <c r="A1653" s="77" t="s">
        <v>19</v>
      </c>
      <c r="B1653" s="68" t="s">
        <v>20</v>
      </c>
      <c r="C1653" s="68" t="s">
        <v>0</v>
      </c>
      <c r="D1653" s="68" t="s">
        <v>292</v>
      </c>
      <c r="E1653" s="78">
        <f>+IF(ISNUMBER(DATA!H973),DATA!H973,"n/a")</f>
        <v>10691.05</v>
      </c>
      <c r="F1653" s="79">
        <f>+IF(ISNUMBER(DATA!I973),DATA!I973,"n/a")</f>
        <v>0.17049700000000001</v>
      </c>
      <c r="G1653" s="78">
        <f>+IF(ISNUMBER(DATA!J973),DATA!J973,"n/a")</f>
        <v>47173.3</v>
      </c>
      <c r="H1653" s="79">
        <f>+IF(ISNUMBER(DATA!K973),DATA!K973,"n/a")</f>
        <v>0.46978599999999998</v>
      </c>
      <c r="I1653" s="78">
        <f>+IF(ISNUMBER(DATA!L973),DATA!L973,"n/a")</f>
        <v>105408.9</v>
      </c>
      <c r="J1653" s="79">
        <f>+IF(ISNUMBER(DATA!M973),DATA!M973,"n/a")</f>
        <v>0.38959700000000003</v>
      </c>
      <c r="K1653" s="78">
        <f>+IF(ISNUMBER(DATA!N973),DATA!N973,"n/a")</f>
        <v>198282.19</v>
      </c>
      <c r="L1653" s="79">
        <f>+IF(ISNUMBER(DATA!O973),DATA!O973,"n/a")</f>
        <v>0.23699100000000001</v>
      </c>
      <c r="M1653" s="68"/>
      <c r="N1653" s="68"/>
      <c r="O1653" s="68"/>
      <c r="P1653" s="68"/>
      <c r="Q1653" s="68"/>
      <c r="S1653" s="72"/>
      <c r="U1653" s="72"/>
      <c r="W1653" s="72"/>
      <c r="Y1653" s="72"/>
    </row>
    <row r="1654" spans="1:25" s="71" customFormat="1" x14ac:dyDescent="0.2">
      <c r="A1654" s="77" t="s">
        <v>19</v>
      </c>
      <c r="B1654" s="68" t="s">
        <v>20</v>
      </c>
      <c r="C1654" s="68" t="s">
        <v>0</v>
      </c>
      <c r="D1654" s="68" t="s">
        <v>293</v>
      </c>
      <c r="E1654" s="78">
        <f>+IF(ISNUMBER(DATA!H974),DATA!H974,"n/a")</f>
        <v>35736.15</v>
      </c>
      <c r="F1654" s="79">
        <f>+IF(ISNUMBER(DATA!I974),DATA!I974,"n/a")</f>
        <v>0.35958000000000001</v>
      </c>
      <c r="G1654" s="78">
        <f>+IF(ISNUMBER(DATA!J974),DATA!J974,"n/a")</f>
        <v>128621.66</v>
      </c>
      <c r="H1654" s="79">
        <f>+IF(ISNUMBER(DATA!K974),DATA!K974,"n/a")</f>
        <v>0.45516899999999999</v>
      </c>
      <c r="I1654" s="78">
        <f>+IF(ISNUMBER(DATA!L974),DATA!L974,"n/a")</f>
        <v>290219.89</v>
      </c>
      <c r="J1654" s="79">
        <f>+IF(ISNUMBER(DATA!M974),DATA!M974,"n/a")</f>
        <v>0.43863099999999999</v>
      </c>
      <c r="K1654" s="78">
        <f>+IF(ISNUMBER(DATA!N974),DATA!N974,"n/a")</f>
        <v>563338</v>
      </c>
      <c r="L1654" s="79">
        <f>+IF(ISNUMBER(DATA!O974),DATA!O974,"n/a")</f>
        <v>0.27083699999999999</v>
      </c>
      <c r="M1654" s="68"/>
      <c r="N1654" s="68"/>
      <c r="O1654" s="68"/>
      <c r="P1654" s="68"/>
      <c r="Q1654" s="68"/>
      <c r="S1654" s="72"/>
      <c r="U1654" s="72"/>
      <c r="W1654" s="72"/>
      <c r="Y1654" s="72"/>
    </row>
    <row r="1655" spans="1:25" s="71" customFormat="1" x14ac:dyDescent="0.2">
      <c r="A1655" s="77" t="s">
        <v>19</v>
      </c>
      <c r="B1655" s="68" t="s">
        <v>20</v>
      </c>
      <c r="C1655" s="68" t="s">
        <v>0</v>
      </c>
      <c r="D1655" s="68" t="s">
        <v>294</v>
      </c>
      <c r="E1655" s="78">
        <f>+IF(ISNUMBER(DATA!H975),DATA!H975,"n/a")</f>
        <v>19783.830000000002</v>
      </c>
      <c r="F1655" s="79">
        <f>+IF(ISNUMBER(DATA!I975),DATA!I975,"n/a")</f>
        <v>-0.24226700000000001</v>
      </c>
      <c r="G1655" s="78">
        <f>+IF(ISNUMBER(DATA!J975),DATA!J975,"n/a")</f>
        <v>67999.33</v>
      </c>
      <c r="H1655" s="79">
        <f>+IF(ISNUMBER(DATA!K975),DATA!K975,"n/a")</f>
        <v>-0.26857599999999998</v>
      </c>
      <c r="I1655" s="78">
        <f>+IF(ISNUMBER(DATA!L975),DATA!L975,"n/a")</f>
        <v>161450.44</v>
      </c>
      <c r="J1655" s="79">
        <f>+IF(ISNUMBER(DATA!M975),DATA!M975,"n/a")</f>
        <v>-0.24507499999999999</v>
      </c>
      <c r="K1655" s="78">
        <f>+IF(ISNUMBER(DATA!N975),DATA!N975,"n/a")</f>
        <v>415974.08</v>
      </c>
      <c r="L1655" s="79">
        <f>+IF(ISNUMBER(DATA!O975),DATA!O975,"n/a")</f>
        <v>-9.0719999999999995E-2</v>
      </c>
      <c r="M1655" s="68"/>
      <c r="N1655" s="68"/>
      <c r="O1655" s="68"/>
      <c r="P1655" s="68"/>
      <c r="Q1655" s="68"/>
      <c r="S1655" s="72"/>
      <c r="U1655" s="72"/>
      <c r="W1655" s="72"/>
      <c r="Y1655" s="72"/>
    </row>
    <row r="1656" spans="1:25" s="71" customFormat="1" x14ac:dyDescent="0.2">
      <c r="A1656" s="77" t="s">
        <v>19</v>
      </c>
      <c r="B1656" s="68" t="s">
        <v>20</v>
      </c>
      <c r="C1656" s="68" t="s">
        <v>0</v>
      </c>
      <c r="D1656" s="68" t="s">
        <v>295</v>
      </c>
      <c r="E1656" s="78">
        <f>+IF(ISNUMBER(DATA!H976),DATA!H976,"n/a")</f>
        <v>36590.480000000003</v>
      </c>
      <c r="F1656" s="79">
        <f>+IF(ISNUMBER(DATA!I976),DATA!I976,"n/a")</f>
        <v>0.105597</v>
      </c>
      <c r="G1656" s="78">
        <f>+IF(ISNUMBER(DATA!J976),DATA!J976,"n/a")</f>
        <v>117192.28</v>
      </c>
      <c r="H1656" s="79">
        <f>+IF(ISNUMBER(DATA!K976),DATA!K976,"n/a")</f>
        <v>0.13711100000000001</v>
      </c>
      <c r="I1656" s="78">
        <f>+IF(ISNUMBER(DATA!L976),DATA!L976,"n/a")</f>
        <v>253274.52</v>
      </c>
      <c r="J1656" s="79">
        <f>+IF(ISNUMBER(DATA!M976),DATA!M976,"n/a")</f>
        <v>0.22914799999999999</v>
      </c>
      <c r="K1656" s="78">
        <f>+IF(ISNUMBER(DATA!N976),DATA!N976,"n/a")</f>
        <v>487871.45</v>
      </c>
      <c r="L1656" s="79">
        <f>+IF(ISNUMBER(DATA!O976),DATA!O976,"n/a")</f>
        <v>0.194578</v>
      </c>
      <c r="M1656" s="68"/>
      <c r="N1656" s="68"/>
      <c r="O1656" s="68"/>
      <c r="P1656" s="68"/>
      <c r="Q1656" s="68"/>
      <c r="S1656" s="72"/>
      <c r="U1656" s="72"/>
      <c r="W1656" s="72"/>
      <c r="Y1656" s="72"/>
    </row>
    <row r="1657" spans="1:25" s="71" customFormat="1" x14ac:dyDescent="0.2">
      <c r="A1657" s="77" t="s">
        <v>19</v>
      </c>
      <c r="B1657" s="68" t="s">
        <v>20</v>
      </c>
      <c r="C1657" s="68" t="s">
        <v>0</v>
      </c>
      <c r="D1657" s="68" t="s">
        <v>296</v>
      </c>
      <c r="E1657" s="78">
        <f>+IF(ISNUMBER(DATA!H977),DATA!H977,"n/a")</f>
        <v>20891.5</v>
      </c>
      <c r="F1657" s="79">
        <f>+IF(ISNUMBER(DATA!I977),DATA!I977,"n/a")</f>
        <v>0.46822900000000001</v>
      </c>
      <c r="G1657" s="78">
        <f>+IF(ISNUMBER(DATA!J977),DATA!J977,"n/a")</f>
        <v>99069.28</v>
      </c>
      <c r="H1657" s="79">
        <f>+IF(ISNUMBER(DATA!K977),DATA!K977,"n/a")</f>
        <v>0.83121199999999995</v>
      </c>
      <c r="I1657" s="78">
        <f>+IF(ISNUMBER(DATA!L977),DATA!L977,"n/a")</f>
        <v>191820.75</v>
      </c>
      <c r="J1657" s="79">
        <f>+IF(ISNUMBER(DATA!M977),DATA!M977,"n/a")</f>
        <v>0.55986199999999997</v>
      </c>
      <c r="K1657" s="78">
        <f>+IF(ISNUMBER(DATA!N977),DATA!N977,"n/a")</f>
        <v>359494.86</v>
      </c>
      <c r="L1657" s="79">
        <f>+IF(ISNUMBER(DATA!O977),DATA!O977,"n/a")</f>
        <v>0.44389200000000001</v>
      </c>
      <c r="M1657" s="68"/>
      <c r="N1657" s="68"/>
      <c r="O1657" s="68"/>
      <c r="P1657" s="68"/>
      <c r="Q1657" s="68"/>
      <c r="S1657" s="72"/>
      <c r="U1657" s="72"/>
      <c r="W1657" s="72"/>
      <c r="Y1657" s="72"/>
    </row>
    <row r="1658" spans="1:25" s="71" customFormat="1" x14ac:dyDescent="0.2">
      <c r="A1658" s="77" t="s">
        <v>19</v>
      </c>
      <c r="B1658" s="68" t="s">
        <v>20</v>
      </c>
      <c r="C1658" s="68" t="s">
        <v>0</v>
      </c>
      <c r="D1658" s="68" t="s">
        <v>297</v>
      </c>
      <c r="E1658" s="78">
        <f>+IF(ISNUMBER(DATA!H978),DATA!H978,"n/a")</f>
        <v>13460.68</v>
      </c>
      <c r="F1658" s="79">
        <f>+IF(ISNUMBER(DATA!I978),DATA!I978,"n/a")</f>
        <v>-5.2880999999999997E-2</v>
      </c>
      <c r="G1658" s="78">
        <f>+IF(ISNUMBER(DATA!J978),DATA!J978,"n/a")</f>
        <v>39774.589999999997</v>
      </c>
      <c r="H1658" s="79">
        <f>+IF(ISNUMBER(DATA!K978),DATA!K978,"n/a")</f>
        <v>-6.4309000000000005E-2</v>
      </c>
      <c r="I1658" s="78">
        <f>+IF(ISNUMBER(DATA!L978),DATA!L978,"n/a")</f>
        <v>89790.47</v>
      </c>
      <c r="J1658" s="79">
        <f>+IF(ISNUMBER(DATA!M978),DATA!M978,"n/a")</f>
        <v>-2.9375999999999999E-2</v>
      </c>
      <c r="K1658" s="78">
        <f>+IF(ISNUMBER(DATA!N978),DATA!N978,"n/a")</f>
        <v>197117.15</v>
      </c>
      <c r="L1658" s="79">
        <f>+IF(ISNUMBER(DATA!O978),DATA!O978,"n/a")</f>
        <v>-2.0941000000000001E-2</v>
      </c>
      <c r="M1658" s="68"/>
      <c r="N1658" s="68"/>
      <c r="O1658" s="68"/>
      <c r="P1658" s="68"/>
      <c r="Q1658" s="68"/>
      <c r="S1658" s="72"/>
      <c r="U1658" s="72"/>
      <c r="W1658" s="72"/>
      <c r="Y1658" s="72"/>
    </row>
    <row r="1659" spans="1:25" s="71" customFormat="1" x14ac:dyDescent="0.2">
      <c r="A1659" s="77" t="s">
        <v>19</v>
      </c>
      <c r="B1659" s="68" t="s">
        <v>20</v>
      </c>
      <c r="C1659" s="68" t="s">
        <v>0</v>
      </c>
      <c r="D1659" s="68" t="s">
        <v>298</v>
      </c>
      <c r="E1659" s="78">
        <f>+IF(ISNUMBER(DATA!H979),DATA!H979,"n/a")</f>
        <v>16960.099999999999</v>
      </c>
      <c r="F1659" s="79">
        <f>+IF(ISNUMBER(DATA!I979),DATA!I979,"n/a")</f>
        <v>-5.8069000000000003E-2</v>
      </c>
      <c r="G1659" s="78">
        <f>+IF(ISNUMBER(DATA!J979),DATA!J979,"n/a")</f>
        <v>55090.68</v>
      </c>
      <c r="H1659" s="79">
        <f>+IF(ISNUMBER(DATA!K979),DATA!K979,"n/a")</f>
        <v>-1.7297E-2</v>
      </c>
      <c r="I1659" s="78">
        <f>+IF(ISNUMBER(DATA!L979),DATA!L979,"n/a")</f>
        <v>121878.81</v>
      </c>
      <c r="J1659" s="79">
        <f>+IF(ISNUMBER(DATA!M979),DATA!M979,"n/a")</f>
        <v>-2.3747999999999998E-2</v>
      </c>
      <c r="K1659" s="78">
        <f>+IF(ISNUMBER(DATA!N979),DATA!N979,"n/a")</f>
        <v>265498.59999999998</v>
      </c>
      <c r="L1659" s="79">
        <f>+IF(ISNUMBER(DATA!O979),DATA!O979,"n/a")</f>
        <v>-2.1575E-2</v>
      </c>
      <c r="M1659" s="68"/>
      <c r="N1659" s="68"/>
      <c r="O1659" s="68"/>
      <c r="P1659" s="68"/>
      <c r="Q1659" s="68"/>
      <c r="S1659" s="72"/>
      <c r="U1659" s="72"/>
      <c r="W1659" s="72"/>
      <c r="Y1659" s="72"/>
    </row>
    <row r="1660" spans="1:25" s="71" customFormat="1" x14ac:dyDescent="0.2">
      <c r="A1660" s="77" t="s">
        <v>19</v>
      </c>
      <c r="B1660" s="68" t="s">
        <v>20</v>
      </c>
      <c r="C1660" s="68" t="s">
        <v>0</v>
      </c>
      <c r="D1660" s="68" t="s">
        <v>299</v>
      </c>
      <c r="E1660" s="78">
        <f>+IF(ISNUMBER(DATA!H980),DATA!H980,"n/a")</f>
        <v>73376.22</v>
      </c>
      <c r="F1660" s="79">
        <f>+IF(ISNUMBER(DATA!I980),DATA!I980,"n/a")</f>
        <v>0.34705000000000003</v>
      </c>
      <c r="G1660" s="78">
        <f>+IF(ISNUMBER(DATA!J980),DATA!J980,"n/a")</f>
        <v>225116.94</v>
      </c>
      <c r="H1660" s="79">
        <f>+IF(ISNUMBER(DATA!K980),DATA!K980,"n/a")</f>
        <v>0.18770500000000001</v>
      </c>
      <c r="I1660" s="78">
        <f>+IF(ISNUMBER(DATA!L980),DATA!L980,"n/a")</f>
        <v>503913.79</v>
      </c>
      <c r="J1660" s="79">
        <f>+IF(ISNUMBER(DATA!M980),DATA!M980,"n/a")</f>
        <v>0.157752</v>
      </c>
      <c r="K1660" s="78">
        <f>+IF(ISNUMBER(DATA!N980),DATA!N980,"n/a")</f>
        <v>1045407.08</v>
      </c>
      <c r="L1660" s="79">
        <f>+IF(ISNUMBER(DATA!O980),DATA!O980,"n/a")</f>
        <v>0.13953699999999999</v>
      </c>
      <c r="M1660" s="68"/>
      <c r="N1660" s="68"/>
      <c r="O1660" s="68"/>
      <c r="P1660" s="68"/>
      <c r="Q1660" s="68"/>
      <c r="S1660" s="72"/>
      <c r="U1660" s="72"/>
      <c r="W1660" s="72"/>
      <c r="Y1660" s="72"/>
    </row>
    <row r="1661" spans="1:25" s="71" customFormat="1" x14ac:dyDescent="0.2">
      <c r="A1661" s="77" t="s">
        <v>19</v>
      </c>
      <c r="B1661" s="68" t="s">
        <v>20</v>
      </c>
      <c r="C1661" s="68" t="s">
        <v>0</v>
      </c>
      <c r="D1661" s="68" t="s">
        <v>300</v>
      </c>
      <c r="E1661" s="78">
        <f>+IF(ISNUMBER(DATA!H981),DATA!H981,"n/a")</f>
        <v>7934.5</v>
      </c>
      <c r="F1661" s="79">
        <f>+IF(ISNUMBER(DATA!I981),DATA!I981,"n/a")</f>
        <v>0.52005400000000002</v>
      </c>
      <c r="G1661" s="78">
        <f>+IF(ISNUMBER(DATA!J981),DATA!J981,"n/a")</f>
        <v>27049.97</v>
      </c>
      <c r="H1661" s="79">
        <f>+IF(ISNUMBER(DATA!K981),DATA!K981,"n/a")</f>
        <v>0.55866899999999997</v>
      </c>
      <c r="I1661" s="78">
        <f>+IF(ISNUMBER(DATA!L981),DATA!L981,"n/a")</f>
        <v>62014.26</v>
      </c>
      <c r="J1661" s="79">
        <f>+IF(ISNUMBER(DATA!M981),DATA!M981,"n/a")</f>
        <v>0.64056500000000005</v>
      </c>
      <c r="K1661" s="78">
        <f>+IF(ISNUMBER(DATA!N981),DATA!N981,"n/a")</f>
        <v>119851.62</v>
      </c>
      <c r="L1661" s="79">
        <f>+IF(ISNUMBER(DATA!O981),DATA!O981,"n/a")</f>
        <v>0.51334599999999997</v>
      </c>
      <c r="M1661" s="68"/>
      <c r="N1661" s="68"/>
      <c r="O1661" s="68"/>
      <c r="P1661" s="68"/>
      <c r="Q1661" s="68"/>
      <c r="S1661" s="72"/>
      <c r="U1661" s="72"/>
      <c r="W1661" s="72"/>
      <c r="Y1661" s="72"/>
    </row>
    <row r="1662" spans="1:25" s="71" customFormat="1" x14ac:dyDescent="0.2">
      <c r="A1662" s="77" t="s">
        <v>19</v>
      </c>
      <c r="B1662" s="68" t="s">
        <v>20</v>
      </c>
      <c r="C1662" s="68" t="s">
        <v>0</v>
      </c>
      <c r="D1662" s="68" t="s">
        <v>301</v>
      </c>
      <c r="E1662" s="78">
        <f>+IF(ISNUMBER(DATA!H982),DATA!H982,"n/a")</f>
        <v>52821.59</v>
      </c>
      <c r="F1662" s="79">
        <f>+IF(ISNUMBER(DATA!I982),DATA!I982,"n/a")</f>
        <v>-3.078E-3</v>
      </c>
      <c r="G1662" s="78">
        <f>+IF(ISNUMBER(DATA!J982),DATA!J982,"n/a")</f>
        <v>160725.07999999999</v>
      </c>
      <c r="H1662" s="79">
        <f>+IF(ISNUMBER(DATA!K982),DATA!K982,"n/a")</f>
        <v>-1.4132E-2</v>
      </c>
      <c r="I1662" s="78">
        <f>+IF(ISNUMBER(DATA!L982),DATA!L982,"n/a")</f>
        <v>361796.37</v>
      </c>
      <c r="J1662" s="79">
        <f>+IF(ISNUMBER(DATA!M982),DATA!M982,"n/a")</f>
        <v>2.1780999999999998E-2</v>
      </c>
      <c r="K1662" s="78">
        <f>+IF(ISNUMBER(DATA!N982),DATA!N982,"n/a")</f>
        <v>791019.5</v>
      </c>
      <c r="L1662" s="79">
        <f>+IF(ISNUMBER(DATA!O982),DATA!O982,"n/a")</f>
        <v>1.4519000000000001E-2</v>
      </c>
      <c r="M1662" s="68"/>
      <c r="N1662" s="68"/>
      <c r="O1662" s="68"/>
      <c r="P1662" s="68"/>
      <c r="Q1662" s="68"/>
      <c r="S1662" s="72"/>
      <c r="U1662" s="72"/>
      <c r="W1662" s="72"/>
      <c r="Y1662" s="72"/>
    </row>
    <row r="1663" spans="1:25" s="71" customFormat="1" x14ac:dyDescent="0.2">
      <c r="A1663" s="77" t="s">
        <v>19</v>
      </c>
      <c r="B1663" s="68" t="s">
        <v>20</v>
      </c>
      <c r="C1663" s="68" t="s">
        <v>0</v>
      </c>
      <c r="D1663" s="68" t="s">
        <v>302</v>
      </c>
      <c r="E1663" s="78">
        <f>+IF(ISNUMBER(DATA!H983),DATA!H983,"n/a")</f>
        <v>18088.47</v>
      </c>
      <c r="F1663" s="79">
        <f>+IF(ISNUMBER(DATA!I983),DATA!I983,"n/a")</f>
        <v>0.32029200000000002</v>
      </c>
      <c r="G1663" s="78">
        <f>+IF(ISNUMBER(DATA!J983),DATA!J983,"n/a")</f>
        <v>59814.28</v>
      </c>
      <c r="H1663" s="79">
        <f>+IF(ISNUMBER(DATA!K983),DATA!K983,"n/a")</f>
        <v>0.25325999999999999</v>
      </c>
      <c r="I1663" s="78">
        <f>+IF(ISNUMBER(DATA!L983),DATA!L983,"n/a")</f>
        <v>141325.49</v>
      </c>
      <c r="J1663" s="79">
        <f>+IF(ISNUMBER(DATA!M983),DATA!M983,"n/a")</f>
        <v>0.227689</v>
      </c>
      <c r="K1663" s="78">
        <f>+IF(ISNUMBER(DATA!N983),DATA!N983,"n/a")</f>
        <v>293120.28999999998</v>
      </c>
      <c r="L1663" s="79">
        <f>+IF(ISNUMBER(DATA!O983),DATA!O983,"n/a")</f>
        <v>0.215255</v>
      </c>
      <c r="M1663" s="68"/>
      <c r="N1663" s="68"/>
      <c r="O1663" s="68"/>
      <c r="P1663" s="68"/>
      <c r="Q1663" s="68"/>
      <c r="S1663" s="72"/>
      <c r="U1663" s="72"/>
      <c r="W1663" s="72"/>
      <c r="Y1663" s="72"/>
    </row>
    <row r="1664" spans="1:25" s="71" customFormat="1" x14ac:dyDescent="0.2">
      <c r="A1664" s="77" t="s">
        <v>19</v>
      </c>
      <c r="B1664" s="68" t="s">
        <v>20</v>
      </c>
      <c r="C1664" s="68" t="s">
        <v>0</v>
      </c>
      <c r="D1664" s="68" t="s">
        <v>303</v>
      </c>
      <c r="E1664" s="78">
        <f>+IF(ISNUMBER(DATA!H984),DATA!H984,"n/a")</f>
        <v>30883.16</v>
      </c>
      <c r="F1664" s="79">
        <f>+IF(ISNUMBER(DATA!I984),DATA!I984,"n/a")</f>
        <v>0.79143399999999997</v>
      </c>
      <c r="G1664" s="78">
        <f>+IF(ISNUMBER(DATA!J984),DATA!J984,"n/a")</f>
        <v>101410.45</v>
      </c>
      <c r="H1664" s="79">
        <f>+IF(ISNUMBER(DATA!K984),DATA!K984,"n/a")</f>
        <v>0.68565600000000004</v>
      </c>
      <c r="I1664" s="78">
        <f>+IF(ISNUMBER(DATA!L984),DATA!L984,"n/a")</f>
        <v>209976.06</v>
      </c>
      <c r="J1664" s="79">
        <f>+IF(ISNUMBER(DATA!M984),DATA!M984,"n/a")</f>
        <v>0.51452600000000004</v>
      </c>
      <c r="K1664" s="78">
        <f>+IF(ISNUMBER(DATA!N984),DATA!N984,"n/a")</f>
        <v>395080.25</v>
      </c>
      <c r="L1664" s="79">
        <f>+IF(ISNUMBER(DATA!O984),DATA!O984,"n/a")</f>
        <v>0.31816800000000001</v>
      </c>
      <c r="M1664" s="68"/>
      <c r="N1664" s="68"/>
      <c r="O1664" s="68"/>
      <c r="P1664" s="68"/>
      <c r="Q1664" s="68"/>
      <c r="S1664" s="72"/>
      <c r="U1664" s="72"/>
      <c r="W1664" s="72"/>
      <c r="Y1664" s="72"/>
    </row>
    <row r="1665" spans="1:25" s="71" customFormat="1" x14ac:dyDescent="0.2">
      <c r="A1665" s="77" t="s">
        <v>19</v>
      </c>
      <c r="B1665" s="68" t="s">
        <v>20</v>
      </c>
      <c r="C1665" s="68" t="s">
        <v>0</v>
      </c>
      <c r="D1665" s="68" t="s">
        <v>304</v>
      </c>
      <c r="E1665" s="78">
        <f>+IF(ISNUMBER(DATA!H985),DATA!H985,"n/a")</f>
        <v>12809.03</v>
      </c>
      <c r="F1665" s="79">
        <f>+IF(ISNUMBER(DATA!I985),DATA!I985,"n/a")</f>
        <v>0.32628299999999999</v>
      </c>
      <c r="G1665" s="78">
        <f>+IF(ISNUMBER(DATA!J985),DATA!J985,"n/a")</f>
        <v>40538.53</v>
      </c>
      <c r="H1665" s="79">
        <f>+IF(ISNUMBER(DATA!K985),DATA!K985,"n/a")</f>
        <v>0.35716599999999998</v>
      </c>
      <c r="I1665" s="78">
        <f>+IF(ISNUMBER(DATA!L985),DATA!L985,"n/a")</f>
        <v>94562.240000000005</v>
      </c>
      <c r="J1665" s="79">
        <f>+IF(ISNUMBER(DATA!M985),DATA!M985,"n/a")</f>
        <v>0.48676900000000001</v>
      </c>
      <c r="K1665" s="78">
        <f>+IF(ISNUMBER(DATA!N985),DATA!N985,"n/a")</f>
        <v>183847.42</v>
      </c>
      <c r="L1665" s="79">
        <f>+IF(ISNUMBER(DATA!O985),DATA!O985,"n/a")</f>
        <v>0.375919</v>
      </c>
      <c r="M1665" s="68"/>
      <c r="N1665" s="68"/>
      <c r="O1665" s="68"/>
      <c r="P1665" s="68"/>
      <c r="Q1665" s="68"/>
      <c r="S1665" s="72"/>
      <c r="U1665" s="72"/>
      <c r="W1665" s="72"/>
      <c r="Y1665" s="72"/>
    </row>
    <row r="1666" spans="1:25" s="71" customFormat="1" x14ac:dyDescent="0.2">
      <c r="A1666" s="77" t="s">
        <v>19</v>
      </c>
      <c r="B1666" s="68" t="s">
        <v>20</v>
      </c>
      <c r="C1666" s="68" t="s">
        <v>0</v>
      </c>
      <c r="D1666" s="68" t="s">
        <v>305</v>
      </c>
      <c r="E1666" s="78">
        <f>+IF(ISNUMBER(DATA!H986),DATA!H986,"n/a")</f>
        <v>4221.75</v>
      </c>
      <c r="F1666" s="79">
        <f>+IF(ISNUMBER(DATA!I986),DATA!I986,"n/a")</f>
        <v>-0.51359399999999999</v>
      </c>
      <c r="G1666" s="78">
        <f>+IF(ISNUMBER(DATA!J986),DATA!J986,"n/a")</f>
        <v>12321.41</v>
      </c>
      <c r="H1666" s="79">
        <f>+IF(ISNUMBER(DATA!K986),DATA!K986,"n/a")</f>
        <v>-0.48275699999999999</v>
      </c>
      <c r="I1666" s="78">
        <f>+IF(ISNUMBER(DATA!L986),DATA!L986,"n/a")</f>
        <v>27881.72</v>
      </c>
      <c r="J1666" s="79">
        <f>+IF(ISNUMBER(DATA!M986),DATA!M986,"n/a")</f>
        <v>-0.41811500000000001</v>
      </c>
      <c r="K1666" s="78">
        <f>+IF(ISNUMBER(DATA!N986),DATA!N986,"n/a")</f>
        <v>59544.67</v>
      </c>
      <c r="L1666" s="79">
        <f>+IF(ISNUMBER(DATA!O986),DATA!O986,"n/a")</f>
        <v>-0.14972099999999999</v>
      </c>
      <c r="M1666" s="68"/>
      <c r="N1666" s="68"/>
      <c r="O1666" s="68"/>
      <c r="P1666" s="68"/>
      <c r="Q1666" s="68"/>
      <c r="S1666" s="72"/>
      <c r="U1666" s="72"/>
      <c r="W1666" s="72"/>
      <c r="Y1666" s="72"/>
    </row>
    <row r="1667" spans="1:25" s="71" customFormat="1" x14ac:dyDescent="0.2">
      <c r="A1667" s="77" t="s">
        <v>19</v>
      </c>
      <c r="B1667" s="68" t="s">
        <v>20</v>
      </c>
      <c r="C1667" s="68" t="s">
        <v>0</v>
      </c>
      <c r="D1667" s="68" t="s">
        <v>306</v>
      </c>
      <c r="E1667" s="78">
        <f>+IF(ISNUMBER(DATA!H987),DATA!H987,"n/a")</f>
        <v>129465.41</v>
      </c>
      <c r="F1667" s="79">
        <f>+IF(ISNUMBER(DATA!I987),DATA!I987,"n/a")</f>
        <v>-1.5955E-2</v>
      </c>
      <c r="G1667" s="78">
        <f>+IF(ISNUMBER(DATA!J987),DATA!J987,"n/a")</f>
        <v>449709.3</v>
      </c>
      <c r="H1667" s="79">
        <f>+IF(ISNUMBER(DATA!K987),DATA!K987,"n/a")</f>
        <v>-3.4264999999999997E-2</v>
      </c>
      <c r="I1667" s="78">
        <f>+IF(ISNUMBER(DATA!L987),DATA!L987,"n/a")</f>
        <v>1047957.72</v>
      </c>
      <c r="J1667" s="79">
        <f>+IF(ISNUMBER(DATA!M987),DATA!M987,"n/a")</f>
        <v>-2.7380999999999999E-2</v>
      </c>
      <c r="K1667" s="78">
        <f>+IF(ISNUMBER(DATA!N987),DATA!N987,"n/a")</f>
        <v>2372587.85</v>
      </c>
      <c r="L1667" s="79">
        <f>+IF(ISNUMBER(DATA!O987),DATA!O987,"n/a")</f>
        <v>2.7146E-2</v>
      </c>
      <c r="M1667" s="68"/>
      <c r="N1667" s="68"/>
      <c r="O1667" s="68"/>
      <c r="P1667" s="68"/>
      <c r="Q1667" s="68"/>
      <c r="S1667" s="72"/>
      <c r="U1667" s="72"/>
      <c r="W1667" s="72"/>
      <c r="Y1667" s="72"/>
    </row>
    <row r="1668" spans="1:25" s="71" customFormat="1" x14ac:dyDescent="0.2">
      <c r="A1668" s="77" t="s">
        <v>19</v>
      </c>
      <c r="B1668" s="68" t="s">
        <v>20</v>
      </c>
      <c r="C1668" s="68" t="s">
        <v>0</v>
      </c>
      <c r="D1668" s="68" t="s">
        <v>307</v>
      </c>
      <c r="E1668" s="78">
        <f>+IF(ISNUMBER(DATA!H988),DATA!H988,"n/a")</f>
        <v>99976.75</v>
      </c>
      <c r="F1668" s="79">
        <f>+IF(ISNUMBER(DATA!I988),DATA!I988,"n/a")</f>
        <v>0.20466899999999999</v>
      </c>
      <c r="G1668" s="78">
        <f>+IF(ISNUMBER(DATA!J988),DATA!J988,"n/a")</f>
        <v>346577.47</v>
      </c>
      <c r="H1668" s="79">
        <f>+IF(ISNUMBER(DATA!K988),DATA!K988,"n/a")</f>
        <v>0.211198</v>
      </c>
      <c r="I1668" s="78">
        <f>+IF(ISNUMBER(DATA!L988),DATA!L988,"n/a")</f>
        <v>775430.08</v>
      </c>
      <c r="J1668" s="79">
        <f>+IF(ISNUMBER(DATA!M988),DATA!M988,"n/a")</f>
        <v>0.195158</v>
      </c>
      <c r="K1668" s="78">
        <f>+IF(ISNUMBER(DATA!N988),DATA!N988,"n/a")</f>
        <v>1511355.22</v>
      </c>
      <c r="L1668" s="79">
        <f>+IF(ISNUMBER(DATA!O988),DATA!O988,"n/a")</f>
        <v>0.18703500000000001</v>
      </c>
      <c r="M1668" s="68"/>
      <c r="N1668" s="68"/>
      <c r="O1668" s="68"/>
      <c r="P1668" s="68"/>
      <c r="Q1668" s="68"/>
      <c r="S1668" s="72"/>
      <c r="U1668" s="72"/>
      <c r="W1668" s="72"/>
      <c r="Y1668" s="72"/>
    </row>
    <row r="1669" spans="1:25" s="71" customFormat="1" x14ac:dyDescent="0.2">
      <c r="A1669" s="77" t="s">
        <v>19</v>
      </c>
      <c r="B1669" s="68" t="s">
        <v>20</v>
      </c>
      <c r="C1669" s="68" t="s">
        <v>0</v>
      </c>
      <c r="D1669" s="68" t="s">
        <v>308</v>
      </c>
      <c r="E1669" s="78">
        <f>+IF(ISNUMBER(DATA!H989),DATA!H989,"n/a")</f>
        <v>7333.08</v>
      </c>
      <c r="F1669" s="79">
        <f>+IF(ISNUMBER(DATA!I989),DATA!I989,"n/a")</f>
        <v>0.98435899999999998</v>
      </c>
      <c r="G1669" s="78">
        <f>+IF(ISNUMBER(DATA!J989),DATA!J989,"n/a")</f>
        <v>29353.01</v>
      </c>
      <c r="H1669" s="79">
        <f>+IF(ISNUMBER(DATA!K989),DATA!K989,"n/a")</f>
        <v>2.209066</v>
      </c>
      <c r="I1669" s="78">
        <f>+IF(ISNUMBER(DATA!L989),DATA!L989,"n/a")</f>
        <v>63724.61</v>
      </c>
      <c r="J1669" s="79">
        <f>+IF(ISNUMBER(DATA!M989),DATA!M989,"n/a")</f>
        <v>1.915967</v>
      </c>
      <c r="K1669" s="78">
        <f>+IF(ISNUMBER(DATA!N989),DATA!N989,"n/a")</f>
        <v>92521.38</v>
      </c>
      <c r="L1669" s="79">
        <f>+IF(ISNUMBER(DATA!O989),DATA!O989,"n/a")</f>
        <v>1.0267040000000001</v>
      </c>
      <c r="M1669" s="68"/>
      <c r="N1669" s="68"/>
      <c r="O1669" s="68"/>
      <c r="P1669" s="68"/>
      <c r="Q1669" s="68"/>
      <c r="S1669" s="72"/>
      <c r="U1669" s="72"/>
      <c r="W1669" s="72"/>
      <c r="Y1669" s="72"/>
    </row>
    <row r="1670" spans="1:25" s="71" customFormat="1" x14ac:dyDescent="0.2">
      <c r="A1670" s="77" t="s">
        <v>19</v>
      </c>
      <c r="B1670" s="68" t="s">
        <v>20</v>
      </c>
      <c r="C1670" s="68" t="s">
        <v>0</v>
      </c>
      <c r="D1670" s="68" t="s">
        <v>309</v>
      </c>
      <c r="E1670" s="78">
        <f>+IF(ISNUMBER(DATA!H990),DATA!H990,"n/a")</f>
        <v>24863.27</v>
      </c>
      <c r="F1670" s="79">
        <f>+IF(ISNUMBER(DATA!I990),DATA!I990,"n/a")</f>
        <v>3.0540999999999999E-2</v>
      </c>
      <c r="G1670" s="78">
        <f>+IF(ISNUMBER(DATA!J990),DATA!J990,"n/a")</f>
        <v>74872.34</v>
      </c>
      <c r="H1670" s="79">
        <f>+IF(ISNUMBER(DATA!K990),DATA!K990,"n/a")</f>
        <v>-1.3924000000000001E-2</v>
      </c>
      <c r="I1670" s="78">
        <f>+IF(ISNUMBER(DATA!L990),DATA!L990,"n/a")</f>
        <v>167151.35999999999</v>
      </c>
      <c r="J1670" s="79">
        <f>+IF(ISNUMBER(DATA!M990),DATA!M990,"n/a")</f>
        <v>3.7939000000000001E-2</v>
      </c>
      <c r="K1670" s="78">
        <f>+IF(ISNUMBER(DATA!N990),DATA!N990,"n/a")</f>
        <v>368202.85</v>
      </c>
      <c r="L1670" s="79">
        <f>+IF(ISNUMBER(DATA!O990),DATA!O990,"n/a")</f>
        <v>1.5023999999999999E-2</v>
      </c>
      <c r="M1670" s="68"/>
      <c r="N1670" s="68"/>
      <c r="O1670" s="68"/>
      <c r="P1670" s="68"/>
      <c r="Q1670" s="68"/>
      <c r="S1670" s="72"/>
      <c r="U1670" s="72"/>
      <c r="W1670" s="72"/>
      <c r="Y1670" s="72"/>
    </row>
    <row r="1671" spans="1:25" s="71" customFormat="1" x14ac:dyDescent="0.2">
      <c r="A1671" s="77" t="s">
        <v>19</v>
      </c>
      <c r="B1671" s="68" t="s">
        <v>20</v>
      </c>
      <c r="C1671" s="68" t="s">
        <v>0</v>
      </c>
      <c r="D1671" s="68" t="s">
        <v>310</v>
      </c>
      <c r="E1671" s="78">
        <f>+IF(ISNUMBER(DATA!H991),DATA!H991,"n/a")</f>
        <v>14881.28</v>
      </c>
      <c r="F1671" s="79">
        <f>+IF(ISNUMBER(DATA!I991),DATA!I991,"n/a")</f>
        <v>0.32727000000000001</v>
      </c>
      <c r="G1671" s="78">
        <f>+IF(ISNUMBER(DATA!J991),DATA!J991,"n/a")</f>
        <v>51848.23</v>
      </c>
      <c r="H1671" s="79">
        <f>+IF(ISNUMBER(DATA!K991),DATA!K991,"n/a")</f>
        <v>0.37551299999999999</v>
      </c>
      <c r="I1671" s="78">
        <f>+IF(ISNUMBER(DATA!L991),DATA!L991,"n/a")</f>
        <v>123038.49</v>
      </c>
      <c r="J1671" s="79">
        <f>+IF(ISNUMBER(DATA!M991),DATA!M991,"n/a")</f>
        <v>0.40343899999999999</v>
      </c>
      <c r="K1671" s="78">
        <f>+IF(ISNUMBER(DATA!N991),DATA!N991,"n/a")</f>
        <v>254019.98</v>
      </c>
      <c r="L1671" s="79">
        <f>+IF(ISNUMBER(DATA!O991),DATA!O991,"n/a")</f>
        <v>0.36464400000000002</v>
      </c>
      <c r="M1671" s="68"/>
      <c r="N1671" s="68"/>
      <c r="O1671" s="68"/>
      <c r="P1671" s="68"/>
      <c r="Q1671" s="68"/>
      <c r="S1671" s="72"/>
      <c r="U1671" s="72"/>
      <c r="W1671" s="72"/>
      <c r="Y1671" s="72"/>
    </row>
    <row r="1672" spans="1:25" s="71" customFormat="1" x14ac:dyDescent="0.2">
      <c r="A1672" s="77" t="s">
        <v>19</v>
      </c>
      <c r="B1672" s="68" t="s">
        <v>20</v>
      </c>
      <c r="C1672" s="68" t="s">
        <v>0</v>
      </c>
      <c r="D1672" s="68" t="s">
        <v>311</v>
      </c>
      <c r="E1672" s="78">
        <f>+IF(ISNUMBER(DATA!H992),DATA!H992,"n/a")</f>
        <v>78453.8</v>
      </c>
      <c r="F1672" s="79">
        <f>+IF(ISNUMBER(DATA!I992),DATA!I992,"n/a")</f>
        <v>0.35142400000000001</v>
      </c>
      <c r="G1672" s="78">
        <f>+IF(ISNUMBER(DATA!J992),DATA!J992,"n/a")</f>
        <v>265312.73</v>
      </c>
      <c r="H1672" s="79">
        <f>+IF(ISNUMBER(DATA!K992),DATA!K992,"n/a")</f>
        <v>0.28651799999999999</v>
      </c>
      <c r="I1672" s="78">
        <f>+IF(ISNUMBER(DATA!L992),DATA!L992,"n/a")</f>
        <v>614225.01</v>
      </c>
      <c r="J1672" s="79">
        <f>+IF(ISNUMBER(DATA!M992),DATA!M992,"n/a")</f>
        <v>0.24738599999999999</v>
      </c>
      <c r="K1672" s="78">
        <f>+IF(ISNUMBER(DATA!N992),DATA!N992,"n/a")</f>
        <v>1254256.8999999999</v>
      </c>
      <c r="L1672" s="79">
        <f>+IF(ISNUMBER(DATA!O992),DATA!O992,"n/a")</f>
        <v>0.181205</v>
      </c>
      <c r="M1672" s="68"/>
      <c r="N1672" s="68"/>
      <c r="O1672" s="68"/>
      <c r="P1672" s="68"/>
      <c r="Q1672" s="68"/>
      <c r="S1672" s="72"/>
      <c r="U1672" s="72"/>
      <c r="W1672" s="72"/>
      <c r="Y1672" s="72"/>
    </row>
    <row r="1673" spans="1:25" s="71" customFormat="1" x14ac:dyDescent="0.2">
      <c r="A1673" s="77" t="s">
        <v>19</v>
      </c>
      <c r="B1673" s="68" t="s">
        <v>20</v>
      </c>
      <c r="C1673" s="68" t="s">
        <v>0</v>
      </c>
      <c r="D1673" s="68" t="s">
        <v>312</v>
      </c>
      <c r="E1673" s="78">
        <f>+IF(ISNUMBER(DATA!H993),DATA!H993,"n/a")</f>
        <v>15364.46</v>
      </c>
      <c r="F1673" s="79">
        <f>+IF(ISNUMBER(DATA!I993),DATA!I993,"n/a")</f>
        <v>0.19647800000000001</v>
      </c>
      <c r="G1673" s="78">
        <f>+IF(ISNUMBER(DATA!J993),DATA!J993,"n/a")</f>
        <v>47588.67</v>
      </c>
      <c r="H1673" s="79">
        <f>+IF(ISNUMBER(DATA!K993),DATA!K993,"n/a")</f>
        <v>0.13624800000000001</v>
      </c>
      <c r="I1673" s="78">
        <f>+IF(ISNUMBER(DATA!L993),DATA!L993,"n/a")</f>
        <v>108661.09</v>
      </c>
      <c r="J1673" s="79">
        <f>+IF(ISNUMBER(DATA!M993),DATA!M993,"n/a")</f>
        <v>0.16480300000000001</v>
      </c>
      <c r="K1673" s="78">
        <f>+IF(ISNUMBER(DATA!N993),DATA!N993,"n/a")</f>
        <v>231536.04</v>
      </c>
      <c r="L1673" s="79">
        <f>+IF(ISNUMBER(DATA!O993),DATA!O993,"n/a")</f>
        <v>8.7409000000000001E-2</v>
      </c>
      <c r="M1673" s="68"/>
      <c r="N1673" s="68"/>
      <c r="O1673" s="68"/>
      <c r="P1673" s="68"/>
      <c r="Q1673" s="68"/>
      <c r="S1673" s="72"/>
      <c r="U1673" s="72"/>
      <c r="W1673" s="72"/>
      <c r="Y1673" s="72"/>
    </row>
    <row r="1674" spans="1:25" s="71" customFormat="1" x14ac:dyDescent="0.2">
      <c r="A1674" s="77" t="s">
        <v>19</v>
      </c>
      <c r="B1674" s="68" t="s">
        <v>20</v>
      </c>
      <c r="C1674" s="68" t="s">
        <v>0</v>
      </c>
      <c r="D1674" s="68" t="s">
        <v>313</v>
      </c>
      <c r="E1674" s="78">
        <f>+IF(ISNUMBER(DATA!H994),DATA!H994,"n/a")</f>
        <v>26926.17</v>
      </c>
      <c r="F1674" s="79">
        <f>+IF(ISNUMBER(DATA!I994),DATA!I994,"n/a")</f>
        <v>-0.13523199999999999</v>
      </c>
      <c r="G1674" s="78">
        <f>+IF(ISNUMBER(DATA!J994),DATA!J994,"n/a")</f>
        <v>97964.37</v>
      </c>
      <c r="H1674" s="79">
        <f>+IF(ISNUMBER(DATA!K994),DATA!K994,"n/a")</f>
        <v>1.8998999999999999E-2</v>
      </c>
      <c r="I1674" s="78">
        <f>+IF(ISNUMBER(DATA!L994),DATA!L994,"n/a")</f>
        <v>220768.66</v>
      </c>
      <c r="J1674" s="79">
        <f>+IF(ISNUMBER(DATA!M994),DATA!M994,"n/a")</f>
        <v>3.7747999999999997E-2</v>
      </c>
      <c r="K1674" s="78">
        <f>+IF(ISNUMBER(DATA!N994),DATA!N994,"n/a")</f>
        <v>485555.11</v>
      </c>
      <c r="L1674" s="79">
        <f>+IF(ISNUMBER(DATA!O994),DATA!O994,"n/a")</f>
        <v>6.7424999999999999E-2</v>
      </c>
      <c r="M1674" s="68"/>
      <c r="N1674" s="68"/>
      <c r="O1674" s="68"/>
      <c r="P1674" s="68"/>
      <c r="Q1674" s="68"/>
      <c r="S1674" s="72"/>
      <c r="U1674" s="72"/>
      <c r="W1674" s="72"/>
      <c r="Y1674" s="72"/>
    </row>
    <row r="1675" spans="1:25" s="71" customFormat="1" x14ac:dyDescent="0.2">
      <c r="A1675" s="77" t="s">
        <v>19</v>
      </c>
      <c r="B1675" s="68" t="s">
        <v>20</v>
      </c>
      <c r="C1675" s="68" t="s">
        <v>0</v>
      </c>
      <c r="D1675" s="68" t="s">
        <v>314</v>
      </c>
      <c r="E1675" s="78">
        <f>+IF(ISNUMBER(DATA!H995),DATA!H995,"n/a")</f>
        <v>34383.61</v>
      </c>
      <c r="F1675" s="79">
        <f>+IF(ISNUMBER(DATA!I995),DATA!I995,"n/a")</f>
        <v>0.59240099999999996</v>
      </c>
      <c r="G1675" s="78">
        <f>+IF(ISNUMBER(DATA!J995),DATA!J995,"n/a")</f>
        <v>113607.78</v>
      </c>
      <c r="H1675" s="79">
        <f>+IF(ISNUMBER(DATA!K995),DATA!K995,"n/a")</f>
        <v>0.49676199999999998</v>
      </c>
      <c r="I1675" s="78">
        <f>+IF(ISNUMBER(DATA!L995),DATA!L995,"n/a")</f>
        <v>243484.6</v>
      </c>
      <c r="J1675" s="79">
        <f>+IF(ISNUMBER(DATA!M995),DATA!M995,"n/a")</f>
        <v>0.39296700000000001</v>
      </c>
      <c r="K1675" s="78">
        <f>+IF(ISNUMBER(DATA!N995),DATA!N995,"n/a")</f>
        <v>406517.7</v>
      </c>
      <c r="L1675" s="79">
        <f>+IF(ISNUMBER(DATA!O995),DATA!O995,"n/a")</f>
        <v>7.9492999999999994E-2</v>
      </c>
      <c r="M1675" s="68"/>
      <c r="N1675" s="68"/>
      <c r="O1675" s="68"/>
      <c r="P1675" s="68"/>
      <c r="Q1675" s="68"/>
      <c r="S1675" s="72"/>
      <c r="U1675" s="72"/>
      <c r="W1675" s="72"/>
      <c r="Y1675" s="72"/>
    </row>
    <row r="1676" spans="1:25" s="71" customFormat="1" x14ac:dyDescent="0.2">
      <c r="A1676" s="77" t="s">
        <v>19</v>
      </c>
      <c r="B1676" s="68" t="s">
        <v>20</v>
      </c>
      <c r="C1676" s="68" t="s">
        <v>0</v>
      </c>
      <c r="D1676" s="68" t="s">
        <v>315</v>
      </c>
      <c r="E1676" s="78">
        <f>+IF(ISNUMBER(DATA!H996),DATA!H996,"n/a")</f>
        <v>23854.44</v>
      </c>
      <c r="F1676" s="79">
        <f>+IF(ISNUMBER(DATA!I996),DATA!I996,"n/a")</f>
        <v>7.8919000000000003E-2</v>
      </c>
      <c r="G1676" s="78">
        <f>+IF(ISNUMBER(DATA!J996),DATA!J996,"n/a")</f>
        <v>77841.990000000005</v>
      </c>
      <c r="H1676" s="79">
        <f>+IF(ISNUMBER(DATA!K996),DATA!K996,"n/a")</f>
        <v>0.105902</v>
      </c>
      <c r="I1676" s="78">
        <f>+IF(ISNUMBER(DATA!L996),DATA!L996,"n/a")</f>
        <v>179123.77</v>
      </c>
      <c r="J1676" s="79">
        <f>+IF(ISNUMBER(DATA!M996),DATA!M996,"n/a")</f>
        <v>0.13625499999999999</v>
      </c>
      <c r="K1676" s="78">
        <f>+IF(ISNUMBER(DATA!N996),DATA!N996,"n/a")</f>
        <v>390848.53</v>
      </c>
      <c r="L1676" s="79">
        <f>+IF(ISNUMBER(DATA!O996),DATA!O996,"n/a")</f>
        <v>0.14210800000000001</v>
      </c>
      <c r="M1676" s="68"/>
      <c r="N1676" s="68"/>
      <c r="O1676" s="68"/>
      <c r="P1676" s="68"/>
      <c r="Q1676" s="68"/>
      <c r="S1676" s="72"/>
      <c r="U1676" s="72"/>
      <c r="W1676" s="72"/>
      <c r="Y1676" s="72"/>
    </row>
    <row r="1677" spans="1:25" s="71" customFormat="1" x14ac:dyDescent="0.2">
      <c r="A1677" s="77" t="s">
        <v>19</v>
      </c>
      <c r="B1677" s="68" t="s">
        <v>20</v>
      </c>
      <c r="C1677" s="68" t="s">
        <v>0</v>
      </c>
      <c r="D1677" s="68" t="s">
        <v>316</v>
      </c>
      <c r="E1677" s="78">
        <f>+IF(ISNUMBER(DATA!H997),DATA!H997,"n/a")</f>
        <v>21598.69</v>
      </c>
      <c r="F1677" s="79">
        <f>+IF(ISNUMBER(DATA!I997),DATA!I997,"n/a")</f>
        <v>0.19203700000000001</v>
      </c>
      <c r="G1677" s="78">
        <f>+IF(ISNUMBER(DATA!J997),DATA!J997,"n/a")</f>
        <v>73062.58</v>
      </c>
      <c r="H1677" s="79">
        <f>+IF(ISNUMBER(DATA!K997),DATA!K997,"n/a")</f>
        <v>0.13142100000000001</v>
      </c>
      <c r="I1677" s="78">
        <f>+IF(ISNUMBER(DATA!L997),DATA!L997,"n/a")</f>
        <v>165761.51</v>
      </c>
      <c r="J1677" s="79">
        <f>+IF(ISNUMBER(DATA!M997),DATA!M997,"n/a")</f>
        <v>0.104722</v>
      </c>
      <c r="K1677" s="78">
        <f>+IF(ISNUMBER(DATA!N997),DATA!N997,"n/a")</f>
        <v>349154.37</v>
      </c>
      <c r="L1677" s="79">
        <f>+IF(ISNUMBER(DATA!O997),DATA!O997,"n/a")</f>
        <v>0.10101</v>
      </c>
      <c r="M1677" s="68"/>
      <c r="N1677" s="68"/>
      <c r="O1677" s="68"/>
      <c r="P1677" s="68"/>
      <c r="Q1677" s="68"/>
      <c r="S1677" s="72"/>
      <c r="U1677" s="72"/>
      <c r="W1677" s="72"/>
      <c r="Y1677" s="72"/>
    </row>
    <row r="1678" spans="1:25" s="71" customFormat="1" x14ac:dyDescent="0.2">
      <c r="A1678" s="77" t="s">
        <v>19</v>
      </c>
      <c r="B1678" s="68" t="s">
        <v>20</v>
      </c>
      <c r="C1678" s="68" t="s">
        <v>0</v>
      </c>
      <c r="D1678" s="68" t="s">
        <v>317</v>
      </c>
      <c r="E1678" s="78">
        <f>+IF(ISNUMBER(DATA!H998),DATA!H998,"n/a")</f>
        <v>17058.87</v>
      </c>
      <c r="F1678" s="79">
        <f>+IF(ISNUMBER(DATA!I998),DATA!I998,"n/a")</f>
        <v>0.11934699999999999</v>
      </c>
      <c r="G1678" s="78">
        <f>+IF(ISNUMBER(DATA!J998),DATA!J998,"n/a")</f>
        <v>59289.71</v>
      </c>
      <c r="H1678" s="79">
        <f>+IF(ISNUMBER(DATA!K998),DATA!K998,"n/a")</f>
        <v>9.8236000000000004E-2</v>
      </c>
      <c r="I1678" s="78">
        <f>+IF(ISNUMBER(DATA!L998),DATA!L998,"n/a")</f>
        <v>142309.6</v>
      </c>
      <c r="J1678" s="79">
        <f>+IF(ISNUMBER(DATA!M998),DATA!M998,"n/a")</f>
        <v>0.11962</v>
      </c>
      <c r="K1678" s="78">
        <f>+IF(ISNUMBER(DATA!N998),DATA!N998,"n/a")</f>
        <v>304026.21000000002</v>
      </c>
      <c r="L1678" s="79">
        <f>+IF(ISNUMBER(DATA!O998),DATA!O998,"n/a")</f>
        <v>0.18095700000000001</v>
      </c>
      <c r="M1678" s="68"/>
      <c r="N1678" s="68"/>
      <c r="O1678" s="68"/>
      <c r="P1678" s="68"/>
      <c r="Q1678" s="68"/>
      <c r="S1678" s="72"/>
      <c r="U1678" s="72"/>
      <c r="W1678" s="72"/>
      <c r="Y1678" s="72"/>
    </row>
    <row r="1679" spans="1:25" s="71" customFormat="1" x14ac:dyDescent="0.2">
      <c r="A1679" s="77" t="s">
        <v>19</v>
      </c>
      <c r="B1679" s="68" t="s">
        <v>20</v>
      </c>
      <c r="C1679" s="68" t="s">
        <v>0</v>
      </c>
      <c r="D1679" s="68" t="s">
        <v>318</v>
      </c>
      <c r="E1679" s="78">
        <f>+IF(ISNUMBER(DATA!H999),DATA!H999,"n/a")</f>
        <v>16400.62</v>
      </c>
      <c r="F1679" s="79">
        <f>+IF(ISNUMBER(DATA!I999),DATA!I999,"n/a")</f>
        <v>0.40053299999999997</v>
      </c>
      <c r="G1679" s="78">
        <f>+IF(ISNUMBER(DATA!J999),DATA!J999,"n/a")</f>
        <v>53054.05</v>
      </c>
      <c r="H1679" s="79">
        <f>+IF(ISNUMBER(DATA!K999),DATA!K999,"n/a")</f>
        <v>0.39405800000000002</v>
      </c>
      <c r="I1679" s="78">
        <f>+IF(ISNUMBER(DATA!L999),DATA!L999,"n/a")</f>
        <v>111029.54</v>
      </c>
      <c r="J1679" s="79">
        <f>+IF(ISNUMBER(DATA!M999),DATA!M999,"n/a")</f>
        <v>0.22844500000000001</v>
      </c>
      <c r="K1679" s="78">
        <f>+IF(ISNUMBER(DATA!N999),DATA!N999,"n/a")</f>
        <v>207670.83</v>
      </c>
      <c r="L1679" s="79">
        <f>+IF(ISNUMBER(DATA!O999),DATA!O999,"n/a")</f>
        <v>5.2381999999999998E-2</v>
      </c>
      <c r="M1679" s="68"/>
      <c r="N1679" s="68"/>
      <c r="O1679" s="68"/>
      <c r="P1679" s="68"/>
      <c r="Q1679" s="68"/>
      <c r="S1679" s="72"/>
      <c r="U1679" s="72"/>
      <c r="W1679" s="72"/>
      <c r="Y1679" s="72"/>
    </row>
    <row r="1680" spans="1:25" s="71" customFormat="1" x14ac:dyDescent="0.2">
      <c r="A1680" s="77" t="s">
        <v>19</v>
      </c>
      <c r="B1680" s="68" t="s">
        <v>20</v>
      </c>
      <c r="C1680" s="68" t="s">
        <v>0</v>
      </c>
      <c r="D1680" s="68" t="s">
        <v>319</v>
      </c>
      <c r="E1680" s="78">
        <f>+IF(ISNUMBER(DATA!H1000),DATA!H1000,"n/a")</f>
        <v>6215.56</v>
      </c>
      <c r="F1680" s="79">
        <f>+IF(ISNUMBER(DATA!I1000),DATA!I1000,"n/a")</f>
        <v>0.77725</v>
      </c>
      <c r="G1680" s="78">
        <f>+IF(ISNUMBER(DATA!J1000),DATA!J1000,"n/a")</f>
        <v>21412.95</v>
      </c>
      <c r="H1680" s="79">
        <f>+IF(ISNUMBER(DATA!K1000),DATA!K1000,"n/a")</f>
        <v>0.61339699999999997</v>
      </c>
      <c r="I1680" s="78">
        <f>+IF(ISNUMBER(DATA!L1000),DATA!L1000,"n/a")</f>
        <v>47625.760000000002</v>
      </c>
      <c r="J1680" s="79">
        <f>+IF(ISNUMBER(DATA!M1000),DATA!M1000,"n/a")</f>
        <v>0.55930899999999995</v>
      </c>
      <c r="K1680" s="78">
        <f>+IF(ISNUMBER(DATA!N1000),DATA!N1000,"n/a")</f>
        <v>86589.92</v>
      </c>
      <c r="L1680" s="79">
        <f>+IF(ISNUMBER(DATA!O1000),DATA!O1000,"n/a")</f>
        <v>0.30022399999999999</v>
      </c>
      <c r="M1680" s="68"/>
      <c r="N1680" s="68"/>
      <c r="O1680" s="68"/>
      <c r="P1680" s="68"/>
      <c r="Q1680" s="68"/>
      <c r="S1680" s="72"/>
      <c r="U1680" s="72"/>
      <c r="W1680" s="72"/>
      <c r="Y1680" s="72"/>
    </row>
    <row r="1681" spans="1:25" s="71" customFormat="1" x14ac:dyDescent="0.2">
      <c r="A1681" s="77" t="s">
        <v>19</v>
      </c>
      <c r="B1681" s="68" t="s">
        <v>20</v>
      </c>
      <c r="C1681" s="68" t="s">
        <v>0</v>
      </c>
      <c r="D1681" s="68" t="s">
        <v>320</v>
      </c>
      <c r="E1681" s="78">
        <f>+IF(ISNUMBER(DATA!H1001),DATA!H1001,"n/a")</f>
        <v>17018.919999999998</v>
      </c>
      <c r="F1681" s="79">
        <f>+IF(ISNUMBER(DATA!I1001),DATA!I1001,"n/a")</f>
        <v>0.24610499999999999</v>
      </c>
      <c r="G1681" s="78">
        <f>+IF(ISNUMBER(DATA!J1001),DATA!J1001,"n/a")</f>
        <v>52132.480000000003</v>
      </c>
      <c r="H1681" s="79">
        <f>+IF(ISNUMBER(DATA!K1001),DATA!K1001,"n/a")</f>
        <v>6.8350999999999995E-2</v>
      </c>
      <c r="I1681" s="78">
        <f>+IF(ISNUMBER(DATA!L1001),DATA!L1001,"n/a")</f>
        <v>114226.52</v>
      </c>
      <c r="J1681" s="79">
        <f>+IF(ISNUMBER(DATA!M1001),DATA!M1001,"n/a")</f>
        <v>3.1054999999999999E-2</v>
      </c>
      <c r="K1681" s="78">
        <f>+IF(ISNUMBER(DATA!N1001),DATA!N1001,"n/a")</f>
        <v>242268.56</v>
      </c>
      <c r="L1681" s="79">
        <f>+IF(ISNUMBER(DATA!O1001),DATA!O1001,"n/a")</f>
        <v>0.117824</v>
      </c>
      <c r="M1681" s="68"/>
      <c r="N1681" s="68"/>
      <c r="O1681" s="68"/>
      <c r="P1681" s="68"/>
      <c r="Q1681" s="68"/>
      <c r="S1681" s="72"/>
      <c r="U1681" s="72"/>
      <c r="W1681" s="72"/>
      <c r="Y1681" s="72"/>
    </row>
    <row r="1682" spans="1:25" s="71" customFormat="1" x14ac:dyDescent="0.2">
      <c r="A1682" s="77" t="s">
        <v>19</v>
      </c>
      <c r="B1682" s="68" t="s">
        <v>20</v>
      </c>
      <c r="C1682" s="68" t="s">
        <v>0</v>
      </c>
      <c r="D1682" s="68" t="s">
        <v>321</v>
      </c>
      <c r="E1682" s="78">
        <f>+IF(ISNUMBER(DATA!H1002),DATA!H1002,"n/a")</f>
        <v>46607.73</v>
      </c>
      <c r="F1682" s="79">
        <f>+IF(ISNUMBER(DATA!I1002),DATA!I1002,"n/a")</f>
        <v>0.37031999999999998</v>
      </c>
      <c r="G1682" s="78">
        <f>+IF(ISNUMBER(DATA!J1002),DATA!J1002,"n/a")</f>
        <v>146557.88</v>
      </c>
      <c r="H1682" s="79">
        <f>+IF(ISNUMBER(DATA!K1002),DATA!K1002,"n/a")</f>
        <v>0.33405000000000001</v>
      </c>
      <c r="I1682" s="78">
        <f>+IF(ISNUMBER(DATA!L1002),DATA!L1002,"n/a")</f>
        <v>308200.40000000002</v>
      </c>
      <c r="J1682" s="79">
        <f>+IF(ISNUMBER(DATA!M1002),DATA!M1002,"n/a")</f>
        <v>0.24086299999999999</v>
      </c>
      <c r="K1682" s="78">
        <f>+IF(ISNUMBER(DATA!N1002),DATA!N1002,"n/a")</f>
        <v>607071.85</v>
      </c>
      <c r="L1682" s="79">
        <f>+IF(ISNUMBER(DATA!O1002),DATA!O1002,"n/a")</f>
        <v>0.15525700000000001</v>
      </c>
      <c r="M1682" s="68"/>
      <c r="N1682" s="68"/>
      <c r="O1682" s="68"/>
      <c r="P1682" s="68"/>
      <c r="Q1682" s="68"/>
      <c r="S1682" s="72"/>
      <c r="U1682" s="72"/>
      <c r="W1682" s="72"/>
      <c r="Y1682" s="72"/>
    </row>
    <row r="1683" spans="1:25" s="71" customFormat="1" x14ac:dyDescent="0.2">
      <c r="A1683" s="77" t="s">
        <v>19</v>
      </c>
      <c r="B1683" s="68" t="s">
        <v>20</v>
      </c>
      <c r="C1683" s="68" t="s">
        <v>0</v>
      </c>
      <c r="D1683" s="68" t="s">
        <v>322</v>
      </c>
      <c r="E1683" s="78">
        <f>+IF(ISNUMBER(DATA!H1003),DATA!H1003,"n/a")</f>
        <v>44400.07</v>
      </c>
      <c r="F1683" s="79">
        <f>+IF(ISNUMBER(DATA!I1003),DATA!I1003,"n/a")</f>
        <v>0.64115699999999998</v>
      </c>
      <c r="G1683" s="78">
        <f>+IF(ISNUMBER(DATA!J1003),DATA!J1003,"n/a")</f>
        <v>145717.23000000001</v>
      </c>
      <c r="H1683" s="79">
        <f>+IF(ISNUMBER(DATA!K1003),DATA!K1003,"n/a")</f>
        <v>0.51782399999999995</v>
      </c>
      <c r="I1683" s="78">
        <f>+IF(ISNUMBER(DATA!L1003),DATA!L1003,"n/a")</f>
        <v>307709.34000000003</v>
      </c>
      <c r="J1683" s="79">
        <f>+IF(ISNUMBER(DATA!M1003),DATA!M1003,"n/a")</f>
        <v>0.44829599999999997</v>
      </c>
      <c r="K1683" s="78">
        <f>+IF(ISNUMBER(DATA!N1003),DATA!N1003,"n/a")</f>
        <v>568197.18000000005</v>
      </c>
      <c r="L1683" s="79">
        <f>+IF(ISNUMBER(DATA!O1003),DATA!O1003,"n/a")</f>
        <v>0.172067</v>
      </c>
      <c r="M1683" s="68"/>
      <c r="N1683" s="68"/>
      <c r="O1683" s="68"/>
      <c r="P1683" s="68"/>
      <c r="Q1683" s="68"/>
      <c r="S1683" s="72"/>
      <c r="U1683" s="72"/>
      <c r="W1683" s="72"/>
      <c r="Y1683" s="72"/>
    </row>
    <row r="1684" spans="1:25" s="71" customFormat="1" x14ac:dyDescent="0.2">
      <c r="A1684" s="77" t="s">
        <v>19</v>
      </c>
      <c r="B1684" s="68" t="s">
        <v>20</v>
      </c>
      <c r="C1684" s="68" t="s">
        <v>0</v>
      </c>
      <c r="D1684" s="68" t="s">
        <v>323</v>
      </c>
      <c r="E1684" s="78">
        <f>+IF(ISNUMBER(DATA!H1004),DATA!H1004,"n/a")</f>
        <v>34104.86</v>
      </c>
      <c r="F1684" s="79">
        <f>+IF(ISNUMBER(DATA!I1004),DATA!I1004,"n/a")</f>
        <v>0.35557699999999998</v>
      </c>
      <c r="G1684" s="78">
        <f>+IF(ISNUMBER(DATA!J1004),DATA!J1004,"n/a")</f>
        <v>102422.23</v>
      </c>
      <c r="H1684" s="79">
        <f>+IF(ISNUMBER(DATA!K1004),DATA!K1004,"n/a")</f>
        <v>0.26601999999999998</v>
      </c>
      <c r="I1684" s="78">
        <f>+IF(ISNUMBER(DATA!L1004),DATA!L1004,"n/a")</f>
        <v>229854.25</v>
      </c>
      <c r="J1684" s="79">
        <f>+IF(ISNUMBER(DATA!M1004),DATA!M1004,"n/a")</f>
        <v>0.27868500000000002</v>
      </c>
      <c r="K1684" s="78">
        <f>+IF(ISNUMBER(DATA!N1004),DATA!N1004,"n/a")</f>
        <v>469259.2</v>
      </c>
      <c r="L1684" s="79">
        <f>+IF(ISNUMBER(DATA!O1004),DATA!O1004,"n/a")</f>
        <v>0.26205400000000001</v>
      </c>
      <c r="M1684" s="68"/>
      <c r="N1684" s="68"/>
      <c r="O1684" s="68"/>
      <c r="P1684" s="68"/>
      <c r="Q1684" s="68"/>
      <c r="S1684" s="72"/>
      <c r="U1684" s="72"/>
      <c r="W1684" s="72"/>
      <c r="Y1684" s="72"/>
    </row>
    <row r="1685" spans="1:25" s="71" customFormat="1" x14ac:dyDescent="0.2">
      <c r="A1685" s="77" t="s">
        <v>19</v>
      </c>
      <c r="B1685" s="68" t="s">
        <v>20</v>
      </c>
      <c r="C1685" s="68" t="s">
        <v>0</v>
      </c>
      <c r="D1685" s="68" t="s">
        <v>324</v>
      </c>
      <c r="E1685" s="78">
        <f>+IF(ISNUMBER(DATA!H1005),DATA!H1005,"n/a")</f>
        <v>21837.67</v>
      </c>
      <c r="F1685" s="79">
        <f>+IF(ISNUMBER(DATA!I1005),DATA!I1005,"n/a")</f>
        <v>-9.6740000000000003E-3</v>
      </c>
      <c r="G1685" s="78">
        <f>+IF(ISNUMBER(DATA!J1005),DATA!J1005,"n/a")</f>
        <v>79901.88</v>
      </c>
      <c r="H1685" s="79">
        <f>+IF(ISNUMBER(DATA!K1005),DATA!K1005,"n/a")</f>
        <v>0.215036</v>
      </c>
      <c r="I1685" s="78">
        <f>+IF(ISNUMBER(DATA!L1005),DATA!L1005,"n/a")</f>
        <v>179450.23</v>
      </c>
      <c r="J1685" s="79">
        <f>+IF(ISNUMBER(DATA!M1005),DATA!M1005,"n/a")</f>
        <v>0.283333</v>
      </c>
      <c r="K1685" s="78">
        <f>+IF(ISNUMBER(DATA!N1005),DATA!N1005,"n/a")</f>
        <v>387746.99</v>
      </c>
      <c r="L1685" s="79">
        <f>+IF(ISNUMBER(DATA!O1005),DATA!O1005,"n/a")</f>
        <v>0.25605899999999998</v>
      </c>
      <c r="M1685" s="68"/>
      <c r="N1685" s="68"/>
      <c r="O1685" s="68"/>
      <c r="P1685" s="68"/>
      <c r="Q1685" s="68"/>
      <c r="S1685" s="72"/>
      <c r="U1685" s="72"/>
      <c r="W1685" s="72"/>
      <c r="Y1685" s="72"/>
    </row>
    <row r="1686" spans="1:25" s="71" customFormat="1" x14ac:dyDescent="0.2">
      <c r="A1686" s="77" t="s">
        <v>19</v>
      </c>
      <c r="B1686" s="68" t="s">
        <v>20</v>
      </c>
      <c r="C1686" s="68" t="s">
        <v>0</v>
      </c>
      <c r="D1686" s="68" t="s">
        <v>325</v>
      </c>
      <c r="E1686" s="78">
        <f>+IF(ISNUMBER(DATA!H1006),DATA!H1006,"n/a")</f>
        <v>36798.699999999997</v>
      </c>
      <c r="F1686" s="79">
        <f>+IF(ISNUMBER(DATA!I1006),DATA!I1006,"n/a")</f>
        <v>6.2870999999999996E-2</v>
      </c>
      <c r="G1686" s="78">
        <f>+IF(ISNUMBER(DATA!J1006),DATA!J1006,"n/a")</f>
        <v>108047.54</v>
      </c>
      <c r="H1686" s="79">
        <f>+IF(ISNUMBER(DATA!K1006),DATA!K1006,"n/a")</f>
        <v>2.7959999999999999E-2</v>
      </c>
      <c r="I1686" s="78">
        <f>+IF(ISNUMBER(DATA!L1006),DATA!L1006,"n/a")</f>
        <v>240196.44</v>
      </c>
      <c r="J1686" s="79">
        <f>+IF(ISNUMBER(DATA!M1006),DATA!M1006,"n/a")</f>
        <v>6.1025000000000003E-2</v>
      </c>
      <c r="K1686" s="78">
        <f>+IF(ISNUMBER(DATA!N1006),DATA!N1006,"n/a")</f>
        <v>527651.13</v>
      </c>
      <c r="L1686" s="79">
        <f>+IF(ISNUMBER(DATA!O1006),DATA!O1006,"n/a")</f>
        <v>2.4684999999999999E-2</v>
      </c>
      <c r="M1686" s="68"/>
      <c r="N1686" s="68"/>
      <c r="O1686" s="68"/>
      <c r="P1686" s="68"/>
      <c r="Q1686" s="68"/>
      <c r="S1686" s="72"/>
      <c r="U1686" s="72"/>
      <c r="W1686" s="72"/>
      <c r="Y1686" s="72"/>
    </row>
    <row r="1687" spans="1:25" s="71" customFormat="1" x14ac:dyDescent="0.2">
      <c r="A1687" s="77" t="s">
        <v>19</v>
      </c>
      <c r="B1687" s="68" t="s">
        <v>20</v>
      </c>
      <c r="C1687" s="68" t="s">
        <v>0</v>
      </c>
      <c r="D1687" s="68" t="s">
        <v>351</v>
      </c>
      <c r="E1687" s="78">
        <f>+IF(ISNUMBER(DATA!H1007),DATA!H1007,"n/a")</f>
        <v>7825.13</v>
      </c>
      <c r="F1687" s="79">
        <f>+IF(ISNUMBER(DATA!I1007),DATA!I1007,"n/a")</f>
        <v>0.174509</v>
      </c>
      <c r="G1687" s="78">
        <f>+IF(ISNUMBER(DATA!J1007),DATA!J1007,"n/a")</f>
        <v>25902.83</v>
      </c>
      <c r="H1687" s="79">
        <f>+IF(ISNUMBER(DATA!K1007),DATA!K1007,"n/a")</f>
        <v>6.0176E-2</v>
      </c>
      <c r="I1687" s="78">
        <f>+IF(ISNUMBER(DATA!L1007),DATA!L1007,"n/a")</f>
        <v>61151.41</v>
      </c>
      <c r="J1687" s="79">
        <f>+IF(ISNUMBER(DATA!M1007),DATA!M1007,"n/a")</f>
        <v>9.536E-2</v>
      </c>
      <c r="K1687" s="78">
        <f>+IF(ISNUMBER(DATA!N1007),DATA!N1007,"n/a")</f>
        <v>133992.85</v>
      </c>
      <c r="L1687" s="79">
        <f>+IF(ISNUMBER(DATA!O1007),DATA!O1007,"n/a")</f>
        <v>0.15162300000000001</v>
      </c>
      <c r="M1687" s="68"/>
      <c r="N1687" s="68"/>
      <c r="O1687" s="68"/>
      <c r="P1687" s="68"/>
      <c r="Q1687" s="68"/>
      <c r="S1687" s="72"/>
      <c r="U1687" s="72"/>
      <c r="W1687" s="72"/>
      <c r="Y1687" s="72"/>
    </row>
    <row r="1688" spans="1:25" s="71" customFormat="1" x14ac:dyDescent="0.2">
      <c r="A1688" s="77" t="s">
        <v>19</v>
      </c>
      <c r="B1688" s="68" t="s">
        <v>20</v>
      </c>
      <c r="C1688" s="68" t="s">
        <v>0</v>
      </c>
      <c r="D1688" s="68" t="s">
        <v>352</v>
      </c>
      <c r="E1688" s="78">
        <f>+IF(ISNUMBER(DATA!H1008),DATA!H1008,"n/a")</f>
        <v>9706.07</v>
      </c>
      <c r="F1688" s="79">
        <f>+IF(ISNUMBER(DATA!I1008),DATA!I1008,"n/a")</f>
        <v>0.157831</v>
      </c>
      <c r="G1688" s="78">
        <f>+IF(ISNUMBER(DATA!J1008),DATA!J1008,"n/a")</f>
        <v>32390.19</v>
      </c>
      <c r="H1688" s="79">
        <f>+IF(ISNUMBER(DATA!K1008),DATA!K1008,"n/a")</f>
        <v>0.130048</v>
      </c>
      <c r="I1688" s="78">
        <f>+IF(ISNUMBER(DATA!L1008),DATA!L1008,"n/a")</f>
        <v>72630.47</v>
      </c>
      <c r="J1688" s="79">
        <f>+IF(ISNUMBER(DATA!M1008),DATA!M1008,"n/a")</f>
        <v>0.18887499999999999</v>
      </c>
      <c r="K1688" s="78">
        <f>+IF(ISNUMBER(DATA!N1008),DATA!N1008,"n/a")</f>
        <v>147865.9</v>
      </c>
      <c r="L1688" s="79">
        <f>+IF(ISNUMBER(DATA!O1008),DATA!O1008,"n/a")</f>
        <v>0.149758</v>
      </c>
      <c r="M1688" s="68"/>
      <c r="N1688" s="68"/>
      <c r="O1688" s="68"/>
      <c r="P1688" s="68"/>
      <c r="Q1688" s="68"/>
      <c r="S1688" s="72"/>
      <c r="U1688" s="72"/>
      <c r="W1688" s="72"/>
      <c r="Y1688" s="72"/>
    </row>
    <row r="1689" spans="1:25" s="71" customFormat="1" x14ac:dyDescent="0.2">
      <c r="A1689" s="77"/>
      <c r="B1689" s="68"/>
      <c r="C1689" s="68"/>
      <c r="D1689" s="68"/>
      <c r="E1689" s="102"/>
      <c r="F1689" s="104"/>
      <c r="G1689" s="102"/>
      <c r="H1689" s="104"/>
      <c r="I1689" s="102"/>
      <c r="J1689" s="104"/>
      <c r="K1689" s="102"/>
      <c r="L1689" s="104"/>
      <c r="M1689" s="68"/>
      <c r="N1689" s="68"/>
      <c r="O1689" s="68"/>
      <c r="P1689" s="68"/>
      <c r="Q1689" s="68"/>
      <c r="S1689" s="72"/>
      <c r="U1689" s="72"/>
      <c r="W1689" s="72"/>
      <c r="Y1689" s="72"/>
    </row>
    <row r="1690" spans="1:25" s="71" customFormat="1" x14ac:dyDescent="0.2">
      <c r="A1690" s="77" t="s">
        <v>19</v>
      </c>
      <c r="B1690" s="68" t="s">
        <v>20</v>
      </c>
      <c r="C1690" s="68" t="s">
        <v>9</v>
      </c>
      <c r="D1690" s="68" t="s">
        <v>278</v>
      </c>
      <c r="E1690" s="88">
        <f>+IF(ISNUMBER(DATA!H1018),DATA!H1018,"n/a")</f>
        <v>1604.91</v>
      </c>
      <c r="F1690" s="79">
        <f>+IF(ISNUMBER(DATA!I1018),DATA!I1018,"n/a")</f>
        <v>-1.4352999999999999E-2</v>
      </c>
      <c r="G1690" s="88">
        <f>+IF(ISNUMBER(DATA!J1018),DATA!J1018,"n/a")</f>
        <v>5876.02</v>
      </c>
      <c r="H1690" s="79">
        <f>+IF(ISNUMBER(DATA!K1018),DATA!K1018,"n/a")</f>
        <v>4.4915999999999998E-2</v>
      </c>
      <c r="I1690" s="88">
        <f>+IF(ISNUMBER(DATA!L1018),DATA!L1018,"n/a")</f>
        <v>13496.01</v>
      </c>
      <c r="J1690" s="79">
        <f>+IF(ISNUMBER(DATA!M1018),DATA!M1018,"n/a")</f>
        <v>5.1312000000000003E-2</v>
      </c>
      <c r="K1690" s="88">
        <f>+IF(ISNUMBER(DATA!N1018),DATA!N1018,"n/a")</f>
        <v>28932.84</v>
      </c>
      <c r="L1690" s="79">
        <f>+IF(ISNUMBER(DATA!O1018),DATA!O1018,"n/a")</f>
        <v>0.119827</v>
      </c>
      <c r="M1690" s="68"/>
      <c r="N1690" s="68"/>
      <c r="O1690" s="68"/>
      <c r="P1690" s="68"/>
      <c r="Q1690" s="68"/>
      <c r="S1690" s="72"/>
      <c r="U1690" s="72"/>
      <c r="W1690" s="72"/>
      <c r="Y1690" s="72"/>
    </row>
    <row r="1691" spans="1:25" s="71" customFormat="1" x14ac:dyDescent="0.2">
      <c r="A1691" s="77" t="s">
        <v>19</v>
      </c>
      <c r="B1691" s="68" t="s">
        <v>20</v>
      </c>
      <c r="C1691" s="68" t="s">
        <v>9</v>
      </c>
      <c r="D1691" s="68" t="s">
        <v>279</v>
      </c>
      <c r="E1691" s="88">
        <f>+IF(ISNUMBER(DATA!H1019),DATA!H1019,"n/a")</f>
        <v>3044.4</v>
      </c>
      <c r="F1691" s="79">
        <f>+IF(ISNUMBER(DATA!I1019),DATA!I1019,"n/a")</f>
        <v>0.39852799999999999</v>
      </c>
      <c r="G1691" s="88">
        <f>+IF(ISNUMBER(DATA!J1019),DATA!J1019,"n/a")</f>
        <v>8458.01</v>
      </c>
      <c r="H1691" s="79">
        <f>+IF(ISNUMBER(DATA!K1019),DATA!K1019,"n/a")</f>
        <v>0.30951899999999999</v>
      </c>
      <c r="I1691" s="88">
        <f>+IF(ISNUMBER(DATA!L1019),DATA!L1019,"n/a")</f>
        <v>17549.509999999998</v>
      </c>
      <c r="J1691" s="79">
        <f>+IF(ISNUMBER(DATA!M1019),DATA!M1019,"n/a")</f>
        <v>0.24909600000000001</v>
      </c>
      <c r="K1691" s="88">
        <f>+IF(ISNUMBER(DATA!N1019),DATA!N1019,"n/a")</f>
        <v>38404.04</v>
      </c>
      <c r="L1691" s="79">
        <f>+IF(ISNUMBER(DATA!O1019),DATA!O1019,"n/a")</f>
        <v>0.23368900000000001</v>
      </c>
      <c r="M1691" s="68"/>
      <c r="N1691" s="68"/>
      <c r="O1691" s="68"/>
      <c r="P1691" s="68"/>
      <c r="Q1691" s="68"/>
      <c r="S1691" s="72"/>
      <c r="U1691" s="72"/>
      <c r="W1691" s="72"/>
      <c r="Y1691" s="72"/>
    </row>
    <row r="1692" spans="1:25" s="71" customFormat="1" x14ac:dyDescent="0.2">
      <c r="A1692" s="77" t="s">
        <v>19</v>
      </c>
      <c r="B1692" s="68" t="s">
        <v>20</v>
      </c>
      <c r="C1692" s="68" t="s">
        <v>9</v>
      </c>
      <c r="D1692" s="68" t="s">
        <v>280</v>
      </c>
      <c r="E1692" s="88">
        <f>+IF(ISNUMBER(DATA!H1020),DATA!H1020,"n/a")</f>
        <v>11516.51</v>
      </c>
      <c r="F1692" s="79">
        <f>+IF(ISNUMBER(DATA!I1020),DATA!I1020,"n/a")</f>
        <v>0.67660699999999996</v>
      </c>
      <c r="G1692" s="88">
        <f>+IF(ISNUMBER(DATA!J1020),DATA!J1020,"n/a")</f>
        <v>40049.910000000003</v>
      </c>
      <c r="H1692" s="79">
        <f>+IF(ISNUMBER(DATA!K1020),DATA!K1020,"n/a")</f>
        <v>0.80342599999999997</v>
      </c>
      <c r="I1692" s="88">
        <f>+IF(ISNUMBER(DATA!L1020),DATA!L1020,"n/a")</f>
        <v>92033.08</v>
      </c>
      <c r="J1692" s="79">
        <f>+IF(ISNUMBER(DATA!M1020),DATA!M1020,"n/a")</f>
        <v>0.81786199999999998</v>
      </c>
      <c r="K1692" s="88">
        <f>+IF(ISNUMBER(DATA!N1020),DATA!N1020,"n/a")</f>
        <v>168492.41</v>
      </c>
      <c r="L1692" s="79">
        <f>+IF(ISNUMBER(DATA!O1020),DATA!O1020,"n/a")</f>
        <v>0.59826199999999996</v>
      </c>
      <c r="M1692" s="68"/>
      <c r="N1692" s="68"/>
      <c r="O1692" s="68"/>
      <c r="P1692" s="68"/>
      <c r="Q1692" s="68"/>
      <c r="S1692" s="72"/>
      <c r="U1692" s="72"/>
      <c r="W1692" s="72"/>
      <c r="Y1692" s="72"/>
    </row>
    <row r="1693" spans="1:25" s="71" customFormat="1" x14ac:dyDescent="0.2">
      <c r="A1693" s="77" t="s">
        <v>19</v>
      </c>
      <c r="B1693" s="68" t="s">
        <v>20</v>
      </c>
      <c r="C1693" s="68" t="s">
        <v>9</v>
      </c>
      <c r="D1693" s="68" t="s">
        <v>281</v>
      </c>
      <c r="E1693" s="88">
        <f>+IF(ISNUMBER(DATA!H1021),DATA!H1021,"n/a")</f>
        <v>1152.94</v>
      </c>
      <c r="F1693" s="79">
        <f>+IF(ISNUMBER(DATA!I1021),DATA!I1021,"n/a")</f>
        <v>-4.9466999999999997E-2</v>
      </c>
      <c r="G1693" s="88">
        <f>+IF(ISNUMBER(DATA!J1021),DATA!J1021,"n/a")</f>
        <v>3424.89</v>
      </c>
      <c r="H1693" s="79">
        <f>+IF(ISNUMBER(DATA!K1021),DATA!K1021,"n/a")</f>
        <v>-4.5643000000000003E-2</v>
      </c>
      <c r="I1693" s="88">
        <f>+IF(ISNUMBER(DATA!L1021),DATA!L1021,"n/a")</f>
        <v>7666.56</v>
      </c>
      <c r="J1693" s="79">
        <f>+IF(ISNUMBER(DATA!M1021),DATA!M1021,"n/a")</f>
        <v>3.9839999999999997E-3</v>
      </c>
      <c r="K1693" s="88">
        <f>+IF(ISNUMBER(DATA!N1021),DATA!N1021,"n/a")</f>
        <v>16712.939999999999</v>
      </c>
      <c r="L1693" s="79">
        <f>+IF(ISNUMBER(DATA!O1021),DATA!O1021,"n/a")</f>
        <v>-1.2936E-2</v>
      </c>
      <c r="M1693" s="68"/>
      <c r="N1693" s="68"/>
      <c r="O1693" s="68"/>
      <c r="P1693" s="68"/>
      <c r="Q1693" s="68"/>
      <c r="S1693" s="72"/>
      <c r="U1693" s="72"/>
      <c r="W1693" s="72"/>
      <c r="Y1693" s="72"/>
    </row>
    <row r="1694" spans="1:25" s="71" customFormat="1" x14ac:dyDescent="0.2">
      <c r="A1694" s="77" t="s">
        <v>19</v>
      </c>
      <c r="B1694" s="68" t="s">
        <v>20</v>
      </c>
      <c r="C1694" s="68" t="s">
        <v>9</v>
      </c>
      <c r="D1694" s="68" t="s">
        <v>282</v>
      </c>
      <c r="E1694" s="88">
        <f>+IF(ISNUMBER(DATA!H1022),DATA!H1022,"n/a")</f>
        <v>5769.49</v>
      </c>
      <c r="F1694" s="79">
        <f>+IF(ISNUMBER(DATA!I1022),DATA!I1022,"n/a")</f>
        <v>0.182285</v>
      </c>
      <c r="G1694" s="88">
        <f>+IF(ISNUMBER(DATA!J1022),DATA!J1022,"n/a")</f>
        <v>20395.53</v>
      </c>
      <c r="H1694" s="79">
        <f>+IF(ISNUMBER(DATA!K1022),DATA!K1022,"n/a")</f>
        <v>0.16591900000000001</v>
      </c>
      <c r="I1694" s="88">
        <f>+IF(ISNUMBER(DATA!L1022),DATA!L1022,"n/a")</f>
        <v>46505.47</v>
      </c>
      <c r="J1694" s="79">
        <f>+IF(ISNUMBER(DATA!M1022),DATA!M1022,"n/a")</f>
        <v>0.13980100000000001</v>
      </c>
      <c r="K1694" s="88">
        <f>+IF(ISNUMBER(DATA!N1022),DATA!N1022,"n/a")</f>
        <v>94564.02</v>
      </c>
      <c r="L1694" s="79">
        <f>+IF(ISNUMBER(DATA!O1022),DATA!O1022,"n/a")</f>
        <v>0.188939</v>
      </c>
      <c r="M1694" s="68"/>
      <c r="N1694" s="68"/>
      <c r="O1694" s="68"/>
      <c r="P1694" s="68"/>
      <c r="Q1694" s="68"/>
      <c r="S1694" s="72"/>
      <c r="U1694" s="72"/>
      <c r="W1694" s="72"/>
      <c r="Y1694" s="72"/>
    </row>
    <row r="1695" spans="1:25" s="71" customFormat="1" x14ac:dyDescent="0.2">
      <c r="A1695" s="77" t="s">
        <v>19</v>
      </c>
      <c r="B1695" s="68" t="s">
        <v>20</v>
      </c>
      <c r="C1695" s="68" t="s">
        <v>9</v>
      </c>
      <c r="D1695" s="68" t="s">
        <v>283</v>
      </c>
      <c r="E1695" s="88">
        <f>+IF(ISNUMBER(DATA!H1023),DATA!H1023,"n/a")</f>
        <v>12559.55</v>
      </c>
      <c r="F1695" s="79">
        <f>+IF(ISNUMBER(DATA!I1023),DATA!I1023,"n/a")</f>
        <v>2.63775</v>
      </c>
      <c r="G1695" s="88">
        <f>+IF(ISNUMBER(DATA!J1023),DATA!J1023,"n/a")</f>
        <v>42908.69</v>
      </c>
      <c r="H1695" s="79">
        <f>+IF(ISNUMBER(DATA!K1023),DATA!K1023,"n/a")</f>
        <v>2.5359560000000001</v>
      </c>
      <c r="I1695" s="88">
        <f>+IF(ISNUMBER(DATA!L1023),DATA!L1023,"n/a")</f>
        <v>97237.4</v>
      </c>
      <c r="J1695" s="79">
        <f>+IF(ISNUMBER(DATA!M1023),DATA!M1023,"n/a")</f>
        <v>2.3636940000000002</v>
      </c>
      <c r="K1695" s="88">
        <f>+IF(ISNUMBER(DATA!N1023),DATA!N1023,"n/a")</f>
        <v>153663.79</v>
      </c>
      <c r="L1695" s="79">
        <f>+IF(ISNUMBER(DATA!O1023),DATA!O1023,"n/a")</f>
        <v>1.6195870000000001</v>
      </c>
      <c r="M1695" s="68"/>
      <c r="N1695" s="68"/>
      <c r="O1695" s="68"/>
      <c r="P1695" s="68"/>
      <c r="Q1695" s="68"/>
      <c r="S1695" s="72"/>
      <c r="U1695" s="72"/>
      <c r="W1695" s="72"/>
      <c r="Y1695" s="72"/>
    </row>
    <row r="1696" spans="1:25" s="71" customFormat="1" x14ac:dyDescent="0.2">
      <c r="A1696" s="77" t="s">
        <v>19</v>
      </c>
      <c r="B1696" s="68" t="s">
        <v>20</v>
      </c>
      <c r="C1696" s="68" t="s">
        <v>9</v>
      </c>
      <c r="D1696" s="68" t="s">
        <v>284</v>
      </c>
      <c r="E1696" s="88">
        <f>+IF(ISNUMBER(DATA!H1024),DATA!H1024,"n/a")</f>
        <v>1269.67</v>
      </c>
      <c r="F1696" s="79">
        <f>+IF(ISNUMBER(DATA!I1024),DATA!I1024,"n/a")</f>
        <v>0.121894</v>
      </c>
      <c r="G1696" s="88">
        <f>+IF(ISNUMBER(DATA!J1024),DATA!J1024,"n/a")</f>
        <v>4023.75</v>
      </c>
      <c r="H1696" s="79">
        <f>+IF(ISNUMBER(DATA!K1024),DATA!K1024,"n/a")</f>
        <v>0.17027700000000001</v>
      </c>
      <c r="I1696" s="88">
        <f>+IF(ISNUMBER(DATA!L1024),DATA!L1024,"n/a")</f>
        <v>9054.27</v>
      </c>
      <c r="J1696" s="79">
        <f>+IF(ISNUMBER(DATA!M1024),DATA!M1024,"n/a")</f>
        <v>0.281754</v>
      </c>
      <c r="K1696" s="88">
        <f>+IF(ISNUMBER(DATA!N1024),DATA!N1024,"n/a")</f>
        <v>19129.580000000002</v>
      </c>
      <c r="L1696" s="79">
        <f>+IF(ISNUMBER(DATA!O1024),DATA!O1024,"n/a")</f>
        <v>0.43519799999999997</v>
      </c>
      <c r="M1696" s="68"/>
      <c r="N1696" s="68"/>
      <c r="O1696" s="68"/>
      <c r="P1696" s="68"/>
      <c r="Q1696" s="68"/>
      <c r="S1696" s="72"/>
      <c r="U1696" s="72"/>
      <c r="W1696" s="72"/>
      <c r="Y1696" s="72"/>
    </row>
    <row r="1697" spans="1:25" s="71" customFormat="1" x14ac:dyDescent="0.2">
      <c r="A1697" s="77" t="s">
        <v>19</v>
      </c>
      <c r="B1697" s="68" t="s">
        <v>20</v>
      </c>
      <c r="C1697" s="68" t="s">
        <v>9</v>
      </c>
      <c r="D1697" s="68" t="s">
        <v>285</v>
      </c>
      <c r="E1697" s="88">
        <f>+IF(ISNUMBER(DATA!H1025),DATA!H1025,"n/a")</f>
        <v>4579.76</v>
      </c>
      <c r="F1697" s="79">
        <f>+IF(ISNUMBER(DATA!I1025),DATA!I1025,"n/a")</f>
        <v>0.18582399999999999</v>
      </c>
      <c r="G1697" s="88">
        <f>+IF(ISNUMBER(DATA!J1025),DATA!J1025,"n/a")</f>
        <v>15968.57</v>
      </c>
      <c r="H1697" s="79">
        <f>+IF(ISNUMBER(DATA!K1025),DATA!K1025,"n/a")</f>
        <v>0.223218</v>
      </c>
      <c r="I1697" s="88">
        <f>+IF(ISNUMBER(DATA!L1025),DATA!L1025,"n/a")</f>
        <v>37997.67</v>
      </c>
      <c r="J1697" s="79">
        <f>+IF(ISNUMBER(DATA!M1025),DATA!M1025,"n/a")</f>
        <v>0.241892</v>
      </c>
      <c r="K1697" s="88">
        <f>+IF(ISNUMBER(DATA!N1025),DATA!N1025,"n/a")</f>
        <v>75703.55</v>
      </c>
      <c r="L1697" s="79">
        <f>+IF(ISNUMBER(DATA!O1025),DATA!O1025,"n/a")</f>
        <v>0.238791</v>
      </c>
      <c r="M1697" s="68"/>
      <c r="N1697" s="68"/>
      <c r="O1697" s="68"/>
      <c r="P1697" s="68"/>
      <c r="Q1697" s="68"/>
      <c r="S1697" s="72"/>
      <c r="U1697" s="72"/>
      <c r="W1697" s="72"/>
      <c r="Y1697" s="72"/>
    </row>
    <row r="1698" spans="1:25" s="71" customFormat="1" x14ac:dyDescent="0.2">
      <c r="A1698" s="77" t="s">
        <v>19</v>
      </c>
      <c r="B1698" s="68" t="s">
        <v>20</v>
      </c>
      <c r="C1698" s="68" t="s">
        <v>9</v>
      </c>
      <c r="D1698" s="68" t="s">
        <v>286</v>
      </c>
      <c r="E1698" s="88">
        <f>+IF(ISNUMBER(DATA!H1026),DATA!H1026,"n/a")</f>
        <v>2318.02</v>
      </c>
      <c r="F1698" s="79">
        <f>+IF(ISNUMBER(DATA!I1026),DATA!I1026,"n/a")</f>
        <v>0.14035400000000001</v>
      </c>
      <c r="G1698" s="88">
        <f>+IF(ISNUMBER(DATA!J1026),DATA!J1026,"n/a")</f>
        <v>7667.18</v>
      </c>
      <c r="H1698" s="79">
        <f>+IF(ISNUMBER(DATA!K1026),DATA!K1026,"n/a")</f>
        <v>0.21854999999999999</v>
      </c>
      <c r="I1698" s="88">
        <f>+IF(ISNUMBER(DATA!L1026),DATA!L1026,"n/a")</f>
        <v>18464.03</v>
      </c>
      <c r="J1698" s="79">
        <f>+IF(ISNUMBER(DATA!M1026),DATA!M1026,"n/a")</f>
        <v>0.355792</v>
      </c>
      <c r="K1698" s="88">
        <f>+IF(ISNUMBER(DATA!N1026),DATA!N1026,"n/a")</f>
        <v>38598.39</v>
      </c>
      <c r="L1698" s="79">
        <f>+IF(ISNUMBER(DATA!O1026),DATA!O1026,"n/a")</f>
        <v>0.40143299999999998</v>
      </c>
      <c r="M1698" s="68"/>
      <c r="N1698" s="68"/>
      <c r="O1698" s="68"/>
      <c r="P1698" s="68"/>
      <c r="Q1698" s="68"/>
      <c r="S1698" s="72"/>
      <c r="U1698" s="72"/>
      <c r="W1698" s="72"/>
      <c r="Y1698" s="72"/>
    </row>
    <row r="1699" spans="1:25" s="71" customFormat="1" x14ac:dyDescent="0.2">
      <c r="A1699" s="77" t="s">
        <v>19</v>
      </c>
      <c r="B1699" s="68" t="s">
        <v>20</v>
      </c>
      <c r="C1699" s="68" t="s">
        <v>9</v>
      </c>
      <c r="D1699" s="68" t="s">
        <v>287</v>
      </c>
      <c r="E1699" s="88">
        <f>+IF(ISNUMBER(DATA!H1027),DATA!H1027,"n/a")</f>
        <v>1185.79</v>
      </c>
      <c r="F1699" s="79">
        <f>+IF(ISNUMBER(DATA!I1027),DATA!I1027,"n/a")</f>
        <v>-8.8520000000000005E-3</v>
      </c>
      <c r="G1699" s="88">
        <f>+IF(ISNUMBER(DATA!J1027),DATA!J1027,"n/a")</f>
        <v>3833.34</v>
      </c>
      <c r="H1699" s="79">
        <f>+IF(ISNUMBER(DATA!K1027),DATA!K1027,"n/a")</f>
        <v>3.7700999999999998E-2</v>
      </c>
      <c r="I1699" s="88">
        <f>+IF(ISNUMBER(DATA!L1027),DATA!L1027,"n/a")</f>
        <v>8160.99</v>
      </c>
      <c r="J1699" s="79">
        <f>+IF(ISNUMBER(DATA!M1027),DATA!M1027,"n/a")</f>
        <v>-2.6138999999999999E-2</v>
      </c>
      <c r="K1699" s="88">
        <f>+IF(ISNUMBER(DATA!N1027),DATA!N1027,"n/a")</f>
        <v>18314.18</v>
      </c>
      <c r="L1699" s="79">
        <f>+IF(ISNUMBER(DATA!O1027),DATA!O1027,"n/a")</f>
        <v>1.8162999999999999E-2</v>
      </c>
      <c r="M1699" s="68"/>
      <c r="N1699" s="68"/>
      <c r="O1699" s="68"/>
      <c r="P1699" s="68"/>
      <c r="Q1699" s="68"/>
      <c r="S1699" s="72"/>
      <c r="U1699" s="72"/>
      <c r="W1699" s="72"/>
      <c r="Y1699" s="72"/>
    </row>
    <row r="1700" spans="1:25" s="71" customFormat="1" x14ac:dyDescent="0.2">
      <c r="A1700" s="77" t="s">
        <v>19</v>
      </c>
      <c r="B1700" s="68" t="s">
        <v>20</v>
      </c>
      <c r="C1700" s="68" t="s">
        <v>9</v>
      </c>
      <c r="D1700" s="68" t="s">
        <v>288</v>
      </c>
      <c r="E1700" s="88">
        <f>+IF(ISNUMBER(DATA!H1028),DATA!H1028,"n/a")</f>
        <v>1507.29</v>
      </c>
      <c r="F1700" s="79">
        <f>+IF(ISNUMBER(DATA!I1028),DATA!I1028,"n/a")</f>
        <v>3.9560999999999999E-2</v>
      </c>
      <c r="G1700" s="88">
        <f>+IF(ISNUMBER(DATA!J1028),DATA!J1028,"n/a")</f>
        <v>4926.4799999999996</v>
      </c>
      <c r="H1700" s="79">
        <f>+IF(ISNUMBER(DATA!K1028),DATA!K1028,"n/a")</f>
        <v>-8.1119999999999994E-3</v>
      </c>
      <c r="I1700" s="88">
        <f>+IF(ISNUMBER(DATA!L1028),DATA!L1028,"n/a")</f>
        <v>11072.34</v>
      </c>
      <c r="J1700" s="79">
        <f>+IF(ISNUMBER(DATA!M1028),DATA!M1028,"n/a")</f>
        <v>-2.7049999999999999E-3</v>
      </c>
      <c r="K1700" s="88">
        <f>+IF(ISNUMBER(DATA!N1028),DATA!N1028,"n/a")</f>
        <v>24392.880000000001</v>
      </c>
      <c r="L1700" s="79">
        <f>+IF(ISNUMBER(DATA!O1028),DATA!O1028,"n/a")</f>
        <v>3.4646000000000003E-2</v>
      </c>
      <c r="M1700" s="68"/>
      <c r="N1700" s="68"/>
      <c r="O1700" s="68"/>
      <c r="P1700" s="68"/>
      <c r="Q1700" s="68"/>
      <c r="S1700" s="72"/>
      <c r="U1700" s="72"/>
      <c r="W1700" s="72"/>
      <c r="Y1700" s="72"/>
    </row>
    <row r="1701" spans="1:25" s="71" customFormat="1" x14ac:dyDescent="0.2">
      <c r="A1701" s="77" t="s">
        <v>19</v>
      </c>
      <c r="B1701" s="68" t="s">
        <v>20</v>
      </c>
      <c r="C1701" s="68" t="s">
        <v>9</v>
      </c>
      <c r="D1701" s="68" t="s">
        <v>289</v>
      </c>
      <c r="E1701" s="88">
        <f>+IF(ISNUMBER(DATA!H1029),DATA!H1029,"n/a")</f>
        <v>2212.13</v>
      </c>
      <c r="F1701" s="79">
        <f>+IF(ISNUMBER(DATA!I1029),DATA!I1029,"n/a")</f>
        <v>0.23467499999999999</v>
      </c>
      <c r="G1701" s="88">
        <f>+IF(ISNUMBER(DATA!J1029),DATA!J1029,"n/a")</f>
        <v>7266.17</v>
      </c>
      <c r="H1701" s="79">
        <f>+IF(ISNUMBER(DATA!K1029),DATA!K1029,"n/a")</f>
        <v>0.30040499999999998</v>
      </c>
      <c r="I1701" s="88">
        <f>+IF(ISNUMBER(DATA!L1029),DATA!L1029,"n/a")</f>
        <v>17230.009999999998</v>
      </c>
      <c r="J1701" s="79">
        <f>+IF(ISNUMBER(DATA!M1029),DATA!M1029,"n/a")</f>
        <v>0.47760399999999997</v>
      </c>
      <c r="K1701" s="88">
        <f>+IF(ISNUMBER(DATA!N1029),DATA!N1029,"n/a")</f>
        <v>35734.22</v>
      </c>
      <c r="L1701" s="79">
        <f>+IF(ISNUMBER(DATA!O1029),DATA!O1029,"n/a")</f>
        <v>0.60114800000000002</v>
      </c>
      <c r="M1701" s="68"/>
      <c r="N1701" s="68"/>
      <c r="O1701" s="68"/>
      <c r="P1701" s="68"/>
      <c r="Q1701" s="68"/>
      <c r="S1701" s="72"/>
      <c r="U1701" s="72"/>
      <c r="W1701" s="72"/>
      <c r="Y1701" s="72"/>
    </row>
    <row r="1702" spans="1:25" s="71" customFormat="1" x14ac:dyDescent="0.2">
      <c r="A1702" s="77" t="s">
        <v>19</v>
      </c>
      <c r="B1702" s="68" t="s">
        <v>20</v>
      </c>
      <c r="C1702" s="68" t="s">
        <v>9</v>
      </c>
      <c r="D1702" s="68" t="s">
        <v>290</v>
      </c>
      <c r="E1702" s="88">
        <f>+IF(ISNUMBER(DATA!H1030),DATA!H1030,"n/a")</f>
        <v>3016.62</v>
      </c>
      <c r="F1702" s="79">
        <f>+IF(ISNUMBER(DATA!I1030),DATA!I1030,"n/a")</f>
        <v>0.59175800000000001</v>
      </c>
      <c r="G1702" s="88">
        <f>+IF(ISNUMBER(DATA!J1030),DATA!J1030,"n/a")</f>
        <v>9522.17</v>
      </c>
      <c r="H1702" s="79">
        <f>+IF(ISNUMBER(DATA!K1030),DATA!K1030,"n/a")</f>
        <v>0.54174199999999995</v>
      </c>
      <c r="I1702" s="88">
        <f>+IF(ISNUMBER(DATA!L1030),DATA!L1030,"n/a")</f>
        <v>21472.51</v>
      </c>
      <c r="J1702" s="79">
        <f>+IF(ISNUMBER(DATA!M1030),DATA!M1030,"n/a")</f>
        <v>0.53143600000000002</v>
      </c>
      <c r="K1702" s="88">
        <f>+IF(ISNUMBER(DATA!N1030),DATA!N1030,"n/a")</f>
        <v>42047.1</v>
      </c>
      <c r="L1702" s="79">
        <f>+IF(ISNUMBER(DATA!O1030),DATA!O1030,"n/a")</f>
        <v>0.47839799999999999</v>
      </c>
      <c r="M1702" s="68"/>
      <c r="N1702" s="68"/>
      <c r="O1702" s="68"/>
      <c r="P1702" s="68"/>
      <c r="Q1702" s="68"/>
      <c r="S1702" s="72"/>
      <c r="U1702" s="72"/>
      <c r="W1702" s="72"/>
      <c r="Y1702" s="72"/>
    </row>
    <row r="1703" spans="1:25" s="71" customFormat="1" x14ac:dyDescent="0.2">
      <c r="A1703" s="77" t="s">
        <v>19</v>
      </c>
      <c r="B1703" s="68" t="s">
        <v>20</v>
      </c>
      <c r="C1703" s="68" t="s">
        <v>9</v>
      </c>
      <c r="D1703" s="68" t="s">
        <v>291</v>
      </c>
      <c r="E1703" s="88">
        <f>+IF(ISNUMBER(DATA!H1031),DATA!H1031,"n/a")</f>
        <v>2192.39</v>
      </c>
      <c r="F1703" s="79">
        <f>+IF(ISNUMBER(DATA!I1031),DATA!I1031,"n/a")</f>
        <v>-1.7996999999999999E-2</v>
      </c>
      <c r="G1703" s="88">
        <f>+IF(ISNUMBER(DATA!J1031),DATA!J1031,"n/a")</f>
        <v>7755.76</v>
      </c>
      <c r="H1703" s="79">
        <f>+IF(ISNUMBER(DATA!K1031),DATA!K1031,"n/a")</f>
        <v>1.3535E-2</v>
      </c>
      <c r="I1703" s="88">
        <f>+IF(ISNUMBER(DATA!L1031),DATA!L1031,"n/a")</f>
        <v>17791.16</v>
      </c>
      <c r="J1703" s="79">
        <f>+IF(ISNUMBER(DATA!M1031),DATA!M1031,"n/a")</f>
        <v>3.0225999999999999E-2</v>
      </c>
      <c r="K1703" s="88">
        <f>+IF(ISNUMBER(DATA!N1031),DATA!N1031,"n/a")</f>
        <v>37951.620000000003</v>
      </c>
      <c r="L1703" s="79">
        <f>+IF(ISNUMBER(DATA!O1031),DATA!O1031,"n/a")</f>
        <v>-6.9259999999999999E-3</v>
      </c>
      <c r="M1703" s="68"/>
      <c r="N1703" s="68"/>
      <c r="O1703" s="68"/>
      <c r="P1703" s="68"/>
      <c r="Q1703" s="68"/>
      <c r="S1703" s="72"/>
      <c r="U1703" s="72"/>
      <c r="W1703" s="72"/>
      <c r="Y1703" s="72"/>
    </row>
    <row r="1704" spans="1:25" s="71" customFormat="1" x14ac:dyDescent="0.2">
      <c r="A1704" s="77" t="s">
        <v>19</v>
      </c>
      <c r="B1704" s="68" t="s">
        <v>20</v>
      </c>
      <c r="C1704" s="68" t="s">
        <v>9</v>
      </c>
      <c r="D1704" s="68" t="s">
        <v>292</v>
      </c>
      <c r="E1704" s="88">
        <f>+IF(ISNUMBER(DATA!H1032),DATA!H1032,"n/a")</f>
        <v>883.24</v>
      </c>
      <c r="F1704" s="79">
        <f>+IF(ISNUMBER(DATA!I1032),DATA!I1032,"n/a")</f>
        <v>5.8901000000000002E-2</v>
      </c>
      <c r="G1704" s="88">
        <f>+IF(ISNUMBER(DATA!J1032),DATA!J1032,"n/a")</f>
        <v>3699.48</v>
      </c>
      <c r="H1704" s="79">
        <f>+IF(ISNUMBER(DATA!K1032),DATA!K1032,"n/a")</f>
        <v>0.241203</v>
      </c>
      <c r="I1704" s="88">
        <f>+IF(ISNUMBER(DATA!L1032),DATA!L1032,"n/a")</f>
        <v>8593.16</v>
      </c>
      <c r="J1704" s="79">
        <f>+IF(ISNUMBER(DATA!M1032),DATA!M1032,"n/a")</f>
        <v>0.18982599999999999</v>
      </c>
      <c r="K1704" s="88">
        <f>+IF(ISNUMBER(DATA!N1032),DATA!N1032,"n/a")</f>
        <v>16885.43</v>
      </c>
      <c r="L1704" s="79">
        <f>+IF(ISNUMBER(DATA!O1032),DATA!O1032,"n/a")</f>
        <v>0.12678700000000001</v>
      </c>
      <c r="M1704" s="68"/>
      <c r="N1704" s="68"/>
      <c r="O1704" s="68"/>
      <c r="P1704" s="68"/>
      <c r="Q1704" s="68"/>
      <c r="S1704" s="72"/>
      <c r="U1704" s="72"/>
      <c r="W1704" s="72"/>
      <c r="Y1704" s="72"/>
    </row>
    <row r="1705" spans="1:25" s="71" customFormat="1" x14ac:dyDescent="0.2">
      <c r="A1705" s="77" t="s">
        <v>19</v>
      </c>
      <c r="B1705" s="68" t="s">
        <v>20</v>
      </c>
      <c r="C1705" s="68" t="s">
        <v>9</v>
      </c>
      <c r="D1705" s="68" t="s">
        <v>293</v>
      </c>
      <c r="E1705" s="88">
        <f>+IF(ISNUMBER(DATA!H1033),DATA!H1033,"n/a")</f>
        <v>5289.72</v>
      </c>
      <c r="F1705" s="79">
        <f>+IF(ISNUMBER(DATA!I1033),DATA!I1033,"n/a")</f>
        <v>0.71336999999999995</v>
      </c>
      <c r="G1705" s="88">
        <f>+IF(ISNUMBER(DATA!J1033),DATA!J1033,"n/a")</f>
        <v>18613.009999999998</v>
      </c>
      <c r="H1705" s="79">
        <f>+IF(ISNUMBER(DATA!K1033),DATA!K1033,"n/a")</f>
        <v>0.77070799999999995</v>
      </c>
      <c r="I1705" s="88">
        <f>+IF(ISNUMBER(DATA!L1033),DATA!L1033,"n/a")</f>
        <v>41527.089999999997</v>
      </c>
      <c r="J1705" s="79">
        <f>+IF(ISNUMBER(DATA!M1033),DATA!M1033,"n/a")</f>
        <v>0.73747600000000002</v>
      </c>
      <c r="K1705" s="88">
        <f>+IF(ISNUMBER(DATA!N1033),DATA!N1033,"n/a")</f>
        <v>75710.570000000007</v>
      </c>
      <c r="L1705" s="79">
        <f>+IF(ISNUMBER(DATA!O1033),DATA!O1033,"n/a")</f>
        <v>0.54092700000000005</v>
      </c>
      <c r="M1705" s="68"/>
      <c r="N1705" s="68"/>
      <c r="O1705" s="68"/>
      <c r="P1705" s="68"/>
      <c r="Q1705" s="68"/>
      <c r="S1705" s="72"/>
      <c r="U1705" s="72"/>
      <c r="W1705" s="72"/>
      <c r="Y1705" s="72"/>
    </row>
    <row r="1706" spans="1:25" s="71" customFormat="1" x14ac:dyDescent="0.2">
      <c r="A1706" s="77" t="s">
        <v>19</v>
      </c>
      <c r="B1706" s="68" t="s">
        <v>20</v>
      </c>
      <c r="C1706" s="68" t="s">
        <v>9</v>
      </c>
      <c r="D1706" s="68" t="s">
        <v>294</v>
      </c>
      <c r="E1706" s="88">
        <f>+IF(ISNUMBER(DATA!H1034),DATA!H1034,"n/a")</f>
        <v>1897.69</v>
      </c>
      <c r="F1706" s="79">
        <f>+IF(ISNUMBER(DATA!I1034),DATA!I1034,"n/a")</f>
        <v>-0.19059899999999999</v>
      </c>
      <c r="G1706" s="88">
        <f>+IF(ISNUMBER(DATA!J1034),DATA!J1034,"n/a")</f>
        <v>6649.47</v>
      </c>
      <c r="H1706" s="79">
        <f>+IF(ISNUMBER(DATA!K1034),DATA!K1034,"n/a")</f>
        <v>-0.21814500000000001</v>
      </c>
      <c r="I1706" s="88">
        <f>+IF(ISNUMBER(DATA!L1034),DATA!L1034,"n/a")</f>
        <v>15673.13</v>
      </c>
      <c r="J1706" s="79">
        <f>+IF(ISNUMBER(DATA!M1034),DATA!M1034,"n/a")</f>
        <v>-0.19597000000000001</v>
      </c>
      <c r="K1706" s="88">
        <f>+IF(ISNUMBER(DATA!N1034),DATA!N1034,"n/a")</f>
        <v>38684.93</v>
      </c>
      <c r="L1706" s="79">
        <f>+IF(ISNUMBER(DATA!O1034),DATA!O1034,"n/a")</f>
        <v>-5.6341000000000002E-2</v>
      </c>
      <c r="M1706" s="68"/>
      <c r="N1706" s="68"/>
      <c r="O1706" s="68"/>
      <c r="P1706" s="68"/>
      <c r="Q1706" s="68"/>
      <c r="S1706" s="72"/>
      <c r="U1706" s="72"/>
      <c r="W1706" s="72"/>
      <c r="Y1706" s="72"/>
    </row>
    <row r="1707" spans="1:25" s="71" customFormat="1" x14ac:dyDescent="0.2">
      <c r="A1707" s="77" t="s">
        <v>19</v>
      </c>
      <c r="B1707" s="68" t="s">
        <v>20</v>
      </c>
      <c r="C1707" s="68" t="s">
        <v>9</v>
      </c>
      <c r="D1707" s="68" t="s">
        <v>295</v>
      </c>
      <c r="E1707" s="88">
        <f>+IF(ISNUMBER(DATA!H1035),DATA!H1035,"n/a")</f>
        <v>2992.73</v>
      </c>
      <c r="F1707" s="79">
        <f>+IF(ISNUMBER(DATA!I1035),DATA!I1035,"n/a")</f>
        <v>0.166543</v>
      </c>
      <c r="G1707" s="88">
        <f>+IF(ISNUMBER(DATA!J1035),DATA!J1035,"n/a")</f>
        <v>9801.9</v>
      </c>
      <c r="H1707" s="79">
        <f>+IF(ISNUMBER(DATA!K1035),DATA!K1035,"n/a")</f>
        <v>0.248053</v>
      </c>
      <c r="I1707" s="88">
        <f>+IF(ISNUMBER(DATA!L1035),DATA!L1035,"n/a")</f>
        <v>21230.1</v>
      </c>
      <c r="J1707" s="79">
        <f>+IF(ISNUMBER(DATA!M1035),DATA!M1035,"n/a")</f>
        <v>0.37074400000000002</v>
      </c>
      <c r="K1707" s="88">
        <f>+IF(ISNUMBER(DATA!N1035),DATA!N1035,"n/a")</f>
        <v>42652.25</v>
      </c>
      <c r="L1707" s="79">
        <f>+IF(ISNUMBER(DATA!O1035),DATA!O1035,"n/a")</f>
        <v>0.41839399999999999</v>
      </c>
      <c r="M1707" s="68"/>
      <c r="N1707" s="68"/>
      <c r="O1707" s="68"/>
      <c r="P1707" s="68"/>
      <c r="Q1707" s="68"/>
      <c r="S1707" s="72"/>
      <c r="U1707" s="72"/>
      <c r="W1707" s="72"/>
      <c r="Y1707" s="72"/>
    </row>
    <row r="1708" spans="1:25" s="71" customFormat="1" x14ac:dyDescent="0.2">
      <c r="A1708" s="77" t="s">
        <v>19</v>
      </c>
      <c r="B1708" s="68" t="s">
        <v>20</v>
      </c>
      <c r="C1708" s="68" t="s">
        <v>9</v>
      </c>
      <c r="D1708" s="68" t="s">
        <v>296</v>
      </c>
      <c r="E1708" s="88">
        <f>+IF(ISNUMBER(DATA!H1036),DATA!H1036,"n/a")</f>
        <v>1596.7</v>
      </c>
      <c r="F1708" s="79">
        <f>+IF(ISNUMBER(DATA!I1036),DATA!I1036,"n/a")</f>
        <v>0.33911999999999998</v>
      </c>
      <c r="G1708" s="88">
        <f>+IF(ISNUMBER(DATA!J1036),DATA!J1036,"n/a")</f>
        <v>6406.08</v>
      </c>
      <c r="H1708" s="79">
        <f>+IF(ISNUMBER(DATA!K1036),DATA!K1036,"n/a")</f>
        <v>0.486485</v>
      </c>
      <c r="I1708" s="88">
        <f>+IF(ISNUMBER(DATA!L1036),DATA!L1036,"n/a")</f>
        <v>13377.39</v>
      </c>
      <c r="J1708" s="79">
        <f>+IF(ISNUMBER(DATA!M1036),DATA!M1036,"n/a")</f>
        <v>0.36908400000000002</v>
      </c>
      <c r="K1708" s="88">
        <f>+IF(ISNUMBER(DATA!N1036),DATA!N1036,"n/a")</f>
        <v>26967.95</v>
      </c>
      <c r="L1708" s="79">
        <f>+IF(ISNUMBER(DATA!O1036),DATA!O1036,"n/a")</f>
        <v>0.35712899999999997</v>
      </c>
      <c r="M1708" s="68"/>
      <c r="N1708" s="68"/>
      <c r="O1708" s="68"/>
      <c r="P1708" s="68"/>
      <c r="Q1708" s="68"/>
      <c r="S1708" s="72"/>
      <c r="U1708" s="72"/>
      <c r="W1708" s="72"/>
      <c r="Y1708" s="72"/>
    </row>
    <row r="1709" spans="1:25" s="71" customFormat="1" x14ac:dyDescent="0.2">
      <c r="A1709" s="77" t="s">
        <v>19</v>
      </c>
      <c r="B1709" s="68" t="s">
        <v>20</v>
      </c>
      <c r="C1709" s="68" t="s">
        <v>9</v>
      </c>
      <c r="D1709" s="68" t="s">
        <v>297</v>
      </c>
      <c r="E1709" s="88">
        <f>+IF(ISNUMBER(DATA!H1037),DATA!H1037,"n/a")</f>
        <v>813.93</v>
      </c>
      <c r="F1709" s="79">
        <f>+IF(ISNUMBER(DATA!I1037),DATA!I1037,"n/a")</f>
        <v>-7.1512999999999993E-2</v>
      </c>
      <c r="G1709" s="88">
        <f>+IF(ISNUMBER(DATA!J1037),DATA!J1037,"n/a")</f>
        <v>2401.9499999999998</v>
      </c>
      <c r="H1709" s="79">
        <f>+IF(ISNUMBER(DATA!K1037),DATA!K1037,"n/a")</f>
        <v>-7.3792999999999997E-2</v>
      </c>
      <c r="I1709" s="88">
        <f>+IF(ISNUMBER(DATA!L1037),DATA!L1037,"n/a")</f>
        <v>5370.68</v>
      </c>
      <c r="J1709" s="79">
        <f>+IF(ISNUMBER(DATA!M1037),DATA!M1037,"n/a")</f>
        <v>-4.8245999999999997E-2</v>
      </c>
      <c r="K1709" s="88">
        <f>+IF(ISNUMBER(DATA!N1037),DATA!N1037,"n/a")</f>
        <v>11949.91</v>
      </c>
      <c r="L1709" s="79">
        <f>+IF(ISNUMBER(DATA!O1037),DATA!O1037,"n/a")</f>
        <v>-9.6531000000000006E-2</v>
      </c>
      <c r="M1709" s="68"/>
      <c r="N1709" s="68"/>
      <c r="O1709" s="68"/>
      <c r="P1709" s="68"/>
      <c r="Q1709" s="68"/>
      <c r="S1709" s="72"/>
      <c r="U1709" s="72"/>
      <c r="W1709" s="72"/>
      <c r="Y1709" s="72"/>
    </row>
    <row r="1710" spans="1:25" s="71" customFormat="1" x14ac:dyDescent="0.2">
      <c r="A1710" s="77" t="s">
        <v>19</v>
      </c>
      <c r="B1710" s="68" t="s">
        <v>20</v>
      </c>
      <c r="C1710" s="68" t="s">
        <v>9</v>
      </c>
      <c r="D1710" s="68" t="s">
        <v>298</v>
      </c>
      <c r="E1710" s="88">
        <f>+IF(ISNUMBER(DATA!H1038),DATA!H1038,"n/a")</f>
        <v>1223</v>
      </c>
      <c r="F1710" s="79">
        <f>+IF(ISNUMBER(DATA!I1038),DATA!I1038,"n/a")</f>
        <v>0.117855</v>
      </c>
      <c r="G1710" s="88">
        <f>+IF(ISNUMBER(DATA!J1038),DATA!J1038,"n/a")</f>
        <v>3832.85</v>
      </c>
      <c r="H1710" s="79">
        <f>+IF(ISNUMBER(DATA!K1038),DATA!K1038,"n/a")</f>
        <v>0.125915</v>
      </c>
      <c r="I1710" s="88">
        <f>+IF(ISNUMBER(DATA!L1038),DATA!L1038,"n/a")</f>
        <v>8343.9699999999993</v>
      </c>
      <c r="J1710" s="79">
        <f>+IF(ISNUMBER(DATA!M1038),DATA!M1038,"n/a")</f>
        <v>0.10688599999999999</v>
      </c>
      <c r="K1710" s="88">
        <f>+IF(ISNUMBER(DATA!N1038),DATA!N1038,"n/a")</f>
        <v>17513.189999999999</v>
      </c>
      <c r="L1710" s="79">
        <f>+IF(ISNUMBER(DATA!O1038),DATA!O1038,"n/a")</f>
        <v>6.1037000000000001E-2</v>
      </c>
      <c r="M1710" s="68"/>
      <c r="N1710" s="68"/>
      <c r="O1710" s="68"/>
      <c r="P1710" s="68"/>
      <c r="Q1710" s="68"/>
      <c r="S1710" s="72"/>
      <c r="U1710" s="72"/>
      <c r="W1710" s="72"/>
      <c r="Y1710" s="72"/>
    </row>
    <row r="1711" spans="1:25" s="71" customFormat="1" x14ac:dyDescent="0.2">
      <c r="A1711" s="77" t="s">
        <v>19</v>
      </c>
      <c r="B1711" s="68" t="s">
        <v>20</v>
      </c>
      <c r="C1711" s="68" t="s">
        <v>9</v>
      </c>
      <c r="D1711" s="68" t="s">
        <v>299</v>
      </c>
      <c r="E1711" s="88">
        <f>+IF(ISNUMBER(DATA!H1039),DATA!H1039,"n/a")</f>
        <v>5132.9799999999996</v>
      </c>
      <c r="F1711" s="79">
        <f>+IF(ISNUMBER(DATA!I1039),DATA!I1039,"n/a")</f>
        <v>0.32412400000000002</v>
      </c>
      <c r="G1711" s="88">
        <f>+IF(ISNUMBER(DATA!J1039),DATA!J1039,"n/a")</f>
        <v>15765.2</v>
      </c>
      <c r="H1711" s="79">
        <f>+IF(ISNUMBER(DATA!K1039),DATA!K1039,"n/a")</f>
        <v>0.19241</v>
      </c>
      <c r="I1711" s="88">
        <f>+IF(ISNUMBER(DATA!L1039),DATA!L1039,"n/a")</f>
        <v>35108.28</v>
      </c>
      <c r="J1711" s="79">
        <f>+IF(ISNUMBER(DATA!M1039),DATA!M1039,"n/a")</f>
        <v>0.14773</v>
      </c>
      <c r="K1711" s="88">
        <f>+IF(ISNUMBER(DATA!N1039),DATA!N1039,"n/a")</f>
        <v>73302.509999999995</v>
      </c>
      <c r="L1711" s="79">
        <f>+IF(ISNUMBER(DATA!O1039),DATA!O1039,"n/a")</f>
        <v>0.11514099999999999</v>
      </c>
      <c r="M1711" s="68"/>
      <c r="N1711" s="68"/>
      <c r="O1711" s="68"/>
      <c r="P1711" s="68"/>
      <c r="Q1711" s="68"/>
      <c r="S1711" s="72"/>
      <c r="U1711" s="72"/>
      <c r="W1711" s="72"/>
      <c r="Y1711" s="72"/>
    </row>
    <row r="1712" spans="1:25" s="71" customFormat="1" x14ac:dyDescent="0.2">
      <c r="A1712" s="77" t="s">
        <v>19</v>
      </c>
      <c r="B1712" s="68" t="s">
        <v>20</v>
      </c>
      <c r="C1712" s="68" t="s">
        <v>9</v>
      </c>
      <c r="D1712" s="68" t="s">
        <v>300</v>
      </c>
      <c r="E1712" s="88">
        <f>+IF(ISNUMBER(DATA!H1040),DATA!H1040,"n/a")</f>
        <v>547.47</v>
      </c>
      <c r="F1712" s="79">
        <f>+IF(ISNUMBER(DATA!I1040),DATA!I1040,"n/a")</f>
        <v>0.44234299999999999</v>
      </c>
      <c r="G1712" s="88">
        <f>+IF(ISNUMBER(DATA!J1040),DATA!J1040,"n/a")</f>
        <v>1881.14</v>
      </c>
      <c r="H1712" s="79">
        <f>+IF(ISNUMBER(DATA!K1040),DATA!K1040,"n/a")</f>
        <v>0.49262499999999998</v>
      </c>
      <c r="I1712" s="88">
        <f>+IF(ISNUMBER(DATA!L1040),DATA!L1040,"n/a")</f>
        <v>4451.24</v>
      </c>
      <c r="J1712" s="79">
        <f>+IF(ISNUMBER(DATA!M1040),DATA!M1040,"n/a")</f>
        <v>0.62898100000000001</v>
      </c>
      <c r="K1712" s="88">
        <f>+IF(ISNUMBER(DATA!N1040),DATA!N1040,"n/a")</f>
        <v>9242.9</v>
      </c>
      <c r="L1712" s="79">
        <f>+IF(ISNUMBER(DATA!O1040),DATA!O1040,"n/a")</f>
        <v>0.63010900000000003</v>
      </c>
      <c r="M1712" s="68"/>
      <c r="N1712" s="68"/>
      <c r="O1712" s="68"/>
      <c r="P1712" s="68"/>
      <c r="Q1712" s="68"/>
      <c r="S1712" s="72"/>
      <c r="U1712" s="72"/>
      <c r="W1712" s="72"/>
      <c r="Y1712" s="72"/>
    </row>
    <row r="1713" spans="1:25" s="71" customFormat="1" x14ac:dyDescent="0.2">
      <c r="A1713" s="77" t="s">
        <v>19</v>
      </c>
      <c r="B1713" s="68" t="s">
        <v>20</v>
      </c>
      <c r="C1713" s="68" t="s">
        <v>9</v>
      </c>
      <c r="D1713" s="68" t="s">
        <v>301</v>
      </c>
      <c r="E1713" s="88">
        <f>+IF(ISNUMBER(DATA!H1041),DATA!H1041,"n/a")</f>
        <v>3179.79</v>
      </c>
      <c r="F1713" s="79">
        <f>+IF(ISNUMBER(DATA!I1041),DATA!I1041,"n/a")</f>
        <v>-1.2971999999999999E-2</v>
      </c>
      <c r="G1713" s="88">
        <f>+IF(ISNUMBER(DATA!J1041),DATA!J1041,"n/a")</f>
        <v>9692.06</v>
      </c>
      <c r="H1713" s="79">
        <f>+IF(ISNUMBER(DATA!K1041),DATA!K1041,"n/a")</f>
        <v>-1.5626000000000001E-2</v>
      </c>
      <c r="I1713" s="88">
        <f>+IF(ISNUMBER(DATA!L1041),DATA!L1041,"n/a")</f>
        <v>21595.45</v>
      </c>
      <c r="J1713" s="79">
        <f>+IF(ISNUMBER(DATA!M1041),DATA!M1041,"n/a")</f>
        <v>9.0580000000000001E-3</v>
      </c>
      <c r="K1713" s="88">
        <f>+IF(ISNUMBER(DATA!N1041),DATA!N1041,"n/a")</f>
        <v>47552.57</v>
      </c>
      <c r="L1713" s="79">
        <f>+IF(ISNUMBER(DATA!O1041),DATA!O1041,"n/a")</f>
        <v>-5.4710000000000002E-2</v>
      </c>
      <c r="M1713" s="68"/>
      <c r="N1713" s="68"/>
      <c r="O1713" s="68"/>
      <c r="P1713" s="68"/>
      <c r="Q1713" s="68"/>
      <c r="S1713" s="72"/>
      <c r="U1713" s="72"/>
      <c r="W1713" s="72"/>
      <c r="Y1713" s="72"/>
    </row>
    <row r="1714" spans="1:25" s="71" customFormat="1" x14ac:dyDescent="0.2">
      <c r="A1714" s="77" t="s">
        <v>19</v>
      </c>
      <c r="B1714" s="68" t="s">
        <v>20</v>
      </c>
      <c r="C1714" s="68" t="s">
        <v>9</v>
      </c>
      <c r="D1714" s="68" t="s">
        <v>302</v>
      </c>
      <c r="E1714" s="88">
        <f>+IF(ISNUMBER(DATA!H1042),DATA!H1042,"n/a")</f>
        <v>1308.33</v>
      </c>
      <c r="F1714" s="79">
        <f>+IF(ISNUMBER(DATA!I1042),DATA!I1042,"n/a")</f>
        <v>0.292408</v>
      </c>
      <c r="G1714" s="88">
        <f>+IF(ISNUMBER(DATA!J1042),DATA!J1042,"n/a")</f>
        <v>4461.7700000000004</v>
      </c>
      <c r="H1714" s="79">
        <f>+IF(ISNUMBER(DATA!K1042),DATA!K1042,"n/a")</f>
        <v>0.23654</v>
      </c>
      <c r="I1714" s="88">
        <f>+IF(ISNUMBER(DATA!L1042),DATA!L1042,"n/a")</f>
        <v>10540.64</v>
      </c>
      <c r="J1714" s="79">
        <f>+IF(ISNUMBER(DATA!M1042),DATA!M1042,"n/a")</f>
        <v>0.233379</v>
      </c>
      <c r="K1714" s="88">
        <f>+IF(ISNUMBER(DATA!N1042),DATA!N1042,"n/a")</f>
        <v>21916.03</v>
      </c>
      <c r="L1714" s="79">
        <f>+IF(ISNUMBER(DATA!O1042),DATA!O1042,"n/a")</f>
        <v>0.23091400000000001</v>
      </c>
      <c r="M1714" s="68"/>
      <c r="N1714" s="68"/>
      <c r="O1714" s="68"/>
      <c r="P1714" s="68"/>
      <c r="Q1714" s="68"/>
      <c r="S1714" s="72"/>
      <c r="U1714" s="72"/>
      <c r="W1714" s="72"/>
      <c r="Y1714" s="72"/>
    </row>
    <row r="1715" spans="1:25" s="71" customFormat="1" x14ac:dyDescent="0.2">
      <c r="A1715" s="77" t="s">
        <v>19</v>
      </c>
      <c r="B1715" s="68" t="s">
        <v>20</v>
      </c>
      <c r="C1715" s="68" t="s">
        <v>9</v>
      </c>
      <c r="D1715" s="68" t="s">
        <v>303</v>
      </c>
      <c r="E1715" s="88">
        <f>+IF(ISNUMBER(DATA!H1043),DATA!H1043,"n/a")</f>
        <v>2100.39</v>
      </c>
      <c r="F1715" s="79">
        <f>+IF(ISNUMBER(DATA!I1043),DATA!I1043,"n/a")</f>
        <v>0.750996</v>
      </c>
      <c r="G1715" s="88">
        <f>+IF(ISNUMBER(DATA!J1043),DATA!J1043,"n/a")</f>
        <v>6987.1</v>
      </c>
      <c r="H1715" s="79">
        <f>+IF(ISNUMBER(DATA!K1043),DATA!K1043,"n/a")</f>
        <v>0.657667</v>
      </c>
      <c r="I1715" s="88">
        <f>+IF(ISNUMBER(DATA!L1043),DATA!L1043,"n/a")</f>
        <v>14581.42</v>
      </c>
      <c r="J1715" s="79">
        <f>+IF(ISNUMBER(DATA!M1043),DATA!M1043,"n/a")</f>
        <v>0.51647200000000004</v>
      </c>
      <c r="K1715" s="88">
        <f>+IF(ISNUMBER(DATA!N1043),DATA!N1043,"n/a")</f>
        <v>27501.16</v>
      </c>
      <c r="L1715" s="79">
        <f>+IF(ISNUMBER(DATA!O1043),DATA!O1043,"n/a")</f>
        <v>0.33133400000000002</v>
      </c>
      <c r="M1715" s="68"/>
      <c r="N1715" s="68"/>
      <c r="O1715" s="68"/>
      <c r="P1715" s="68"/>
      <c r="Q1715" s="68"/>
      <c r="S1715" s="72"/>
      <c r="U1715" s="72"/>
      <c r="W1715" s="72"/>
      <c r="Y1715" s="72"/>
    </row>
    <row r="1716" spans="1:25" s="71" customFormat="1" x14ac:dyDescent="0.2">
      <c r="A1716" s="77" t="s">
        <v>19</v>
      </c>
      <c r="B1716" s="68" t="s">
        <v>20</v>
      </c>
      <c r="C1716" s="68" t="s">
        <v>9</v>
      </c>
      <c r="D1716" s="68" t="s">
        <v>304</v>
      </c>
      <c r="E1716" s="88">
        <f>+IF(ISNUMBER(DATA!H1044),DATA!H1044,"n/a")</f>
        <v>815.96</v>
      </c>
      <c r="F1716" s="79">
        <f>+IF(ISNUMBER(DATA!I1044),DATA!I1044,"n/a")</f>
        <v>0.311137</v>
      </c>
      <c r="G1716" s="88">
        <f>+IF(ISNUMBER(DATA!J1044),DATA!J1044,"n/a")</f>
        <v>2588.65</v>
      </c>
      <c r="H1716" s="79">
        <f>+IF(ISNUMBER(DATA!K1044),DATA!K1044,"n/a")</f>
        <v>0.382826</v>
      </c>
      <c r="I1716" s="88">
        <f>+IF(ISNUMBER(DATA!L1044),DATA!L1044,"n/a")</f>
        <v>6155.87</v>
      </c>
      <c r="J1716" s="79">
        <f>+IF(ISNUMBER(DATA!M1044),DATA!M1044,"n/a")</f>
        <v>0.54529899999999998</v>
      </c>
      <c r="K1716" s="88">
        <f>+IF(ISNUMBER(DATA!N1044),DATA!N1044,"n/a")</f>
        <v>12395.52</v>
      </c>
      <c r="L1716" s="79">
        <f>+IF(ISNUMBER(DATA!O1044),DATA!O1044,"n/a")</f>
        <v>0.44617899999999999</v>
      </c>
      <c r="M1716" s="68"/>
      <c r="N1716" s="68"/>
      <c r="O1716" s="68"/>
      <c r="P1716" s="68"/>
      <c r="Q1716" s="68"/>
      <c r="S1716" s="72"/>
      <c r="U1716" s="72"/>
      <c r="W1716" s="72"/>
      <c r="Y1716" s="72"/>
    </row>
    <row r="1717" spans="1:25" s="71" customFormat="1" x14ac:dyDescent="0.2">
      <c r="A1717" s="77" t="s">
        <v>19</v>
      </c>
      <c r="B1717" s="68" t="s">
        <v>20</v>
      </c>
      <c r="C1717" s="68" t="s">
        <v>9</v>
      </c>
      <c r="D1717" s="68" t="s">
        <v>305</v>
      </c>
      <c r="E1717" s="88">
        <f>+IF(ISNUMBER(DATA!H1045),DATA!H1045,"n/a")</f>
        <v>260.14999999999998</v>
      </c>
      <c r="F1717" s="79">
        <f>+IF(ISNUMBER(DATA!I1045),DATA!I1045,"n/a")</f>
        <v>-0.53781500000000004</v>
      </c>
      <c r="G1717" s="88">
        <f>+IF(ISNUMBER(DATA!J1045),DATA!J1045,"n/a")</f>
        <v>756.05</v>
      </c>
      <c r="H1717" s="79">
        <f>+IF(ISNUMBER(DATA!K1045),DATA!K1045,"n/a")</f>
        <v>-0.50544900000000004</v>
      </c>
      <c r="I1717" s="88">
        <f>+IF(ISNUMBER(DATA!L1045),DATA!L1045,"n/a")</f>
        <v>1767.15</v>
      </c>
      <c r="J1717" s="79">
        <f>+IF(ISNUMBER(DATA!M1045),DATA!M1045,"n/a")</f>
        <v>-0.43860399999999999</v>
      </c>
      <c r="K1717" s="88">
        <f>+IF(ISNUMBER(DATA!N1045),DATA!N1045,"n/a")</f>
        <v>3816.97</v>
      </c>
      <c r="L1717" s="79">
        <f>+IF(ISNUMBER(DATA!O1045),DATA!O1045,"n/a")</f>
        <v>-0.195131</v>
      </c>
      <c r="M1717" s="68"/>
      <c r="N1717" s="68"/>
      <c r="O1717" s="68"/>
      <c r="P1717" s="68"/>
      <c r="Q1717" s="68"/>
      <c r="S1717" s="72"/>
      <c r="U1717" s="72"/>
      <c r="W1717" s="72"/>
      <c r="Y1717" s="72"/>
    </row>
    <row r="1718" spans="1:25" s="71" customFormat="1" x14ac:dyDescent="0.2">
      <c r="A1718" s="77" t="s">
        <v>19</v>
      </c>
      <c r="B1718" s="68" t="s">
        <v>20</v>
      </c>
      <c r="C1718" s="68" t="s">
        <v>9</v>
      </c>
      <c r="D1718" s="68" t="s">
        <v>306</v>
      </c>
      <c r="E1718" s="88">
        <f>+IF(ISNUMBER(DATA!H1046),DATA!H1046,"n/a")</f>
        <v>12453.55</v>
      </c>
      <c r="F1718" s="79">
        <f>+IF(ISNUMBER(DATA!I1046),DATA!I1046,"n/a")</f>
        <v>8.3779999999999993E-2</v>
      </c>
      <c r="G1718" s="88">
        <f>+IF(ISNUMBER(DATA!J1046),DATA!J1046,"n/a")</f>
        <v>43380.99</v>
      </c>
      <c r="H1718" s="79">
        <f>+IF(ISNUMBER(DATA!K1046),DATA!K1046,"n/a")</f>
        <v>9.0942999999999996E-2</v>
      </c>
      <c r="I1718" s="88">
        <f>+IF(ISNUMBER(DATA!L1046),DATA!L1046,"n/a")</f>
        <v>101282.36</v>
      </c>
      <c r="J1718" s="79">
        <f>+IF(ISNUMBER(DATA!M1046),DATA!M1046,"n/a")</f>
        <v>0.103001</v>
      </c>
      <c r="K1718" s="88">
        <f>+IF(ISNUMBER(DATA!N1046),DATA!N1046,"n/a")</f>
        <v>215450.03</v>
      </c>
      <c r="L1718" s="79">
        <f>+IF(ISNUMBER(DATA!O1046),DATA!O1046,"n/a")</f>
        <v>8.4056000000000006E-2</v>
      </c>
      <c r="M1718" s="68"/>
      <c r="N1718" s="68"/>
      <c r="O1718" s="68"/>
      <c r="P1718" s="68"/>
      <c r="Q1718" s="68"/>
      <c r="S1718" s="72"/>
      <c r="U1718" s="72"/>
      <c r="W1718" s="72"/>
      <c r="Y1718" s="72"/>
    </row>
    <row r="1719" spans="1:25" s="71" customFormat="1" x14ac:dyDescent="0.2">
      <c r="A1719" s="77" t="s">
        <v>19</v>
      </c>
      <c r="B1719" s="68" t="s">
        <v>20</v>
      </c>
      <c r="C1719" s="68" t="s">
        <v>9</v>
      </c>
      <c r="D1719" s="68" t="s">
        <v>307</v>
      </c>
      <c r="E1719" s="88">
        <f>+IF(ISNUMBER(DATA!H1047),DATA!H1047,"n/a")</f>
        <v>10545.78</v>
      </c>
      <c r="F1719" s="79">
        <f>+IF(ISNUMBER(DATA!I1047),DATA!I1047,"n/a")</f>
        <v>0.19644800000000001</v>
      </c>
      <c r="G1719" s="88">
        <f>+IF(ISNUMBER(DATA!J1047),DATA!J1047,"n/a")</f>
        <v>36292.79</v>
      </c>
      <c r="H1719" s="79">
        <f>+IF(ISNUMBER(DATA!K1047),DATA!K1047,"n/a")</f>
        <v>0.170543</v>
      </c>
      <c r="I1719" s="88">
        <f>+IF(ISNUMBER(DATA!L1047),DATA!L1047,"n/a")</f>
        <v>80246.39</v>
      </c>
      <c r="J1719" s="79">
        <f>+IF(ISNUMBER(DATA!M1047),DATA!M1047,"n/a")</f>
        <v>0.13433200000000001</v>
      </c>
      <c r="K1719" s="88">
        <f>+IF(ISNUMBER(DATA!N1047),DATA!N1047,"n/a")</f>
        <v>158659.87</v>
      </c>
      <c r="L1719" s="79">
        <f>+IF(ISNUMBER(DATA!O1047),DATA!O1047,"n/a")</f>
        <v>0.14926700000000001</v>
      </c>
      <c r="M1719" s="68"/>
      <c r="N1719" s="68"/>
      <c r="O1719" s="68"/>
      <c r="P1719" s="68"/>
      <c r="Q1719" s="68"/>
      <c r="S1719" s="72"/>
      <c r="U1719" s="72"/>
      <c r="W1719" s="72"/>
      <c r="Y1719" s="72"/>
    </row>
    <row r="1720" spans="1:25" s="71" customFormat="1" x14ac:dyDescent="0.2">
      <c r="A1720" s="77" t="s">
        <v>19</v>
      </c>
      <c r="B1720" s="68" t="s">
        <v>20</v>
      </c>
      <c r="C1720" s="68" t="s">
        <v>9</v>
      </c>
      <c r="D1720" s="68" t="s">
        <v>308</v>
      </c>
      <c r="E1720" s="88">
        <f>+IF(ISNUMBER(DATA!H1048),DATA!H1048,"n/a")</f>
        <v>507.51</v>
      </c>
      <c r="F1720" s="79">
        <f>+IF(ISNUMBER(DATA!I1048),DATA!I1048,"n/a")</f>
        <v>0.69980200000000004</v>
      </c>
      <c r="G1720" s="88">
        <f>+IF(ISNUMBER(DATA!J1048),DATA!J1048,"n/a")</f>
        <v>2140.4</v>
      </c>
      <c r="H1720" s="79">
        <f>+IF(ISNUMBER(DATA!K1048),DATA!K1048,"n/a")</f>
        <v>1.7554069999999999</v>
      </c>
      <c r="I1720" s="88">
        <f>+IF(ISNUMBER(DATA!L1048),DATA!L1048,"n/a")</f>
        <v>4709.66</v>
      </c>
      <c r="J1720" s="79">
        <f>+IF(ISNUMBER(DATA!M1048),DATA!M1048,"n/a")</f>
        <v>1.6980949999999999</v>
      </c>
      <c r="K1720" s="88">
        <f>+IF(ISNUMBER(DATA!N1048),DATA!N1048,"n/a")</f>
        <v>7428.72</v>
      </c>
      <c r="L1720" s="79">
        <f>+IF(ISNUMBER(DATA!O1048),DATA!O1048,"n/a")</f>
        <v>0.979182</v>
      </c>
      <c r="M1720" s="68"/>
      <c r="N1720" s="68"/>
      <c r="O1720" s="68"/>
      <c r="P1720" s="68"/>
      <c r="Q1720" s="68"/>
      <c r="S1720" s="72"/>
      <c r="U1720" s="72"/>
      <c r="W1720" s="72"/>
      <c r="Y1720" s="72"/>
    </row>
    <row r="1721" spans="1:25" s="71" customFormat="1" x14ac:dyDescent="0.2">
      <c r="A1721" s="77" t="s">
        <v>19</v>
      </c>
      <c r="B1721" s="68" t="s">
        <v>20</v>
      </c>
      <c r="C1721" s="68" t="s">
        <v>9</v>
      </c>
      <c r="D1721" s="68" t="s">
        <v>309</v>
      </c>
      <c r="E1721" s="88">
        <f>+IF(ISNUMBER(DATA!H1049),DATA!H1049,"n/a")</f>
        <v>1502.69</v>
      </c>
      <c r="F1721" s="79">
        <f>+IF(ISNUMBER(DATA!I1049),DATA!I1049,"n/a")</f>
        <v>1.6278999999999998E-2</v>
      </c>
      <c r="G1721" s="88">
        <f>+IF(ISNUMBER(DATA!J1049),DATA!J1049,"n/a")</f>
        <v>4529.78</v>
      </c>
      <c r="H1721" s="79">
        <f>+IF(ISNUMBER(DATA!K1049),DATA!K1049,"n/a")</f>
        <v>-2.1364999999999999E-2</v>
      </c>
      <c r="I1721" s="88">
        <f>+IF(ISNUMBER(DATA!L1049),DATA!L1049,"n/a")</f>
        <v>10068.450000000001</v>
      </c>
      <c r="J1721" s="79">
        <f>+IF(ISNUMBER(DATA!M1049),DATA!M1049,"n/a")</f>
        <v>2.6398999999999999E-2</v>
      </c>
      <c r="K1721" s="88">
        <f>+IF(ISNUMBER(DATA!N1049),DATA!N1049,"n/a")</f>
        <v>22412.14</v>
      </c>
      <c r="L1721" s="79">
        <f>+IF(ISNUMBER(DATA!O1049),DATA!O1049,"n/a")</f>
        <v>-5.8533000000000002E-2</v>
      </c>
      <c r="M1721" s="68"/>
      <c r="N1721" s="68"/>
      <c r="O1721" s="68"/>
      <c r="P1721" s="68"/>
      <c r="Q1721" s="68"/>
      <c r="S1721" s="72"/>
      <c r="U1721" s="72"/>
      <c r="W1721" s="72"/>
      <c r="Y1721" s="72"/>
    </row>
    <row r="1722" spans="1:25" s="71" customFormat="1" x14ac:dyDescent="0.2">
      <c r="A1722" s="77" t="s">
        <v>19</v>
      </c>
      <c r="B1722" s="68" t="s">
        <v>20</v>
      </c>
      <c r="C1722" s="68" t="s">
        <v>9</v>
      </c>
      <c r="D1722" s="68" t="s">
        <v>310</v>
      </c>
      <c r="E1722" s="88">
        <f>+IF(ISNUMBER(DATA!H1050),DATA!H1050,"n/a")</f>
        <v>1142.57</v>
      </c>
      <c r="F1722" s="79">
        <f>+IF(ISNUMBER(DATA!I1050),DATA!I1050,"n/a")</f>
        <v>0.107506</v>
      </c>
      <c r="G1722" s="88">
        <f>+IF(ISNUMBER(DATA!J1050),DATA!J1050,"n/a")</f>
        <v>4048.19</v>
      </c>
      <c r="H1722" s="79">
        <f>+IF(ISNUMBER(DATA!K1050),DATA!K1050,"n/a")</f>
        <v>0.19851199999999999</v>
      </c>
      <c r="I1722" s="88">
        <f>+IF(ISNUMBER(DATA!L1050),DATA!L1050,"n/a")</f>
        <v>9763.08</v>
      </c>
      <c r="J1722" s="79">
        <f>+IF(ISNUMBER(DATA!M1050),DATA!M1050,"n/a")</f>
        <v>0.23278399999999999</v>
      </c>
      <c r="K1722" s="88">
        <f>+IF(ISNUMBER(DATA!N1050),DATA!N1050,"n/a")</f>
        <v>21108.07</v>
      </c>
      <c r="L1722" s="79">
        <f>+IF(ISNUMBER(DATA!O1050),DATA!O1050,"n/a")</f>
        <v>0.24741099999999999</v>
      </c>
      <c r="M1722" s="68"/>
      <c r="N1722" s="68"/>
      <c r="O1722" s="68"/>
      <c r="P1722" s="68"/>
      <c r="Q1722" s="68"/>
      <c r="S1722" s="72"/>
      <c r="U1722" s="72"/>
      <c r="W1722" s="72"/>
      <c r="Y1722" s="72"/>
    </row>
    <row r="1723" spans="1:25" s="71" customFormat="1" x14ac:dyDescent="0.2">
      <c r="A1723" s="77" t="s">
        <v>19</v>
      </c>
      <c r="B1723" s="68" t="s">
        <v>20</v>
      </c>
      <c r="C1723" s="68" t="s">
        <v>9</v>
      </c>
      <c r="D1723" s="68" t="s">
        <v>311</v>
      </c>
      <c r="E1723" s="88">
        <f>+IF(ISNUMBER(DATA!H1051),DATA!H1051,"n/a")</f>
        <v>9844.57</v>
      </c>
      <c r="F1723" s="79">
        <f>+IF(ISNUMBER(DATA!I1051),DATA!I1051,"n/a")</f>
        <v>0.42915399999999998</v>
      </c>
      <c r="G1723" s="88">
        <f>+IF(ISNUMBER(DATA!J1051),DATA!J1051,"n/a")</f>
        <v>33174.58</v>
      </c>
      <c r="H1723" s="79">
        <f>+IF(ISNUMBER(DATA!K1051),DATA!K1051,"n/a")</f>
        <v>0.38821099999999997</v>
      </c>
      <c r="I1723" s="88">
        <f>+IF(ISNUMBER(DATA!L1051),DATA!L1051,"n/a")</f>
        <v>76911.23</v>
      </c>
      <c r="J1723" s="79">
        <f>+IF(ISNUMBER(DATA!M1051),DATA!M1051,"n/a")</f>
        <v>0.36702299999999999</v>
      </c>
      <c r="K1723" s="88">
        <f>+IF(ISNUMBER(DATA!N1051),DATA!N1051,"n/a")</f>
        <v>152548.4</v>
      </c>
      <c r="L1723" s="79">
        <f>+IF(ISNUMBER(DATA!O1051),DATA!O1051,"n/a")</f>
        <v>0.304479</v>
      </c>
      <c r="M1723" s="68"/>
      <c r="N1723" s="68"/>
      <c r="O1723" s="68"/>
      <c r="P1723" s="68"/>
      <c r="Q1723" s="68"/>
      <c r="S1723" s="72"/>
      <c r="U1723" s="72"/>
      <c r="W1723" s="72"/>
      <c r="Y1723" s="72"/>
    </row>
    <row r="1724" spans="1:25" s="71" customFormat="1" x14ac:dyDescent="0.2">
      <c r="A1724" s="77" t="s">
        <v>19</v>
      </c>
      <c r="B1724" s="68" t="s">
        <v>20</v>
      </c>
      <c r="C1724" s="68" t="s">
        <v>9</v>
      </c>
      <c r="D1724" s="68" t="s">
        <v>312</v>
      </c>
      <c r="E1724" s="88">
        <f>+IF(ISNUMBER(DATA!H1052),DATA!H1052,"n/a")</f>
        <v>1090.68</v>
      </c>
      <c r="F1724" s="79">
        <f>+IF(ISNUMBER(DATA!I1052),DATA!I1052,"n/a")</f>
        <v>0.22528999999999999</v>
      </c>
      <c r="G1724" s="88">
        <f>+IF(ISNUMBER(DATA!J1052),DATA!J1052,"n/a")</f>
        <v>3310.97</v>
      </c>
      <c r="H1724" s="79">
        <f>+IF(ISNUMBER(DATA!K1052),DATA!K1052,"n/a")</f>
        <v>0.15026500000000001</v>
      </c>
      <c r="I1724" s="88">
        <f>+IF(ISNUMBER(DATA!L1052),DATA!L1052,"n/a")</f>
        <v>7624.95</v>
      </c>
      <c r="J1724" s="79">
        <f>+IF(ISNUMBER(DATA!M1052),DATA!M1052,"n/a")</f>
        <v>0.16650999999999999</v>
      </c>
      <c r="K1724" s="88">
        <f>+IF(ISNUMBER(DATA!N1052),DATA!N1052,"n/a")</f>
        <v>16445.47</v>
      </c>
      <c r="L1724" s="79">
        <f>+IF(ISNUMBER(DATA!O1052),DATA!O1052,"n/a")</f>
        <v>0.100836</v>
      </c>
      <c r="M1724" s="68"/>
      <c r="N1724" s="68"/>
      <c r="O1724" s="68"/>
      <c r="P1724" s="68"/>
      <c r="Q1724" s="68"/>
      <c r="S1724" s="72"/>
      <c r="U1724" s="72"/>
      <c r="W1724" s="72"/>
      <c r="Y1724" s="72"/>
    </row>
    <row r="1725" spans="1:25" s="71" customFormat="1" x14ac:dyDescent="0.2">
      <c r="A1725" s="77" t="s">
        <v>19</v>
      </c>
      <c r="B1725" s="68" t="s">
        <v>20</v>
      </c>
      <c r="C1725" s="68" t="s">
        <v>9</v>
      </c>
      <c r="D1725" s="68" t="s">
        <v>313</v>
      </c>
      <c r="E1725" s="88">
        <f>+IF(ISNUMBER(DATA!H1053),DATA!H1053,"n/a")</f>
        <v>2233.7800000000002</v>
      </c>
      <c r="F1725" s="79">
        <f>+IF(ISNUMBER(DATA!I1053),DATA!I1053,"n/a")</f>
        <v>-0.122214</v>
      </c>
      <c r="G1725" s="88">
        <f>+IF(ISNUMBER(DATA!J1053),DATA!J1053,"n/a")</f>
        <v>7642.63</v>
      </c>
      <c r="H1725" s="79">
        <f>+IF(ISNUMBER(DATA!K1053),DATA!K1053,"n/a")</f>
        <v>-5.4994000000000001E-2</v>
      </c>
      <c r="I1725" s="88">
        <f>+IF(ISNUMBER(DATA!L1053),DATA!L1053,"n/a")</f>
        <v>17679.009999999998</v>
      </c>
      <c r="J1725" s="79">
        <f>+IF(ISNUMBER(DATA!M1053),DATA!M1053,"n/a")</f>
        <v>-2.5956E-2</v>
      </c>
      <c r="K1725" s="88">
        <f>+IF(ISNUMBER(DATA!N1053),DATA!N1053,"n/a")</f>
        <v>40195.449999999997</v>
      </c>
      <c r="L1725" s="79">
        <f>+IF(ISNUMBER(DATA!O1053),DATA!O1053,"n/a")</f>
        <v>3.0984999999999999E-2</v>
      </c>
      <c r="M1725" s="68"/>
      <c r="N1725" s="68"/>
      <c r="O1725" s="68"/>
      <c r="P1725" s="68"/>
      <c r="Q1725" s="68"/>
      <c r="S1725" s="72"/>
      <c r="U1725" s="72"/>
      <c r="W1725" s="72"/>
      <c r="Y1725" s="72"/>
    </row>
    <row r="1726" spans="1:25" s="71" customFormat="1" x14ac:dyDescent="0.2">
      <c r="A1726" s="77" t="s">
        <v>19</v>
      </c>
      <c r="B1726" s="68" t="s">
        <v>20</v>
      </c>
      <c r="C1726" s="68" t="s">
        <v>9</v>
      </c>
      <c r="D1726" s="68" t="s">
        <v>314</v>
      </c>
      <c r="E1726" s="88">
        <f>+IF(ISNUMBER(DATA!H1054),DATA!H1054,"n/a")</f>
        <v>2317.59</v>
      </c>
      <c r="F1726" s="79">
        <f>+IF(ISNUMBER(DATA!I1054),DATA!I1054,"n/a")</f>
        <v>0.46684799999999999</v>
      </c>
      <c r="G1726" s="88">
        <f>+IF(ISNUMBER(DATA!J1054),DATA!J1054,"n/a")</f>
        <v>7677.5</v>
      </c>
      <c r="H1726" s="79">
        <f>+IF(ISNUMBER(DATA!K1054),DATA!K1054,"n/a")</f>
        <v>0.39596700000000001</v>
      </c>
      <c r="I1726" s="88">
        <f>+IF(ISNUMBER(DATA!L1054),DATA!L1054,"n/a")</f>
        <v>15934.65</v>
      </c>
      <c r="J1726" s="79">
        <f>+IF(ISNUMBER(DATA!M1054),DATA!M1054,"n/a")</f>
        <v>0.25795400000000002</v>
      </c>
      <c r="K1726" s="88">
        <f>+IF(ISNUMBER(DATA!N1054),DATA!N1054,"n/a")</f>
        <v>26080.61</v>
      </c>
      <c r="L1726" s="79">
        <f>+IF(ISNUMBER(DATA!O1054),DATA!O1054,"n/a")</f>
        <v>-3.5887000000000002E-2</v>
      </c>
      <c r="M1726" s="68"/>
      <c r="N1726" s="68"/>
      <c r="O1726" s="68"/>
      <c r="P1726" s="68"/>
      <c r="Q1726" s="68"/>
      <c r="S1726" s="72"/>
      <c r="U1726" s="72"/>
      <c r="W1726" s="72"/>
      <c r="Y1726" s="72"/>
    </row>
    <row r="1727" spans="1:25" s="71" customFormat="1" x14ac:dyDescent="0.2">
      <c r="A1727" s="77" t="s">
        <v>19</v>
      </c>
      <c r="B1727" s="68" t="s">
        <v>20</v>
      </c>
      <c r="C1727" s="68" t="s">
        <v>9</v>
      </c>
      <c r="D1727" s="68" t="s">
        <v>315</v>
      </c>
      <c r="E1727" s="88">
        <f>+IF(ISNUMBER(DATA!H1055),DATA!H1055,"n/a")</f>
        <v>1819.12</v>
      </c>
      <c r="F1727" s="79">
        <f>+IF(ISNUMBER(DATA!I1055),DATA!I1055,"n/a")</f>
        <v>4.3857E-2</v>
      </c>
      <c r="G1727" s="88">
        <f>+IF(ISNUMBER(DATA!J1055),DATA!J1055,"n/a")</f>
        <v>5956.85</v>
      </c>
      <c r="H1727" s="79">
        <f>+IF(ISNUMBER(DATA!K1055),DATA!K1055,"n/a")</f>
        <v>9.2906000000000002E-2</v>
      </c>
      <c r="I1727" s="88">
        <f>+IF(ISNUMBER(DATA!L1055),DATA!L1055,"n/a")</f>
        <v>13654.85</v>
      </c>
      <c r="J1727" s="79">
        <f>+IF(ISNUMBER(DATA!M1055),DATA!M1055,"n/a")</f>
        <v>0.125527</v>
      </c>
      <c r="K1727" s="88">
        <f>+IF(ISNUMBER(DATA!N1055),DATA!N1055,"n/a")</f>
        <v>30489.1</v>
      </c>
      <c r="L1727" s="79">
        <f>+IF(ISNUMBER(DATA!O1055),DATA!O1055,"n/a")</f>
        <v>0.15105099999999999</v>
      </c>
      <c r="M1727" s="68"/>
      <c r="N1727" s="68"/>
      <c r="O1727" s="68"/>
      <c r="P1727" s="68"/>
      <c r="Q1727" s="68"/>
      <c r="S1727" s="72"/>
      <c r="U1727" s="72"/>
      <c r="W1727" s="72"/>
      <c r="Y1727" s="72"/>
    </row>
    <row r="1728" spans="1:25" s="71" customFormat="1" x14ac:dyDescent="0.2">
      <c r="A1728" s="77" t="s">
        <v>19</v>
      </c>
      <c r="B1728" s="68" t="s">
        <v>20</v>
      </c>
      <c r="C1728" s="68" t="s">
        <v>9</v>
      </c>
      <c r="D1728" s="68" t="s">
        <v>316</v>
      </c>
      <c r="E1728" s="88">
        <f>+IF(ISNUMBER(DATA!H1056),DATA!H1056,"n/a")</f>
        <v>1850.69</v>
      </c>
      <c r="F1728" s="79">
        <f>+IF(ISNUMBER(DATA!I1056),DATA!I1056,"n/a")</f>
        <v>9.4214999999999993E-2</v>
      </c>
      <c r="G1728" s="88">
        <f>+IF(ISNUMBER(DATA!J1056),DATA!J1056,"n/a")</f>
        <v>6331.52</v>
      </c>
      <c r="H1728" s="79">
        <f>+IF(ISNUMBER(DATA!K1056),DATA!K1056,"n/a")</f>
        <v>7.5226000000000001E-2</v>
      </c>
      <c r="I1728" s="88">
        <f>+IF(ISNUMBER(DATA!L1056),DATA!L1056,"n/a")</f>
        <v>14250.27</v>
      </c>
      <c r="J1728" s="79">
        <f>+IF(ISNUMBER(DATA!M1056),DATA!M1056,"n/a")</f>
        <v>5.4775999999999998E-2</v>
      </c>
      <c r="K1728" s="88">
        <f>+IF(ISNUMBER(DATA!N1056),DATA!N1056,"n/a")</f>
        <v>30827.01</v>
      </c>
      <c r="L1728" s="79">
        <f>+IF(ISNUMBER(DATA!O1056),DATA!O1056,"n/a")</f>
        <v>9.2188000000000006E-2</v>
      </c>
      <c r="M1728" s="68"/>
      <c r="N1728" s="68"/>
      <c r="O1728" s="68"/>
      <c r="P1728" s="68"/>
      <c r="Q1728" s="68"/>
      <c r="S1728" s="72"/>
      <c r="U1728" s="72"/>
      <c r="W1728" s="72"/>
      <c r="Y1728" s="72"/>
    </row>
    <row r="1729" spans="1:25" s="71" customFormat="1" x14ac:dyDescent="0.2">
      <c r="A1729" s="77" t="s">
        <v>19</v>
      </c>
      <c r="B1729" s="68" t="s">
        <v>20</v>
      </c>
      <c r="C1729" s="68" t="s">
        <v>9</v>
      </c>
      <c r="D1729" s="68" t="s">
        <v>317</v>
      </c>
      <c r="E1729" s="88">
        <f>+IF(ISNUMBER(DATA!H1057),DATA!H1057,"n/a")</f>
        <v>1552.01</v>
      </c>
      <c r="F1729" s="79">
        <f>+IF(ISNUMBER(DATA!I1057),DATA!I1057,"n/a")</f>
        <v>-0.11876200000000001</v>
      </c>
      <c r="G1729" s="88">
        <f>+IF(ISNUMBER(DATA!J1057),DATA!J1057,"n/a")</f>
        <v>5470.87</v>
      </c>
      <c r="H1729" s="79">
        <f>+IF(ISNUMBER(DATA!K1057),DATA!K1057,"n/a")</f>
        <v>-4.4658000000000003E-2</v>
      </c>
      <c r="I1729" s="88">
        <f>+IF(ISNUMBER(DATA!L1057),DATA!L1057,"n/a")</f>
        <v>13224.18</v>
      </c>
      <c r="J1729" s="79">
        <f>+IF(ISNUMBER(DATA!M1057),DATA!M1057,"n/a")</f>
        <v>1.7559999999999999E-2</v>
      </c>
      <c r="K1729" s="88">
        <f>+IF(ISNUMBER(DATA!N1057),DATA!N1057,"n/a")</f>
        <v>30365.9</v>
      </c>
      <c r="L1729" s="79">
        <f>+IF(ISNUMBER(DATA!O1057),DATA!O1057,"n/a")</f>
        <v>0.192416</v>
      </c>
      <c r="M1729" s="68"/>
      <c r="N1729" s="68"/>
      <c r="O1729" s="68"/>
      <c r="P1729" s="68"/>
      <c r="Q1729" s="68"/>
      <c r="S1729" s="72"/>
      <c r="U1729" s="72"/>
      <c r="W1729" s="72"/>
      <c r="Y1729" s="72"/>
    </row>
    <row r="1730" spans="1:25" s="71" customFormat="1" x14ac:dyDescent="0.2">
      <c r="A1730" s="77" t="s">
        <v>19</v>
      </c>
      <c r="B1730" s="68" t="s">
        <v>20</v>
      </c>
      <c r="C1730" s="68" t="s">
        <v>9</v>
      </c>
      <c r="D1730" s="68" t="s">
        <v>318</v>
      </c>
      <c r="E1730" s="88">
        <f>+IF(ISNUMBER(DATA!H1058),DATA!H1058,"n/a")</f>
        <v>1091.1099999999999</v>
      </c>
      <c r="F1730" s="79">
        <f>+IF(ISNUMBER(DATA!I1058),DATA!I1058,"n/a")</f>
        <v>0.46312399999999998</v>
      </c>
      <c r="G1730" s="88">
        <f>+IF(ISNUMBER(DATA!J1058),DATA!J1058,"n/a")</f>
        <v>4005.66</v>
      </c>
      <c r="H1730" s="79">
        <f>+IF(ISNUMBER(DATA!K1058),DATA!K1058,"n/a")</f>
        <v>0.62019000000000002</v>
      </c>
      <c r="I1730" s="88">
        <f>+IF(ISNUMBER(DATA!L1058),DATA!L1058,"n/a")</f>
        <v>8582.1</v>
      </c>
      <c r="J1730" s="79">
        <f>+IF(ISNUMBER(DATA!M1058),DATA!M1058,"n/a")</f>
        <v>0.41812300000000002</v>
      </c>
      <c r="K1730" s="88">
        <f>+IF(ISNUMBER(DATA!N1058),DATA!N1058,"n/a")</f>
        <v>15176.57</v>
      </c>
      <c r="L1730" s="79">
        <f>+IF(ISNUMBER(DATA!O1058),DATA!O1058,"n/a")</f>
        <v>0.11323</v>
      </c>
      <c r="M1730" s="68"/>
      <c r="N1730" s="68"/>
      <c r="O1730" s="68"/>
      <c r="P1730" s="68"/>
      <c r="Q1730" s="68"/>
      <c r="S1730" s="72"/>
      <c r="U1730" s="72"/>
      <c r="W1730" s="72"/>
      <c r="Y1730" s="72"/>
    </row>
    <row r="1731" spans="1:25" s="71" customFormat="1" x14ac:dyDescent="0.2">
      <c r="A1731" s="77" t="s">
        <v>19</v>
      </c>
      <c r="B1731" s="68" t="s">
        <v>20</v>
      </c>
      <c r="C1731" s="68" t="s">
        <v>9</v>
      </c>
      <c r="D1731" s="68" t="s">
        <v>319</v>
      </c>
      <c r="E1731" s="88">
        <f>+IF(ISNUMBER(DATA!H1059),DATA!H1059,"n/a")</f>
        <v>330.5</v>
      </c>
      <c r="F1731" s="79">
        <f>+IF(ISNUMBER(DATA!I1059),DATA!I1059,"n/a")</f>
        <v>0.85882999999999998</v>
      </c>
      <c r="G1731" s="88">
        <f>+IF(ISNUMBER(DATA!J1059),DATA!J1059,"n/a")</f>
        <v>1150.9000000000001</v>
      </c>
      <c r="H1731" s="79">
        <f>+IF(ISNUMBER(DATA!K1059),DATA!K1059,"n/a")</f>
        <v>0.55401</v>
      </c>
      <c r="I1731" s="88">
        <f>+IF(ISNUMBER(DATA!L1059),DATA!L1059,"n/a")</f>
        <v>2570.62</v>
      </c>
      <c r="J1731" s="79">
        <f>+IF(ISNUMBER(DATA!M1059),DATA!M1059,"n/a")</f>
        <v>0.55338600000000004</v>
      </c>
      <c r="K1731" s="88">
        <f>+IF(ISNUMBER(DATA!N1059),DATA!N1059,"n/a")</f>
        <v>4741.8999999999996</v>
      </c>
      <c r="L1731" s="79">
        <f>+IF(ISNUMBER(DATA!O1059),DATA!O1059,"n/a")</f>
        <v>0.390158</v>
      </c>
      <c r="M1731" s="68"/>
      <c r="N1731" s="68"/>
      <c r="O1731" s="68"/>
      <c r="P1731" s="68"/>
      <c r="Q1731" s="68"/>
      <c r="S1731" s="72"/>
      <c r="U1731" s="72"/>
      <c r="W1731" s="72"/>
      <c r="Y1731" s="72"/>
    </row>
    <row r="1732" spans="1:25" s="71" customFormat="1" x14ac:dyDescent="0.2">
      <c r="A1732" s="77" t="s">
        <v>19</v>
      </c>
      <c r="B1732" s="68" t="s">
        <v>20</v>
      </c>
      <c r="C1732" s="68" t="s">
        <v>9</v>
      </c>
      <c r="D1732" s="68" t="s">
        <v>320</v>
      </c>
      <c r="E1732" s="88">
        <f>+IF(ISNUMBER(DATA!H1060),DATA!H1060,"n/a")</f>
        <v>1242.76</v>
      </c>
      <c r="F1732" s="79">
        <f>+IF(ISNUMBER(DATA!I1060),DATA!I1060,"n/a")</f>
        <v>0.129772</v>
      </c>
      <c r="G1732" s="88">
        <f>+IF(ISNUMBER(DATA!J1060),DATA!J1060,"n/a")</f>
        <v>3872.89</v>
      </c>
      <c r="H1732" s="79">
        <f>+IF(ISNUMBER(DATA!K1060),DATA!K1060,"n/a")</f>
        <v>3.9111E-2</v>
      </c>
      <c r="I1732" s="88">
        <f>+IF(ISNUMBER(DATA!L1060),DATA!L1060,"n/a")</f>
        <v>8259.86</v>
      </c>
      <c r="J1732" s="79">
        <f>+IF(ISNUMBER(DATA!M1060),DATA!M1060,"n/a")</f>
        <v>-1.9983999999999998E-2</v>
      </c>
      <c r="K1732" s="88">
        <f>+IF(ISNUMBER(DATA!N1060),DATA!N1060,"n/a")</f>
        <v>18008.77</v>
      </c>
      <c r="L1732" s="79">
        <f>+IF(ISNUMBER(DATA!O1060),DATA!O1060,"n/a")</f>
        <v>5.8162999999999999E-2</v>
      </c>
      <c r="M1732" s="68"/>
      <c r="N1732" s="68"/>
      <c r="O1732" s="68"/>
      <c r="P1732" s="68"/>
      <c r="Q1732" s="68"/>
      <c r="S1732" s="72"/>
      <c r="U1732" s="72"/>
      <c r="W1732" s="72"/>
      <c r="Y1732" s="72"/>
    </row>
    <row r="1733" spans="1:25" s="71" customFormat="1" x14ac:dyDescent="0.2">
      <c r="A1733" s="77" t="s">
        <v>19</v>
      </c>
      <c r="B1733" s="68" t="s">
        <v>20</v>
      </c>
      <c r="C1733" s="68" t="s">
        <v>9</v>
      </c>
      <c r="D1733" s="68" t="s">
        <v>321</v>
      </c>
      <c r="E1733" s="88">
        <f>+IF(ISNUMBER(DATA!H1061),DATA!H1061,"n/a")</f>
        <v>2659.21</v>
      </c>
      <c r="F1733" s="79">
        <f>+IF(ISNUMBER(DATA!I1061),DATA!I1061,"n/a")</f>
        <v>0.309917</v>
      </c>
      <c r="G1733" s="88">
        <f>+IF(ISNUMBER(DATA!J1061),DATA!J1061,"n/a")</f>
        <v>8632.15</v>
      </c>
      <c r="H1733" s="79">
        <f>+IF(ISNUMBER(DATA!K1061),DATA!K1061,"n/a")</f>
        <v>0.307311</v>
      </c>
      <c r="I1733" s="88">
        <f>+IF(ISNUMBER(DATA!L1061),DATA!L1061,"n/a")</f>
        <v>18412.7</v>
      </c>
      <c r="J1733" s="79">
        <f>+IF(ISNUMBER(DATA!M1061),DATA!M1061,"n/a")</f>
        <v>0.205868</v>
      </c>
      <c r="K1733" s="88">
        <f>+IF(ISNUMBER(DATA!N1061),DATA!N1061,"n/a")</f>
        <v>35832.699999999997</v>
      </c>
      <c r="L1733" s="79">
        <f>+IF(ISNUMBER(DATA!O1061),DATA!O1061,"n/a")</f>
        <v>0.100575</v>
      </c>
      <c r="M1733" s="68"/>
      <c r="N1733" s="68"/>
      <c r="O1733" s="68"/>
      <c r="P1733" s="68"/>
      <c r="Q1733" s="68"/>
      <c r="S1733" s="72"/>
      <c r="U1733" s="72"/>
      <c r="W1733" s="72"/>
      <c r="Y1733" s="72"/>
    </row>
    <row r="1734" spans="1:25" s="71" customFormat="1" x14ac:dyDescent="0.2">
      <c r="A1734" s="77" t="s">
        <v>19</v>
      </c>
      <c r="B1734" s="68" t="s">
        <v>20</v>
      </c>
      <c r="C1734" s="68" t="s">
        <v>9</v>
      </c>
      <c r="D1734" s="68" t="s">
        <v>322</v>
      </c>
      <c r="E1734" s="88">
        <f>+IF(ISNUMBER(DATA!H1062),DATA!H1062,"n/a")</f>
        <v>2906.89</v>
      </c>
      <c r="F1734" s="79">
        <f>+IF(ISNUMBER(DATA!I1062),DATA!I1062,"n/a")</f>
        <v>0.41386400000000001</v>
      </c>
      <c r="G1734" s="88">
        <f>+IF(ISNUMBER(DATA!J1062),DATA!J1062,"n/a")</f>
        <v>9546.75</v>
      </c>
      <c r="H1734" s="79">
        <f>+IF(ISNUMBER(DATA!K1062),DATA!K1062,"n/a")</f>
        <v>0.29038599999999998</v>
      </c>
      <c r="I1734" s="88">
        <f>+IF(ISNUMBER(DATA!L1062),DATA!L1062,"n/a")</f>
        <v>20323.22</v>
      </c>
      <c r="J1734" s="79">
        <f>+IF(ISNUMBER(DATA!M1062),DATA!M1062,"n/a")</f>
        <v>0.241675</v>
      </c>
      <c r="K1734" s="88">
        <f>+IF(ISNUMBER(DATA!N1062),DATA!N1062,"n/a")</f>
        <v>39310.85</v>
      </c>
      <c r="L1734" s="79">
        <f>+IF(ISNUMBER(DATA!O1062),DATA!O1062,"n/a")</f>
        <v>3.6845999999999997E-2</v>
      </c>
      <c r="M1734" s="68"/>
      <c r="N1734" s="68"/>
      <c r="O1734" s="68"/>
      <c r="P1734" s="68"/>
      <c r="Q1734" s="68"/>
      <c r="S1734" s="72"/>
      <c r="U1734" s="72"/>
      <c r="W1734" s="72"/>
      <c r="Y1734" s="72"/>
    </row>
    <row r="1735" spans="1:25" s="71" customFormat="1" x14ac:dyDescent="0.2">
      <c r="A1735" s="77" t="s">
        <v>19</v>
      </c>
      <c r="B1735" s="68" t="s">
        <v>20</v>
      </c>
      <c r="C1735" s="68" t="s">
        <v>9</v>
      </c>
      <c r="D1735" s="68" t="s">
        <v>323</v>
      </c>
      <c r="E1735" s="88">
        <f>+IF(ISNUMBER(DATA!H1063),DATA!H1063,"n/a")</f>
        <v>2317.36</v>
      </c>
      <c r="F1735" s="79">
        <f>+IF(ISNUMBER(DATA!I1063),DATA!I1063,"n/a")</f>
        <v>9.2887999999999998E-2</v>
      </c>
      <c r="G1735" s="88">
        <f>+IF(ISNUMBER(DATA!J1063),DATA!J1063,"n/a")</f>
        <v>6972.08</v>
      </c>
      <c r="H1735" s="79">
        <f>+IF(ISNUMBER(DATA!K1063),DATA!K1063,"n/a")</f>
        <v>7.3400000000000002E-3</v>
      </c>
      <c r="I1735" s="88">
        <f>+IF(ISNUMBER(DATA!L1063),DATA!L1063,"n/a")</f>
        <v>15658.83</v>
      </c>
      <c r="J1735" s="79">
        <f>+IF(ISNUMBER(DATA!M1063),DATA!M1063,"n/a")</f>
        <v>4.1029000000000003E-2</v>
      </c>
      <c r="K1735" s="88">
        <f>+IF(ISNUMBER(DATA!N1063),DATA!N1063,"n/a")</f>
        <v>35578.78</v>
      </c>
      <c r="L1735" s="79">
        <f>+IF(ISNUMBER(DATA!O1063),DATA!O1063,"n/a")</f>
        <v>0.22938500000000001</v>
      </c>
      <c r="M1735" s="68"/>
      <c r="N1735" s="68"/>
      <c r="O1735" s="68"/>
      <c r="P1735" s="68"/>
      <c r="Q1735" s="68"/>
      <c r="S1735" s="72"/>
      <c r="U1735" s="72"/>
      <c r="W1735" s="72"/>
      <c r="Y1735" s="72"/>
    </row>
    <row r="1736" spans="1:25" s="71" customFormat="1" x14ac:dyDescent="0.2">
      <c r="A1736" s="77" t="s">
        <v>19</v>
      </c>
      <c r="B1736" s="68" t="s">
        <v>20</v>
      </c>
      <c r="C1736" s="68" t="s">
        <v>9</v>
      </c>
      <c r="D1736" s="68" t="s">
        <v>324</v>
      </c>
      <c r="E1736" s="88">
        <f>+IF(ISNUMBER(DATA!H1064),DATA!H1064,"n/a")</f>
        <v>1786.87</v>
      </c>
      <c r="F1736" s="79">
        <f>+IF(ISNUMBER(DATA!I1064),DATA!I1064,"n/a")</f>
        <v>-6.7970000000000003E-2</v>
      </c>
      <c r="G1736" s="88">
        <f>+IF(ISNUMBER(DATA!J1064),DATA!J1064,"n/a")</f>
        <v>6158.47</v>
      </c>
      <c r="H1736" s="79">
        <f>+IF(ISNUMBER(DATA!K1064),DATA!K1064,"n/a")</f>
        <v>2.3036999999999998E-2</v>
      </c>
      <c r="I1736" s="88">
        <f>+IF(ISNUMBER(DATA!L1064),DATA!L1064,"n/a")</f>
        <v>14400.8</v>
      </c>
      <c r="J1736" s="79">
        <f>+IF(ISNUMBER(DATA!M1064),DATA!M1064,"n/a")</f>
        <v>9.7406000000000006E-2</v>
      </c>
      <c r="K1736" s="88">
        <f>+IF(ISNUMBER(DATA!N1064),DATA!N1064,"n/a")</f>
        <v>32071.99</v>
      </c>
      <c r="L1736" s="79">
        <f>+IF(ISNUMBER(DATA!O1064),DATA!O1064,"n/a")</f>
        <v>9.4842999999999997E-2</v>
      </c>
      <c r="M1736" s="68"/>
      <c r="N1736" s="68"/>
      <c r="O1736" s="68"/>
      <c r="P1736" s="68"/>
      <c r="Q1736" s="68"/>
      <c r="S1736" s="72"/>
      <c r="U1736" s="72"/>
      <c r="W1736" s="72"/>
      <c r="Y1736" s="72"/>
    </row>
    <row r="1737" spans="1:25" s="71" customFormat="1" x14ac:dyDescent="0.2">
      <c r="A1737" s="77" t="s">
        <v>19</v>
      </c>
      <c r="B1737" s="68" t="s">
        <v>20</v>
      </c>
      <c r="C1737" s="68" t="s">
        <v>9</v>
      </c>
      <c r="D1737" s="68" t="s">
        <v>325</v>
      </c>
      <c r="E1737" s="88">
        <f>+IF(ISNUMBER(DATA!H1065),DATA!H1065,"n/a")</f>
        <v>2301.63</v>
      </c>
      <c r="F1737" s="79">
        <f>+IF(ISNUMBER(DATA!I1065),DATA!I1065,"n/a")</f>
        <v>4.3809000000000001E-2</v>
      </c>
      <c r="G1737" s="88">
        <f>+IF(ISNUMBER(DATA!J1065),DATA!J1065,"n/a")</f>
        <v>6804</v>
      </c>
      <c r="H1737" s="79">
        <f>+IF(ISNUMBER(DATA!K1065),DATA!K1065,"n/a")</f>
        <v>1.7687999999999999E-2</v>
      </c>
      <c r="I1737" s="88">
        <f>+IF(ISNUMBER(DATA!L1065),DATA!L1065,"n/a")</f>
        <v>15008.08</v>
      </c>
      <c r="J1737" s="79">
        <f>+IF(ISNUMBER(DATA!M1065),DATA!M1065,"n/a")</f>
        <v>4.0529999999999997E-2</v>
      </c>
      <c r="K1737" s="88">
        <f>+IF(ISNUMBER(DATA!N1065),DATA!N1065,"n/a")</f>
        <v>33272.03</v>
      </c>
      <c r="L1737" s="79">
        <f>+IF(ISNUMBER(DATA!O1065),DATA!O1065,"n/a")</f>
        <v>-4.5041999999999999E-2</v>
      </c>
      <c r="M1737" s="68"/>
      <c r="N1737" s="68"/>
      <c r="O1737" s="68"/>
      <c r="P1737" s="68"/>
      <c r="Q1737" s="68"/>
      <c r="S1737" s="72"/>
      <c r="U1737" s="72"/>
      <c r="W1737" s="72"/>
      <c r="Y1737" s="72"/>
    </row>
    <row r="1738" spans="1:25" s="71" customFormat="1" x14ac:dyDescent="0.2">
      <c r="A1738" s="77" t="s">
        <v>19</v>
      </c>
      <c r="B1738" s="68" t="s">
        <v>20</v>
      </c>
      <c r="C1738" s="68" t="s">
        <v>9</v>
      </c>
      <c r="D1738" s="68" t="s">
        <v>351</v>
      </c>
      <c r="E1738" s="88">
        <f>+IF(ISNUMBER(DATA!H1066),DATA!H1066,"n/a")</f>
        <v>717.73</v>
      </c>
      <c r="F1738" s="79">
        <f>+IF(ISNUMBER(DATA!I1066),DATA!I1066,"n/a")</f>
        <v>3.6359999999999999E-3</v>
      </c>
      <c r="G1738" s="88">
        <f>+IF(ISNUMBER(DATA!J1066),DATA!J1066,"n/a")</f>
        <v>2411.31</v>
      </c>
      <c r="H1738" s="79">
        <f>+IF(ISNUMBER(DATA!K1066),DATA!K1066,"n/a")</f>
        <v>-8.0300000000000007E-3</v>
      </c>
      <c r="I1738" s="88">
        <f>+IF(ISNUMBER(DATA!L1066),DATA!L1066,"n/a")</f>
        <v>5638.67</v>
      </c>
      <c r="J1738" s="79">
        <f>+IF(ISNUMBER(DATA!M1066),DATA!M1066,"n/a")</f>
        <v>3.8864999999999997E-2</v>
      </c>
      <c r="K1738" s="88">
        <f>+IF(ISNUMBER(DATA!N1066),DATA!N1066,"n/a")</f>
        <v>12439.76</v>
      </c>
      <c r="L1738" s="79">
        <f>+IF(ISNUMBER(DATA!O1066),DATA!O1066,"n/a")</f>
        <v>9.6393000000000006E-2</v>
      </c>
      <c r="M1738" s="68"/>
      <c r="N1738" s="68"/>
      <c r="O1738" s="68"/>
      <c r="P1738" s="68"/>
      <c r="Q1738" s="68"/>
      <c r="S1738" s="72"/>
      <c r="U1738" s="72"/>
      <c r="W1738" s="72"/>
      <c r="Y1738" s="72"/>
    </row>
    <row r="1739" spans="1:25" s="71" customFormat="1" x14ac:dyDescent="0.2">
      <c r="A1739" s="77" t="s">
        <v>19</v>
      </c>
      <c r="B1739" s="68" t="s">
        <v>20</v>
      </c>
      <c r="C1739" s="68" t="s">
        <v>9</v>
      </c>
      <c r="D1739" s="68" t="s">
        <v>352</v>
      </c>
      <c r="E1739" s="88">
        <f>+IF(ISNUMBER(DATA!H1067),DATA!H1067,"n/a")</f>
        <v>835.17</v>
      </c>
      <c r="F1739" s="79">
        <f>+IF(ISNUMBER(DATA!I1067),DATA!I1067,"n/a")</f>
        <v>0.248442</v>
      </c>
      <c r="G1739" s="88">
        <f>+IF(ISNUMBER(DATA!J1067),DATA!J1067,"n/a")</f>
        <v>2787.85</v>
      </c>
      <c r="H1739" s="79">
        <f>+IF(ISNUMBER(DATA!K1067),DATA!K1067,"n/a")</f>
        <v>0.21573999999999999</v>
      </c>
      <c r="I1739" s="88">
        <f>+IF(ISNUMBER(DATA!L1067),DATA!L1067,"n/a")</f>
        <v>5933.62</v>
      </c>
      <c r="J1739" s="79">
        <f>+IF(ISNUMBER(DATA!M1067),DATA!M1067,"n/a")</f>
        <v>0.18860199999999999</v>
      </c>
      <c r="K1739" s="88">
        <f>+IF(ISNUMBER(DATA!N1067),DATA!N1067,"n/a")</f>
        <v>11798.1</v>
      </c>
      <c r="L1739" s="79">
        <f>+IF(ISNUMBER(DATA!O1067),DATA!O1067,"n/a")</f>
        <v>0.107705</v>
      </c>
      <c r="M1739" s="68"/>
      <c r="N1739" s="68"/>
      <c r="O1739" s="68"/>
      <c r="P1739" s="68"/>
      <c r="Q1739" s="68"/>
      <c r="S1739" s="72"/>
      <c r="U1739" s="72"/>
      <c r="W1739" s="72"/>
      <c r="Y1739" s="72"/>
    </row>
    <row r="1740" spans="1:25" s="71" customFormat="1" x14ac:dyDescent="0.2">
      <c r="A1740" s="77"/>
      <c r="B1740" s="68"/>
      <c r="C1740" s="68"/>
      <c r="D1740" s="68"/>
      <c r="E1740" s="102"/>
      <c r="F1740" s="104"/>
      <c r="G1740" s="102"/>
      <c r="H1740" s="104"/>
      <c r="I1740" s="102"/>
      <c r="J1740" s="104"/>
      <c r="K1740" s="102"/>
      <c r="L1740" s="104"/>
      <c r="M1740" s="68"/>
      <c r="N1740" s="68"/>
      <c r="O1740" s="68"/>
      <c r="P1740" s="68"/>
      <c r="Q1740" s="68"/>
      <c r="S1740" s="72"/>
      <c r="U1740" s="72"/>
      <c r="W1740" s="72"/>
      <c r="Y1740" s="72"/>
    </row>
    <row r="1741" spans="1:25" s="71" customFormat="1" x14ac:dyDescent="0.2">
      <c r="A1741" s="77" t="s">
        <v>19</v>
      </c>
      <c r="B1741" s="68" t="s">
        <v>20</v>
      </c>
      <c r="C1741" s="68" t="s">
        <v>25</v>
      </c>
      <c r="D1741" s="68" t="s">
        <v>278</v>
      </c>
      <c r="E1741" s="88">
        <f>+IF(ISNUMBER(DATA!H1077),DATA!H1077,"n/a")</f>
        <v>4735.97</v>
      </c>
      <c r="F1741" s="79">
        <f>+IF(ISNUMBER(DATA!I1077),DATA!I1077,"n/a")</f>
        <v>1.5542E-2</v>
      </c>
      <c r="G1741" s="88">
        <f>+IF(ISNUMBER(DATA!J1077),DATA!J1077,"n/a")</f>
        <v>16975.2</v>
      </c>
      <c r="H1741" s="79">
        <f>+IF(ISNUMBER(DATA!K1077),DATA!K1077,"n/a")</f>
        <v>7.8298999999999994E-2</v>
      </c>
      <c r="I1741" s="88">
        <f>+IF(ISNUMBER(DATA!L1077),DATA!L1077,"n/a")</f>
        <v>38639.43</v>
      </c>
      <c r="J1741" s="79">
        <f>+IF(ISNUMBER(DATA!M1077),DATA!M1077,"n/a")</f>
        <v>7.5825000000000004E-2</v>
      </c>
      <c r="K1741" s="88">
        <f>+IF(ISNUMBER(DATA!N1077),DATA!N1077,"n/a")</f>
        <v>82179.02</v>
      </c>
      <c r="L1741" s="79">
        <f>+IF(ISNUMBER(DATA!O1077),DATA!O1077,"n/a")</f>
        <v>0.14777899999999999</v>
      </c>
      <c r="M1741" s="68"/>
      <c r="N1741" s="68"/>
      <c r="O1741" s="68"/>
      <c r="P1741" s="68"/>
      <c r="Q1741" s="68"/>
      <c r="S1741" s="72"/>
      <c r="U1741" s="72"/>
      <c r="W1741" s="72"/>
      <c r="Y1741" s="72"/>
    </row>
    <row r="1742" spans="1:25" s="71" customFormat="1" x14ac:dyDescent="0.2">
      <c r="A1742" s="77" t="s">
        <v>19</v>
      </c>
      <c r="B1742" s="68" t="s">
        <v>20</v>
      </c>
      <c r="C1742" s="68" t="s">
        <v>25</v>
      </c>
      <c r="D1742" s="68" t="s">
        <v>279</v>
      </c>
      <c r="E1742" s="88">
        <f>+IF(ISNUMBER(DATA!H1078),DATA!H1078,"n/a")</f>
        <v>12389.6</v>
      </c>
      <c r="F1742" s="79">
        <f>+IF(ISNUMBER(DATA!I1078),DATA!I1078,"n/a")</f>
        <v>0.36668200000000001</v>
      </c>
      <c r="G1742" s="88">
        <f>+IF(ISNUMBER(DATA!J1078),DATA!J1078,"n/a")</f>
        <v>34880.86</v>
      </c>
      <c r="H1742" s="79">
        <f>+IF(ISNUMBER(DATA!K1078),DATA!K1078,"n/a")</f>
        <v>0.30299300000000001</v>
      </c>
      <c r="I1742" s="88">
        <f>+IF(ISNUMBER(DATA!L1078),DATA!L1078,"n/a")</f>
        <v>73359.37</v>
      </c>
      <c r="J1742" s="79">
        <f>+IF(ISNUMBER(DATA!M1078),DATA!M1078,"n/a")</f>
        <v>0.24226700000000001</v>
      </c>
      <c r="K1742" s="88">
        <f>+IF(ISNUMBER(DATA!N1078),DATA!N1078,"n/a")</f>
        <v>159307.85</v>
      </c>
      <c r="L1742" s="79">
        <f>+IF(ISNUMBER(DATA!O1078),DATA!O1078,"n/a")</f>
        <v>0.184171</v>
      </c>
      <c r="M1742" s="68"/>
      <c r="N1742" s="68"/>
      <c r="O1742" s="68"/>
      <c r="P1742" s="68"/>
      <c r="Q1742" s="68"/>
      <c r="S1742" s="72"/>
      <c r="U1742" s="72"/>
      <c r="W1742" s="72"/>
      <c r="Y1742" s="72"/>
    </row>
    <row r="1743" spans="1:25" s="71" customFormat="1" x14ac:dyDescent="0.2">
      <c r="A1743" s="77" t="s">
        <v>19</v>
      </c>
      <c r="B1743" s="68" t="s">
        <v>20</v>
      </c>
      <c r="C1743" s="68" t="s">
        <v>25</v>
      </c>
      <c r="D1743" s="68" t="s">
        <v>280</v>
      </c>
      <c r="E1743" s="88">
        <f>+IF(ISNUMBER(DATA!H1079),DATA!H1079,"n/a")</f>
        <v>27490.69</v>
      </c>
      <c r="F1743" s="79">
        <f>+IF(ISNUMBER(DATA!I1079),DATA!I1079,"n/a")</f>
        <v>0.198874</v>
      </c>
      <c r="G1743" s="88">
        <f>+IF(ISNUMBER(DATA!J1079),DATA!J1079,"n/a")</f>
        <v>94497.77</v>
      </c>
      <c r="H1743" s="79">
        <f>+IF(ISNUMBER(DATA!K1079),DATA!K1079,"n/a")</f>
        <v>0.25996900000000001</v>
      </c>
      <c r="I1743" s="88">
        <f>+IF(ISNUMBER(DATA!L1079),DATA!L1079,"n/a")</f>
        <v>220071.06</v>
      </c>
      <c r="J1743" s="79">
        <f>+IF(ISNUMBER(DATA!M1079),DATA!M1079,"n/a")</f>
        <v>0.275395</v>
      </c>
      <c r="K1743" s="88">
        <f>+IF(ISNUMBER(DATA!N1079),DATA!N1079,"n/a")</f>
        <v>445804.33</v>
      </c>
      <c r="L1743" s="79">
        <f>+IF(ISNUMBER(DATA!O1079),DATA!O1079,"n/a")</f>
        <v>0.23011100000000001</v>
      </c>
      <c r="M1743" s="68"/>
      <c r="N1743" s="68"/>
      <c r="O1743" s="68"/>
      <c r="P1743" s="68"/>
      <c r="Q1743" s="68"/>
      <c r="S1743" s="72"/>
      <c r="U1743" s="72"/>
      <c r="W1743" s="72"/>
      <c r="Y1743" s="72"/>
    </row>
    <row r="1744" spans="1:25" s="71" customFormat="1" x14ac:dyDescent="0.2">
      <c r="A1744" s="77" t="s">
        <v>19</v>
      </c>
      <c r="B1744" s="68" t="s">
        <v>20</v>
      </c>
      <c r="C1744" s="68" t="s">
        <v>25</v>
      </c>
      <c r="D1744" s="68" t="s">
        <v>281</v>
      </c>
      <c r="E1744" s="88">
        <f>+IF(ISNUMBER(DATA!H1080),DATA!H1080,"n/a")</f>
        <v>5026.88</v>
      </c>
      <c r="F1744" s="79">
        <f>+IF(ISNUMBER(DATA!I1080),DATA!I1080,"n/a")</f>
        <v>-1.9543000000000001E-2</v>
      </c>
      <c r="G1744" s="88">
        <f>+IF(ISNUMBER(DATA!J1080),DATA!J1080,"n/a")</f>
        <v>15074.59</v>
      </c>
      <c r="H1744" s="79">
        <f>+IF(ISNUMBER(DATA!K1080),DATA!K1080,"n/a")</f>
        <v>-1.8780999999999999E-2</v>
      </c>
      <c r="I1744" s="88">
        <f>+IF(ISNUMBER(DATA!L1080),DATA!L1080,"n/a")</f>
        <v>34123.129999999997</v>
      </c>
      <c r="J1744" s="79">
        <f>+IF(ISNUMBER(DATA!M1080),DATA!M1080,"n/a")</f>
        <v>2.9766000000000001E-2</v>
      </c>
      <c r="K1744" s="88">
        <f>+IF(ISNUMBER(DATA!N1080),DATA!N1080,"n/a")</f>
        <v>74190.98</v>
      </c>
      <c r="L1744" s="79">
        <f>+IF(ISNUMBER(DATA!O1080),DATA!O1080,"n/a")</f>
        <v>-9.5689999999999994E-3</v>
      </c>
      <c r="M1744" s="68"/>
      <c r="N1744" s="68"/>
      <c r="O1744" s="68"/>
      <c r="P1744" s="68"/>
      <c r="Q1744" s="68"/>
      <c r="S1744" s="72"/>
      <c r="U1744" s="72"/>
      <c r="W1744" s="72"/>
      <c r="Y1744" s="72"/>
    </row>
    <row r="1745" spans="1:25" s="71" customFormat="1" x14ac:dyDescent="0.2">
      <c r="A1745" s="77" t="s">
        <v>19</v>
      </c>
      <c r="B1745" s="68" t="s">
        <v>20</v>
      </c>
      <c r="C1745" s="68" t="s">
        <v>25</v>
      </c>
      <c r="D1745" s="68" t="s">
        <v>282</v>
      </c>
      <c r="E1745" s="88">
        <f>+IF(ISNUMBER(DATA!H1081),DATA!H1081,"n/a")</f>
        <v>18383.400000000001</v>
      </c>
      <c r="F1745" s="79">
        <f>+IF(ISNUMBER(DATA!I1081),DATA!I1081,"n/a")</f>
        <v>9.8617999999999997E-2</v>
      </c>
      <c r="G1745" s="88">
        <f>+IF(ISNUMBER(DATA!J1081),DATA!J1081,"n/a")</f>
        <v>64305.62</v>
      </c>
      <c r="H1745" s="79">
        <f>+IF(ISNUMBER(DATA!K1081),DATA!K1081,"n/a")</f>
        <v>9.0395000000000003E-2</v>
      </c>
      <c r="I1745" s="88">
        <f>+IF(ISNUMBER(DATA!L1081),DATA!L1081,"n/a")</f>
        <v>148040.62</v>
      </c>
      <c r="J1745" s="79">
        <f>+IF(ISNUMBER(DATA!M1081),DATA!M1081,"n/a")</f>
        <v>7.3612999999999998E-2</v>
      </c>
      <c r="K1745" s="88">
        <f>+IF(ISNUMBER(DATA!N1081),DATA!N1081,"n/a")</f>
        <v>308292.03000000003</v>
      </c>
      <c r="L1745" s="79">
        <f>+IF(ISNUMBER(DATA!O1081),DATA!O1081,"n/a")</f>
        <v>0.146616</v>
      </c>
      <c r="M1745" s="68"/>
      <c r="N1745" s="68"/>
      <c r="O1745" s="68"/>
      <c r="P1745" s="68"/>
      <c r="Q1745" s="68"/>
      <c r="S1745" s="72"/>
      <c r="U1745" s="72"/>
      <c r="W1745" s="72"/>
      <c r="Y1745" s="72"/>
    </row>
    <row r="1746" spans="1:25" s="71" customFormat="1" x14ac:dyDescent="0.2">
      <c r="A1746" s="77" t="s">
        <v>19</v>
      </c>
      <c r="B1746" s="68" t="s">
        <v>20</v>
      </c>
      <c r="C1746" s="68" t="s">
        <v>25</v>
      </c>
      <c r="D1746" s="68" t="s">
        <v>283</v>
      </c>
      <c r="E1746" s="88">
        <f>+IF(ISNUMBER(DATA!H1082),DATA!H1082,"n/a")</f>
        <v>17428.150000000001</v>
      </c>
      <c r="F1746" s="79">
        <f>+IF(ISNUMBER(DATA!I1082),DATA!I1082,"n/a")</f>
        <v>0.63149900000000003</v>
      </c>
      <c r="G1746" s="88">
        <f>+IF(ISNUMBER(DATA!J1082),DATA!J1082,"n/a")</f>
        <v>59715.23</v>
      </c>
      <c r="H1746" s="79">
        <f>+IF(ISNUMBER(DATA!K1082),DATA!K1082,"n/a")</f>
        <v>0.61050000000000004</v>
      </c>
      <c r="I1746" s="88">
        <f>+IF(ISNUMBER(DATA!L1082),DATA!L1082,"n/a")</f>
        <v>143799.84</v>
      </c>
      <c r="J1746" s="79">
        <f>+IF(ISNUMBER(DATA!M1082),DATA!M1082,"n/a")</f>
        <v>0.62399300000000002</v>
      </c>
      <c r="K1746" s="88">
        <f>+IF(ISNUMBER(DATA!N1082),DATA!N1082,"n/a")</f>
        <v>268680.89</v>
      </c>
      <c r="L1746" s="79">
        <f>+IF(ISNUMBER(DATA!O1082),DATA!O1082,"n/a")</f>
        <v>0.47814600000000002</v>
      </c>
      <c r="M1746" s="68"/>
      <c r="N1746" s="68"/>
      <c r="O1746" s="68"/>
      <c r="P1746" s="68"/>
      <c r="Q1746" s="68"/>
      <c r="S1746" s="72"/>
      <c r="U1746" s="72"/>
      <c r="W1746" s="72"/>
      <c r="Y1746" s="72"/>
    </row>
    <row r="1747" spans="1:25" s="71" customFormat="1" x14ac:dyDescent="0.2">
      <c r="A1747" s="77" t="s">
        <v>19</v>
      </c>
      <c r="B1747" s="68" t="s">
        <v>20</v>
      </c>
      <c r="C1747" s="68" t="s">
        <v>25</v>
      </c>
      <c r="D1747" s="68" t="s">
        <v>284</v>
      </c>
      <c r="E1747" s="88">
        <f>+IF(ISNUMBER(DATA!H1083),DATA!H1083,"n/a")</f>
        <v>4735.68</v>
      </c>
      <c r="F1747" s="79">
        <f>+IF(ISNUMBER(DATA!I1083),DATA!I1083,"n/a")</f>
        <v>0.23100000000000001</v>
      </c>
      <c r="G1747" s="88">
        <f>+IF(ISNUMBER(DATA!J1083),DATA!J1083,"n/a")</f>
        <v>15085.53</v>
      </c>
      <c r="H1747" s="79">
        <f>+IF(ISNUMBER(DATA!K1083),DATA!K1083,"n/a")</f>
        <v>0.30674499999999999</v>
      </c>
      <c r="I1747" s="88">
        <f>+IF(ISNUMBER(DATA!L1083),DATA!L1083,"n/a")</f>
        <v>34431.46</v>
      </c>
      <c r="J1747" s="79">
        <f>+IF(ISNUMBER(DATA!M1083),DATA!M1083,"n/a")</f>
        <v>0.42185800000000001</v>
      </c>
      <c r="K1747" s="88">
        <f>+IF(ISNUMBER(DATA!N1083),DATA!N1083,"n/a")</f>
        <v>69986.61</v>
      </c>
      <c r="L1747" s="79">
        <f>+IF(ISNUMBER(DATA!O1083),DATA!O1083,"n/a")</f>
        <v>0.44866699999999998</v>
      </c>
      <c r="M1747" s="68"/>
      <c r="N1747" s="68"/>
      <c r="O1747" s="68"/>
      <c r="P1747" s="68"/>
      <c r="Q1747" s="68"/>
      <c r="S1747" s="72"/>
      <c r="U1747" s="72"/>
      <c r="W1747" s="72"/>
      <c r="Y1747" s="72"/>
    </row>
    <row r="1748" spans="1:25" s="71" customFormat="1" x14ac:dyDescent="0.2">
      <c r="A1748" s="77" t="s">
        <v>19</v>
      </c>
      <c r="B1748" s="68" t="s">
        <v>20</v>
      </c>
      <c r="C1748" s="68" t="s">
        <v>25</v>
      </c>
      <c r="D1748" s="68" t="s">
        <v>285</v>
      </c>
      <c r="E1748" s="88">
        <f>+IF(ISNUMBER(DATA!H1084),DATA!H1084,"n/a")</f>
        <v>15603.85</v>
      </c>
      <c r="F1748" s="79">
        <f>+IF(ISNUMBER(DATA!I1084),DATA!I1084,"n/a")</f>
        <v>0.16425100000000001</v>
      </c>
      <c r="G1748" s="88">
        <f>+IF(ISNUMBER(DATA!J1084),DATA!J1084,"n/a")</f>
        <v>53934.42</v>
      </c>
      <c r="H1748" s="79">
        <f>+IF(ISNUMBER(DATA!K1084),DATA!K1084,"n/a")</f>
        <v>0.18662000000000001</v>
      </c>
      <c r="I1748" s="88">
        <f>+IF(ISNUMBER(DATA!L1084),DATA!L1084,"n/a")</f>
        <v>127385.62</v>
      </c>
      <c r="J1748" s="79">
        <f>+IF(ISNUMBER(DATA!M1084),DATA!M1084,"n/a")</f>
        <v>0.20424100000000001</v>
      </c>
      <c r="K1748" s="88">
        <f>+IF(ISNUMBER(DATA!N1084),DATA!N1084,"n/a")</f>
        <v>260319.9</v>
      </c>
      <c r="L1748" s="79">
        <f>+IF(ISNUMBER(DATA!O1084),DATA!O1084,"n/a")</f>
        <v>0.21010599999999999</v>
      </c>
      <c r="M1748" s="68"/>
      <c r="N1748" s="68"/>
      <c r="O1748" s="68"/>
      <c r="P1748" s="68"/>
      <c r="Q1748" s="68"/>
      <c r="S1748" s="72"/>
      <c r="U1748" s="72"/>
      <c r="W1748" s="72"/>
      <c r="Y1748" s="72"/>
    </row>
    <row r="1749" spans="1:25" s="71" customFormat="1" x14ac:dyDescent="0.2">
      <c r="A1749" s="77" t="s">
        <v>19</v>
      </c>
      <c r="B1749" s="68" t="s">
        <v>20</v>
      </c>
      <c r="C1749" s="68" t="s">
        <v>25</v>
      </c>
      <c r="D1749" s="68" t="s">
        <v>286</v>
      </c>
      <c r="E1749" s="88">
        <f>+IF(ISNUMBER(DATA!H1085),DATA!H1085,"n/a")</f>
        <v>8712.01</v>
      </c>
      <c r="F1749" s="79">
        <f>+IF(ISNUMBER(DATA!I1085),DATA!I1085,"n/a")</f>
        <v>0.11175499999999999</v>
      </c>
      <c r="G1749" s="88">
        <f>+IF(ISNUMBER(DATA!J1085),DATA!J1085,"n/a")</f>
        <v>28397.58</v>
      </c>
      <c r="H1749" s="79">
        <f>+IF(ISNUMBER(DATA!K1085),DATA!K1085,"n/a")</f>
        <v>0.16264799999999999</v>
      </c>
      <c r="I1749" s="88">
        <f>+IF(ISNUMBER(DATA!L1085),DATA!L1085,"n/a")</f>
        <v>69060.52</v>
      </c>
      <c r="J1749" s="79">
        <f>+IF(ISNUMBER(DATA!M1085),DATA!M1085,"n/a")</f>
        <v>0.29274600000000001</v>
      </c>
      <c r="K1749" s="88">
        <f>+IF(ISNUMBER(DATA!N1085),DATA!N1085,"n/a")</f>
        <v>144436.18</v>
      </c>
      <c r="L1749" s="79">
        <f>+IF(ISNUMBER(DATA!O1085),DATA!O1085,"n/a")</f>
        <v>0.33665899999999999</v>
      </c>
      <c r="M1749" s="68"/>
      <c r="N1749" s="68"/>
      <c r="O1749" s="68"/>
      <c r="P1749" s="68"/>
      <c r="Q1749" s="68"/>
      <c r="S1749" s="72"/>
      <c r="U1749" s="72"/>
      <c r="W1749" s="72"/>
      <c r="Y1749" s="72"/>
    </row>
    <row r="1750" spans="1:25" s="71" customFormat="1" x14ac:dyDescent="0.2">
      <c r="A1750" s="77" t="s">
        <v>19</v>
      </c>
      <c r="B1750" s="68" t="s">
        <v>20</v>
      </c>
      <c r="C1750" s="68" t="s">
        <v>25</v>
      </c>
      <c r="D1750" s="68" t="s">
        <v>287</v>
      </c>
      <c r="E1750" s="88">
        <f>+IF(ISNUMBER(DATA!H1086),DATA!H1086,"n/a")</f>
        <v>3965.81</v>
      </c>
      <c r="F1750" s="79">
        <f>+IF(ISNUMBER(DATA!I1086),DATA!I1086,"n/a")</f>
        <v>-4.5040999999999998E-2</v>
      </c>
      <c r="G1750" s="88">
        <f>+IF(ISNUMBER(DATA!J1086),DATA!J1086,"n/a")</f>
        <v>12835.91</v>
      </c>
      <c r="H1750" s="79">
        <f>+IF(ISNUMBER(DATA!K1086),DATA!K1086,"n/a")</f>
        <v>1.0919999999999999E-2</v>
      </c>
      <c r="I1750" s="88">
        <f>+IF(ISNUMBER(DATA!L1086),DATA!L1086,"n/a")</f>
        <v>27662.84</v>
      </c>
      <c r="J1750" s="79">
        <f>+IF(ISNUMBER(DATA!M1086),DATA!M1086,"n/a")</f>
        <v>-3.8780000000000002E-2</v>
      </c>
      <c r="K1750" s="88">
        <f>+IF(ISNUMBER(DATA!N1086),DATA!N1086,"n/a")</f>
        <v>62455.17</v>
      </c>
      <c r="L1750" s="79">
        <f>+IF(ISNUMBER(DATA!O1086),DATA!O1086,"n/a")</f>
        <v>5.0500000000000002E-4</v>
      </c>
      <c r="M1750" s="68"/>
      <c r="N1750" s="68"/>
      <c r="O1750" s="68"/>
      <c r="P1750" s="68"/>
      <c r="Q1750" s="68"/>
      <c r="S1750" s="72"/>
      <c r="U1750" s="72"/>
      <c r="W1750" s="72"/>
      <c r="Y1750" s="72"/>
    </row>
    <row r="1751" spans="1:25" s="71" customFormat="1" x14ac:dyDescent="0.2">
      <c r="A1751" s="77" t="s">
        <v>19</v>
      </c>
      <c r="B1751" s="68" t="s">
        <v>20</v>
      </c>
      <c r="C1751" s="68" t="s">
        <v>25</v>
      </c>
      <c r="D1751" s="68" t="s">
        <v>288</v>
      </c>
      <c r="E1751" s="88">
        <f>+IF(ISNUMBER(DATA!H1087),DATA!H1087,"n/a")</f>
        <v>5267.94</v>
      </c>
      <c r="F1751" s="79">
        <f>+IF(ISNUMBER(DATA!I1087),DATA!I1087,"n/a")</f>
        <v>-8.2299999999999995E-4</v>
      </c>
      <c r="G1751" s="88">
        <f>+IF(ISNUMBER(DATA!J1087),DATA!J1087,"n/a")</f>
        <v>17539.39</v>
      </c>
      <c r="H1751" s="79">
        <f>+IF(ISNUMBER(DATA!K1087),DATA!K1087,"n/a")</f>
        <v>-4.0377999999999997E-2</v>
      </c>
      <c r="I1751" s="88">
        <f>+IF(ISNUMBER(DATA!L1087),DATA!L1087,"n/a")</f>
        <v>39662.980000000003</v>
      </c>
      <c r="J1751" s="79">
        <f>+IF(ISNUMBER(DATA!M1087),DATA!M1087,"n/a")</f>
        <v>-3.1830999999999998E-2</v>
      </c>
      <c r="K1751" s="88">
        <f>+IF(ISNUMBER(DATA!N1087),DATA!N1087,"n/a")</f>
        <v>87917.54</v>
      </c>
      <c r="L1751" s="79">
        <f>+IF(ISNUMBER(DATA!O1087),DATA!O1087,"n/a")</f>
        <v>1.1101E-2</v>
      </c>
      <c r="M1751" s="68"/>
      <c r="N1751" s="68"/>
      <c r="O1751" s="68"/>
      <c r="P1751" s="68"/>
      <c r="Q1751" s="68"/>
      <c r="S1751" s="72"/>
      <c r="U1751" s="72"/>
      <c r="W1751" s="72"/>
      <c r="Y1751" s="72"/>
    </row>
    <row r="1752" spans="1:25" s="71" customFormat="1" x14ac:dyDescent="0.2">
      <c r="A1752" s="77" t="s">
        <v>19</v>
      </c>
      <c r="B1752" s="68" t="s">
        <v>20</v>
      </c>
      <c r="C1752" s="68" t="s">
        <v>25</v>
      </c>
      <c r="D1752" s="68" t="s">
        <v>289</v>
      </c>
      <c r="E1752" s="88">
        <f>+IF(ISNUMBER(DATA!H1088),DATA!H1088,"n/a")</f>
        <v>7048.03</v>
      </c>
      <c r="F1752" s="79">
        <f>+IF(ISNUMBER(DATA!I1088),DATA!I1088,"n/a")</f>
        <v>0.22878699999999999</v>
      </c>
      <c r="G1752" s="88">
        <f>+IF(ISNUMBER(DATA!J1088),DATA!J1088,"n/a")</f>
        <v>23008.82</v>
      </c>
      <c r="H1752" s="79">
        <f>+IF(ISNUMBER(DATA!K1088),DATA!K1088,"n/a")</f>
        <v>0.29147299999999998</v>
      </c>
      <c r="I1752" s="88">
        <f>+IF(ISNUMBER(DATA!L1088),DATA!L1088,"n/a")</f>
        <v>53927.55</v>
      </c>
      <c r="J1752" s="79">
        <f>+IF(ISNUMBER(DATA!M1088),DATA!M1088,"n/a")</f>
        <v>0.45025300000000001</v>
      </c>
      <c r="K1752" s="88">
        <f>+IF(ISNUMBER(DATA!N1088),DATA!N1088,"n/a")</f>
        <v>110689.94</v>
      </c>
      <c r="L1752" s="79">
        <f>+IF(ISNUMBER(DATA!O1088),DATA!O1088,"n/a")</f>
        <v>0.51402800000000004</v>
      </c>
      <c r="M1752" s="68"/>
      <c r="N1752" s="68"/>
      <c r="O1752" s="68"/>
      <c r="P1752" s="68"/>
      <c r="Q1752" s="68"/>
      <c r="S1752" s="72"/>
      <c r="U1752" s="72"/>
      <c r="W1752" s="72"/>
      <c r="Y1752" s="72"/>
    </row>
    <row r="1753" spans="1:25" s="71" customFormat="1" x14ac:dyDescent="0.2">
      <c r="A1753" s="77" t="s">
        <v>19</v>
      </c>
      <c r="B1753" s="68" t="s">
        <v>20</v>
      </c>
      <c r="C1753" s="68" t="s">
        <v>25</v>
      </c>
      <c r="D1753" s="68" t="s">
        <v>290</v>
      </c>
      <c r="E1753" s="88">
        <f>+IF(ISNUMBER(DATA!H1089),DATA!H1089,"n/a")</f>
        <v>9831.56</v>
      </c>
      <c r="F1753" s="79">
        <f>+IF(ISNUMBER(DATA!I1089),DATA!I1089,"n/a")</f>
        <v>0.55508000000000002</v>
      </c>
      <c r="G1753" s="88">
        <f>+IF(ISNUMBER(DATA!J1089),DATA!J1089,"n/a")</f>
        <v>30658.07</v>
      </c>
      <c r="H1753" s="79">
        <f>+IF(ISNUMBER(DATA!K1089),DATA!K1089,"n/a")</f>
        <v>0.48503099999999999</v>
      </c>
      <c r="I1753" s="88">
        <f>+IF(ISNUMBER(DATA!L1089),DATA!L1089,"n/a")</f>
        <v>68908.31</v>
      </c>
      <c r="J1753" s="79">
        <f>+IF(ISNUMBER(DATA!M1089),DATA!M1089,"n/a")</f>
        <v>0.47351199999999999</v>
      </c>
      <c r="K1753" s="88">
        <f>+IF(ISNUMBER(DATA!N1089),DATA!N1089,"n/a")</f>
        <v>135321.51999999999</v>
      </c>
      <c r="L1753" s="79">
        <f>+IF(ISNUMBER(DATA!O1089),DATA!O1089,"n/a")</f>
        <v>0.43401600000000001</v>
      </c>
      <c r="M1753" s="68"/>
      <c r="N1753" s="68"/>
      <c r="O1753" s="68"/>
      <c r="P1753" s="68"/>
      <c r="Q1753" s="68"/>
      <c r="S1753" s="72"/>
      <c r="U1753" s="72"/>
      <c r="W1753" s="72"/>
      <c r="Y1753" s="72"/>
    </row>
    <row r="1754" spans="1:25" s="71" customFormat="1" x14ac:dyDescent="0.2">
      <c r="A1754" s="77" t="s">
        <v>19</v>
      </c>
      <c r="B1754" s="68" t="s">
        <v>20</v>
      </c>
      <c r="C1754" s="68" t="s">
        <v>25</v>
      </c>
      <c r="D1754" s="68" t="s">
        <v>291</v>
      </c>
      <c r="E1754" s="88">
        <f>+IF(ISNUMBER(DATA!H1090),DATA!H1090,"n/a")</f>
        <v>9027.31</v>
      </c>
      <c r="F1754" s="79">
        <f>+IF(ISNUMBER(DATA!I1090),DATA!I1090,"n/a")</f>
        <v>-1.9872000000000001E-2</v>
      </c>
      <c r="G1754" s="88">
        <f>+IF(ISNUMBER(DATA!J1090),DATA!J1090,"n/a")</f>
        <v>31696.03</v>
      </c>
      <c r="H1754" s="79">
        <f>+IF(ISNUMBER(DATA!K1090),DATA!K1090,"n/a")</f>
        <v>-7.6229999999999996E-3</v>
      </c>
      <c r="I1754" s="88">
        <f>+IF(ISNUMBER(DATA!L1090),DATA!L1090,"n/a")</f>
        <v>73108.179999999993</v>
      </c>
      <c r="J1754" s="79">
        <f>+IF(ISNUMBER(DATA!M1090),DATA!M1090,"n/a")</f>
        <v>1.1337E-2</v>
      </c>
      <c r="K1754" s="88">
        <f>+IF(ISNUMBER(DATA!N1090),DATA!N1090,"n/a")</f>
        <v>156529.54999999999</v>
      </c>
      <c r="L1754" s="79">
        <f>+IF(ISNUMBER(DATA!O1090),DATA!O1090,"n/a")</f>
        <v>-1.2387E-2</v>
      </c>
      <c r="M1754" s="68"/>
      <c r="N1754" s="68"/>
      <c r="O1754" s="68"/>
      <c r="P1754" s="68"/>
      <c r="Q1754" s="68"/>
      <c r="S1754" s="72"/>
      <c r="U1754" s="72"/>
      <c r="W1754" s="72"/>
      <c r="Y1754" s="72"/>
    </row>
    <row r="1755" spans="1:25" s="71" customFormat="1" x14ac:dyDescent="0.2">
      <c r="A1755" s="77" t="s">
        <v>19</v>
      </c>
      <c r="B1755" s="68" t="s">
        <v>20</v>
      </c>
      <c r="C1755" s="68" t="s">
        <v>25</v>
      </c>
      <c r="D1755" s="68" t="s">
        <v>292</v>
      </c>
      <c r="E1755" s="88">
        <f>+IF(ISNUMBER(DATA!H1091),DATA!H1091,"n/a")</f>
        <v>3758.3</v>
      </c>
      <c r="F1755" s="79">
        <f>+IF(ISNUMBER(DATA!I1091),DATA!I1091,"n/a")</f>
        <v>4.9438000000000003E-2</v>
      </c>
      <c r="G1755" s="88">
        <f>+IF(ISNUMBER(DATA!J1091),DATA!J1091,"n/a")</f>
        <v>15098.36</v>
      </c>
      <c r="H1755" s="79">
        <f>+IF(ISNUMBER(DATA!K1091),DATA!K1091,"n/a")</f>
        <v>0.240785</v>
      </c>
      <c r="I1755" s="88">
        <f>+IF(ISNUMBER(DATA!L1091),DATA!L1091,"n/a")</f>
        <v>35036.239999999998</v>
      </c>
      <c r="J1755" s="79">
        <f>+IF(ISNUMBER(DATA!M1091),DATA!M1091,"n/a")</f>
        <v>0.20662700000000001</v>
      </c>
      <c r="K1755" s="88">
        <f>+IF(ISNUMBER(DATA!N1091),DATA!N1091,"n/a")</f>
        <v>70297.279999999999</v>
      </c>
      <c r="L1755" s="79">
        <f>+IF(ISNUMBER(DATA!O1091),DATA!O1091,"n/a")</f>
        <v>0.13195499999999999</v>
      </c>
      <c r="M1755" s="68"/>
      <c r="N1755" s="68"/>
      <c r="O1755" s="68"/>
      <c r="P1755" s="68"/>
      <c r="Q1755" s="68"/>
      <c r="S1755" s="72"/>
      <c r="U1755" s="72"/>
      <c r="W1755" s="72"/>
      <c r="Y1755" s="72"/>
    </row>
    <row r="1756" spans="1:25" s="71" customFormat="1" x14ac:dyDescent="0.2">
      <c r="A1756" s="77" t="s">
        <v>19</v>
      </c>
      <c r="B1756" s="68" t="s">
        <v>20</v>
      </c>
      <c r="C1756" s="68" t="s">
        <v>25</v>
      </c>
      <c r="D1756" s="68" t="s">
        <v>293</v>
      </c>
      <c r="E1756" s="88">
        <f>+IF(ISNUMBER(DATA!H1092),DATA!H1092,"n/a")</f>
        <v>10493.51</v>
      </c>
      <c r="F1756" s="79">
        <f>+IF(ISNUMBER(DATA!I1092),DATA!I1092,"n/a")</f>
        <v>0.16755400000000001</v>
      </c>
      <c r="G1756" s="88">
        <f>+IF(ISNUMBER(DATA!J1092),DATA!J1092,"n/a")</f>
        <v>36996.07</v>
      </c>
      <c r="H1756" s="79">
        <f>+IF(ISNUMBER(DATA!K1092),DATA!K1092,"n/a")</f>
        <v>0.21748400000000001</v>
      </c>
      <c r="I1756" s="88">
        <f>+IF(ISNUMBER(DATA!L1092),DATA!L1092,"n/a")</f>
        <v>85877.4</v>
      </c>
      <c r="J1756" s="79">
        <f>+IF(ISNUMBER(DATA!M1092),DATA!M1092,"n/a")</f>
        <v>0.21429200000000001</v>
      </c>
      <c r="K1756" s="88">
        <f>+IF(ISNUMBER(DATA!N1092),DATA!N1092,"n/a")</f>
        <v>175431.78</v>
      </c>
      <c r="L1756" s="79">
        <f>+IF(ISNUMBER(DATA!O1092),DATA!O1092,"n/a")</f>
        <v>0.178838</v>
      </c>
      <c r="M1756" s="68"/>
      <c r="N1756" s="68"/>
      <c r="O1756" s="68"/>
      <c r="P1756" s="68"/>
      <c r="Q1756" s="68"/>
      <c r="S1756" s="72"/>
      <c r="U1756" s="72"/>
      <c r="W1756" s="72"/>
      <c r="Y1756" s="72"/>
    </row>
    <row r="1757" spans="1:25" s="71" customFormat="1" x14ac:dyDescent="0.2">
      <c r="A1757" s="77" t="s">
        <v>19</v>
      </c>
      <c r="B1757" s="68" t="s">
        <v>20</v>
      </c>
      <c r="C1757" s="68" t="s">
        <v>25</v>
      </c>
      <c r="D1757" s="68" t="s">
        <v>294</v>
      </c>
      <c r="E1757" s="88">
        <f>+IF(ISNUMBER(DATA!H1093),DATA!H1093,"n/a")</f>
        <v>6597.25</v>
      </c>
      <c r="F1757" s="79">
        <f>+IF(ISNUMBER(DATA!I1093),DATA!I1093,"n/a")</f>
        <v>-0.23030600000000001</v>
      </c>
      <c r="G1757" s="88">
        <f>+IF(ISNUMBER(DATA!J1093),DATA!J1093,"n/a")</f>
        <v>22830.959999999999</v>
      </c>
      <c r="H1757" s="79">
        <f>+IF(ISNUMBER(DATA!K1093),DATA!K1093,"n/a")</f>
        <v>-0.25125599999999998</v>
      </c>
      <c r="I1757" s="88">
        <f>+IF(ISNUMBER(DATA!L1093),DATA!L1093,"n/a")</f>
        <v>53915.45</v>
      </c>
      <c r="J1757" s="79">
        <f>+IF(ISNUMBER(DATA!M1093),DATA!M1093,"n/a")</f>
        <v>-0.22762299999999999</v>
      </c>
      <c r="K1757" s="88">
        <f>+IF(ISNUMBER(DATA!N1093),DATA!N1093,"n/a")</f>
        <v>136471.04000000001</v>
      </c>
      <c r="L1757" s="79">
        <f>+IF(ISNUMBER(DATA!O1093),DATA!O1093,"n/a")</f>
        <v>-7.3036000000000004E-2</v>
      </c>
      <c r="M1757" s="68"/>
      <c r="N1757" s="68"/>
      <c r="O1757" s="68"/>
      <c r="P1757" s="68"/>
      <c r="Q1757" s="68"/>
      <c r="S1757" s="72"/>
      <c r="U1757" s="72"/>
      <c r="W1757" s="72"/>
      <c r="Y1757" s="72"/>
    </row>
    <row r="1758" spans="1:25" s="71" customFormat="1" x14ac:dyDescent="0.2">
      <c r="A1758" s="77" t="s">
        <v>19</v>
      </c>
      <c r="B1758" s="68" t="s">
        <v>20</v>
      </c>
      <c r="C1758" s="68" t="s">
        <v>25</v>
      </c>
      <c r="D1758" s="68" t="s">
        <v>295</v>
      </c>
      <c r="E1758" s="88">
        <f>+IF(ISNUMBER(DATA!H1094),DATA!H1094,"n/a")</f>
        <v>9652.99</v>
      </c>
      <c r="F1758" s="79">
        <f>+IF(ISNUMBER(DATA!I1094),DATA!I1094,"n/a")</f>
        <v>0.240953</v>
      </c>
      <c r="G1758" s="88">
        <f>+IF(ISNUMBER(DATA!J1094),DATA!J1094,"n/a")</f>
        <v>31217.1</v>
      </c>
      <c r="H1758" s="79">
        <f>+IF(ISNUMBER(DATA!K1094),DATA!K1094,"n/a")</f>
        <v>0.287107</v>
      </c>
      <c r="I1758" s="88">
        <f>+IF(ISNUMBER(DATA!L1094),DATA!L1094,"n/a")</f>
        <v>67506.880000000005</v>
      </c>
      <c r="J1758" s="79">
        <f>+IF(ISNUMBER(DATA!M1094),DATA!M1094,"n/a")</f>
        <v>0.39135599999999998</v>
      </c>
      <c r="K1758" s="88">
        <f>+IF(ISNUMBER(DATA!N1094),DATA!N1094,"n/a")</f>
        <v>134211.34</v>
      </c>
      <c r="L1758" s="79">
        <f>+IF(ISNUMBER(DATA!O1094),DATA!O1094,"n/a")</f>
        <v>0.39358500000000002</v>
      </c>
      <c r="M1758" s="68"/>
      <c r="N1758" s="68"/>
      <c r="O1758" s="68"/>
      <c r="P1758" s="68"/>
      <c r="Q1758" s="68"/>
      <c r="S1758" s="72"/>
      <c r="U1758" s="72"/>
      <c r="W1758" s="72"/>
      <c r="Y1758" s="72"/>
    </row>
    <row r="1759" spans="1:25" s="71" customFormat="1" x14ac:dyDescent="0.2">
      <c r="A1759" s="77" t="s">
        <v>19</v>
      </c>
      <c r="B1759" s="68" t="s">
        <v>20</v>
      </c>
      <c r="C1759" s="68" t="s">
        <v>25</v>
      </c>
      <c r="D1759" s="68" t="s">
        <v>296</v>
      </c>
      <c r="E1759" s="88">
        <f>+IF(ISNUMBER(DATA!H1095),DATA!H1095,"n/a")</f>
        <v>5566.37</v>
      </c>
      <c r="F1759" s="79">
        <f>+IF(ISNUMBER(DATA!I1095),DATA!I1095,"n/a")</f>
        <v>0.265121</v>
      </c>
      <c r="G1759" s="88">
        <f>+IF(ISNUMBER(DATA!J1095),DATA!J1095,"n/a")</f>
        <v>19083.099999999999</v>
      </c>
      <c r="H1759" s="79">
        <f>+IF(ISNUMBER(DATA!K1095),DATA!K1095,"n/a")</f>
        <v>0.26195400000000002</v>
      </c>
      <c r="I1759" s="88">
        <f>+IF(ISNUMBER(DATA!L1095),DATA!L1095,"n/a")</f>
        <v>42536.5</v>
      </c>
      <c r="J1759" s="79">
        <f>+IF(ISNUMBER(DATA!M1095),DATA!M1095,"n/a")</f>
        <v>0.238348</v>
      </c>
      <c r="K1759" s="88">
        <f>+IF(ISNUMBER(DATA!N1095),DATA!N1095,"n/a")</f>
        <v>91099.23</v>
      </c>
      <c r="L1759" s="79">
        <f>+IF(ISNUMBER(DATA!O1095),DATA!O1095,"n/a")</f>
        <v>0.28977700000000001</v>
      </c>
      <c r="M1759" s="68"/>
      <c r="N1759" s="68"/>
      <c r="O1759" s="68"/>
      <c r="P1759" s="68"/>
      <c r="Q1759" s="68"/>
      <c r="S1759" s="72"/>
      <c r="U1759" s="72"/>
      <c r="W1759" s="72"/>
      <c r="Y1759" s="72"/>
    </row>
    <row r="1760" spans="1:25" s="71" customFormat="1" x14ac:dyDescent="0.2">
      <c r="A1760" s="77" t="s">
        <v>19</v>
      </c>
      <c r="B1760" s="68" t="s">
        <v>20</v>
      </c>
      <c r="C1760" s="68" t="s">
        <v>25</v>
      </c>
      <c r="D1760" s="68" t="s">
        <v>297</v>
      </c>
      <c r="E1760" s="88">
        <f>+IF(ISNUMBER(DATA!H1096),DATA!H1096,"n/a")</f>
        <v>3643.35</v>
      </c>
      <c r="F1760" s="79">
        <f>+IF(ISNUMBER(DATA!I1096),DATA!I1096,"n/a")</f>
        <v>-5.2202999999999999E-2</v>
      </c>
      <c r="G1760" s="88">
        <f>+IF(ISNUMBER(DATA!J1096),DATA!J1096,"n/a")</f>
        <v>10894.23</v>
      </c>
      <c r="H1760" s="79">
        <f>+IF(ISNUMBER(DATA!K1096),DATA!K1096,"n/a")</f>
        <v>-5.2898000000000001E-2</v>
      </c>
      <c r="I1760" s="88">
        <f>+IF(ISNUMBER(DATA!L1096),DATA!L1096,"n/a")</f>
        <v>24575.25</v>
      </c>
      <c r="J1760" s="79">
        <f>+IF(ISNUMBER(DATA!M1096),DATA!M1096,"n/a")</f>
        <v>-2.3196999999999999E-2</v>
      </c>
      <c r="K1760" s="88">
        <f>+IF(ISNUMBER(DATA!N1096),DATA!N1096,"n/a")</f>
        <v>54297.93</v>
      </c>
      <c r="L1760" s="79">
        <f>+IF(ISNUMBER(DATA!O1096),DATA!O1096,"n/a")</f>
        <v>-8.8659000000000002E-2</v>
      </c>
      <c r="M1760" s="68"/>
      <c r="N1760" s="68"/>
      <c r="O1760" s="68"/>
      <c r="P1760" s="68"/>
      <c r="Q1760" s="68"/>
      <c r="S1760" s="72"/>
      <c r="U1760" s="72"/>
      <c r="W1760" s="72"/>
      <c r="Y1760" s="72"/>
    </row>
    <row r="1761" spans="1:25" s="71" customFormat="1" x14ac:dyDescent="0.2">
      <c r="A1761" s="77" t="s">
        <v>19</v>
      </c>
      <c r="B1761" s="68" t="s">
        <v>20</v>
      </c>
      <c r="C1761" s="68" t="s">
        <v>25</v>
      </c>
      <c r="D1761" s="68" t="s">
        <v>298</v>
      </c>
      <c r="E1761" s="88">
        <f>+IF(ISNUMBER(DATA!H1097),DATA!H1097,"n/a")</f>
        <v>3814.52</v>
      </c>
      <c r="F1761" s="79">
        <f>+IF(ISNUMBER(DATA!I1097),DATA!I1097,"n/a")</f>
        <v>7.7623999999999999E-2</v>
      </c>
      <c r="G1761" s="88">
        <f>+IF(ISNUMBER(DATA!J1097),DATA!J1097,"n/a")</f>
        <v>12050.32</v>
      </c>
      <c r="H1761" s="79">
        <f>+IF(ISNUMBER(DATA!K1097),DATA!K1097,"n/a")</f>
        <v>6.8802000000000002E-2</v>
      </c>
      <c r="I1761" s="88">
        <f>+IF(ISNUMBER(DATA!L1097),DATA!L1097,"n/a")</f>
        <v>26298.84</v>
      </c>
      <c r="J1761" s="79">
        <f>+IF(ISNUMBER(DATA!M1097),DATA!M1097,"n/a")</f>
        <v>4.4956999999999997E-2</v>
      </c>
      <c r="K1761" s="88">
        <f>+IF(ISNUMBER(DATA!N1097),DATA!N1097,"n/a")</f>
        <v>56031.82</v>
      </c>
      <c r="L1761" s="79">
        <f>+IF(ISNUMBER(DATA!O1097),DATA!O1097,"n/a")</f>
        <v>2.0334000000000001E-2</v>
      </c>
      <c r="M1761" s="68"/>
      <c r="N1761" s="68"/>
      <c r="O1761" s="68"/>
      <c r="P1761" s="68"/>
      <c r="Q1761" s="68"/>
      <c r="S1761" s="72"/>
      <c r="U1761" s="72"/>
      <c r="W1761" s="72"/>
      <c r="Y1761" s="72"/>
    </row>
    <row r="1762" spans="1:25" s="71" customFormat="1" x14ac:dyDescent="0.2">
      <c r="A1762" s="77" t="s">
        <v>19</v>
      </c>
      <c r="B1762" s="68" t="s">
        <v>20</v>
      </c>
      <c r="C1762" s="68" t="s">
        <v>25</v>
      </c>
      <c r="D1762" s="68" t="s">
        <v>299</v>
      </c>
      <c r="E1762" s="88">
        <f>+IF(ISNUMBER(DATA!H1098),DATA!H1098,"n/a")</f>
        <v>18034.080000000002</v>
      </c>
      <c r="F1762" s="79">
        <f>+IF(ISNUMBER(DATA!I1098),DATA!I1098,"n/a")</f>
        <v>0.27766299999999999</v>
      </c>
      <c r="G1762" s="88">
        <f>+IF(ISNUMBER(DATA!J1098),DATA!J1098,"n/a")</f>
        <v>55636.44</v>
      </c>
      <c r="H1762" s="79">
        <f>+IF(ISNUMBER(DATA!K1098),DATA!K1098,"n/a")</f>
        <v>0.14946499999999999</v>
      </c>
      <c r="I1762" s="88">
        <f>+IF(ISNUMBER(DATA!L1098),DATA!L1098,"n/a")</f>
        <v>124035.26</v>
      </c>
      <c r="J1762" s="79">
        <f>+IF(ISNUMBER(DATA!M1098),DATA!M1098,"n/a")</f>
        <v>0.11144900000000001</v>
      </c>
      <c r="K1762" s="88">
        <f>+IF(ISNUMBER(DATA!N1098),DATA!N1098,"n/a")</f>
        <v>264575.43</v>
      </c>
      <c r="L1762" s="79">
        <f>+IF(ISNUMBER(DATA!O1098),DATA!O1098,"n/a")</f>
        <v>0.103592</v>
      </c>
      <c r="M1762" s="68"/>
      <c r="N1762" s="68"/>
      <c r="O1762" s="68"/>
      <c r="P1762" s="68"/>
      <c r="Q1762" s="68"/>
      <c r="S1762" s="72"/>
      <c r="U1762" s="72"/>
      <c r="W1762" s="72"/>
      <c r="Y1762" s="72"/>
    </row>
    <row r="1763" spans="1:25" s="71" customFormat="1" x14ac:dyDescent="0.2">
      <c r="A1763" s="77" t="s">
        <v>19</v>
      </c>
      <c r="B1763" s="68" t="s">
        <v>20</v>
      </c>
      <c r="C1763" s="68" t="s">
        <v>25</v>
      </c>
      <c r="D1763" s="68" t="s">
        <v>300</v>
      </c>
      <c r="E1763" s="88">
        <f>+IF(ISNUMBER(DATA!H1099),DATA!H1099,"n/a")</f>
        <v>2013.61</v>
      </c>
      <c r="F1763" s="79">
        <f>+IF(ISNUMBER(DATA!I1099),DATA!I1099,"n/a")</f>
        <v>0.45872499999999999</v>
      </c>
      <c r="G1763" s="88">
        <f>+IF(ISNUMBER(DATA!J1099),DATA!J1099,"n/a")</f>
        <v>6917.43</v>
      </c>
      <c r="H1763" s="79">
        <f>+IF(ISNUMBER(DATA!K1099),DATA!K1099,"n/a")</f>
        <v>0.52088599999999996</v>
      </c>
      <c r="I1763" s="88">
        <f>+IF(ISNUMBER(DATA!L1099),DATA!L1099,"n/a")</f>
        <v>16389.62</v>
      </c>
      <c r="J1763" s="79">
        <f>+IF(ISNUMBER(DATA!M1099),DATA!M1099,"n/a")</f>
        <v>0.65693599999999996</v>
      </c>
      <c r="K1763" s="88">
        <f>+IF(ISNUMBER(DATA!N1099),DATA!N1099,"n/a")</f>
        <v>33793.53</v>
      </c>
      <c r="L1763" s="79">
        <f>+IF(ISNUMBER(DATA!O1099),DATA!O1099,"n/a")</f>
        <v>0.63700000000000001</v>
      </c>
      <c r="M1763" s="68"/>
      <c r="N1763" s="68"/>
      <c r="O1763" s="68"/>
      <c r="P1763" s="68"/>
      <c r="Q1763" s="68"/>
      <c r="S1763" s="72"/>
      <c r="U1763" s="72"/>
      <c r="W1763" s="72"/>
      <c r="Y1763" s="72"/>
    </row>
    <row r="1764" spans="1:25" s="71" customFormat="1" x14ac:dyDescent="0.2">
      <c r="A1764" s="77" t="s">
        <v>19</v>
      </c>
      <c r="B1764" s="68" t="s">
        <v>20</v>
      </c>
      <c r="C1764" s="68" t="s">
        <v>25</v>
      </c>
      <c r="D1764" s="68" t="s">
        <v>301</v>
      </c>
      <c r="E1764" s="88">
        <f>+IF(ISNUMBER(DATA!H1100),DATA!H1100,"n/a")</f>
        <v>14317.62</v>
      </c>
      <c r="F1764" s="79">
        <f>+IF(ISNUMBER(DATA!I1100),DATA!I1100,"n/a")</f>
        <v>-2.409E-2</v>
      </c>
      <c r="G1764" s="88">
        <f>+IF(ISNUMBER(DATA!J1100),DATA!J1100,"n/a")</f>
        <v>44081.88</v>
      </c>
      <c r="H1764" s="79">
        <f>+IF(ISNUMBER(DATA!K1100),DATA!K1100,"n/a")</f>
        <v>-1.4564000000000001E-2</v>
      </c>
      <c r="I1764" s="88">
        <f>+IF(ISNUMBER(DATA!L1100),DATA!L1100,"n/a")</f>
        <v>98801.66</v>
      </c>
      <c r="J1764" s="79">
        <f>+IF(ISNUMBER(DATA!M1100),DATA!M1100,"n/a")</f>
        <v>1.4567E-2</v>
      </c>
      <c r="K1764" s="88">
        <f>+IF(ISNUMBER(DATA!N1100),DATA!N1100,"n/a")</f>
        <v>217447.11</v>
      </c>
      <c r="L1764" s="79">
        <f>+IF(ISNUMBER(DATA!O1100),DATA!O1100,"n/a")</f>
        <v>-5.3795000000000003E-2</v>
      </c>
      <c r="M1764" s="68"/>
      <c r="N1764" s="68"/>
      <c r="O1764" s="68"/>
      <c r="P1764" s="68"/>
      <c r="Q1764" s="68"/>
      <c r="S1764" s="72"/>
      <c r="U1764" s="72"/>
      <c r="W1764" s="72"/>
      <c r="Y1764" s="72"/>
    </row>
    <row r="1765" spans="1:25" s="71" customFormat="1" x14ac:dyDescent="0.2">
      <c r="A1765" s="77" t="s">
        <v>19</v>
      </c>
      <c r="B1765" s="68" t="s">
        <v>20</v>
      </c>
      <c r="C1765" s="68" t="s">
        <v>25</v>
      </c>
      <c r="D1765" s="68" t="s">
        <v>302</v>
      </c>
      <c r="E1765" s="88">
        <f>+IF(ISNUMBER(DATA!H1101),DATA!H1101,"n/a")</f>
        <v>4100.51</v>
      </c>
      <c r="F1765" s="79">
        <f>+IF(ISNUMBER(DATA!I1101),DATA!I1101,"n/a")</f>
        <v>0.25548399999999999</v>
      </c>
      <c r="G1765" s="88">
        <f>+IF(ISNUMBER(DATA!J1101),DATA!J1101,"n/a")</f>
        <v>14357.93</v>
      </c>
      <c r="H1765" s="79">
        <f>+IF(ISNUMBER(DATA!K1101),DATA!K1101,"n/a")</f>
        <v>0.23525099999999999</v>
      </c>
      <c r="I1765" s="88">
        <f>+IF(ISNUMBER(DATA!L1101),DATA!L1101,"n/a")</f>
        <v>34712.379999999997</v>
      </c>
      <c r="J1765" s="79">
        <f>+IF(ISNUMBER(DATA!M1101),DATA!M1101,"n/a")</f>
        <v>0.24912300000000001</v>
      </c>
      <c r="K1765" s="88">
        <f>+IF(ISNUMBER(DATA!N1101),DATA!N1101,"n/a")</f>
        <v>72141.5</v>
      </c>
      <c r="L1765" s="79">
        <f>+IF(ISNUMBER(DATA!O1101),DATA!O1101,"n/a")</f>
        <v>0.24055299999999999</v>
      </c>
      <c r="M1765" s="68"/>
      <c r="N1765" s="68"/>
      <c r="O1765" s="68"/>
      <c r="P1765" s="68"/>
      <c r="Q1765" s="68"/>
      <c r="S1765" s="72"/>
      <c r="U1765" s="72"/>
      <c r="W1765" s="72"/>
      <c r="Y1765" s="72"/>
    </row>
    <row r="1766" spans="1:25" s="71" customFormat="1" x14ac:dyDescent="0.2">
      <c r="A1766" s="77" t="s">
        <v>19</v>
      </c>
      <c r="B1766" s="68" t="s">
        <v>20</v>
      </c>
      <c r="C1766" s="68" t="s">
        <v>25</v>
      </c>
      <c r="D1766" s="68" t="s">
        <v>303</v>
      </c>
      <c r="E1766" s="88">
        <f>+IF(ISNUMBER(DATA!H1102),DATA!H1102,"n/a")</f>
        <v>7301.56</v>
      </c>
      <c r="F1766" s="79">
        <f>+IF(ISNUMBER(DATA!I1102),DATA!I1102,"n/a")</f>
        <v>0.67957000000000001</v>
      </c>
      <c r="G1766" s="88">
        <f>+IF(ISNUMBER(DATA!J1102),DATA!J1102,"n/a")</f>
        <v>24501.18</v>
      </c>
      <c r="H1766" s="79">
        <f>+IF(ISNUMBER(DATA!K1102),DATA!K1102,"n/a")</f>
        <v>0.60039299999999995</v>
      </c>
      <c r="I1766" s="88">
        <f>+IF(ISNUMBER(DATA!L1102),DATA!L1102,"n/a")</f>
        <v>52006.16</v>
      </c>
      <c r="J1766" s="79">
        <f>+IF(ISNUMBER(DATA!M1102),DATA!M1102,"n/a")</f>
        <v>0.47440599999999999</v>
      </c>
      <c r="K1766" s="88">
        <f>+IF(ISNUMBER(DATA!N1102),DATA!N1102,"n/a")</f>
        <v>99240.31</v>
      </c>
      <c r="L1766" s="79">
        <f>+IF(ISNUMBER(DATA!O1102),DATA!O1102,"n/a")</f>
        <v>0.30768699999999999</v>
      </c>
      <c r="M1766" s="68"/>
      <c r="N1766" s="68"/>
      <c r="O1766" s="68"/>
      <c r="P1766" s="68"/>
      <c r="Q1766" s="68"/>
      <c r="S1766" s="72"/>
      <c r="U1766" s="72"/>
      <c r="W1766" s="72"/>
      <c r="Y1766" s="72"/>
    </row>
    <row r="1767" spans="1:25" s="71" customFormat="1" x14ac:dyDescent="0.2">
      <c r="A1767" s="77" t="s">
        <v>19</v>
      </c>
      <c r="B1767" s="68" t="s">
        <v>20</v>
      </c>
      <c r="C1767" s="68" t="s">
        <v>25</v>
      </c>
      <c r="D1767" s="68" t="s">
        <v>304</v>
      </c>
      <c r="E1767" s="88">
        <f>+IF(ISNUMBER(DATA!H1103),DATA!H1103,"n/a")</f>
        <v>3205.52</v>
      </c>
      <c r="F1767" s="79">
        <f>+IF(ISNUMBER(DATA!I1103),DATA!I1103,"n/a")</f>
        <v>0.29765000000000003</v>
      </c>
      <c r="G1767" s="88">
        <f>+IF(ISNUMBER(DATA!J1103),DATA!J1103,"n/a")</f>
        <v>10164.06</v>
      </c>
      <c r="H1767" s="79">
        <f>+IF(ISNUMBER(DATA!K1103),DATA!K1103,"n/a")</f>
        <v>0.35338900000000001</v>
      </c>
      <c r="I1767" s="88">
        <f>+IF(ISNUMBER(DATA!L1103),DATA!L1103,"n/a")</f>
        <v>24199.05</v>
      </c>
      <c r="J1767" s="79">
        <f>+IF(ISNUMBER(DATA!M1103),DATA!M1103,"n/a")</f>
        <v>0.50731700000000002</v>
      </c>
      <c r="K1767" s="88">
        <f>+IF(ISNUMBER(DATA!N1103),DATA!N1103,"n/a")</f>
        <v>48930.19</v>
      </c>
      <c r="L1767" s="79">
        <f>+IF(ISNUMBER(DATA!O1103),DATA!O1103,"n/a")</f>
        <v>0.40704699999999999</v>
      </c>
      <c r="M1767" s="68"/>
      <c r="N1767" s="68"/>
      <c r="O1767" s="68"/>
      <c r="P1767" s="68"/>
      <c r="Q1767" s="68"/>
      <c r="S1767" s="72"/>
      <c r="U1767" s="72"/>
      <c r="W1767" s="72"/>
      <c r="Y1767" s="72"/>
    </row>
    <row r="1768" spans="1:25" s="71" customFormat="1" x14ac:dyDescent="0.2">
      <c r="A1768" s="77" t="s">
        <v>19</v>
      </c>
      <c r="B1768" s="68" t="s">
        <v>20</v>
      </c>
      <c r="C1768" s="68" t="s">
        <v>25</v>
      </c>
      <c r="D1768" s="68" t="s">
        <v>305</v>
      </c>
      <c r="E1768" s="88">
        <f>+IF(ISNUMBER(DATA!H1104),DATA!H1104,"n/a")</f>
        <v>1130.9100000000001</v>
      </c>
      <c r="F1768" s="79">
        <f>+IF(ISNUMBER(DATA!I1104),DATA!I1104,"n/a")</f>
        <v>-0.43361899999999998</v>
      </c>
      <c r="G1768" s="88">
        <f>+IF(ISNUMBER(DATA!J1104),DATA!J1104,"n/a")</f>
        <v>3314.5</v>
      </c>
      <c r="H1768" s="79">
        <f>+IF(ISNUMBER(DATA!K1104),DATA!K1104,"n/a")</f>
        <v>-0.40060299999999999</v>
      </c>
      <c r="I1768" s="88">
        <f>+IF(ISNUMBER(DATA!L1104),DATA!L1104,"n/a")</f>
        <v>7911.96</v>
      </c>
      <c r="J1768" s="79">
        <f>+IF(ISNUMBER(DATA!M1104),DATA!M1104,"n/a")</f>
        <v>-0.30005100000000001</v>
      </c>
      <c r="K1768" s="88">
        <f>+IF(ISNUMBER(DATA!N1104),DATA!N1104,"n/a")</f>
        <v>16605.689999999999</v>
      </c>
      <c r="L1768" s="79">
        <f>+IF(ISNUMBER(DATA!O1104),DATA!O1104,"n/a")</f>
        <v>-7.8935000000000005E-2</v>
      </c>
      <c r="M1768" s="68"/>
      <c r="N1768" s="68"/>
      <c r="O1768" s="68"/>
      <c r="P1768" s="68"/>
      <c r="Q1768" s="68"/>
      <c r="S1768" s="72"/>
      <c r="U1768" s="72"/>
      <c r="W1768" s="72"/>
      <c r="Y1768" s="72"/>
    </row>
    <row r="1769" spans="1:25" s="71" customFormat="1" x14ac:dyDescent="0.2">
      <c r="A1769" s="77" t="s">
        <v>19</v>
      </c>
      <c r="B1769" s="68" t="s">
        <v>20</v>
      </c>
      <c r="C1769" s="68" t="s">
        <v>25</v>
      </c>
      <c r="D1769" s="68" t="s">
        <v>306</v>
      </c>
      <c r="E1769" s="88">
        <f>+IF(ISNUMBER(DATA!H1105),DATA!H1105,"n/a")</f>
        <v>34052.69</v>
      </c>
      <c r="F1769" s="79">
        <f>+IF(ISNUMBER(DATA!I1105),DATA!I1105,"n/a")</f>
        <v>-9.5794000000000004E-2</v>
      </c>
      <c r="G1769" s="88">
        <f>+IF(ISNUMBER(DATA!J1105),DATA!J1105,"n/a")</f>
        <v>122751.82</v>
      </c>
      <c r="H1769" s="79">
        <f>+IF(ISNUMBER(DATA!K1105),DATA!K1105,"n/a")</f>
        <v>-6.769E-2</v>
      </c>
      <c r="I1769" s="88">
        <f>+IF(ISNUMBER(DATA!L1105),DATA!L1105,"n/a")</f>
        <v>291804.46999999997</v>
      </c>
      <c r="J1769" s="79">
        <f>+IF(ISNUMBER(DATA!M1105),DATA!M1105,"n/a")</f>
        <v>-4.1291000000000001E-2</v>
      </c>
      <c r="K1769" s="88">
        <f>+IF(ISNUMBER(DATA!N1105),DATA!N1105,"n/a")</f>
        <v>664314</v>
      </c>
      <c r="L1769" s="79">
        <f>+IF(ISNUMBER(DATA!O1105),DATA!O1105,"n/a")</f>
        <v>1.9952999999999999E-2</v>
      </c>
      <c r="M1769" s="68"/>
      <c r="N1769" s="68"/>
      <c r="O1769" s="68"/>
      <c r="P1769" s="68"/>
      <c r="Q1769" s="68"/>
      <c r="S1769" s="72"/>
      <c r="U1769" s="72"/>
      <c r="W1769" s="72"/>
      <c r="Y1769" s="72"/>
    </row>
    <row r="1770" spans="1:25" s="71" customFormat="1" x14ac:dyDescent="0.2">
      <c r="A1770" s="77" t="s">
        <v>19</v>
      </c>
      <c r="B1770" s="68" t="s">
        <v>20</v>
      </c>
      <c r="C1770" s="68" t="s">
        <v>25</v>
      </c>
      <c r="D1770" s="68" t="s">
        <v>307</v>
      </c>
      <c r="E1770" s="88">
        <f>+IF(ISNUMBER(DATA!H1106),DATA!H1106,"n/a")</f>
        <v>28119.77</v>
      </c>
      <c r="F1770" s="79">
        <f>+IF(ISNUMBER(DATA!I1106),DATA!I1106,"n/a")</f>
        <v>0.17189399999999999</v>
      </c>
      <c r="G1770" s="88">
        <f>+IF(ISNUMBER(DATA!J1106),DATA!J1106,"n/a")</f>
        <v>98337.91</v>
      </c>
      <c r="H1770" s="79">
        <f>+IF(ISNUMBER(DATA!K1106),DATA!K1106,"n/a")</f>
        <v>0.18270900000000001</v>
      </c>
      <c r="I1770" s="88">
        <f>+IF(ISNUMBER(DATA!L1106),DATA!L1106,"n/a")</f>
        <v>218312.65</v>
      </c>
      <c r="J1770" s="79">
        <f>+IF(ISNUMBER(DATA!M1106),DATA!M1106,"n/a")</f>
        <v>0.15712799999999999</v>
      </c>
      <c r="K1770" s="88">
        <f>+IF(ISNUMBER(DATA!N1106),DATA!N1106,"n/a")</f>
        <v>428099.32</v>
      </c>
      <c r="L1770" s="79">
        <f>+IF(ISNUMBER(DATA!O1106),DATA!O1106,"n/a")</f>
        <v>0.166492</v>
      </c>
      <c r="M1770" s="68"/>
      <c r="N1770" s="68"/>
      <c r="O1770" s="68"/>
      <c r="P1770" s="68"/>
      <c r="Q1770" s="68"/>
      <c r="S1770" s="72"/>
      <c r="U1770" s="72"/>
      <c r="W1770" s="72"/>
      <c r="Y1770" s="72"/>
    </row>
    <row r="1771" spans="1:25" s="71" customFormat="1" x14ac:dyDescent="0.2">
      <c r="A1771" s="77" t="s">
        <v>19</v>
      </c>
      <c r="B1771" s="68" t="s">
        <v>20</v>
      </c>
      <c r="C1771" s="68" t="s">
        <v>25</v>
      </c>
      <c r="D1771" s="68" t="s">
        <v>308</v>
      </c>
      <c r="E1771" s="88">
        <f>+IF(ISNUMBER(DATA!H1107),DATA!H1107,"n/a")</f>
        <v>1721.49</v>
      </c>
      <c r="F1771" s="79">
        <f>+IF(ISNUMBER(DATA!I1107),DATA!I1107,"n/a")</f>
        <v>0.76434599999999997</v>
      </c>
      <c r="G1771" s="88">
        <f>+IF(ISNUMBER(DATA!J1107),DATA!J1107,"n/a")</f>
        <v>7136.89</v>
      </c>
      <c r="H1771" s="79">
        <f>+IF(ISNUMBER(DATA!K1107),DATA!K1107,"n/a")</f>
        <v>1.794605</v>
      </c>
      <c r="I1771" s="88">
        <f>+IF(ISNUMBER(DATA!L1107),DATA!L1107,"n/a")</f>
        <v>15697.94</v>
      </c>
      <c r="J1771" s="79">
        <f>+IF(ISNUMBER(DATA!M1107),DATA!M1107,"n/a")</f>
        <v>1.685378</v>
      </c>
      <c r="K1771" s="88">
        <f>+IF(ISNUMBER(DATA!N1107),DATA!N1107,"n/a")</f>
        <v>24372.69</v>
      </c>
      <c r="L1771" s="79">
        <f>+IF(ISNUMBER(DATA!O1107),DATA!O1107,"n/a")</f>
        <v>0.89924400000000004</v>
      </c>
      <c r="M1771" s="68"/>
      <c r="N1771" s="68"/>
      <c r="O1771" s="68"/>
      <c r="P1771" s="68"/>
      <c r="Q1771" s="68"/>
      <c r="S1771" s="72"/>
      <c r="U1771" s="72"/>
      <c r="W1771" s="72"/>
      <c r="Y1771" s="72"/>
    </row>
    <row r="1772" spans="1:25" s="71" customFormat="1" x14ac:dyDescent="0.2">
      <c r="A1772" s="77" t="s">
        <v>19</v>
      </c>
      <c r="B1772" s="68" t="s">
        <v>20</v>
      </c>
      <c r="C1772" s="68" t="s">
        <v>25</v>
      </c>
      <c r="D1772" s="68" t="s">
        <v>309</v>
      </c>
      <c r="E1772" s="88">
        <f>+IF(ISNUMBER(DATA!H1108),DATA!H1108,"n/a")</f>
        <v>6735.06</v>
      </c>
      <c r="F1772" s="79">
        <f>+IF(ISNUMBER(DATA!I1108),DATA!I1108,"n/a")</f>
        <v>1.0354E-2</v>
      </c>
      <c r="G1772" s="88">
        <f>+IF(ISNUMBER(DATA!J1108),DATA!J1108,"n/a")</f>
        <v>20536.849999999999</v>
      </c>
      <c r="H1772" s="79">
        <f>+IF(ISNUMBER(DATA!K1108),DATA!K1108,"n/a")</f>
        <v>-1.3834000000000001E-2</v>
      </c>
      <c r="I1772" s="88">
        <f>+IF(ISNUMBER(DATA!L1108),DATA!L1108,"n/a")</f>
        <v>45860.43</v>
      </c>
      <c r="J1772" s="79">
        <f>+IF(ISNUMBER(DATA!M1108),DATA!M1108,"n/a")</f>
        <v>4.0001000000000002E-2</v>
      </c>
      <c r="K1772" s="88">
        <f>+IF(ISNUMBER(DATA!N1108),DATA!N1108,"n/a")</f>
        <v>101689.85</v>
      </c>
      <c r="L1772" s="79">
        <f>+IF(ISNUMBER(DATA!O1108),DATA!O1108,"n/a")</f>
        <v>-5.1457999999999997E-2</v>
      </c>
      <c r="M1772" s="68"/>
      <c r="N1772" s="68"/>
      <c r="O1772" s="68"/>
      <c r="P1772" s="68"/>
      <c r="Q1772" s="68"/>
      <c r="S1772" s="72"/>
      <c r="U1772" s="72"/>
      <c r="W1772" s="72"/>
      <c r="Y1772" s="72"/>
    </row>
    <row r="1773" spans="1:25" s="71" customFormat="1" x14ac:dyDescent="0.2">
      <c r="A1773" s="77" t="s">
        <v>19</v>
      </c>
      <c r="B1773" s="68" t="s">
        <v>20</v>
      </c>
      <c r="C1773" s="68" t="s">
        <v>25</v>
      </c>
      <c r="D1773" s="68" t="s">
        <v>310</v>
      </c>
      <c r="E1773" s="88">
        <f>+IF(ISNUMBER(DATA!H1109),DATA!H1109,"n/a")</f>
        <v>4067.12</v>
      </c>
      <c r="F1773" s="79">
        <f>+IF(ISNUMBER(DATA!I1109),DATA!I1109,"n/a")</f>
        <v>9.8475999999999994E-2</v>
      </c>
      <c r="G1773" s="88">
        <f>+IF(ISNUMBER(DATA!J1109),DATA!J1109,"n/a")</f>
        <v>14499.55</v>
      </c>
      <c r="H1773" s="79">
        <f>+IF(ISNUMBER(DATA!K1109),DATA!K1109,"n/a")</f>
        <v>0.200655</v>
      </c>
      <c r="I1773" s="88">
        <f>+IF(ISNUMBER(DATA!L1109),DATA!L1109,"n/a")</f>
        <v>34661.300000000003</v>
      </c>
      <c r="J1773" s="79">
        <f>+IF(ISNUMBER(DATA!M1109),DATA!M1109,"n/a")</f>
        <v>0.231823</v>
      </c>
      <c r="K1773" s="88">
        <f>+IF(ISNUMBER(DATA!N1109),DATA!N1109,"n/a")</f>
        <v>74682.41</v>
      </c>
      <c r="L1773" s="79">
        <f>+IF(ISNUMBER(DATA!O1109),DATA!O1109,"n/a")</f>
        <v>0.25145600000000001</v>
      </c>
      <c r="M1773" s="68"/>
      <c r="N1773" s="68"/>
      <c r="O1773" s="68"/>
      <c r="P1773" s="68"/>
      <c r="Q1773" s="68"/>
      <c r="S1773" s="72"/>
      <c r="U1773" s="72"/>
      <c r="W1773" s="72"/>
      <c r="Y1773" s="72"/>
    </row>
    <row r="1774" spans="1:25" s="71" customFormat="1" x14ac:dyDescent="0.2">
      <c r="A1774" s="77" t="s">
        <v>19</v>
      </c>
      <c r="B1774" s="68" t="s">
        <v>20</v>
      </c>
      <c r="C1774" s="68" t="s">
        <v>25</v>
      </c>
      <c r="D1774" s="68" t="s">
        <v>311</v>
      </c>
      <c r="E1774" s="88">
        <f>+IF(ISNUMBER(DATA!H1110),DATA!H1110,"n/a")</f>
        <v>21734.65</v>
      </c>
      <c r="F1774" s="79">
        <f>+IF(ISNUMBER(DATA!I1110),DATA!I1110,"n/a")</f>
        <v>0.243225</v>
      </c>
      <c r="G1774" s="88">
        <f>+IF(ISNUMBER(DATA!J1110),DATA!J1110,"n/a")</f>
        <v>75211.039999999994</v>
      </c>
      <c r="H1774" s="79">
        <f>+IF(ISNUMBER(DATA!K1110),DATA!K1110,"n/a")</f>
        <v>0.244037</v>
      </c>
      <c r="I1774" s="88">
        <f>+IF(ISNUMBER(DATA!L1110),DATA!L1110,"n/a")</f>
        <v>176010.66</v>
      </c>
      <c r="J1774" s="79">
        <f>+IF(ISNUMBER(DATA!M1110),DATA!M1110,"n/a")</f>
        <v>0.20164499999999999</v>
      </c>
      <c r="K1774" s="88">
        <f>+IF(ISNUMBER(DATA!N1110),DATA!N1110,"n/a")</f>
        <v>364674.75</v>
      </c>
      <c r="L1774" s="79">
        <f>+IF(ISNUMBER(DATA!O1110),DATA!O1110,"n/a")</f>
        <v>0.17313100000000001</v>
      </c>
      <c r="M1774" s="68"/>
      <c r="N1774" s="68"/>
      <c r="O1774" s="68"/>
      <c r="P1774" s="68"/>
      <c r="Q1774" s="68"/>
      <c r="S1774" s="72"/>
      <c r="U1774" s="72"/>
      <c r="W1774" s="72"/>
      <c r="Y1774" s="72"/>
    </row>
    <row r="1775" spans="1:25" s="71" customFormat="1" x14ac:dyDescent="0.2">
      <c r="A1775" s="77" t="s">
        <v>19</v>
      </c>
      <c r="B1775" s="68" t="s">
        <v>20</v>
      </c>
      <c r="C1775" s="68" t="s">
        <v>25</v>
      </c>
      <c r="D1775" s="68" t="s">
        <v>312</v>
      </c>
      <c r="E1775" s="88">
        <f>+IF(ISNUMBER(DATA!H1111),DATA!H1111,"n/a")</f>
        <v>3996.82</v>
      </c>
      <c r="F1775" s="79">
        <f>+IF(ISNUMBER(DATA!I1111),DATA!I1111,"n/a")</f>
        <v>0.28869400000000001</v>
      </c>
      <c r="G1775" s="88">
        <f>+IF(ISNUMBER(DATA!J1111),DATA!J1111,"n/a")</f>
        <v>12030.17</v>
      </c>
      <c r="H1775" s="79">
        <f>+IF(ISNUMBER(DATA!K1111),DATA!K1111,"n/a")</f>
        <v>0.19423899999999999</v>
      </c>
      <c r="I1775" s="88">
        <f>+IF(ISNUMBER(DATA!L1111),DATA!L1111,"n/a")</f>
        <v>27605.9</v>
      </c>
      <c r="J1775" s="79">
        <f>+IF(ISNUMBER(DATA!M1111),DATA!M1111,"n/a")</f>
        <v>0.23139399999999999</v>
      </c>
      <c r="K1775" s="88">
        <f>+IF(ISNUMBER(DATA!N1111),DATA!N1111,"n/a")</f>
        <v>58577.58</v>
      </c>
      <c r="L1775" s="79">
        <f>+IF(ISNUMBER(DATA!O1111),DATA!O1111,"n/a")</f>
        <v>0.17535300000000001</v>
      </c>
      <c r="M1775" s="68"/>
      <c r="N1775" s="68"/>
      <c r="O1775" s="68"/>
      <c r="P1775" s="68"/>
      <c r="Q1775" s="68"/>
      <c r="S1775" s="72"/>
      <c r="U1775" s="72"/>
      <c r="W1775" s="72"/>
      <c r="Y1775" s="72"/>
    </row>
    <row r="1776" spans="1:25" s="71" customFormat="1" x14ac:dyDescent="0.2">
      <c r="A1776" s="77" t="s">
        <v>19</v>
      </c>
      <c r="B1776" s="68" t="s">
        <v>20</v>
      </c>
      <c r="C1776" s="68" t="s">
        <v>25</v>
      </c>
      <c r="D1776" s="68" t="s">
        <v>313</v>
      </c>
      <c r="E1776" s="88">
        <f>+IF(ISNUMBER(DATA!H1112),DATA!H1112,"n/a")</f>
        <v>7608.12</v>
      </c>
      <c r="F1776" s="79">
        <f>+IF(ISNUMBER(DATA!I1112),DATA!I1112,"n/a")</f>
        <v>-9.0746999999999994E-2</v>
      </c>
      <c r="G1776" s="88">
        <f>+IF(ISNUMBER(DATA!J1112),DATA!J1112,"n/a")</f>
        <v>26048.52</v>
      </c>
      <c r="H1776" s="79">
        <f>+IF(ISNUMBER(DATA!K1112),DATA!K1112,"n/a")</f>
        <v>-4.4568999999999998E-2</v>
      </c>
      <c r="I1776" s="88">
        <f>+IF(ISNUMBER(DATA!L1112),DATA!L1112,"n/a")</f>
        <v>60619.16</v>
      </c>
      <c r="J1776" s="79">
        <f>+IF(ISNUMBER(DATA!M1112),DATA!M1112,"n/a")</f>
        <v>-1.1410999999999999E-2</v>
      </c>
      <c r="K1776" s="88">
        <f>+IF(ISNUMBER(DATA!N1112),DATA!N1112,"n/a")</f>
        <v>138024</v>
      </c>
      <c r="L1776" s="79">
        <f>+IF(ISNUMBER(DATA!O1112),DATA!O1112,"n/a")</f>
        <v>4.4814E-2</v>
      </c>
      <c r="M1776" s="68"/>
      <c r="N1776" s="68"/>
      <c r="O1776" s="68"/>
      <c r="P1776" s="68"/>
      <c r="Q1776" s="68"/>
      <c r="S1776" s="72"/>
      <c r="U1776" s="72"/>
      <c r="W1776" s="72"/>
      <c r="Y1776" s="72"/>
    </row>
    <row r="1777" spans="1:25" s="71" customFormat="1" x14ac:dyDescent="0.2">
      <c r="A1777" s="77" t="s">
        <v>19</v>
      </c>
      <c r="B1777" s="68" t="s">
        <v>20</v>
      </c>
      <c r="C1777" s="68" t="s">
        <v>25</v>
      </c>
      <c r="D1777" s="68" t="s">
        <v>314</v>
      </c>
      <c r="E1777" s="88">
        <f>+IF(ISNUMBER(DATA!H1113),DATA!H1113,"n/a")</f>
        <v>8412.23</v>
      </c>
      <c r="F1777" s="79">
        <f>+IF(ISNUMBER(DATA!I1113),DATA!I1113,"n/a")</f>
        <v>0.90127900000000005</v>
      </c>
      <c r="G1777" s="88">
        <f>+IF(ISNUMBER(DATA!J1113),DATA!J1113,"n/a")</f>
        <v>28285.16</v>
      </c>
      <c r="H1777" s="79">
        <f>+IF(ISNUMBER(DATA!K1113),DATA!K1113,"n/a")</f>
        <v>0.82200600000000001</v>
      </c>
      <c r="I1777" s="88">
        <f>+IF(ISNUMBER(DATA!L1113),DATA!L1113,"n/a")</f>
        <v>59856.04</v>
      </c>
      <c r="J1777" s="79">
        <f>+IF(ISNUMBER(DATA!M1113),DATA!M1113,"n/a")</f>
        <v>0.68488499999999997</v>
      </c>
      <c r="K1777" s="88">
        <f>+IF(ISNUMBER(DATA!N1113),DATA!N1113,"n/a")</f>
        <v>94800.92</v>
      </c>
      <c r="L1777" s="79">
        <f>+IF(ISNUMBER(DATA!O1113),DATA!O1113,"n/a")</f>
        <v>0.22970399999999999</v>
      </c>
      <c r="M1777" s="68"/>
      <c r="N1777" s="68"/>
      <c r="O1777" s="68"/>
      <c r="P1777" s="68"/>
      <c r="Q1777" s="68"/>
      <c r="S1777" s="72"/>
      <c r="U1777" s="72"/>
      <c r="W1777" s="72"/>
      <c r="Y1777" s="72"/>
    </row>
    <row r="1778" spans="1:25" s="71" customFormat="1" x14ac:dyDescent="0.2">
      <c r="A1778" s="77" t="s">
        <v>19</v>
      </c>
      <c r="B1778" s="68" t="s">
        <v>20</v>
      </c>
      <c r="C1778" s="68" t="s">
        <v>25</v>
      </c>
      <c r="D1778" s="68" t="s">
        <v>315</v>
      </c>
      <c r="E1778" s="88">
        <f>+IF(ISNUMBER(DATA!H1114),DATA!H1114,"n/a")</f>
        <v>6796.58</v>
      </c>
      <c r="F1778" s="79">
        <f>+IF(ISNUMBER(DATA!I1114),DATA!I1114,"n/a")</f>
        <v>5.0376999999999998E-2</v>
      </c>
      <c r="G1778" s="88">
        <f>+IF(ISNUMBER(DATA!J1114),DATA!J1114,"n/a")</f>
        <v>22311.15</v>
      </c>
      <c r="H1778" s="79">
        <f>+IF(ISNUMBER(DATA!K1114),DATA!K1114,"n/a")</f>
        <v>0.107486</v>
      </c>
      <c r="I1778" s="88">
        <f>+IF(ISNUMBER(DATA!L1114),DATA!L1114,"n/a")</f>
        <v>51380.02</v>
      </c>
      <c r="J1778" s="79">
        <f>+IF(ISNUMBER(DATA!M1114),DATA!M1114,"n/a")</f>
        <v>0.14261599999999999</v>
      </c>
      <c r="K1778" s="88">
        <f>+IF(ISNUMBER(DATA!N1114),DATA!N1114,"n/a")</f>
        <v>114050.7</v>
      </c>
      <c r="L1778" s="79">
        <f>+IF(ISNUMBER(DATA!O1114),DATA!O1114,"n/a")</f>
        <v>0.164855</v>
      </c>
      <c r="M1778" s="68"/>
      <c r="N1778" s="68"/>
      <c r="O1778" s="68"/>
      <c r="P1778" s="68"/>
      <c r="Q1778" s="68"/>
      <c r="S1778" s="72"/>
      <c r="U1778" s="72"/>
      <c r="W1778" s="72"/>
      <c r="Y1778" s="72"/>
    </row>
    <row r="1779" spans="1:25" s="71" customFormat="1" x14ac:dyDescent="0.2">
      <c r="A1779" s="77" t="s">
        <v>19</v>
      </c>
      <c r="B1779" s="68" t="s">
        <v>20</v>
      </c>
      <c r="C1779" s="68" t="s">
        <v>25</v>
      </c>
      <c r="D1779" s="68" t="s">
        <v>316</v>
      </c>
      <c r="E1779" s="88">
        <f>+IF(ISNUMBER(DATA!H1115),DATA!H1115,"n/a")</f>
        <v>6670.7</v>
      </c>
      <c r="F1779" s="79">
        <f>+IF(ISNUMBER(DATA!I1115),DATA!I1115,"n/a")</f>
        <v>0.113522</v>
      </c>
      <c r="G1779" s="88">
        <f>+IF(ISNUMBER(DATA!J1115),DATA!J1115,"n/a")</f>
        <v>22670.05</v>
      </c>
      <c r="H1779" s="79">
        <f>+IF(ISNUMBER(DATA!K1115),DATA!K1115,"n/a")</f>
        <v>9.4826999999999995E-2</v>
      </c>
      <c r="I1779" s="88">
        <f>+IF(ISNUMBER(DATA!L1115),DATA!L1115,"n/a")</f>
        <v>51320.09</v>
      </c>
      <c r="J1779" s="79">
        <f>+IF(ISNUMBER(DATA!M1115),DATA!M1115,"n/a")</f>
        <v>7.6815999999999995E-2</v>
      </c>
      <c r="K1779" s="88">
        <f>+IF(ISNUMBER(DATA!N1115),DATA!N1115,"n/a")</f>
        <v>110680.96000000001</v>
      </c>
      <c r="L1779" s="79">
        <f>+IF(ISNUMBER(DATA!O1115),DATA!O1115,"n/a")</f>
        <v>0.108622</v>
      </c>
      <c r="M1779" s="68"/>
      <c r="N1779" s="68"/>
      <c r="O1779" s="68"/>
      <c r="P1779" s="68"/>
      <c r="Q1779" s="68"/>
      <c r="S1779" s="72"/>
      <c r="U1779" s="72"/>
      <c r="W1779" s="72"/>
      <c r="Y1779" s="72"/>
    </row>
    <row r="1780" spans="1:25" s="71" customFormat="1" x14ac:dyDescent="0.2">
      <c r="A1780" s="77" t="s">
        <v>19</v>
      </c>
      <c r="B1780" s="68" t="s">
        <v>20</v>
      </c>
      <c r="C1780" s="68" t="s">
        <v>25</v>
      </c>
      <c r="D1780" s="68" t="s">
        <v>317</v>
      </c>
      <c r="E1780" s="88">
        <f>+IF(ISNUMBER(DATA!H1116),DATA!H1116,"n/a")</f>
        <v>5274.91</v>
      </c>
      <c r="F1780" s="79">
        <f>+IF(ISNUMBER(DATA!I1116),DATA!I1116,"n/a")</f>
        <v>-7.2104000000000001E-2</v>
      </c>
      <c r="G1780" s="88">
        <f>+IF(ISNUMBER(DATA!J1116),DATA!J1116,"n/a")</f>
        <v>18433.04</v>
      </c>
      <c r="H1780" s="79">
        <f>+IF(ISNUMBER(DATA!K1116),DATA!K1116,"n/a")</f>
        <v>-1.0616E-2</v>
      </c>
      <c r="I1780" s="88">
        <f>+IF(ISNUMBER(DATA!L1116),DATA!L1116,"n/a")</f>
        <v>44539.22</v>
      </c>
      <c r="J1780" s="79">
        <f>+IF(ISNUMBER(DATA!M1116),DATA!M1116,"n/a")</f>
        <v>4.2365E-2</v>
      </c>
      <c r="K1780" s="88">
        <f>+IF(ISNUMBER(DATA!N1116),DATA!N1116,"n/a")</f>
        <v>101471.74</v>
      </c>
      <c r="L1780" s="79">
        <f>+IF(ISNUMBER(DATA!O1116),DATA!O1116,"n/a")</f>
        <v>0.19358800000000001</v>
      </c>
      <c r="M1780" s="68"/>
      <c r="N1780" s="68"/>
      <c r="O1780" s="68"/>
      <c r="P1780" s="68"/>
      <c r="Q1780" s="68"/>
      <c r="S1780" s="72"/>
      <c r="U1780" s="72"/>
      <c r="W1780" s="72"/>
      <c r="Y1780" s="72"/>
    </row>
    <row r="1781" spans="1:25" s="71" customFormat="1" x14ac:dyDescent="0.2">
      <c r="A1781" s="77" t="s">
        <v>19</v>
      </c>
      <c r="B1781" s="68" t="s">
        <v>20</v>
      </c>
      <c r="C1781" s="68" t="s">
        <v>25</v>
      </c>
      <c r="D1781" s="68" t="s">
        <v>318</v>
      </c>
      <c r="E1781" s="88">
        <f>+IF(ISNUMBER(DATA!H1117),DATA!H1117,"n/a")</f>
        <v>4001.49</v>
      </c>
      <c r="F1781" s="79">
        <f>+IF(ISNUMBER(DATA!I1117),DATA!I1117,"n/a")</f>
        <v>0.28994599999999998</v>
      </c>
      <c r="G1781" s="88">
        <f>+IF(ISNUMBER(DATA!J1117),DATA!J1117,"n/a")</f>
        <v>13702.32</v>
      </c>
      <c r="H1781" s="79">
        <f>+IF(ISNUMBER(DATA!K1117),DATA!K1117,"n/a")</f>
        <v>0.34541699999999997</v>
      </c>
      <c r="I1781" s="88">
        <f>+IF(ISNUMBER(DATA!L1117),DATA!L1117,"n/a")</f>
        <v>28572.23</v>
      </c>
      <c r="J1781" s="79">
        <f>+IF(ISNUMBER(DATA!M1117),DATA!M1117,"n/a")</f>
        <v>0.14605399999999999</v>
      </c>
      <c r="K1781" s="88">
        <f>+IF(ISNUMBER(DATA!N1117),DATA!N1117,"n/a")</f>
        <v>53592.27</v>
      </c>
      <c r="L1781" s="79">
        <f>+IF(ISNUMBER(DATA!O1117),DATA!O1117,"n/a")</f>
        <v>-4.7223000000000001E-2</v>
      </c>
      <c r="M1781" s="68"/>
      <c r="N1781" s="68"/>
      <c r="O1781" s="68"/>
      <c r="P1781" s="68"/>
      <c r="Q1781" s="68"/>
      <c r="S1781" s="72"/>
      <c r="U1781" s="72"/>
      <c r="W1781" s="72"/>
      <c r="Y1781" s="72"/>
    </row>
    <row r="1782" spans="1:25" s="71" customFormat="1" x14ac:dyDescent="0.2">
      <c r="A1782" s="77" t="s">
        <v>19</v>
      </c>
      <c r="B1782" s="68" t="s">
        <v>20</v>
      </c>
      <c r="C1782" s="68" t="s">
        <v>25</v>
      </c>
      <c r="D1782" s="68" t="s">
        <v>319</v>
      </c>
      <c r="E1782" s="88">
        <f>+IF(ISNUMBER(DATA!H1118),DATA!H1118,"n/a")</f>
        <v>1282.01</v>
      </c>
      <c r="F1782" s="79">
        <f>+IF(ISNUMBER(DATA!I1118),DATA!I1118,"n/a")</f>
        <v>0.78378999999999999</v>
      </c>
      <c r="G1782" s="88">
        <f>+IF(ISNUMBER(DATA!J1118),DATA!J1118,"n/a")</f>
        <v>4443.7</v>
      </c>
      <c r="H1782" s="79">
        <f>+IF(ISNUMBER(DATA!K1118),DATA!K1118,"n/a")</f>
        <v>0.56548799999999999</v>
      </c>
      <c r="I1782" s="88">
        <f>+IF(ISNUMBER(DATA!L1118),DATA!L1118,"n/a")</f>
        <v>9850.42</v>
      </c>
      <c r="J1782" s="79">
        <f>+IF(ISNUMBER(DATA!M1118),DATA!M1118,"n/a")</f>
        <v>0.48198800000000003</v>
      </c>
      <c r="K1782" s="88">
        <f>+IF(ISNUMBER(DATA!N1118),DATA!N1118,"n/a")</f>
        <v>18072.25</v>
      </c>
      <c r="L1782" s="79">
        <f>+IF(ISNUMBER(DATA!O1118),DATA!O1118,"n/a")</f>
        <v>0.28538599999999997</v>
      </c>
      <c r="M1782" s="68"/>
      <c r="N1782" s="68"/>
      <c r="O1782" s="68"/>
      <c r="P1782" s="68"/>
      <c r="Q1782" s="68"/>
      <c r="S1782" s="72"/>
      <c r="U1782" s="72"/>
      <c r="W1782" s="72"/>
      <c r="Y1782" s="72"/>
    </row>
    <row r="1783" spans="1:25" s="71" customFormat="1" x14ac:dyDescent="0.2">
      <c r="A1783" s="77" t="s">
        <v>19</v>
      </c>
      <c r="B1783" s="68" t="s">
        <v>20</v>
      </c>
      <c r="C1783" s="68" t="s">
        <v>25</v>
      </c>
      <c r="D1783" s="68" t="s">
        <v>320</v>
      </c>
      <c r="E1783" s="88">
        <f>+IF(ISNUMBER(DATA!H1119),DATA!H1119,"n/a")</f>
        <v>4478.34</v>
      </c>
      <c r="F1783" s="79">
        <f>+IF(ISNUMBER(DATA!I1119),DATA!I1119,"n/a")</f>
        <v>0.190719</v>
      </c>
      <c r="G1783" s="88">
        <f>+IF(ISNUMBER(DATA!J1119),DATA!J1119,"n/a")</f>
        <v>13868.66</v>
      </c>
      <c r="H1783" s="79">
        <f>+IF(ISNUMBER(DATA!K1119),DATA!K1119,"n/a")</f>
        <v>0.100878</v>
      </c>
      <c r="I1783" s="88">
        <f>+IF(ISNUMBER(DATA!L1119),DATA!L1119,"n/a")</f>
        <v>29995.119999999999</v>
      </c>
      <c r="J1783" s="79">
        <f>+IF(ISNUMBER(DATA!M1119),DATA!M1119,"n/a")</f>
        <v>3.3978000000000001E-2</v>
      </c>
      <c r="K1783" s="88">
        <f>+IF(ISNUMBER(DATA!N1119),DATA!N1119,"n/a")</f>
        <v>64129.05</v>
      </c>
      <c r="L1783" s="79">
        <f>+IF(ISNUMBER(DATA!O1119),DATA!O1119,"n/a")</f>
        <v>0.10079399999999999</v>
      </c>
      <c r="M1783" s="68"/>
      <c r="N1783" s="68"/>
      <c r="O1783" s="68"/>
      <c r="P1783" s="68"/>
      <c r="Q1783" s="68"/>
      <c r="S1783" s="72"/>
      <c r="U1783" s="72"/>
      <c r="W1783" s="72"/>
      <c r="Y1783" s="72"/>
    </row>
    <row r="1784" spans="1:25" s="71" customFormat="1" x14ac:dyDescent="0.2">
      <c r="A1784" s="77" t="s">
        <v>19</v>
      </c>
      <c r="B1784" s="68" t="s">
        <v>20</v>
      </c>
      <c r="C1784" s="68" t="s">
        <v>25</v>
      </c>
      <c r="D1784" s="68" t="s">
        <v>321</v>
      </c>
      <c r="E1784" s="88">
        <f>+IF(ISNUMBER(DATA!H1120),DATA!H1120,"n/a")</f>
        <v>10822.78</v>
      </c>
      <c r="F1784" s="79">
        <f>+IF(ISNUMBER(DATA!I1120),DATA!I1120,"n/a")</f>
        <v>0.297983</v>
      </c>
      <c r="G1784" s="88">
        <f>+IF(ISNUMBER(DATA!J1120),DATA!J1120,"n/a")</f>
        <v>34581.919999999998</v>
      </c>
      <c r="H1784" s="79">
        <f>+IF(ISNUMBER(DATA!K1120),DATA!K1120,"n/a")</f>
        <v>0.270509</v>
      </c>
      <c r="I1784" s="88">
        <f>+IF(ISNUMBER(DATA!L1120),DATA!L1120,"n/a")</f>
        <v>74047.009999999995</v>
      </c>
      <c r="J1784" s="79">
        <f>+IF(ISNUMBER(DATA!M1120),DATA!M1120,"n/a")</f>
        <v>0.17344599999999999</v>
      </c>
      <c r="K1784" s="88">
        <f>+IF(ISNUMBER(DATA!N1120),DATA!N1120,"n/a")</f>
        <v>144965.23000000001</v>
      </c>
      <c r="L1784" s="79">
        <f>+IF(ISNUMBER(DATA!O1120),DATA!O1120,"n/a")</f>
        <v>7.1847999999999995E-2</v>
      </c>
      <c r="M1784" s="68"/>
      <c r="N1784" s="68"/>
      <c r="O1784" s="68"/>
      <c r="P1784" s="68"/>
      <c r="Q1784" s="68"/>
      <c r="S1784" s="72"/>
      <c r="U1784" s="72"/>
      <c r="W1784" s="72"/>
      <c r="Y1784" s="72"/>
    </row>
    <row r="1785" spans="1:25" s="71" customFormat="1" x14ac:dyDescent="0.2">
      <c r="A1785" s="77" t="s">
        <v>19</v>
      </c>
      <c r="B1785" s="68" t="s">
        <v>20</v>
      </c>
      <c r="C1785" s="68" t="s">
        <v>25</v>
      </c>
      <c r="D1785" s="68" t="s">
        <v>322</v>
      </c>
      <c r="E1785" s="88">
        <f>+IF(ISNUMBER(DATA!H1121),DATA!H1121,"n/a")</f>
        <v>10064.799999999999</v>
      </c>
      <c r="F1785" s="79">
        <f>+IF(ISNUMBER(DATA!I1121),DATA!I1121,"n/a")</f>
        <v>0.66175499999999998</v>
      </c>
      <c r="G1785" s="88">
        <f>+IF(ISNUMBER(DATA!J1121),DATA!J1121,"n/a")</f>
        <v>33176.33</v>
      </c>
      <c r="H1785" s="79">
        <f>+IF(ISNUMBER(DATA!K1121),DATA!K1121,"n/a")</f>
        <v>0.51594399999999996</v>
      </c>
      <c r="I1785" s="88">
        <f>+IF(ISNUMBER(DATA!L1121),DATA!L1121,"n/a")</f>
        <v>69697.8</v>
      </c>
      <c r="J1785" s="79">
        <f>+IF(ISNUMBER(DATA!M1121),DATA!M1121,"n/a")</f>
        <v>0.43559700000000001</v>
      </c>
      <c r="K1785" s="88">
        <f>+IF(ISNUMBER(DATA!N1121),DATA!N1121,"n/a")</f>
        <v>128139.03</v>
      </c>
      <c r="L1785" s="79">
        <f>+IF(ISNUMBER(DATA!O1121),DATA!O1121,"n/a")</f>
        <v>0.12833700000000001</v>
      </c>
      <c r="M1785" s="68"/>
      <c r="N1785" s="68"/>
      <c r="O1785" s="68"/>
      <c r="P1785" s="68"/>
      <c r="Q1785" s="68"/>
      <c r="S1785" s="72"/>
      <c r="U1785" s="72"/>
      <c r="W1785" s="72"/>
      <c r="Y1785" s="72"/>
    </row>
    <row r="1786" spans="1:25" s="71" customFormat="1" x14ac:dyDescent="0.2">
      <c r="A1786" s="77" t="s">
        <v>19</v>
      </c>
      <c r="B1786" s="68" t="s">
        <v>20</v>
      </c>
      <c r="C1786" s="68" t="s">
        <v>25</v>
      </c>
      <c r="D1786" s="68" t="s">
        <v>323</v>
      </c>
      <c r="E1786" s="88">
        <f>+IF(ISNUMBER(DATA!H1122),DATA!H1122,"n/a")</f>
        <v>9312.4500000000007</v>
      </c>
      <c r="F1786" s="79">
        <f>+IF(ISNUMBER(DATA!I1122),DATA!I1122,"n/a")</f>
        <v>0.21090300000000001</v>
      </c>
      <c r="G1786" s="88">
        <f>+IF(ISNUMBER(DATA!J1122),DATA!J1122,"n/a")</f>
        <v>28142.959999999999</v>
      </c>
      <c r="H1786" s="79">
        <f>+IF(ISNUMBER(DATA!K1122),DATA!K1122,"n/a")</f>
        <v>0.13916899999999999</v>
      </c>
      <c r="I1786" s="88">
        <f>+IF(ISNUMBER(DATA!L1122),DATA!L1122,"n/a")</f>
        <v>64170</v>
      </c>
      <c r="J1786" s="79">
        <f>+IF(ISNUMBER(DATA!M1122),DATA!M1122,"n/a")</f>
        <v>0.17957200000000001</v>
      </c>
      <c r="K1786" s="88">
        <f>+IF(ISNUMBER(DATA!N1122),DATA!N1122,"n/a")</f>
        <v>137234.07</v>
      </c>
      <c r="L1786" s="79">
        <f>+IF(ISNUMBER(DATA!O1122),DATA!O1122,"n/a")</f>
        <v>0.21640400000000001</v>
      </c>
      <c r="M1786" s="68"/>
      <c r="N1786" s="68"/>
      <c r="O1786" s="68"/>
      <c r="P1786" s="68"/>
      <c r="Q1786" s="68"/>
      <c r="S1786" s="72"/>
      <c r="U1786" s="72"/>
      <c r="W1786" s="72"/>
      <c r="Y1786" s="72"/>
    </row>
    <row r="1787" spans="1:25" s="71" customFormat="1" x14ac:dyDescent="0.2">
      <c r="A1787" s="77" t="s">
        <v>19</v>
      </c>
      <c r="B1787" s="68" t="s">
        <v>20</v>
      </c>
      <c r="C1787" s="68" t="s">
        <v>25</v>
      </c>
      <c r="D1787" s="68" t="s">
        <v>324</v>
      </c>
      <c r="E1787" s="88">
        <f>+IF(ISNUMBER(DATA!H1123),DATA!H1123,"n/a")</f>
        <v>5518.56</v>
      </c>
      <c r="F1787" s="79">
        <f>+IF(ISNUMBER(DATA!I1123),DATA!I1123,"n/a")</f>
        <v>-7.6036000000000006E-2</v>
      </c>
      <c r="G1787" s="88">
        <f>+IF(ISNUMBER(DATA!J1123),DATA!J1123,"n/a")</f>
        <v>18702.62</v>
      </c>
      <c r="H1787" s="79">
        <f>+IF(ISNUMBER(DATA!K1123),DATA!K1123,"n/a")</f>
        <v>1.7066999999999999E-2</v>
      </c>
      <c r="I1787" s="88">
        <f>+IF(ISNUMBER(DATA!L1123),DATA!L1123,"n/a")</f>
        <v>44678.91</v>
      </c>
      <c r="J1787" s="79">
        <f>+IF(ISNUMBER(DATA!M1123),DATA!M1123,"n/a")</f>
        <v>0.111489</v>
      </c>
      <c r="K1787" s="88">
        <f>+IF(ISNUMBER(DATA!N1123),DATA!N1123,"n/a")</f>
        <v>99704.97</v>
      </c>
      <c r="L1787" s="79">
        <f>+IF(ISNUMBER(DATA!O1123),DATA!O1123,"n/a")</f>
        <v>0.107873</v>
      </c>
      <c r="M1787" s="68"/>
      <c r="N1787" s="68"/>
      <c r="O1787" s="68"/>
      <c r="P1787" s="68"/>
      <c r="Q1787" s="68"/>
      <c r="S1787" s="72"/>
      <c r="U1787" s="72"/>
      <c r="W1787" s="72"/>
      <c r="Y1787" s="72"/>
    </row>
    <row r="1788" spans="1:25" s="71" customFormat="1" x14ac:dyDescent="0.2">
      <c r="A1788" s="77" t="s">
        <v>19</v>
      </c>
      <c r="B1788" s="68" t="s">
        <v>20</v>
      </c>
      <c r="C1788" s="68" t="s">
        <v>25</v>
      </c>
      <c r="D1788" s="68" t="s">
        <v>325</v>
      </c>
      <c r="E1788" s="88">
        <f>+IF(ISNUMBER(DATA!H1124),DATA!H1124,"n/a")</f>
        <v>9895.49</v>
      </c>
      <c r="F1788" s="79">
        <f>+IF(ISNUMBER(DATA!I1124),DATA!I1124,"n/a")</f>
        <v>4.3892E-2</v>
      </c>
      <c r="G1788" s="88">
        <f>+IF(ISNUMBER(DATA!J1124),DATA!J1124,"n/a")</f>
        <v>29327.74</v>
      </c>
      <c r="H1788" s="79">
        <f>+IF(ISNUMBER(DATA!K1124),DATA!K1124,"n/a")</f>
        <v>2.7934E-2</v>
      </c>
      <c r="I1788" s="88">
        <f>+IF(ISNUMBER(DATA!L1124),DATA!L1124,"n/a")</f>
        <v>65141.599999999999</v>
      </c>
      <c r="J1788" s="79">
        <f>+IF(ISNUMBER(DATA!M1124),DATA!M1124,"n/a")</f>
        <v>6.0456999999999997E-2</v>
      </c>
      <c r="K1788" s="88">
        <f>+IF(ISNUMBER(DATA!N1124),DATA!N1124,"n/a")</f>
        <v>144010.47</v>
      </c>
      <c r="L1788" s="79">
        <f>+IF(ISNUMBER(DATA!O1124),DATA!O1124,"n/a")</f>
        <v>-3.7511000000000003E-2</v>
      </c>
      <c r="M1788" s="68"/>
      <c r="N1788" s="68"/>
      <c r="O1788" s="68"/>
      <c r="P1788" s="68"/>
      <c r="Q1788" s="68"/>
      <c r="S1788" s="72"/>
      <c r="U1788" s="72"/>
      <c r="W1788" s="72"/>
      <c r="Y1788" s="72"/>
    </row>
    <row r="1789" spans="1:25" s="71" customFormat="1" x14ac:dyDescent="0.2">
      <c r="A1789" s="77" t="s">
        <v>19</v>
      </c>
      <c r="B1789" s="68" t="s">
        <v>20</v>
      </c>
      <c r="C1789" s="68" t="s">
        <v>25</v>
      </c>
      <c r="D1789" s="68" t="s">
        <v>351</v>
      </c>
      <c r="E1789" s="88">
        <f>+IF(ISNUMBER(DATA!H1125),DATA!H1125,"n/a")</f>
        <v>2754.93</v>
      </c>
      <c r="F1789" s="79">
        <f>+IF(ISNUMBER(DATA!I1125),DATA!I1125,"n/a")</f>
        <v>-2.1162E-2</v>
      </c>
      <c r="G1789" s="88">
        <f>+IF(ISNUMBER(DATA!J1125),DATA!J1125,"n/a")</f>
        <v>9307.07</v>
      </c>
      <c r="H1789" s="79">
        <f>+IF(ISNUMBER(DATA!K1125),DATA!K1125,"n/a")</f>
        <v>-3.8557000000000001E-2</v>
      </c>
      <c r="I1789" s="88">
        <f>+IF(ISNUMBER(DATA!L1125),DATA!L1125,"n/a")</f>
        <v>21948.58</v>
      </c>
      <c r="J1789" s="79">
        <f>+IF(ISNUMBER(DATA!M1125),DATA!M1125,"n/a")</f>
        <v>1.7972999999999999E-2</v>
      </c>
      <c r="K1789" s="88">
        <f>+IF(ISNUMBER(DATA!N1125),DATA!N1125,"n/a")</f>
        <v>48632.38</v>
      </c>
      <c r="L1789" s="79">
        <f>+IF(ISNUMBER(DATA!O1125),DATA!O1125,"n/a")</f>
        <v>7.8406000000000003E-2</v>
      </c>
      <c r="M1789" s="68"/>
      <c r="N1789" s="68"/>
      <c r="O1789" s="68"/>
      <c r="P1789" s="68"/>
      <c r="Q1789" s="68"/>
      <c r="S1789" s="72"/>
      <c r="U1789" s="72"/>
      <c r="W1789" s="72"/>
      <c r="Y1789" s="72"/>
    </row>
    <row r="1790" spans="1:25" s="71" customFormat="1" x14ac:dyDescent="0.2">
      <c r="A1790" s="77" t="s">
        <v>19</v>
      </c>
      <c r="B1790" s="68" t="s">
        <v>20</v>
      </c>
      <c r="C1790" s="68" t="s">
        <v>25</v>
      </c>
      <c r="D1790" s="68" t="s">
        <v>352</v>
      </c>
      <c r="E1790" s="88">
        <f>+IF(ISNUMBER(DATA!H1126),DATA!H1126,"n/a")</f>
        <v>3006.31</v>
      </c>
      <c r="F1790" s="79">
        <f>+IF(ISNUMBER(DATA!I1126),DATA!I1126,"n/a")</f>
        <v>0.174647</v>
      </c>
      <c r="G1790" s="88">
        <f>+IF(ISNUMBER(DATA!J1126),DATA!J1126,"n/a")</f>
        <v>10132.69</v>
      </c>
      <c r="H1790" s="79">
        <f>+IF(ISNUMBER(DATA!K1126),DATA!K1126,"n/a")</f>
        <v>0.147255</v>
      </c>
      <c r="I1790" s="88">
        <f>+IF(ISNUMBER(DATA!L1126),DATA!L1126,"n/a")</f>
        <v>22873.46</v>
      </c>
      <c r="J1790" s="79">
        <f>+IF(ISNUMBER(DATA!M1126),DATA!M1126,"n/a")</f>
        <v>0.19267699999999999</v>
      </c>
      <c r="K1790" s="88">
        <f>+IF(ISNUMBER(DATA!N1126),DATA!N1126,"n/a")</f>
        <v>46313.91</v>
      </c>
      <c r="L1790" s="79">
        <f>+IF(ISNUMBER(DATA!O1126),DATA!O1126,"n/a")</f>
        <v>0.15113099999999999</v>
      </c>
      <c r="M1790" s="68"/>
      <c r="N1790" s="68"/>
      <c r="O1790" s="68"/>
      <c r="P1790" s="68"/>
      <c r="Q1790" s="68"/>
      <c r="S1790" s="72"/>
      <c r="U1790" s="72"/>
      <c r="W1790" s="72"/>
      <c r="Y1790" s="72"/>
    </row>
    <row r="1791" spans="1:25" s="71" customFormat="1" x14ac:dyDescent="0.2">
      <c r="A1791" s="77"/>
      <c r="B1791" s="68"/>
      <c r="C1791" s="68"/>
      <c r="D1791" s="68"/>
      <c r="E1791" s="102"/>
      <c r="F1791" s="104"/>
      <c r="G1791" s="102"/>
      <c r="H1791" s="104"/>
      <c r="I1791" s="102"/>
      <c r="J1791" s="104"/>
      <c r="K1791" s="102"/>
      <c r="L1791" s="104"/>
      <c r="M1791" s="68"/>
      <c r="N1791" s="68"/>
      <c r="O1791" s="68"/>
      <c r="P1791" s="68"/>
      <c r="Q1791" s="68"/>
      <c r="S1791" s="72"/>
      <c r="U1791" s="72"/>
      <c r="W1791" s="72"/>
      <c r="Y1791" s="72"/>
    </row>
    <row r="1792" spans="1:25" s="71" customFormat="1" x14ac:dyDescent="0.2">
      <c r="A1792" s="77" t="s">
        <v>19</v>
      </c>
      <c r="B1792" s="68" t="s">
        <v>20</v>
      </c>
      <c r="C1792" s="68" t="s">
        <v>10</v>
      </c>
      <c r="D1792" s="68" t="s">
        <v>278</v>
      </c>
      <c r="E1792" s="89">
        <f>+IF(ISNUMBER(DATA!H1136),DATA!H1136,"n/a")</f>
        <v>10.101438999999999</v>
      </c>
      <c r="F1792" s="79">
        <f>+IF(ISNUMBER(DATA!I1136),DATA!I1136,"n/a")</f>
        <v>2.8081999999999999E-2</v>
      </c>
      <c r="G1792" s="89">
        <f>+IF(ISNUMBER(DATA!J1136),DATA!J1136,"n/a")</f>
        <v>9.7777589999999996</v>
      </c>
      <c r="H1792" s="79">
        <f>+IF(ISNUMBER(DATA!K1136),DATA!K1136,"n/a")</f>
        <v>1.8651000000000001E-2</v>
      </c>
      <c r="I1792" s="89">
        <f>+IF(ISNUMBER(DATA!L1136),DATA!L1136,"n/a")</f>
        <v>9.7750029999999999</v>
      </c>
      <c r="J1792" s="79">
        <f>+IF(ISNUMBER(DATA!M1136),DATA!M1136,"n/a")</f>
        <v>1.9349000000000002E-2</v>
      </c>
      <c r="K1792" s="89">
        <f>+IF(ISNUMBER(DATA!N1136),DATA!N1136,"n/a")</f>
        <v>9.6882090000000005</v>
      </c>
      <c r="L1792" s="79">
        <f>+IF(ISNUMBER(DATA!O1136),DATA!O1136,"n/a")</f>
        <v>2.1683999999999998E-2</v>
      </c>
      <c r="M1792" s="68"/>
      <c r="N1792" s="68"/>
      <c r="O1792" s="68"/>
      <c r="P1792" s="68"/>
      <c r="Q1792" s="68"/>
      <c r="S1792" s="72"/>
      <c r="U1792" s="72"/>
      <c r="W1792" s="72"/>
      <c r="Y1792" s="72"/>
    </row>
    <row r="1793" spans="1:25" s="71" customFormat="1" x14ac:dyDescent="0.2">
      <c r="A1793" s="77" t="s">
        <v>19</v>
      </c>
      <c r="B1793" s="68" t="s">
        <v>20</v>
      </c>
      <c r="C1793" s="68" t="s">
        <v>10</v>
      </c>
      <c r="D1793" s="68" t="s">
        <v>279</v>
      </c>
      <c r="E1793" s="89">
        <f>+IF(ISNUMBER(DATA!H1137),DATA!H1137,"n/a")</f>
        <v>15.07497</v>
      </c>
      <c r="F1793" s="79">
        <f>+IF(ISNUMBER(DATA!I1137),DATA!I1137,"n/a")</f>
        <v>1.2597000000000001E-2</v>
      </c>
      <c r="G1793" s="89">
        <f>+IF(ISNUMBER(DATA!J1137),DATA!J1137,"n/a")</f>
        <v>15.125876</v>
      </c>
      <c r="H1793" s="79">
        <f>+IF(ISNUMBER(DATA!K1137),DATA!K1137,"n/a")</f>
        <v>2.6287999999999999E-2</v>
      </c>
      <c r="I1793" s="89">
        <f>+IF(ISNUMBER(DATA!L1137),DATA!L1137,"n/a")</f>
        <v>15.30874</v>
      </c>
      <c r="J1793" s="79">
        <f>+IF(ISNUMBER(DATA!M1137),DATA!M1137,"n/a")</f>
        <v>2.7458E-2</v>
      </c>
      <c r="K1793" s="89">
        <f>+IF(ISNUMBER(DATA!N1137),DATA!N1137,"n/a")</f>
        <v>14.794262</v>
      </c>
      <c r="L1793" s="79">
        <f>+IF(ISNUMBER(DATA!O1137),DATA!O1137,"n/a")</f>
        <v>5.2969999999999996E-3</v>
      </c>
      <c r="M1793" s="68"/>
      <c r="N1793" s="68"/>
      <c r="O1793" s="68"/>
      <c r="P1793" s="68"/>
      <c r="Q1793" s="68"/>
      <c r="S1793" s="72"/>
      <c r="U1793" s="72"/>
      <c r="W1793" s="72"/>
      <c r="Y1793" s="72"/>
    </row>
    <row r="1794" spans="1:25" s="71" customFormat="1" x14ac:dyDescent="0.2">
      <c r="A1794" s="77" t="s">
        <v>19</v>
      </c>
      <c r="B1794" s="68" t="s">
        <v>20</v>
      </c>
      <c r="C1794" s="68" t="s">
        <v>10</v>
      </c>
      <c r="D1794" s="68" t="s">
        <v>280</v>
      </c>
      <c r="E1794" s="89">
        <f>+IF(ISNUMBER(DATA!H1138),DATA!H1138,"n/a")</f>
        <v>8.8810529999999996</v>
      </c>
      <c r="F1794" s="79">
        <f>+IF(ISNUMBER(DATA!I1138),DATA!I1138,"n/a")</f>
        <v>-0.22567400000000001</v>
      </c>
      <c r="G1794" s="89">
        <f>+IF(ISNUMBER(DATA!J1138),DATA!J1138,"n/a")</f>
        <v>8.8445339999999995</v>
      </c>
      <c r="H1794" s="79">
        <f>+IF(ISNUMBER(DATA!K1138),DATA!K1138,"n/a")</f>
        <v>-0.24698700000000001</v>
      </c>
      <c r="I1794" s="89">
        <f>+IF(ISNUMBER(DATA!L1138),DATA!L1138,"n/a")</f>
        <v>8.7212610000000002</v>
      </c>
      <c r="J1794" s="79">
        <f>+IF(ISNUMBER(DATA!M1138),DATA!M1138,"n/a")</f>
        <v>-0.25744099999999998</v>
      </c>
      <c r="K1794" s="89">
        <f>+IF(ISNUMBER(DATA!N1138),DATA!N1138,"n/a")</f>
        <v>9.3918029999999995</v>
      </c>
      <c r="L1794" s="79">
        <f>+IF(ISNUMBER(DATA!O1138),DATA!O1138,"n/a")</f>
        <v>-0.221888</v>
      </c>
      <c r="M1794" s="68"/>
      <c r="N1794" s="68"/>
      <c r="O1794" s="68"/>
      <c r="P1794" s="68"/>
      <c r="Q1794" s="68"/>
      <c r="S1794" s="72"/>
      <c r="U1794" s="72"/>
      <c r="W1794" s="72"/>
      <c r="Y1794" s="72"/>
    </row>
    <row r="1795" spans="1:25" s="71" customFormat="1" x14ac:dyDescent="0.2">
      <c r="A1795" s="77" t="s">
        <v>19</v>
      </c>
      <c r="B1795" s="68" t="s">
        <v>20</v>
      </c>
      <c r="C1795" s="68" t="s">
        <v>10</v>
      </c>
      <c r="D1795" s="68" t="s">
        <v>281</v>
      </c>
      <c r="E1795" s="89">
        <f>+IF(ISNUMBER(DATA!H1139),DATA!H1139,"n/a")</f>
        <v>16.074479</v>
      </c>
      <c r="F1795" s="79">
        <f>+IF(ISNUMBER(DATA!I1139),DATA!I1139,"n/a")</f>
        <v>-4.1539999999999997E-3</v>
      </c>
      <c r="G1795" s="89">
        <f>+IF(ISNUMBER(DATA!J1139),DATA!J1139,"n/a")</f>
        <v>16.086686</v>
      </c>
      <c r="H1795" s="79">
        <f>+IF(ISNUMBER(DATA!K1139),DATA!K1139,"n/a")</f>
        <v>-7.5960000000000003E-3</v>
      </c>
      <c r="I1795" s="89">
        <f>+IF(ISNUMBER(DATA!L1139),DATA!L1139,"n/a")</f>
        <v>16.166086</v>
      </c>
      <c r="J1795" s="79">
        <f>+IF(ISNUMBER(DATA!M1139),DATA!M1139,"n/a")</f>
        <v>-2.5179999999999998E-3</v>
      </c>
      <c r="K1795" s="89">
        <f>+IF(ISNUMBER(DATA!N1139),DATA!N1139,"n/a")</f>
        <v>16.024630999999999</v>
      </c>
      <c r="L1795" s="79">
        <f>+IF(ISNUMBER(DATA!O1139),DATA!O1139,"n/a")</f>
        <v>5.1181999999999998E-2</v>
      </c>
      <c r="M1795" s="68"/>
      <c r="N1795" s="68"/>
      <c r="O1795" s="68"/>
      <c r="P1795" s="68"/>
      <c r="Q1795" s="68"/>
      <c r="S1795" s="72"/>
      <c r="U1795" s="72"/>
      <c r="W1795" s="72"/>
      <c r="Y1795" s="72"/>
    </row>
    <row r="1796" spans="1:25" s="71" customFormat="1" x14ac:dyDescent="0.2">
      <c r="A1796" s="77" t="s">
        <v>19</v>
      </c>
      <c r="B1796" s="68" t="s">
        <v>20</v>
      </c>
      <c r="C1796" s="68" t="s">
        <v>10</v>
      </c>
      <c r="D1796" s="68" t="s">
        <v>282</v>
      </c>
      <c r="E1796" s="89">
        <f>+IF(ISNUMBER(DATA!H1140),DATA!H1140,"n/a")</f>
        <v>10.426273</v>
      </c>
      <c r="F1796" s="79">
        <f>+IF(ISNUMBER(DATA!I1140),DATA!I1140,"n/a")</f>
        <v>6.7039999999999999E-3</v>
      </c>
      <c r="G1796" s="89">
        <f>+IF(ISNUMBER(DATA!J1140),DATA!J1140,"n/a")</f>
        <v>10.259887000000001</v>
      </c>
      <c r="H1796" s="79">
        <f>+IF(ISNUMBER(DATA!K1140),DATA!K1140,"n/a")</f>
        <v>-1.6688000000000001E-2</v>
      </c>
      <c r="I1796" s="89">
        <f>+IF(ISNUMBER(DATA!L1140),DATA!L1140,"n/a")</f>
        <v>10.638487</v>
      </c>
      <c r="J1796" s="79">
        <f>+IF(ISNUMBER(DATA!M1140),DATA!M1140,"n/a")</f>
        <v>5.6600000000000001E-3</v>
      </c>
      <c r="K1796" s="89">
        <f>+IF(ISNUMBER(DATA!N1140),DATA!N1140,"n/a")</f>
        <v>10.879834000000001</v>
      </c>
      <c r="L1796" s="79">
        <f>+IF(ISNUMBER(DATA!O1140),DATA!O1140,"n/a")</f>
        <v>2.4289999999999999E-2</v>
      </c>
      <c r="M1796" s="68"/>
      <c r="N1796" s="68"/>
      <c r="O1796" s="68"/>
      <c r="P1796" s="68"/>
      <c r="Q1796" s="68"/>
      <c r="S1796" s="72"/>
      <c r="U1796" s="72"/>
      <c r="W1796" s="72"/>
      <c r="Y1796" s="72"/>
    </row>
    <row r="1797" spans="1:25" s="71" customFormat="1" x14ac:dyDescent="0.2">
      <c r="A1797" s="77" t="s">
        <v>19</v>
      </c>
      <c r="B1797" s="68" t="s">
        <v>20</v>
      </c>
      <c r="C1797" s="68" t="s">
        <v>10</v>
      </c>
      <c r="D1797" s="68" t="s">
        <v>283</v>
      </c>
      <c r="E1797" s="89">
        <f>+IF(ISNUMBER(DATA!H1141),DATA!H1141,"n/a")</f>
        <v>5.2272759999999998</v>
      </c>
      <c r="F1797" s="79">
        <f>+IF(ISNUMBER(DATA!I1141),DATA!I1141,"n/a")</f>
        <v>-0.51604499999999998</v>
      </c>
      <c r="G1797" s="89">
        <f>+IF(ISNUMBER(DATA!J1141),DATA!J1141,"n/a")</f>
        <v>5.2754529999999997</v>
      </c>
      <c r="H1797" s="79">
        <f>+IF(ISNUMBER(DATA!K1141),DATA!K1141,"n/a")</f>
        <v>-0.53063000000000005</v>
      </c>
      <c r="I1797" s="89">
        <f>+IF(ISNUMBER(DATA!L1141),DATA!L1141,"n/a")</f>
        <v>5.4460290000000002</v>
      </c>
      <c r="J1797" s="79">
        <f>+IF(ISNUMBER(DATA!M1141),DATA!M1141,"n/a")</f>
        <v>-0.50416700000000003</v>
      </c>
      <c r="K1797" s="89">
        <f>+IF(ISNUMBER(DATA!N1141),DATA!N1141,"n/a")</f>
        <v>6.2581730000000002</v>
      </c>
      <c r="L1797" s="79">
        <f>+IF(ISNUMBER(DATA!O1141),DATA!O1141,"n/a")</f>
        <v>-0.451789</v>
      </c>
      <c r="M1797" s="68"/>
      <c r="N1797" s="68"/>
      <c r="O1797" s="68"/>
      <c r="P1797" s="68"/>
      <c r="Q1797" s="68"/>
      <c r="S1797" s="72"/>
      <c r="U1797" s="72"/>
      <c r="W1797" s="72"/>
      <c r="Y1797" s="72"/>
    </row>
    <row r="1798" spans="1:25" s="71" customFormat="1" x14ac:dyDescent="0.2">
      <c r="A1798" s="77" t="s">
        <v>19</v>
      </c>
      <c r="B1798" s="68" t="s">
        <v>20</v>
      </c>
      <c r="C1798" s="68" t="s">
        <v>10</v>
      </c>
      <c r="D1798" s="68" t="s">
        <v>284</v>
      </c>
      <c r="E1798" s="89">
        <f>+IF(ISNUMBER(DATA!H1142),DATA!H1142,"n/a")</f>
        <v>13.806934</v>
      </c>
      <c r="F1798" s="79">
        <f>+IF(ISNUMBER(DATA!I1142),DATA!I1142,"n/a")</f>
        <v>0.215833</v>
      </c>
      <c r="G1798" s="89">
        <f>+IF(ISNUMBER(DATA!J1142),DATA!J1142,"n/a")</f>
        <v>13.917313</v>
      </c>
      <c r="H1798" s="79">
        <f>+IF(ISNUMBER(DATA!K1142),DATA!K1142,"n/a")</f>
        <v>0.240064</v>
      </c>
      <c r="I1798" s="89">
        <f>+IF(ISNUMBER(DATA!L1142),DATA!L1142,"n/a")</f>
        <v>13.866228</v>
      </c>
      <c r="J1798" s="79">
        <f>+IF(ISNUMBER(DATA!M1142),DATA!M1142,"n/a")</f>
        <v>0.19930500000000001</v>
      </c>
      <c r="K1798" s="89">
        <f>+IF(ISNUMBER(DATA!N1142),DATA!N1142,"n/a")</f>
        <v>12.781587</v>
      </c>
      <c r="L1798" s="79">
        <f>+IF(ISNUMBER(DATA!O1142),DATA!O1142,"n/a")</f>
        <v>1.6879999999999999E-2</v>
      </c>
      <c r="M1798" s="68"/>
      <c r="N1798" s="68"/>
      <c r="O1798" s="68"/>
      <c r="P1798" s="68"/>
      <c r="Q1798" s="68"/>
      <c r="S1798" s="72"/>
      <c r="U1798" s="72"/>
      <c r="W1798" s="72"/>
      <c r="Y1798" s="72"/>
    </row>
    <row r="1799" spans="1:25" s="71" customFormat="1" x14ac:dyDescent="0.2">
      <c r="A1799" s="77" t="s">
        <v>19</v>
      </c>
      <c r="B1799" s="68" t="s">
        <v>20</v>
      </c>
      <c r="C1799" s="68" t="s">
        <v>10</v>
      </c>
      <c r="D1799" s="68" t="s">
        <v>285</v>
      </c>
      <c r="E1799" s="89">
        <f>+IF(ISNUMBER(DATA!H1143),DATA!H1143,"n/a")</f>
        <v>12.934931000000001</v>
      </c>
      <c r="F1799" s="79">
        <f>+IF(ISNUMBER(DATA!I1143),DATA!I1143,"n/a")</f>
        <v>-2.0972000000000001E-2</v>
      </c>
      <c r="G1799" s="89">
        <f>+IF(ISNUMBER(DATA!J1143),DATA!J1143,"n/a")</f>
        <v>12.826404999999999</v>
      </c>
      <c r="H1799" s="79">
        <f>+IF(ISNUMBER(DATA!K1143),DATA!K1143,"n/a")</f>
        <v>-2.3331000000000001E-2</v>
      </c>
      <c r="I1799" s="89">
        <f>+IF(ISNUMBER(DATA!L1143),DATA!L1143,"n/a")</f>
        <v>12.57676</v>
      </c>
      <c r="J1799" s="79">
        <f>+IF(ISNUMBER(DATA!M1143),DATA!M1143,"n/a")</f>
        <v>-2.4662E-2</v>
      </c>
      <c r="K1799" s="89">
        <f>+IF(ISNUMBER(DATA!N1143),DATA!N1143,"n/a")</f>
        <v>12.906475</v>
      </c>
      <c r="L1799" s="79">
        <f>+IF(ISNUMBER(DATA!O1143),DATA!O1143,"n/a")</f>
        <v>-1.2038E-2</v>
      </c>
      <c r="M1799" s="68"/>
      <c r="N1799" s="68"/>
      <c r="O1799" s="68"/>
      <c r="P1799" s="68"/>
      <c r="Q1799" s="68"/>
      <c r="S1799" s="72"/>
      <c r="U1799" s="72"/>
      <c r="W1799" s="72"/>
      <c r="Y1799" s="72"/>
    </row>
    <row r="1800" spans="1:25" s="71" customFormat="1" x14ac:dyDescent="0.2">
      <c r="A1800" s="77" t="s">
        <v>19</v>
      </c>
      <c r="B1800" s="68" t="s">
        <v>20</v>
      </c>
      <c r="C1800" s="68" t="s">
        <v>10</v>
      </c>
      <c r="D1800" s="68" t="s">
        <v>286</v>
      </c>
      <c r="E1800" s="89">
        <f>+IF(ISNUMBER(DATA!H1144),DATA!H1144,"n/a")</f>
        <v>14.517791000000001</v>
      </c>
      <c r="F1800" s="79">
        <f>+IF(ISNUMBER(DATA!I1144),DATA!I1144,"n/a")</f>
        <v>0.36496200000000001</v>
      </c>
      <c r="G1800" s="89">
        <f>+IF(ISNUMBER(DATA!J1144),DATA!J1144,"n/a")</f>
        <v>14.611509</v>
      </c>
      <c r="H1800" s="79">
        <f>+IF(ISNUMBER(DATA!K1144),DATA!K1144,"n/a")</f>
        <v>0.26308500000000001</v>
      </c>
      <c r="I1800" s="89">
        <f>+IF(ISNUMBER(DATA!L1144),DATA!L1144,"n/a")</f>
        <v>13.505219</v>
      </c>
      <c r="J1800" s="79">
        <f>+IF(ISNUMBER(DATA!M1144),DATA!M1144,"n/a")</f>
        <v>0.160274</v>
      </c>
      <c r="K1800" s="89">
        <f>+IF(ISNUMBER(DATA!N1144),DATA!N1144,"n/a")</f>
        <v>13.270918</v>
      </c>
      <c r="L1800" s="79">
        <f>+IF(ISNUMBER(DATA!O1144),DATA!O1144,"n/a")</f>
        <v>0.12746399999999999</v>
      </c>
      <c r="M1800" s="68"/>
      <c r="N1800" s="68"/>
      <c r="O1800" s="68"/>
      <c r="P1800" s="68"/>
      <c r="Q1800" s="68"/>
      <c r="S1800" s="72"/>
      <c r="U1800" s="72"/>
      <c r="W1800" s="72"/>
      <c r="Y1800" s="72"/>
    </row>
    <row r="1801" spans="1:25" s="71" customFormat="1" x14ac:dyDescent="0.2">
      <c r="A1801" s="77" t="s">
        <v>19</v>
      </c>
      <c r="B1801" s="68" t="s">
        <v>20</v>
      </c>
      <c r="C1801" s="68" t="s">
        <v>10</v>
      </c>
      <c r="D1801" s="68" t="s">
        <v>287</v>
      </c>
      <c r="E1801" s="89">
        <f>+IF(ISNUMBER(DATA!H1145),DATA!H1145,"n/a")</f>
        <v>12.280875999999999</v>
      </c>
      <c r="F1801" s="79">
        <f>+IF(ISNUMBER(DATA!I1145),DATA!I1145,"n/a")</f>
        <v>6.2897999999999996E-2</v>
      </c>
      <c r="G1801" s="89">
        <f>+IF(ISNUMBER(DATA!J1145),DATA!J1145,"n/a")</f>
        <v>11.910636999999999</v>
      </c>
      <c r="H1801" s="79">
        <f>+IF(ISNUMBER(DATA!K1145),DATA!K1145,"n/a")</f>
        <v>4.1267999999999999E-2</v>
      </c>
      <c r="I1801" s="89">
        <f>+IF(ISNUMBER(DATA!L1145),DATA!L1145,"n/a")</f>
        <v>11.555376000000001</v>
      </c>
      <c r="J1801" s="79">
        <f>+IF(ISNUMBER(DATA!M1145),DATA!M1145,"n/a")</f>
        <v>1.8419999999999999E-2</v>
      </c>
      <c r="K1801" s="89">
        <f>+IF(ISNUMBER(DATA!N1145),DATA!N1145,"n/a")</f>
        <v>11.451104000000001</v>
      </c>
      <c r="L1801" s="79">
        <f>+IF(ISNUMBER(DATA!O1145),DATA!O1145,"n/a")</f>
        <v>-9.9880000000000004E-3</v>
      </c>
      <c r="M1801" s="68"/>
      <c r="N1801" s="68"/>
      <c r="O1801" s="68"/>
      <c r="P1801" s="68"/>
      <c r="Q1801" s="68"/>
      <c r="S1801" s="72"/>
      <c r="U1801" s="72"/>
      <c r="W1801" s="72"/>
      <c r="Y1801" s="72"/>
    </row>
    <row r="1802" spans="1:25" s="71" customFormat="1" x14ac:dyDescent="0.2">
      <c r="A1802" s="77" t="s">
        <v>19</v>
      </c>
      <c r="B1802" s="68" t="s">
        <v>20</v>
      </c>
      <c r="C1802" s="68" t="s">
        <v>10</v>
      </c>
      <c r="D1802" s="68" t="s">
        <v>288</v>
      </c>
      <c r="E1802" s="89">
        <f>+IF(ISNUMBER(DATA!H1146),DATA!H1146,"n/a")</f>
        <v>10.743971</v>
      </c>
      <c r="F1802" s="79">
        <f>+IF(ISNUMBER(DATA!I1146),DATA!I1146,"n/a")</f>
        <v>5.5479000000000001E-2</v>
      </c>
      <c r="G1802" s="89">
        <f>+IF(ISNUMBER(DATA!J1146),DATA!J1146,"n/a")</f>
        <v>10.844670000000001</v>
      </c>
      <c r="H1802" s="79">
        <f>+IF(ISNUMBER(DATA!K1146),DATA!K1146,"n/a")</f>
        <v>5.7250000000000001E-3</v>
      </c>
      <c r="I1802" s="89">
        <f>+IF(ISNUMBER(DATA!L1146),DATA!L1146,"n/a")</f>
        <v>10.774908999999999</v>
      </c>
      <c r="J1802" s="79">
        <f>+IF(ISNUMBER(DATA!M1146),DATA!M1146,"n/a")</f>
        <v>-5.9100000000000003E-3</v>
      </c>
      <c r="K1802" s="89">
        <f>+IF(ISNUMBER(DATA!N1146),DATA!N1146,"n/a")</f>
        <v>10.710532000000001</v>
      </c>
      <c r="L1802" s="79">
        <f>+IF(ISNUMBER(DATA!O1146),DATA!O1146,"n/a")</f>
        <v>-1.3325999999999999E-2</v>
      </c>
      <c r="M1802" s="68"/>
      <c r="N1802" s="68"/>
      <c r="O1802" s="68"/>
      <c r="P1802" s="68"/>
      <c r="Q1802" s="68"/>
      <c r="S1802" s="72"/>
      <c r="U1802" s="72"/>
      <c r="W1802" s="72"/>
      <c r="Y1802" s="72"/>
    </row>
    <row r="1803" spans="1:25" s="71" customFormat="1" x14ac:dyDescent="0.2">
      <c r="A1803" s="77" t="s">
        <v>19</v>
      </c>
      <c r="B1803" s="68" t="s">
        <v>20</v>
      </c>
      <c r="C1803" s="68" t="s">
        <v>10</v>
      </c>
      <c r="D1803" s="68" t="s">
        <v>289</v>
      </c>
      <c r="E1803" s="89">
        <f>+IF(ISNUMBER(DATA!H1147),DATA!H1147,"n/a")</f>
        <v>11.628710999999999</v>
      </c>
      <c r="F1803" s="79">
        <f>+IF(ISNUMBER(DATA!I1147),DATA!I1147,"n/a")</f>
        <v>-0.11551699999999999</v>
      </c>
      <c r="G1803" s="89">
        <f>+IF(ISNUMBER(DATA!J1147),DATA!J1147,"n/a")</f>
        <v>11.747336000000001</v>
      </c>
      <c r="H1803" s="79">
        <f>+IF(ISNUMBER(DATA!K1147),DATA!K1147,"n/a")</f>
        <v>-0.106221</v>
      </c>
      <c r="I1803" s="89">
        <f>+IF(ISNUMBER(DATA!L1147),DATA!L1147,"n/a")</f>
        <v>11.509145999999999</v>
      </c>
      <c r="J1803" s="79">
        <f>+IF(ISNUMBER(DATA!M1147),DATA!M1147,"n/a")</f>
        <v>-0.12083099999999999</v>
      </c>
      <c r="K1803" s="89">
        <f>+IF(ISNUMBER(DATA!N1147),DATA!N1147,"n/a")</f>
        <v>11.079810999999999</v>
      </c>
      <c r="L1803" s="79">
        <f>+IF(ISNUMBER(DATA!O1147),DATA!O1147,"n/a")</f>
        <v>-0.199235</v>
      </c>
      <c r="M1803" s="68"/>
      <c r="N1803" s="68"/>
      <c r="O1803" s="68"/>
      <c r="P1803" s="68"/>
      <c r="Q1803" s="68"/>
      <c r="S1803" s="72"/>
      <c r="U1803" s="72"/>
      <c r="W1803" s="72"/>
      <c r="Y1803" s="72"/>
    </row>
    <row r="1804" spans="1:25" s="71" customFormat="1" x14ac:dyDescent="0.2">
      <c r="A1804" s="77" t="s">
        <v>19</v>
      </c>
      <c r="B1804" s="68" t="s">
        <v>20</v>
      </c>
      <c r="C1804" s="68" t="s">
        <v>10</v>
      </c>
      <c r="D1804" s="68" t="s">
        <v>290</v>
      </c>
      <c r="E1804" s="89">
        <f>+IF(ISNUMBER(DATA!H1148),DATA!H1148,"n/a")</f>
        <v>12.343888</v>
      </c>
      <c r="F1804" s="79">
        <f>+IF(ISNUMBER(DATA!I1148),DATA!I1148,"n/a")</f>
        <v>9.4959999999999992E-3</v>
      </c>
      <c r="G1804" s="89">
        <f>+IF(ISNUMBER(DATA!J1148),DATA!J1148,"n/a")</f>
        <v>12.117284</v>
      </c>
      <c r="H1804" s="79">
        <f>+IF(ISNUMBER(DATA!K1148),DATA!K1148,"n/a")</f>
        <v>-1.1289E-2</v>
      </c>
      <c r="I1804" s="89">
        <f>+IF(ISNUMBER(DATA!L1148),DATA!L1148,"n/a")</f>
        <v>11.926572999999999</v>
      </c>
      <c r="J1804" s="79">
        <f>+IF(ISNUMBER(DATA!M1148),DATA!M1148,"n/a")</f>
        <v>-2.7251000000000001E-2</v>
      </c>
      <c r="K1804" s="89">
        <f>+IF(ISNUMBER(DATA!N1148),DATA!N1148,"n/a")</f>
        <v>11.703271000000001</v>
      </c>
      <c r="L1804" s="79">
        <f>+IF(ISNUMBER(DATA!O1148),DATA!O1148,"n/a")</f>
        <v>-3.6257999999999999E-2</v>
      </c>
      <c r="M1804" s="68"/>
      <c r="N1804" s="68"/>
      <c r="O1804" s="68"/>
      <c r="P1804" s="68"/>
      <c r="Q1804" s="68"/>
      <c r="S1804" s="72"/>
      <c r="U1804" s="72"/>
      <c r="W1804" s="72"/>
      <c r="Y1804" s="72"/>
    </row>
    <row r="1805" spans="1:25" s="71" customFormat="1" x14ac:dyDescent="0.2">
      <c r="A1805" s="77" t="s">
        <v>19</v>
      </c>
      <c r="B1805" s="68" t="s">
        <v>20</v>
      </c>
      <c r="C1805" s="68" t="s">
        <v>10</v>
      </c>
      <c r="D1805" s="68" t="s">
        <v>291</v>
      </c>
      <c r="E1805" s="89">
        <f>+IF(ISNUMBER(DATA!H1149),DATA!H1149,"n/a")</f>
        <v>11.905495999999999</v>
      </c>
      <c r="F1805" s="79">
        <f>+IF(ISNUMBER(DATA!I1149),DATA!I1149,"n/a")</f>
        <v>0.14670900000000001</v>
      </c>
      <c r="G1805" s="89">
        <f>+IF(ISNUMBER(DATA!J1149),DATA!J1149,"n/a")</f>
        <v>11.781340999999999</v>
      </c>
      <c r="H1805" s="79">
        <f>+IF(ISNUMBER(DATA!K1149),DATA!K1149,"n/a")</f>
        <v>5.0319999999999997E-2</v>
      </c>
      <c r="I1805" s="89">
        <f>+IF(ISNUMBER(DATA!L1149),DATA!L1149,"n/a")</f>
        <v>11.795755</v>
      </c>
      <c r="J1805" s="79">
        <f>+IF(ISNUMBER(DATA!M1149),DATA!M1149,"n/a")</f>
        <v>2.6425000000000001E-2</v>
      </c>
      <c r="K1805" s="89">
        <f>+IF(ISNUMBER(DATA!N1149),DATA!N1149,"n/a")</f>
        <v>11.720727999999999</v>
      </c>
      <c r="L1805" s="79">
        <f>+IF(ISNUMBER(DATA!O1149),DATA!O1149,"n/a")</f>
        <v>3.4258999999999998E-2</v>
      </c>
      <c r="M1805" s="68"/>
      <c r="N1805" s="68"/>
      <c r="O1805" s="68"/>
      <c r="P1805" s="68"/>
      <c r="Q1805" s="68"/>
      <c r="S1805" s="72"/>
      <c r="U1805" s="72"/>
      <c r="W1805" s="72"/>
      <c r="Y1805" s="72"/>
    </row>
    <row r="1806" spans="1:25" s="71" customFormat="1" x14ac:dyDescent="0.2">
      <c r="A1806" s="77" t="s">
        <v>19</v>
      </c>
      <c r="B1806" s="68" t="s">
        <v>20</v>
      </c>
      <c r="C1806" s="68" t="s">
        <v>10</v>
      </c>
      <c r="D1806" s="68" t="s">
        <v>292</v>
      </c>
      <c r="E1806" s="89">
        <f>+IF(ISNUMBER(DATA!H1150),DATA!H1150,"n/a")</f>
        <v>12.104354000000001</v>
      </c>
      <c r="F1806" s="79">
        <f>+IF(ISNUMBER(DATA!I1150),DATA!I1150,"n/a")</f>
        <v>0.105388</v>
      </c>
      <c r="G1806" s="89">
        <f>+IF(ISNUMBER(DATA!J1150),DATA!J1150,"n/a")</f>
        <v>12.751333000000001</v>
      </c>
      <c r="H1806" s="79">
        <f>+IF(ISNUMBER(DATA!K1150),DATA!K1150,"n/a")</f>
        <v>0.18416199999999999</v>
      </c>
      <c r="I1806" s="89">
        <f>+IF(ISNUMBER(DATA!L1150),DATA!L1150,"n/a")</f>
        <v>12.266605</v>
      </c>
      <c r="J1806" s="79">
        <f>+IF(ISNUMBER(DATA!M1150),DATA!M1150,"n/a")</f>
        <v>0.16789899999999999</v>
      </c>
      <c r="K1806" s="89">
        <f>+IF(ISNUMBER(DATA!N1150),DATA!N1150,"n/a")</f>
        <v>11.742798000000001</v>
      </c>
      <c r="L1806" s="79">
        <f>+IF(ISNUMBER(DATA!O1150),DATA!O1150,"n/a")</f>
        <v>9.7804000000000002E-2</v>
      </c>
      <c r="M1806" s="68"/>
      <c r="N1806" s="68"/>
      <c r="O1806" s="68"/>
      <c r="P1806" s="68"/>
      <c r="Q1806" s="68"/>
      <c r="S1806" s="72"/>
      <c r="U1806" s="72"/>
      <c r="W1806" s="72"/>
      <c r="Y1806" s="72"/>
    </row>
    <row r="1807" spans="1:25" s="71" customFormat="1" x14ac:dyDescent="0.2">
      <c r="A1807" s="77" t="s">
        <v>19</v>
      </c>
      <c r="B1807" s="68" t="s">
        <v>20</v>
      </c>
      <c r="C1807" s="68" t="s">
        <v>10</v>
      </c>
      <c r="D1807" s="68" t="s">
        <v>293</v>
      </c>
      <c r="E1807" s="89">
        <f>+IF(ISNUMBER(DATA!H1151),DATA!H1151,"n/a")</f>
        <v>6.7557729999999996</v>
      </c>
      <c r="F1807" s="79">
        <f>+IF(ISNUMBER(DATA!I1151),DATA!I1151,"n/a")</f>
        <v>-0.206487</v>
      </c>
      <c r="G1807" s="89">
        <f>+IF(ISNUMBER(DATA!J1151),DATA!J1151,"n/a")</f>
        <v>6.91031</v>
      </c>
      <c r="H1807" s="79">
        <f>+IF(ISNUMBER(DATA!K1151),DATA!K1151,"n/a")</f>
        <v>-0.1782</v>
      </c>
      <c r="I1807" s="89">
        <f>+IF(ISNUMBER(DATA!L1151),DATA!L1151,"n/a")</f>
        <v>6.9886879999999998</v>
      </c>
      <c r="J1807" s="79">
        <f>+IF(ISNUMBER(DATA!M1151),DATA!M1151,"n/a")</f>
        <v>-0.17199900000000001</v>
      </c>
      <c r="K1807" s="89">
        <f>+IF(ISNUMBER(DATA!N1151),DATA!N1151,"n/a")</f>
        <v>7.4406780000000001</v>
      </c>
      <c r="L1807" s="79">
        <f>+IF(ISNUMBER(DATA!O1151),DATA!O1151,"n/a")</f>
        <v>-0.17527799999999999</v>
      </c>
      <c r="M1807" s="68"/>
      <c r="N1807" s="68"/>
      <c r="O1807" s="68"/>
      <c r="P1807" s="68"/>
      <c r="Q1807" s="68"/>
      <c r="S1807" s="72"/>
      <c r="U1807" s="72"/>
      <c r="W1807" s="72"/>
      <c r="Y1807" s="72"/>
    </row>
    <row r="1808" spans="1:25" s="71" customFormat="1" x14ac:dyDescent="0.2">
      <c r="A1808" s="77" t="s">
        <v>19</v>
      </c>
      <c r="B1808" s="68" t="s">
        <v>20</v>
      </c>
      <c r="C1808" s="68" t="s">
        <v>10</v>
      </c>
      <c r="D1808" s="68" t="s">
        <v>294</v>
      </c>
      <c r="E1808" s="89">
        <f>+IF(ISNUMBER(DATA!H1152),DATA!H1152,"n/a")</f>
        <v>10.425217</v>
      </c>
      <c r="F1808" s="79">
        <f>+IF(ISNUMBER(DATA!I1152),DATA!I1152,"n/a")</f>
        <v>-6.3836000000000004E-2</v>
      </c>
      <c r="G1808" s="89">
        <f>+IF(ISNUMBER(DATA!J1152),DATA!J1152,"n/a")</f>
        <v>10.226278000000001</v>
      </c>
      <c r="H1808" s="79">
        <f>+IF(ISNUMBER(DATA!K1152),DATA!K1152,"n/a")</f>
        <v>-6.4502000000000004E-2</v>
      </c>
      <c r="I1808" s="89">
        <f>+IF(ISNUMBER(DATA!L1152),DATA!L1152,"n/a")</f>
        <v>10.301097</v>
      </c>
      <c r="J1808" s="79">
        <f>+IF(ISNUMBER(DATA!M1152),DATA!M1152,"n/a")</f>
        <v>-6.1074000000000003E-2</v>
      </c>
      <c r="K1808" s="89">
        <f>+IF(ISNUMBER(DATA!N1152),DATA!N1152,"n/a")</f>
        <v>10.752871000000001</v>
      </c>
      <c r="L1808" s="79">
        <f>+IF(ISNUMBER(DATA!O1152),DATA!O1152,"n/a")</f>
        <v>-3.6431999999999999E-2</v>
      </c>
      <c r="M1808" s="68"/>
      <c r="N1808" s="68"/>
      <c r="O1808" s="68"/>
      <c r="P1808" s="68"/>
      <c r="Q1808" s="68"/>
      <c r="S1808" s="72"/>
      <c r="U1808" s="72"/>
      <c r="W1808" s="72"/>
      <c r="Y1808" s="72"/>
    </row>
    <row r="1809" spans="1:25" s="71" customFormat="1" x14ac:dyDescent="0.2">
      <c r="A1809" s="77" t="s">
        <v>19</v>
      </c>
      <c r="B1809" s="68" t="s">
        <v>20</v>
      </c>
      <c r="C1809" s="68" t="s">
        <v>10</v>
      </c>
      <c r="D1809" s="68" t="s">
        <v>295</v>
      </c>
      <c r="E1809" s="89">
        <f>+IF(ISNUMBER(DATA!H1153),DATA!H1153,"n/a")</f>
        <v>12.226455</v>
      </c>
      <c r="F1809" s="79">
        <f>+IF(ISNUMBER(DATA!I1153),DATA!I1153,"n/a")</f>
        <v>-5.2245E-2</v>
      </c>
      <c r="G1809" s="89">
        <f>+IF(ISNUMBER(DATA!J1153),DATA!J1153,"n/a")</f>
        <v>11.956078</v>
      </c>
      <c r="H1809" s="79">
        <f>+IF(ISNUMBER(DATA!K1153),DATA!K1153,"n/a")</f>
        <v>-8.8891999999999999E-2</v>
      </c>
      <c r="I1809" s="89">
        <f>+IF(ISNUMBER(DATA!L1153),DATA!L1153,"n/a")</f>
        <v>11.929973</v>
      </c>
      <c r="J1809" s="79">
        <f>+IF(ISNUMBER(DATA!M1153),DATA!M1153,"n/a")</f>
        <v>-0.103299</v>
      </c>
      <c r="K1809" s="89">
        <f>+IF(ISNUMBER(DATA!N1153),DATA!N1153,"n/a")</f>
        <v>11.438352</v>
      </c>
      <c r="L1809" s="79">
        <f>+IF(ISNUMBER(DATA!O1153),DATA!O1153,"n/a")</f>
        <v>-0.15779499999999999</v>
      </c>
      <c r="M1809" s="68"/>
      <c r="N1809" s="68"/>
      <c r="O1809" s="68"/>
      <c r="P1809" s="68"/>
      <c r="Q1809" s="68"/>
      <c r="S1809" s="72"/>
      <c r="U1809" s="72"/>
      <c r="W1809" s="72"/>
      <c r="Y1809" s="72"/>
    </row>
    <row r="1810" spans="1:25" s="71" customFormat="1" x14ac:dyDescent="0.2">
      <c r="A1810" s="77" t="s">
        <v>19</v>
      </c>
      <c r="B1810" s="68" t="s">
        <v>20</v>
      </c>
      <c r="C1810" s="68" t="s">
        <v>10</v>
      </c>
      <c r="D1810" s="68" t="s">
        <v>296</v>
      </c>
      <c r="E1810" s="89">
        <f>+IF(ISNUMBER(DATA!H1154),DATA!H1154,"n/a")</f>
        <v>13.084174000000001</v>
      </c>
      <c r="F1810" s="79">
        <f>+IF(ISNUMBER(DATA!I1154),DATA!I1154,"n/a")</f>
        <v>9.6412999999999999E-2</v>
      </c>
      <c r="G1810" s="89">
        <f>+IF(ISNUMBER(DATA!J1154),DATA!J1154,"n/a")</f>
        <v>15.464883</v>
      </c>
      <c r="H1810" s="79">
        <f>+IF(ISNUMBER(DATA!K1154),DATA!K1154,"n/a")</f>
        <v>0.231908</v>
      </c>
      <c r="I1810" s="89">
        <f>+IF(ISNUMBER(DATA!L1154),DATA!L1154,"n/a")</f>
        <v>14.339176</v>
      </c>
      <c r="J1810" s="79">
        <f>+IF(ISNUMBER(DATA!M1154),DATA!M1154,"n/a")</f>
        <v>0.139347</v>
      </c>
      <c r="K1810" s="89">
        <f>+IF(ISNUMBER(DATA!N1154),DATA!N1154,"n/a")</f>
        <v>13.330448000000001</v>
      </c>
      <c r="L1810" s="79">
        <f>+IF(ISNUMBER(DATA!O1154),DATA!O1154,"n/a")</f>
        <v>6.3932000000000003E-2</v>
      </c>
      <c r="M1810" s="68"/>
      <c r="N1810" s="68"/>
      <c r="O1810" s="68"/>
      <c r="P1810" s="68"/>
      <c r="Q1810" s="68"/>
      <c r="S1810" s="72"/>
      <c r="U1810" s="72"/>
      <c r="W1810" s="72"/>
      <c r="Y1810" s="72"/>
    </row>
    <row r="1811" spans="1:25" s="71" customFormat="1" x14ac:dyDescent="0.2">
      <c r="A1811" s="77" t="s">
        <v>19</v>
      </c>
      <c r="B1811" s="68" t="s">
        <v>20</v>
      </c>
      <c r="C1811" s="68" t="s">
        <v>10</v>
      </c>
      <c r="D1811" s="68" t="s">
        <v>297</v>
      </c>
      <c r="E1811" s="89">
        <f>+IF(ISNUMBER(DATA!H1155),DATA!H1155,"n/a")</f>
        <v>16.537883999999998</v>
      </c>
      <c r="F1811" s="79">
        <f>+IF(ISNUMBER(DATA!I1155),DATA!I1155,"n/a")</f>
        <v>2.0067000000000002E-2</v>
      </c>
      <c r="G1811" s="89">
        <f>+IF(ISNUMBER(DATA!J1155),DATA!J1155,"n/a")</f>
        <v>16.559291000000002</v>
      </c>
      <c r="H1811" s="79">
        <f>+IF(ISNUMBER(DATA!K1155),DATA!K1155,"n/a")</f>
        <v>1.0240000000000001E-2</v>
      </c>
      <c r="I1811" s="89">
        <f>+IF(ISNUMBER(DATA!L1155),DATA!L1155,"n/a")</f>
        <v>16.718641000000002</v>
      </c>
      <c r="J1811" s="79">
        <f>+IF(ISNUMBER(DATA!M1155),DATA!M1155,"n/a")</f>
        <v>1.9827000000000001E-2</v>
      </c>
      <c r="K1811" s="89">
        <f>+IF(ISNUMBER(DATA!N1155),DATA!N1155,"n/a")</f>
        <v>16.495283000000001</v>
      </c>
      <c r="L1811" s="79">
        <f>+IF(ISNUMBER(DATA!O1155),DATA!O1155,"n/a")</f>
        <v>8.3665000000000003E-2</v>
      </c>
      <c r="M1811" s="68"/>
      <c r="N1811" s="68"/>
      <c r="O1811" s="68"/>
      <c r="P1811" s="68"/>
      <c r="Q1811" s="68"/>
      <c r="S1811" s="72"/>
      <c r="U1811" s="72"/>
      <c r="W1811" s="72"/>
      <c r="Y1811" s="72"/>
    </row>
    <row r="1812" spans="1:25" s="71" customFormat="1" x14ac:dyDescent="0.2">
      <c r="A1812" s="77" t="s">
        <v>19</v>
      </c>
      <c r="B1812" s="68" t="s">
        <v>20</v>
      </c>
      <c r="C1812" s="68" t="s">
        <v>10</v>
      </c>
      <c r="D1812" s="68" t="s">
        <v>298</v>
      </c>
      <c r="E1812" s="89">
        <f>+IF(ISNUMBER(DATA!H1156),DATA!H1156,"n/a")</f>
        <v>13.867621</v>
      </c>
      <c r="F1812" s="79">
        <f>+IF(ISNUMBER(DATA!I1156),DATA!I1156,"n/a")</f>
        <v>-0.15737699999999999</v>
      </c>
      <c r="G1812" s="89">
        <f>+IF(ISNUMBER(DATA!J1156),DATA!J1156,"n/a")</f>
        <v>14.373294</v>
      </c>
      <c r="H1812" s="79">
        <f>+IF(ISNUMBER(DATA!K1156),DATA!K1156,"n/a")</f>
        <v>-0.127196</v>
      </c>
      <c r="I1812" s="89">
        <f>+IF(ISNUMBER(DATA!L1156),DATA!L1156,"n/a")</f>
        <v>14.606813000000001</v>
      </c>
      <c r="J1812" s="79">
        <f>+IF(ISNUMBER(DATA!M1156),DATA!M1156,"n/a")</f>
        <v>-0.118019</v>
      </c>
      <c r="K1812" s="89">
        <f>+IF(ISNUMBER(DATA!N1156),DATA!N1156,"n/a")</f>
        <v>15.159922</v>
      </c>
      <c r="L1812" s="79">
        <f>+IF(ISNUMBER(DATA!O1156),DATA!O1156,"n/a")</f>
        <v>-7.7859999999999999E-2</v>
      </c>
      <c r="M1812" s="68"/>
      <c r="N1812" s="68"/>
      <c r="O1812" s="68"/>
      <c r="P1812" s="68"/>
      <c r="Q1812" s="68"/>
      <c r="S1812" s="72"/>
      <c r="U1812" s="72"/>
      <c r="W1812" s="72"/>
      <c r="Y1812" s="72"/>
    </row>
    <row r="1813" spans="1:25" s="71" customFormat="1" x14ac:dyDescent="0.2">
      <c r="A1813" s="77" t="s">
        <v>19</v>
      </c>
      <c r="B1813" s="68" t="s">
        <v>20</v>
      </c>
      <c r="C1813" s="68" t="s">
        <v>10</v>
      </c>
      <c r="D1813" s="68" t="s">
        <v>299</v>
      </c>
      <c r="E1813" s="89">
        <f>+IF(ISNUMBER(DATA!H1157),DATA!H1157,"n/a")</f>
        <v>14.295052999999999</v>
      </c>
      <c r="F1813" s="79">
        <f>+IF(ISNUMBER(DATA!I1157),DATA!I1157,"n/a")</f>
        <v>1.7314E-2</v>
      </c>
      <c r="G1813" s="89">
        <f>+IF(ISNUMBER(DATA!J1157),DATA!J1157,"n/a")</f>
        <v>14.279358</v>
      </c>
      <c r="H1813" s="79">
        <f>+IF(ISNUMBER(DATA!K1157),DATA!K1157,"n/a")</f>
        <v>-3.9459999999999999E-3</v>
      </c>
      <c r="I1813" s="89">
        <f>+IF(ISNUMBER(DATA!L1157),DATA!L1157,"n/a")</f>
        <v>14.353132</v>
      </c>
      <c r="J1813" s="79">
        <f>+IF(ISNUMBER(DATA!M1157),DATA!M1157,"n/a")</f>
        <v>8.7309999999999992E-3</v>
      </c>
      <c r="K1813" s="89">
        <f>+IF(ISNUMBER(DATA!N1157),DATA!N1157,"n/a")</f>
        <v>14.261545</v>
      </c>
      <c r="L1813" s="79">
        <f>+IF(ISNUMBER(DATA!O1157),DATA!O1157,"n/a")</f>
        <v>2.1878000000000002E-2</v>
      </c>
      <c r="M1813" s="68"/>
      <c r="N1813" s="68"/>
      <c r="O1813" s="68"/>
      <c r="P1813" s="68"/>
      <c r="Q1813" s="68"/>
      <c r="S1813" s="72"/>
      <c r="U1813" s="72"/>
      <c r="W1813" s="72"/>
      <c r="Y1813" s="72"/>
    </row>
    <row r="1814" spans="1:25" s="71" customFormat="1" x14ac:dyDescent="0.2">
      <c r="A1814" s="77" t="s">
        <v>19</v>
      </c>
      <c r="B1814" s="68" t="s">
        <v>20</v>
      </c>
      <c r="C1814" s="68" t="s">
        <v>10</v>
      </c>
      <c r="D1814" s="68" t="s">
        <v>300</v>
      </c>
      <c r="E1814" s="89">
        <f>+IF(ISNUMBER(DATA!H1158),DATA!H1158,"n/a")</f>
        <v>14.493031999999999</v>
      </c>
      <c r="F1814" s="79">
        <f>+IF(ISNUMBER(DATA!I1158),DATA!I1158,"n/a")</f>
        <v>5.3879000000000003E-2</v>
      </c>
      <c r="G1814" s="89">
        <f>+IF(ISNUMBER(DATA!J1158),DATA!J1158,"n/a")</f>
        <v>14.379562</v>
      </c>
      <c r="H1814" s="79">
        <f>+IF(ISNUMBER(DATA!K1158),DATA!K1158,"n/a")</f>
        <v>4.4247000000000002E-2</v>
      </c>
      <c r="I1814" s="89">
        <f>+IF(ISNUMBER(DATA!L1158),DATA!L1158,"n/a")</f>
        <v>13.931907000000001</v>
      </c>
      <c r="J1814" s="79">
        <f>+IF(ISNUMBER(DATA!M1158),DATA!M1158,"n/a")</f>
        <v>7.1110000000000001E-3</v>
      </c>
      <c r="K1814" s="89">
        <f>+IF(ISNUMBER(DATA!N1158),DATA!N1158,"n/a")</f>
        <v>12.966885</v>
      </c>
      <c r="L1814" s="79">
        <f>+IF(ISNUMBER(DATA!O1158),DATA!O1158,"n/a")</f>
        <v>-7.1628999999999998E-2</v>
      </c>
      <c r="M1814" s="68"/>
      <c r="N1814" s="68"/>
      <c r="O1814" s="68"/>
      <c r="P1814" s="68"/>
      <c r="Q1814" s="68"/>
      <c r="S1814" s="72"/>
      <c r="U1814" s="72"/>
      <c r="W1814" s="72"/>
      <c r="Y1814" s="72"/>
    </row>
    <row r="1815" spans="1:25" s="71" customFormat="1" x14ac:dyDescent="0.2">
      <c r="A1815" s="77" t="s">
        <v>19</v>
      </c>
      <c r="B1815" s="68" t="s">
        <v>20</v>
      </c>
      <c r="C1815" s="68" t="s">
        <v>10</v>
      </c>
      <c r="D1815" s="68" t="s">
        <v>301</v>
      </c>
      <c r="E1815" s="89">
        <f>+IF(ISNUMBER(DATA!H1159),DATA!H1159,"n/a")</f>
        <v>16.611660000000001</v>
      </c>
      <c r="F1815" s="79">
        <f>+IF(ISNUMBER(DATA!I1159),DATA!I1159,"n/a")</f>
        <v>1.0024E-2</v>
      </c>
      <c r="G1815" s="89">
        <f>+IF(ISNUMBER(DATA!J1159),DATA!J1159,"n/a")</f>
        <v>16.583169999999999</v>
      </c>
      <c r="H1815" s="79">
        <f>+IF(ISNUMBER(DATA!K1159),DATA!K1159,"n/a")</f>
        <v>1.5169999999999999E-3</v>
      </c>
      <c r="I1815" s="89">
        <f>+IF(ISNUMBER(DATA!L1159),DATA!L1159,"n/a")</f>
        <v>16.753361000000002</v>
      </c>
      <c r="J1815" s="79">
        <f>+IF(ISNUMBER(DATA!M1159),DATA!M1159,"n/a")</f>
        <v>1.2609E-2</v>
      </c>
      <c r="K1815" s="89">
        <f>+IF(ISNUMBER(DATA!N1159),DATA!N1159,"n/a")</f>
        <v>16.634632</v>
      </c>
      <c r="L1815" s="79">
        <f>+IF(ISNUMBER(DATA!O1159),DATA!O1159,"n/a")</f>
        <v>7.3235999999999996E-2</v>
      </c>
      <c r="M1815" s="68"/>
      <c r="N1815" s="68"/>
      <c r="O1815" s="68"/>
      <c r="P1815" s="68"/>
      <c r="Q1815" s="68"/>
      <c r="S1815" s="72"/>
      <c r="U1815" s="72"/>
      <c r="W1815" s="72"/>
      <c r="Y1815" s="72"/>
    </row>
    <row r="1816" spans="1:25" s="71" customFormat="1" x14ac:dyDescent="0.2">
      <c r="A1816" s="77" t="s">
        <v>19</v>
      </c>
      <c r="B1816" s="68" t="s">
        <v>20</v>
      </c>
      <c r="C1816" s="68" t="s">
        <v>10</v>
      </c>
      <c r="D1816" s="68" t="s">
        <v>302</v>
      </c>
      <c r="E1816" s="89">
        <f>+IF(ISNUMBER(DATA!H1160),DATA!H1160,"n/a")</f>
        <v>13.825616999999999</v>
      </c>
      <c r="F1816" s="79">
        <f>+IF(ISNUMBER(DATA!I1160),DATA!I1160,"n/a")</f>
        <v>2.1575E-2</v>
      </c>
      <c r="G1816" s="89">
        <f>+IF(ISNUMBER(DATA!J1160),DATA!J1160,"n/a")</f>
        <v>13.405953</v>
      </c>
      <c r="H1816" s="79">
        <f>+IF(ISNUMBER(DATA!K1160),DATA!K1160,"n/a")</f>
        <v>1.3521999999999999E-2</v>
      </c>
      <c r="I1816" s="89">
        <f>+IF(ISNUMBER(DATA!L1160),DATA!L1160,"n/a")</f>
        <v>13.407676</v>
      </c>
      <c r="J1816" s="79">
        <f>+IF(ISNUMBER(DATA!M1160),DATA!M1160,"n/a")</f>
        <v>-4.614E-3</v>
      </c>
      <c r="K1816" s="89">
        <f>+IF(ISNUMBER(DATA!N1160),DATA!N1160,"n/a")</f>
        <v>13.374698</v>
      </c>
      <c r="L1816" s="79">
        <f>+IF(ISNUMBER(DATA!O1160),DATA!O1160,"n/a")</f>
        <v>-1.2721E-2</v>
      </c>
      <c r="M1816" s="68"/>
      <c r="N1816" s="68"/>
      <c r="O1816" s="68"/>
      <c r="P1816" s="68"/>
      <c r="Q1816" s="68"/>
      <c r="S1816" s="72"/>
      <c r="U1816" s="72"/>
      <c r="W1816" s="72"/>
      <c r="Y1816" s="72"/>
    </row>
    <row r="1817" spans="1:25" s="71" customFormat="1" x14ac:dyDescent="0.2">
      <c r="A1817" s="77" t="s">
        <v>19</v>
      </c>
      <c r="B1817" s="68" t="s">
        <v>20</v>
      </c>
      <c r="C1817" s="68" t="s">
        <v>10</v>
      </c>
      <c r="D1817" s="68" t="s">
        <v>303</v>
      </c>
      <c r="E1817" s="89">
        <f>+IF(ISNUMBER(DATA!H1161),DATA!H1161,"n/a")</f>
        <v>14.703536</v>
      </c>
      <c r="F1817" s="79">
        <f>+IF(ISNUMBER(DATA!I1161),DATA!I1161,"n/a")</f>
        <v>2.3094E-2</v>
      </c>
      <c r="G1817" s="89">
        <f>+IF(ISNUMBER(DATA!J1161),DATA!J1161,"n/a")</f>
        <v>14.513954</v>
      </c>
      <c r="H1817" s="79">
        <f>+IF(ISNUMBER(DATA!K1161),DATA!K1161,"n/a")</f>
        <v>1.6885000000000001E-2</v>
      </c>
      <c r="I1817" s="89">
        <f>+IF(ISNUMBER(DATA!L1161),DATA!L1161,"n/a")</f>
        <v>14.400247999999999</v>
      </c>
      <c r="J1817" s="79">
        <f>+IF(ISNUMBER(DATA!M1161),DATA!M1161,"n/a")</f>
        <v>-1.2830000000000001E-3</v>
      </c>
      <c r="K1817" s="89">
        <f>+IF(ISNUMBER(DATA!N1161),DATA!N1161,"n/a")</f>
        <v>14.365949000000001</v>
      </c>
      <c r="L1817" s="79">
        <f>+IF(ISNUMBER(DATA!O1161),DATA!O1161,"n/a")</f>
        <v>-9.8890000000000002E-3</v>
      </c>
      <c r="M1817" s="68"/>
      <c r="N1817" s="68"/>
      <c r="O1817" s="68"/>
      <c r="P1817" s="68"/>
      <c r="Q1817" s="68"/>
      <c r="S1817" s="72"/>
      <c r="U1817" s="72"/>
      <c r="W1817" s="72"/>
      <c r="Y1817" s="72"/>
    </row>
    <row r="1818" spans="1:25" s="71" customFormat="1" x14ac:dyDescent="0.2">
      <c r="A1818" s="77" t="s">
        <v>19</v>
      </c>
      <c r="B1818" s="68" t="s">
        <v>20</v>
      </c>
      <c r="C1818" s="68" t="s">
        <v>10</v>
      </c>
      <c r="D1818" s="68" t="s">
        <v>304</v>
      </c>
      <c r="E1818" s="89">
        <f>+IF(ISNUMBER(DATA!H1162),DATA!H1162,"n/a")</f>
        <v>15.69811</v>
      </c>
      <c r="F1818" s="79">
        <f>+IF(ISNUMBER(DATA!I1162),DATA!I1162,"n/a")</f>
        <v>1.1552E-2</v>
      </c>
      <c r="G1818" s="89">
        <f>+IF(ISNUMBER(DATA!J1162),DATA!J1162,"n/a")</f>
        <v>15.660105</v>
      </c>
      <c r="H1818" s="79">
        <f>+IF(ISNUMBER(DATA!K1162),DATA!K1162,"n/a")</f>
        <v>-1.8556E-2</v>
      </c>
      <c r="I1818" s="89">
        <f>+IF(ISNUMBER(DATA!L1162),DATA!L1162,"n/a")</f>
        <v>15.361312</v>
      </c>
      <c r="J1818" s="79">
        <f>+IF(ISNUMBER(DATA!M1162),DATA!M1162,"n/a")</f>
        <v>-3.7876E-2</v>
      </c>
      <c r="K1818" s="89">
        <f>+IF(ISNUMBER(DATA!N1162),DATA!N1162,"n/a")</f>
        <v>14.831763</v>
      </c>
      <c r="L1818" s="79">
        <f>+IF(ISNUMBER(DATA!O1162),DATA!O1162,"n/a")</f>
        <v>-4.8583000000000001E-2</v>
      </c>
      <c r="M1818" s="68"/>
      <c r="N1818" s="68"/>
      <c r="O1818" s="68"/>
      <c r="P1818" s="68"/>
      <c r="Q1818" s="68"/>
      <c r="S1818" s="72"/>
      <c r="U1818" s="72"/>
      <c r="W1818" s="72"/>
      <c r="Y1818" s="72"/>
    </row>
    <row r="1819" spans="1:25" s="71" customFormat="1" x14ac:dyDescent="0.2">
      <c r="A1819" s="77" t="s">
        <v>19</v>
      </c>
      <c r="B1819" s="68" t="s">
        <v>20</v>
      </c>
      <c r="C1819" s="68" t="s">
        <v>10</v>
      </c>
      <c r="D1819" s="68" t="s">
        <v>305</v>
      </c>
      <c r="E1819" s="89">
        <f>+IF(ISNUMBER(DATA!H1163),DATA!H1163,"n/a")</f>
        <v>16.228138000000001</v>
      </c>
      <c r="F1819" s="79">
        <f>+IF(ISNUMBER(DATA!I1163),DATA!I1163,"n/a")</f>
        <v>5.2405E-2</v>
      </c>
      <c r="G1819" s="89">
        <f>+IF(ISNUMBER(DATA!J1163),DATA!J1163,"n/a")</f>
        <v>16.297084000000002</v>
      </c>
      <c r="H1819" s="79">
        <f>+IF(ISNUMBER(DATA!K1163),DATA!K1163,"n/a")</f>
        <v>4.5883E-2</v>
      </c>
      <c r="I1819" s="89">
        <f>+IF(ISNUMBER(DATA!L1163),DATA!L1163,"n/a")</f>
        <v>15.777789</v>
      </c>
      <c r="J1819" s="79">
        <f>+IF(ISNUMBER(DATA!M1163),DATA!M1163,"n/a")</f>
        <v>3.6497000000000002E-2</v>
      </c>
      <c r="K1819" s="89">
        <f>+IF(ISNUMBER(DATA!N1163),DATA!N1163,"n/a")</f>
        <v>15.599983999999999</v>
      </c>
      <c r="L1819" s="79">
        <f>+IF(ISNUMBER(DATA!O1163),DATA!O1163,"n/a")</f>
        <v>5.6418999999999997E-2</v>
      </c>
      <c r="M1819" s="68"/>
      <c r="N1819" s="68"/>
      <c r="O1819" s="68"/>
      <c r="P1819" s="68"/>
      <c r="Q1819" s="68"/>
      <c r="S1819" s="72"/>
      <c r="U1819" s="72"/>
      <c r="W1819" s="72"/>
      <c r="Y1819" s="72"/>
    </row>
    <row r="1820" spans="1:25" s="71" customFormat="1" x14ac:dyDescent="0.2">
      <c r="A1820" s="77" t="s">
        <v>19</v>
      </c>
      <c r="B1820" s="68" t="s">
        <v>20</v>
      </c>
      <c r="C1820" s="68" t="s">
        <v>10</v>
      </c>
      <c r="D1820" s="68" t="s">
        <v>306</v>
      </c>
      <c r="E1820" s="89">
        <f>+IF(ISNUMBER(DATA!H1164),DATA!H1164,"n/a")</f>
        <v>10.395864</v>
      </c>
      <c r="F1820" s="79">
        <f>+IF(ISNUMBER(DATA!I1164),DATA!I1164,"n/a")</f>
        <v>-9.2024999999999996E-2</v>
      </c>
      <c r="G1820" s="89">
        <f>+IF(ISNUMBER(DATA!J1164),DATA!J1164,"n/a")</f>
        <v>10.366505999999999</v>
      </c>
      <c r="H1820" s="79">
        <f>+IF(ISNUMBER(DATA!K1164),DATA!K1164,"n/a")</f>
        <v>-0.11477</v>
      </c>
      <c r="I1820" s="89">
        <f>+IF(ISNUMBER(DATA!L1164),DATA!L1164,"n/a")</f>
        <v>10.346893</v>
      </c>
      <c r="J1820" s="79">
        <f>+IF(ISNUMBER(DATA!M1164),DATA!M1164,"n/a")</f>
        <v>-0.11820700000000001</v>
      </c>
      <c r="K1820" s="89">
        <f>+IF(ISNUMBER(DATA!N1164),DATA!N1164,"n/a")</f>
        <v>11.012242000000001</v>
      </c>
      <c r="L1820" s="79">
        <f>+IF(ISNUMBER(DATA!O1164),DATA!O1164,"n/a")</f>
        <v>-5.2497000000000002E-2</v>
      </c>
      <c r="M1820" s="68"/>
      <c r="N1820" s="68"/>
      <c r="O1820" s="68"/>
      <c r="P1820" s="68"/>
      <c r="Q1820" s="68"/>
      <c r="S1820" s="72"/>
      <c r="U1820" s="72"/>
      <c r="W1820" s="72"/>
      <c r="Y1820" s="72"/>
    </row>
    <row r="1821" spans="1:25" s="71" customFormat="1" x14ac:dyDescent="0.2">
      <c r="A1821" s="77" t="s">
        <v>19</v>
      </c>
      <c r="B1821" s="68" t="s">
        <v>20</v>
      </c>
      <c r="C1821" s="68" t="s">
        <v>10</v>
      </c>
      <c r="D1821" s="68" t="s">
        <v>307</v>
      </c>
      <c r="E1821" s="89">
        <f>+IF(ISNUMBER(DATA!H1165),DATA!H1165,"n/a")</f>
        <v>9.4802610000000005</v>
      </c>
      <c r="F1821" s="79">
        <f>+IF(ISNUMBER(DATA!I1165),DATA!I1165,"n/a")</f>
        <v>6.8710000000000004E-3</v>
      </c>
      <c r="G1821" s="89">
        <f>+IF(ISNUMBER(DATA!J1165),DATA!J1165,"n/a")</f>
        <v>9.5494850000000007</v>
      </c>
      <c r="H1821" s="79">
        <f>+IF(ISNUMBER(DATA!K1165),DATA!K1165,"n/a")</f>
        <v>3.4731999999999999E-2</v>
      </c>
      <c r="I1821" s="89">
        <f>+IF(ISNUMBER(DATA!L1165),DATA!L1165,"n/a")</f>
        <v>9.6631149999999995</v>
      </c>
      <c r="J1821" s="79">
        <f>+IF(ISNUMBER(DATA!M1165),DATA!M1165,"n/a")</f>
        <v>5.3622999999999997E-2</v>
      </c>
      <c r="K1821" s="89">
        <f>+IF(ISNUMBER(DATA!N1165),DATA!N1165,"n/a")</f>
        <v>9.5257559999999994</v>
      </c>
      <c r="L1821" s="79">
        <f>+IF(ISNUMBER(DATA!O1165),DATA!O1165,"n/a")</f>
        <v>3.2863000000000003E-2</v>
      </c>
      <c r="M1821" s="68"/>
      <c r="N1821" s="68"/>
      <c r="O1821" s="68"/>
      <c r="P1821" s="68"/>
      <c r="Q1821" s="68"/>
      <c r="S1821" s="72"/>
      <c r="U1821" s="72"/>
      <c r="W1821" s="72"/>
      <c r="Y1821" s="72"/>
    </row>
    <row r="1822" spans="1:25" s="71" customFormat="1" x14ac:dyDescent="0.2">
      <c r="A1822" s="77" t="s">
        <v>19</v>
      </c>
      <c r="B1822" s="68" t="s">
        <v>20</v>
      </c>
      <c r="C1822" s="68" t="s">
        <v>10</v>
      </c>
      <c r="D1822" s="68" t="s">
        <v>308</v>
      </c>
      <c r="E1822" s="89">
        <f>+IF(ISNUMBER(DATA!H1166),DATA!H1166,"n/a")</f>
        <v>14.449134000000001</v>
      </c>
      <c r="F1822" s="79">
        <f>+IF(ISNUMBER(DATA!I1166),DATA!I1166,"n/a")</f>
        <v>0.167406</v>
      </c>
      <c r="G1822" s="89">
        <f>+IF(ISNUMBER(DATA!J1166),DATA!J1166,"n/a")</f>
        <v>13.713796</v>
      </c>
      <c r="H1822" s="79">
        <f>+IF(ISNUMBER(DATA!K1166),DATA!K1166,"n/a")</f>
        <v>0.16464300000000001</v>
      </c>
      <c r="I1822" s="89">
        <f>+IF(ISNUMBER(DATA!L1166),DATA!L1166,"n/a")</f>
        <v>13.530618</v>
      </c>
      <c r="J1822" s="79">
        <f>+IF(ISNUMBER(DATA!M1166),DATA!M1166,"n/a")</f>
        <v>8.0750000000000002E-2</v>
      </c>
      <c r="K1822" s="89">
        <f>+IF(ISNUMBER(DATA!N1166),DATA!N1166,"n/a")</f>
        <v>12.454552</v>
      </c>
      <c r="L1822" s="79">
        <f>+IF(ISNUMBER(DATA!O1166),DATA!O1166,"n/a")</f>
        <v>2.4011000000000001E-2</v>
      </c>
      <c r="M1822" s="68"/>
      <c r="N1822" s="68"/>
      <c r="O1822" s="68"/>
      <c r="P1822" s="68"/>
      <c r="Q1822" s="68"/>
      <c r="S1822" s="72"/>
      <c r="U1822" s="72"/>
      <c r="W1822" s="72"/>
      <c r="Y1822" s="72"/>
    </row>
    <row r="1823" spans="1:25" s="71" customFormat="1" x14ac:dyDescent="0.2">
      <c r="A1823" s="77" t="s">
        <v>19</v>
      </c>
      <c r="B1823" s="68" t="s">
        <v>20</v>
      </c>
      <c r="C1823" s="68" t="s">
        <v>10</v>
      </c>
      <c r="D1823" s="68" t="s">
        <v>309</v>
      </c>
      <c r="E1823" s="89">
        <f>+IF(ISNUMBER(DATA!H1167),DATA!H1167,"n/a")</f>
        <v>16.545840999999999</v>
      </c>
      <c r="F1823" s="79">
        <f>+IF(ISNUMBER(DATA!I1167),DATA!I1167,"n/a")</f>
        <v>1.4034E-2</v>
      </c>
      <c r="G1823" s="89">
        <f>+IF(ISNUMBER(DATA!J1167),DATA!J1167,"n/a")</f>
        <v>16.528912999999999</v>
      </c>
      <c r="H1823" s="79">
        <f>+IF(ISNUMBER(DATA!K1167),DATA!K1167,"n/a")</f>
        <v>7.6030000000000004E-3</v>
      </c>
      <c r="I1823" s="89">
        <f>+IF(ISNUMBER(DATA!L1167),DATA!L1167,"n/a")</f>
        <v>16.601499</v>
      </c>
      <c r="J1823" s="79">
        <f>+IF(ISNUMBER(DATA!M1167),DATA!M1167,"n/a")</f>
        <v>1.1243E-2</v>
      </c>
      <c r="K1823" s="89">
        <f>+IF(ISNUMBER(DATA!N1167),DATA!N1167,"n/a")</f>
        <v>16.428723000000002</v>
      </c>
      <c r="L1823" s="79">
        <f>+IF(ISNUMBER(DATA!O1167),DATA!O1167,"n/a")</f>
        <v>7.8129000000000004E-2</v>
      </c>
      <c r="M1823" s="68"/>
      <c r="N1823" s="68"/>
      <c r="O1823" s="68"/>
      <c r="P1823" s="68"/>
      <c r="Q1823" s="68"/>
      <c r="S1823" s="72"/>
      <c r="U1823" s="72"/>
      <c r="W1823" s="72"/>
      <c r="Y1823" s="72"/>
    </row>
    <row r="1824" spans="1:25" s="71" customFormat="1" x14ac:dyDescent="0.2">
      <c r="A1824" s="77" t="s">
        <v>19</v>
      </c>
      <c r="B1824" s="68" t="s">
        <v>20</v>
      </c>
      <c r="C1824" s="68" t="s">
        <v>10</v>
      </c>
      <c r="D1824" s="68" t="s">
        <v>310</v>
      </c>
      <c r="E1824" s="89">
        <f>+IF(ISNUMBER(DATA!H1168),DATA!H1168,"n/a")</f>
        <v>13.024392000000001</v>
      </c>
      <c r="F1824" s="79">
        <f>+IF(ISNUMBER(DATA!I1168),DATA!I1168,"n/a")</f>
        <v>0.198431</v>
      </c>
      <c r="G1824" s="89">
        <f>+IF(ISNUMBER(DATA!J1168),DATA!J1168,"n/a")</f>
        <v>12.807755999999999</v>
      </c>
      <c r="H1824" s="79">
        <f>+IF(ISNUMBER(DATA!K1168),DATA!K1168,"n/a")</f>
        <v>0.14768400000000001</v>
      </c>
      <c r="I1824" s="89">
        <f>+IF(ISNUMBER(DATA!L1168),DATA!L1168,"n/a")</f>
        <v>12.602425999999999</v>
      </c>
      <c r="J1824" s="79">
        <f>+IF(ISNUMBER(DATA!M1168),DATA!M1168,"n/a")</f>
        <v>0.13843</v>
      </c>
      <c r="K1824" s="89">
        <f>+IF(ISNUMBER(DATA!N1168),DATA!N1168,"n/a")</f>
        <v>12.034259</v>
      </c>
      <c r="L1824" s="79">
        <f>+IF(ISNUMBER(DATA!O1168),DATA!O1168,"n/a")</f>
        <v>9.3980999999999995E-2</v>
      </c>
      <c r="M1824" s="68"/>
      <c r="N1824" s="68"/>
      <c r="O1824" s="68"/>
      <c r="P1824" s="68"/>
      <c r="Q1824" s="68"/>
      <c r="S1824" s="72"/>
      <c r="U1824" s="72"/>
      <c r="W1824" s="72"/>
      <c r="Y1824" s="72"/>
    </row>
    <row r="1825" spans="1:25" s="71" customFormat="1" x14ac:dyDescent="0.2">
      <c r="A1825" s="77" t="s">
        <v>19</v>
      </c>
      <c r="B1825" s="68" t="s">
        <v>20</v>
      </c>
      <c r="C1825" s="68" t="s">
        <v>10</v>
      </c>
      <c r="D1825" s="68" t="s">
        <v>311</v>
      </c>
      <c r="E1825" s="89">
        <f>+IF(ISNUMBER(DATA!H1169),DATA!H1169,"n/a")</f>
        <v>7.9692460000000001</v>
      </c>
      <c r="F1825" s="79">
        <f>+IF(ISNUMBER(DATA!I1169),DATA!I1169,"n/a")</f>
        <v>-5.4389E-2</v>
      </c>
      <c r="G1825" s="89">
        <f>+IF(ISNUMBER(DATA!J1169),DATA!J1169,"n/a")</f>
        <v>7.997471</v>
      </c>
      <c r="H1825" s="79">
        <f>+IF(ISNUMBER(DATA!K1169),DATA!K1169,"n/a")</f>
        <v>-7.3255000000000001E-2</v>
      </c>
      <c r="I1825" s="89">
        <f>+IF(ISNUMBER(DATA!L1169),DATA!L1169,"n/a")</f>
        <v>7.9861550000000001</v>
      </c>
      <c r="J1825" s="79">
        <f>+IF(ISNUMBER(DATA!M1169),DATA!M1169,"n/a")</f>
        <v>-8.7516999999999998E-2</v>
      </c>
      <c r="K1825" s="89">
        <f>+IF(ISNUMBER(DATA!N1169),DATA!N1169,"n/a")</f>
        <v>8.2220259999999996</v>
      </c>
      <c r="L1825" s="79">
        <f>+IF(ISNUMBER(DATA!O1169),DATA!O1169,"n/a")</f>
        <v>-9.4501000000000002E-2</v>
      </c>
      <c r="M1825" s="68"/>
      <c r="N1825" s="68"/>
      <c r="O1825" s="68"/>
      <c r="P1825" s="68"/>
      <c r="Q1825" s="68"/>
      <c r="S1825" s="72"/>
      <c r="U1825" s="72"/>
      <c r="W1825" s="72"/>
      <c r="Y1825" s="72"/>
    </row>
    <row r="1826" spans="1:25" s="71" customFormat="1" x14ac:dyDescent="0.2">
      <c r="A1826" s="77" t="s">
        <v>19</v>
      </c>
      <c r="B1826" s="68" t="s">
        <v>20</v>
      </c>
      <c r="C1826" s="68" t="s">
        <v>10</v>
      </c>
      <c r="D1826" s="68" t="s">
        <v>312</v>
      </c>
      <c r="E1826" s="89">
        <f>+IF(ISNUMBER(DATA!H1170),DATA!H1170,"n/a")</f>
        <v>14.087047</v>
      </c>
      <c r="F1826" s="79">
        <f>+IF(ISNUMBER(DATA!I1170),DATA!I1170,"n/a")</f>
        <v>-2.3515000000000001E-2</v>
      </c>
      <c r="G1826" s="89">
        <f>+IF(ISNUMBER(DATA!J1170),DATA!J1170,"n/a")</f>
        <v>14.37303</v>
      </c>
      <c r="H1826" s="79">
        <f>+IF(ISNUMBER(DATA!K1170),DATA!K1170,"n/a")</f>
        <v>-1.2186000000000001E-2</v>
      </c>
      <c r="I1826" s="89">
        <f>+IF(ISNUMBER(DATA!L1170),DATA!L1170,"n/a")</f>
        <v>14.250728000000001</v>
      </c>
      <c r="J1826" s="79">
        <f>+IF(ISNUMBER(DATA!M1170),DATA!M1170,"n/a")</f>
        <v>-1.4630000000000001E-3</v>
      </c>
      <c r="K1826" s="89">
        <f>+IF(ISNUMBER(DATA!N1170),DATA!N1170,"n/a")</f>
        <v>14.079015999999999</v>
      </c>
      <c r="L1826" s="79">
        <f>+IF(ISNUMBER(DATA!O1170),DATA!O1170,"n/a")</f>
        <v>-1.2196E-2</v>
      </c>
      <c r="M1826" s="68"/>
      <c r="N1826" s="68"/>
      <c r="O1826" s="68"/>
      <c r="P1826" s="68"/>
      <c r="Q1826" s="68"/>
      <c r="S1826" s="72"/>
      <c r="U1826" s="72"/>
      <c r="W1826" s="72"/>
      <c r="Y1826" s="72"/>
    </row>
    <row r="1827" spans="1:25" s="71" customFormat="1" x14ac:dyDescent="0.2">
      <c r="A1827" s="77" t="s">
        <v>19</v>
      </c>
      <c r="B1827" s="68" t="s">
        <v>20</v>
      </c>
      <c r="C1827" s="68" t="s">
        <v>10</v>
      </c>
      <c r="D1827" s="68" t="s">
        <v>313</v>
      </c>
      <c r="E1827" s="89">
        <f>+IF(ISNUMBER(DATA!H1171),DATA!H1171,"n/a")</f>
        <v>12.054083</v>
      </c>
      <c r="F1827" s="79">
        <f>+IF(ISNUMBER(DATA!I1171),DATA!I1171,"n/a")</f>
        <v>-1.4829999999999999E-2</v>
      </c>
      <c r="G1827" s="89">
        <f>+IF(ISNUMBER(DATA!J1171),DATA!J1171,"n/a")</f>
        <v>12.818149</v>
      </c>
      <c r="H1827" s="79">
        <f>+IF(ISNUMBER(DATA!K1171),DATA!K1171,"n/a")</f>
        <v>7.8298999999999994E-2</v>
      </c>
      <c r="I1827" s="89">
        <f>+IF(ISNUMBER(DATA!L1171),DATA!L1171,"n/a")</f>
        <v>12.487614000000001</v>
      </c>
      <c r="J1827" s="79">
        <f>+IF(ISNUMBER(DATA!M1171),DATA!M1171,"n/a")</f>
        <v>6.5402000000000002E-2</v>
      </c>
      <c r="K1827" s="89">
        <f>+IF(ISNUMBER(DATA!N1171),DATA!N1171,"n/a")</f>
        <v>12.079853</v>
      </c>
      <c r="L1827" s="79">
        <f>+IF(ISNUMBER(DATA!O1171),DATA!O1171,"n/a")</f>
        <v>3.5345000000000001E-2</v>
      </c>
      <c r="M1827" s="68"/>
      <c r="N1827" s="68"/>
      <c r="O1827" s="68"/>
      <c r="P1827" s="68"/>
      <c r="Q1827" s="68"/>
      <c r="S1827" s="72"/>
      <c r="U1827" s="72"/>
      <c r="W1827" s="72"/>
      <c r="Y1827" s="72"/>
    </row>
    <row r="1828" spans="1:25" s="71" customFormat="1" x14ac:dyDescent="0.2">
      <c r="A1828" s="77" t="s">
        <v>19</v>
      </c>
      <c r="B1828" s="68" t="s">
        <v>20</v>
      </c>
      <c r="C1828" s="68" t="s">
        <v>10</v>
      </c>
      <c r="D1828" s="68" t="s">
        <v>314</v>
      </c>
      <c r="E1828" s="89">
        <f>+IF(ISNUMBER(DATA!H1172),DATA!H1172,"n/a")</f>
        <v>14.835933000000001</v>
      </c>
      <c r="F1828" s="79">
        <f>+IF(ISNUMBER(DATA!I1172),DATA!I1172,"n/a")</f>
        <v>8.5594000000000003E-2</v>
      </c>
      <c r="G1828" s="89">
        <f>+IF(ISNUMBER(DATA!J1172),DATA!J1172,"n/a")</f>
        <v>14.797497</v>
      </c>
      <c r="H1828" s="79">
        <f>+IF(ISNUMBER(DATA!K1172),DATA!K1172,"n/a")</f>
        <v>7.2204000000000004E-2</v>
      </c>
      <c r="I1828" s="89">
        <f>+IF(ISNUMBER(DATA!L1172),DATA!L1172,"n/a")</f>
        <v>15.280198</v>
      </c>
      <c r="J1828" s="79">
        <f>+IF(ISNUMBER(DATA!M1172),DATA!M1172,"n/a")</f>
        <v>0.10732800000000001</v>
      </c>
      <c r="K1828" s="89">
        <f>+IF(ISNUMBER(DATA!N1172),DATA!N1172,"n/a")</f>
        <v>15.586971</v>
      </c>
      <c r="L1828" s="79">
        <f>+IF(ISNUMBER(DATA!O1172),DATA!O1172,"n/a")</f>
        <v>0.119674</v>
      </c>
      <c r="M1828" s="68"/>
      <c r="N1828" s="68"/>
      <c r="O1828" s="68"/>
      <c r="P1828" s="68"/>
      <c r="Q1828" s="68"/>
      <c r="S1828" s="72"/>
      <c r="U1828" s="72"/>
      <c r="W1828" s="72"/>
      <c r="Y1828" s="72"/>
    </row>
    <row r="1829" spans="1:25" s="71" customFormat="1" x14ac:dyDescent="0.2">
      <c r="A1829" s="77" t="s">
        <v>19</v>
      </c>
      <c r="B1829" s="68" t="s">
        <v>20</v>
      </c>
      <c r="C1829" s="68" t="s">
        <v>10</v>
      </c>
      <c r="D1829" s="68" t="s">
        <v>315</v>
      </c>
      <c r="E1829" s="89">
        <f>+IF(ISNUMBER(DATA!H1173),DATA!H1173,"n/a")</f>
        <v>13.113175999999999</v>
      </c>
      <c r="F1829" s="79">
        <f>+IF(ISNUMBER(DATA!I1173),DATA!I1173,"n/a")</f>
        <v>3.3589000000000001E-2</v>
      </c>
      <c r="G1829" s="89">
        <f>+IF(ISNUMBER(DATA!J1173),DATA!J1173,"n/a")</f>
        <v>13.067643</v>
      </c>
      <c r="H1829" s="79">
        <f>+IF(ISNUMBER(DATA!K1173),DATA!K1173,"n/a")</f>
        <v>1.1891000000000001E-2</v>
      </c>
      <c r="I1829" s="89">
        <f>+IF(ISNUMBER(DATA!L1173),DATA!L1173,"n/a")</f>
        <v>13.11796</v>
      </c>
      <c r="J1829" s="79">
        <f>+IF(ISNUMBER(DATA!M1173),DATA!M1173,"n/a")</f>
        <v>9.5309999999999995E-3</v>
      </c>
      <c r="K1829" s="89">
        <f>+IF(ISNUMBER(DATA!N1173),DATA!N1173,"n/a")</f>
        <v>12.819286999999999</v>
      </c>
      <c r="L1829" s="79">
        <f>+IF(ISNUMBER(DATA!O1173),DATA!O1173,"n/a")</f>
        <v>-7.7689999999999999E-3</v>
      </c>
      <c r="M1829" s="68"/>
      <c r="N1829" s="68"/>
      <c r="O1829" s="68"/>
      <c r="P1829" s="68"/>
      <c r="Q1829" s="68"/>
      <c r="S1829" s="72"/>
      <c r="U1829" s="72"/>
      <c r="W1829" s="72"/>
      <c r="Y1829" s="72"/>
    </row>
    <row r="1830" spans="1:25" s="71" customFormat="1" x14ac:dyDescent="0.2">
      <c r="A1830" s="77" t="s">
        <v>19</v>
      </c>
      <c r="B1830" s="68" t="s">
        <v>20</v>
      </c>
      <c r="C1830" s="68" t="s">
        <v>10</v>
      </c>
      <c r="D1830" s="68" t="s">
        <v>316</v>
      </c>
      <c r="E1830" s="89">
        <f>+IF(ISNUMBER(DATA!H1174),DATA!H1174,"n/a")</f>
        <v>11.670615</v>
      </c>
      <c r="F1830" s="79">
        <f>+IF(ISNUMBER(DATA!I1174),DATA!I1174,"n/a")</f>
        <v>8.9399000000000006E-2</v>
      </c>
      <c r="G1830" s="89">
        <f>+IF(ISNUMBER(DATA!J1174),DATA!J1174,"n/a")</f>
        <v>11.539501</v>
      </c>
      <c r="H1830" s="79">
        <f>+IF(ISNUMBER(DATA!K1174),DATA!K1174,"n/a")</f>
        <v>5.2262999999999997E-2</v>
      </c>
      <c r="I1830" s="89">
        <f>+IF(ISNUMBER(DATA!L1174),DATA!L1174,"n/a")</f>
        <v>11.632166</v>
      </c>
      <c r="J1830" s="79">
        <f>+IF(ISNUMBER(DATA!M1174),DATA!M1174,"n/a")</f>
        <v>4.7351999999999998E-2</v>
      </c>
      <c r="K1830" s="89">
        <f>+IF(ISNUMBER(DATA!N1174),DATA!N1174,"n/a")</f>
        <v>11.326248</v>
      </c>
      <c r="L1830" s="79">
        <f>+IF(ISNUMBER(DATA!O1174),DATA!O1174,"n/a")</f>
        <v>8.0780000000000001E-3</v>
      </c>
      <c r="M1830" s="68"/>
      <c r="N1830" s="68"/>
      <c r="O1830" s="68"/>
      <c r="P1830" s="68"/>
      <c r="Q1830" s="68"/>
      <c r="S1830" s="72"/>
      <c r="U1830" s="72"/>
      <c r="W1830" s="72"/>
      <c r="Y1830" s="72"/>
    </row>
    <row r="1831" spans="1:25" s="71" customFormat="1" x14ac:dyDescent="0.2">
      <c r="A1831" s="77" t="s">
        <v>19</v>
      </c>
      <c r="B1831" s="68" t="s">
        <v>20</v>
      </c>
      <c r="C1831" s="68" t="s">
        <v>10</v>
      </c>
      <c r="D1831" s="68" t="s">
        <v>317</v>
      </c>
      <c r="E1831" s="89">
        <f>+IF(ISNUMBER(DATA!H1175),DATA!H1175,"n/a")</f>
        <v>10.991469</v>
      </c>
      <c r="F1831" s="79">
        <f>+IF(ISNUMBER(DATA!I1175),DATA!I1175,"n/a")</f>
        <v>0.27019799999999999</v>
      </c>
      <c r="G1831" s="89">
        <f>+IF(ISNUMBER(DATA!J1175),DATA!J1175,"n/a")</f>
        <v>10.837346</v>
      </c>
      <c r="H1831" s="79">
        <f>+IF(ISNUMBER(DATA!K1175),DATA!K1175,"n/a")</f>
        <v>0.14957400000000001</v>
      </c>
      <c r="I1831" s="89">
        <f>+IF(ISNUMBER(DATA!L1175),DATA!L1175,"n/a")</f>
        <v>10.761317999999999</v>
      </c>
      <c r="J1831" s="79">
        <f>+IF(ISNUMBER(DATA!M1175),DATA!M1175,"n/a")</f>
        <v>0.100298</v>
      </c>
      <c r="K1831" s="89">
        <f>+IF(ISNUMBER(DATA!N1175),DATA!N1175,"n/a")</f>
        <v>10.012093</v>
      </c>
      <c r="L1831" s="79">
        <f>+IF(ISNUMBER(DATA!O1175),DATA!O1175,"n/a")</f>
        <v>-9.6089999999999995E-3</v>
      </c>
      <c r="M1831" s="68"/>
      <c r="N1831" s="68"/>
      <c r="O1831" s="68"/>
      <c r="P1831" s="68"/>
      <c r="Q1831" s="68"/>
      <c r="S1831" s="72"/>
      <c r="U1831" s="72"/>
      <c r="W1831" s="72"/>
      <c r="Y1831" s="72"/>
    </row>
    <row r="1832" spans="1:25" s="71" customFormat="1" x14ac:dyDescent="0.2">
      <c r="A1832" s="77" t="s">
        <v>19</v>
      </c>
      <c r="B1832" s="68" t="s">
        <v>20</v>
      </c>
      <c r="C1832" s="68" t="s">
        <v>10</v>
      </c>
      <c r="D1832" s="68" t="s">
        <v>318</v>
      </c>
      <c r="E1832" s="89">
        <f>+IF(ISNUMBER(DATA!H1176),DATA!H1176,"n/a")</f>
        <v>15.031133000000001</v>
      </c>
      <c r="F1832" s="79">
        <f>+IF(ISNUMBER(DATA!I1176),DATA!I1176,"n/a")</f>
        <v>-4.2778999999999998E-2</v>
      </c>
      <c r="G1832" s="89">
        <f>+IF(ISNUMBER(DATA!J1176),DATA!J1176,"n/a")</f>
        <v>13.244771</v>
      </c>
      <c r="H1832" s="79">
        <f>+IF(ISNUMBER(DATA!K1176),DATA!K1176,"n/a")</f>
        <v>-0.139571</v>
      </c>
      <c r="I1832" s="89">
        <f>+IF(ISNUMBER(DATA!L1176),DATA!L1176,"n/a")</f>
        <v>12.937339</v>
      </c>
      <c r="J1832" s="79">
        <f>+IF(ISNUMBER(DATA!M1176),DATA!M1176,"n/a")</f>
        <v>-0.13375300000000001</v>
      </c>
      <c r="K1832" s="89">
        <f>+IF(ISNUMBER(DATA!N1176),DATA!N1176,"n/a")</f>
        <v>13.683647000000001</v>
      </c>
      <c r="L1832" s="79">
        <f>+IF(ISNUMBER(DATA!O1176),DATA!O1176,"n/a")</f>
        <v>-5.4658999999999999E-2</v>
      </c>
      <c r="M1832" s="68"/>
      <c r="N1832" s="68"/>
      <c r="O1832" s="68"/>
      <c r="P1832" s="68"/>
      <c r="Q1832" s="68"/>
      <c r="S1832" s="72"/>
      <c r="U1832" s="72"/>
      <c r="W1832" s="72"/>
      <c r="Y1832" s="72"/>
    </row>
    <row r="1833" spans="1:25" s="71" customFormat="1" x14ac:dyDescent="0.2">
      <c r="A1833" s="77" t="s">
        <v>19</v>
      </c>
      <c r="B1833" s="68" t="s">
        <v>20</v>
      </c>
      <c r="C1833" s="68" t="s">
        <v>10</v>
      </c>
      <c r="D1833" s="68" t="s">
        <v>319</v>
      </c>
      <c r="E1833" s="89">
        <f>+IF(ISNUMBER(DATA!H1177),DATA!H1177,"n/a")</f>
        <v>18.806536000000001</v>
      </c>
      <c r="F1833" s="79">
        <f>+IF(ISNUMBER(DATA!I1177),DATA!I1177,"n/a")</f>
        <v>-4.3888000000000003E-2</v>
      </c>
      <c r="G1833" s="89">
        <f>+IF(ISNUMBER(DATA!J1177),DATA!J1177,"n/a")</f>
        <v>18.605395999999999</v>
      </c>
      <c r="H1833" s="79">
        <f>+IF(ISNUMBER(DATA!K1177),DATA!K1177,"n/a")</f>
        <v>3.8214999999999999E-2</v>
      </c>
      <c r="I1833" s="89">
        <f>+IF(ISNUMBER(DATA!L1177),DATA!L1177,"n/a")</f>
        <v>18.526955000000001</v>
      </c>
      <c r="J1833" s="79">
        <f>+IF(ISNUMBER(DATA!M1177),DATA!M1177,"n/a")</f>
        <v>3.813E-3</v>
      </c>
      <c r="K1833" s="89">
        <f>+IF(ISNUMBER(DATA!N1177),DATA!N1177,"n/a")</f>
        <v>18.260596</v>
      </c>
      <c r="L1833" s="79">
        <f>+IF(ISNUMBER(DATA!O1177),DATA!O1177,"n/a")</f>
        <v>-6.4694000000000002E-2</v>
      </c>
      <c r="M1833" s="68"/>
      <c r="N1833" s="68"/>
      <c r="O1833" s="68"/>
      <c r="P1833" s="68"/>
      <c r="Q1833" s="68"/>
      <c r="S1833" s="72"/>
      <c r="U1833" s="72"/>
      <c r="W1833" s="72"/>
      <c r="Y1833" s="72"/>
    </row>
    <row r="1834" spans="1:25" s="71" customFormat="1" x14ac:dyDescent="0.2">
      <c r="A1834" s="77" t="s">
        <v>19</v>
      </c>
      <c r="B1834" s="68" t="s">
        <v>20</v>
      </c>
      <c r="C1834" s="68" t="s">
        <v>10</v>
      </c>
      <c r="D1834" s="68" t="s">
        <v>320</v>
      </c>
      <c r="E1834" s="89">
        <f>+IF(ISNUMBER(DATA!H1178),DATA!H1178,"n/a")</f>
        <v>13.694454</v>
      </c>
      <c r="F1834" s="79">
        <f>+IF(ISNUMBER(DATA!I1178),DATA!I1178,"n/a")</f>
        <v>0.10297099999999999</v>
      </c>
      <c r="G1834" s="89">
        <f>+IF(ISNUMBER(DATA!J1178),DATA!J1178,"n/a")</f>
        <v>13.460872999999999</v>
      </c>
      <c r="H1834" s="79">
        <f>+IF(ISNUMBER(DATA!K1178),DATA!K1178,"n/a")</f>
        <v>2.8139999999999998E-2</v>
      </c>
      <c r="I1834" s="89">
        <f>+IF(ISNUMBER(DATA!L1178),DATA!L1178,"n/a")</f>
        <v>13.829110999999999</v>
      </c>
      <c r="J1834" s="79">
        <f>+IF(ISNUMBER(DATA!M1178),DATA!M1178,"n/a")</f>
        <v>5.2079E-2</v>
      </c>
      <c r="K1834" s="89">
        <f>+IF(ISNUMBER(DATA!N1178),DATA!N1178,"n/a")</f>
        <v>13.452809999999999</v>
      </c>
      <c r="L1834" s="79">
        <f>+IF(ISNUMBER(DATA!O1178),DATA!O1178,"n/a")</f>
        <v>5.6382000000000002E-2</v>
      </c>
      <c r="M1834" s="68"/>
      <c r="N1834" s="68"/>
      <c r="O1834" s="68"/>
      <c r="P1834" s="68"/>
      <c r="Q1834" s="68"/>
      <c r="S1834" s="72"/>
      <c r="U1834" s="72"/>
      <c r="W1834" s="72"/>
      <c r="Y1834" s="72"/>
    </row>
    <row r="1835" spans="1:25" s="71" customFormat="1" x14ac:dyDescent="0.2">
      <c r="A1835" s="77" t="s">
        <v>19</v>
      </c>
      <c r="B1835" s="68" t="s">
        <v>20</v>
      </c>
      <c r="C1835" s="68" t="s">
        <v>10</v>
      </c>
      <c r="D1835" s="68" t="s">
        <v>321</v>
      </c>
      <c r="E1835" s="89">
        <f>+IF(ISNUMBER(DATA!H1179),DATA!H1179,"n/a")</f>
        <v>17.526907999999999</v>
      </c>
      <c r="F1835" s="79">
        <f>+IF(ISNUMBER(DATA!I1179),DATA!I1179,"n/a")</f>
        <v>4.6112E-2</v>
      </c>
      <c r="G1835" s="89">
        <f>+IF(ISNUMBER(DATA!J1179),DATA!J1179,"n/a")</f>
        <v>16.978142999999999</v>
      </c>
      <c r="H1835" s="79">
        <f>+IF(ISNUMBER(DATA!K1179),DATA!K1179,"n/a")</f>
        <v>2.0452999999999999E-2</v>
      </c>
      <c r="I1835" s="89">
        <f>+IF(ISNUMBER(DATA!L1179),DATA!L1179,"n/a")</f>
        <v>16.738468999999998</v>
      </c>
      <c r="J1835" s="79">
        <f>+IF(ISNUMBER(DATA!M1179),DATA!M1179,"n/a")</f>
        <v>2.9020000000000001E-2</v>
      </c>
      <c r="K1835" s="89">
        <f>+IF(ISNUMBER(DATA!N1179),DATA!N1179,"n/a")</f>
        <v>16.941839000000002</v>
      </c>
      <c r="L1835" s="79">
        <f>+IF(ISNUMBER(DATA!O1179),DATA!O1179,"n/a")</f>
        <v>4.9685E-2</v>
      </c>
      <c r="M1835" s="68"/>
      <c r="N1835" s="68"/>
      <c r="O1835" s="68"/>
      <c r="P1835" s="68"/>
      <c r="Q1835" s="68"/>
      <c r="S1835" s="72"/>
      <c r="U1835" s="72"/>
      <c r="W1835" s="72"/>
      <c r="Y1835" s="72"/>
    </row>
    <row r="1836" spans="1:25" s="71" customFormat="1" x14ac:dyDescent="0.2">
      <c r="A1836" s="77" t="s">
        <v>19</v>
      </c>
      <c r="B1836" s="68" t="s">
        <v>20</v>
      </c>
      <c r="C1836" s="68" t="s">
        <v>10</v>
      </c>
      <c r="D1836" s="68" t="s">
        <v>322</v>
      </c>
      <c r="E1836" s="89">
        <f>+IF(ISNUMBER(DATA!H1180),DATA!H1180,"n/a")</f>
        <v>15.27408</v>
      </c>
      <c r="F1836" s="79">
        <f>+IF(ISNUMBER(DATA!I1180),DATA!I1180,"n/a")</f>
        <v>0.16076099999999999</v>
      </c>
      <c r="G1836" s="89">
        <f>+IF(ISNUMBER(DATA!J1180),DATA!J1180,"n/a")</f>
        <v>15.263543</v>
      </c>
      <c r="H1836" s="79">
        <f>+IF(ISNUMBER(DATA!K1180),DATA!K1180,"n/a")</f>
        <v>0.176256</v>
      </c>
      <c r="I1836" s="89">
        <f>+IF(ISNUMBER(DATA!L1180),DATA!L1180,"n/a")</f>
        <v>15.140777</v>
      </c>
      <c r="J1836" s="79">
        <f>+IF(ISNUMBER(DATA!M1180),DATA!M1180,"n/a")</f>
        <v>0.166404</v>
      </c>
      <c r="K1836" s="89">
        <f>+IF(ISNUMBER(DATA!N1180),DATA!N1180,"n/a")</f>
        <v>14.453953</v>
      </c>
      <c r="L1836" s="79">
        <f>+IF(ISNUMBER(DATA!O1180),DATA!O1180,"n/a")</f>
        <v>0.130415</v>
      </c>
      <c r="M1836" s="68"/>
      <c r="N1836" s="68"/>
      <c r="O1836" s="68"/>
      <c r="P1836" s="68"/>
      <c r="Q1836" s="68"/>
      <c r="S1836" s="72"/>
      <c r="U1836" s="72"/>
      <c r="W1836" s="72"/>
      <c r="Y1836" s="72"/>
    </row>
    <row r="1837" spans="1:25" s="71" customFormat="1" x14ac:dyDescent="0.2">
      <c r="A1837" s="77" t="s">
        <v>19</v>
      </c>
      <c r="B1837" s="68" t="s">
        <v>20</v>
      </c>
      <c r="C1837" s="68" t="s">
        <v>10</v>
      </c>
      <c r="D1837" s="68" t="s">
        <v>323</v>
      </c>
      <c r="E1837" s="89">
        <f>+IF(ISNUMBER(DATA!H1181),DATA!H1181,"n/a")</f>
        <v>14.717117999999999</v>
      </c>
      <c r="F1837" s="79">
        <f>+IF(ISNUMBER(DATA!I1181),DATA!I1181,"n/a")</f>
        <v>0.24036199999999999</v>
      </c>
      <c r="G1837" s="89">
        <f>+IF(ISNUMBER(DATA!J1181),DATA!J1181,"n/a")</f>
        <v>14.690341</v>
      </c>
      <c r="H1837" s="79">
        <f>+IF(ISNUMBER(DATA!K1181),DATA!K1181,"n/a")</f>
        <v>0.256795</v>
      </c>
      <c r="I1837" s="89">
        <f>+IF(ISNUMBER(DATA!L1181),DATA!L1181,"n/a")</f>
        <v>14.678890000000001</v>
      </c>
      <c r="J1837" s="79">
        <f>+IF(ISNUMBER(DATA!M1181),DATA!M1181,"n/a")</f>
        <v>0.22828999999999999</v>
      </c>
      <c r="K1837" s="89">
        <f>+IF(ISNUMBER(DATA!N1181),DATA!N1181,"n/a")</f>
        <v>13.189299999999999</v>
      </c>
      <c r="L1837" s="79">
        <f>+IF(ISNUMBER(DATA!O1181),DATA!O1181,"n/a")</f>
        <v>2.6572999999999999E-2</v>
      </c>
      <c r="M1837" s="68"/>
      <c r="N1837" s="68"/>
      <c r="O1837" s="68"/>
      <c r="P1837" s="68"/>
      <c r="Q1837" s="68"/>
      <c r="S1837" s="72"/>
      <c r="U1837" s="72"/>
      <c r="W1837" s="72"/>
      <c r="Y1837" s="72"/>
    </row>
    <row r="1838" spans="1:25" s="71" customFormat="1" x14ac:dyDescent="0.2">
      <c r="A1838" s="77" t="s">
        <v>19</v>
      </c>
      <c r="B1838" s="68" t="s">
        <v>20</v>
      </c>
      <c r="C1838" s="68" t="s">
        <v>10</v>
      </c>
      <c r="D1838" s="68" t="s">
        <v>324</v>
      </c>
      <c r="E1838" s="89">
        <f>+IF(ISNUMBER(DATA!H1182),DATA!H1182,"n/a")</f>
        <v>12.221185999999999</v>
      </c>
      <c r="F1838" s="79">
        <f>+IF(ISNUMBER(DATA!I1182),DATA!I1182,"n/a")</f>
        <v>6.2547000000000005E-2</v>
      </c>
      <c r="G1838" s="89">
        <f>+IF(ISNUMBER(DATA!J1182),DATA!J1182,"n/a")</f>
        <v>12.974307</v>
      </c>
      <c r="H1838" s="79">
        <f>+IF(ISNUMBER(DATA!K1182),DATA!K1182,"n/a")</f>
        <v>0.18767500000000001</v>
      </c>
      <c r="I1838" s="89">
        <f>+IF(ISNUMBER(DATA!L1182),DATA!L1182,"n/a")</f>
        <v>12.461129</v>
      </c>
      <c r="J1838" s="79">
        <f>+IF(ISNUMBER(DATA!M1182),DATA!M1182,"n/a")</f>
        <v>0.16942399999999999</v>
      </c>
      <c r="K1838" s="89">
        <f>+IF(ISNUMBER(DATA!N1182),DATA!N1182,"n/a")</f>
        <v>12.089895</v>
      </c>
      <c r="L1838" s="79">
        <f>+IF(ISNUMBER(DATA!O1182),DATA!O1182,"n/a")</f>
        <v>0.14724999999999999</v>
      </c>
      <c r="M1838" s="68"/>
      <c r="N1838" s="68"/>
      <c r="O1838" s="68"/>
      <c r="P1838" s="68"/>
      <c r="Q1838" s="68"/>
      <c r="S1838" s="72"/>
      <c r="U1838" s="72"/>
      <c r="W1838" s="72"/>
      <c r="Y1838" s="72"/>
    </row>
    <row r="1839" spans="1:25" s="71" customFormat="1" x14ac:dyDescent="0.2">
      <c r="A1839" s="77" t="s">
        <v>19</v>
      </c>
      <c r="B1839" s="68" t="s">
        <v>20</v>
      </c>
      <c r="C1839" s="68" t="s">
        <v>10</v>
      </c>
      <c r="D1839" s="68" t="s">
        <v>325</v>
      </c>
      <c r="E1839" s="89">
        <f>+IF(ISNUMBER(DATA!H1183),DATA!H1183,"n/a")</f>
        <v>15.988104</v>
      </c>
      <c r="F1839" s="79">
        <f>+IF(ISNUMBER(DATA!I1183),DATA!I1183,"n/a")</f>
        <v>1.8262E-2</v>
      </c>
      <c r="G1839" s="89">
        <f>+IF(ISNUMBER(DATA!J1183),DATA!J1183,"n/a")</f>
        <v>15.880003</v>
      </c>
      <c r="H1839" s="79">
        <f>+IF(ISNUMBER(DATA!K1183),DATA!K1183,"n/a")</f>
        <v>1.0093E-2</v>
      </c>
      <c r="I1839" s="89">
        <f>+IF(ISNUMBER(DATA!L1183),DATA!L1183,"n/a")</f>
        <v>16.004474999999999</v>
      </c>
      <c r="J1839" s="79">
        <f>+IF(ISNUMBER(DATA!M1183),DATA!M1183,"n/a")</f>
        <v>1.9696999999999999E-2</v>
      </c>
      <c r="K1839" s="89">
        <f>+IF(ISNUMBER(DATA!N1183),DATA!N1183,"n/a")</f>
        <v>15.858700000000001</v>
      </c>
      <c r="L1839" s="79">
        <f>+IF(ISNUMBER(DATA!O1183),DATA!O1183,"n/a")</f>
        <v>7.3014999999999997E-2</v>
      </c>
      <c r="M1839" s="68"/>
      <c r="N1839" s="68"/>
      <c r="O1839" s="68"/>
      <c r="P1839" s="68"/>
      <c r="Q1839" s="68"/>
      <c r="S1839" s="72"/>
      <c r="U1839" s="72"/>
      <c r="W1839" s="72"/>
      <c r="Y1839" s="72"/>
    </row>
    <row r="1840" spans="1:25" s="71" customFormat="1" x14ac:dyDescent="0.2">
      <c r="A1840" s="77" t="s">
        <v>19</v>
      </c>
      <c r="B1840" s="68" t="s">
        <v>20</v>
      </c>
      <c r="C1840" s="68" t="s">
        <v>10</v>
      </c>
      <c r="D1840" s="68" t="s">
        <v>351</v>
      </c>
      <c r="E1840" s="89">
        <f>+IF(ISNUMBER(DATA!H1184),DATA!H1184,"n/a")</f>
        <v>10.902609999999999</v>
      </c>
      <c r="F1840" s="79">
        <f>+IF(ISNUMBER(DATA!I1184),DATA!I1184,"n/a")</f>
        <v>0.17025399999999999</v>
      </c>
      <c r="G1840" s="89">
        <f>+IF(ISNUMBER(DATA!J1184),DATA!J1184,"n/a")</f>
        <v>10.742222999999999</v>
      </c>
      <c r="H1840" s="79">
        <f>+IF(ISNUMBER(DATA!K1184),DATA!K1184,"n/a")</f>
        <v>6.8759000000000001E-2</v>
      </c>
      <c r="I1840" s="89">
        <f>+IF(ISNUMBER(DATA!L1184),DATA!L1184,"n/a")</f>
        <v>10.845006</v>
      </c>
      <c r="J1840" s="79">
        <f>+IF(ISNUMBER(DATA!M1184),DATA!M1184,"n/a")</f>
        <v>5.4380999999999999E-2</v>
      </c>
      <c r="K1840" s="89">
        <f>+IF(ISNUMBER(DATA!N1184),DATA!N1184,"n/a")</f>
        <v>10.771337000000001</v>
      </c>
      <c r="L1840" s="79">
        <f>+IF(ISNUMBER(DATA!O1184),DATA!O1184,"n/a")</f>
        <v>5.0374000000000002E-2</v>
      </c>
      <c r="M1840" s="68"/>
      <c r="N1840" s="68"/>
      <c r="O1840" s="68"/>
      <c r="P1840" s="68"/>
      <c r="Q1840" s="68"/>
      <c r="S1840" s="72"/>
      <c r="U1840" s="72"/>
      <c r="W1840" s="72"/>
      <c r="Y1840" s="72"/>
    </row>
    <row r="1841" spans="1:25" s="71" customFormat="1" x14ac:dyDescent="0.2">
      <c r="A1841" s="77" t="s">
        <v>19</v>
      </c>
      <c r="B1841" s="68" t="s">
        <v>20</v>
      </c>
      <c r="C1841" s="68" t="s">
        <v>10</v>
      </c>
      <c r="D1841" s="68" t="s">
        <v>352</v>
      </c>
      <c r="E1841" s="89">
        <f>+IF(ISNUMBER(DATA!H1185),DATA!H1185,"n/a")</f>
        <v>11.62167</v>
      </c>
      <c r="F1841" s="79">
        <f>+IF(ISNUMBER(DATA!I1185),DATA!I1185,"n/a")</f>
        <v>-7.2579000000000005E-2</v>
      </c>
      <c r="G1841" s="89">
        <f>+IF(ISNUMBER(DATA!J1185),DATA!J1185,"n/a")</f>
        <v>11.61834</v>
      </c>
      <c r="H1841" s="79">
        <f>+IF(ISNUMBER(DATA!K1185),DATA!K1185,"n/a")</f>
        <v>-7.0485999999999993E-2</v>
      </c>
      <c r="I1841" s="89">
        <f>+IF(ISNUMBER(DATA!L1185),DATA!L1185,"n/a")</f>
        <v>12.240499</v>
      </c>
      <c r="J1841" s="79">
        <f>+IF(ISNUMBER(DATA!M1185),DATA!M1185,"n/a")</f>
        <v>2.3000000000000001E-4</v>
      </c>
      <c r="K1841" s="89">
        <f>+IF(ISNUMBER(DATA!N1185),DATA!N1185,"n/a")</f>
        <v>12.533027000000001</v>
      </c>
      <c r="L1841" s="79">
        <f>+IF(ISNUMBER(DATA!O1185),DATA!O1185,"n/a")</f>
        <v>3.7963999999999998E-2</v>
      </c>
      <c r="M1841" s="68"/>
      <c r="N1841" s="68"/>
      <c r="O1841" s="68"/>
      <c r="P1841" s="68"/>
      <c r="Q1841" s="68"/>
      <c r="S1841" s="72"/>
      <c r="U1841" s="72"/>
      <c r="W1841" s="72"/>
      <c r="Y1841" s="72"/>
    </row>
    <row r="1842" spans="1:25" s="71" customFormat="1" x14ac:dyDescent="0.2">
      <c r="A1842" s="77"/>
      <c r="B1842" s="68"/>
      <c r="C1842" s="68"/>
      <c r="D1842" s="68"/>
      <c r="E1842" s="102"/>
      <c r="F1842" s="104"/>
      <c r="G1842" s="102"/>
      <c r="H1842" s="104"/>
      <c r="I1842" s="102"/>
      <c r="J1842" s="104"/>
      <c r="K1842" s="102"/>
      <c r="L1842" s="104"/>
      <c r="M1842" s="68"/>
      <c r="N1842" s="68"/>
      <c r="O1842" s="68"/>
      <c r="P1842" s="68"/>
      <c r="Q1842" s="68"/>
      <c r="S1842" s="72"/>
      <c r="U1842" s="72"/>
      <c r="W1842" s="72"/>
      <c r="Y1842" s="72"/>
    </row>
    <row r="1843" spans="1:25" s="71" customFormat="1" x14ac:dyDescent="0.2">
      <c r="A1843" s="77" t="s">
        <v>19</v>
      </c>
      <c r="B1843" s="68" t="s">
        <v>20</v>
      </c>
      <c r="C1843" s="68" t="s">
        <v>26</v>
      </c>
      <c r="D1843" s="68" t="s">
        <v>278</v>
      </c>
      <c r="E1843" s="89">
        <f>+IF(ISNUMBER(DATA!H1195),DATA!H1195,"n/a")</f>
        <v>3.4231419999999999</v>
      </c>
      <c r="F1843" s="79">
        <f>+IF(ISNUMBER(DATA!I1195),DATA!I1195,"n/a")</f>
        <v>-2.1819999999999999E-3</v>
      </c>
      <c r="G1843" s="89">
        <f>+IF(ISNUMBER(DATA!J1195),DATA!J1195,"n/a")</f>
        <v>3.3846029999999998</v>
      </c>
      <c r="H1843" s="79">
        <f>+IF(ISNUMBER(DATA!K1195),DATA!K1195,"n/a")</f>
        <v>-1.2886E-2</v>
      </c>
      <c r="I1843" s="89">
        <f>+IF(ISNUMBER(DATA!L1195),DATA!L1195,"n/a")</f>
        <v>3.414221</v>
      </c>
      <c r="J1843" s="79">
        <f>+IF(ISNUMBER(DATA!M1195),DATA!M1195,"n/a")</f>
        <v>-3.8769999999999998E-3</v>
      </c>
      <c r="K1843" s="89">
        <f>+IF(ISNUMBER(DATA!N1195),DATA!N1195,"n/a")</f>
        <v>3.410936</v>
      </c>
      <c r="L1843" s="79">
        <f>+IF(ISNUMBER(DATA!O1195),DATA!O1195,"n/a")</f>
        <v>-3.1979999999999999E-3</v>
      </c>
      <c r="M1843" s="68"/>
      <c r="N1843" s="68"/>
      <c r="O1843" s="68"/>
      <c r="P1843" s="68"/>
      <c r="Q1843" s="68"/>
      <c r="S1843" s="72"/>
      <c r="U1843" s="72"/>
      <c r="W1843" s="72"/>
      <c r="Y1843" s="72"/>
    </row>
    <row r="1844" spans="1:25" s="71" customFormat="1" x14ac:dyDescent="0.2">
      <c r="A1844" s="77" t="s">
        <v>19</v>
      </c>
      <c r="B1844" s="68" t="s">
        <v>20</v>
      </c>
      <c r="C1844" s="68" t="s">
        <v>26</v>
      </c>
      <c r="D1844" s="68" t="s">
        <v>279</v>
      </c>
      <c r="E1844" s="89">
        <f>+IF(ISNUMBER(DATA!H1196),DATA!H1196,"n/a")</f>
        <v>3.7042549999999999</v>
      </c>
      <c r="F1844" s="79">
        <f>+IF(ISNUMBER(DATA!I1196),DATA!I1196,"n/a")</f>
        <v>3.6192000000000002E-2</v>
      </c>
      <c r="G1844" s="89">
        <f>+IF(ISNUMBER(DATA!J1196),DATA!J1196,"n/a")</f>
        <v>3.6677650000000002</v>
      </c>
      <c r="H1844" s="79">
        <f>+IF(ISNUMBER(DATA!K1196),DATA!K1196,"n/a")</f>
        <v>3.1427999999999998E-2</v>
      </c>
      <c r="I1844" s="89">
        <f>+IF(ISNUMBER(DATA!L1196),DATA!L1196,"n/a")</f>
        <v>3.6622569999999999</v>
      </c>
      <c r="J1844" s="79">
        <f>+IF(ISNUMBER(DATA!M1196),DATA!M1196,"n/a")</f>
        <v>3.3105999999999997E-2</v>
      </c>
      <c r="K1844" s="89">
        <f>+IF(ISNUMBER(DATA!N1196),DATA!N1196,"n/a")</f>
        <v>3.5664250000000002</v>
      </c>
      <c r="L1844" s="79">
        <f>+IF(ISNUMBER(DATA!O1196),DATA!O1196,"n/a")</f>
        <v>4.7335000000000002E-2</v>
      </c>
      <c r="M1844" s="68"/>
      <c r="N1844" s="68"/>
      <c r="O1844" s="68"/>
      <c r="P1844" s="68"/>
      <c r="Q1844" s="68"/>
      <c r="S1844" s="72"/>
      <c r="U1844" s="72"/>
      <c r="W1844" s="72"/>
      <c r="Y1844" s="72"/>
    </row>
    <row r="1845" spans="1:25" s="71" customFormat="1" x14ac:dyDescent="0.2">
      <c r="A1845" s="77" t="s">
        <v>19</v>
      </c>
      <c r="B1845" s="68" t="s">
        <v>20</v>
      </c>
      <c r="C1845" s="68" t="s">
        <v>26</v>
      </c>
      <c r="D1845" s="68" t="s">
        <v>280</v>
      </c>
      <c r="E1845" s="89">
        <f>+IF(ISNUMBER(DATA!H1197),DATA!H1197,"n/a")</f>
        <v>3.7204860000000002</v>
      </c>
      <c r="F1845" s="79">
        <f>+IF(ISNUMBER(DATA!I1197),DATA!I1197,"n/a")</f>
        <v>8.2882999999999998E-2</v>
      </c>
      <c r="G1845" s="89">
        <f>+IF(ISNUMBER(DATA!J1197),DATA!J1197,"n/a")</f>
        <v>3.748478</v>
      </c>
      <c r="H1845" s="79">
        <f>+IF(ISNUMBER(DATA!K1197),DATA!K1197,"n/a")</f>
        <v>7.7807000000000001E-2</v>
      </c>
      <c r="I1845" s="89">
        <f>+IF(ISNUMBER(DATA!L1197),DATA!L1197,"n/a")</f>
        <v>3.6472060000000002</v>
      </c>
      <c r="J1845" s="79">
        <f>+IF(ISNUMBER(DATA!M1197),DATA!M1197,"n/a")</f>
        <v>5.8393E-2</v>
      </c>
      <c r="K1845" s="89">
        <f>+IF(ISNUMBER(DATA!N1197),DATA!N1197,"n/a")</f>
        <v>3.5496460000000001</v>
      </c>
      <c r="L1845" s="79">
        <f>+IF(ISNUMBER(DATA!O1197),DATA!O1197,"n/a")</f>
        <v>1.0988E-2</v>
      </c>
      <c r="M1845" s="68"/>
      <c r="N1845" s="68"/>
      <c r="O1845" s="68"/>
      <c r="P1845" s="68"/>
      <c r="Q1845" s="68"/>
      <c r="S1845" s="72"/>
      <c r="U1845" s="72"/>
      <c r="W1845" s="72"/>
      <c r="Y1845" s="72"/>
    </row>
    <row r="1846" spans="1:25" s="71" customFormat="1" x14ac:dyDescent="0.2">
      <c r="A1846" s="77" t="s">
        <v>19</v>
      </c>
      <c r="B1846" s="68" t="s">
        <v>20</v>
      </c>
      <c r="C1846" s="68" t="s">
        <v>26</v>
      </c>
      <c r="D1846" s="68" t="s">
        <v>281</v>
      </c>
      <c r="E1846" s="89">
        <f>+IF(ISNUMBER(DATA!H1198),DATA!H1198,"n/a")</f>
        <v>3.6867619999999999</v>
      </c>
      <c r="F1846" s="79">
        <f>+IF(ISNUMBER(DATA!I1198),DATA!I1198,"n/a")</f>
        <v>-3.4547000000000001E-2</v>
      </c>
      <c r="G1846" s="89">
        <f>+IF(ISNUMBER(DATA!J1198),DATA!J1198,"n/a")</f>
        <v>3.6548340000000001</v>
      </c>
      <c r="H1846" s="79">
        <f>+IF(ISNUMBER(DATA!K1198),DATA!K1198,"n/a")</f>
        <v>-3.4764999999999997E-2</v>
      </c>
      <c r="I1846" s="89">
        <f>+IF(ISNUMBER(DATA!L1198),DATA!L1198,"n/a")</f>
        <v>3.6320899999999998</v>
      </c>
      <c r="J1846" s="79">
        <f>+IF(ISNUMBER(DATA!M1198),DATA!M1198,"n/a")</f>
        <v>-2.7491999999999999E-2</v>
      </c>
      <c r="K1846" s="89">
        <f>+IF(ISNUMBER(DATA!N1198),DATA!N1198,"n/a")</f>
        <v>3.609855</v>
      </c>
      <c r="L1846" s="79">
        <f>+IF(ISNUMBER(DATA!O1198),DATA!O1198,"n/a")</f>
        <v>4.7607999999999998E-2</v>
      </c>
      <c r="M1846" s="68"/>
      <c r="N1846" s="68"/>
      <c r="O1846" s="68"/>
      <c r="P1846" s="68"/>
      <c r="Q1846" s="68"/>
      <c r="S1846" s="72"/>
      <c r="U1846" s="72"/>
      <c r="W1846" s="72"/>
      <c r="Y1846" s="72"/>
    </row>
    <row r="1847" spans="1:25" s="71" customFormat="1" x14ac:dyDescent="0.2">
      <c r="A1847" s="77" t="s">
        <v>19</v>
      </c>
      <c r="B1847" s="68" t="s">
        <v>20</v>
      </c>
      <c r="C1847" s="68" t="s">
        <v>26</v>
      </c>
      <c r="D1847" s="68" t="s">
        <v>282</v>
      </c>
      <c r="E1847" s="89">
        <f>+IF(ISNUMBER(DATA!H1199),DATA!H1199,"n/a")</f>
        <v>3.2722060000000002</v>
      </c>
      <c r="F1847" s="79">
        <f>+IF(ISNUMBER(DATA!I1199),DATA!I1199,"n/a")</f>
        <v>8.337E-2</v>
      </c>
      <c r="G1847" s="89">
        <f>+IF(ISNUMBER(DATA!J1199),DATA!J1199,"n/a")</f>
        <v>3.2540830000000001</v>
      </c>
      <c r="H1847" s="79">
        <f>+IF(ISNUMBER(DATA!K1199),DATA!K1199,"n/a")</f>
        <v>5.1418999999999999E-2</v>
      </c>
      <c r="I1847" s="89">
        <f>+IF(ISNUMBER(DATA!L1199),DATA!L1199,"n/a")</f>
        <v>3.341974</v>
      </c>
      <c r="J1847" s="79">
        <f>+IF(ISNUMBER(DATA!M1199),DATA!M1199,"n/a")</f>
        <v>6.7658999999999997E-2</v>
      </c>
      <c r="K1847" s="89">
        <f>+IF(ISNUMBER(DATA!N1199),DATA!N1199,"n/a")</f>
        <v>3.3372280000000001</v>
      </c>
      <c r="L1847" s="79">
        <f>+IF(ISNUMBER(DATA!O1199),DATA!O1199,"n/a")</f>
        <v>6.2098E-2</v>
      </c>
      <c r="M1847" s="68"/>
      <c r="N1847" s="68"/>
      <c r="O1847" s="68"/>
      <c r="P1847" s="68"/>
      <c r="Q1847" s="68"/>
      <c r="S1847" s="72"/>
      <c r="U1847" s="72"/>
      <c r="W1847" s="72"/>
      <c r="Y1847" s="72"/>
    </row>
    <row r="1848" spans="1:25" s="71" customFormat="1" x14ac:dyDescent="0.2">
      <c r="A1848" s="77" t="s">
        <v>19</v>
      </c>
      <c r="B1848" s="68" t="s">
        <v>20</v>
      </c>
      <c r="C1848" s="68" t="s">
        <v>26</v>
      </c>
      <c r="D1848" s="68" t="s">
        <v>283</v>
      </c>
      <c r="E1848" s="89">
        <f>+IF(ISNUMBER(DATA!H1200),DATA!H1200,"n/a")</f>
        <v>3.767023</v>
      </c>
      <c r="F1848" s="79">
        <f>+IF(ISNUMBER(DATA!I1200),DATA!I1200,"n/a")</f>
        <v>7.9074000000000005E-2</v>
      </c>
      <c r="G1848" s="89">
        <f>+IF(ISNUMBER(DATA!J1200),DATA!J1200,"n/a")</f>
        <v>3.7907039999999999</v>
      </c>
      <c r="H1848" s="79">
        <f>+IF(ISNUMBER(DATA!K1200),DATA!K1200,"n/a")</f>
        <v>3.0533000000000001E-2</v>
      </c>
      <c r="I1848" s="89">
        <f>+IF(ISNUMBER(DATA!L1200),DATA!L1200,"n/a")</f>
        <v>3.6826029999999998</v>
      </c>
      <c r="J1848" s="79">
        <f>+IF(ISNUMBER(DATA!M1200),DATA!M1200,"n/a")</f>
        <v>2.6993E-2</v>
      </c>
      <c r="K1848" s="89">
        <f>+IF(ISNUMBER(DATA!N1200),DATA!N1200,"n/a")</f>
        <v>3.57917</v>
      </c>
      <c r="L1848" s="79">
        <f>+IF(ISNUMBER(DATA!O1200),DATA!O1200,"n/a")</f>
        <v>-2.8454E-2</v>
      </c>
      <c r="M1848" s="68"/>
      <c r="N1848" s="68"/>
      <c r="O1848" s="68"/>
      <c r="P1848" s="68"/>
      <c r="Q1848" s="68"/>
      <c r="S1848" s="72"/>
      <c r="U1848" s="72"/>
      <c r="W1848" s="72"/>
      <c r="Y1848" s="72"/>
    </row>
    <row r="1849" spans="1:25" s="71" customFormat="1" x14ac:dyDescent="0.2">
      <c r="A1849" s="77" t="s">
        <v>19</v>
      </c>
      <c r="B1849" s="68" t="s">
        <v>20</v>
      </c>
      <c r="C1849" s="68" t="s">
        <v>26</v>
      </c>
      <c r="D1849" s="68" t="s">
        <v>284</v>
      </c>
      <c r="E1849" s="89">
        <f>+IF(ISNUMBER(DATA!H1201),DATA!H1201,"n/a")</f>
        <v>3.7017389999999999</v>
      </c>
      <c r="F1849" s="79">
        <f>+IF(ISNUMBER(DATA!I1201),DATA!I1201,"n/a")</f>
        <v>0.108072</v>
      </c>
      <c r="G1849" s="89">
        <f>+IF(ISNUMBER(DATA!J1201),DATA!J1201,"n/a")</f>
        <v>3.7121529999999998</v>
      </c>
      <c r="H1849" s="79">
        <f>+IF(ISNUMBER(DATA!K1201),DATA!K1201,"n/a")</f>
        <v>0.110559</v>
      </c>
      <c r="I1849" s="89">
        <f>+IF(ISNUMBER(DATA!L1201),DATA!L1201,"n/a")</f>
        <v>3.6463329999999998</v>
      </c>
      <c r="J1849" s="79">
        <f>+IF(ISNUMBER(DATA!M1201),DATA!M1201,"n/a")</f>
        <v>8.1130999999999995E-2</v>
      </c>
      <c r="K1849" s="89">
        <f>+IF(ISNUMBER(DATA!N1201),DATA!N1201,"n/a")</f>
        <v>3.493617</v>
      </c>
      <c r="L1849" s="79">
        <f>+IF(ISNUMBER(DATA!O1201),DATA!O1201,"n/a")</f>
        <v>7.4250000000000002E-3</v>
      </c>
      <c r="M1849" s="68"/>
      <c r="N1849" s="68"/>
      <c r="O1849" s="68"/>
      <c r="P1849" s="68"/>
      <c r="Q1849" s="68"/>
      <c r="S1849" s="72"/>
      <c r="U1849" s="72"/>
      <c r="W1849" s="72"/>
      <c r="Y1849" s="72"/>
    </row>
    <row r="1850" spans="1:25" s="71" customFormat="1" x14ac:dyDescent="0.2">
      <c r="A1850" s="77" t="s">
        <v>19</v>
      </c>
      <c r="B1850" s="68" t="s">
        <v>20</v>
      </c>
      <c r="C1850" s="68" t="s">
        <v>26</v>
      </c>
      <c r="D1850" s="68" t="s">
        <v>285</v>
      </c>
      <c r="E1850" s="89">
        <f>+IF(ISNUMBER(DATA!H1202),DATA!H1202,"n/a")</f>
        <v>3.796427</v>
      </c>
      <c r="F1850" s="79">
        <f>+IF(ISNUMBER(DATA!I1202),DATA!I1202,"n/a")</f>
        <v>-2.8310000000000002E-3</v>
      </c>
      <c r="G1850" s="89">
        <f>+IF(ISNUMBER(DATA!J1202),DATA!J1202,"n/a")</f>
        <v>3.7975629999999998</v>
      </c>
      <c r="H1850" s="79">
        <f>+IF(ISNUMBER(DATA!K1202),DATA!K1202,"n/a")</f>
        <v>6.7920000000000003E-3</v>
      </c>
      <c r="I1850" s="89">
        <f>+IF(ISNUMBER(DATA!L1202),DATA!L1202,"n/a")</f>
        <v>3.751503</v>
      </c>
      <c r="J1850" s="79">
        <f>+IF(ISNUMBER(DATA!M1202),DATA!M1202,"n/a")</f>
        <v>5.8320000000000004E-3</v>
      </c>
      <c r="K1850" s="89">
        <f>+IF(ISNUMBER(DATA!N1202),DATA!N1202,"n/a")</f>
        <v>3.7533280000000002</v>
      </c>
      <c r="L1850" s="79">
        <f>+IF(ISNUMBER(DATA!O1202),DATA!O1202,"n/a")</f>
        <v>1.1381E-2</v>
      </c>
      <c r="M1850" s="68"/>
      <c r="N1850" s="68"/>
      <c r="O1850" s="68"/>
      <c r="P1850" s="68"/>
      <c r="Q1850" s="68"/>
      <c r="S1850" s="72"/>
      <c r="U1850" s="72"/>
      <c r="W1850" s="72"/>
      <c r="Y1850" s="72"/>
    </row>
    <row r="1851" spans="1:25" s="71" customFormat="1" x14ac:dyDescent="0.2">
      <c r="A1851" s="77" t="s">
        <v>19</v>
      </c>
      <c r="B1851" s="68" t="s">
        <v>20</v>
      </c>
      <c r="C1851" s="68" t="s">
        <v>26</v>
      </c>
      <c r="D1851" s="68" t="s">
        <v>286</v>
      </c>
      <c r="E1851" s="89">
        <f>+IF(ISNUMBER(DATA!H1203),DATA!H1203,"n/a")</f>
        <v>3.8627739999999999</v>
      </c>
      <c r="F1851" s="79">
        <f>+IF(ISNUMBER(DATA!I1203),DATA!I1203,"n/a")</f>
        <v>0.40007399999999999</v>
      </c>
      <c r="G1851" s="89">
        <f>+IF(ISNUMBER(DATA!J1203),DATA!J1203,"n/a")</f>
        <v>3.9450219999999998</v>
      </c>
      <c r="H1851" s="79">
        <f>+IF(ISNUMBER(DATA!K1203),DATA!K1203,"n/a")</f>
        <v>0.32381599999999999</v>
      </c>
      <c r="I1851" s="89">
        <f>+IF(ISNUMBER(DATA!L1203),DATA!L1203,"n/a")</f>
        <v>3.610757</v>
      </c>
      <c r="J1851" s="79">
        <f>+IF(ISNUMBER(DATA!M1203),DATA!M1203,"n/a")</f>
        <v>0.216859</v>
      </c>
      <c r="K1851" s="89">
        <f>+IF(ISNUMBER(DATA!N1203),DATA!N1203,"n/a")</f>
        <v>3.5464530000000001</v>
      </c>
      <c r="L1851" s="79">
        <f>+IF(ISNUMBER(DATA!O1203),DATA!O1203,"n/a")</f>
        <v>0.18210000000000001</v>
      </c>
      <c r="M1851" s="68"/>
      <c r="N1851" s="68"/>
      <c r="O1851" s="68"/>
      <c r="P1851" s="68"/>
      <c r="Q1851" s="68"/>
      <c r="S1851" s="72"/>
      <c r="U1851" s="72"/>
      <c r="W1851" s="72"/>
      <c r="Y1851" s="72"/>
    </row>
    <row r="1852" spans="1:25" s="71" customFormat="1" x14ac:dyDescent="0.2">
      <c r="A1852" s="77" t="s">
        <v>19</v>
      </c>
      <c r="B1852" s="68" t="s">
        <v>20</v>
      </c>
      <c r="C1852" s="68" t="s">
        <v>26</v>
      </c>
      <c r="D1852" s="68" t="s">
        <v>287</v>
      </c>
      <c r="E1852" s="89">
        <f>+IF(ISNUMBER(DATA!H1204),DATA!H1204,"n/a")</f>
        <v>3.6720220000000001</v>
      </c>
      <c r="F1852" s="79">
        <f>+IF(ISNUMBER(DATA!I1204),DATA!I1204,"n/a")</f>
        <v>0.10317900000000001</v>
      </c>
      <c r="G1852" s="89">
        <f>+IF(ISNUMBER(DATA!J1204),DATA!J1204,"n/a")</f>
        <v>3.5570149999999998</v>
      </c>
      <c r="H1852" s="79">
        <f>+IF(ISNUMBER(DATA!K1204),DATA!K1204,"n/a")</f>
        <v>6.8852999999999998E-2</v>
      </c>
      <c r="I1852" s="89">
        <f>+IF(ISNUMBER(DATA!L1204),DATA!L1204,"n/a")</f>
        <v>3.4090250000000002</v>
      </c>
      <c r="J1852" s="79">
        <f>+IF(ISNUMBER(DATA!M1204),DATA!M1204,"n/a")</f>
        <v>3.1812E-2</v>
      </c>
      <c r="K1852" s="89">
        <f>+IF(ISNUMBER(DATA!N1204),DATA!N1204,"n/a")</f>
        <v>3.3578899999999998</v>
      </c>
      <c r="L1852" s="79">
        <f>+IF(ISNUMBER(DATA!O1204),DATA!O1204,"n/a")</f>
        <v>7.4840000000000002E-3</v>
      </c>
      <c r="M1852" s="68"/>
      <c r="N1852" s="68"/>
      <c r="O1852" s="68"/>
      <c r="P1852" s="68"/>
      <c r="Q1852" s="68"/>
      <c r="S1852" s="72"/>
      <c r="U1852" s="72"/>
      <c r="W1852" s="72"/>
      <c r="Y1852" s="72"/>
    </row>
    <row r="1853" spans="1:25" s="71" customFormat="1" x14ac:dyDescent="0.2">
      <c r="A1853" s="77" t="s">
        <v>19</v>
      </c>
      <c r="B1853" s="68" t="s">
        <v>20</v>
      </c>
      <c r="C1853" s="68" t="s">
        <v>26</v>
      </c>
      <c r="D1853" s="68" t="s">
        <v>288</v>
      </c>
      <c r="E1853" s="89">
        <f>+IF(ISNUMBER(DATA!H1205),DATA!H1205,"n/a")</f>
        <v>3.0741200000000002</v>
      </c>
      <c r="F1853" s="79">
        <f>+IF(ISNUMBER(DATA!I1205),DATA!I1205,"n/a")</f>
        <v>9.8138000000000003E-2</v>
      </c>
      <c r="G1853" s="89">
        <f>+IF(ISNUMBER(DATA!J1205),DATA!J1205,"n/a")</f>
        <v>3.0460609999999999</v>
      </c>
      <c r="H1853" s="79">
        <f>+IF(ISNUMBER(DATA!K1205),DATA!K1205,"n/a")</f>
        <v>3.9541E-2</v>
      </c>
      <c r="I1853" s="89">
        <f>+IF(ISNUMBER(DATA!L1205),DATA!L1205,"n/a")</f>
        <v>3.00793</v>
      </c>
      <c r="J1853" s="79">
        <f>+IF(ISNUMBER(DATA!M1205),DATA!M1205,"n/a")</f>
        <v>2.3996E-2</v>
      </c>
      <c r="K1853" s="89">
        <f>+IF(ISNUMBER(DATA!N1205),DATA!N1205,"n/a")</f>
        <v>2.9716559999999999</v>
      </c>
      <c r="L1853" s="79">
        <f>+IF(ISNUMBER(DATA!O1205),DATA!O1205,"n/a")</f>
        <v>9.6500000000000006E-3</v>
      </c>
      <c r="M1853" s="68"/>
      <c r="N1853" s="68"/>
      <c r="O1853" s="68"/>
      <c r="P1853" s="68"/>
      <c r="Q1853" s="68"/>
      <c r="S1853" s="72"/>
      <c r="U1853" s="72"/>
      <c r="W1853" s="72"/>
      <c r="Y1853" s="72"/>
    </row>
    <row r="1854" spans="1:25" s="71" customFormat="1" x14ac:dyDescent="0.2">
      <c r="A1854" s="77" t="s">
        <v>19</v>
      </c>
      <c r="B1854" s="68" t="s">
        <v>20</v>
      </c>
      <c r="C1854" s="68" t="s">
        <v>26</v>
      </c>
      <c r="D1854" s="68" t="s">
        <v>289</v>
      </c>
      <c r="E1854" s="89">
        <f>+IF(ISNUMBER(DATA!H1206),DATA!H1206,"n/a")</f>
        <v>3.649845</v>
      </c>
      <c r="F1854" s="79">
        <f>+IF(ISNUMBER(DATA!I1206),DATA!I1206,"n/a")</f>
        <v>-0.111279</v>
      </c>
      <c r="G1854" s="89">
        <f>+IF(ISNUMBER(DATA!J1206),DATA!J1206,"n/a")</f>
        <v>3.7098010000000001</v>
      </c>
      <c r="H1854" s="79">
        <f>+IF(ISNUMBER(DATA!K1206),DATA!K1206,"n/a")</f>
        <v>-0.10004</v>
      </c>
      <c r="I1854" s="89">
        <f>+IF(ISNUMBER(DATA!L1206),DATA!L1206,"n/a")</f>
        <v>3.677206</v>
      </c>
      <c r="J1854" s="79">
        <f>+IF(ISNUMBER(DATA!M1206),DATA!M1206,"n/a")</f>
        <v>-0.10425</v>
      </c>
      <c r="K1854" s="89">
        <f>+IF(ISNUMBER(DATA!N1206),DATA!N1206,"n/a")</f>
        <v>3.5769139999999999</v>
      </c>
      <c r="L1854" s="79">
        <f>+IF(ISNUMBER(DATA!O1206),DATA!O1206,"n/a")</f>
        <v>-0.15315799999999999</v>
      </c>
      <c r="M1854" s="68"/>
      <c r="N1854" s="68"/>
      <c r="O1854" s="68"/>
      <c r="P1854" s="68"/>
      <c r="Q1854" s="68"/>
      <c r="S1854" s="72"/>
      <c r="U1854" s="72"/>
      <c r="W1854" s="72"/>
      <c r="Y1854" s="72"/>
    </row>
    <row r="1855" spans="1:25" s="71" customFormat="1" x14ac:dyDescent="0.2">
      <c r="A1855" s="77" t="s">
        <v>19</v>
      </c>
      <c r="B1855" s="68" t="s">
        <v>20</v>
      </c>
      <c r="C1855" s="68" t="s">
        <v>26</v>
      </c>
      <c r="D1855" s="68" t="s">
        <v>290</v>
      </c>
      <c r="E1855" s="89">
        <f>+IF(ISNUMBER(DATA!H1207),DATA!H1207,"n/a")</f>
        <v>3.7874780000000001</v>
      </c>
      <c r="F1855" s="79">
        <f>+IF(ISNUMBER(DATA!I1207),DATA!I1207,"n/a")</f>
        <v>3.3305000000000001E-2</v>
      </c>
      <c r="G1855" s="89">
        <f>+IF(ISNUMBER(DATA!J1207),DATA!J1207,"n/a")</f>
        <v>3.7635390000000002</v>
      </c>
      <c r="H1855" s="79">
        <f>+IF(ISNUMBER(DATA!K1207),DATA!K1207,"n/a")</f>
        <v>2.6467999999999998E-2</v>
      </c>
      <c r="I1855" s="89">
        <f>+IF(ISNUMBER(DATA!L1207),DATA!L1207,"n/a")</f>
        <v>3.7164380000000001</v>
      </c>
      <c r="J1855" s="79">
        <f>+IF(ISNUMBER(DATA!M1207),DATA!M1207,"n/a")</f>
        <v>1.0988E-2</v>
      </c>
      <c r="K1855" s="89">
        <f>+IF(ISNUMBER(DATA!N1207),DATA!N1207,"n/a")</f>
        <v>3.6364399999999999</v>
      </c>
      <c r="L1855" s="79">
        <f>+IF(ISNUMBER(DATA!O1207),DATA!O1207,"n/a")</f>
        <v>-6.43E-3</v>
      </c>
      <c r="M1855" s="68"/>
      <c r="N1855" s="68"/>
      <c r="O1855" s="68"/>
      <c r="P1855" s="68"/>
      <c r="Q1855" s="68"/>
      <c r="S1855" s="72"/>
      <c r="U1855" s="72"/>
      <c r="W1855" s="72"/>
      <c r="Y1855" s="72"/>
    </row>
    <row r="1856" spans="1:25" s="71" customFormat="1" x14ac:dyDescent="0.2">
      <c r="A1856" s="77" t="s">
        <v>19</v>
      </c>
      <c r="B1856" s="68" t="s">
        <v>20</v>
      </c>
      <c r="C1856" s="68" t="s">
        <v>26</v>
      </c>
      <c r="D1856" s="68" t="s">
        <v>291</v>
      </c>
      <c r="E1856" s="89">
        <f>+IF(ISNUMBER(DATA!H1208),DATA!H1208,"n/a")</f>
        <v>2.8913920000000002</v>
      </c>
      <c r="F1856" s="79">
        <f>+IF(ISNUMBER(DATA!I1208),DATA!I1208,"n/a")</f>
        <v>0.14890300000000001</v>
      </c>
      <c r="G1856" s="89">
        <f>+IF(ISNUMBER(DATA!J1208),DATA!J1208,"n/a")</f>
        <v>2.8827980000000002</v>
      </c>
      <c r="H1856" s="79">
        <f>+IF(ISNUMBER(DATA!K1208),DATA!K1208,"n/a")</f>
        <v>7.2711999999999999E-2</v>
      </c>
      <c r="I1856" s="89">
        <f>+IF(ISNUMBER(DATA!L1208),DATA!L1208,"n/a")</f>
        <v>2.8705430000000001</v>
      </c>
      <c r="J1856" s="79">
        <f>+IF(ISNUMBER(DATA!M1208),DATA!M1208,"n/a")</f>
        <v>4.5595999999999998E-2</v>
      </c>
      <c r="K1856" s="89">
        <f>+IF(ISNUMBER(DATA!N1208),DATA!N1208,"n/a")</f>
        <v>2.8417680000000001</v>
      </c>
      <c r="L1856" s="79">
        <f>+IF(ISNUMBER(DATA!O1208),DATA!O1208,"n/a")</f>
        <v>3.9978E-2</v>
      </c>
      <c r="M1856" s="68"/>
      <c r="N1856" s="68"/>
      <c r="O1856" s="68"/>
      <c r="P1856" s="68"/>
      <c r="Q1856" s="68"/>
      <c r="S1856" s="72"/>
      <c r="U1856" s="72"/>
      <c r="W1856" s="72"/>
      <c r="Y1856" s="72"/>
    </row>
    <row r="1857" spans="1:25" s="71" customFormat="1" x14ac:dyDescent="0.2">
      <c r="A1857" s="77" t="s">
        <v>19</v>
      </c>
      <c r="B1857" s="68" t="s">
        <v>20</v>
      </c>
      <c r="C1857" s="68" t="s">
        <v>26</v>
      </c>
      <c r="D1857" s="68" t="s">
        <v>292</v>
      </c>
      <c r="E1857" s="89">
        <f>+IF(ISNUMBER(DATA!H1209),DATA!H1209,"n/a")</f>
        <v>2.8446509999999998</v>
      </c>
      <c r="F1857" s="79">
        <f>+IF(ISNUMBER(DATA!I1209),DATA!I1209,"n/a")</f>
        <v>0.115356</v>
      </c>
      <c r="G1857" s="89">
        <f>+IF(ISNUMBER(DATA!J1209),DATA!J1209,"n/a")</f>
        <v>3.1243989999999999</v>
      </c>
      <c r="H1857" s="79">
        <f>+IF(ISNUMBER(DATA!K1209),DATA!K1209,"n/a")</f>
        <v>0.184561</v>
      </c>
      <c r="I1857" s="89">
        <f>+IF(ISNUMBER(DATA!L1209),DATA!L1209,"n/a")</f>
        <v>3.0085679999999999</v>
      </c>
      <c r="J1857" s="79">
        <f>+IF(ISNUMBER(DATA!M1209),DATA!M1209,"n/a")</f>
        <v>0.15163699999999999</v>
      </c>
      <c r="K1857" s="89">
        <f>+IF(ISNUMBER(DATA!N1209),DATA!N1209,"n/a")</f>
        <v>2.820624</v>
      </c>
      <c r="L1857" s="79">
        <f>+IF(ISNUMBER(DATA!O1209),DATA!O1209,"n/a")</f>
        <v>9.2791999999999999E-2</v>
      </c>
      <c r="M1857" s="68"/>
      <c r="N1857" s="68"/>
      <c r="O1857" s="68"/>
      <c r="P1857" s="68"/>
      <c r="Q1857" s="68"/>
      <c r="S1857" s="72"/>
      <c r="U1857" s="72"/>
      <c r="W1857" s="72"/>
      <c r="Y1857" s="72"/>
    </row>
    <row r="1858" spans="1:25" s="71" customFormat="1" x14ac:dyDescent="0.2">
      <c r="A1858" s="77" t="s">
        <v>19</v>
      </c>
      <c r="B1858" s="68" t="s">
        <v>20</v>
      </c>
      <c r="C1858" s="68" t="s">
        <v>26</v>
      </c>
      <c r="D1858" s="68" t="s">
        <v>293</v>
      </c>
      <c r="E1858" s="89">
        <f>+IF(ISNUMBER(DATA!H1210),DATA!H1210,"n/a")</f>
        <v>3.405548</v>
      </c>
      <c r="F1858" s="79">
        <f>+IF(ISNUMBER(DATA!I1210),DATA!I1210,"n/a")</f>
        <v>0.164469</v>
      </c>
      <c r="G1858" s="89">
        <f>+IF(ISNUMBER(DATA!J1210),DATA!J1210,"n/a")</f>
        <v>3.4766300000000001</v>
      </c>
      <c r="H1858" s="79">
        <f>+IF(ISNUMBER(DATA!K1210),DATA!K1210,"n/a")</f>
        <v>0.19522600000000001</v>
      </c>
      <c r="I1858" s="89">
        <f>+IF(ISNUMBER(DATA!L1210),DATA!L1210,"n/a")</f>
        <v>3.3794680000000001</v>
      </c>
      <c r="J1858" s="79">
        <f>+IF(ISNUMBER(DATA!M1210),DATA!M1210,"n/a")</f>
        <v>0.184748</v>
      </c>
      <c r="K1858" s="89">
        <f>+IF(ISNUMBER(DATA!N1210),DATA!N1210,"n/a")</f>
        <v>3.2111510000000001</v>
      </c>
      <c r="L1858" s="79">
        <f>+IF(ISNUMBER(DATA!O1210),DATA!O1210,"n/a")</f>
        <v>7.8043000000000001E-2</v>
      </c>
      <c r="M1858" s="68"/>
      <c r="N1858" s="68"/>
      <c r="O1858" s="68"/>
      <c r="P1858" s="68"/>
      <c r="Q1858" s="68"/>
      <c r="S1858" s="72"/>
      <c r="U1858" s="72"/>
      <c r="W1858" s="72"/>
      <c r="Y1858" s="72"/>
    </row>
    <row r="1859" spans="1:25" s="71" customFormat="1" x14ac:dyDescent="0.2">
      <c r="A1859" s="77" t="s">
        <v>19</v>
      </c>
      <c r="B1859" s="68" t="s">
        <v>20</v>
      </c>
      <c r="C1859" s="68" t="s">
        <v>26</v>
      </c>
      <c r="D1859" s="68" t="s">
        <v>294</v>
      </c>
      <c r="E1859" s="89">
        <f>+IF(ISNUMBER(DATA!H1211),DATA!H1211,"n/a")</f>
        <v>2.998799</v>
      </c>
      <c r="F1859" s="79">
        <f>+IF(ISNUMBER(DATA!I1211),DATA!I1211,"n/a")</f>
        <v>-1.5540999999999999E-2</v>
      </c>
      <c r="G1859" s="89">
        <f>+IF(ISNUMBER(DATA!J1211),DATA!J1211,"n/a")</f>
        <v>2.9783819999999999</v>
      </c>
      <c r="H1859" s="79">
        <f>+IF(ISNUMBER(DATA!K1211),DATA!K1211,"n/a")</f>
        <v>-2.3132E-2</v>
      </c>
      <c r="I1859" s="89">
        <f>+IF(ISNUMBER(DATA!L1211),DATA!L1211,"n/a")</f>
        <v>2.9945119999999998</v>
      </c>
      <c r="J1859" s="79">
        <f>+IF(ISNUMBER(DATA!M1211),DATA!M1211,"n/a")</f>
        <v>-2.2595000000000001E-2</v>
      </c>
      <c r="K1859" s="89">
        <f>+IF(ISNUMBER(DATA!N1211),DATA!N1211,"n/a")</f>
        <v>3.048076</v>
      </c>
      <c r="L1859" s="79">
        <f>+IF(ISNUMBER(DATA!O1211),DATA!O1211,"n/a")</f>
        <v>-1.9077E-2</v>
      </c>
      <c r="M1859" s="68"/>
      <c r="N1859" s="68"/>
      <c r="O1859" s="68"/>
      <c r="P1859" s="68"/>
      <c r="Q1859" s="68"/>
      <c r="S1859" s="72"/>
      <c r="U1859" s="72"/>
      <c r="W1859" s="72"/>
      <c r="Y1859" s="72"/>
    </row>
    <row r="1860" spans="1:25" s="71" customFormat="1" x14ac:dyDescent="0.2">
      <c r="A1860" s="77" t="s">
        <v>19</v>
      </c>
      <c r="B1860" s="68" t="s">
        <v>20</v>
      </c>
      <c r="C1860" s="68" t="s">
        <v>26</v>
      </c>
      <c r="D1860" s="68" t="s">
        <v>295</v>
      </c>
      <c r="E1860" s="89">
        <f>+IF(ISNUMBER(DATA!H1212),DATA!H1212,"n/a")</f>
        <v>3.7905850000000001</v>
      </c>
      <c r="F1860" s="79">
        <f>+IF(ISNUMBER(DATA!I1212),DATA!I1212,"n/a")</f>
        <v>-0.10907500000000001</v>
      </c>
      <c r="G1860" s="89">
        <f>+IF(ISNUMBER(DATA!J1212),DATA!J1212,"n/a")</f>
        <v>3.754105</v>
      </c>
      <c r="H1860" s="79">
        <f>+IF(ISNUMBER(DATA!K1212),DATA!K1212,"n/a")</f>
        <v>-0.116537</v>
      </c>
      <c r="I1860" s="89">
        <f>+IF(ISNUMBER(DATA!L1212),DATA!L1212,"n/a")</f>
        <v>3.751833</v>
      </c>
      <c r="J1860" s="79">
        <f>+IF(ISNUMBER(DATA!M1212),DATA!M1212,"n/a")</f>
        <v>-0.11658300000000001</v>
      </c>
      <c r="K1860" s="89">
        <f>+IF(ISNUMBER(DATA!N1212),DATA!N1212,"n/a")</f>
        <v>3.6350989999999999</v>
      </c>
      <c r="L1860" s="79">
        <f>+IF(ISNUMBER(DATA!O1212),DATA!O1212,"n/a")</f>
        <v>-0.14280200000000001</v>
      </c>
      <c r="M1860" s="68"/>
      <c r="N1860" s="68"/>
      <c r="O1860" s="68"/>
      <c r="P1860" s="68"/>
      <c r="Q1860" s="68"/>
      <c r="S1860" s="72"/>
      <c r="U1860" s="72"/>
      <c r="W1860" s="72"/>
      <c r="Y1860" s="72"/>
    </row>
    <row r="1861" spans="1:25" s="71" customFormat="1" x14ac:dyDescent="0.2">
      <c r="A1861" s="77" t="s">
        <v>19</v>
      </c>
      <c r="B1861" s="68" t="s">
        <v>20</v>
      </c>
      <c r="C1861" s="68" t="s">
        <v>26</v>
      </c>
      <c r="D1861" s="68" t="s">
        <v>296</v>
      </c>
      <c r="E1861" s="89">
        <f>+IF(ISNUMBER(DATA!H1213),DATA!H1213,"n/a")</f>
        <v>3.7531639999999999</v>
      </c>
      <c r="F1861" s="79">
        <f>+IF(ISNUMBER(DATA!I1213),DATA!I1213,"n/a")</f>
        <v>0.16054399999999999</v>
      </c>
      <c r="G1861" s="89">
        <f>+IF(ISNUMBER(DATA!J1213),DATA!J1213,"n/a")</f>
        <v>5.1914670000000003</v>
      </c>
      <c r="H1861" s="79">
        <f>+IF(ISNUMBER(DATA!K1213),DATA!K1213,"n/a")</f>
        <v>0.45109300000000002</v>
      </c>
      <c r="I1861" s="89">
        <f>+IF(ISNUMBER(DATA!L1213),DATA!L1213,"n/a")</f>
        <v>4.5095559999999999</v>
      </c>
      <c r="J1861" s="79">
        <f>+IF(ISNUMBER(DATA!M1213),DATA!M1213,"n/a")</f>
        <v>0.259631</v>
      </c>
      <c r="K1861" s="89">
        <f>+IF(ISNUMBER(DATA!N1213),DATA!N1213,"n/a")</f>
        <v>3.9461900000000001</v>
      </c>
      <c r="L1861" s="79">
        <f>+IF(ISNUMBER(DATA!O1213),DATA!O1213,"n/a")</f>
        <v>0.11949</v>
      </c>
      <c r="M1861" s="68"/>
      <c r="N1861" s="68"/>
      <c r="O1861" s="68"/>
      <c r="P1861" s="68"/>
      <c r="Q1861" s="68"/>
      <c r="S1861" s="72"/>
      <c r="U1861" s="72"/>
      <c r="W1861" s="72"/>
      <c r="Y1861" s="72"/>
    </row>
    <row r="1862" spans="1:25" s="71" customFormat="1" x14ac:dyDescent="0.2">
      <c r="A1862" s="77" t="s">
        <v>19</v>
      </c>
      <c r="B1862" s="68" t="s">
        <v>20</v>
      </c>
      <c r="C1862" s="68" t="s">
        <v>26</v>
      </c>
      <c r="D1862" s="68" t="s">
        <v>297</v>
      </c>
      <c r="E1862" s="89">
        <f>+IF(ISNUMBER(DATA!H1214),DATA!H1214,"n/a")</f>
        <v>3.6945890000000001</v>
      </c>
      <c r="F1862" s="79">
        <f>+IF(ISNUMBER(DATA!I1214),DATA!I1214,"n/a")</f>
        <v>-7.1500000000000003E-4</v>
      </c>
      <c r="G1862" s="89">
        <f>+IF(ISNUMBER(DATA!J1214),DATA!J1214,"n/a")</f>
        <v>3.6509779999999998</v>
      </c>
      <c r="H1862" s="79">
        <f>+IF(ISNUMBER(DATA!K1214),DATA!K1214,"n/a")</f>
        <v>-1.2049000000000001E-2</v>
      </c>
      <c r="I1862" s="89">
        <f>+IF(ISNUMBER(DATA!L1214),DATA!L1214,"n/a")</f>
        <v>3.6536949999999999</v>
      </c>
      <c r="J1862" s="79">
        <f>+IF(ISNUMBER(DATA!M1214),DATA!M1214,"n/a")</f>
        <v>-6.3249999999999999E-3</v>
      </c>
      <c r="K1862" s="89">
        <f>+IF(ISNUMBER(DATA!N1214),DATA!N1214,"n/a")</f>
        <v>3.6302880000000002</v>
      </c>
      <c r="L1862" s="79">
        <f>+IF(ISNUMBER(DATA!O1214),DATA!O1214,"n/a")</f>
        <v>7.4304999999999996E-2</v>
      </c>
      <c r="M1862" s="68"/>
      <c r="N1862" s="68"/>
      <c r="O1862" s="68"/>
      <c r="P1862" s="68"/>
      <c r="Q1862" s="68"/>
      <c r="S1862" s="72"/>
      <c r="U1862" s="72"/>
      <c r="W1862" s="72"/>
      <c r="Y1862" s="72"/>
    </row>
    <row r="1863" spans="1:25" s="71" customFormat="1" x14ac:dyDescent="0.2">
      <c r="A1863" s="77" t="s">
        <v>19</v>
      </c>
      <c r="B1863" s="68" t="s">
        <v>20</v>
      </c>
      <c r="C1863" s="68" t="s">
        <v>26</v>
      </c>
      <c r="D1863" s="68" t="s">
        <v>298</v>
      </c>
      <c r="E1863" s="89">
        <f>+IF(ISNUMBER(DATA!H1215),DATA!H1215,"n/a")</f>
        <v>4.4461950000000003</v>
      </c>
      <c r="F1863" s="79">
        <f>+IF(ISNUMBER(DATA!I1215),DATA!I1215,"n/a")</f>
        <v>-0.125919</v>
      </c>
      <c r="G1863" s="89">
        <f>+IF(ISNUMBER(DATA!J1215),DATA!J1215,"n/a")</f>
        <v>4.5717189999999999</v>
      </c>
      <c r="H1863" s="79">
        <f>+IF(ISNUMBER(DATA!K1215),DATA!K1215,"n/a")</f>
        <v>-8.0557000000000004E-2</v>
      </c>
      <c r="I1863" s="89">
        <f>+IF(ISNUMBER(DATA!L1215),DATA!L1215,"n/a")</f>
        <v>4.6343800000000002</v>
      </c>
      <c r="J1863" s="79">
        <f>+IF(ISNUMBER(DATA!M1215),DATA!M1215,"n/a")</f>
        <v>-6.5749000000000002E-2</v>
      </c>
      <c r="K1863" s="89">
        <f>+IF(ISNUMBER(DATA!N1215),DATA!N1215,"n/a")</f>
        <v>4.7383540000000002</v>
      </c>
      <c r="L1863" s="79">
        <f>+IF(ISNUMBER(DATA!O1215),DATA!O1215,"n/a")</f>
        <v>-4.1073999999999999E-2</v>
      </c>
      <c r="M1863" s="68"/>
      <c r="N1863" s="68"/>
      <c r="O1863" s="68"/>
      <c r="P1863" s="68"/>
      <c r="Q1863" s="68"/>
      <c r="S1863" s="72"/>
      <c r="U1863" s="72"/>
      <c r="W1863" s="72"/>
      <c r="Y1863" s="72"/>
    </row>
    <row r="1864" spans="1:25" s="71" customFormat="1" x14ac:dyDescent="0.2">
      <c r="A1864" s="77" t="s">
        <v>19</v>
      </c>
      <c r="B1864" s="68" t="s">
        <v>20</v>
      </c>
      <c r="C1864" s="68" t="s">
        <v>26</v>
      </c>
      <c r="D1864" s="68" t="s">
        <v>299</v>
      </c>
      <c r="E1864" s="89">
        <f>+IF(ISNUMBER(DATA!H1216),DATA!H1216,"n/a")</f>
        <v>4.0687530000000001</v>
      </c>
      <c r="F1864" s="79">
        <f>+IF(ISNUMBER(DATA!I1216),DATA!I1216,"n/a")</f>
        <v>5.4308000000000002E-2</v>
      </c>
      <c r="G1864" s="89">
        <f>+IF(ISNUMBER(DATA!J1216),DATA!J1216,"n/a")</f>
        <v>4.046214</v>
      </c>
      <c r="H1864" s="79">
        <f>+IF(ISNUMBER(DATA!K1216),DATA!K1216,"n/a")</f>
        <v>3.3267999999999999E-2</v>
      </c>
      <c r="I1864" s="89">
        <f>+IF(ISNUMBER(DATA!L1216),DATA!L1216,"n/a")</f>
        <v>4.0626660000000001</v>
      </c>
      <c r="J1864" s="79">
        <f>+IF(ISNUMBER(DATA!M1216),DATA!M1216,"n/a")</f>
        <v>4.1660000000000003E-2</v>
      </c>
      <c r="K1864" s="89">
        <f>+IF(ISNUMBER(DATA!N1216),DATA!N1216,"n/a")</f>
        <v>3.951263</v>
      </c>
      <c r="L1864" s="79">
        <f>+IF(ISNUMBER(DATA!O1216),DATA!O1216,"n/a")</f>
        <v>3.2571000000000003E-2</v>
      </c>
      <c r="M1864" s="68"/>
      <c r="N1864" s="68"/>
      <c r="O1864" s="68"/>
      <c r="P1864" s="68"/>
      <c r="Q1864" s="68"/>
      <c r="S1864" s="72"/>
      <c r="U1864" s="72"/>
      <c r="W1864" s="72"/>
      <c r="Y1864" s="72"/>
    </row>
    <row r="1865" spans="1:25" s="71" customFormat="1" x14ac:dyDescent="0.2">
      <c r="A1865" s="77" t="s">
        <v>19</v>
      </c>
      <c r="B1865" s="68" t="s">
        <v>20</v>
      </c>
      <c r="C1865" s="68" t="s">
        <v>26</v>
      </c>
      <c r="D1865" s="68" t="s">
        <v>300</v>
      </c>
      <c r="E1865" s="89">
        <f>+IF(ISNUMBER(DATA!H1217),DATA!H1217,"n/a")</f>
        <v>3.9404349999999999</v>
      </c>
      <c r="F1865" s="79">
        <f>+IF(ISNUMBER(DATA!I1217),DATA!I1217,"n/a")</f>
        <v>4.2042999999999997E-2</v>
      </c>
      <c r="G1865" s="89">
        <f>+IF(ISNUMBER(DATA!J1217),DATA!J1217,"n/a")</f>
        <v>3.9104070000000002</v>
      </c>
      <c r="H1865" s="79">
        <f>+IF(ISNUMBER(DATA!K1217),DATA!K1217,"n/a")</f>
        <v>2.4843E-2</v>
      </c>
      <c r="I1865" s="89">
        <f>+IF(ISNUMBER(DATA!L1217),DATA!L1217,"n/a")</f>
        <v>3.7837519999999998</v>
      </c>
      <c r="J1865" s="79">
        <f>+IF(ISNUMBER(DATA!M1217),DATA!M1217,"n/a")</f>
        <v>-9.8809999999999992E-3</v>
      </c>
      <c r="K1865" s="89">
        <f>+IF(ISNUMBER(DATA!N1217),DATA!N1217,"n/a")</f>
        <v>3.5465849999999999</v>
      </c>
      <c r="L1865" s="79">
        <f>+IF(ISNUMBER(DATA!O1217),DATA!O1217,"n/a")</f>
        <v>-7.5537000000000007E-2</v>
      </c>
      <c r="M1865" s="68"/>
      <c r="N1865" s="68"/>
      <c r="O1865" s="68"/>
      <c r="P1865" s="68"/>
      <c r="Q1865" s="68"/>
      <c r="S1865" s="72"/>
      <c r="U1865" s="72"/>
      <c r="W1865" s="72"/>
      <c r="Y1865" s="72"/>
    </row>
    <row r="1866" spans="1:25" s="71" customFormat="1" x14ac:dyDescent="0.2">
      <c r="A1866" s="77" t="s">
        <v>19</v>
      </c>
      <c r="B1866" s="68" t="s">
        <v>20</v>
      </c>
      <c r="C1866" s="68" t="s">
        <v>26</v>
      </c>
      <c r="D1866" s="68" t="s">
        <v>301</v>
      </c>
      <c r="E1866" s="89">
        <f>+IF(ISNUMBER(DATA!H1218),DATA!H1218,"n/a")</f>
        <v>3.6892719999999999</v>
      </c>
      <c r="F1866" s="79">
        <f>+IF(ISNUMBER(DATA!I1218),DATA!I1218,"n/a")</f>
        <v>2.1531000000000002E-2</v>
      </c>
      <c r="G1866" s="89">
        <f>+IF(ISNUMBER(DATA!J1218),DATA!J1218,"n/a")</f>
        <v>3.646058</v>
      </c>
      <c r="H1866" s="79">
        <f>+IF(ISNUMBER(DATA!K1218),DATA!K1218,"n/a")</f>
        <v>4.3800000000000002E-4</v>
      </c>
      <c r="I1866" s="89">
        <f>+IF(ISNUMBER(DATA!L1218),DATA!L1218,"n/a")</f>
        <v>3.661845</v>
      </c>
      <c r="J1866" s="79">
        <f>+IF(ISNUMBER(DATA!M1218),DATA!M1218,"n/a")</f>
        <v>7.1110000000000001E-3</v>
      </c>
      <c r="K1866" s="89">
        <f>+IF(ISNUMBER(DATA!N1218),DATA!N1218,"n/a")</f>
        <v>3.637756</v>
      </c>
      <c r="L1866" s="79">
        <f>+IF(ISNUMBER(DATA!O1218),DATA!O1218,"n/a")</f>
        <v>7.2197999999999998E-2</v>
      </c>
      <c r="M1866" s="68"/>
      <c r="N1866" s="68"/>
      <c r="O1866" s="68"/>
      <c r="P1866" s="68"/>
      <c r="Q1866" s="68"/>
      <c r="S1866" s="72"/>
      <c r="U1866" s="72"/>
      <c r="W1866" s="72"/>
      <c r="Y1866" s="72"/>
    </row>
    <row r="1867" spans="1:25" s="71" customFormat="1" x14ac:dyDescent="0.2">
      <c r="A1867" s="77" t="s">
        <v>19</v>
      </c>
      <c r="B1867" s="68" t="s">
        <v>20</v>
      </c>
      <c r="C1867" s="68" t="s">
        <v>26</v>
      </c>
      <c r="D1867" s="68" t="s">
        <v>302</v>
      </c>
      <c r="E1867" s="89">
        <f>+IF(ISNUMBER(DATA!H1219),DATA!H1219,"n/a")</f>
        <v>4.4112730000000004</v>
      </c>
      <c r="F1867" s="79">
        <f>+IF(ISNUMBER(DATA!I1219),DATA!I1219,"n/a")</f>
        <v>5.1619999999999999E-2</v>
      </c>
      <c r="G1867" s="89">
        <f>+IF(ISNUMBER(DATA!J1219),DATA!J1219,"n/a")</f>
        <v>4.16594</v>
      </c>
      <c r="H1867" s="79">
        <f>+IF(ISNUMBER(DATA!K1219),DATA!K1219,"n/a")</f>
        <v>1.4579E-2</v>
      </c>
      <c r="I1867" s="89">
        <f>+IF(ISNUMBER(DATA!L1219),DATA!L1219,"n/a")</f>
        <v>4.0713280000000003</v>
      </c>
      <c r="J1867" s="79">
        <f>+IF(ISNUMBER(DATA!M1219),DATA!M1219,"n/a")</f>
        <v>-1.7160000000000002E-2</v>
      </c>
      <c r="K1867" s="89">
        <f>+IF(ISNUMBER(DATA!N1219),DATA!N1219,"n/a")</f>
        <v>4.0631300000000001</v>
      </c>
      <c r="L1867" s="79">
        <f>+IF(ISNUMBER(DATA!O1219),DATA!O1219,"n/a")</f>
        <v>-2.0392E-2</v>
      </c>
      <c r="M1867" s="68"/>
      <c r="N1867" s="68"/>
      <c r="O1867" s="68"/>
      <c r="P1867" s="68"/>
      <c r="Q1867" s="68"/>
      <c r="S1867" s="72"/>
      <c r="U1867" s="72"/>
      <c r="W1867" s="72"/>
      <c r="Y1867" s="72"/>
    </row>
    <row r="1868" spans="1:25" s="71" customFormat="1" x14ac:dyDescent="0.2">
      <c r="A1868" s="77" t="s">
        <v>19</v>
      </c>
      <c r="B1868" s="68" t="s">
        <v>20</v>
      </c>
      <c r="C1868" s="68" t="s">
        <v>26</v>
      </c>
      <c r="D1868" s="68" t="s">
        <v>303</v>
      </c>
      <c r="E1868" s="89">
        <f>+IF(ISNUMBER(DATA!H1220),DATA!H1220,"n/a")</f>
        <v>4.2296659999999999</v>
      </c>
      <c r="F1868" s="79">
        <f>+IF(ISNUMBER(DATA!I1220),DATA!I1220,"n/a")</f>
        <v>6.6602999999999996E-2</v>
      </c>
      <c r="G1868" s="89">
        <f>+IF(ISNUMBER(DATA!J1220),DATA!J1220,"n/a")</f>
        <v>4.1390029999999998</v>
      </c>
      <c r="H1868" s="79">
        <f>+IF(ISNUMBER(DATA!K1220),DATA!K1220,"n/a")</f>
        <v>5.3276999999999998E-2</v>
      </c>
      <c r="I1868" s="89">
        <f>+IF(ISNUMBER(DATA!L1220),DATA!L1220,"n/a")</f>
        <v>4.0375230000000002</v>
      </c>
      <c r="J1868" s="79">
        <f>+IF(ISNUMBER(DATA!M1220),DATA!M1220,"n/a")</f>
        <v>2.7210999999999999E-2</v>
      </c>
      <c r="K1868" s="89">
        <f>+IF(ISNUMBER(DATA!N1220),DATA!N1220,"n/a")</f>
        <v>3.9810460000000001</v>
      </c>
      <c r="L1868" s="79">
        <f>+IF(ISNUMBER(DATA!O1220),DATA!O1220,"n/a")</f>
        <v>8.0140000000000003E-3</v>
      </c>
      <c r="M1868" s="68"/>
      <c r="N1868" s="68"/>
      <c r="O1868" s="68"/>
      <c r="P1868" s="68"/>
      <c r="Q1868" s="68"/>
      <c r="S1868" s="72"/>
      <c r="U1868" s="72"/>
      <c r="W1868" s="72"/>
      <c r="Y1868" s="72"/>
    </row>
    <row r="1869" spans="1:25" s="71" customFormat="1" x14ac:dyDescent="0.2">
      <c r="A1869" s="77" t="s">
        <v>19</v>
      </c>
      <c r="B1869" s="68" t="s">
        <v>20</v>
      </c>
      <c r="C1869" s="68" t="s">
        <v>26</v>
      </c>
      <c r="D1869" s="68" t="s">
        <v>304</v>
      </c>
      <c r="E1869" s="89">
        <f>+IF(ISNUMBER(DATA!H1221),DATA!H1221,"n/a")</f>
        <v>3.9959289999999998</v>
      </c>
      <c r="F1869" s="79">
        <f>+IF(ISNUMBER(DATA!I1221),DATA!I1221,"n/a")</f>
        <v>2.2065000000000001E-2</v>
      </c>
      <c r="G1869" s="89">
        <f>+IF(ISNUMBER(DATA!J1221),DATA!J1221,"n/a")</f>
        <v>3.9884189999999999</v>
      </c>
      <c r="H1869" s="79">
        <f>+IF(ISNUMBER(DATA!K1221),DATA!K1221,"n/a")</f>
        <v>2.7910000000000001E-3</v>
      </c>
      <c r="I1869" s="89">
        <f>+IF(ISNUMBER(DATA!L1221),DATA!L1221,"n/a")</f>
        <v>3.9076840000000002</v>
      </c>
      <c r="J1869" s="79">
        <f>+IF(ISNUMBER(DATA!M1221),DATA!M1221,"n/a")</f>
        <v>-1.3632E-2</v>
      </c>
      <c r="K1869" s="89">
        <f>+IF(ISNUMBER(DATA!N1221),DATA!N1221,"n/a")</f>
        <v>3.7573409999999998</v>
      </c>
      <c r="L1869" s="79">
        <f>+IF(ISNUMBER(DATA!O1221),DATA!O1221,"n/a")</f>
        <v>-2.2121999999999999E-2</v>
      </c>
      <c r="M1869" s="68"/>
      <c r="N1869" s="68"/>
      <c r="O1869" s="68"/>
      <c r="P1869" s="68"/>
      <c r="Q1869" s="68"/>
      <c r="S1869" s="72"/>
      <c r="U1869" s="72"/>
      <c r="W1869" s="72"/>
      <c r="Y1869" s="72"/>
    </row>
    <row r="1870" spans="1:25" s="71" customFormat="1" x14ac:dyDescent="0.2">
      <c r="A1870" s="77" t="s">
        <v>19</v>
      </c>
      <c r="B1870" s="68" t="s">
        <v>20</v>
      </c>
      <c r="C1870" s="68" t="s">
        <v>26</v>
      </c>
      <c r="D1870" s="68" t="s">
        <v>305</v>
      </c>
      <c r="E1870" s="89">
        <f>+IF(ISNUMBER(DATA!H1222),DATA!H1222,"n/a")</f>
        <v>3.7330559999999999</v>
      </c>
      <c r="F1870" s="79">
        <f>+IF(ISNUMBER(DATA!I1222),DATA!I1222,"n/a")</f>
        <v>-0.141204</v>
      </c>
      <c r="G1870" s="89">
        <f>+IF(ISNUMBER(DATA!J1222),DATA!J1222,"n/a")</f>
        <v>3.7174260000000001</v>
      </c>
      <c r="H1870" s="79">
        <f>+IF(ISNUMBER(DATA!K1222),DATA!K1222,"n/a")</f>
        <v>-0.13706199999999999</v>
      </c>
      <c r="I1870" s="89">
        <f>+IF(ISNUMBER(DATA!L1222),DATA!L1222,"n/a")</f>
        <v>3.523997</v>
      </c>
      <c r="J1870" s="79">
        <f>+IF(ISNUMBER(DATA!M1222),DATA!M1222,"n/a")</f>
        <v>-0.16867499999999999</v>
      </c>
      <c r="K1870" s="89">
        <f>+IF(ISNUMBER(DATA!N1222),DATA!N1222,"n/a")</f>
        <v>3.5857990000000002</v>
      </c>
      <c r="L1870" s="79">
        <f>+IF(ISNUMBER(DATA!O1222),DATA!O1222,"n/a")</f>
        <v>-7.6852000000000004E-2</v>
      </c>
      <c r="M1870" s="68"/>
      <c r="N1870" s="68"/>
      <c r="O1870" s="68"/>
      <c r="P1870" s="68"/>
      <c r="Q1870" s="68"/>
      <c r="S1870" s="72"/>
      <c r="U1870" s="72"/>
      <c r="W1870" s="72"/>
      <c r="Y1870" s="72"/>
    </row>
    <row r="1871" spans="1:25" s="71" customFormat="1" x14ac:dyDescent="0.2">
      <c r="A1871" s="77" t="s">
        <v>19</v>
      </c>
      <c r="B1871" s="68" t="s">
        <v>20</v>
      </c>
      <c r="C1871" s="68" t="s">
        <v>26</v>
      </c>
      <c r="D1871" s="68" t="s">
        <v>306</v>
      </c>
      <c r="E1871" s="89">
        <f>+IF(ISNUMBER(DATA!H1223),DATA!H1223,"n/a")</f>
        <v>3.801914</v>
      </c>
      <c r="F1871" s="79">
        <f>+IF(ISNUMBER(DATA!I1223),DATA!I1223,"n/a")</f>
        <v>8.8297E-2</v>
      </c>
      <c r="G1871" s="89">
        <f>+IF(ISNUMBER(DATA!J1223),DATA!J1223,"n/a")</f>
        <v>3.6635650000000002</v>
      </c>
      <c r="H1871" s="79">
        <f>+IF(ISNUMBER(DATA!K1223),DATA!K1223,"n/a")</f>
        <v>3.5852000000000002E-2</v>
      </c>
      <c r="I1871" s="89">
        <f>+IF(ISNUMBER(DATA!L1223),DATA!L1223,"n/a")</f>
        <v>3.5913010000000001</v>
      </c>
      <c r="J1871" s="79">
        <f>+IF(ISNUMBER(DATA!M1223),DATA!M1223,"n/a")</f>
        <v>1.4508E-2</v>
      </c>
      <c r="K1871" s="89">
        <f>+IF(ISNUMBER(DATA!N1223),DATA!N1223,"n/a")</f>
        <v>3.5714860000000002</v>
      </c>
      <c r="L1871" s="79">
        <f>+IF(ISNUMBER(DATA!O1223),DATA!O1223,"n/a")</f>
        <v>7.0520000000000001E-3</v>
      </c>
      <c r="M1871" s="68"/>
      <c r="N1871" s="68"/>
      <c r="O1871" s="68"/>
      <c r="P1871" s="68"/>
      <c r="Q1871" s="68"/>
      <c r="S1871" s="72"/>
      <c r="U1871" s="72"/>
      <c r="W1871" s="72"/>
      <c r="Y1871" s="72"/>
    </row>
    <row r="1872" spans="1:25" s="71" customFormat="1" x14ac:dyDescent="0.2">
      <c r="A1872" s="77" t="s">
        <v>19</v>
      </c>
      <c r="B1872" s="68" t="s">
        <v>20</v>
      </c>
      <c r="C1872" s="68" t="s">
        <v>26</v>
      </c>
      <c r="D1872" s="68" t="s">
        <v>307</v>
      </c>
      <c r="E1872" s="89">
        <f>+IF(ISNUMBER(DATA!H1224),DATA!H1224,"n/a")</f>
        <v>3.5553900000000001</v>
      </c>
      <c r="F1872" s="79">
        <f>+IF(ISNUMBER(DATA!I1224),DATA!I1224,"n/a")</f>
        <v>2.7966999999999999E-2</v>
      </c>
      <c r="G1872" s="89">
        <f>+IF(ISNUMBER(DATA!J1224),DATA!J1224,"n/a")</f>
        <v>3.5243530000000001</v>
      </c>
      <c r="H1872" s="79">
        <f>+IF(ISNUMBER(DATA!K1224),DATA!K1224,"n/a")</f>
        <v>2.4087999999999998E-2</v>
      </c>
      <c r="I1872" s="89">
        <f>+IF(ISNUMBER(DATA!L1224),DATA!L1224,"n/a")</f>
        <v>3.5519250000000002</v>
      </c>
      <c r="J1872" s="79">
        <f>+IF(ISNUMBER(DATA!M1224),DATA!M1224,"n/a")</f>
        <v>3.2865999999999999E-2</v>
      </c>
      <c r="K1872" s="89">
        <f>+IF(ISNUMBER(DATA!N1224),DATA!N1224,"n/a")</f>
        <v>3.5303849999999999</v>
      </c>
      <c r="L1872" s="79">
        <f>+IF(ISNUMBER(DATA!O1224),DATA!O1224,"n/a")</f>
        <v>1.7611000000000002E-2</v>
      </c>
      <c r="M1872" s="68"/>
      <c r="N1872" s="68"/>
      <c r="O1872" s="68"/>
      <c r="P1872" s="68"/>
      <c r="Q1872" s="68"/>
      <c r="S1872" s="72"/>
      <c r="U1872" s="72"/>
      <c r="W1872" s="72"/>
      <c r="Y1872" s="72"/>
    </row>
    <row r="1873" spans="1:25" s="71" customFormat="1" x14ac:dyDescent="0.2">
      <c r="A1873" s="77" t="s">
        <v>19</v>
      </c>
      <c r="B1873" s="68" t="s">
        <v>20</v>
      </c>
      <c r="C1873" s="68" t="s">
        <v>26</v>
      </c>
      <c r="D1873" s="68" t="s">
        <v>308</v>
      </c>
      <c r="E1873" s="89">
        <f>+IF(ISNUMBER(DATA!H1225),DATA!H1225,"n/a")</f>
        <v>4.259728</v>
      </c>
      <c r="F1873" s="79">
        <f>+IF(ISNUMBER(DATA!I1225),DATA!I1225,"n/a")</f>
        <v>0.12470000000000001</v>
      </c>
      <c r="G1873" s="89">
        <f>+IF(ISNUMBER(DATA!J1225),DATA!J1225,"n/a")</f>
        <v>4.112857</v>
      </c>
      <c r="H1873" s="79">
        <f>+IF(ISNUMBER(DATA!K1225),DATA!K1225,"n/a")</f>
        <v>0.148308</v>
      </c>
      <c r="I1873" s="89">
        <f>+IF(ISNUMBER(DATA!L1225),DATA!L1225,"n/a")</f>
        <v>4.0594250000000001</v>
      </c>
      <c r="J1873" s="79">
        <f>+IF(ISNUMBER(DATA!M1225),DATA!M1225,"n/a")</f>
        <v>8.5868E-2</v>
      </c>
      <c r="K1873" s="89">
        <f>+IF(ISNUMBER(DATA!N1225),DATA!N1225,"n/a")</f>
        <v>3.796109</v>
      </c>
      <c r="L1873" s="79">
        <f>+IF(ISNUMBER(DATA!O1225),DATA!O1225,"n/a")</f>
        <v>6.7111000000000004E-2</v>
      </c>
      <c r="M1873" s="68"/>
      <c r="N1873" s="68"/>
      <c r="O1873" s="68"/>
      <c r="P1873" s="68"/>
      <c r="Q1873" s="68"/>
      <c r="S1873" s="72"/>
      <c r="U1873" s="72"/>
      <c r="W1873" s="72"/>
      <c r="Y1873" s="72"/>
    </row>
    <row r="1874" spans="1:25" s="71" customFormat="1" x14ac:dyDescent="0.2">
      <c r="A1874" s="77" t="s">
        <v>19</v>
      </c>
      <c r="B1874" s="68" t="s">
        <v>20</v>
      </c>
      <c r="C1874" s="68" t="s">
        <v>26</v>
      </c>
      <c r="D1874" s="68" t="s">
        <v>309</v>
      </c>
      <c r="E1874" s="89">
        <f>+IF(ISNUMBER(DATA!H1226),DATA!H1226,"n/a")</f>
        <v>3.6916180000000001</v>
      </c>
      <c r="F1874" s="79">
        <f>+IF(ISNUMBER(DATA!I1226),DATA!I1226,"n/a")</f>
        <v>1.9980000000000001E-2</v>
      </c>
      <c r="G1874" s="89">
        <f>+IF(ISNUMBER(DATA!J1226),DATA!J1226,"n/a")</f>
        <v>3.645756</v>
      </c>
      <c r="H1874" s="79">
        <f>+IF(ISNUMBER(DATA!K1226),DATA!K1226,"n/a")</f>
        <v>-9.1000000000000003E-5</v>
      </c>
      <c r="I1874" s="89">
        <f>+IF(ISNUMBER(DATA!L1226),DATA!L1226,"n/a")</f>
        <v>3.644784</v>
      </c>
      <c r="J1874" s="79">
        <f>+IF(ISNUMBER(DATA!M1226),DATA!M1226,"n/a")</f>
        <v>-1.983E-3</v>
      </c>
      <c r="K1874" s="89">
        <f>+IF(ISNUMBER(DATA!N1226),DATA!N1226,"n/a")</f>
        <v>3.6208420000000001</v>
      </c>
      <c r="L1874" s="79">
        <f>+IF(ISNUMBER(DATA!O1226),DATA!O1226,"n/a")</f>
        <v>7.0087999999999998E-2</v>
      </c>
      <c r="M1874" s="68"/>
      <c r="N1874" s="68"/>
      <c r="O1874" s="68"/>
      <c r="P1874" s="68"/>
      <c r="Q1874" s="68"/>
      <c r="S1874" s="72"/>
      <c r="U1874" s="72"/>
      <c r="W1874" s="72"/>
      <c r="Y1874" s="72"/>
    </row>
    <row r="1875" spans="1:25" s="71" customFormat="1" x14ac:dyDescent="0.2">
      <c r="A1875" s="77" t="s">
        <v>19</v>
      </c>
      <c r="B1875" s="68" t="s">
        <v>20</v>
      </c>
      <c r="C1875" s="68" t="s">
        <v>26</v>
      </c>
      <c r="D1875" s="68" t="s">
        <v>310</v>
      </c>
      <c r="E1875" s="89">
        <f>+IF(ISNUMBER(DATA!H1227),DATA!H1227,"n/a")</f>
        <v>3.6589230000000001</v>
      </c>
      <c r="F1875" s="79">
        <f>+IF(ISNUMBER(DATA!I1227),DATA!I1227,"n/a")</f>
        <v>0.20828199999999999</v>
      </c>
      <c r="G1875" s="89">
        <f>+IF(ISNUMBER(DATA!J1227),DATA!J1227,"n/a")</f>
        <v>3.5758510000000001</v>
      </c>
      <c r="H1875" s="79">
        <f>+IF(ISNUMBER(DATA!K1227),DATA!K1227,"n/a")</f>
        <v>0.14563599999999999</v>
      </c>
      <c r="I1875" s="89">
        <f>+IF(ISNUMBER(DATA!L1227),DATA!L1227,"n/a")</f>
        <v>3.5497369999999999</v>
      </c>
      <c r="J1875" s="79">
        <f>+IF(ISNUMBER(DATA!M1227),DATA!M1227,"n/a")</f>
        <v>0.139319</v>
      </c>
      <c r="K1875" s="89">
        <f>+IF(ISNUMBER(DATA!N1227),DATA!N1227,"n/a")</f>
        <v>3.4013360000000001</v>
      </c>
      <c r="L1875" s="79">
        <f>+IF(ISNUMBER(DATA!O1227),DATA!O1227,"n/a")</f>
        <v>9.0444999999999998E-2</v>
      </c>
      <c r="M1875" s="68"/>
      <c r="N1875" s="68"/>
      <c r="O1875" s="68"/>
      <c r="P1875" s="68"/>
      <c r="Q1875" s="68"/>
      <c r="S1875" s="72"/>
      <c r="U1875" s="72"/>
      <c r="W1875" s="72"/>
      <c r="Y1875" s="72"/>
    </row>
    <row r="1876" spans="1:25" s="71" customFormat="1" x14ac:dyDescent="0.2">
      <c r="A1876" s="77" t="s">
        <v>19</v>
      </c>
      <c r="B1876" s="68" t="s">
        <v>20</v>
      </c>
      <c r="C1876" s="68" t="s">
        <v>26</v>
      </c>
      <c r="D1876" s="68" t="s">
        <v>311</v>
      </c>
      <c r="E1876" s="89">
        <f>+IF(ISNUMBER(DATA!H1228),DATA!H1228,"n/a")</f>
        <v>3.6096189999999999</v>
      </c>
      <c r="F1876" s="79">
        <f>+IF(ISNUMBER(DATA!I1228),DATA!I1228,"n/a")</f>
        <v>8.7029999999999996E-2</v>
      </c>
      <c r="G1876" s="89">
        <f>+IF(ISNUMBER(DATA!J1228),DATA!J1228,"n/a")</f>
        <v>3.527577</v>
      </c>
      <c r="H1876" s="79">
        <f>+IF(ISNUMBER(DATA!K1228),DATA!K1228,"n/a")</f>
        <v>3.4146999999999997E-2</v>
      </c>
      <c r="I1876" s="89">
        <f>+IF(ISNUMBER(DATA!L1228),DATA!L1228,"n/a")</f>
        <v>3.489703</v>
      </c>
      <c r="J1876" s="79">
        <f>+IF(ISNUMBER(DATA!M1228),DATA!M1228,"n/a")</f>
        <v>3.8065000000000002E-2</v>
      </c>
      <c r="K1876" s="89">
        <f>+IF(ISNUMBER(DATA!N1228),DATA!N1228,"n/a")</f>
        <v>3.4393850000000001</v>
      </c>
      <c r="L1876" s="79">
        <f>+IF(ISNUMBER(DATA!O1228),DATA!O1228,"n/a")</f>
        <v>6.8820000000000001E-3</v>
      </c>
      <c r="M1876" s="68"/>
      <c r="N1876" s="68"/>
      <c r="O1876" s="68"/>
      <c r="P1876" s="68"/>
      <c r="Q1876" s="68"/>
      <c r="S1876" s="72"/>
      <c r="U1876" s="72"/>
      <c r="W1876" s="72"/>
      <c r="Y1876" s="72"/>
    </row>
    <row r="1877" spans="1:25" s="71" customFormat="1" x14ac:dyDescent="0.2">
      <c r="A1877" s="77" t="s">
        <v>19</v>
      </c>
      <c r="B1877" s="68" t="s">
        <v>20</v>
      </c>
      <c r="C1877" s="68" t="s">
        <v>26</v>
      </c>
      <c r="D1877" s="68" t="s">
        <v>312</v>
      </c>
      <c r="E1877" s="89">
        <f>+IF(ISNUMBER(DATA!H1229),DATA!H1229,"n/a")</f>
        <v>3.8441709999999998</v>
      </c>
      <c r="F1877" s="79">
        <f>+IF(ISNUMBER(DATA!I1229),DATA!I1229,"n/a")</f>
        <v>-7.1557999999999997E-2</v>
      </c>
      <c r="G1877" s="89">
        <f>+IF(ISNUMBER(DATA!J1229),DATA!J1229,"n/a")</f>
        <v>3.9557769999999999</v>
      </c>
      <c r="H1877" s="79">
        <f>+IF(ISNUMBER(DATA!K1229),DATA!K1229,"n/a")</f>
        <v>-4.8558999999999998E-2</v>
      </c>
      <c r="I1877" s="89">
        <f>+IF(ISNUMBER(DATA!L1229),DATA!L1229,"n/a")</f>
        <v>3.9361549999999998</v>
      </c>
      <c r="J1877" s="79">
        <f>+IF(ISNUMBER(DATA!M1229),DATA!M1229,"n/a")</f>
        <v>-5.4077E-2</v>
      </c>
      <c r="K1877" s="89">
        <f>+IF(ISNUMBER(DATA!N1229),DATA!N1229,"n/a")</f>
        <v>3.952639</v>
      </c>
      <c r="L1877" s="79">
        <f>+IF(ISNUMBER(DATA!O1229),DATA!O1229,"n/a")</f>
        <v>-7.4823000000000001E-2</v>
      </c>
      <c r="M1877" s="68"/>
      <c r="N1877" s="68"/>
      <c r="O1877" s="68"/>
      <c r="P1877" s="68"/>
      <c r="Q1877" s="68"/>
      <c r="S1877" s="72"/>
      <c r="U1877" s="72"/>
      <c r="W1877" s="72"/>
      <c r="Y1877" s="72"/>
    </row>
    <row r="1878" spans="1:25" s="71" customFormat="1" x14ac:dyDescent="0.2">
      <c r="A1878" s="77" t="s">
        <v>19</v>
      </c>
      <c r="B1878" s="68" t="s">
        <v>20</v>
      </c>
      <c r="C1878" s="68" t="s">
        <v>26</v>
      </c>
      <c r="D1878" s="68" t="s">
        <v>313</v>
      </c>
      <c r="E1878" s="89">
        <f>+IF(ISNUMBER(DATA!H1230),DATA!H1230,"n/a")</f>
        <v>3.5391360000000001</v>
      </c>
      <c r="F1878" s="79">
        <f>+IF(ISNUMBER(DATA!I1230),DATA!I1230,"n/a")</f>
        <v>-4.8924000000000002E-2</v>
      </c>
      <c r="G1878" s="89">
        <f>+IF(ISNUMBER(DATA!J1230),DATA!J1230,"n/a")</f>
        <v>3.7608419999999998</v>
      </c>
      <c r="H1878" s="79">
        <f>+IF(ISNUMBER(DATA!K1230),DATA!K1230,"n/a")</f>
        <v>6.6532999999999995E-2</v>
      </c>
      <c r="I1878" s="89">
        <f>+IF(ISNUMBER(DATA!L1230),DATA!L1230,"n/a")</f>
        <v>3.641896</v>
      </c>
      <c r="J1878" s="79">
        <f>+IF(ISNUMBER(DATA!M1230),DATA!M1230,"n/a")</f>
        <v>4.9727E-2</v>
      </c>
      <c r="K1878" s="89">
        <f>+IF(ISNUMBER(DATA!N1230),DATA!N1230,"n/a")</f>
        <v>3.517903</v>
      </c>
      <c r="L1878" s="79">
        <f>+IF(ISNUMBER(DATA!O1230),DATA!O1230,"n/a")</f>
        <v>2.1642000000000002E-2</v>
      </c>
      <c r="M1878" s="68"/>
      <c r="N1878" s="68"/>
      <c r="O1878" s="68"/>
      <c r="P1878" s="68"/>
      <c r="Q1878" s="68"/>
      <c r="S1878" s="72"/>
      <c r="U1878" s="72"/>
      <c r="W1878" s="72"/>
      <c r="Y1878" s="72"/>
    </row>
    <row r="1879" spans="1:25" s="71" customFormat="1" x14ac:dyDescent="0.2">
      <c r="A1879" s="77" t="s">
        <v>19</v>
      </c>
      <c r="B1879" s="68" t="s">
        <v>20</v>
      </c>
      <c r="C1879" s="68" t="s">
        <v>26</v>
      </c>
      <c r="D1879" s="68" t="s">
        <v>314</v>
      </c>
      <c r="E1879" s="89">
        <f>+IF(ISNUMBER(DATA!H1231),DATA!H1231,"n/a")</f>
        <v>4.0873359999999996</v>
      </c>
      <c r="F1879" s="79">
        <f>+IF(ISNUMBER(DATA!I1231),DATA!I1231,"n/a")</f>
        <v>-0.16245799999999999</v>
      </c>
      <c r="G1879" s="89">
        <f>+IF(ISNUMBER(DATA!J1231),DATA!J1231,"n/a")</f>
        <v>4.0165150000000001</v>
      </c>
      <c r="H1879" s="79">
        <f>+IF(ISNUMBER(DATA!K1231),DATA!K1231,"n/a")</f>
        <v>-0.178509</v>
      </c>
      <c r="I1879" s="89">
        <f>+IF(ISNUMBER(DATA!L1231),DATA!L1231,"n/a")</f>
        <v>4.0678369999999999</v>
      </c>
      <c r="J1879" s="79">
        <f>+IF(ISNUMBER(DATA!M1231),DATA!M1231,"n/a")</f>
        <v>-0.17325699999999999</v>
      </c>
      <c r="K1879" s="89">
        <f>+IF(ISNUMBER(DATA!N1231),DATA!N1231,"n/a")</f>
        <v>4.2881200000000002</v>
      </c>
      <c r="L1879" s="79">
        <f>+IF(ISNUMBER(DATA!O1231),DATA!O1231,"n/a")</f>
        <v>-0.122152</v>
      </c>
      <c r="M1879" s="68"/>
      <c r="N1879" s="68"/>
      <c r="O1879" s="68"/>
      <c r="P1879" s="68"/>
      <c r="Q1879" s="68"/>
      <c r="S1879" s="72"/>
      <c r="U1879" s="72"/>
      <c r="W1879" s="72"/>
      <c r="Y1879" s="72"/>
    </row>
    <row r="1880" spans="1:25" s="71" customFormat="1" x14ac:dyDescent="0.2">
      <c r="A1880" s="77" t="s">
        <v>19</v>
      </c>
      <c r="B1880" s="68" t="s">
        <v>20</v>
      </c>
      <c r="C1880" s="68" t="s">
        <v>26</v>
      </c>
      <c r="D1880" s="68" t="s">
        <v>315</v>
      </c>
      <c r="E1880" s="89">
        <f>+IF(ISNUMBER(DATA!H1232),DATA!H1232,"n/a")</f>
        <v>3.5097710000000002</v>
      </c>
      <c r="F1880" s="79">
        <f>+IF(ISNUMBER(DATA!I1232),DATA!I1232,"n/a")</f>
        <v>2.7172999999999999E-2</v>
      </c>
      <c r="G1880" s="89">
        <f>+IF(ISNUMBER(DATA!J1232),DATA!J1232,"n/a")</f>
        <v>3.488928</v>
      </c>
      <c r="H1880" s="79">
        <f>+IF(ISNUMBER(DATA!K1232),DATA!K1232,"n/a")</f>
        <v>-1.431E-3</v>
      </c>
      <c r="I1880" s="89">
        <f>+IF(ISNUMBER(DATA!L1232),DATA!L1232,"n/a")</f>
        <v>3.486253</v>
      </c>
      <c r="J1880" s="79">
        <f>+IF(ISNUMBER(DATA!M1232),DATA!M1232,"n/a")</f>
        <v>-5.5669999999999999E-3</v>
      </c>
      <c r="K1880" s="89">
        <f>+IF(ISNUMBER(DATA!N1232),DATA!N1232,"n/a")</f>
        <v>3.4269720000000001</v>
      </c>
      <c r="L1880" s="79">
        <f>+IF(ISNUMBER(DATA!O1232),DATA!O1232,"n/a")</f>
        <v>-1.9528E-2</v>
      </c>
      <c r="M1880" s="68"/>
      <c r="N1880" s="68"/>
      <c r="O1880" s="68"/>
      <c r="P1880" s="68"/>
      <c r="Q1880" s="68"/>
      <c r="S1880" s="72"/>
      <c r="U1880" s="72"/>
      <c r="W1880" s="72"/>
      <c r="Y1880" s="72"/>
    </row>
    <row r="1881" spans="1:25" s="71" customFormat="1" x14ac:dyDescent="0.2">
      <c r="A1881" s="77" t="s">
        <v>19</v>
      </c>
      <c r="B1881" s="68" t="s">
        <v>20</v>
      </c>
      <c r="C1881" s="68" t="s">
        <v>26</v>
      </c>
      <c r="D1881" s="68" t="s">
        <v>316</v>
      </c>
      <c r="E1881" s="89">
        <f>+IF(ISNUMBER(DATA!H1233),DATA!H1233,"n/a")</f>
        <v>3.2378450000000001</v>
      </c>
      <c r="F1881" s="79">
        <f>+IF(ISNUMBER(DATA!I1233),DATA!I1233,"n/a")</f>
        <v>7.0510000000000003E-2</v>
      </c>
      <c r="G1881" s="89">
        <f>+IF(ISNUMBER(DATA!J1233),DATA!J1233,"n/a")</f>
        <v>3.2228680000000001</v>
      </c>
      <c r="H1881" s="79">
        <f>+IF(ISNUMBER(DATA!K1233),DATA!K1233,"n/a")</f>
        <v>3.3424000000000002E-2</v>
      </c>
      <c r="I1881" s="89">
        <f>+IF(ISNUMBER(DATA!L1233),DATA!L1233,"n/a")</f>
        <v>3.2299540000000002</v>
      </c>
      <c r="J1881" s="79">
        <f>+IF(ISNUMBER(DATA!M1233),DATA!M1233,"n/a")</f>
        <v>2.5915000000000001E-2</v>
      </c>
      <c r="K1881" s="89">
        <f>+IF(ISNUMBER(DATA!N1233),DATA!N1233,"n/a")</f>
        <v>3.1546020000000001</v>
      </c>
      <c r="L1881" s="79">
        <f>+IF(ISNUMBER(DATA!O1233),DATA!O1233,"n/a")</f>
        <v>-6.8659999999999997E-3</v>
      </c>
      <c r="M1881" s="68"/>
      <c r="N1881" s="68"/>
      <c r="O1881" s="68"/>
      <c r="P1881" s="68"/>
      <c r="Q1881" s="68"/>
      <c r="S1881" s="72"/>
      <c r="U1881" s="72"/>
      <c r="W1881" s="72"/>
      <c r="Y1881" s="72"/>
    </row>
    <row r="1882" spans="1:25" s="71" customFormat="1" x14ac:dyDescent="0.2">
      <c r="A1882" s="77" t="s">
        <v>19</v>
      </c>
      <c r="B1882" s="68" t="s">
        <v>20</v>
      </c>
      <c r="C1882" s="68" t="s">
        <v>26</v>
      </c>
      <c r="D1882" s="68" t="s">
        <v>317</v>
      </c>
      <c r="E1882" s="89">
        <f>+IF(ISNUMBER(DATA!H1234),DATA!H1234,"n/a")</f>
        <v>3.2339639999999998</v>
      </c>
      <c r="F1882" s="79">
        <f>+IF(ISNUMBER(DATA!I1234),DATA!I1234,"n/a")</f>
        <v>0.20632900000000001</v>
      </c>
      <c r="G1882" s="89">
        <f>+IF(ISNUMBER(DATA!J1234),DATA!J1234,"n/a")</f>
        <v>3.216491</v>
      </c>
      <c r="H1882" s="79">
        <f>+IF(ISNUMBER(DATA!K1234),DATA!K1234,"n/a")</f>
        <v>0.11002000000000001</v>
      </c>
      <c r="I1882" s="89">
        <f>+IF(ISNUMBER(DATA!L1234),DATA!L1234,"n/a")</f>
        <v>3.1951520000000002</v>
      </c>
      <c r="J1882" s="79">
        <f>+IF(ISNUMBER(DATA!M1234),DATA!M1234,"n/a")</f>
        <v>7.4115E-2</v>
      </c>
      <c r="K1882" s="89">
        <f>+IF(ISNUMBER(DATA!N1234),DATA!N1234,"n/a")</f>
        <v>2.9961660000000001</v>
      </c>
      <c r="L1882" s="79">
        <f>+IF(ISNUMBER(DATA!O1234),DATA!O1234,"n/a")</f>
        <v>-1.0581999999999999E-2</v>
      </c>
      <c r="M1882" s="68"/>
      <c r="N1882" s="68"/>
      <c r="O1882" s="68"/>
      <c r="P1882" s="68"/>
      <c r="Q1882" s="68"/>
      <c r="S1882" s="72"/>
      <c r="U1882" s="72"/>
      <c r="W1882" s="72"/>
      <c r="Y1882" s="72"/>
    </row>
    <row r="1883" spans="1:25" s="71" customFormat="1" x14ac:dyDescent="0.2">
      <c r="A1883" s="77" t="s">
        <v>19</v>
      </c>
      <c r="B1883" s="68" t="s">
        <v>20</v>
      </c>
      <c r="C1883" s="68" t="s">
        <v>26</v>
      </c>
      <c r="D1883" s="68" t="s">
        <v>318</v>
      </c>
      <c r="E1883" s="89">
        <f>+IF(ISNUMBER(DATA!H1235),DATA!H1235,"n/a")</f>
        <v>4.0986279999999997</v>
      </c>
      <c r="F1883" s="79">
        <f>+IF(ISNUMBER(DATA!I1235),DATA!I1235,"n/a")</f>
        <v>8.5730000000000001E-2</v>
      </c>
      <c r="G1883" s="89">
        <f>+IF(ISNUMBER(DATA!J1235),DATA!J1235,"n/a")</f>
        <v>3.8719030000000001</v>
      </c>
      <c r="H1883" s="79">
        <f>+IF(ISNUMBER(DATA!K1235),DATA!K1235,"n/a")</f>
        <v>3.6152999999999998E-2</v>
      </c>
      <c r="I1883" s="89">
        <f>+IF(ISNUMBER(DATA!L1235),DATA!L1235,"n/a")</f>
        <v>3.8859249999999999</v>
      </c>
      <c r="J1883" s="79">
        <f>+IF(ISNUMBER(DATA!M1235),DATA!M1235,"n/a")</f>
        <v>7.1890999999999997E-2</v>
      </c>
      <c r="K1883" s="89">
        <f>+IF(ISNUMBER(DATA!N1235),DATA!N1235,"n/a")</f>
        <v>3.8750149999999999</v>
      </c>
      <c r="L1883" s="79">
        <f>+IF(ISNUMBER(DATA!O1235),DATA!O1235,"n/a")</f>
        <v>0.104542</v>
      </c>
      <c r="M1883" s="68"/>
      <c r="N1883" s="68"/>
      <c r="O1883" s="68"/>
      <c r="P1883" s="68"/>
      <c r="Q1883" s="68"/>
      <c r="S1883" s="72"/>
      <c r="U1883" s="72"/>
      <c r="W1883" s="72"/>
      <c r="Y1883" s="72"/>
    </row>
    <row r="1884" spans="1:25" s="71" customFormat="1" x14ac:dyDescent="0.2">
      <c r="A1884" s="77" t="s">
        <v>19</v>
      </c>
      <c r="B1884" s="68" t="s">
        <v>20</v>
      </c>
      <c r="C1884" s="68" t="s">
        <v>26</v>
      </c>
      <c r="D1884" s="68" t="s">
        <v>319</v>
      </c>
      <c r="E1884" s="89">
        <f>+IF(ISNUMBER(DATA!H1236),DATA!H1236,"n/a")</f>
        <v>4.848293</v>
      </c>
      <c r="F1884" s="79">
        <f>+IF(ISNUMBER(DATA!I1236),DATA!I1236,"n/a")</f>
        <v>-3.666E-3</v>
      </c>
      <c r="G1884" s="89">
        <f>+IF(ISNUMBER(DATA!J1236),DATA!J1236,"n/a")</f>
        <v>4.818721</v>
      </c>
      <c r="H1884" s="79">
        <f>+IF(ISNUMBER(DATA!K1236),DATA!K1236,"n/a")</f>
        <v>3.0603000000000002E-2</v>
      </c>
      <c r="I1884" s="89">
        <f>+IF(ISNUMBER(DATA!L1236),DATA!L1236,"n/a")</f>
        <v>4.8348959999999996</v>
      </c>
      <c r="J1884" s="79">
        <f>+IF(ISNUMBER(DATA!M1236),DATA!M1236,"n/a")</f>
        <v>5.2173999999999998E-2</v>
      </c>
      <c r="K1884" s="89">
        <f>+IF(ISNUMBER(DATA!N1236),DATA!N1236,"n/a")</f>
        <v>4.7913189999999997</v>
      </c>
      <c r="L1884" s="79">
        <f>+IF(ISNUMBER(DATA!O1236),DATA!O1236,"n/a")</f>
        <v>1.1542999999999999E-2</v>
      </c>
      <c r="M1884" s="68"/>
      <c r="N1884" s="68"/>
      <c r="O1884" s="68"/>
      <c r="P1884" s="68"/>
      <c r="Q1884" s="68"/>
      <c r="S1884" s="72"/>
      <c r="U1884" s="72"/>
      <c r="W1884" s="72"/>
      <c r="Y1884" s="72"/>
    </row>
    <row r="1885" spans="1:25" s="71" customFormat="1" x14ac:dyDescent="0.2">
      <c r="A1885" s="77" t="s">
        <v>19</v>
      </c>
      <c r="B1885" s="68" t="s">
        <v>20</v>
      </c>
      <c r="C1885" s="68" t="s">
        <v>26</v>
      </c>
      <c r="D1885" s="68" t="s">
        <v>320</v>
      </c>
      <c r="E1885" s="89">
        <f>+IF(ISNUMBER(DATA!H1237),DATA!H1237,"n/a")</f>
        <v>3.8002739999999999</v>
      </c>
      <c r="F1885" s="79">
        <f>+IF(ISNUMBER(DATA!I1237),DATA!I1237,"n/a")</f>
        <v>4.6515000000000001E-2</v>
      </c>
      <c r="G1885" s="89">
        <f>+IF(ISNUMBER(DATA!J1237),DATA!J1237,"n/a")</f>
        <v>3.7590129999999999</v>
      </c>
      <c r="H1885" s="79">
        <f>+IF(ISNUMBER(DATA!K1237),DATA!K1237,"n/a")</f>
        <v>-2.9545999999999999E-2</v>
      </c>
      <c r="I1885" s="89">
        <f>+IF(ISNUMBER(DATA!L1237),DATA!L1237,"n/a")</f>
        <v>3.8081700000000001</v>
      </c>
      <c r="J1885" s="79">
        <f>+IF(ISNUMBER(DATA!M1237),DATA!M1237,"n/a")</f>
        <v>-2.8279999999999998E-3</v>
      </c>
      <c r="K1885" s="89">
        <f>+IF(ISNUMBER(DATA!N1237),DATA!N1237,"n/a")</f>
        <v>3.7778290000000001</v>
      </c>
      <c r="L1885" s="79">
        <f>+IF(ISNUMBER(DATA!O1237),DATA!O1237,"n/a")</f>
        <v>1.5471E-2</v>
      </c>
      <c r="M1885" s="68"/>
      <c r="N1885" s="68"/>
      <c r="O1885" s="68"/>
      <c r="P1885" s="68"/>
      <c r="Q1885" s="68"/>
      <c r="S1885" s="72"/>
      <c r="U1885" s="72"/>
      <c r="W1885" s="72"/>
      <c r="Y1885" s="72"/>
    </row>
    <row r="1886" spans="1:25" s="71" customFormat="1" x14ac:dyDescent="0.2">
      <c r="A1886" s="77" t="s">
        <v>19</v>
      </c>
      <c r="B1886" s="68" t="s">
        <v>20</v>
      </c>
      <c r="C1886" s="68" t="s">
        <v>26</v>
      </c>
      <c r="D1886" s="68" t="s">
        <v>321</v>
      </c>
      <c r="E1886" s="89">
        <f>+IF(ISNUMBER(DATA!H1238),DATA!H1238,"n/a")</f>
        <v>4.3064470000000004</v>
      </c>
      <c r="F1886" s="79">
        <f>+IF(ISNUMBER(DATA!I1238),DATA!I1238,"n/a")</f>
        <v>5.5730000000000002E-2</v>
      </c>
      <c r="G1886" s="89">
        <f>+IF(ISNUMBER(DATA!J1238),DATA!J1238,"n/a")</f>
        <v>4.2379910000000001</v>
      </c>
      <c r="H1886" s="79">
        <f>+IF(ISNUMBER(DATA!K1238),DATA!K1238,"n/a")</f>
        <v>5.0012000000000001E-2</v>
      </c>
      <c r="I1886" s="89">
        <f>+IF(ISNUMBER(DATA!L1238),DATA!L1238,"n/a")</f>
        <v>4.1622260000000004</v>
      </c>
      <c r="J1886" s="79">
        <f>+IF(ISNUMBER(DATA!M1238),DATA!M1238,"n/a")</f>
        <v>5.7452000000000003E-2</v>
      </c>
      <c r="K1886" s="89">
        <f>+IF(ISNUMBER(DATA!N1238),DATA!N1238,"n/a")</f>
        <v>4.1877069999999996</v>
      </c>
      <c r="L1886" s="79">
        <f>+IF(ISNUMBER(DATA!O1238),DATA!O1238,"n/a")</f>
        <v>7.7817999999999998E-2</v>
      </c>
      <c r="M1886" s="68"/>
      <c r="N1886" s="68"/>
      <c r="O1886" s="68"/>
      <c r="P1886" s="68"/>
      <c r="Q1886" s="68"/>
      <c r="S1886" s="72"/>
      <c r="U1886" s="72"/>
      <c r="W1886" s="72"/>
      <c r="Y1886" s="72"/>
    </row>
    <row r="1887" spans="1:25" s="71" customFormat="1" x14ac:dyDescent="0.2">
      <c r="A1887" s="77" t="s">
        <v>19</v>
      </c>
      <c r="B1887" s="68" t="s">
        <v>20</v>
      </c>
      <c r="C1887" s="68" t="s">
        <v>26</v>
      </c>
      <c r="D1887" s="68" t="s">
        <v>322</v>
      </c>
      <c r="E1887" s="89">
        <f>+IF(ISNUMBER(DATA!H1239),DATA!H1239,"n/a")</f>
        <v>4.4114209999999998</v>
      </c>
      <c r="F1887" s="79">
        <f>+IF(ISNUMBER(DATA!I1239),DATA!I1239,"n/a")</f>
        <v>-1.2395E-2</v>
      </c>
      <c r="G1887" s="89">
        <f>+IF(ISNUMBER(DATA!J1239),DATA!J1239,"n/a")</f>
        <v>4.3922049999999997</v>
      </c>
      <c r="H1887" s="79">
        <f>+IF(ISNUMBER(DATA!K1239),DATA!K1239,"n/a")</f>
        <v>1.24E-3</v>
      </c>
      <c r="I1887" s="89">
        <f>+IF(ISNUMBER(DATA!L1239),DATA!L1239,"n/a")</f>
        <v>4.4149079999999996</v>
      </c>
      <c r="J1887" s="79">
        <f>+IF(ISNUMBER(DATA!M1239),DATA!M1239,"n/a")</f>
        <v>8.8459999999999997E-3</v>
      </c>
      <c r="K1887" s="89">
        <f>+IF(ISNUMBER(DATA!N1239),DATA!N1239,"n/a")</f>
        <v>4.4342240000000004</v>
      </c>
      <c r="L1887" s="79">
        <f>+IF(ISNUMBER(DATA!O1239),DATA!O1239,"n/a")</f>
        <v>3.8755999999999999E-2</v>
      </c>
      <c r="M1887" s="68"/>
      <c r="N1887" s="68"/>
      <c r="O1887" s="68"/>
      <c r="P1887" s="68"/>
      <c r="Q1887" s="68"/>
      <c r="S1887" s="72"/>
      <c r="U1887" s="72"/>
      <c r="W1887" s="72"/>
      <c r="Y1887" s="72"/>
    </row>
    <row r="1888" spans="1:25" s="71" customFormat="1" x14ac:dyDescent="0.2">
      <c r="A1888" s="77" t="s">
        <v>19</v>
      </c>
      <c r="B1888" s="68" t="s">
        <v>20</v>
      </c>
      <c r="C1888" s="68" t="s">
        <v>26</v>
      </c>
      <c r="D1888" s="68" t="s">
        <v>323</v>
      </c>
      <c r="E1888" s="89">
        <f>+IF(ISNUMBER(DATA!H1240),DATA!H1240,"n/a")</f>
        <v>3.6622870000000001</v>
      </c>
      <c r="F1888" s="79">
        <f>+IF(ISNUMBER(DATA!I1240),DATA!I1240,"n/a")</f>
        <v>0.119476</v>
      </c>
      <c r="G1888" s="89">
        <f>+IF(ISNUMBER(DATA!J1240),DATA!J1240,"n/a")</f>
        <v>3.6393550000000001</v>
      </c>
      <c r="H1888" s="79">
        <f>+IF(ISNUMBER(DATA!K1240),DATA!K1240,"n/a")</f>
        <v>0.11135399999999999</v>
      </c>
      <c r="I1888" s="89">
        <f>+IF(ISNUMBER(DATA!L1240),DATA!L1240,"n/a")</f>
        <v>3.5819580000000002</v>
      </c>
      <c r="J1888" s="79">
        <f>+IF(ISNUMBER(DATA!M1240),DATA!M1240,"n/a")</f>
        <v>8.4025000000000002E-2</v>
      </c>
      <c r="K1888" s="89">
        <f>+IF(ISNUMBER(DATA!N1240),DATA!N1240,"n/a")</f>
        <v>3.4194070000000001</v>
      </c>
      <c r="L1888" s="79">
        <f>+IF(ISNUMBER(DATA!O1240),DATA!O1240,"n/a")</f>
        <v>3.7529E-2</v>
      </c>
      <c r="M1888" s="68"/>
      <c r="N1888" s="68"/>
      <c r="O1888" s="68"/>
      <c r="P1888" s="68"/>
      <c r="Q1888" s="68"/>
      <c r="S1888" s="72"/>
      <c r="U1888" s="72"/>
      <c r="W1888" s="72"/>
      <c r="Y1888" s="72"/>
    </row>
    <row r="1889" spans="1:25" s="71" customFormat="1" x14ac:dyDescent="0.2">
      <c r="A1889" s="77" t="s">
        <v>19</v>
      </c>
      <c r="B1889" s="68" t="s">
        <v>20</v>
      </c>
      <c r="C1889" s="68" t="s">
        <v>26</v>
      </c>
      <c r="D1889" s="68" t="s">
        <v>324</v>
      </c>
      <c r="E1889" s="89">
        <f>+IF(ISNUMBER(DATA!H1241),DATA!H1241,"n/a")</f>
        <v>3.9571320000000001</v>
      </c>
      <c r="F1889" s="79">
        <f>+IF(ISNUMBER(DATA!I1241),DATA!I1241,"n/a")</f>
        <v>7.1822999999999998E-2</v>
      </c>
      <c r="G1889" s="89">
        <f>+IF(ISNUMBER(DATA!J1241),DATA!J1241,"n/a")</f>
        <v>4.2722290000000003</v>
      </c>
      <c r="H1889" s="79">
        <f>+IF(ISNUMBER(DATA!K1241),DATA!K1241,"n/a")</f>
        <v>0.19464699999999999</v>
      </c>
      <c r="I1889" s="89">
        <f>+IF(ISNUMBER(DATA!L1241),DATA!L1241,"n/a")</f>
        <v>4.0164419999999996</v>
      </c>
      <c r="J1889" s="79">
        <f>+IF(ISNUMBER(DATA!M1241),DATA!M1241,"n/a")</f>
        <v>0.15460699999999999</v>
      </c>
      <c r="K1889" s="89">
        <f>+IF(ISNUMBER(DATA!N1241),DATA!N1241,"n/a")</f>
        <v>3.8889429999999998</v>
      </c>
      <c r="L1889" s="79">
        <f>+IF(ISNUMBER(DATA!O1241),DATA!O1241,"n/a")</f>
        <v>0.13375600000000001</v>
      </c>
      <c r="M1889" s="68"/>
      <c r="N1889" s="68"/>
      <c r="O1889" s="68"/>
      <c r="P1889" s="68"/>
      <c r="Q1889" s="68"/>
      <c r="S1889" s="72"/>
      <c r="U1889" s="72"/>
      <c r="W1889" s="72"/>
      <c r="Y1889" s="72"/>
    </row>
    <row r="1890" spans="1:25" s="71" customFormat="1" x14ac:dyDescent="0.2">
      <c r="A1890" s="77" t="s">
        <v>19</v>
      </c>
      <c r="B1890" s="68" t="s">
        <v>20</v>
      </c>
      <c r="C1890" s="68" t="s">
        <v>26</v>
      </c>
      <c r="D1890" s="68" t="s">
        <v>325</v>
      </c>
      <c r="E1890" s="89">
        <f>+IF(ISNUMBER(DATA!H1242),DATA!H1242,"n/a")</f>
        <v>3.718734</v>
      </c>
      <c r="F1890" s="79">
        <f>+IF(ISNUMBER(DATA!I1242),DATA!I1242,"n/a")</f>
        <v>1.8180999999999999E-2</v>
      </c>
      <c r="G1890" s="89">
        <f>+IF(ISNUMBER(DATA!J1242),DATA!J1242,"n/a")</f>
        <v>3.6841409999999999</v>
      </c>
      <c r="H1890" s="79">
        <f>+IF(ISNUMBER(DATA!K1242),DATA!K1242,"n/a")</f>
        <v>2.5000000000000001E-5</v>
      </c>
      <c r="I1890" s="89">
        <f>+IF(ISNUMBER(DATA!L1242),DATA!L1242,"n/a")</f>
        <v>3.687297</v>
      </c>
      <c r="J1890" s="79">
        <f>+IF(ISNUMBER(DATA!M1242),DATA!M1242,"n/a")</f>
        <v>5.3499999999999999E-4</v>
      </c>
      <c r="K1890" s="89">
        <f>+IF(ISNUMBER(DATA!N1242),DATA!N1242,"n/a")</f>
        <v>3.6639780000000002</v>
      </c>
      <c r="L1890" s="79">
        <f>+IF(ISNUMBER(DATA!O1242),DATA!O1242,"n/a")</f>
        <v>6.4619999999999997E-2</v>
      </c>
      <c r="M1890" s="68"/>
      <c r="N1890" s="68"/>
      <c r="O1890" s="68"/>
      <c r="P1890" s="68"/>
      <c r="Q1890" s="68"/>
      <c r="S1890" s="72"/>
      <c r="U1890" s="72"/>
      <c r="W1890" s="72"/>
      <c r="Y1890" s="72"/>
    </row>
    <row r="1891" spans="1:25" s="71" customFormat="1" x14ac:dyDescent="0.2">
      <c r="A1891" s="77" t="s">
        <v>19</v>
      </c>
      <c r="B1891" s="68" t="s">
        <v>20</v>
      </c>
      <c r="C1891" s="68" t="s">
        <v>26</v>
      </c>
      <c r="D1891" s="68" t="s">
        <v>351</v>
      </c>
      <c r="E1891" s="89">
        <f>+IF(ISNUMBER(DATA!H1243),DATA!H1243,"n/a")</f>
        <v>2.8404099999999999</v>
      </c>
      <c r="F1891" s="79">
        <f>+IF(ISNUMBER(DATA!I1243),DATA!I1243,"n/a")</f>
        <v>0.199901</v>
      </c>
      <c r="G1891" s="89">
        <f>+IF(ISNUMBER(DATA!J1243),DATA!J1243,"n/a")</f>
        <v>2.7831350000000001</v>
      </c>
      <c r="H1891" s="79">
        <f>+IF(ISNUMBER(DATA!K1243),DATA!K1243,"n/a")</f>
        <v>0.10269200000000001</v>
      </c>
      <c r="I1891" s="89">
        <f>+IF(ISNUMBER(DATA!L1243),DATA!L1243,"n/a")</f>
        <v>2.7861210000000001</v>
      </c>
      <c r="J1891" s="79">
        <f>+IF(ISNUMBER(DATA!M1243),DATA!M1243,"n/a")</f>
        <v>7.6021000000000005E-2</v>
      </c>
      <c r="K1891" s="89">
        <f>+IF(ISNUMBER(DATA!N1243),DATA!N1243,"n/a")</f>
        <v>2.7552189999999999</v>
      </c>
      <c r="L1891" s="79">
        <f>+IF(ISNUMBER(DATA!O1243),DATA!O1243,"n/a")</f>
        <v>6.7892999999999995E-2</v>
      </c>
      <c r="M1891" s="68"/>
      <c r="N1891" s="68"/>
      <c r="O1891" s="68"/>
      <c r="P1891" s="68"/>
      <c r="Q1891" s="68"/>
      <c r="S1891" s="72"/>
      <c r="U1891" s="72"/>
      <c r="W1891" s="72"/>
      <c r="Y1891" s="72"/>
    </row>
    <row r="1892" spans="1:25" s="71" customFormat="1" x14ac:dyDescent="0.2">
      <c r="A1892" s="77" t="s">
        <v>19</v>
      </c>
      <c r="B1892" s="68" t="s">
        <v>20</v>
      </c>
      <c r="C1892" s="68" t="s">
        <v>26</v>
      </c>
      <c r="D1892" s="68" t="s">
        <v>352</v>
      </c>
      <c r="E1892" s="89">
        <f>+IF(ISNUMBER(DATA!H1244),DATA!H1244,"n/a")</f>
        <v>3.2285659999999998</v>
      </c>
      <c r="F1892" s="79">
        <f>+IF(ISNUMBER(DATA!I1244),DATA!I1244,"n/a")</f>
        <v>-1.4316000000000001E-2</v>
      </c>
      <c r="G1892" s="89">
        <f>+IF(ISNUMBER(DATA!J1244),DATA!J1244,"n/a")</f>
        <v>3.1966030000000001</v>
      </c>
      <c r="H1892" s="79">
        <f>+IF(ISNUMBER(DATA!K1244),DATA!K1244,"n/a")</f>
        <v>-1.4997999999999999E-2</v>
      </c>
      <c r="I1892" s="89">
        <f>+IF(ISNUMBER(DATA!L1244),DATA!L1244,"n/a")</f>
        <v>3.175316</v>
      </c>
      <c r="J1892" s="79">
        <f>+IF(ISNUMBER(DATA!M1244),DATA!M1244,"n/a")</f>
        <v>-3.1879999999999999E-3</v>
      </c>
      <c r="K1892" s="89">
        <f>+IF(ISNUMBER(DATA!N1244),DATA!N1244,"n/a")</f>
        <v>3.1926890000000001</v>
      </c>
      <c r="L1892" s="79">
        <f>+IF(ISNUMBER(DATA!O1244),DATA!O1244,"n/a")</f>
        <v>-1.1919999999999999E-3</v>
      </c>
      <c r="M1892" s="68"/>
      <c r="N1892" s="68"/>
      <c r="O1892" s="68"/>
      <c r="P1892" s="68"/>
      <c r="Q1892" s="68"/>
      <c r="S1892" s="72"/>
      <c r="U1892" s="72"/>
      <c r="W1892" s="72"/>
      <c r="Y1892" s="72"/>
    </row>
    <row r="1893" spans="1:25" x14ac:dyDescent="0.2">
      <c r="E1893" s="102"/>
      <c r="F1893" s="104"/>
      <c r="G1893" s="102"/>
      <c r="H1893" s="104"/>
      <c r="I1893" s="102"/>
      <c r="J1893" s="104"/>
      <c r="K1893" s="102"/>
      <c r="L1893" s="104"/>
    </row>
    <row r="1894" spans="1:25" s="71" customFormat="1" x14ac:dyDescent="0.2">
      <c r="A1894" s="68" t="s">
        <v>12</v>
      </c>
      <c r="B1894" s="68" t="s">
        <v>23</v>
      </c>
      <c r="C1894" s="68" t="s">
        <v>0</v>
      </c>
      <c r="D1894" s="68" t="s">
        <v>278</v>
      </c>
      <c r="E1894" s="78">
        <f>+IF(ISNUMBER(DATA!H2733),DATA!H2733,"n/a")</f>
        <v>58332.99</v>
      </c>
      <c r="F1894" s="79">
        <f>+IF(ISNUMBER(DATA!I2733),DATA!I2733,"n/a")</f>
        <v>-0.128271</v>
      </c>
      <c r="G1894" s="78">
        <f>+IF(ISNUMBER(DATA!J2733),DATA!J2733,"n/a")</f>
        <v>215007.5</v>
      </c>
      <c r="H1894" s="79">
        <f>+IF(ISNUMBER(DATA!K2733),DATA!K2733,"n/a")</f>
        <v>-5.5201E-2</v>
      </c>
      <c r="I1894" s="78">
        <f>+IF(ISNUMBER(DATA!L2733),DATA!L2733,"n/a")</f>
        <v>470025.93</v>
      </c>
      <c r="J1894" s="79">
        <f>+IF(ISNUMBER(DATA!M2733),DATA!M2733,"n/a")</f>
        <v>-2.0240000000000002E-3</v>
      </c>
      <c r="K1894" s="78">
        <f>+IF(ISNUMBER(DATA!N2733),DATA!N2733,"n/a")</f>
        <v>920878.04</v>
      </c>
      <c r="L1894" s="79">
        <f>+IF(ISNUMBER(DATA!O2733),DATA!O2733,"n/a")</f>
        <v>-3.6480000000000002E-3</v>
      </c>
      <c r="M1894" s="68"/>
      <c r="N1894" s="68"/>
      <c r="O1894" s="68"/>
      <c r="P1894" s="68"/>
      <c r="Q1894" s="68"/>
      <c r="S1894" s="72"/>
      <c r="U1894" s="72"/>
      <c r="W1894" s="72"/>
      <c r="Y1894" s="72"/>
    </row>
    <row r="1895" spans="1:25" s="71" customFormat="1" x14ac:dyDescent="0.2">
      <c r="A1895" s="68" t="s">
        <v>12</v>
      </c>
      <c r="B1895" s="68" t="s">
        <v>23</v>
      </c>
      <c r="C1895" s="68" t="s">
        <v>0</v>
      </c>
      <c r="D1895" s="68" t="s">
        <v>279</v>
      </c>
      <c r="E1895" s="78">
        <f>+IF(ISNUMBER(DATA!H2734),DATA!H2734,"n/a")</f>
        <v>419858.84</v>
      </c>
      <c r="F1895" s="79">
        <f>+IF(ISNUMBER(DATA!I2734),DATA!I2734,"n/a")</f>
        <v>6.1526999999999998E-2</v>
      </c>
      <c r="G1895" s="78">
        <f>+IF(ISNUMBER(DATA!J2734),DATA!J2734,"n/a")</f>
        <v>1366754.4</v>
      </c>
      <c r="H1895" s="79">
        <f>+IF(ISNUMBER(DATA!K2734),DATA!K2734,"n/a")</f>
        <v>5.0243999999999997E-2</v>
      </c>
      <c r="I1895" s="78">
        <f>+IF(ISNUMBER(DATA!L2734),DATA!L2734,"n/a")</f>
        <v>2961364.66</v>
      </c>
      <c r="J1895" s="79">
        <f>+IF(ISNUMBER(DATA!M2734),DATA!M2734,"n/a")</f>
        <v>5.8113999999999999E-2</v>
      </c>
      <c r="K1895" s="78">
        <f>+IF(ISNUMBER(DATA!N2734),DATA!N2734,"n/a")</f>
        <v>5558733.6799999997</v>
      </c>
      <c r="L1895" s="79">
        <f>+IF(ISNUMBER(DATA!O2734),DATA!O2734,"n/a")</f>
        <v>-2.2804000000000001E-2</v>
      </c>
      <c r="M1895" s="68"/>
      <c r="N1895" s="68"/>
      <c r="O1895" s="68"/>
      <c r="P1895" s="68"/>
      <c r="Q1895" s="68"/>
      <c r="S1895" s="72"/>
      <c r="U1895" s="72"/>
      <c r="W1895" s="72"/>
      <c r="Y1895" s="72"/>
    </row>
    <row r="1896" spans="1:25" s="71" customFormat="1" x14ac:dyDescent="0.2">
      <c r="A1896" s="68" t="s">
        <v>12</v>
      </c>
      <c r="B1896" s="68" t="s">
        <v>23</v>
      </c>
      <c r="C1896" s="68" t="s">
        <v>0</v>
      </c>
      <c r="D1896" s="68" t="s">
        <v>280</v>
      </c>
      <c r="E1896" s="78">
        <f>+IF(ISNUMBER(DATA!H2735),DATA!H2735,"n/a")</f>
        <v>487236.71</v>
      </c>
      <c r="F1896" s="79">
        <f>+IF(ISNUMBER(DATA!I2735),DATA!I2735,"n/a")</f>
        <v>-0.16806399999999999</v>
      </c>
      <c r="G1896" s="78">
        <f>+IF(ISNUMBER(DATA!J2735),DATA!J2735,"n/a")</f>
        <v>1679737.2</v>
      </c>
      <c r="H1896" s="79">
        <f>+IF(ISNUMBER(DATA!K2735),DATA!K2735,"n/a")</f>
        <v>-0.14299000000000001</v>
      </c>
      <c r="I1896" s="78">
        <f>+IF(ISNUMBER(DATA!L2735),DATA!L2735,"n/a")</f>
        <v>3602570.3</v>
      </c>
      <c r="J1896" s="79">
        <f>+IF(ISNUMBER(DATA!M2735),DATA!M2735,"n/a")</f>
        <v>-0.13241900000000001</v>
      </c>
      <c r="K1896" s="78">
        <f>+IF(ISNUMBER(DATA!N2735),DATA!N2735,"n/a")</f>
        <v>7807703.5099999998</v>
      </c>
      <c r="L1896" s="79">
        <f>+IF(ISNUMBER(DATA!O2735),DATA!O2735,"n/a")</f>
        <v>-6.2487000000000001E-2</v>
      </c>
      <c r="M1896" s="68"/>
      <c r="N1896" s="68"/>
      <c r="O1896" s="68"/>
      <c r="P1896" s="68"/>
      <c r="Q1896" s="68"/>
      <c r="S1896" s="72"/>
      <c r="U1896" s="72"/>
      <c r="W1896" s="72"/>
      <c r="Y1896" s="72"/>
    </row>
    <row r="1897" spans="1:25" s="71" customFormat="1" x14ac:dyDescent="0.2">
      <c r="A1897" s="68" t="s">
        <v>12</v>
      </c>
      <c r="B1897" s="68" t="s">
        <v>23</v>
      </c>
      <c r="C1897" s="68" t="s">
        <v>0</v>
      </c>
      <c r="D1897" s="68" t="s">
        <v>281</v>
      </c>
      <c r="E1897" s="78">
        <f>+IF(ISNUMBER(DATA!H2736),DATA!H2736,"n/a")</f>
        <v>239625.73</v>
      </c>
      <c r="F1897" s="79">
        <f>+IF(ISNUMBER(DATA!I2736),DATA!I2736,"n/a")</f>
        <v>1.8404E-2</v>
      </c>
      <c r="G1897" s="78">
        <f>+IF(ISNUMBER(DATA!J2736),DATA!J2736,"n/a")</f>
        <v>794464.69</v>
      </c>
      <c r="H1897" s="79">
        <f>+IF(ISNUMBER(DATA!K2736),DATA!K2736,"n/a")</f>
        <v>3.5150000000000001E-2</v>
      </c>
      <c r="I1897" s="78">
        <f>+IF(ISNUMBER(DATA!L2736),DATA!L2736,"n/a")</f>
        <v>1745011.62</v>
      </c>
      <c r="J1897" s="79">
        <f>+IF(ISNUMBER(DATA!M2736),DATA!M2736,"n/a")</f>
        <v>6.5705E-2</v>
      </c>
      <c r="K1897" s="78">
        <f>+IF(ISNUMBER(DATA!N2736),DATA!N2736,"n/a")</f>
        <v>3374114.63</v>
      </c>
      <c r="L1897" s="79">
        <f>+IF(ISNUMBER(DATA!O2736),DATA!O2736,"n/a")</f>
        <v>3.8781000000000003E-2</v>
      </c>
      <c r="M1897" s="68"/>
      <c r="N1897" s="68"/>
      <c r="O1897" s="68"/>
      <c r="P1897" s="68"/>
      <c r="Q1897" s="68"/>
      <c r="S1897" s="72"/>
      <c r="U1897" s="72"/>
      <c r="W1897" s="72"/>
      <c r="Y1897" s="72"/>
    </row>
    <row r="1898" spans="1:25" s="71" customFormat="1" x14ac:dyDescent="0.2">
      <c r="A1898" s="68" t="s">
        <v>12</v>
      </c>
      <c r="B1898" s="68" t="s">
        <v>23</v>
      </c>
      <c r="C1898" s="68" t="s">
        <v>0</v>
      </c>
      <c r="D1898" s="68" t="s">
        <v>282</v>
      </c>
      <c r="E1898" s="78">
        <f>+IF(ISNUMBER(DATA!H2737),DATA!H2737,"n/a")</f>
        <v>452403.49</v>
      </c>
      <c r="F1898" s="79">
        <f>+IF(ISNUMBER(DATA!I2737),DATA!I2737,"n/a")</f>
        <v>-5.2822000000000001E-2</v>
      </c>
      <c r="G1898" s="78">
        <f>+IF(ISNUMBER(DATA!J2737),DATA!J2737,"n/a")</f>
        <v>1533790.83</v>
      </c>
      <c r="H1898" s="79">
        <f>+IF(ISNUMBER(DATA!K2737),DATA!K2737,"n/a")</f>
        <v>-7.6864000000000002E-2</v>
      </c>
      <c r="I1898" s="78">
        <f>+IF(ISNUMBER(DATA!L2737),DATA!L2737,"n/a")</f>
        <v>3222289.46</v>
      </c>
      <c r="J1898" s="79">
        <f>+IF(ISNUMBER(DATA!M2737),DATA!M2737,"n/a")</f>
        <v>-7.1561E-2</v>
      </c>
      <c r="K1898" s="78">
        <f>+IF(ISNUMBER(DATA!N2737),DATA!N2737,"n/a")</f>
        <v>6839290.21</v>
      </c>
      <c r="L1898" s="79">
        <f>+IF(ISNUMBER(DATA!O2737),DATA!O2737,"n/a")</f>
        <v>1.2903E-2</v>
      </c>
      <c r="M1898" s="68"/>
      <c r="N1898" s="68"/>
      <c r="O1898" s="68"/>
      <c r="P1898" s="68"/>
      <c r="Q1898" s="68"/>
      <c r="S1898" s="72"/>
      <c r="U1898" s="72"/>
      <c r="W1898" s="72"/>
      <c r="Y1898" s="72"/>
    </row>
    <row r="1899" spans="1:25" s="71" customFormat="1" x14ac:dyDescent="0.2">
      <c r="A1899" s="68" t="s">
        <v>12</v>
      </c>
      <c r="B1899" s="68" t="s">
        <v>23</v>
      </c>
      <c r="C1899" s="68" t="s">
        <v>0</v>
      </c>
      <c r="D1899" s="68" t="s">
        <v>283</v>
      </c>
      <c r="E1899" s="78">
        <f>+IF(ISNUMBER(DATA!H2738),DATA!H2738,"n/a")</f>
        <v>200732.39</v>
      </c>
      <c r="F1899" s="79">
        <f>+IF(ISNUMBER(DATA!I2738),DATA!I2738,"n/a")</f>
        <v>0.21562799999999999</v>
      </c>
      <c r="G1899" s="78">
        <f>+IF(ISNUMBER(DATA!J2738),DATA!J2738,"n/a")</f>
        <v>685720.53</v>
      </c>
      <c r="H1899" s="79">
        <f>+IF(ISNUMBER(DATA!K2738),DATA!K2738,"n/a")</f>
        <v>0.21662699999999999</v>
      </c>
      <c r="I1899" s="78">
        <f>+IF(ISNUMBER(DATA!L2738),DATA!L2738,"n/a")</f>
        <v>1307210.3700000001</v>
      </c>
      <c r="J1899" s="79">
        <f>+IF(ISNUMBER(DATA!M2738),DATA!M2738,"n/a")</f>
        <v>8.8979000000000003E-2</v>
      </c>
      <c r="K1899" s="78">
        <f>+IF(ISNUMBER(DATA!N2738),DATA!N2738,"n/a")</f>
        <v>2439174.81</v>
      </c>
      <c r="L1899" s="79">
        <f>+IF(ISNUMBER(DATA!O2738),DATA!O2738,"n/a")</f>
        <v>-1.4522E-2</v>
      </c>
      <c r="M1899" s="68"/>
      <c r="N1899" s="68"/>
      <c r="O1899" s="68"/>
      <c r="P1899" s="68"/>
      <c r="Q1899" s="68"/>
      <c r="S1899" s="72"/>
      <c r="U1899" s="72"/>
      <c r="W1899" s="72"/>
      <c r="Y1899" s="72"/>
    </row>
    <row r="1900" spans="1:25" s="71" customFormat="1" x14ac:dyDescent="0.2">
      <c r="A1900" s="68" t="s">
        <v>12</v>
      </c>
      <c r="B1900" s="68" t="s">
        <v>23</v>
      </c>
      <c r="C1900" s="68" t="s">
        <v>0</v>
      </c>
      <c r="D1900" s="68" t="s">
        <v>284</v>
      </c>
      <c r="E1900" s="78">
        <f>+IF(ISNUMBER(DATA!H2739),DATA!H2739,"n/a")</f>
        <v>176638.2</v>
      </c>
      <c r="F1900" s="79">
        <f>+IF(ISNUMBER(DATA!I2739),DATA!I2739,"n/a")</f>
        <v>9.8840000000000004E-3</v>
      </c>
      <c r="G1900" s="78">
        <f>+IF(ISNUMBER(DATA!J2739),DATA!J2739,"n/a")</f>
        <v>589451.85</v>
      </c>
      <c r="H1900" s="79">
        <f>+IF(ISNUMBER(DATA!K2739),DATA!K2739,"n/a")</f>
        <v>3.2383000000000002E-2</v>
      </c>
      <c r="I1900" s="78">
        <f>+IF(ISNUMBER(DATA!L2739),DATA!L2739,"n/a")</f>
        <v>1228305.99</v>
      </c>
      <c r="J1900" s="79">
        <f>+IF(ISNUMBER(DATA!M2739),DATA!M2739,"n/a")</f>
        <v>2.5649000000000002E-2</v>
      </c>
      <c r="K1900" s="78">
        <f>+IF(ISNUMBER(DATA!N2739),DATA!N2739,"n/a")</f>
        <v>2393769.38</v>
      </c>
      <c r="L1900" s="79">
        <f>+IF(ISNUMBER(DATA!O2739),DATA!O2739,"n/a")</f>
        <v>-3.1545999999999998E-2</v>
      </c>
      <c r="M1900" s="68"/>
      <c r="N1900" s="68"/>
      <c r="O1900" s="68"/>
      <c r="P1900" s="68"/>
      <c r="Q1900" s="68"/>
      <c r="S1900" s="72"/>
      <c r="U1900" s="72"/>
      <c r="W1900" s="72"/>
      <c r="Y1900" s="72"/>
    </row>
    <row r="1901" spans="1:25" s="71" customFormat="1" x14ac:dyDescent="0.2">
      <c r="A1901" s="68" t="s">
        <v>12</v>
      </c>
      <c r="B1901" s="68" t="s">
        <v>23</v>
      </c>
      <c r="C1901" s="68" t="s">
        <v>0</v>
      </c>
      <c r="D1901" s="68" t="s">
        <v>285</v>
      </c>
      <c r="E1901" s="78">
        <f>+IF(ISNUMBER(DATA!H2740),DATA!H2740,"n/a")</f>
        <v>590518.72</v>
      </c>
      <c r="F1901" s="79">
        <f>+IF(ISNUMBER(DATA!I2740),DATA!I2740,"n/a")</f>
        <v>8.8804999999999995E-2</v>
      </c>
      <c r="G1901" s="78">
        <f>+IF(ISNUMBER(DATA!J2740),DATA!J2740,"n/a")</f>
        <v>1937684.64</v>
      </c>
      <c r="H1901" s="79">
        <f>+IF(ISNUMBER(DATA!K2740),DATA!K2740,"n/a")</f>
        <v>5.8345000000000001E-2</v>
      </c>
      <c r="I1901" s="78">
        <f>+IF(ISNUMBER(DATA!L2740),DATA!L2740,"n/a")</f>
        <v>3941384.88</v>
      </c>
      <c r="J1901" s="79">
        <f>+IF(ISNUMBER(DATA!M2740),DATA!M2740,"n/a")</f>
        <v>5.0419999999999996E-3</v>
      </c>
      <c r="K1901" s="78">
        <f>+IF(ISNUMBER(DATA!N2740),DATA!N2740,"n/a")</f>
        <v>8052309.5999999996</v>
      </c>
      <c r="L1901" s="79">
        <f>+IF(ISNUMBER(DATA!O2740),DATA!O2740,"n/a")</f>
        <v>-2.3501000000000001E-2</v>
      </c>
      <c r="M1901" s="68"/>
      <c r="N1901" s="68"/>
      <c r="O1901" s="68"/>
      <c r="P1901" s="68"/>
      <c r="Q1901" s="68"/>
      <c r="S1901" s="72"/>
      <c r="U1901" s="72"/>
      <c r="W1901" s="72"/>
      <c r="Y1901" s="72"/>
    </row>
    <row r="1902" spans="1:25" s="71" customFormat="1" x14ac:dyDescent="0.2">
      <c r="A1902" s="68" t="s">
        <v>12</v>
      </c>
      <c r="B1902" s="68" t="s">
        <v>23</v>
      </c>
      <c r="C1902" s="68" t="s">
        <v>0</v>
      </c>
      <c r="D1902" s="68" t="s">
        <v>286</v>
      </c>
      <c r="E1902" s="78">
        <f>+IF(ISNUMBER(DATA!H2741),DATA!H2741,"n/a")</f>
        <v>231189.11</v>
      </c>
      <c r="F1902" s="79">
        <f>+IF(ISNUMBER(DATA!I2741),DATA!I2741,"n/a")</f>
        <v>-2.0138E-2</v>
      </c>
      <c r="G1902" s="78">
        <f>+IF(ISNUMBER(DATA!J2741),DATA!J2741,"n/a")</f>
        <v>782625.11</v>
      </c>
      <c r="H1902" s="79">
        <f>+IF(ISNUMBER(DATA!K2741),DATA!K2741,"n/a")</f>
        <v>-1.0891E-2</v>
      </c>
      <c r="I1902" s="78">
        <f>+IF(ISNUMBER(DATA!L2741),DATA!L2741,"n/a")</f>
        <v>1598909.66</v>
      </c>
      <c r="J1902" s="79">
        <f>+IF(ISNUMBER(DATA!M2741),DATA!M2741,"n/a")</f>
        <v>-6.6220000000000003E-3</v>
      </c>
      <c r="K1902" s="78">
        <f>+IF(ISNUMBER(DATA!N2741),DATA!N2741,"n/a")</f>
        <v>2885097.41</v>
      </c>
      <c r="L1902" s="79">
        <f>+IF(ISNUMBER(DATA!O2741),DATA!O2741,"n/a")</f>
        <v>-7.6296000000000003E-2</v>
      </c>
      <c r="M1902" s="68"/>
      <c r="N1902" s="68"/>
      <c r="O1902" s="68"/>
      <c r="P1902" s="68"/>
      <c r="Q1902" s="68"/>
      <c r="S1902" s="72"/>
      <c r="U1902" s="72"/>
      <c r="W1902" s="72"/>
      <c r="Y1902" s="72"/>
    </row>
    <row r="1903" spans="1:25" s="71" customFormat="1" x14ac:dyDescent="0.2">
      <c r="A1903" s="68" t="s">
        <v>12</v>
      </c>
      <c r="B1903" s="68" t="s">
        <v>23</v>
      </c>
      <c r="C1903" s="68" t="s">
        <v>0</v>
      </c>
      <c r="D1903" s="68" t="s">
        <v>287</v>
      </c>
      <c r="E1903" s="78">
        <f>+IF(ISNUMBER(DATA!H2742),DATA!H2742,"n/a")</f>
        <v>171949.59</v>
      </c>
      <c r="F1903" s="79">
        <f>+IF(ISNUMBER(DATA!I2742),DATA!I2742,"n/a")</f>
        <v>2.4372999999999999E-2</v>
      </c>
      <c r="G1903" s="78">
        <f>+IF(ISNUMBER(DATA!J2742),DATA!J2742,"n/a")</f>
        <v>542758.03</v>
      </c>
      <c r="H1903" s="79">
        <f>+IF(ISNUMBER(DATA!K2742),DATA!K2742,"n/a")</f>
        <v>-9.5619999999999993E-3</v>
      </c>
      <c r="I1903" s="78">
        <f>+IF(ISNUMBER(DATA!L2742),DATA!L2742,"n/a")</f>
        <v>1094462.9099999999</v>
      </c>
      <c r="J1903" s="79">
        <f>+IF(ISNUMBER(DATA!M2742),DATA!M2742,"n/a")</f>
        <v>-2.2789E-2</v>
      </c>
      <c r="K1903" s="78">
        <f>+IF(ISNUMBER(DATA!N2742),DATA!N2742,"n/a")</f>
        <v>2120469.06</v>
      </c>
      <c r="L1903" s="79">
        <f>+IF(ISNUMBER(DATA!O2742),DATA!O2742,"n/a")</f>
        <v>-4.1180000000000001E-3</v>
      </c>
      <c r="M1903" s="68"/>
      <c r="N1903" s="68"/>
      <c r="O1903" s="68"/>
      <c r="P1903" s="68"/>
      <c r="Q1903" s="68"/>
      <c r="S1903" s="72"/>
      <c r="U1903" s="72"/>
      <c r="W1903" s="72"/>
      <c r="Y1903" s="72"/>
    </row>
    <row r="1904" spans="1:25" s="71" customFormat="1" x14ac:dyDescent="0.2">
      <c r="A1904" s="68" t="s">
        <v>12</v>
      </c>
      <c r="B1904" s="68" t="s">
        <v>23</v>
      </c>
      <c r="C1904" s="68" t="s">
        <v>0</v>
      </c>
      <c r="D1904" s="68" t="s">
        <v>288</v>
      </c>
      <c r="E1904" s="78">
        <f>+IF(ISNUMBER(DATA!H2743),DATA!H2743,"n/a")</f>
        <v>156159.85</v>
      </c>
      <c r="F1904" s="79">
        <f>+IF(ISNUMBER(DATA!I2743),DATA!I2743,"n/a")</f>
        <v>-0.102519</v>
      </c>
      <c r="G1904" s="78">
        <f>+IF(ISNUMBER(DATA!J2743),DATA!J2743,"n/a")</f>
        <v>519358.35</v>
      </c>
      <c r="H1904" s="79">
        <f>+IF(ISNUMBER(DATA!K2743),DATA!K2743,"n/a")</f>
        <v>-0.10616200000000001</v>
      </c>
      <c r="I1904" s="78">
        <f>+IF(ISNUMBER(DATA!L2743),DATA!L2743,"n/a")</f>
        <v>1102078.1399999999</v>
      </c>
      <c r="J1904" s="79">
        <f>+IF(ISNUMBER(DATA!M2743),DATA!M2743,"n/a")</f>
        <v>-8.1180000000000002E-2</v>
      </c>
      <c r="K1904" s="78">
        <f>+IF(ISNUMBER(DATA!N2743),DATA!N2743,"n/a")</f>
        <v>2227293.29</v>
      </c>
      <c r="L1904" s="79">
        <f>+IF(ISNUMBER(DATA!O2743),DATA!O2743,"n/a")</f>
        <v>-2.0403999999999999E-2</v>
      </c>
      <c r="M1904" s="68"/>
      <c r="N1904" s="68"/>
      <c r="O1904" s="68"/>
      <c r="P1904" s="68"/>
      <c r="Q1904" s="68"/>
      <c r="S1904" s="72"/>
      <c r="U1904" s="72"/>
      <c r="W1904" s="72"/>
      <c r="Y1904" s="72"/>
    </row>
    <row r="1905" spans="1:25" s="71" customFormat="1" x14ac:dyDescent="0.2">
      <c r="A1905" s="68" t="s">
        <v>12</v>
      </c>
      <c r="B1905" s="68" t="s">
        <v>23</v>
      </c>
      <c r="C1905" s="68" t="s">
        <v>0</v>
      </c>
      <c r="D1905" s="68" t="s">
        <v>289</v>
      </c>
      <c r="E1905" s="78">
        <f>+IF(ISNUMBER(DATA!H2744),DATA!H2744,"n/a")</f>
        <v>368909.05</v>
      </c>
      <c r="F1905" s="79">
        <f>+IF(ISNUMBER(DATA!I2744),DATA!I2744,"n/a")</f>
        <v>-0.117383</v>
      </c>
      <c r="G1905" s="78">
        <f>+IF(ISNUMBER(DATA!J2744),DATA!J2744,"n/a")</f>
        <v>1211954.9099999999</v>
      </c>
      <c r="H1905" s="79">
        <f>+IF(ISNUMBER(DATA!K2744),DATA!K2744,"n/a")</f>
        <v>-0.117132</v>
      </c>
      <c r="I1905" s="78">
        <f>+IF(ISNUMBER(DATA!L2744),DATA!L2744,"n/a")</f>
        <v>2619614.7400000002</v>
      </c>
      <c r="J1905" s="79">
        <f>+IF(ISNUMBER(DATA!M2744),DATA!M2744,"n/a")</f>
        <v>-8.2083000000000003E-2</v>
      </c>
      <c r="K1905" s="78">
        <f>+IF(ISNUMBER(DATA!N2744),DATA!N2744,"n/a")</f>
        <v>5281780.58</v>
      </c>
      <c r="L1905" s="79">
        <f>+IF(ISNUMBER(DATA!O2744),DATA!O2744,"n/a")</f>
        <v>-8.0775E-2</v>
      </c>
      <c r="M1905" s="68"/>
      <c r="N1905" s="68"/>
      <c r="O1905" s="68"/>
      <c r="P1905" s="68"/>
      <c r="Q1905" s="68"/>
      <c r="S1905" s="72"/>
      <c r="U1905" s="72"/>
      <c r="W1905" s="72"/>
      <c r="Y1905" s="72"/>
    </row>
    <row r="1906" spans="1:25" s="71" customFormat="1" x14ac:dyDescent="0.2">
      <c r="A1906" s="68" t="s">
        <v>12</v>
      </c>
      <c r="B1906" s="68" t="s">
        <v>23</v>
      </c>
      <c r="C1906" s="68" t="s">
        <v>0</v>
      </c>
      <c r="D1906" s="68" t="s">
        <v>290</v>
      </c>
      <c r="E1906" s="78">
        <f>+IF(ISNUMBER(DATA!H2745),DATA!H2745,"n/a")</f>
        <v>382663.67999999999</v>
      </c>
      <c r="F1906" s="79">
        <f>+IF(ISNUMBER(DATA!I2745),DATA!I2745,"n/a")</f>
        <v>6.9585999999999995E-2</v>
      </c>
      <c r="G1906" s="78">
        <f>+IF(ISNUMBER(DATA!J2745),DATA!J2745,"n/a")</f>
        <v>1256896.27</v>
      </c>
      <c r="H1906" s="79">
        <f>+IF(ISNUMBER(DATA!K2745),DATA!K2745,"n/a")</f>
        <v>6.3364000000000004E-2</v>
      </c>
      <c r="I1906" s="78">
        <f>+IF(ISNUMBER(DATA!L2745),DATA!L2745,"n/a")</f>
        <v>2636326.27</v>
      </c>
      <c r="J1906" s="79">
        <f>+IF(ISNUMBER(DATA!M2745),DATA!M2745,"n/a")</f>
        <v>0.10159700000000001</v>
      </c>
      <c r="K1906" s="78">
        <f>+IF(ISNUMBER(DATA!N2745),DATA!N2745,"n/a")</f>
        <v>4959080.51</v>
      </c>
      <c r="L1906" s="79">
        <f>+IF(ISNUMBER(DATA!O2745),DATA!O2745,"n/a")</f>
        <v>2.9363E-2</v>
      </c>
      <c r="M1906" s="68"/>
      <c r="N1906" s="68"/>
      <c r="O1906" s="68"/>
      <c r="P1906" s="68"/>
      <c r="Q1906" s="68"/>
      <c r="S1906" s="72"/>
      <c r="U1906" s="72"/>
      <c r="W1906" s="72"/>
      <c r="Y1906" s="72"/>
    </row>
    <row r="1907" spans="1:25" s="71" customFormat="1" x14ac:dyDescent="0.2">
      <c r="A1907" s="68" t="s">
        <v>12</v>
      </c>
      <c r="B1907" s="68" t="s">
        <v>23</v>
      </c>
      <c r="C1907" s="68" t="s">
        <v>0</v>
      </c>
      <c r="D1907" s="68" t="s">
        <v>291</v>
      </c>
      <c r="E1907" s="78">
        <f>+IF(ISNUMBER(DATA!H2746),DATA!H2746,"n/a")</f>
        <v>352430.62</v>
      </c>
      <c r="F1907" s="79">
        <f>+IF(ISNUMBER(DATA!I2746),DATA!I2746,"n/a")</f>
        <v>0.10263899999999999</v>
      </c>
      <c r="G1907" s="78">
        <f>+IF(ISNUMBER(DATA!J2746),DATA!J2746,"n/a")</f>
        <v>1153707.4099999999</v>
      </c>
      <c r="H1907" s="79">
        <f>+IF(ISNUMBER(DATA!K2746),DATA!K2746,"n/a")</f>
        <v>2.1718999999999999E-2</v>
      </c>
      <c r="I1907" s="78">
        <f>+IF(ISNUMBER(DATA!L2746),DATA!L2746,"n/a")</f>
        <v>2398897.4700000002</v>
      </c>
      <c r="J1907" s="79">
        <f>+IF(ISNUMBER(DATA!M2746),DATA!M2746,"n/a")</f>
        <v>4.6569999999999997E-3</v>
      </c>
      <c r="K1907" s="78">
        <f>+IF(ISNUMBER(DATA!N2746),DATA!N2746,"n/a")</f>
        <v>4761020.4800000004</v>
      </c>
      <c r="L1907" s="79">
        <f>+IF(ISNUMBER(DATA!O2746),DATA!O2746,"n/a")</f>
        <v>-1.116E-2</v>
      </c>
      <c r="M1907" s="68"/>
      <c r="N1907" s="68"/>
      <c r="O1907" s="68"/>
      <c r="P1907" s="68"/>
      <c r="Q1907" s="68"/>
      <c r="S1907" s="72"/>
      <c r="U1907" s="72"/>
      <c r="W1907" s="72"/>
      <c r="Y1907" s="72"/>
    </row>
    <row r="1908" spans="1:25" s="71" customFormat="1" x14ac:dyDescent="0.2">
      <c r="A1908" s="68" t="s">
        <v>12</v>
      </c>
      <c r="B1908" s="68" t="s">
        <v>23</v>
      </c>
      <c r="C1908" s="68" t="s">
        <v>0</v>
      </c>
      <c r="D1908" s="68" t="s">
        <v>292</v>
      </c>
      <c r="E1908" s="78">
        <f>+IF(ISNUMBER(DATA!H2747),DATA!H2747,"n/a")</f>
        <v>184945.71</v>
      </c>
      <c r="F1908" s="79">
        <f>+IF(ISNUMBER(DATA!I2747),DATA!I2747,"n/a")</f>
        <v>8.1334000000000004E-2</v>
      </c>
      <c r="G1908" s="78">
        <f>+IF(ISNUMBER(DATA!J2747),DATA!J2747,"n/a")</f>
        <v>615702.30000000005</v>
      </c>
      <c r="H1908" s="79">
        <f>+IF(ISNUMBER(DATA!K2747),DATA!K2747,"n/a")</f>
        <v>8.6370000000000006E-3</v>
      </c>
      <c r="I1908" s="78">
        <f>+IF(ISNUMBER(DATA!L2747),DATA!L2747,"n/a")</f>
        <v>1303958.75</v>
      </c>
      <c r="J1908" s="79">
        <f>+IF(ISNUMBER(DATA!M2747),DATA!M2747,"n/a")</f>
        <v>1.2108000000000001E-2</v>
      </c>
      <c r="K1908" s="78">
        <f>+IF(ISNUMBER(DATA!N2747),DATA!N2747,"n/a")</f>
        <v>2614909.91</v>
      </c>
      <c r="L1908" s="79">
        <f>+IF(ISNUMBER(DATA!O2747),DATA!O2747,"n/a")</f>
        <v>4.7390000000000002E-3</v>
      </c>
      <c r="M1908" s="68"/>
      <c r="N1908" s="68"/>
      <c r="O1908" s="68"/>
      <c r="P1908" s="68"/>
      <c r="Q1908" s="68"/>
      <c r="S1908" s="72"/>
      <c r="U1908" s="72"/>
      <c r="W1908" s="72"/>
      <c r="Y1908" s="72"/>
    </row>
    <row r="1909" spans="1:25" s="71" customFormat="1" x14ac:dyDescent="0.2">
      <c r="A1909" s="68" t="s">
        <v>12</v>
      </c>
      <c r="B1909" s="68" t="s">
        <v>23</v>
      </c>
      <c r="C1909" s="68" t="s">
        <v>0</v>
      </c>
      <c r="D1909" s="68" t="s">
        <v>293</v>
      </c>
      <c r="E1909" s="78">
        <f>+IF(ISNUMBER(DATA!H2748),DATA!H2748,"n/a")</f>
        <v>231955.63</v>
      </c>
      <c r="F1909" s="79">
        <f>+IF(ISNUMBER(DATA!I2748),DATA!I2748,"n/a")</f>
        <v>-0.13811899999999999</v>
      </c>
      <c r="G1909" s="78">
        <f>+IF(ISNUMBER(DATA!J2748),DATA!J2748,"n/a")</f>
        <v>823811.24</v>
      </c>
      <c r="H1909" s="79">
        <f>+IF(ISNUMBER(DATA!K2748),DATA!K2748,"n/a")</f>
        <v>-0.104144</v>
      </c>
      <c r="I1909" s="78">
        <f>+IF(ISNUMBER(DATA!L2748),DATA!L2748,"n/a")</f>
        <v>1712153.97</v>
      </c>
      <c r="J1909" s="79">
        <f>+IF(ISNUMBER(DATA!M2748),DATA!M2748,"n/a")</f>
        <v>-0.138349</v>
      </c>
      <c r="K1909" s="78">
        <f>+IF(ISNUMBER(DATA!N2748),DATA!N2748,"n/a")</f>
        <v>3567054.91</v>
      </c>
      <c r="L1909" s="79">
        <f>+IF(ISNUMBER(DATA!O2748),DATA!O2748,"n/a")</f>
        <v>-9.1599E-2</v>
      </c>
      <c r="M1909" s="68"/>
      <c r="N1909" s="68"/>
      <c r="O1909" s="68"/>
      <c r="P1909" s="68"/>
      <c r="Q1909" s="68"/>
      <c r="S1909" s="72"/>
      <c r="U1909" s="72"/>
      <c r="W1909" s="72"/>
      <c r="Y1909" s="72"/>
    </row>
    <row r="1910" spans="1:25" s="71" customFormat="1" x14ac:dyDescent="0.2">
      <c r="A1910" s="68" t="s">
        <v>12</v>
      </c>
      <c r="B1910" s="68" t="s">
        <v>23</v>
      </c>
      <c r="C1910" s="68" t="s">
        <v>0</v>
      </c>
      <c r="D1910" s="68" t="s">
        <v>294</v>
      </c>
      <c r="E1910" s="78">
        <f>+IF(ISNUMBER(DATA!H2749),DATA!H2749,"n/a")</f>
        <v>264270.26</v>
      </c>
      <c r="F1910" s="79">
        <f>+IF(ISNUMBER(DATA!I2749),DATA!I2749,"n/a")</f>
        <v>1.3337999999999999E-2</v>
      </c>
      <c r="G1910" s="78">
        <f>+IF(ISNUMBER(DATA!J2749),DATA!J2749,"n/a")</f>
        <v>844585.19</v>
      </c>
      <c r="H1910" s="79">
        <f>+IF(ISNUMBER(DATA!K2749),DATA!K2749,"n/a")</f>
        <v>-0.13630800000000001</v>
      </c>
      <c r="I1910" s="78">
        <f>+IF(ISNUMBER(DATA!L2749),DATA!L2749,"n/a")</f>
        <v>1782017.12</v>
      </c>
      <c r="J1910" s="79">
        <f>+IF(ISNUMBER(DATA!M2749),DATA!M2749,"n/a")</f>
        <v>-0.137767</v>
      </c>
      <c r="K1910" s="78">
        <f>+IF(ISNUMBER(DATA!N2749),DATA!N2749,"n/a")</f>
        <v>3864120.36</v>
      </c>
      <c r="L1910" s="79">
        <f>+IF(ISNUMBER(DATA!O2749),DATA!O2749,"n/a")</f>
        <v>-6.3371999999999998E-2</v>
      </c>
      <c r="M1910" s="68"/>
      <c r="N1910" s="68"/>
      <c r="O1910" s="68"/>
      <c r="P1910" s="68"/>
      <c r="Q1910" s="68"/>
      <c r="S1910" s="72"/>
      <c r="U1910" s="72"/>
      <c r="W1910" s="72"/>
      <c r="Y1910" s="72"/>
    </row>
    <row r="1911" spans="1:25" s="71" customFormat="1" x14ac:dyDescent="0.2">
      <c r="A1911" s="68" t="s">
        <v>12</v>
      </c>
      <c r="B1911" s="68" t="s">
        <v>23</v>
      </c>
      <c r="C1911" s="68" t="s">
        <v>0</v>
      </c>
      <c r="D1911" s="68" t="s">
        <v>295</v>
      </c>
      <c r="E1911" s="78">
        <f>+IF(ISNUMBER(DATA!H2750),DATA!H2750,"n/a")</f>
        <v>288289.46000000002</v>
      </c>
      <c r="F1911" s="79">
        <f>+IF(ISNUMBER(DATA!I2750),DATA!I2750,"n/a")</f>
        <v>-1.6913999999999998E-2</v>
      </c>
      <c r="G1911" s="78">
        <f>+IF(ISNUMBER(DATA!J2750),DATA!J2750,"n/a")</f>
        <v>919202.12</v>
      </c>
      <c r="H1911" s="79">
        <f>+IF(ISNUMBER(DATA!K2750),DATA!K2750,"n/a")</f>
        <v>8.8369999999999994E-3</v>
      </c>
      <c r="I1911" s="78">
        <f>+IF(ISNUMBER(DATA!L2750),DATA!L2750,"n/a")</f>
        <v>2021811.82</v>
      </c>
      <c r="J1911" s="79">
        <f>+IF(ISNUMBER(DATA!M2750),DATA!M2750,"n/a")</f>
        <v>7.3751999999999998E-2</v>
      </c>
      <c r="K1911" s="78">
        <f>+IF(ISNUMBER(DATA!N2750),DATA!N2750,"n/a")</f>
        <v>3912341.07</v>
      </c>
      <c r="L1911" s="79">
        <f>+IF(ISNUMBER(DATA!O2750),DATA!O2750,"n/a")</f>
        <v>1.3024000000000001E-2</v>
      </c>
      <c r="M1911" s="68"/>
      <c r="N1911" s="68"/>
      <c r="O1911" s="68"/>
      <c r="P1911" s="68"/>
      <c r="Q1911" s="68"/>
      <c r="S1911" s="72"/>
      <c r="U1911" s="72"/>
      <c r="W1911" s="72"/>
      <c r="Y1911" s="72"/>
    </row>
    <row r="1912" spans="1:25" s="71" customFormat="1" x14ac:dyDescent="0.2">
      <c r="A1912" s="68" t="s">
        <v>12</v>
      </c>
      <c r="B1912" s="68" t="s">
        <v>23</v>
      </c>
      <c r="C1912" s="68" t="s">
        <v>0</v>
      </c>
      <c r="D1912" s="68" t="s">
        <v>296</v>
      </c>
      <c r="E1912" s="78">
        <f>+IF(ISNUMBER(DATA!H2751),DATA!H2751,"n/a")</f>
        <v>157833.06</v>
      </c>
      <c r="F1912" s="79">
        <f>+IF(ISNUMBER(DATA!I2751),DATA!I2751,"n/a")</f>
        <v>-1.0251E-2</v>
      </c>
      <c r="G1912" s="78">
        <f>+IF(ISNUMBER(DATA!J2751),DATA!J2751,"n/a")</f>
        <v>534249.5</v>
      </c>
      <c r="H1912" s="79">
        <f>+IF(ISNUMBER(DATA!K2751),DATA!K2751,"n/a")</f>
        <v>-2.6609000000000001E-2</v>
      </c>
      <c r="I1912" s="78">
        <f>+IF(ISNUMBER(DATA!L2751),DATA!L2751,"n/a")</f>
        <v>1132359.05</v>
      </c>
      <c r="J1912" s="79">
        <f>+IF(ISNUMBER(DATA!M2751),DATA!M2751,"n/a")</f>
        <v>-2.6735999999999999E-2</v>
      </c>
      <c r="K1912" s="78">
        <f>+IF(ISNUMBER(DATA!N2751),DATA!N2751,"n/a")</f>
        <v>2122757.35</v>
      </c>
      <c r="L1912" s="79">
        <f>+IF(ISNUMBER(DATA!O2751),DATA!O2751,"n/a")</f>
        <v>-7.6878000000000002E-2</v>
      </c>
      <c r="M1912" s="68"/>
      <c r="N1912" s="68"/>
      <c r="O1912" s="68"/>
      <c r="P1912" s="68"/>
      <c r="Q1912" s="68"/>
      <c r="S1912" s="72"/>
      <c r="U1912" s="72"/>
      <c r="W1912" s="72"/>
      <c r="Y1912" s="72"/>
    </row>
    <row r="1913" spans="1:25" s="71" customFormat="1" x14ac:dyDescent="0.2">
      <c r="A1913" s="68" t="s">
        <v>12</v>
      </c>
      <c r="B1913" s="68" t="s">
        <v>23</v>
      </c>
      <c r="C1913" s="68" t="s">
        <v>0</v>
      </c>
      <c r="D1913" s="68" t="s">
        <v>297</v>
      </c>
      <c r="E1913" s="78">
        <f>+IF(ISNUMBER(DATA!H2752),DATA!H2752,"n/a")</f>
        <v>153375.43</v>
      </c>
      <c r="F1913" s="79">
        <f>+IF(ISNUMBER(DATA!I2752),DATA!I2752,"n/a")</f>
        <v>4.3976000000000001E-2</v>
      </c>
      <c r="G1913" s="78">
        <f>+IF(ISNUMBER(DATA!J2752),DATA!J2752,"n/a")</f>
        <v>501479.08</v>
      </c>
      <c r="H1913" s="79">
        <f>+IF(ISNUMBER(DATA!K2752),DATA!K2752,"n/a")</f>
        <v>4.0710999999999997E-2</v>
      </c>
      <c r="I1913" s="78">
        <f>+IF(ISNUMBER(DATA!L2752),DATA!L2752,"n/a")</f>
        <v>1116063.8500000001</v>
      </c>
      <c r="J1913" s="79">
        <f>+IF(ISNUMBER(DATA!M2752),DATA!M2752,"n/a")</f>
        <v>8.3748000000000003E-2</v>
      </c>
      <c r="K1913" s="78">
        <f>+IF(ISNUMBER(DATA!N2752),DATA!N2752,"n/a")</f>
        <v>2209135.0099999998</v>
      </c>
      <c r="L1913" s="79">
        <f>+IF(ISNUMBER(DATA!O2752),DATA!O2752,"n/a")</f>
        <v>7.6007000000000005E-2</v>
      </c>
      <c r="M1913" s="68"/>
      <c r="N1913" s="68"/>
      <c r="O1913" s="68"/>
      <c r="P1913" s="68"/>
      <c r="Q1913" s="68"/>
      <c r="S1913" s="72"/>
      <c r="U1913" s="72"/>
      <c r="W1913" s="72"/>
      <c r="Y1913" s="72"/>
    </row>
    <row r="1914" spans="1:25" s="71" customFormat="1" x14ac:dyDescent="0.2">
      <c r="A1914" s="68" t="s">
        <v>12</v>
      </c>
      <c r="B1914" s="68" t="s">
        <v>23</v>
      </c>
      <c r="C1914" s="68" t="s">
        <v>0</v>
      </c>
      <c r="D1914" s="68" t="s">
        <v>298</v>
      </c>
      <c r="E1914" s="78">
        <f>+IF(ISNUMBER(DATA!H2753),DATA!H2753,"n/a")</f>
        <v>107263.19</v>
      </c>
      <c r="F1914" s="79">
        <f>+IF(ISNUMBER(DATA!I2753),DATA!I2753,"n/a")</f>
        <v>2.4920000000000001E-2</v>
      </c>
      <c r="G1914" s="78">
        <f>+IF(ISNUMBER(DATA!J2753),DATA!J2753,"n/a")</f>
        <v>325223.64</v>
      </c>
      <c r="H1914" s="79">
        <f>+IF(ISNUMBER(DATA!K2753),DATA!K2753,"n/a")</f>
        <v>2.4271000000000001E-2</v>
      </c>
      <c r="I1914" s="78">
        <f>+IF(ISNUMBER(DATA!L2753),DATA!L2753,"n/a")</f>
        <v>689207.63</v>
      </c>
      <c r="J1914" s="79">
        <f>+IF(ISNUMBER(DATA!M2753),DATA!M2753,"n/a")</f>
        <v>1.2754E-2</v>
      </c>
      <c r="K1914" s="78">
        <f>+IF(ISNUMBER(DATA!N2753),DATA!N2753,"n/a")</f>
        <v>1388440.53</v>
      </c>
      <c r="L1914" s="79">
        <f>+IF(ISNUMBER(DATA!O2753),DATA!O2753,"n/a")</f>
        <v>-1.6855999999999999E-2</v>
      </c>
      <c r="M1914" s="68"/>
      <c r="N1914" s="68"/>
      <c r="O1914" s="68"/>
      <c r="P1914" s="68"/>
      <c r="Q1914" s="68"/>
      <c r="S1914" s="72"/>
      <c r="U1914" s="72"/>
      <c r="W1914" s="72"/>
      <c r="Y1914" s="72"/>
    </row>
    <row r="1915" spans="1:25" s="71" customFormat="1" x14ac:dyDescent="0.2">
      <c r="A1915" s="68" t="s">
        <v>12</v>
      </c>
      <c r="B1915" s="68" t="s">
        <v>23</v>
      </c>
      <c r="C1915" s="68" t="s">
        <v>0</v>
      </c>
      <c r="D1915" s="68" t="s">
        <v>299</v>
      </c>
      <c r="E1915" s="78">
        <f>+IF(ISNUMBER(DATA!H2754),DATA!H2754,"n/a")</f>
        <v>1009698.44</v>
      </c>
      <c r="F1915" s="79">
        <f>+IF(ISNUMBER(DATA!I2754),DATA!I2754,"n/a")</f>
        <v>6.1032000000000003E-2</v>
      </c>
      <c r="G1915" s="78">
        <f>+IF(ISNUMBER(DATA!J2754),DATA!J2754,"n/a")</f>
        <v>3202920.73</v>
      </c>
      <c r="H1915" s="79">
        <f>+IF(ISNUMBER(DATA!K2754),DATA!K2754,"n/a")</f>
        <v>-7.6810000000000003E-3</v>
      </c>
      <c r="I1915" s="78">
        <f>+IF(ISNUMBER(DATA!L2754),DATA!L2754,"n/a")</f>
        <v>6704685.5999999996</v>
      </c>
      <c r="J1915" s="79">
        <f>+IF(ISNUMBER(DATA!M2754),DATA!M2754,"n/a")</f>
        <v>-3.1378000000000003E-2</v>
      </c>
      <c r="K1915" s="78">
        <f>+IF(ISNUMBER(DATA!N2754),DATA!N2754,"n/a")</f>
        <v>13828789.43</v>
      </c>
      <c r="L1915" s="79">
        <f>+IF(ISNUMBER(DATA!O2754),DATA!O2754,"n/a")</f>
        <v>-4.4177000000000001E-2</v>
      </c>
      <c r="M1915" s="68"/>
      <c r="N1915" s="68"/>
      <c r="O1915" s="68"/>
      <c r="P1915" s="68"/>
      <c r="Q1915" s="68"/>
      <c r="S1915" s="72"/>
      <c r="U1915" s="72"/>
      <c r="W1915" s="72"/>
      <c r="Y1915" s="72"/>
    </row>
    <row r="1916" spans="1:25" s="71" customFormat="1" x14ac:dyDescent="0.2">
      <c r="A1916" s="68" t="s">
        <v>12</v>
      </c>
      <c r="B1916" s="68" t="s">
        <v>23</v>
      </c>
      <c r="C1916" s="68" t="s">
        <v>0</v>
      </c>
      <c r="D1916" s="68" t="s">
        <v>300</v>
      </c>
      <c r="E1916" s="78">
        <f>+IF(ISNUMBER(DATA!H2755),DATA!H2755,"n/a")</f>
        <v>82069.7</v>
      </c>
      <c r="F1916" s="79">
        <f>+IF(ISNUMBER(DATA!I2755),DATA!I2755,"n/a")</f>
        <v>0.148892</v>
      </c>
      <c r="G1916" s="78">
        <f>+IF(ISNUMBER(DATA!J2755),DATA!J2755,"n/a")</f>
        <v>278483.87</v>
      </c>
      <c r="H1916" s="79">
        <f>+IF(ISNUMBER(DATA!K2755),DATA!K2755,"n/a")</f>
        <v>0.13650000000000001</v>
      </c>
      <c r="I1916" s="78">
        <f>+IF(ISNUMBER(DATA!L2755),DATA!L2755,"n/a")</f>
        <v>585417.41</v>
      </c>
      <c r="J1916" s="79">
        <f>+IF(ISNUMBER(DATA!M2755),DATA!M2755,"n/a")</f>
        <v>0.12976199999999999</v>
      </c>
      <c r="K1916" s="78">
        <f>+IF(ISNUMBER(DATA!N2755),DATA!N2755,"n/a")</f>
        <v>1002801.49</v>
      </c>
      <c r="L1916" s="79">
        <f>+IF(ISNUMBER(DATA!O2755),DATA!O2755,"n/a")</f>
        <v>3.607E-3</v>
      </c>
      <c r="M1916" s="68"/>
      <c r="N1916" s="68"/>
      <c r="O1916" s="68"/>
      <c r="P1916" s="68"/>
      <c r="Q1916" s="68"/>
      <c r="S1916" s="72"/>
      <c r="U1916" s="72"/>
      <c r="W1916" s="72"/>
      <c r="Y1916" s="72"/>
    </row>
    <row r="1917" spans="1:25" s="71" customFormat="1" x14ac:dyDescent="0.2">
      <c r="A1917" s="68" t="s">
        <v>12</v>
      </c>
      <c r="B1917" s="68" t="s">
        <v>23</v>
      </c>
      <c r="C1917" s="68" t="s">
        <v>0</v>
      </c>
      <c r="D1917" s="68" t="s">
        <v>301</v>
      </c>
      <c r="E1917" s="78">
        <f>+IF(ISNUMBER(DATA!H2756),DATA!H2756,"n/a")</f>
        <v>430942.5</v>
      </c>
      <c r="F1917" s="79">
        <f>+IF(ISNUMBER(DATA!I2756),DATA!I2756,"n/a")</f>
        <v>0.13836399999999999</v>
      </c>
      <c r="G1917" s="78">
        <f>+IF(ISNUMBER(DATA!J2756),DATA!J2756,"n/a")</f>
        <v>1389397.74</v>
      </c>
      <c r="H1917" s="79">
        <f>+IF(ISNUMBER(DATA!K2756),DATA!K2756,"n/a")</f>
        <v>0.10567600000000001</v>
      </c>
      <c r="I1917" s="78">
        <f>+IF(ISNUMBER(DATA!L2756),DATA!L2756,"n/a")</f>
        <v>2994867.02</v>
      </c>
      <c r="J1917" s="79">
        <f>+IF(ISNUMBER(DATA!M2756),DATA!M2756,"n/a")</f>
        <v>0.13283</v>
      </c>
      <c r="K1917" s="78">
        <f>+IF(ISNUMBER(DATA!N2756),DATA!N2756,"n/a")</f>
        <v>5899300.7199999997</v>
      </c>
      <c r="L1917" s="79">
        <f>+IF(ISNUMBER(DATA!O2756),DATA!O2756,"n/a")</f>
        <v>8.5378999999999997E-2</v>
      </c>
      <c r="M1917" s="68"/>
      <c r="N1917" s="68"/>
      <c r="O1917" s="68"/>
      <c r="P1917" s="68"/>
      <c r="Q1917" s="68"/>
      <c r="S1917" s="72"/>
      <c r="U1917" s="72"/>
      <c r="W1917" s="72"/>
      <c r="Y1917" s="72"/>
    </row>
    <row r="1918" spans="1:25" s="71" customFormat="1" x14ac:dyDescent="0.2">
      <c r="A1918" s="68" t="s">
        <v>12</v>
      </c>
      <c r="B1918" s="68" t="s">
        <v>23</v>
      </c>
      <c r="C1918" s="68" t="s">
        <v>0</v>
      </c>
      <c r="D1918" s="68" t="s">
        <v>302</v>
      </c>
      <c r="E1918" s="78">
        <f>+IF(ISNUMBER(DATA!H2757),DATA!H2757,"n/a")</f>
        <v>285051.77</v>
      </c>
      <c r="F1918" s="79">
        <f>+IF(ISNUMBER(DATA!I2757),DATA!I2757,"n/a")</f>
        <v>0.20458799999999999</v>
      </c>
      <c r="G1918" s="78">
        <f>+IF(ISNUMBER(DATA!J2757),DATA!J2757,"n/a")</f>
        <v>988348.51</v>
      </c>
      <c r="H1918" s="79">
        <f>+IF(ISNUMBER(DATA!K2757),DATA!K2757,"n/a")</f>
        <v>0.45492500000000002</v>
      </c>
      <c r="I1918" s="78">
        <f>+IF(ISNUMBER(DATA!L2757),DATA!L2757,"n/a")</f>
        <v>2006337.04</v>
      </c>
      <c r="J1918" s="79">
        <f>+IF(ISNUMBER(DATA!M2757),DATA!M2757,"n/a")</f>
        <v>0.44242900000000002</v>
      </c>
      <c r="K1918" s="78">
        <f>+IF(ISNUMBER(DATA!N2757),DATA!N2757,"n/a")</f>
        <v>3841148.49</v>
      </c>
      <c r="L1918" s="79">
        <f>+IF(ISNUMBER(DATA!O2757),DATA!O2757,"n/a")</f>
        <v>0.24986</v>
      </c>
      <c r="M1918" s="68"/>
      <c r="N1918" s="68"/>
      <c r="O1918" s="68"/>
      <c r="P1918" s="68"/>
      <c r="Q1918" s="68"/>
      <c r="S1918" s="72"/>
      <c r="U1918" s="72"/>
      <c r="W1918" s="72"/>
      <c r="Y1918" s="72"/>
    </row>
    <row r="1919" spans="1:25" s="71" customFormat="1" x14ac:dyDescent="0.2">
      <c r="A1919" s="68" t="s">
        <v>12</v>
      </c>
      <c r="B1919" s="68" t="s">
        <v>23</v>
      </c>
      <c r="C1919" s="68" t="s">
        <v>0</v>
      </c>
      <c r="D1919" s="68" t="s">
        <v>303</v>
      </c>
      <c r="E1919" s="78">
        <f>+IF(ISNUMBER(DATA!H2758),DATA!H2758,"n/a")</f>
        <v>256749</v>
      </c>
      <c r="F1919" s="79">
        <f>+IF(ISNUMBER(DATA!I2758),DATA!I2758,"n/a")</f>
        <v>0.10295899999999999</v>
      </c>
      <c r="G1919" s="78">
        <f>+IF(ISNUMBER(DATA!J2758),DATA!J2758,"n/a")</f>
        <v>856303.8</v>
      </c>
      <c r="H1919" s="79">
        <f>+IF(ISNUMBER(DATA!K2758),DATA!K2758,"n/a")</f>
        <v>0.169041</v>
      </c>
      <c r="I1919" s="78">
        <f>+IF(ISNUMBER(DATA!L2758),DATA!L2758,"n/a")</f>
        <v>1734777.83</v>
      </c>
      <c r="J1919" s="79">
        <f>+IF(ISNUMBER(DATA!M2758),DATA!M2758,"n/a")</f>
        <v>0.13002</v>
      </c>
      <c r="K1919" s="78">
        <f>+IF(ISNUMBER(DATA!N2758),DATA!N2758,"n/a")</f>
        <v>3465420.2</v>
      </c>
      <c r="L1919" s="79">
        <f>+IF(ISNUMBER(DATA!O2758),DATA!O2758,"n/a")</f>
        <v>6.6070000000000004E-2</v>
      </c>
      <c r="M1919" s="68"/>
      <c r="N1919" s="68"/>
      <c r="O1919" s="68"/>
      <c r="P1919" s="68"/>
      <c r="Q1919" s="68"/>
      <c r="S1919" s="72"/>
      <c r="U1919" s="72"/>
      <c r="W1919" s="72"/>
      <c r="Y1919" s="72"/>
    </row>
    <row r="1920" spans="1:25" s="71" customFormat="1" x14ac:dyDescent="0.2">
      <c r="A1920" s="68" t="s">
        <v>12</v>
      </c>
      <c r="B1920" s="68" t="s">
        <v>23</v>
      </c>
      <c r="C1920" s="68" t="s">
        <v>0</v>
      </c>
      <c r="D1920" s="68" t="s">
        <v>304</v>
      </c>
      <c r="E1920" s="78">
        <f>+IF(ISNUMBER(DATA!H2759),DATA!H2759,"n/a")</f>
        <v>120577.86</v>
      </c>
      <c r="F1920" s="79">
        <f>+IF(ISNUMBER(DATA!I2759),DATA!I2759,"n/a")</f>
        <v>0.143178</v>
      </c>
      <c r="G1920" s="78">
        <f>+IF(ISNUMBER(DATA!J2759),DATA!J2759,"n/a")</f>
        <v>395817.35</v>
      </c>
      <c r="H1920" s="79">
        <f>+IF(ISNUMBER(DATA!K2759),DATA!K2759,"n/a")</f>
        <v>0.119944</v>
      </c>
      <c r="I1920" s="78">
        <f>+IF(ISNUMBER(DATA!L2759),DATA!L2759,"n/a")</f>
        <v>855341.87</v>
      </c>
      <c r="J1920" s="79">
        <f>+IF(ISNUMBER(DATA!M2759),DATA!M2759,"n/a")</f>
        <v>0.13527500000000001</v>
      </c>
      <c r="K1920" s="78">
        <f>+IF(ISNUMBER(DATA!N2759),DATA!N2759,"n/a")</f>
        <v>1524647.03</v>
      </c>
      <c r="L1920" s="79">
        <f>+IF(ISNUMBER(DATA!O2759),DATA!O2759,"n/a")</f>
        <v>2.7851999999999998E-2</v>
      </c>
      <c r="M1920" s="68"/>
      <c r="N1920" s="68"/>
      <c r="O1920" s="68"/>
      <c r="P1920" s="68"/>
      <c r="Q1920" s="68"/>
      <c r="S1920" s="72"/>
      <c r="U1920" s="72"/>
      <c r="W1920" s="72"/>
      <c r="Y1920" s="72"/>
    </row>
    <row r="1921" spans="1:25" s="71" customFormat="1" x14ac:dyDescent="0.2">
      <c r="A1921" s="68" t="s">
        <v>12</v>
      </c>
      <c r="B1921" s="68" t="s">
        <v>23</v>
      </c>
      <c r="C1921" s="68" t="s">
        <v>0</v>
      </c>
      <c r="D1921" s="68" t="s">
        <v>305</v>
      </c>
      <c r="E1921" s="78">
        <f>+IF(ISNUMBER(DATA!H2760),DATA!H2760,"n/a")</f>
        <v>216140.72</v>
      </c>
      <c r="F1921" s="79">
        <f>+IF(ISNUMBER(DATA!I2760),DATA!I2760,"n/a")</f>
        <v>-4.0586999999999998E-2</v>
      </c>
      <c r="G1921" s="78">
        <f>+IF(ISNUMBER(DATA!J2760),DATA!J2760,"n/a")</f>
        <v>702848.83</v>
      </c>
      <c r="H1921" s="79">
        <f>+IF(ISNUMBER(DATA!K2760),DATA!K2760,"n/a")</f>
        <v>-2.5377E-2</v>
      </c>
      <c r="I1921" s="78">
        <f>+IF(ISNUMBER(DATA!L2760),DATA!L2760,"n/a")</f>
        <v>1543022.06</v>
      </c>
      <c r="J1921" s="79">
        <f>+IF(ISNUMBER(DATA!M2760),DATA!M2760,"n/a")</f>
        <v>5.8009999999999999E-2</v>
      </c>
      <c r="K1921" s="78">
        <f>+IF(ISNUMBER(DATA!N2760),DATA!N2760,"n/a")</f>
        <v>3015181.62</v>
      </c>
      <c r="L1921" s="79">
        <f>+IF(ISNUMBER(DATA!O2760),DATA!O2760,"n/a")</f>
        <v>8.6472999999999994E-2</v>
      </c>
      <c r="M1921" s="68"/>
      <c r="N1921" s="68"/>
      <c r="O1921" s="68"/>
      <c r="P1921" s="68"/>
      <c r="Q1921" s="68"/>
      <c r="S1921" s="72"/>
      <c r="U1921" s="72"/>
      <c r="W1921" s="72"/>
      <c r="Y1921" s="72"/>
    </row>
    <row r="1922" spans="1:25" s="71" customFormat="1" x14ac:dyDescent="0.2">
      <c r="A1922" s="68" t="s">
        <v>12</v>
      </c>
      <c r="B1922" s="68" t="s">
        <v>23</v>
      </c>
      <c r="C1922" s="68" t="s">
        <v>0</v>
      </c>
      <c r="D1922" s="68" t="s">
        <v>306</v>
      </c>
      <c r="E1922" s="78">
        <f>+IF(ISNUMBER(DATA!H2761),DATA!H2761,"n/a")</f>
        <v>906434.25</v>
      </c>
      <c r="F1922" s="79">
        <f>+IF(ISNUMBER(DATA!I2761),DATA!I2761,"n/a")</f>
        <v>-9.7184999999999994E-2</v>
      </c>
      <c r="G1922" s="78">
        <f>+IF(ISNUMBER(DATA!J2761),DATA!J2761,"n/a")</f>
        <v>3113055.32</v>
      </c>
      <c r="H1922" s="79">
        <f>+IF(ISNUMBER(DATA!K2761),DATA!K2761,"n/a")</f>
        <v>-0.115105</v>
      </c>
      <c r="I1922" s="78">
        <f>+IF(ISNUMBER(DATA!L2761),DATA!L2761,"n/a")</f>
        <v>6610810.8600000003</v>
      </c>
      <c r="J1922" s="79">
        <f>+IF(ISNUMBER(DATA!M2761),DATA!M2761,"n/a")</f>
        <v>-0.11333</v>
      </c>
      <c r="K1922" s="78">
        <f>+IF(ISNUMBER(DATA!N2761),DATA!N2761,"n/a")</f>
        <v>13808173.619999999</v>
      </c>
      <c r="L1922" s="79">
        <f>+IF(ISNUMBER(DATA!O2761),DATA!O2761,"n/a")</f>
        <v>-9.7374000000000002E-2</v>
      </c>
      <c r="M1922" s="68"/>
      <c r="N1922" s="68"/>
      <c r="O1922" s="68"/>
      <c r="P1922" s="68"/>
      <c r="Q1922" s="68"/>
      <c r="S1922" s="72"/>
      <c r="U1922" s="72"/>
      <c r="W1922" s="72"/>
      <c r="Y1922" s="72"/>
    </row>
    <row r="1923" spans="1:25" s="71" customFormat="1" x14ac:dyDescent="0.2">
      <c r="A1923" s="68" t="s">
        <v>12</v>
      </c>
      <c r="B1923" s="68" t="s">
        <v>23</v>
      </c>
      <c r="C1923" s="68" t="s">
        <v>0</v>
      </c>
      <c r="D1923" s="68" t="s">
        <v>307</v>
      </c>
      <c r="E1923" s="78">
        <f>+IF(ISNUMBER(DATA!H2762),DATA!H2762,"n/a")</f>
        <v>259084.91</v>
      </c>
      <c r="F1923" s="79">
        <f>+IF(ISNUMBER(DATA!I2762),DATA!I2762,"n/a")</f>
        <v>6.4276E-2</v>
      </c>
      <c r="G1923" s="78">
        <f>+IF(ISNUMBER(DATA!J2762),DATA!J2762,"n/a")</f>
        <v>863545.09</v>
      </c>
      <c r="H1923" s="79">
        <f>+IF(ISNUMBER(DATA!K2762),DATA!K2762,"n/a")</f>
        <v>5.6578999999999997E-2</v>
      </c>
      <c r="I1923" s="78">
        <f>+IF(ISNUMBER(DATA!L2762),DATA!L2762,"n/a")</f>
        <v>1776451.32</v>
      </c>
      <c r="J1923" s="79">
        <f>+IF(ISNUMBER(DATA!M2762),DATA!M2762,"n/a")</f>
        <v>6.6993999999999998E-2</v>
      </c>
      <c r="K1923" s="78">
        <f>+IF(ISNUMBER(DATA!N2762),DATA!N2762,"n/a")</f>
        <v>3457062.79</v>
      </c>
      <c r="L1923" s="79">
        <f>+IF(ISNUMBER(DATA!O2762),DATA!O2762,"n/a")</f>
        <v>9.0375999999999998E-2</v>
      </c>
      <c r="M1923" s="68"/>
      <c r="N1923" s="68"/>
      <c r="O1923" s="68"/>
      <c r="P1923" s="68"/>
      <c r="Q1923" s="68"/>
      <c r="S1923" s="72"/>
      <c r="U1923" s="72"/>
      <c r="W1923" s="72"/>
      <c r="Y1923" s="72"/>
    </row>
    <row r="1924" spans="1:25" s="71" customFormat="1" x14ac:dyDescent="0.2">
      <c r="A1924" s="68" t="s">
        <v>12</v>
      </c>
      <c r="B1924" s="68" t="s">
        <v>23</v>
      </c>
      <c r="C1924" s="68" t="s">
        <v>0</v>
      </c>
      <c r="D1924" s="68" t="s">
        <v>308</v>
      </c>
      <c r="E1924" s="78">
        <f>+IF(ISNUMBER(DATA!H2763),DATA!H2763,"n/a")</f>
        <v>91471.88</v>
      </c>
      <c r="F1924" s="79">
        <f>+IF(ISNUMBER(DATA!I2763),DATA!I2763,"n/a")</f>
        <v>6.0837000000000002E-2</v>
      </c>
      <c r="G1924" s="78">
        <f>+IF(ISNUMBER(DATA!J2763),DATA!J2763,"n/a")</f>
        <v>292858.68</v>
      </c>
      <c r="H1924" s="79">
        <f>+IF(ISNUMBER(DATA!K2763),DATA!K2763,"n/a")</f>
        <v>-2.4686E-2</v>
      </c>
      <c r="I1924" s="78">
        <f>+IF(ISNUMBER(DATA!L2763),DATA!L2763,"n/a")</f>
        <v>591269.55000000005</v>
      </c>
      <c r="J1924" s="79">
        <f>+IF(ISNUMBER(DATA!M2763),DATA!M2763,"n/a")</f>
        <v>-6.5015000000000003E-2</v>
      </c>
      <c r="K1924" s="78">
        <f>+IF(ISNUMBER(DATA!N2763),DATA!N2763,"n/a")</f>
        <v>1085744.02</v>
      </c>
      <c r="L1924" s="79">
        <f>+IF(ISNUMBER(DATA!O2763),DATA!O2763,"n/a")</f>
        <v>-9.5327999999999996E-2</v>
      </c>
      <c r="M1924" s="68"/>
      <c r="N1924" s="68"/>
      <c r="O1924" s="68"/>
      <c r="P1924" s="68"/>
      <c r="Q1924" s="68"/>
      <c r="S1924" s="72"/>
      <c r="U1924" s="72"/>
      <c r="W1924" s="72"/>
      <c r="Y1924" s="72"/>
    </row>
    <row r="1925" spans="1:25" s="71" customFormat="1" x14ac:dyDescent="0.2">
      <c r="A1925" s="68" t="s">
        <v>12</v>
      </c>
      <c r="B1925" s="68" t="s">
        <v>23</v>
      </c>
      <c r="C1925" s="68" t="s">
        <v>0</v>
      </c>
      <c r="D1925" s="68" t="s">
        <v>309</v>
      </c>
      <c r="E1925" s="78">
        <f>+IF(ISNUMBER(DATA!H2764),DATA!H2764,"n/a")</f>
        <v>295910.02</v>
      </c>
      <c r="F1925" s="79">
        <f>+IF(ISNUMBER(DATA!I2764),DATA!I2764,"n/a")</f>
        <v>7.1702000000000002E-2</v>
      </c>
      <c r="G1925" s="78">
        <f>+IF(ISNUMBER(DATA!J2764),DATA!J2764,"n/a")</f>
        <v>952715.7</v>
      </c>
      <c r="H1925" s="79">
        <f>+IF(ISNUMBER(DATA!K2764),DATA!K2764,"n/a")</f>
        <v>3.6961000000000001E-2</v>
      </c>
      <c r="I1925" s="78">
        <f>+IF(ISNUMBER(DATA!L2764),DATA!L2764,"n/a")</f>
        <v>2115856.9</v>
      </c>
      <c r="J1925" s="79">
        <f>+IF(ISNUMBER(DATA!M2764),DATA!M2764,"n/a")</f>
        <v>9.1978000000000004E-2</v>
      </c>
      <c r="K1925" s="78">
        <f>+IF(ISNUMBER(DATA!N2764),DATA!N2764,"n/a")</f>
        <v>4186848.98</v>
      </c>
      <c r="L1925" s="79">
        <f>+IF(ISNUMBER(DATA!O2764),DATA!O2764,"n/a")</f>
        <v>7.1558999999999998E-2</v>
      </c>
      <c r="M1925" s="68"/>
      <c r="N1925" s="68"/>
      <c r="O1925" s="68"/>
      <c r="P1925" s="68"/>
      <c r="Q1925" s="68"/>
      <c r="S1925" s="72"/>
      <c r="U1925" s="72"/>
      <c r="W1925" s="72"/>
      <c r="Y1925" s="72"/>
    </row>
    <row r="1926" spans="1:25" s="71" customFormat="1" x14ac:dyDescent="0.2">
      <c r="A1926" s="68" t="s">
        <v>12</v>
      </c>
      <c r="B1926" s="68" t="s">
        <v>23</v>
      </c>
      <c r="C1926" s="68" t="s">
        <v>0</v>
      </c>
      <c r="D1926" s="68" t="s">
        <v>310</v>
      </c>
      <c r="E1926" s="78">
        <f>+IF(ISNUMBER(DATA!H2765),DATA!H2765,"n/a")</f>
        <v>138235.26</v>
      </c>
      <c r="F1926" s="79">
        <f>+IF(ISNUMBER(DATA!I2765),DATA!I2765,"n/a")</f>
        <v>6.3302999999999998E-2</v>
      </c>
      <c r="G1926" s="78">
        <f>+IF(ISNUMBER(DATA!J2765),DATA!J2765,"n/a")</f>
        <v>478917.17</v>
      </c>
      <c r="H1926" s="79">
        <f>+IF(ISNUMBER(DATA!K2765),DATA!K2765,"n/a")</f>
        <v>5.8508999999999999E-2</v>
      </c>
      <c r="I1926" s="78">
        <f>+IF(ISNUMBER(DATA!L2765),DATA!L2765,"n/a")</f>
        <v>1016101.21</v>
      </c>
      <c r="J1926" s="79">
        <f>+IF(ISNUMBER(DATA!M2765),DATA!M2765,"n/a")</f>
        <v>5.3274000000000002E-2</v>
      </c>
      <c r="K1926" s="78">
        <f>+IF(ISNUMBER(DATA!N2765),DATA!N2765,"n/a")</f>
        <v>1930723.33</v>
      </c>
      <c r="L1926" s="79">
        <f>+IF(ISNUMBER(DATA!O2765),DATA!O2765,"n/a")</f>
        <v>2.8770000000000002E-3</v>
      </c>
      <c r="M1926" s="68"/>
      <c r="N1926" s="68"/>
      <c r="O1926" s="68"/>
      <c r="P1926" s="68"/>
      <c r="Q1926" s="68"/>
      <c r="S1926" s="72"/>
      <c r="U1926" s="72"/>
      <c r="W1926" s="72"/>
      <c r="Y1926" s="72"/>
    </row>
    <row r="1927" spans="1:25" s="71" customFormat="1" x14ac:dyDescent="0.2">
      <c r="A1927" s="68" t="s">
        <v>12</v>
      </c>
      <c r="B1927" s="68" t="s">
        <v>23</v>
      </c>
      <c r="C1927" s="68" t="s">
        <v>0</v>
      </c>
      <c r="D1927" s="68" t="s">
        <v>311</v>
      </c>
      <c r="E1927" s="78">
        <f>+IF(ISNUMBER(DATA!H2766),DATA!H2766,"n/a")</f>
        <v>444632.7</v>
      </c>
      <c r="F1927" s="79">
        <f>+IF(ISNUMBER(DATA!I2766),DATA!I2766,"n/a")</f>
        <v>-6.5644999999999995E-2</v>
      </c>
      <c r="G1927" s="78">
        <f>+IF(ISNUMBER(DATA!J2766),DATA!J2766,"n/a")</f>
        <v>1544599.11</v>
      </c>
      <c r="H1927" s="79">
        <f>+IF(ISNUMBER(DATA!K2766),DATA!K2766,"n/a")</f>
        <v>-6.4946000000000004E-2</v>
      </c>
      <c r="I1927" s="78">
        <f>+IF(ISNUMBER(DATA!L2766),DATA!L2766,"n/a")</f>
        <v>3316930.64</v>
      </c>
      <c r="J1927" s="79">
        <f>+IF(ISNUMBER(DATA!M2766),DATA!M2766,"n/a")</f>
        <v>-7.6896000000000006E-2</v>
      </c>
      <c r="K1927" s="78">
        <f>+IF(ISNUMBER(DATA!N2766),DATA!N2766,"n/a")</f>
        <v>6903252.9199999999</v>
      </c>
      <c r="L1927" s="79">
        <f>+IF(ISNUMBER(DATA!O2766),DATA!O2766,"n/a")</f>
        <v>-6.1223E-2</v>
      </c>
      <c r="M1927" s="68"/>
      <c r="N1927" s="68"/>
      <c r="O1927" s="68"/>
      <c r="P1927" s="68"/>
      <c r="Q1927" s="68"/>
      <c r="S1927" s="72"/>
      <c r="U1927" s="72"/>
      <c r="W1927" s="72"/>
      <c r="Y1927" s="72"/>
    </row>
    <row r="1928" spans="1:25" s="71" customFormat="1" x14ac:dyDescent="0.2">
      <c r="A1928" s="68" t="s">
        <v>12</v>
      </c>
      <c r="B1928" s="68" t="s">
        <v>23</v>
      </c>
      <c r="C1928" s="68" t="s">
        <v>0</v>
      </c>
      <c r="D1928" s="68" t="s">
        <v>312</v>
      </c>
      <c r="E1928" s="78">
        <f>+IF(ISNUMBER(DATA!H2767),DATA!H2767,"n/a")</f>
        <v>433903.02</v>
      </c>
      <c r="F1928" s="79">
        <f>+IF(ISNUMBER(DATA!I2767),DATA!I2767,"n/a")</f>
        <v>1.5322000000000001E-2</v>
      </c>
      <c r="G1928" s="78">
        <f>+IF(ISNUMBER(DATA!J2767),DATA!J2767,"n/a")</f>
        <v>1350647.54</v>
      </c>
      <c r="H1928" s="79">
        <f>+IF(ISNUMBER(DATA!K2767),DATA!K2767,"n/a")</f>
        <v>2.4450000000000001E-3</v>
      </c>
      <c r="I1928" s="78">
        <f>+IF(ISNUMBER(DATA!L2767),DATA!L2767,"n/a")</f>
        <v>2934686.88</v>
      </c>
      <c r="J1928" s="79">
        <f>+IF(ISNUMBER(DATA!M2767),DATA!M2767,"n/a")</f>
        <v>2.5440000000000001E-2</v>
      </c>
      <c r="K1928" s="78">
        <f>+IF(ISNUMBER(DATA!N2767),DATA!N2767,"n/a")</f>
        <v>6130728.9500000002</v>
      </c>
      <c r="L1928" s="79">
        <f>+IF(ISNUMBER(DATA!O2767),DATA!O2767,"n/a")</f>
        <v>5.9853000000000003E-2</v>
      </c>
      <c r="M1928" s="68"/>
      <c r="N1928" s="68"/>
      <c r="O1928" s="68"/>
      <c r="P1928" s="68"/>
      <c r="Q1928" s="68"/>
      <c r="S1928" s="72"/>
      <c r="U1928" s="72"/>
      <c r="W1928" s="72"/>
      <c r="Y1928" s="72"/>
    </row>
    <row r="1929" spans="1:25" s="71" customFormat="1" x14ac:dyDescent="0.2">
      <c r="A1929" s="68" t="s">
        <v>12</v>
      </c>
      <c r="B1929" s="68" t="s">
        <v>23</v>
      </c>
      <c r="C1929" s="68" t="s">
        <v>0</v>
      </c>
      <c r="D1929" s="68" t="s">
        <v>313</v>
      </c>
      <c r="E1929" s="78">
        <f>+IF(ISNUMBER(DATA!H2768),DATA!H2768,"n/a")</f>
        <v>232309.2</v>
      </c>
      <c r="F1929" s="79">
        <f>+IF(ISNUMBER(DATA!I2768),DATA!I2768,"n/a")</f>
        <v>3.1040000000000002E-2</v>
      </c>
      <c r="G1929" s="78">
        <f>+IF(ISNUMBER(DATA!J2768),DATA!J2768,"n/a")</f>
        <v>771298.12</v>
      </c>
      <c r="H1929" s="79">
        <f>+IF(ISNUMBER(DATA!K2768),DATA!K2768,"n/a")</f>
        <v>2.8067000000000002E-2</v>
      </c>
      <c r="I1929" s="78">
        <f>+IF(ISNUMBER(DATA!L2768),DATA!L2768,"n/a")</f>
        <v>1625188.89</v>
      </c>
      <c r="J1929" s="79">
        <f>+IF(ISNUMBER(DATA!M2768),DATA!M2768,"n/a")</f>
        <v>4.2314999999999998E-2</v>
      </c>
      <c r="K1929" s="78">
        <f>+IF(ISNUMBER(DATA!N2768),DATA!N2768,"n/a")</f>
        <v>3132433.48</v>
      </c>
      <c r="L1929" s="79">
        <f>+IF(ISNUMBER(DATA!O2768),DATA!O2768,"n/a")</f>
        <v>2.6873999999999999E-2</v>
      </c>
      <c r="M1929" s="68"/>
      <c r="N1929" s="68"/>
      <c r="O1929" s="68"/>
      <c r="P1929" s="68"/>
      <c r="Q1929" s="68"/>
      <c r="S1929" s="72"/>
      <c r="U1929" s="72"/>
      <c r="W1929" s="72"/>
      <c r="Y1929" s="72"/>
    </row>
    <row r="1930" spans="1:25" s="71" customFormat="1" x14ac:dyDescent="0.2">
      <c r="A1930" s="68" t="s">
        <v>12</v>
      </c>
      <c r="B1930" s="68" t="s">
        <v>23</v>
      </c>
      <c r="C1930" s="68" t="s">
        <v>0</v>
      </c>
      <c r="D1930" s="68" t="s">
        <v>314</v>
      </c>
      <c r="E1930" s="78">
        <f>+IF(ISNUMBER(DATA!H2769),DATA!H2769,"n/a")</f>
        <v>229320.79</v>
      </c>
      <c r="F1930" s="79">
        <f>+IF(ISNUMBER(DATA!I2769),DATA!I2769,"n/a")</f>
        <v>0.117427</v>
      </c>
      <c r="G1930" s="78">
        <f>+IF(ISNUMBER(DATA!J2769),DATA!J2769,"n/a")</f>
        <v>771704.25</v>
      </c>
      <c r="H1930" s="79">
        <f>+IF(ISNUMBER(DATA!K2769),DATA!K2769,"n/a")</f>
        <v>0.102197</v>
      </c>
      <c r="I1930" s="78">
        <f>+IF(ISNUMBER(DATA!L2769),DATA!L2769,"n/a")</f>
        <v>1554470.35</v>
      </c>
      <c r="J1930" s="79">
        <f>+IF(ISNUMBER(DATA!M2769),DATA!M2769,"n/a")</f>
        <v>1.7902999999999999E-2</v>
      </c>
      <c r="K1930" s="78">
        <f>+IF(ISNUMBER(DATA!N2769),DATA!N2769,"n/a")</f>
        <v>2992624.74</v>
      </c>
      <c r="L1930" s="79">
        <f>+IF(ISNUMBER(DATA!O2769),DATA!O2769,"n/a")</f>
        <v>2.1298000000000001E-2</v>
      </c>
      <c r="M1930" s="68"/>
      <c r="N1930" s="68"/>
      <c r="O1930" s="68"/>
      <c r="P1930" s="68"/>
      <c r="Q1930" s="68"/>
      <c r="S1930" s="72"/>
      <c r="U1930" s="72"/>
      <c r="W1930" s="72"/>
      <c r="Y1930" s="72"/>
    </row>
    <row r="1931" spans="1:25" s="71" customFormat="1" x14ac:dyDescent="0.2">
      <c r="A1931" s="68" t="s">
        <v>12</v>
      </c>
      <c r="B1931" s="68" t="s">
        <v>23</v>
      </c>
      <c r="C1931" s="68" t="s">
        <v>0</v>
      </c>
      <c r="D1931" s="68" t="s">
        <v>315</v>
      </c>
      <c r="E1931" s="78">
        <f>+IF(ISNUMBER(DATA!H2770),DATA!H2770,"n/a")</f>
        <v>230237.71</v>
      </c>
      <c r="F1931" s="79">
        <f>+IF(ISNUMBER(DATA!I2770),DATA!I2770,"n/a")</f>
        <v>2.6908999999999999E-2</v>
      </c>
      <c r="G1931" s="78">
        <f>+IF(ISNUMBER(DATA!J2770),DATA!J2770,"n/a")</f>
        <v>762935.16</v>
      </c>
      <c r="H1931" s="79">
        <f>+IF(ISNUMBER(DATA!K2770),DATA!K2770,"n/a")</f>
        <v>4.3292999999999998E-2</v>
      </c>
      <c r="I1931" s="78">
        <f>+IF(ISNUMBER(DATA!L2770),DATA!L2770,"n/a")</f>
        <v>1594886.93</v>
      </c>
      <c r="J1931" s="79">
        <f>+IF(ISNUMBER(DATA!M2770),DATA!M2770,"n/a")</f>
        <v>3.7109999999999997E-2</v>
      </c>
      <c r="K1931" s="78">
        <f>+IF(ISNUMBER(DATA!N2770),DATA!N2770,"n/a")</f>
        <v>3130256.57</v>
      </c>
      <c r="L1931" s="79">
        <f>+IF(ISNUMBER(DATA!O2770),DATA!O2770,"n/a")</f>
        <v>-2.2024999999999999E-2</v>
      </c>
      <c r="M1931" s="68"/>
      <c r="N1931" s="68"/>
      <c r="O1931" s="68"/>
      <c r="P1931" s="68"/>
      <c r="Q1931" s="68"/>
      <c r="S1931" s="72"/>
      <c r="U1931" s="72"/>
      <c r="W1931" s="72"/>
      <c r="Y1931" s="72"/>
    </row>
    <row r="1932" spans="1:25" s="71" customFormat="1" x14ac:dyDescent="0.2">
      <c r="A1932" s="68" t="s">
        <v>12</v>
      </c>
      <c r="B1932" s="68" t="s">
        <v>23</v>
      </c>
      <c r="C1932" s="68" t="s">
        <v>0</v>
      </c>
      <c r="D1932" s="68" t="s">
        <v>316</v>
      </c>
      <c r="E1932" s="78">
        <f>+IF(ISNUMBER(DATA!H2771),DATA!H2771,"n/a")</f>
        <v>208788.66</v>
      </c>
      <c r="F1932" s="79">
        <f>+IF(ISNUMBER(DATA!I2771),DATA!I2771,"n/a")</f>
        <v>6.4939999999999998E-3</v>
      </c>
      <c r="G1932" s="78">
        <f>+IF(ISNUMBER(DATA!J2771),DATA!J2771,"n/a")</f>
        <v>705275.89</v>
      </c>
      <c r="H1932" s="79">
        <f>+IF(ISNUMBER(DATA!K2771),DATA!K2771,"n/a")</f>
        <v>2.3323E-2</v>
      </c>
      <c r="I1932" s="78">
        <f>+IF(ISNUMBER(DATA!L2771),DATA!L2771,"n/a")</f>
        <v>1468865.87</v>
      </c>
      <c r="J1932" s="79">
        <f>+IF(ISNUMBER(DATA!M2771),DATA!M2771,"n/a")</f>
        <v>1.1028E-2</v>
      </c>
      <c r="K1932" s="78">
        <f>+IF(ISNUMBER(DATA!N2771),DATA!N2771,"n/a")</f>
        <v>2876250.56</v>
      </c>
      <c r="L1932" s="79">
        <f>+IF(ISNUMBER(DATA!O2771),DATA!O2771,"n/a")</f>
        <v>1.2603E-2</v>
      </c>
      <c r="M1932" s="68"/>
      <c r="N1932" s="68"/>
      <c r="O1932" s="68"/>
      <c r="P1932" s="68"/>
      <c r="Q1932" s="68"/>
      <c r="S1932" s="72"/>
      <c r="U1932" s="72"/>
      <c r="W1932" s="72"/>
      <c r="Y1932" s="72"/>
    </row>
    <row r="1933" spans="1:25" s="71" customFormat="1" x14ac:dyDescent="0.2">
      <c r="A1933" s="68" t="s">
        <v>12</v>
      </c>
      <c r="B1933" s="68" t="s">
        <v>23</v>
      </c>
      <c r="C1933" s="68" t="s">
        <v>0</v>
      </c>
      <c r="D1933" s="68" t="s">
        <v>317</v>
      </c>
      <c r="E1933" s="78">
        <f>+IF(ISNUMBER(DATA!H2772),DATA!H2772,"n/a")</f>
        <v>161541.6</v>
      </c>
      <c r="F1933" s="79">
        <f>+IF(ISNUMBER(DATA!I2772),DATA!I2772,"n/a")</f>
        <v>6.2269999999999999E-3</v>
      </c>
      <c r="G1933" s="78">
        <f>+IF(ISNUMBER(DATA!J2772),DATA!J2772,"n/a")</f>
        <v>553252.81000000006</v>
      </c>
      <c r="H1933" s="79">
        <f>+IF(ISNUMBER(DATA!K2772),DATA!K2772,"n/a")</f>
        <v>1.9247E-2</v>
      </c>
      <c r="I1933" s="78">
        <f>+IF(ISNUMBER(DATA!L2772),DATA!L2772,"n/a")</f>
        <v>1152240.18</v>
      </c>
      <c r="J1933" s="79">
        <f>+IF(ISNUMBER(DATA!M2772),DATA!M2772,"n/a")</f>
        <v>-2.7009999999999998E-3</v>
      </c>
      <c r="K1933" s="78">
        <f>+IF(ISNUMBER(DATA!N2772),DATA!N2772,"n/a")</f>
        <v>2225400.63</v>
      </c>
      <c r="L1933" s="79">
        <f>+IF(ISNUMBER(DATA!O2772),DATA!O2772,"n/a")</f>
        <v>-4.333E-3</v>
      </c>
      <c r="M1933" s="68"/>
      <c r="N1933" s="68"/>
      <c r="O1933" s="68"/>
      <c r="P1933" s="68"/>
      <c r="Q1933" s="68"/>
      <c r="S1933" s="72"/>
      <c r="U1933" s="72"/>
      <c r="W1933" s="72"/>
      <c r="Y1933" s="72"/>
    </row>
    <row r="1934" spans="1:25" s="71" customFormat="1" x14ac:dyDescent="0.2">
      <c r="A1934" s="68" t="s">
        <v>12</v>
      </c>
      <c r="B1934" s="68" t="s">
        <v>23</v>
      </c>
      <c r="C1934" s="68" t="s">
        <v>0</v>
      </c>
      <c r="D1934" s="68" t="s">
        <v>318</v>
      </c>
      <c r="E1934" s="78">
        <f>+IF(ISNUMBER(DATA!H2773),DATA!H2773,"n/a")</f>
        <v>299399.7</v>
      </c>
      <c r="F1934" s="79">
        <f>+IF(ISNUMBER(DATA!I2773),DATA!I2773,"n/a")</f>
        <v>3.9635999999999998E-2</v>
      </c>
      <c r="G1934" s="78">
        <f>+IF(ISNUMBER(DATA!J2773),DATA!J2773,"n/a")</f>
        <v>967397.47</v>
      </c>
      <c r="H1934" s="79">
        <f>+IF(ISNUMBER(DATA!K2773),DATA!K2773,"n/a")</f>
        <v>4.5149999999999999E-3</v>
      </c>
      <c r="I1934" s="78">
        <f>+IF(ISNUMBER(DATA!L2773),DATA!L2773,"n/a")</f>
        <v>2078085.79</v>
      </c>
      <c r="J1934" s="79">
        <f>+IF(ISNUMBER(DATA!M2773),DATA!M2773,"n/a")</f>
        <v>2.5662999999999998E-2</v>
      </c>
      <c r="K1934" s="78">
        <f>+IF(ISNUMBER(DATA!N2773),DATA!N2773,"n/a")</f>
        <v>4264647.05</v>
      </c>
      <c r="L1934" s="79">
        <f>+IF(ISNUMBER(DATA!O2773),DATA!O2773,"n/a")</f>
        <v>5.0459999999999998E-2</v>
      </c>
      <c r="M1934" s="68"/>
      <c r="N1934" s="68"/>
      <c r="O1934" s="68"/>
      <c r="P1934" s="68"/>
      <c r="Q1934" s="68"/>
      <c r="S1934" s="72"/>
      <c r="U1934" s="72"/>
      <c r="W1934" s="72"/>
      <c r="Y1934" s="72"/>
    </row>
    <row r="1935" spans="1:25" s="71" customFormat="1" x14ac:dyDescent="0.2">
      <c r="A1935" s="68" t="s">
        <v>12</v>
      </c>
      <c r="B1935" s="68" t="s">
        <v>23</v>
      </c>
      <c r="C1935" s="68" t="s">
        <v>0</v>
      </c>
      <c r="D1935" s="68" t="s">
        <v>319</v>
      </c>
      <c r="E1935" s="78">
        <f>+IF(ISNUMBER(DATA!H2774),DATA!H2774,"n/a")</f>
        <v>185818.38</v>
      </c>
      <c r="F1935" s="79">
        <f>+IF(ISNUMBER(DATA!I2774),DATA!I2774,"n/a")</f>
        <v>-1.36E-4</v>
      </c>
      <c r="G1935" s="78">
        <f>+IF(ISNUMBER(DATA!J2774),DATA!J2774,"n/a")</f>
        <v>632534.88</v>
      </c>
      <c r="H1935" s="79">
        <f>+IF(ISNUMBER(DATA!K2774),DATA!K2774,"n/a")</f>
        <v>2.5198000000000002E-2</v>
      </c>
      <c r="I1935" s="78">
        <f>+IF(ISNUMBER(DATA!L2774),DATA!L2774,"n/a")</f>
        <v>1320789.42</v>
      </c>
      <c r="J1935" s="79">
        <f>+IF(ISNUMBER(DATA!M2774),DATA!M2774,"n/a")</f>
        <v>7.6458999999999999E-2</v>
      </c>
      <c r="K1935" s="78">
        <f>+IF(ISNUMBER(DATA!N2774),DATA!N2774,"n/a")</f>
        <v>2589663.7400000002</v>
      </c>
      <c r="L1935" s="79">
        <f>+IF(ISNUMBER(DATA!O2774),DATA!O2774,"n/a")</f>
        <v>6.6910999999999998E-2</v>
      </c>
      <c r="M1935" s="68"/>
      <c r="N1935" s="68"/>
      <c r="O1935" s="68"/>
      <c r="P1935" s="68"/>
      <c r="Q1935" s="68"/>
      <c r="S1935" s="72"/>
      <c r="U1935" s="72"/>
      <c r="W1935" s="72"/>
      <c r="Y1935" s="72"/>
    </row>
    <row r="1936" spans="1:25" s="71" customFormat="1" x14ac:dyDescent="0.2">
      <c r="A1936" s="68" t="s">
        <v>12</v>
      </c>
      <c r="B1936" s="68" t="s">
        <v>23</v>
      </c>
      <c r="C1936" s="68" t="s">
        <v>0</v>
      </c>
      <c r="D1936" s="68" t="s">
        <v>320</v>
      </c>
      <c r="E1936" s="78">
        <f>+IF(ISNUMBER(DATA!H2775),DATA!H2775,"n/a")</f>
        <v>234666.14</v>
      </c>
      <c r="F1936" s="79">
        <f>+IF(ISNUMBER(DATA!I2775),DATA!I2775,"n/a")</f>
        <v>-2.3094E-2</v>
      </c>
      <c r="G1936" s="78">
        <f>+IF(ISNUMBER(DATA!J2775),DATA!J2775,"n/a")</f>
        <v>760078.58</v>
      </c>
      <c r="H1936" s="79">
        <f>+IF(ISNUMBER(DATA!K2775),DATA!K2775,"n/a")</f>
        <v>-6.3885999999999998E-2</v>
      </c>
      <c r="I1936" s="78">
        <f>+IF(ISNUMBER(DATA!L2775),DATA!L2775,"n/a")</f>
        <v>1595845.56</v>
      </c>
      <c r="J1936" s="79">
        <f>+IF(ISNUMBER(DATA!M2775),DATA!M2775,"n/a")</f>
        <v>-7.5803999999999996E-2</v>
      </c>
      <c r="K1936" s="78">
        <f>+IF(ISNUMBER(DATA!N2775),DATA!N2775,"n/a")</f>
        <v>3329774.03</v>
      </c>
      <c r="L1936" s="79">
        <f>+IF(ISNUMBER(DATA!O2775),DATA!O2775,"n/a")</f>
        <v>-6.7270999999999997E-2</v>
      </c>
      <c r="M1936" s="68"/>
      <c r="N1936" s="68"/>
      <c r="O1936" s="68"/>
      <c r="P1936" s="68"/>
      <c r="Q1936" s="68"/>
      <c r="S1936" s="72"/>
      <c r="U1936" s="72"/>
      <c r="W1936" s="72"/>
      <c r="Y1936" s="72"/>
    </row>
    <row r="1937" spans="1:25" s="71" customFormat="1" x14ac:dyDescent="0.2">
      <c r="A1937" s="68" t="s">
        <v>12</v>
      </c>
      <c r="B1937" s="68" t="s">
        <v>23</v>
      </c>
      <c r="C1937" s="68" t="s">
        <v>0</v>
      </c>
      <c r="D1937" s="68" t="s">
        <v>321</v>
      </c>
      <c r="E1937" s="78">
        <f>+IF(ISNUMBER(DATA!H2776),DATA!H2776,"n/a")</f>
        <v>659190.5</v>
      </c>
      <c r="F1937" s="79">
        <f>+IF(ISNUMBER(DATA!I2776),DATA!I2776,"n/a")</f>
        <v>5.1958999999999998E-2</v>
      </c>
      <c r="G1937" s="78">
        <f>+IF(ISNUMBER(DATA!J2776),DATA!J2776,"n/a")</f>
        <v>2122208.04</v>
      </c>
      <c r="H1937" s="79">
        <f>+IF(ISNUMBER(DATA!K2776),DATA!K2776,"n/a")</f>
        <v>2.6488999999999999E-2</v>
      </c>
      <c r="I1937" s="78">
        <f>+IF(ISNUMBER(DATA!L2776),DATA!L2776,"n/a")</f>
        <v>4539745.29</v>
      </c>
      <c r="J1937" s="79">
        <f>+IF(ISNUMBER(DATA!M2776),DATA!M2776,"n/a")</f>
        <v>4.3823000000000001E-2</v>
      </c>
      <c r="K1937" s="78">
        <f>+IF(ISNUMBER(DATA!N2776),DATA!N2776,"n/a")</f>
        <v>9323899.2899999991</v>
      </c>
      <c r="L1937" s="79">
        <f>+IF(ISNUMBER(DATA!O2776),DATA!O2776,"n/a")</f>
        <v>6.6353999999999996E-2</v>
      </c>
      <c r="M1937" s="68"/>
      <c r="N1937" s="68"/>
      <c r="O1937" s="68"/>
      <c r="P1937" s="68"/>
      <c r="Q1937" s="68"/>
      <c r="S1937" s="72"/>
      <c r="U1937" s="72"/>
      <c r="W1937" s="72"/>
      <c r="Y1937" s="72"/>
    </row>
    <row r="1938" spans="1:25" s="71" customFormat="1" x14ac:dyDescent="0.2">
      <c r="A1938" s="68" t="s">
        <v>12</v>
      </c>
      <c r="B1938" s="68" t="s">
        <v>23</v>
      </c>
      <c r="C1938" s="68" t="s">
        <v>0</v>
      </c>
      <c r="D1938" s="68" t="s">
        <v>322</v>
      </c>
      <c r="E1938" s="78">
        <f>+IF(ISNUMBER(DATA!H2777),DATA!H2777,"n/a")</f>
        <v>316891.69</v>
      </c>
      <c r="F1938" s="79">
        <f>+IF(ISNUMBER(DATA!I2777),DATA!I2777,"n/a")</f>
        <v>6.2199999999999998E-3</v>
      </c>
      <c r="G1938" s="78">
        <f>+IF(ISNUMBER(DATA!J2777),DATA!J2777,"n/a")</f>
        <v>1057052.8600000001</v>
      </c>
      <c r="H1938" s="79">
        <f>+IF(ISNUMBER(DATA!K2777),DATA!K2777,"n/a")</f>
        <v>-9.7681000000000004E-2</v>
      </c>
      <c r="I1938" s="78">
        <f>+IF(ISNUMBER(DATA!L2777),DATA!L2777,"n/a")</f>
        <v>2255390.02</v>
      </c>
      <c r="J1938" s="79">
        <f>+IF(ISNUMBER(DATA!M2777),DATA!M2777,"n/a")</f>
        <v>-9.0965000000000004E-2</v>
      </c>
      <c r="K1938" s="78">
        <f>+IF(ISNUMBER(DATA!N2777),DATA!N2777,"n/a")</f>
        <v>4549911.7300000004</v>
      </c>
      <c r="L1938" s="79">
        <f>+IF(ISNUMBER(DATA!O2777),DATA!O2777,"n/a")</f>
        <v>-7.8070000000000001E-2</v>
      </c>
      <c r="M1938" s="68"/>
      <c r="N1938" s="68"/>
      <c r="O1938" s="68"/>
      <c r="P1938" s="68"/>
      <c r="Q1938" s="68"/>
      <c r="S1938" s="72"/>
      <c r="U1938" s="72"/>
      <c r="W1938" s="72"/>
      <c r="Y1938" s="72"/>
    </row>
    <row r="1939" spans="1:25" s="71" customFormat="1" x14ac:dyDescent="0.2">
      <c r="A1939" s="68" t="s">
        <v>12</v>
      </c>
      <c r="B1939" s="68" t="s">
        <v>23</v>
      </c>
      <c r="C1939" s="68" t="s">
        <v>0</v>
      </c>
      <c r="D1939" s="68" t="s">
        <v>323</v>
      </c>
      <c r="E1939" s="78">
        <f>+IF(ISNUMBER(DATA!H2778),DATA!H2778,"n/a")</f>
        <v>400326.34</v>
      </c>
      <c r="F1939" s="79">
        <f>+IF(ISNUMBER(DATA!I2778),DATA!I2778,"n/a")</f>
        <v>0.18973799999999999</v>
      </c>
      <c r="G1939" s="78">
        <f>+IF(ISNUMBER(DATA!J2778),DATA!J2778,"n/a")</f>
        <v>1327033.32</v>
      </c>
      <c r="H1939" s="79">
        <f>+IF(ISNUMBER(DATA!K2778),DATA!K2778,"n/a")</f>
        <v>0.122651</v>
      </c>
      <c r="I1939" s="78">
        <f>+IF(ISNUMBER(DATA!L2778),DATA!L2778,"n/a")</f>
        <v>2843575.75</v>
      </c>
      <c r="J1939" s="79">
        <f>+IF(ISNUMBER(DATA!M2778),DATA!M2778,"n/a")</f>
        <v>0.100658</v>
      </c>
      <c r="K1939" s="78">
        <f>+IF(ISNUMBER(DATA!N2778),DATA!N2778,"n/a")</f>
        <v>5200604.87</v>
      </c>
      <c r="L1939" s="79">
        <f>+IF(ISNUMBER(DATA!O2778),DATA!O2778,"n/a")</f>
        <v>1.225E-2</v>
      </c>
      <c r="M1939" s="68"/>
      <c r="N1939" s="68"/>
      <c r="O1939" s="68"/>
      <c r="P1939" s="68"/>
      <c r="Q1939" s="68"/>
      <c r="S1939" s="72"/>
      <c r="U1939" s="72"/>
      <c r="W1939" s="72"/>
      <c r="Y1939" s="72"/>
    </row>
    <row r="1940" spans="1:25" s="71" customFormat="1" x14ac:dyDescent="0.2">
      <c r="A1940" s="68" t="s">
        <v>12</v>
      </c>
      <c r="B1940" s="68" t="s">
        <v>23</v>
      </c>
      <c r="C1940" s="68" t="s">
        <v>0</v>
      </c>
      <c r="D1940" s="68" t="s">
        <v>324</v>
      </c>
      <c r="E1940" s="78">
        <f>+IF(ISNUMBER(DATA!H2779),DATA!H2779,"n/a")</f>
        <v>208953.42</v>
      </c>
      <c r="F1940" s="79">
        <f>+IF(ISNUMBER(DATA!I2779),DATA!I2779,"n/a")</f>
        <v>0.16755800000000001</v>
      </c>
      <c r="G1940" s="78">
        <f>+IF(ISNUMBER(DATA!J2779),DATA!J2779,"n/a")</f>
        <v>678944.53</v>
      </c>
      <c r="H1940" s="79">
        <f>+IF(ISNUMBER(DATA!K2779),DATA!K2779,"n/a")</f>
        <v>0.14039199999999999</v>
      </c>
      <c r="I1940" s="78">
        <f>+IF(ISNUMBER(DATA!L2779),DATA!L2779,"n/a")</f>
        <v>1421690.78</v>
      </c>
      <c r="J1940" s="79">
        <f>+IF(ISNUMBER(DATA!M2779),DATA!M2779,"n/a")</f>
        <v>9.6833000000000002E-2</v>
      </c>
      <c r="K1940" s="78">
        <f>+IF(ISNUMBER(DATA!N2779),DATA!N2779,"n/a")</f>
        <v>2900668.43</v>
      </c>
      <c r="L1940" s="79">
        <f>+IF(ISNUMBER(DATA!O2779),DATA!O2779,"n/a")</f>
        <v>7.1045999999999998E-2</v>
      </c>
      <c r="M1940" s="68"/>
      <c r="N1940" s="68"/>
      <c r="O1940" s="68"/>
      <c r="P1940" s="68"/>
      <c r="Q1940" s="68"/>
      <c r="S1940" s="72"/>
      <c r="U1940" s="72"/>
      <c r="W1940" s="72"/>
      <c r="Y1940" s="72"/>
    </row>
    <row r="1941" spans="1:25" s="71" customFormat="1" x14ac:dyDescent="0.2">
      <c r="A1941" s="68" t="s">
        <v>12</v>
      </c>
      <c r="B1941" s="68" t="s">
        <v>23</v>
      </c>
      <c r="C1941" s="68" t="s">
        <v>0</v>
      </c>
      <c r="D1941" s="68" t="s">
        <v>325</v>
      </c>
      <c r="E1941" s="78">
        <f>+IF(ISNUMBER(DATA!H2780),DATA!H2780,"n/a")</f>
        <v>386048.82</v>
      </c>
      <c r="F1941" s="79">
        <f>+IF(ISNUMBER(DATA!I2780),DATA!I2780,"n/a")</f>
        <v>5.3378000000000002E-2</v>
      </c>
      <c r="G1941" s="78">
        <f>+IF(ISNUMBER(DATA!J2780),DATA!J2780,"n/a")</f>
        <v>1238147.21</v>
      </c>
      <c r="H1941" s="79">
        <f>+IF(ISNUMBER(DATA!K2780),DATA!K2780,"n/a")</f>
        <v>3.2225999999999998E-2</v>
      </c>
      <c r="I1941" s="78">
        <f>+IF(ISNUMBER(DATA!L2780),DATA!L2780,"n/a")</f>
        <v>2759537.56</v>
      </c>
      <c r="J1941" s="79">
        <f>+IF(ISNUMBER(DATA!M2780),DATA!M2780,"n/a")</f>
        <v>9.1044E-2</v>
      </c>
      <c r="K1941" s="78">
        <f>+IF(ISNUMBER(DATA!N2780),DATA!N2780,"n/a")</f>
        <v>5513973.3799999999</v>
      </c>
      <c r="L1941" s="79">
        <f>+IF(ISNUMBER(DATA!O2780),DATA!O2780,"n/a")</f>
        <v>7.6317999999999997E-2</v>
      </c>
      <c r="M1941" s="68"/>
      <c r="N1941" s="68"/>
      <c r="O1941" s="68"/>
      <c r="P1941" s="68"/>
      <c r="Q1941" s="68"/>
      <c r="S1941" s="72"/>
      <c r="U1941" s="72"/>
      <c r="W1941" s="72"/>
      <c r="Y1941" s="72"/>
    </row>
    <row r="1942" spans="1:25" s="71" customFormat="1" x14ac:dyDescent="0.2">
      <c r="A1942" s="68" t="s">
        <v>12</v>
      </c>
      <c r="B1942" s="68" t="s">
        <v>23</v>
      </c>
      <c r="C1942" s="68" t="s">
        <v>0</v>
      </c>
      <c r="D1942" s="68" t="s">
        <v>351</v>
      </c>
      <c r="E1942" s="78">
        <f>+IF(ISNUMBER(DATA!H2781),DATA!H2781,"n/a")</f>
        <v>133445.54</v>
      </c>
      <c r="F1942" s="79">
        <f>+IF(ISNUMBER(DATA!I2781),DATA!I2781,"n/a")</f>
        <v>-6.7119999999999999E-2</v>
      </c>
      <c r="G1942" s="78">
        <f>+IF(ISNUMBER(DATA!J2781),DATA!J2781,"n/a")</f>
        <v>454158.65</v>
      </c>
      <c r="H1942" s="79">
        <f>+IF(ISNUMBER(DATA!K2781),DATA!K2781,"n/a")</f>
        <v>-0.110778</v>
      </c>
      <c r="I1942" s="78">
        <f>+IF(ISNUMBER(DATA!L2781),DATA!L2781,"n/a")</f>
        <v>950152.76</v>
      </c>
      <c r="J1942" s="79">
        <f>+IF(ISNUMBER(DATA!M2781),DATA!M2781,"n/a")</f>
        <v>-0.104273</v>
      </c>
      <c r="K1942" s="78">
        <f>+IF(ISNUMBER(DATA!N2781),DATA!N2781,"n/a")</f>
        <v>1911754.02</v>
      </c>
      <c r="L1942" s="79">
        <f>+IF(ISNUMBER(DATA!O2781),DATA!O2781,"n/a")</f>
        <v>-6.0380999999999997E-2</v>
      </c>
      <c r="M1942" s="68"/>
      <c r="N1942" s="68"/>
      <c r="O1942" s="68"/>
      <c r="P1942" s="68"/>
      <c r="Q1942" s="68"/>
      <c r="S1942" s="72"/>
      <c r="U1942" s="72"/>
      <c r="W1942" s="72"/>
      <c r="Y1942" s="72"/>
    </row>
    <row r="1943" spans="1:25" s="71" customFormat="1" x14ac:dyDescent="0.2">
      <c r="A1943" s="68" t="s">
        <v>12</v>
      </c>
      <c r="B1943" s="68" t="s">
        <v>23</v>
      </c>
      <c r="C1943" s="68" t="s">
        <v>0</v>
      </c>
      <c r="D1943" s="68" t="s">
        <v>352</v>
      </c>
      <c r="E1943" s="78">
        <f>+IF(ISNUMBER(DATA!H2782),DATA!H2782,"n/a")</f>
        <v>313390.15000000002</v>
      </c>
      <c r="F1943" s="79">
        <f>+IF(ISNUMBER(DATA!I2782),DATA!I2782,"n/a")</f>
        <v>2.8056999999999999E-2</v>
      </c>
      <c r="G1943" s="78">
        <f>+IF(ISNUMBER(DATA!J2782),DATA!J2782,"n/a")</f>
        <v>1036052.61</v>
      </c>
      <c r="H1943" s="79">
        <f>+IF(ISNUMBER(DATA!K2782),DATA!K2782,"n/a")</f>
        <v>2.5066000000000001E-2</v>
      </c>
      <c r="I1943" s="78">
        <f>+IF(ISNUMBER(DATA!L2782),DATA!L2782,"n/a")</f>
        <v>2227234.4300000002</v>
      </c>
      <c r="J1943" s="79">
        <f>+IF(ISNUMBER(DATA!M2782),DATA!M2782,"n/a")</f>
        <v>2.1262E-2</v>
      </c>
      <c r="K1943" s="78">
        <f>+IF(ISNUMBER(DATA!N2782),DATA!N2782,"n/a")</f>
        <v>4520341.87</v>
      </c>
      <c r="L1943" s="79">
        <f>+IF(ISNUMBER(DATA!O2782),DATA!O2782,"n/a")</f>
        <v>1.4599000000000001E-2</v>
      </c>
      <c r="M1943" s="68"/>
      <c r="N1943" s="68"/>
      <c r="O1943" s="68"/>
      <c r="P1943" s="68"/>
      <c r="Q1943" s="68"/>
      <c r="S1943" s="72"/>
      <c r="U1943" s="72"/>
      <c r="W1943" s="72"/>
      <c r="Y1943" s="72"/>
    </row>
    <row r="1944" spans="1:25" x14ac:dyDescent="0.2">
      <c r="E1944" s="102"/>
      <c r="F1944" s="104"/>
      <c r="G1944" s="102"/>
      <c r="H1944" s="104"/>
      <c r="I1944" s="102"/>
      <c r="J1944" s="104"/>
      <c r="K1944" s="102"/>
      <c r="L1944" s="104"/>
    </row>
    <row r="1945" spans="1:25" s="71" customFormat="1" x14ac:dyDescent="0.2">
      <c r="A1945" s="68" t="s">
        <v>12</v>
      </c>
      <c r="B1945" s="68" t="s">
        <v>23</v>
      </c>
      <c r="C1945" s="68" t="s">
        <v>9</v>
      </c>
      <c r="D1945" s="68" t="s">
        <v>278</v>
      </c>
      <c r="E1945" s="88">
        <f>+IF(ISNUMBER(DATA!H2792),DATA!H2792,"n/a")</f>
        <v>12407.44</v>
      </c>
      <c r="F1945" s="79">
        <f>+IF(ISNUMBER(DATA!I2792),DATA!I2792,"n/a")</f>
        <v>-0.22925499999999999</v>
      </c>
      <c r="G1945" s="88">
        <f>+IF(ISNUMBER(DATA!J2792),DATA!J2792,"n/a")</f>
        <v>47781.19</v>
      </c>
      <c r="H1945" s="79">
        <f>+IF(ISNUMBER(DATA!K2792),DATA!K2792,"n/a")</f>
        <v>-6.8200999999999998E-2</v>
      </c>
      <c r="I1945" s="88">
        <f>+IF(ISNUMBER(DATA!L2792),DATA!L2792,"n/a")</f>
        <v>104686.38</v>
      </c>
      <c r="J1945" s="79">
        <f>+IF(ISNUMBER(DATA!M2792),DATA!M2792,"n/a")</f>
        <v>8.4400000000000002E-4</v>
      </c>
      <c r="K1945" s="88">
        <f>+IF(ISNUMBER(DATA!N2792),DATA!N2792,"n/a")</f>
        <v>203856.11</v>
      </c>
      <c r="L1945" s="79">
        <f>+IF(ISNUMBER(DATA!O2792),DATA!O2792,"n/a")</f>
        <v>-8.6750000000000004E-3</v>
      </c>
      <c r="M1945" s="68"/>
      <c r="N1945" s="68"/>
      <c r="O1945" s="68"/>
      <c r="P1945" s="68"/>
      <c r="Q1945" s="68"/>
      <c r="S1945" s="72"/>
      <c r="U1945" s="72"/>
      <c r="W1945" s="72"/>
      <c r="Y1945" s="72"/>
    </row>
    <row r="1946" spans="1:25" s="71" customFormat="1" x14ac:dyDescent="0.2">
      <c r="A1946" s="68" t="s">
        <v>12</v>
      </c>
      <c r="B1946" s="68" t="s">
        <v>23</v>
      </c>
      <c r="C1946" s="68" t="s">
        <v>9</v>
      </c>
      <c r="D1946" s="68" t="s">
        <v>279</v>
      </c>
      <c r="E1946" s="88">
        <f>+IF(ISNUMBER(DATA!H2793),DATA!H2793,"n/a")</f>
        <v>106724.37</v>
      </c>
      <c r="F1946" s="79">
        <f>+IF(ISNUMBER(DATA!I2793),DATA!I2793,"n/a")</f>
        <v>5.8262000000000001E-2</v>
      </c>
      <c r="G1946" s="88">
        <f>+IF(ISNUMBER(DATA!J2793),DATA!J2793,"n/a")</f>
        <v>346672.56</v>
      </c>
      <c r="H1946" s="79">
        <f>+IF(ISNUMBER(DATA!K2793),DATA!K2793,"n/a")</f>
        <v>4.4059000000000001E-2</v>
      </c>
      <c r="I1946" s="88">
        <f>+IF(ISNUMBER(DATA!L2793),DATA!L2793,"n/a")</f>
        <v>752784.09</v>
      </c>
      <c r="J1946" s="79">
        <f>+IF(ISNUMBER(DATA!M2793),DATA!M2793,"n/a")</f>
        <v>5.3040999999999998E-2</v>
      </c>
      <c r="K1946" s="88">
        <f>+IF(ISNUMBER(DATA!N2793),DATA!N2793,"n/a")</f>
        <v>1410117.56</v>
      </c>
      <c r="L1946" s="79">
        <f>+IF(ISNUMBER(DATA!O2793),DATA!O2793,"n/a")</f>
        <v>-3.1158000000000002E-2</v>
      </c>
      <c r="M1946" s="68"/>
      <c r="N1946" s="68"/>
      <c r="O1946" s="68"/>
      <c r="P1946" s="68"/>
      <c r="Q1946" s="68"/>
      <c r="S1946" s="72"/>
      <c r="U1946" s="72"/>
      <c r="W1946" s="72"/>
      <c r="Y1946" s="72"/>
    </row>
    <row r="1947" spans="1:25" s="71" customFormat="1" x14ac:dyDescent="0.2">
      <c r="A1947" s="68" t="s">
        <v>12</v>
      </c>
      <c r="B1947" s="68" t="s">
        <v>23</v>
      </c>
      <c r="C1947" s="68" t="s">
        <v>9</v>
      </c>
      <c r="D1947" s="68" t="s">
        <v>280</v>
      </c>
      <c r="E1947" s="88">
        <f>+IF(ISNUMBER(DATA!H2794),DATA!H2794,"n/a")</f>
        <v>120929.43</v>
      </c>
      <c r="F1947" s="79">
        <f>+IF(ISNUMBER(DATA!I2794),DATA!I2794,"n/a")</f>
        <v>-0.22124099999999999</v>
      </c>
      <c r="G1947" s="88">
        <f>+IF(ISNUMBER(DATA!J2794),DATA!J2794,"n/a")</f>
        <v>424569.55</v>
      </c>
      <c r="H1947" s="79">
        <f>+IF(ISNUMBER(DATA!K2794),DATA!K2794,"n/a")</f>
        <v>-0.140098</v>
      </c>
      <c r="I1947" s="88">
        <f>+IF(ISNUMBER(DATA!L2794),DATA!L2794,"n/a")</f>
        <v>911336.61</v>
      </c>
      <c r="J1947" s="79">
        <f>+IF(ISNUMBER(DATA!M2794),DATA!M2794,"n/a")</f>
        <v>-0.13099</v>
      </c>
      <c r="K1947" s="88">
        <f>+IF(ISNUMBER(DATA!N2794),DATA!N2794,"n/a")</f>
        <v>2009288.28</v>
      </c>
      <c r="L1947" s="79">
        <f>+IF(ISNUMBER(DATA!O2794),DATA!O2794,"n/a")</f>
        <v>-4.9525E-2</v>
      </c>
      <c r="M1947" s="68"/>
      <c r="N1947" s="68"/>
      <c r="O1947" s="68"/>
      <c r="P1947" s="68"/>
      <c r="Q1947" s="68"/>
      <c r="S1947" s="72"/>
      <c r="U1947" s="72"/>
      <c r="W1947" s="72"/>
      <c r="Y1947" s="72"/>
    </row>
    <row r="1948" spans="1:25" s="71" customFormat="1" x14ac:dyDescent="0.2">
      <c r="A1948" s="68" t="s">
        <v>12</v>
      </c>
      <c r="B1948" s="68" t="s">
        <v>23</v>
      </c>
      <c r="C1948" s="68" t="s">
        <v>9</v>
      </c>
      <c r="D1948" s="68" t="s">
        <v>281</v>
      </c>
      <c r="E1948" s="88">
        <f>+IF(ISNUMBER(DATA!H2795),DATA!H2795,"n/a")</f>
        <v>61156.25</v>
      </c>
      <c r="F1948" s="79">
        <f>+IF(ISNUMBER(DATA!I2795),DATA!I2795,"n/a")</f>
        <v>1.1929E-2</v>
      </c>
      <c r="G1948" s="88">
        <f>+IF(ISNUMBER(DATA!J2795),DATA!J2795,"n/a")</f>
        <v>205660.25</v>
      </c>
      <c r="H1948" s="79">
        <f>+IF(ISNUMBER(DATA!K2795),DATA!K2795,"n/a")</f>
        <v>2.2199E-2</v>
      </c>
      <c r="I1948" s="88">
        <f>+IF(ISNUMBER(DATA!L2795),DATA!L2795,"n/a")</f>
        <v>454857.36</v>
      </c>
      <c r="J1948" s="79">
        <f>+IF(ISNUMBER(DATA!M2795),DATA!M2795,"n/a")</f>
        <v>5.9455000000000001E-2</v>
      </c>
      <c r="K1948" s="88">
        <f>+IF(ISNUMBER(DATA!N2795),DATA!N2795,"n/a")</f>
        <v>880376.22</v>
      </c>
      <c r="L1948" s="79">
        <f>+IF(ISNUMBER(DATA!O2795),DATA!O2795,"n/a")</f>
        <v>3.4472999999999997E-2</v>
      </c>
      <c r="M1948" s="68"/>
      <c r="N1948" s="68"/>
      <c r="O1948" s="68"/>
      <c r="P1948" s="68"/>
      <c r="Q1948" s="68"/>
      <c r="S1948" s="72"/>
      <c r="U1948" s="72"/>
      <c r="W1948" s="72"/>
      <c r="Y1948" s="72"/>
    </row>
    <row r="1949" spans="1:25" s="71" customFormat="1" x14ac:dyDescent="0.2">
      <c r="A1949" s="68" t="s">
        <v>12</v>
      </c>
      <c r="B1949" s="68" t="s">
        <v>23</v>
      </c>
      <c r="C1949" s="68" t="s">
        <v>9</v>
      </c>
      <c r="D1949" s="68" t="s">
        <v>282</v>
      </c>
      <c r="E1949" s="88">
        <f>+IF(ISNUMBER(DATA!H2796),DATA!H2796,"n/a")</f>
        <v>126132.65</v>
      </c>
      <c r="F1949" s="79">
        <f>+IF(ISNUMBER(DATA!I2796),DATA!I2796,"n/a")</f>
        <v>-0.10147100000000001</v>
      </c>
      <c r="G1949" s="88">
        <f>+IF(ISNUMBER(DATA!J2796),DATA!J2796,"n/a")</f>
        <v>442958.5</v>
      </c>
      <c r="H1949" s="79">
        <f>+IF(ISNUMBER(DATA!K2796),DATA!K2796,"n/a")</f>
        <v>-6.8301000000000001E-2</v>
      </c>
      <c r="I1949" s="88">
        <f>+IF(ISNUMBER(DATA!L2796),DATA!L2796,"n/a")</f>
        <v>916891.59</v>
      </c>
      <c r="J1949" s="79">
        <f>+IF(ISNUMBER(DATA!M2796),DATA!M2796,"n/a")</f>
        <v>-7.1097999999999995E-2</v>
      </c>
      <c r="K1949" s="88">
        <f>+IF(ISNUMBER(DATA!N2796),DATA!N2796,"n/a")</f>
        <v>1965174.16</v>
      </c>
      <c r="L1949" s="79">
        <f>+IF(ISNUMBER(DATA!O2796),DATA!O2796,"n/a")</f>
        <v>3.0728999999999999E-2</v>
      </c>
      <c r="M1949" s="68"/>
      <c r="N1949" s="68"/>
      <c r="O1949" s="68"/>
      <c r="P1949" s="68"/>
      <c r="Q1949" s="68"/>
      <c r="S1949" s="72"/>
      <c r="U1949" s="72"/>
      <c r="W1949" s="72"/>
      <c r="Y1949" s="72"/>
    </row>
    <row r="1950" spans="1:25" s="71" customFormat="1" x14ac:dyDescent="0.2">
      <c r="A1950" s="68" t="s">
        <v>12</v>
      </c>
      <c r="B1950" s="68" t="s">
        <v>23</v>
      </c>
      <c r="C1950" s="68" t="s">
        <v>9</v>
      </c>
      <c r="D1950" s="68" t="s">
        <v>283</v>
      </c>
      <c r="E1950" s="88">
        <f>+IF(ISNUMBER(DATA!H2797),DATA!H2797,"n/a")</f>
        <v>49804.03</v>
      </c>
      <c r="F1950" s="79">
        <f>+IF(ISNUMBER(DATA!I2797),DATA!I2797,"n/a")</f>
        <v>0.18809100000000001</v>
      </c>
      <c r="G1950" s="88">
        <f>+IF(ISNUMBER(DATA!J2797),DATA!J2797,"n/a")</f>
        <v>175653.2</v>
      </c>
      <c r="H1950" s="79">
        <f>+IF(ISNUMBER(DATA!K2797),DATA!K2797,"n/a")</f>
        <v>0.22402900000000001</v>
      </c>
      <c r="I1950" s="88">
        <f>+IF(ISNUMBER(DATA!L2797),DATA!L2797,"n/a")</f>
        <v>332633.94</v>
      </c>
      <c r="J1950" s="79">
        <f>+IF(ISNUMBER(DATA!M2797),DATA!M2797,"n/a")</f>
        <v>8.1778000000000003E-2</v>
      </c>
      <c r="K1950" s="88">
        <f>+IF(ISNUMBER(DATA!N2797),DATA!N2797,"n/a")</f>
        <v>619622.47</v>
      </c>
      <c r="L1950" s="79">
        <f>+IF(ISNUMBER(DATA!O2797),DATA!O2797,"n/a")</f>
        <v>-2.1085E-2</v>
      </c>
      <c r="M1950" s="68"/>
      <c r="N1950" s="68"/>
      <c r="O1950" s="68"/>
      <c r="P1950" s="68"/>
      <c r="Q1950" s="68"/>
      <c r="S1950" s="72"/>
      <c r="U1950" s="72"/>
      <c r="W1950" s="72"/>
      <c r="Y1950" s="72"/>
    </row>
    <row r="1951" spans="1:25" s="71" customFormat="1" x14ac:dyDescent="0.2">
      <c r="A1951" s="68" t="s">
        <v>12</v>
      </c>
      <c r="B1951" s="68" t="s">
        <v>23</v>
      </c>
      <c r="C1951" s="68" t="s">
        <v>9</v>
      </c>
      <c r="D1951" s="68" t="s">
        <v>284</v>
      </c>
      <c r="E1951" s="88">
        <f>+IF(ISNUMBER(DATA!H2798),DATA!H2798,"n/a")</f>
        <v>48477.52</v>
      </c>
      <c r="F1951" s="79">
        <f>+IF(ISNUMBER(DATA!I2798),DATA!I2798,"n/a")</f>
        <v>7.0511000000000004E-2</v>
      </c>
      <c r="G1951" s="88">
        <f>+IF(ISNUMBER(DATA!J2798),DATA!J2798,"n/a")</f>
        <v>163139</v>
      </c>
      <c r="H1951" s="79">
        <f>+IF(ISNUMBER(DATA!K2798),DATA!K2798,"n/a")</f>
        <v>0.11142100000000001</v>
      </c>
      <c r="I1951" s="88">
        <f>+IF(ISNUMBER(DATA!L2798),DATA!L2798,"n/a")</f>
        <v>337313.76</v>
      </c>
      <c r="J1951" s="79">
        <f>+IF(ISNUMBER(DATA!M2798),DATA!M2798,"n/a")</f>
        <v>0.10233100000000001</v>
      </c>
      <c r="K1951" s="88">
        <f>+IF(ISNUMBER(DATA!N2798),DATA!N2798,"n/a")</f>
        <v>651563.72</v>
      </c>
      <c r="L1951" s="79">
        <f>+IF(ISNUMBER(DATA!O2798),DATA!O2798,"n/a")</f>
        <v>3.3659000000000001E-2</v>
      </c>
      <c r="M1951" s="68"/>
      <c r="N1951" s="68"/>
      <c r="O1951" s="68"/>
      <c r="P1951" s="68"/>
      <c r="Q1951" s="68"/>
      <c r="S1951" s="72"/>
      <c r="U1951" s="72"/>
      <c r="W1951" s="72"/>
      <c r="Y1951" s="72"/>
    </row>
    <row r="1952" spans="1:25" s="71" customFormat="1" x14ac:dyDescent="0.2">
      <c r="A1952" s="68" t="s">
        <v>12</v>
      </c>
      <c r="B1952" s="68" t="s">
        <v>23</v>
      </c>
      <c r="C1952" s="68" t="s">
        <v>9</v>
      </c>
      <c r="D1952" s="68" t="s">
        <v>285</v>
      </c>
      <c r="E1952" s="88">
        <f>+IF(ISNUMBER(DATA!H2799),DATA!H2799,"n/a")</f>
        <v>160493.15</v>
      </c>
      <c r="F1952" s="79">
        <f>+IF(ISNUMBER(DATA!I2799),DATA!I2799,"n/a")</f>
        <v>9.3346999999999999E-2</v>
      </c>
      <c r="G1952" s="88">
        <f>+IF(ISNUMBER(DATA!J2799),DATA!J2799,"n/a")</f>
        <v>522567.57</v>
      </c>
      <c r="H1952" s="79">
        <f>+IF(ISNUMBER(DATA!K2799),DATA!K2799,"n/a")</f>
        <v>6.7237000000000005E-2</v>
      </c>
      <c r="I1952" s="88">
        <f>+IF(ISNUMBER(DATA!L2799),DATA!L2799,"n/a")</f>
        <v>1044121.98</v>
      </c>
      <c r="J1952" s="79">
        <f>+IF(ISNUMBER(DATA!M2799),DATA!M2799,"n/a")</f>
        <v>-1.7767999999999999E-2</v>
      </c>
      <c r="K1952" s="88">
        <f>+IF(ISNUMBER(DATA!N2799),DATA!N2799,"n/a")</f>
        <v>2155104.15</v>
      </c>
      <c r="L1952" s="79">
        <f>+IF(ISNUMBER(DATA!O2799),DATA!O2799,"n/a")</f>
        <v>-3.5369999999999999E-2</v>
      </c>
      <c r="M1952" s="68"/>
      <c r="N1952" s="68"/>
      <c r="O1952" s="68"/>
      <c r="P1952" s="68"/>
      <c r="Q1952" s="68"/>
      <c r="S1952" s="72"/>
      <c r="U1952" s="72"/>
      <c r="W1952" s="72"/>
      <c r="Y1952" s="72"/>
    </row>
    <row r="1953" spans="1:25" s="71" customFormat="1" x14ac:dyDescent="0.2">
      <c r="A1953" s="68" t="s">
        <v>12</v>
      </c>
      <c r="B1953" s="68" t="s">
        <v>23</v>
      </c>
      <c r="C1953" s="68" t="s">
        <v>9</v>
      </c>
      <c r="D1953" s="68" t="s">
        <v>286</v>
      </c>
      <c r="E1953" s="88">
        <f>+IF(ISNUMBER(DATA!H2800),DATA!H2800,"n/a")</f>
        <v>61914.29</v>
      </c>
      <c r="F1953" s="79">
        <f>+IF(ISNUMBER(DATA!I2800),DATA!I2800,"n/a")</f>
        <v>-2.7130999999999999E-2</v>
      </c>
      <c r="G1953" s="88">
        <f>+IF(ISNUMBER(DATA!J2800),DATA!J2800,"n/a")</f>
        <v>208957.6</v>
      </c>
      <c r="H1953" s="79">
        <f>+IF(ISNUMBER(DATA!K2800),DATA!K2800,"n/a")</f>
        <v>-1.9605000000000001E-2</v>
      </c>
      <c r="I1953" s="88">
        <f>+IF(ISNUMBER(DATA!L2800),DATA!L2800,"n/a")</f>
        <v>440566.88</v>
      </c>
      <c r="J1953" s="79">
        <f>+IF(ISNUMBER(DATA!M2800),DATA!M2800,"n/a")</f>
        <v>1.7500000000000002E-2</v>
      </c>
      <c r="K1953" s="88">
        <f>+IF(ISNUMBER(DATA!N2800),DATA!N2800,"n/a")</f>
        <v>791324.69</v>
      </c>
      <c r="L1953" s="79">
        <f>+IF(ISNUMBER(DATA!O2800),DATA!O2800,"n/a")</f>
        <v>-6.3829999999999998E-2</v>
      </c>
      <c r="M1953" s="68"/>
      <c r="N1953" s="68"/>
      <c r="O1953" s="68"/>
      <c r="P1953" s="68"/>
      <c r="Q1953" s="68"/>
      <c r="S1953" s="72"/>
      <c r="U1953" s="72"/>
      <c r="W1953" s="72"/>
      <c r="Y1953" s="72"/>
    </row>
    <row r="1954" spans="1:25" s="71" customFormat="1" x14ac:dyDescent="0.2">
      <c r="A1954" s="68" t="s">
        <v>12</v>
      </c>
      <c r="B1954" s="68" t="s">
        <v>23</v>
      </c>
      <c r="C1954" s="68" t="s">
        <v>9</v>
      </c>
      <c r="D1954" s="68" t="s">
        <v>287</v>
      </c>
      <c r="E1954" s="88">
        <f>+IF(ISNUMBER(DATA!H2801),DATA!H2801,"n/a")</f>
        <v>35824.5</v>
      </c>
      <c r="F1954" s="79">
        <f>+IF(ISNUMBER(DATA!I2801),DATA!I2801,"n/a")</f>
        <v>1.7691999999999999E-2</v>
      </c>
      <c r="G1954" s="88">
        <f>+IF(ISNUMBER(DATA!J2801),DATA!J2801,"n/a")</f>
        <v>109645.84</v>
      </c>
      <c r="H1954" s="79">
        <f>+IF(ISNUMBER(DATA!K2801),DATA!K2801,"n/a")</f>
        <v>-4.7391000000000003E-2</v>
      </c>
      <c r="I1954" s="88">
        <f>+IF(ISNUMBER(DATA!L2801),DATA!L2801,"n/a")</f>
        <v>223606.39</v>
      </c>
      <c r="J1954" s="79">
        <f>+IF(ISNUMBER(DATA!M2801),DATA!M2801,"n/a")</f>
        <v>-7.5009999999999993E-2</v>
      </c>
      <c r="K1954" s="88">
        <f>+IF(ISNUMBER(DATA!N2801),DATA!N2801,"n/a")</f>
        <v>438562.08</v>
      </c>
      <c r="L1954" s="79">
        <f>+IF(ISNUMBER(DATA!O2801),DATA!O2801,"n/a")</f>
        <v>-0.14115900000000001</v>
      </c>
      <c r="M1954" s="68"/>
      <c r="N1954" s="68"/>
      <c r="O1954" s="68"/>
      <c r="P1954" s="68"/>
      <c r="Q1954" s="68"/>
      <c r="S1954" s="72"/>
      <c r="U1954" s="72"/>
      <c r="W1954" s="72"/>
      <c r="Y1954" s="72"/>
    </row>
    <row r="1955" spans="1:25" s="71" customFormat="1" x14ac:dyDescent="0.2">
      <c r="A1955" s="68" t="s">
        <v>12</v>
      </c>
      <c r="B1955" s="68" t="s">
        <v>23</v>
      </c>
      <c r="C1955" s="68" t="s">
        <v>9</v>
      </c>
      <c r="D1955" s="68" t="s">
        <v>288</v>
      </c>
      <c r="E1955" s="88">
        <f>+IF(ISNUMBER(DATA!H2802),DATA!H2802,"n/a")</f>
        <v>38648.36</v>
      </c>
      <c r="F1955" s="79">
        <f>+IF(ISNUMBER(DATA!I2802),DATA!I2802,"n/a")</f>
        <v>-0.114411</v>
      </c>
      <c r="G1955" s="88">
        <f>+IF(ISNUMBER(DATA!J2802),DATA!J2802,"n/a")</f>
        <v>129595.2</v>
      </c>
      <c r="H1955" s="79">
        <f>+IF(ISNUMBER(DATA!K2802),DATA!K2802,"n/a")</f>
        <v>-0.120236</v>
      </c>
      <c r="I1955" s="88">
        <f>+IF(ISNUMBER(DATA!L2802),DATA!L2802,"n/a")</f>
        <v>276377.43</v>
      </c>
      <c r="J1955" s="79">
        <f>+IF(ISNUMBER(DATA!M2802),DATA!M2802,"n/a")</f>
        <v>-0.100395</v>
      </c>
      <c r="K1955" s="88">
        <f>+IF(ISNUMBER(DATA!N2802),DATA!N2802,"n/a")</f>
        <v>559465.94999999995</v>
      </c>
      <c r="L1955" s="79">
        <f>+IF(ISNUMBER(DATA!O2802),DATA!O2802,"n/a")</f>
        <v>-6.5227999999999994E-2</v>
      </c>
      <c r="M1955" s="68"/>
      <c r="N1955" s="68"/>
      <c r="O1955" s="68"/>
      <c r="P1955" s="68"/>
      <c r="Q1955" s="68"/>
      <c r="S1955" s="72"/>
      <c r="U1955" s="72"/>
      <c r="W1955" s="72"/>
      <c r="Y1955" s="72"/>
    </row>
    <row r="1956" spans="1:25" s="71" customFormat="1" x14ac:dyDescent="0.2">
      <c r="A1956" s="68" t="s">
        <v>12</v>
      </c>
      <c r="B1956" s="68" t="s">
        <v>23</v>
      </c>
      <c r="C1956" s="68" t="s">
        <v>9</v>
      </c>
      <c r="D1956" s="68" t="s">
        <v>289</v>
      </c>
      <c r="E1956" s="88">
        <f>+IF(ISNUMBER(DATA!H2803),DATA!H2803,"n/a")</f>
        <v>96381.65</v>
      </c>
      <c r="F1956" s="79">
        <f>+IF(ISNUMBER(DATA!I2803),DATA!I2803,"n/a")</f>
        <v>-0.13764299999999999</v>
      </c>
      <c r="G1956" s="88">
        <f>+IF(ISNUMBER(DATA!J2803),DATA!J2803,"n/a")</f>
        <v>318147.37</v>
      </c>
      <c r="H1956" s="79">
        <f>+IF(ISNUMBER(DATA!K2803),DATA!K2803,"n/a")</f>
        <v>-0.116926</v>
      </c>
      <c r="I1956" s="88">
        <f>+IF(ISNUMBER(DATA!L2803),DATA!L2803,"n/a")</f>
        <v>686292.89</v>
      </c>
      <c r="J1956" s="79">
        <f>+IF(ISNUMBER(DATA!M2803),DATA!M2803,"n/a")</f>
        <v>-8.1119999999999998E-2</v>
      </c>
      <c r="K1956" s="88">
        <f>+IF(ISNUMBER(DATA!N2803),DATA!N2803,"n/a")</f>
        <v>1372320.03</v>
      </c>
      <c r="L1956" s="79">
        <f>+IF(ISNUMBER(DATA!O2803),DATA!O2803,"n/a")</f>
        <v>-0.10027999999999999</v>
      </c>
      <c r="M1956" s="68"/>
      <c r="N1956" s="68"/>
      <c r="O1956" s="68"/>
      <c r="P1956" s="68"/>
      <c r="Q1956" s="68"/>
      <c r="S1956" s="72"/>
      <c r="U1956" s="72"/>
      <c r="W1956" s="72"/>
      <c r="Y1956" s="72"/>
    </row>
    <row r="1957" spans="1:25" s="71" customFormat="1" x14ac:dyDescent="0.2">
      <c r="A1957" s="68" t="s">
        <v>12</v>
      </c>
      <c r="B1957" s="68" t="s">
        <v>23</v>
      </c>
      <c r="C1957" s="68" t="s">
        <v>9</v>
      </c>
      <c r="D1957" s="68" t="s">
        <v>290</v>
      </c>
      <c r="E1957" s="88">
        <f>+IF(ISNUMBER(DATA!H2804),DATA!H2804,"n/a")</f>
        <v>102851.99</v>
      </c>
      <c r="F1957" s="79">
        <f>+IF(ISNUMBER(DATA!I2804),DATA!I2804,"n/a")</f>
        <v>0.17429</v>
      </c>
      <c r="G1957" s="88">
        <f>+IF(ISNUMBER(DATA!J2804),DATA!J2804,"n/a")</f>
        <v>340314.55</v>
      </c>
      <c r="H1957" s="79">
        <f>+IF(ISNUMBER(DATA!K2804),DATA!K2804,"n/a")</f>
        <v>0.12942200000000001</v>
      </c>
      <c r="I1957" s="88">
        <f>+IF(ISNUMBER(DATA!L2804),DATA!L2804,"n/a")</f>
        <v>720004.7</v>
      </c>
      <c r="J1957" s="79">
        <f>+IF(ISNUMBER(DATA!M2804),DATA!M2804,"n/a")</f>
        <v>0.15989100000000001</v>
      </c>
      <c r="K1957" s="88">
        <f>+IF(ISNUMBER(DATA!N2804),DATA!N2804,"n/a")</f>
        <v>1339855.1499999999</v>
      </c>
      <c r="L1957" s="79">
        <f>+IF(ISNUMBER(DATA!O2804),DATA!O2804,"n/a")</f>
        <v>7.7586000000000002E-2</v>
      </c>
      <c r="M1957" s="68"/>
      <c r="N1957" s="68"/>
      <c r="O1957" s="68"/>
      <c r="P1957" s="68"/>
      <c r="Q1957" s="68"/>
      <c r="S1957" s="72"/>
      <c r="U1957" s="72"/>
      <c r="W1957" s="72"/>
      <c r="Y1957" s="72"/>
    </row>
    <row r="1958" spans="1:25" s="71" customFormat="1" x14ac:dyDescent="0.2">
      <c r="A1958" s="68" t="s">
        <v>12</v>
      </c>
      <c r="B1958" s="68" t="s">
        <v>23</v>
      </c>
      <c r="C1958" s="68" t="s">
        <v>9</v>
      </c>
      <c r="D1958" s="68" t="s">
        <v>291</v>
      </c>
      <c r="E1958" s="88">
        <f>+IF(ISNUMBER(DATA!H2805),DATA!H2805,"n/a")</f>
        <v>90426.04</v>
      </c>
      <c r="F1958" s="79">
        <f>+IF(ISNUMBER(DATA!I2805),DATA!I2805,"n/a")</f>
        <v>7.6475000000000001E-2</v>
      </c>
      <c r="G1958" s="88">
        <f>+IF(ISNUMBER(DATA!J2805),DATA!J2805,"n/a")</f>
        <v>297800.94</v>
      </c>
      <c r="H1958" s="79">
        <f>+IF(ISNUMBER(DATA!K2805),DATA!K2805,"n/a")</f>
        <v>-3.0539999999999999E-3</v>
      </c>
      <c r="I1958" s="88">
        <f>+IF(ISNUMBER(DATA!L2805),DATA!L2805,"n/a")</f>
        <v>625689.17000000004</v>
      </c>
      <c r="J1958" s="79">
        <f>+IF(ISNUMBER(DATA!M2805),DATA!M2805,"n/a")</f>
        <v>-8.9910000000000007E-3</v>
      </c>
      <c r="K1958" s="88">
        <f>+IF(ISNUMBER(DATA!N2805),DATA!N2805,"n/a")</f>
        <v>1269710.6499999999</v>
      </c>
      <c r="L1958" s="79">
        <f>+IF(ISNUMBER(DATA!O2805),DATA!O2805,"n/a")</f>
        <v>-1.9658999999999999E-2</v>
      </c>
      <c r="M1958" s="68"/>
      <c r="N1958" s="68"/>
      <c r="O1958" s="68"/>
      <c r="P1958" s="68"/>
      <c r="Q1958" s="68"/>
      <c r="S1958" s="72"/>
      <c r="U1958" s="72"/>
      <c r="W1958" s="72"/>
      <c r="Y1958" s="72"/>
    </row>
    <row r="1959" spans="1:25" s="71" customFormat="1" x14ac:dyDescent="0.2">
      <c r="A1959" s="68" t="s">
        <v>12</v>
      </c>
      <c r="B1959" s="68" t="s">
        <v>23</v>
      </c>
      <c r="C1959" s="68" t="s">
        <v>9</v>
      </c>
      <c r="D1959" s="68" t="s">
        <v>292</v>
      </c>
      <c r="E1959" s="88">
        <f>+IF(ISNUMBER(DATA!H2806),DATA!H2806,"n/a")</f>
        <v>55906.16</v>
      </c>
      <c r="F1959" s="79">
        <f>+IF(ISNUMBER(DATA!I2806),DATA!I2806,"n/a")</f>
        <v>0.177982</v>
      </c>
      <c r="G1959" s="88">
        <f>+IF(ISNUMBER(DATA!J2806),DATA!J2806,"n/a")</f>
        <v>169123.74</v>
      </c>
      <c r="H1959" s="79">
        <f>+IF(ISNUMBER(DATA!K2806),DATA!K2806,"n/a")</f>
        <v>2.1021999999999999E-2</v>
      </c>
      <c r="I1959" s="88">
        <f>+IF(ISNUMBER(DATA!L2806),DATA!L2806,"n/a")</f>
        <v>368723.79</v>
      </c>
      <c r="J1959" s="79">
        <f>+IF(ISNUMBER(DATA!M2806),DATA!M2806,"n/a")</f>
        <v>4.5159999999999999E-2</v>
      </c>
      <c r="K1959" s="88">
        <f>+IF(ISNUMBER(DATA!N2806),DATA!N2806,"n/a")</f>
        <v>761076.07</v>
      </c>
      <c r="L1959" s="79">
        <f>+IF(ISNUMBER(DATA!O2806),DATA!O2806,"n/a")</f>
        <v>3.6611999999999999E-2</v>
      </c>
      <c r="M1959" s="68"/>
      <c r="N1959" s="68"/>
      <c r="O1959" s="68"/>
      <c r="P1959" s="68"/>
      <c r="Q1959" s="68"/>
      <c r="S1959" s="72"/>
      <c r="U1959" s="72"/>
      <c r="W1959" s="72"/>
      <c r="Y1959" s="72"/>
    </row>
    <row r="1960" spans="1:25" s="71" customFormat="1" x14ac:dyDescent="0.2">
      <c r="A1960" s="68" t="s">
        <v>12</v>
      </c>
      <c r="B1960" s="68" t="s">
        <v>23</v>
      </c>
      <c r="C1960" s="68" t="s">
        <v>9</v>
      </c>
      <c r="D1960" s="68" t="s">
        <v>293</v>
      </c>
      <c r="E1960" s="88">
        <f>+IF(ISNUMBER(DATA!H2807),DATA!H2807,"n/a")</f>
        <v>57892.04</v>
      </c>
      <c r="F1960" s="79">
        <f>+IF(ISNUMBER(DATA!I2807),DATA!I2807,"n/a")</f>
        <v>-0.22007499999999999</v>
      </c>
      <c r="G1960" s="88">
        <f>+IF(ISNUMBER(DATA!J2807),DATA!J2807,"n/a")</f>
        <v>211307.9</v>
      </c>
      <c r="H1960" s="79">
        <f>+IF(ISNUMBER(DATA!K2807),DATA!K2807,"n/a")</f>
        <v>-0.143178</v>
      </c>
      <c r="I1960" s="88">
        <f>+IF(ISNUMBER(DATA!L2807),DATA!L2807,"n/a")</f>
        <v>435159.72</v>
      </c>
      <c r="J1960" s="79">
        <f>+IF(ISNUMBER(DATA!M2807),DATA!M2807,"n/a")</f>
        <v>-0.169456</v>
      </c>
      <c r="K1960" s="88">
        <f>+IF(ISNUMBER(DATA!N2807),DATA!N2807,"n/a")</f>
        <v>909906.29</v>
      </c>
      <c r="L1960" s="79">
        <f>+IF(ISNUMBER(DATA!O2807),DATA!O2807,"n/a")</f>
        <v>-0.107894</v>
      </c>
      <c r="M1960" s="68"/>
      <c r="N1960" s="68"/>
      <c r="O1960" s="68"/>
      <c r="P1960" s="68"/>
      <c r="Q1960" s="68"/>
      <c r="S1960" s="72"/>
      <c r="U1960" s="72"/>
      <c r="W1960" s="72"/>
      <c r="Y1960" s="72"/>
    </row>
    <row r="1961" spans="1:25" s="71" customFormat="1" x14ac:dyDescent="0.2">
      <c r="A1961" s="68" t="s">
        <v>12</v>
      </c>
      <c r="B1961" s="68" t="s">
        <v>23</v>
      </c>
      <c r="C1961" s="68" t="s">
        <v>9</v>
      </c>
      <c r="D1961" s="68" t="s">
        <v>294</v>
      </c>
      <c r="E1961" s="88">
        <f>+IF(ISNUMBER(DATA!H2808),DATA!H2808,"n/a")</f>
        <v>62941.85</v>
      </c>
      <c r="F1961" s="79">
        <f>+IF(ISNUMBER(DATA!I2808),DATA!I2808,"n/a")</f>
        <v>-0.14036699999999999</v>
      </c>
      <c r="G1961" s="88">
        <f>+IF(ISNUMBER(DATA!J2808),DATA!J2808,"n/a")</f>
        <v>213771.35</v>
      </c>
      <c r="H1961" s="79">
        <f>+IF(ISNUMBER(DATA!K2808),DATA!K2808,"n/a")</f>
        <v>-0.15723400000000001</v>
      </c>
      <c r="I1961" s="88">
        <f>+IF(ISNUMBER(DATA!L2808),DATA!L2808,"n/a")</f>
        <v>441564.74</v>
      </c>
      <c r="J1961" s="79">
        <f>+IF(ISNUMBER(DATA!M2808),DATA!M2808,"n/a")</f>
        <v>-0.17080400000000001</v>
      </c>
      <c r="K1961" s="88">
        <f>+IF(ISNUMBER(DATA!N2808),DATA!N2808,"n/a")</f>
        <v>981936.04</v>
      </c>
      <c r="L1961" s="79">
        <f>+IF(ISNUMBER(DATA!O2808),DATA!O2808,"n/a")</f>
        <v>-7.7283000000000004E-2</v>
      </c>
      <c r="M1961" s="68"/>
      <c r="N1961" s="68"/>
      <c r="O1961" s="68"/>
      <c r="P1961" s="68"/>
      <c r="Q1961" s="68"/>
      <c r="S1961" s="72"/>
      <c r="U1961" s="72"/>
      <c r="W1961" s="72"/>
      <c r="Y1961" s="72"/>
    </row>
    <row r="1962" spans="1:25" s="71" customFormat="1" x14ac:dyDescent="0.2">
      <c r="A1962" s="68" t="s">
        <v>12</v>
      </c>
      <c r="B1962" s="68" t="s">
        <v>23</v>
      </c>
      <c r="C1962" s="68" t="s">
        <v>9</v>
      </c>
      <c r="D1962" s="68" t="s">
        <v>295</v>
      </c>
      <c r="E1962" s="88">
        <f>+IF(ISNUMBER(DATA!H2809),DATA!H2809,"n/a")</f>
        <v>77952.28</v>
      </c>
      <c r="F1962" s="79">
        <f>+IF(ISNUMBER(DATA!I2809),DATA!I2809,"n/a")</f>
        <v>1.3363E-2</v>
      </c>
      <c r="G1962" s="88">
        <f>+IF(ISNUMBER(DATA!J2809),DATA!J2809,"n/a")</f>
        <v>250360.83</v>
      </c>
      <c r="H1962" s="79">
        <f>+IF(ISNUMBER(DATA!K2809),DATA!K2809,"n/a")</f>
        <v>5.5481999999999997E-2</v>
      </c>
      <c r="I1962" s="88">
        <f>+IF(ISNUMBER(DATA!L2809),DATA!L2809,"n/a")</f>
        <v>550121.62</v>
      </c>
      <c r="J1962" s="79">
        <f>+IF(ISNUMBER(DATA!M2809),DATA!M2809,"n/a")</f>
        <v>0.116814</v>
      </c>
      <c r="K1962" s="88">
        <f>+IF(ISNUMBER(DATA!N2809),DATA!N2809,"n/a")</f>
        <v>1034070.97</v>
      </c>
      <c r="L1962" s="79">
        <f>+IF(ISNUMBER(DATA!O2809),DATA!O2809,"n/a")</f>
        <v>3.156E-3</v>
      </c>
      <c r="M1962" s="68"/>
      <c r="N1962" s="68"/>
      <c r="O1962" s="68"/>
      <c r="P1962" s="68"/>
      <c r="Q1962" s="68"/>
      <c r="S1962" s="72"/>
      <c r="U1962" s="72"/>
      <c r="W1962" s="72"/>
      <c r="Y1962" s="72"/>
    </row>
    <row r="1963" spans="1:25" s="71" customFormat="1" x14ac:dyDescent="0.2">
      <c r="A1963" s="68" t="s">
        <v>12</v>
      </c>
      <c r="B1963" s="68" t="s">
        <v>23</v>
      </c>
      <c r="C1963" s="68" t="s">
        <v>9</v>
      </c>
      <c r="D1963" s="68" t="s">
        <v>296</v>
      </c>
      <c r="E1963" s="88">
        <f>+IF(ISNUMBER(DATA!H2810),DATA!H2810,"n/a")</f>
        <v>41053.660000000003</v>
      </c>
      <c r="F1963" s="79">
        <f>+IF(ISNUMBER(DATA!I2810),DATA!I2810,"n/a")</f>
        <v>1.7094999999999999E-2</v>
      </c>
      <c r="G1963" s="88">
        <f>+IF(ISNUMBER(DATA!J2810),DATA!J2810,"n/a")</f>
        <v>139093.60999999999</v>
      </c>
      <c r="H1963" s="79">
        <f>+IF(ISNUMBER(DATA!K2810),DATA!K2810,"n/a")</f>
        <v>-1.9075000000000002E-2</v>
      </c>
      <c r="I1963" s="88">
        <f>+IF(ISNUMBER(DATA!L2810),DATA!L2810,"n/a")</f>
        <v>294098.3</v>
      </c>
      <c r="J1963" s="79">
        <f>+IF(ISNUMBER(DATA!M2810),DATA!M2810,"n/a")</f>
        <v>-2.8400000000000002E-2</v>
      </c>
      <c r="K1963" s="88">
        <f>+IF(ISNUMBER(DATA!N2810),DATA!N2810,"n/a")</f>
        <v>554893.69999999995</v>
      </c>
      <c r="L1963" s="79">
        <f>+IF(ISNUMBER(DATA!O2810),DATA!O2810,"n/a")</f>
        <v>-9.1499999999999998E-2</v>
      </c>
      <c r="M1963" s="68"/>
      <c r="N1963" s="68"/>
      <c r="O1963" s="68"/>
      <c r="P1963" s="68"/>
      <c r="Q1963" s="68"/>
      <c r="S1963" s="72"/>
      <c r="U1963" s="72"/>
      <c r="W1963" s="72"/>
      <c r="Y1963" s="72"/>
    </row>
    <row r="1964" spans="1:25" s="71" customFormat="1" x14ac:dyDescent="0.2">
      <c r="A1964" s="68" t="s">
        <v>12</v>
      </c>
      <c r="B1964" s="68" t="s">
        <v>23</v>
      </c>
      <c r="C1964" s="68" t="s">
        <v>9</v>
      </c>
      <c r="D1964" s="68" t="s">
        <v>297</v>
      </c>
      <c r="E1964" s="88">
        <f>+IF(ISNUMBER(DATA!H2811),DATA!H2811,"n/a")</f>
        <v>40467.370000000003</v>
      </c>
      <c r="F1964" s="79">
        <f>+IF(ISNUMBER(DATA!I2811),DATA!I2811,"n/a")</f>
        <v>4.2673000000000003E-2</v>
      </c>
      <c r="G1964" s="88">
        <f>+IF(ISNUMBER(DATA!J2811),DATA!J2811,"n/a")</f>
        <v>135804.97</v>
      </c>
      <c r="H1964" s="79">
        <f>+IF(ISNUMBER(DATA!K2811),DATA!K2811,"n/a")</f>
        <v>3.1397000000000001E-2</v>
      </c>
      <c r="I1964" s="88">
        <f>+IF(ISNUMBER(DATA!L2811),DATA!L2811,"n/a")</f>
        <v>305107.15999999997</v>
      </c>
      <c r="J1964" s="79">
        <f>+IF(ISNUMBER(DATA!M2811),DATA!M2811,"n/a")</f>
        <v>8.4420999999999996E-2</v>
      </c>
      <c r="K1964" s="88">
        <f>+IF(ISNUMBER(DATA!N2811),DATA!N2811,"n/a")</f>
        <v>604046.96</v>
      </c>
      <c r="L1964" s="79">
        <f>+IF(ISNUMBER(DATA!O2811),DATA!O2811,"n/a")</f>
        <v>8.3208000000000004E-2</v>
      </c>
      <c r="M1964" s="68"/>
      <c r="N1964" s="68"/>
      <c r="O1964" s="68"/>
      <c r="P1964" s="68"/>
      <c r="Q1964" s="68"/>
      <c r="S1964" s="72"/>
      <c r="U1964" s="72"/>
      <c r="W1964" s="72"/>
      <c r="Y1964" s="72"/>
    </row>
    <row r="1965" spans="1:25" s="71" customFormat="1" x14ac:dyDescent="0.2">
      <c r="A1965" s="68" t="s">
        <v>12</v>
      </c>
      <c r="B1965" s="68" t="s">
        <v>23</v>
      </c>
      <c r="C1965" s="68" t="s">
        <v>9</v>
      </c>
      <c r="D1965" s="68" t="s">
        <v>298</v>
      </c>
      <c r="E1965" s="88">
        <f>+IF(ISNUMBER(DATA!H2812),DATA!H2812,"n/a")</f>
        <v>24392.94</v>
      </c>
      <c r="F1965" s="79">
        <f>+IF(ISNUMBER(DATA!I2812),DATA!I2812,"n/a")</f>
        <v>-4.8369000000000002E-2</v>
      </c>
      <c r="G1965" s="88">
        <f>+IF(ISNUMBER(DATA!J2812),DATA!J2812,"n/a")</f>
        <v>75043.28</v>
      </c>
      <c r="H1965" s="79">
        <f>+IF(ISNUMBER(DATA!K2812),DATA!K2812,"n/a")</f>
        <v>1.4450000000000001E-3</v>
      </c>
      <c r="I1965" s="88">
        <f>+IF(ISNUMBER(DATA!L2812),DATA!L2812,"n/a")</f>
        <v>161975.32</v>
      </c>
      <c r="J1965" s="79">
        <f>+IF(ISNUMBER(DATA!M2812),DATA!M2812,"n/a")</f>
        <v>1.1302E-2</v>
      </c>
      <c r="K1965" s="88">
        <f>+IF(ISNUMBER(DATA!N2812),DATA!N2812,"n/a")</f>
        <v>326045.71999999997</v>
      </c>
      <c r="L1965" s="79">
        <f>+IF(ISNUMBER(DATA!O2812),DATA!O2812,"n/a")</f>
        <v>-2.6006000000000001E-2</v>
      </c>
      <c r="M1965" s="68"/>
      <c r="N1965" s="68"/>
      <c r="O1965" s="68"/>
      <c r="P1965" s="68"/>
      <c r="Q1965" s="68"/>
      <c r="S1965" s="72"/>
      <c r="U1965" s="72"/>
      <c r="W1965" s="72"/>
      <c r="Y1965" s="72"/>
    </row>
    <row r="1966" spans="1:25" s="71" customFormat="1" x14ac:dyDescent="0.2">
      <c r="A1966" s="68" t="s">
        <v>12</v>
      </c>
      <c r="B1966" s="68" t="s">
        <v>23</v>
      </c>
      <c r="C1966" s="68" t="s">
        <v>9</v>
      </c>
      <c r="D1966" s="68" t="s">
        <v>299</v>
      </c>
      <c r="E1966" s="88">
        <f>+IF(ISNUMBER(DATA!H2813),DATA!H2813,"n/a")</f>
        <v>237622.3</v>
      </c>
      <c r="F1966" s="79">
        <f>+IF(ISNUMBER(DATA!I2813),DATA!I2813,"n/a")</f>
        <v>3.6055999999999998E-2</v>
      </c>
      <c r="G1966" s="88">
        <f>+IF(ISNUMBER(DATA!J2813),DATA!J2813,"n/a")</f>
        <v>757109.41</v>
      </c>
      <c r="H1966" s="79">
        <f>+IF(ISNUMBER(DATA!K2813),DATA!K2813,"n/a")</f>
        <v>5.8729999999999997E-3</v>
      </c>
      <c r="I1966" s="88">
        <f>+IF(ISNUMBER(DATA!L2813),DATA!L2813,"n/a")</f>
        <v>1594499.08</v>
      </c>
      <c r="J1966" s="79">
        <f>+IF(ISNUMBER(DATA!M2813),DATA!M2813,"n/a")</f>
        <v>2.366E-2</v>
      </c>
      <c r="K1966" s="88">
        <f>+IF(ISNUMBER(DATA!N2813),DATA!N2813,"n/a")</f>
        <v>3253388.1</v>
      </c>
      <c r="L1966" s="79">
        <f>+IF(ISNUMBER(DATA!O2813),DATA!O2813,"n/a")</f>
        <v>3.5633999999999999E-2</v>
      </c>
      <c r="M1966" s="68"/>
      <c r="N1966" s="68"/>
      <c r="O1966" s="68"/>
      <c r="P1966" s="68"/>
      <c r="Q1966" s="68"/>
      <c r="S1966" s="72"/>
      <c r="U1966" s="72"/>
      <c r="W1966" s="72"/>
      <c r="Y1966" s="72"/>
    </row>
    <row r="1967" spans="1:25" s="71" customFormat="1" x14ac:dyDescent="0.2">
      <c r="A1967" s="68" t="s">
        <v>12</v>
      </c>
      <c r="B1967" s="68" t="s">
        <v>23</v>
      </c>
      <c r="C1967" s="68" t="s">
        <v>9</v>
      </c>
      <c r="D1967" s="68" t="s">
        <v>300</v>
      </c>
      <c r="E1967" s="88">
        <f>+IF(ISNUMBER(DATA!H2814),DATA!H2814,"n/a")</f>
        <v>21661.73</v>
      </c>
      <c r="F1967" s="79">
        <f>+IF(ISNUMBER(DATA!I2814),DATA!I2814,"n/a")</f>
        <v>0.13807800000000001</v>
      </c>
      <c r="G1967" s="88">
        <f>+IF(ISNUMBER(DATA!J2814),DATA!J2814,"n/a")</f>
        <v>74115.009999999995</v>
      </c>
      <c r="H1967" s="79">
        <f>+IF(ISNUMBER(DATA!K2814),DATA!K2814,"n/a")</f>
        <v>0.15457799999999999</v>
      </c>
      <c r="I1967" s="88">
        <f>+IF(ISNUMBER(DATA!L2814),DATA!L2814,"n/a")</f>
        <v>155651.69</v>
      </c>
      <c r="J1967" s="79">
        <f>+IF(ISNUMBER(DATA!M2814),DATA!M2814,"n/a")</f>
        <v>0.142904</v>
      </c>
      <c r="K1967" s="88">
        <f>+IF(ISNUMBER(DATA!N2814),DATA!N2814,"n/a")</f>
        <v>266466.13</v>
      </c>
      <c r="L1967" s="79">
        <f>+IF(ISNUMBER(DATA!O2814),DATA!O2814,"n/a")</f>
        <v>2.2699999999999999E-3</v>
      </c>
      <c r="M1967" s="68"/>
      <c r="N1967" s="68"/>
      <c r="O1967" s="68"/>
      <c r="P1967" s="68"/>
      <c r="Q1967" s="68"/>
      <c r="S1967" s="72"/>
      <c r="U1967" s="72"/>
      <c r="W1967" s="72"/>
      <c r="Y1967" s="72"/>
    </row>
    <row r="1968" spans="1:25" s="71" customFormat="1" x14ac:dyDescent="0.2">
      <c r="A1968" s="68" t="s">
        <v>12</v>
      </c>
      <c r="B1968" s="68" t="s">
        <v>23</v>
      </c>
      <c r="C1968" s="68" t="s">
        <v>9</v>
      </c>
      <c r="D1968" s="68" t="s">
        <v>301</v>
      </c>
      <c r="E1968" s="88">
        <f>+IF(ISNUMBER(DATA!H2815),DATA!H2815,"n/a")</f>
        <v>112360.04</v>
      </c>
      <c r="F1968" s="79">
        <f>+IF(ISNUMBER(DATA!I2815),DATA!I2815,"n/a")</f>
        <v>0.155058</v>
      </c>
      <c r="G1968" s="88">
        <f>+IF(ISNUMBER(DATA!J2815),DATA!J2815,"n/a")</f>
        <v>370383.3</v>
      </c>
      <c r="H1968" s="79">
        <f>+IF(ISNUMBER(DATA!K2815),DATA!K2815,"n/a")</f>
        <v>0.102767</v>
      </c>
      <c r="I1968" s="88">
        <f>+IF(ISNUMBER(DATA!L2815),DATA!L2815,"n/a")</f>
        <v>807484.13</v>
      </c>
      <c r="J1968" s="79">
        <f>+IF(ISNUMBER(DATA!M2815),DATA!M2815,"n/a")</f>
        <v>0.13933300000000001</v>
      </c>
      <c r="K1968" s="88">
        <f>+IF(ISNUMBER(DATA!N2815),DATA!N2815,"n/a")</f>
        <v>1584667.89</v>
      </c>
      <c r="L1968" s="79">
        <f>+IF(ISNUMBER(DATA!O2815),DATA!O2815,"n/a")</f>
        <v>8.9982000000000006E-2</v>
      </c>
      <c r="M1968" s="68"/>
      <c r="N1968" s="68"/>
      <c r="O1968" s="68"/>
      <c r="P1968" s="68"/>
      <c r="Q1968" s="68"/>
      <c r="S1968" s="72"/>
      <c r="U1968" s="72"/>
      <c r="W1968" s="72"/>
      <c r="Y1968" s="72"/>
    </row>
    <row r="1969" spans="1:25" s="71" customFormat="1" x14ac:dyDescent="0.2">
      <c r="A1969" s="68" t="s">
        <v>12</v>
      </c>
      <c r="B1969" s="68" t="s">
        <v>23</v>
      </c>
      <c r="C1969" s="68" t="s">
        <v>9</v>
      </c>
      <c r="D1969" s="68" t="s">
        <v>302</v>
      </c>
      <c r="E1969" s="88">
        <f>+IF(ISNUMBER(DATA!H2816),DATA!H2816,"n/a")</f>
        <v>89615.49</v>
      </c>
      <c r="F1969" s="79">
        <f>+IF(ISNUMBER(DATA!I2816),DATA!I2816,"n/a")</f>
        <v>0.21509200000000001</v>
      </c>
      <c r="G1969" s="88">
        <f>+IF(ISNUMBER(DATA!J2816),DATA!J2816,"n/a")</f>
        <v>306812.53999999998</v>
      </c>
      <c r="H1969" s="79">
        <f>+IF(ISNUMBER(DATA!K2816),DATA!K2816,"n/a")</f>
        <v>0.52702499999999997</v>
      </c>
      <c r="I1969" s="88">
        <f>+IF(ISNUMBER(DATA!L2816),DATA!L2816,"n/a")</f>
        <v>611938.52</v>
      </c>
      <c r="J1969" s="79">
        <f>+IF(ISNUMBER(DATA!M2816),DATA!M2816,"n/a")</f>
        <v>0.482603</v>
      </c>
      <c r="K1969" s="88">
        <f>+IF(ISNUMBER(DATA!N2816),DATA!N2816,"n/a")</f>
        <v>1133194.6499999999</v>
      </c>
      <c r="L1969" s="79">
        <f>+IF(ISNUMBER(DATA!O2816),DATA!O2816,"n/a")</f>
        <v>0.27470899999999998</v>
      </c>
      <c r="M1969" s="68"/>
      <c r="N1969" s="68"/>
      <c r="O1969" s="68"/>
      <c r="P1969" s="68"/>
      <c r="Q1969" s="68"/>
      <c r="S1969" s="72"/>
      <c r="U1969" s="72"/>
      <c r="W1969" s="72"/>
      <c r="Y1969" s="72"/>
    </row>
    <row r="1970" spans="1:25" s="71" customFormat="1" x14ac:dyDescent="0.2">
      <c r="A1970" s="68" t="s">
        <v>12</v>
      </c>
      <c r="B1970" s="68" t="s">
        <v>23</v>
      </c>
      <c r="C1970" s="68" t="s">
        <v>9</v>
      </c>
      <c r="D1970" s="68" t="s">
        <v>303</v>
      </c>
      <c r="E1970" s="88">
        <f>+IF(ISNUMBER(DATA!H2817),DATA!H2817,"n/a")</f>
        <v>79502.7</v>
      </c>
      <c r="F1970" s="79">
        <f>+IF(ISNUMBER(DATA!I2817),DATA!I2817,"n/a")</f>
        <v>0.15041399999999999</v>
      </c>
      <c r="G1970" s="88">
        <f>+IF(ISNUMBER(DATA!J2817),DATA!J2817,"n/a")</f>
        <v>261240.38</v>
      </c>
      <c r="H1970" s="79">
        <f>+IF(ISNUMBER(DATA!K2817),DATA!K2817,"n/a")</f>
        <v>0.213117</v>
      </c>
      <c r="I1970" s="88">
        <f>+IF(ISNUMBER(DATA!L2817),DATA!L2817,"n/a")</f>
        <v>518604.51</v>
      </c>
      <c r="J1970" s="79">
        <f>+IF(ISNUMBER(DATA!M2817),DATA!M2817,"n/a")</f>
        <v>0.153506</v>
      </c>
      <c r="K1970" s="88">
        <f>+IF(ISNUMBER(DATA!N2817),DATA!N2817,"n/a")</f>
        <v>1026795.94</v>
      </c>
      <c r="L1970" s="79">
        <f>+IF(ISNUMBER(DATA!O2817),DATA!O2817,"n/a")</f>
        <v>0.114565</v>
      </c>
      <c r="M1970" s="68"/>
      <c r="N1970" s="68"/>
      <c r="O1970" s="68"/>
      <c r="P1970" s="68"/>
      <c r="Q1970" s="68"/>
      <c r="S1970" s="72"/>
      <c r="U1970" s="72"/>
      <c r="W1970" s="72"/>
      <c r="Y1970" s="72"/>
    </row>
    <row r="1971" spans="1:25" s="71" customFormat="1" x14ac:dyDescent="0.2">
      <c r="A1971" s="68" t="s">
        <v>12</v>
      </c>
      <c r="B1971" s="68" t="s">
        <v>23</v>
      </c>
      <c r="C1971" s="68" t="s">
        <v>9</v>
      </c>
      <c r="D1971" s="68" t="s">
        <v>304</v>
      </c>
      <c r="E1971" s="88">
        <f>+IF(ISNUMBER(DATA!H2818),DATA!H2818,"n/a")</f>
        <v>32165.5</v>
      </c>
      <c r="F1971" s="79">
        <f>+IF(ISNUMBER(DATA!I2818),DATA!I2818,"n/a")</f>
        <v>0.164656</v>
      </c>
      <c r="G1971" s="88">
        <f>+IF(ISNUMBER(DATA!J2818),DATA!J2818,"n/a")</f>
        <v>106566.01</v>
      </c>
      <c r="H1971" s="79">
        <f>+IF(ISNUMBER(DATA!K2818),DATA!K2818,"n/a")</f>
        <v>0.15427399999999999</v>
      </c>
      <c r="I1971" s="88">
        <f>+IF(ISNUMBER(DATA!L2818),DATA!L2818,"n/a")</f>
        <v>229846.74</v>
      </c>
      <c r="J1971" s="79">
        <f>+IF(ISNUMBER(DATA!M2818),DATA!M2818,"n/a")</f>
        <v>0.17238400000000001</v>
      </c>
      <c r="K1971" s="88">
        <f>+IF(ISNUMBER(DATA!N2818),DATA!N2818,"n/a")</f>
        <v>407103.11</v>
      </c>
      <c r="L1971" s="79">
        <f>+IF(ISNUMBER(DATA!O2818),DATA!O2818,"n/a")</f>
        <v>5.1017E-2</v>
      </c>
      <c r="M1971" s="68"/>
      <c r="N1971" s="68"/>
      <c r="O1971" s="68"/>
      <c r="P1971" s="68"/>
      <c r="Q1971" s="68"/>
      <c r="S1971" s="72"/>
      <c r="U1971" s="72"/>
      <c r="W1971" s="72"/>
      <c r="Y1971" s="72"/>
    </row>
    <row r="1972" spans="1:25" s="71" customFormat="1" x14ac:dyDescent="0.2">
      <c r="A1972" s="68" t="s">
        <v>12</v>
      </c>
      <c r="B1972" s="68" t="s">
        <v>23</v>
      </c>
      <c r="C1972" s="68" t="s">
        <v>9</v>
      </c>
      <c r="D1972" s="68" t="s">
        <v>305</v>
      </c>
      <c r="E1972" s="88">
        <f>+IF(ISNUMBER(DATA!H2819),DATA!H2819,"n/a")</f>
        <v>55687.53</v>
      </c>
      <c r="F1972" s="79">
        <f>+IF(ISNUMBER(DATA!I2819),DATA!I2819,"n/a")</f>
        <v>-6.1103999999999999E-2</v>
      </c>
      <c r="G1972" s="88">
        <f>+IF(ISNUMBER(DATA!J2819),DATA!J2819,"n/a")</f>
        <v>185406.87</v>
      </c>
      <c r="H1972" s="79">
        <f>+IF(ISNUMBER(DATA!K2819),DATA!K2819,"n/a")</f>
        <v>-3.7713000000000003E-2</v>
      </c>
      <c r="I1972" s="88">
        <f>+IF(ISNUMBER(DATA!L2819),DATA!L2819,"n/a")</f>
        <v>409570.27</v>
      </c>
      <c r="J1972" s="79">
        <f>+IF(ISNUMBER(DATA!M2819),DATA!M2819,"n/a")</f>
        <v>5.4128999999999997E-2</v>
      </c>
      <c r="K1972" s="88">
        <f>+IF(ISNUMBER(DATA!N2819),DATA!N2819,"n/a")</f>
        <v>802934.7</v>
      </c>
      <c r="L1972" s="79">
        <f>+IF(ISNUMBER(DATA!O2819),DATA!O2819,"n/a")</f>
        <v>9.0302999999999994E-2</v>
      </c>
      <c r="M1972" s="68"/>
      <c r="N1972" s="68"/>
      <c r="O1972" s="68"/>
      <c r="P1972" s="68"/>
      <c r="Q1972" s="68"/>
      <c r="S1972" s="72"/>
      <c r="U1972" s="72"/>
      <c r="W1972" s="72"/>
      <c r="Y1972" s="72"/>
    </row>
    <row r="1973" spans="1:25" s="71" customFormat="1" x14ac:dyDescent="0.2">
      <c r="A1973" s="68" t="s">
        <v>12</v>
      </c>
      <c r="B1973" s="68" t="s">
        <v>23</v>
      </c>
      <c r="C1973" s="68" t="s">
        <v>9</v>
      </c>
      <c r="D1973" s="68" t="s">
        <v>306</v>
      </c>
      <c r="E1973" s="88">
        <f>+IF(ISNUMBER(DATA!H2820),DATA!H2820,"n/a")</f>
        <v>244002.02</v>
      </c>
      <c r="F1973" s="79">
        <f>+IF(ISNUMBER(DATA!I2820),DATA!I2820,"n/a")</f>
        <v>1.199E-3</v>
      </c>
      <c r="G1973" s="88">
        <f>+IF(ISNUMBER(DATA!J2820),DATA!J2820,"n/a")</f>
        <v>849197.38</v>
      </c>
      <c r="H1973" s="79">
        <f>+IF(ISNUMBER(DATA!K2820),DATA!K2820,"n/a")</f>
        <v>2.6119E-2</v>
      </c>
      <c r="I1973" s="88">
        <f>+IF(ISNUMBER(DATA!L2820),DATA!L2820,"n/a")</f>
        <v>1808486.75</v>
      </c>
      <c r="J1973" s="79">
        <f>+IF(ISNUMBER(DATA!M2820),DATA!M2820,"n/a")</f>
        <v>1.0579E-2</v>
      </c>
      <c r="K1973" s="88">
        <f>+IF(ISNUMBER(DATA!N2820),DATA!N2820,"n/a")</f>
        <v>3556307.25</v>
      </c>
      <c r="L1973" s="79">
        <f>+IF(ISNUMBER(DATA!O2820),DATA!O2820,"n/a")</f>
        <v>-4.172E-2</v>
      </c>
      <c r="M1973" s="68"/>
      <c r="N1973" s="68"/>
      <c r="O1973" s="68"/>
      <c r="P1973" s="68"/>
      <c r="Q1973" s="68"/>
      <c r="S1973" s="72"/>
      <c r="U1973" s="72"/>
      <c r="W1973" s="72"/>
      <c r="Y1973" s="72"/>
    </row>
    <row r="1974" spans="1:25" s="71" customFormat="1" x14ac:dyDescent="0.2">
      <c r="A1974" s="68" t="s">
        <v>12</v>
      </c>
      <c r="B1974" s="68" t="s">
        <v>23</v>
      </c>
      <c r="C1974" s="68" t="s">
        <v>9</v>
      </c>
      <c r="D1974" s="68" t="s">
        <v>307</v>
      </c>
      <c r="E1974" s="88">
        <f>+IF(ISNUMBER(DATA!H2821),DATA!H2821,"n/a")</f>
        <v>72535.710000000006</v>
      </c>
      <c r="F1974" s="79">
        <f>+IF(ISNUMBER(DATA!I2821),DATA!I2821,"n/a")</f>
        <v>5.4786000000000001E-2</v>
      </c>
      <c r="G1974" s="88">
        <f>+IF(ISNUMBER(DATA!J2821),DATA!J2821,"n/a")</f>
        <v>251829.92</v>
      </c>
      <c r="H1974" s="79">
        <f>+IF(ISNUMBER(DATA!K2821),DATA!K2821,"n/a")</f>
        <v>8.2789000000000001E-2</v>
      </c>
      <c r="I1974" s="88">
        <f>+IF(ISNUMBER(DATA!L2821),DATA!L2821,"n/a")</f>
        <v>510857.15</v>
      </c>
      <c r="J1974" s="79">
        <f>+IF(ISNUMBER(DATA!M2821),DATA!M2821,"n/a")</f>
        <v>8.3540000000000003E-2</v>
      </c>
      <c r="K1974" s="88">
        <f>+IF(ISNUMBER(DATA!N2821),DATA!N2821,"n/a")</f>
        <v>998566.04</v>
      </c>
      <c r="L1974" s="79">
        <f>+IF(ISNUMBER(DATA!O2821),DATA!O2821,"n/a")</f>
        <v>0.11544599999999999</v>
      </c>
      <c r="M1974" s="68"/>
      <c r="N1974" s="68"/>
      <c r="O1974" s="68"/>
      <c r="P1974" s="68"/>
      <c r="Q1974" s="68"/>
      <c r="S1974" s="72"/>
      <c r="U1974" s="72"/>
      <c r="W1974" s="72"/>
      <c r="Y1974" s="72"/>
    </row>
    <row r="1975" spans="1:25" s="71" customFormat="1" x14ac:dyDescent="0.2">
      <c r="A1975" s="68" t="s">
        <v>12</v>
      </c>
      <c r="B1975" s="68" t="s">
        <v>23</v>
      </c>
      <c r="C1975" s="68" t="s">
        <v>9</v>
      </c>
      <c r="D1975" s="68" t="s">
        <v>308</v>
      </c>
      <c r="E1975" s="88">
        <f>+IF(ISNUMBER(DATA!H2822),DATA!H2822,"n/a")</f>
        <v>23910.91</v>
      </c>
      <c r="F1975" s="79">
        <f>+IF(ISNUMBER(DATA!I2822),DATA!I2822,"n/a")</f>
        <v>5.4958E-2</v>
      </c>
      <c r="G1975" s="88">
        <f>+IF(ISNUMBER(DATA!J2822),DATA!J2822,"n/a")</f>
        <v>76117.289999999994</v>
      </c>
      <c r="H1975" s="79">
        <f>+IF(ISNUMBER(DATA!K2822),DATA!K2822,"n/a")</f>
        <v>-4.1722000000000002E-2</v>
      </c>
      <c r="I1975" s="88">
        <f>+IF(ISNUMBER(DATA!L2822),DATA!L2822,"n/a")</f>
        <v>151552.82</v>
      </c>
      <c r="J1975" s="79">
        <f>+IF(ISNUMBER(DATA!M2822),DATA!M2822,"n/a")</f>
        <v>-9.1285000000000005E-2</v>
      </c>
      <c r="K1975" s="88">
        <f>+IF(ISNUMBER(DATA!N2822),DATA!N2822,"n/a")</f>
        <v>281330.73</v>
      </c>
      <c r="L1975" s="79">
        <f>+IF(ISNUMBER(DATA!O2822),DATA!O2822,"n/a")</f>
        <v>-0.108697</v>
      </c>
      <c r="M1975" s="68"/>
      <c r="N1975" s="68"/>
      <c r="O1975" s="68"/>
      <c r="P1975" s="68"/>
      <c r="Q1975" s="68"/>
      <c r="S1975" s="72"/>
      <c r="U1975" s="72"/>
      <c r="W1975" s="72"/>
      <c r="Y1975" s="72"/>
    </row>
    <row r="1976" spans="1:25" s="71" customFormat="1" x14ac:dyDescent="0.2">
      <c r="A1976" s="68" t="s">
        <v>12</v>
      </c>
      <c r="B1976" s="68" t="s">
        <v>23</v>
      </c>
      <c r="C1976" s="68" t="s">
        <v>9</v>
      </c>
      <c r="D1976" s="68" t="s">
        <v>309</v>
      </c>
      <c r="E1976" s="88">
        <f>+IF(ISNUMBER(DATA!H2823),DATA!H2823,"n/a")</f>
        <v>78548.460000000006</v>
      </c>
      <c r="F1976" s="79">
        <f>+IF(ISNUMBER(DATA!I2823),DATA!I2823,"n/a")</f>
        <v>7.2680999999999996E-2</v>
      </c>
      <c r="G1976" s="88">
        <f>+IF(ISNUMBER(DATA!J2823),DATA!J2823,"n/a")</f>
        <v>258472.2</v>
      </c>
      <c r="H1976" s="79">
        <f>+IF(ISNUMBER(DATA!K2823),DATA!K2823,"n/a")</f>
        <v>2.7171000000000001E-2</v>
      </c>
      <c r="I1976" s="88">
        <f>+IF(ISNUMBER(DATA!L2823),DATA!L2823,"n/a")</f>
        <v>579612.06000000006</v>
      </c>
      <c r="J1976" s="79">
        <f>+IF(ISNUMBER(DATA!M2823),DATA!M2823,"n/a")</f>
        <v>9.0500999999999998E-2</v>
      </c>
      <c r="K1976" s="88">
        <f>+IF(ISNUMBER(DATA!N2823),DATA!N2823,"n/a")</f>
        <v>1146763.49</v>
      </c>
      <c r="L1976" s="79">
        <f>+IF(ISNUMBER(DATA!O2823),DATA!O2823,"n/a")</f>
        <v>7.4387999999999996E-2</v>
      </c>
      <c r="M1976" s="68"/>
      <c r="N1976" s="68"/>
      <c r="O1976" s="68"/>
      <c r="P1976" s="68"/>
      <c r="Q1976" s="68"/>
      <c r="S1976" s="72"/>
      <c r="U1976" s="72"/>
      <c r="W1976" s="72"/>
      <c r="Y1976" s="72"/>
    </row>
    <row r="1977" spans="1:25" s="71" customFormat="1" x14ac:dyDescent="0.2">
      <c r="A1977" s="68" t="s">
        <v>12</v>
      </c>
      <c r="B1977" s="68" t="s">
        <v>23</v>
      </c>
      <c r="C1977" s="68" t="s">
        <v>9</v>
      </c>
      <c r="D1977" s="68" t="s">
        <v>310</v>
      </c>
      <c r="E1977" s="88">
        <f>+IF(ISNUMBER(DATA!H2824),DATA!H2824,"n/a")</f>
        <v>39459.599999999999</v>
      </c>
      <c r="F1977" s="79">
        <f>+IF(ISNUMBER(DATA!I2824),DATA!I2824,"n/a")</f>
        <v>0.122824</v>
      </c>
      <c r="G1977" s="88">
        <f>+IF(ISNUMBER(DATA!J2824),DATA!J2824,"n/a")</f>
        <v>134144.76999999999</v>
      </c>
      <c r="H1977" s="79">
        <f>+IF(ISNUMBER(DATA!K2824),DATA!K2824,"n/a")</f>
        <v>8.1165000000000001E-2</v>
      </c>
      <c r="I1977" s="88">
        <f>+IF(ISNUMBER(DATA!L2824),DATA!L2824,"n/a")</f>
        <v>283839.49</v>
      </c>
      <c r="J1977" s="79">
        <f>+IF(ISNUMBER(DATA!M2824),DATA!M2824,"n/a")</f>
        <v>5.1473999999999999E-2</v>
      </c>
      <c r="K1977" s="88">
        <f>+IF(ISNUMBER(DATA!N2824),DATA!N2824,"n/a")</f>
        <v>541993.44999999995</v>
      </c>
      <c r="L1977" s="79">
        <f>+IF(ISNUMBER(DATA!O2824),DATA!O2824,"n/a")</f>
        <v>-1.1379999999999999E-2</v>
      </c>
      <c r="M1977" s="68"/>
      <c r="N1977" s="68"/>
      <c r="O1977" s="68"/>
      <c r="P1977" s="68"/>
      <c r="Q1977" s="68"/>
      <c r="S1977" s="72"/>
      <c r="U1977" s="72"/>
      <c r="W1977" s="72"/>
      <c r="Y1977" s="72"/>
    </row>
    <row r="1978" spans="1:25" s="71" customFormat="1" x14ac:dyDescent="0.2">
      <c r="A1978" s="68" t="s">
        <v>12</v>
      </c>
      <c r="B1978" s="68" t="s">
        <v>23</v>
      </c>
      <c r="C1978" s="68" t="s">
        <v>9</v>
      </c>
      <c r="D1978" s="68" t="s">
        <v>311</v>
      </c>
      <c r="E1978" s="88">
        <f>+IF(ISNUMBER(DATA!H2825),DATA!H2825,"n/a")</f>
        <v>113012.58</v>
      </c>
      <c r="F1978" s="79">
        <f>+IF(ISNUMBER(DATA!I2825),DATA!I2825,"n/a")</f>
        <v>-6.4388000000000001E-2</v>
      </c>
      <c r="G1978" s="88">
        <f>+IF(ISNUMBER(DATA!J2825),DATA!J2825,"n/a")</f>
        <v>400968.42</v>
      </c>
      <c r="H1978" s="79">
        <f>+IF(ISNUMBER(DATA!K2825),DATA!K2825,"n/a")</f>
        <v>-4.1023999999999998E-2</v>
      </c>
      <c r="I1978" s="88">
        <f>+IF(ISNUMBER(DATA!L2825),DATA!L2825,"n/a")</f>
        <v>865902.56</v>
      </c>
      <c r="J1978" s="79">
        <f>+IF(ISNUMBER(DATA!M2825),DATA!M2825,"n/a")</f>
        <v>-4.6489000000000003E-2</v>
      </c>
      <c r="K1978" s="88">
        <f>+IF(ISNUMBER(DATA!N2825),DATA!N2825,"n/a")</f>
        <v>1760508.49</v>
      </c>
      <c r="L1978" s="79">
        <f>+IF(ISNUMBER(DATA!O2825),DATA!O2825,"n/a")</f>
        <v>-5.2826999999999999E-2</v>
      </c>
      <c r="M1978" s="68"/>
      <c r="N1978" s="68"/>
      <c r="O1978" s="68"/>
      <c r="P1978" s="68"/>
      <c r="Q1978" s="68"/>
      <c r="S1978" s="72"/>
      <c r="U1978" s="72"/>
      <c r="W1978" s="72"/>
      <c r="Y1978" s="72"/>
    </row>
    <row r="1979" spans="1:25" s="71" customFormat="1" x14ac:dyDescent="0.2">
      <c r="A1979" s="68" t="s">
        <v>12</v>
      </c>
      <c r="B1979" s="68" t="s">
        <v>23</v>
      </c>
      <c r="C1979" s="68" t="s">
        <v>9</v>
      </c>
      <c r="D1979" s="68" t="s">
        <v>312</v>
      </c>
      <c r="E1979" s="88">
        <f>+IF(ISNUMBER(DATA!H2826),DATA!H2826,"n/a")</f>
        <v>102848.26</v>
      </c>
      <c r="F1979" s="79">
        <f>+IF(ISNUMBER(DATA!I2826),DATA!I2826,"n/a")</f>
        <v>1.5384999999999999E-2</v>
      </c>
      <c r="G1979" s="88">
        <f>+IF(ISNUMBER(DATA!J2826),DATA!J2826,"n/a")</f>
        <v>322476.2</v>
      </c>
      <c r="H1979" s="79">
        <f>+IF(ISNUMBER(DATA!K2826),DATA!K2826,"n/a")</f>
        <v>1.8768E-2</v>
      </c>
      <c r="I1979" s="88">
        <f>+IF(ISNUMBER(DATA!L2826),DATA!L2826,"n/a")</f>
        <v>706074.01</v>
      </c>
      <c r="J1979" s="79">
        <f>+IF(ISNUMBER(DATA!M2826),DATA!M2826,"n/a")</f>
        <v>4.8181000000000002E-2</v>
      </c>
      <c r="K1979" s="88">
        <f>+IF(ISNUMBER(DATA!N2826),DATA!N2826,"n/a")</f>
        <v>1469650.47</v>
      </c>
      <c r="L1979" s="79">
        <f>+IF(ISNUMBER(DATA!O2826),DATA!O2826,"n/a")</f>
        <v>6.8455000000000002E-2</v>
      </c>
      <c r="M1979" s="68"/>
      <c r="N1979" s="68"/>
      <c r="O1979" s="68"/>
      <c r="P1979" s="68"/>
      <c r="Q1979" s="68"/>
      <c r="S1979" s="72"/>
      <c r="U1979" s="72"/>
      <c r="W1979" s="72"/>
      <c r="Y1979" s="72"/>
    </row>
    <row r="1980" spans="1:25" s="71" customFormat="1" x14ac:dyDescent="0.2">
      <c r="A1980" s="68" t="s">
        <v>12</v>
      </c>
      <c r="B1980" s="68" t="s">
        <v>23</v>
      </c>
      <c r="C1980" s="68" t="s">
        <v>9</v>
      </c>
      <c r="D1980" s="68" t="s">
        <v>313</v>
      </c>
      <c r="E1980" s="88">
        <f>+IF(ISNUMBER(DATA!H2827),DATA!H2827,"n/a")</f>
        <v>52579.78</v>
      </c>
      <c r="F1980" s="79">
        <f>+IF(ISNUMBER(DATA!I2827),DATA!I2827,"n/a")</f>
        <v>5.5863999999999997E-2</v>
      </c>
      <c r="G1980" s="88">
        <f>+IF(ISNUMBER(DATA!J2827),DATA!J2827,"n/a")</f>
        <v>172370.21</v>
      </c>
      <c r="H1980" s="79">
        <f>+IF(ISNUMBER(DATA!K2827),DATA!K2827,"n/a")</f>
        <v>3.3015999999999997E-2</v>
      </c>
      <c r="I1980" s="88">
        <f>+IF(ISNUMBER(DATA!L2827),DATA!L2827,"n/a")</f>
        <v>366286.76</v>
      </c>
      <c r="J1980" s="79">
        <f>+IF(ISNUMBER(DATA!M2827),DATA!M2827,"n/a")</f>
        <v>4.4845000000000003E-2</v>
      </c>
      <c r="K1980" s="88">
        <f>+IF(ISNUMBER(DATA!N2827),DATA!N2827,"n/a")</f>
        <v>701765.24</v>
      </c>
      <c r="L1980" s="79">
        <f>+IF(ISNUMBER(DATA!O2827),DATA!O2827,"n/a")</f>
        <v>-7.3200000000000001E-3</v>
      </c>
      <c r="M1980" s="68"/>
      <c r="N1980" s="68"/>
      <c r="O1980" s="68"/>
      <c r="P1980" s="68"/>
      <c r="Q1980" s="68"/>
      <c r="S1980" s="72"/>
      <c r="U1980" s="72"/>
      <c r="W1980" s="72"/>
      <c r="Y1980" s="72"/>
    </row>
    <row r="1981" spans="1:25" s="71" customFormat="1" x14ac:dyDescent="0.2">
      <c r="A1981" s="68" t="s">
        <v>12</v>
      </c>
      <c r="B1981" s="68" t="s">
        <v>23</v>
      </c>
      <c r="C1981" s="68" t="s">
        <v>9</v>
      </c>
      <c r="D1981" s="68" t="s">
        <v>314</v>
      </c>
      <c r="E1981" s="88">
        <f>+IF(ISNUMBER(DATA!H2828),DATA!H2828,"n/a")</f>
        <v>62822.47</v>
      </c>
      <c r="F1981" s="79">
        <f>+IF(ISNUMBER(DATA!I2828),DATA!I2828,"n/a")</f>
        <v>0.21793899999999999</v>
      </c>
      <c r="G1981" s="88">
        <f>+IF(ISNUMBER(DATA!J2828),DATA!J2828,"n/a")</f>
        <v>208537.33</v>
      </c>
      <c r="H1981" s="79">
        <f>+IF(ISNUMBER(DATA!K2828),DATA!K2828,"n/a")</f>
        <v>0.19250900000000001</v>
      </c>
      <c r="I1981" s="88">
        <f>+IF(ISNUMBER(DATA!L2828),DATA!L2828,"n/a")</f>
        <v>417178.55</v>
      </c>
      <c r="J1981" s="79">
        <f>+IF(ISNUMBER(DATA!M2828),DATA!M2828,"n/a")</f>
        <v>0.11494500000000001</v>
      </c>
      <c r="K1981" s="88">
        <f>+IF(ISNUMBER(DATA!N2828),DATA!N2828,"n/a")</f>
        <v>784071.99</v>
      </c>
      <c r="L1981" s="79">
        <f>+IF(ISNUMBER(DATA!O2828),DATA!O2828,"n/a")</f>
        <v>7.1793999999999997E-2</v>
      </c>
      <c r="M1981" s="68"/>
      <c r="N1981" s="68"/>
      <c r="O1981" s="68"/>
      <c r="P1981" s="68"/>
      <c r="Q1981" s="68"/>
      <c r="S1981" s="72"/>
      <c r="U1981" s="72"/>
      <c r="W1981" s="72"/>
      <c r="Y1981" s="72"/>
    </row>
    <row r="1982" spans="1:25" s="71" customFormat="1" x14ac:dyDescent="0.2">
      <c r="A1982" s="68" t="s">
        <v>12</v>
      </c>
      <c r="B1982" s="68" t="s">
        <v>23</v>
      </c>
      <c r="C1982" s="68" t="s">
        <v>9</v>
      </c>
      <c r="D1982" s="68" t="s">
        <v>315</v>
      </c>
      <c r="E1982" s="88">
        <f>+IF(ISNUMBER(DATA!H2829),DATA!H2829,"n/a")</f>
        <v>62127.11</v>
      </c>
      <c r="F1982" s="79">
        <f>+IF(ISNUMBER(DATA!I2829),DATA!I2829,"n/a")</f>
        <v>0.112592</v>
      </c>
      <c r="G1982" s="88">
        <f>+IF(ISNUMBER(DATA!J2829),DATA!J2829,"n/a")</f>
        <v>206685.9</v>
      </c>
      <c r="H1982" s="79">
        <f>+IF(ISNUMBER(DATA!K2829),DATA!K2829,"n/a")</f>
        <v>0.13766300000000001</v>
      </c>
      <c r="I1982" s="88">
        <f>+IF(ISNUMBER(DATA!L2829),DATA!L2829,"n/a")</f>
        <v>424961.74</v>
      </c>
      <c r="J1982" s="79">
        <f>+IF(ISNUMBER(DATA!M2829),DATA!M2829,"n/a")</f>
        <v>0.118854</v>
      </c>
      <c r="K1982" s="88">
        <f>+IF(ISNUMBER(DATA!N2829),DATA!N2829,"n/a")</f>
        <v>821469.02</v>
      </c>
      <c r="L1982" s="79">
        <f>+IF(ISNUMBER(DATA!O2829),DATA!O2829,"n/a")</f>
        <v>3.8501000000000001E-2</v>
      </c>
      <c r="M1982" s="68"/>
      <c r="N1982" s="68"/>
      <c r="O1982" s="68"/>
      <c r="P1982" s="68"/>
      <c r="Q1982" s="68"/>
      <c r="S1982" s="72"/>
      <c r="U1982" s="72"/>
      <c r="W1982" s="72"/>
      <c r="Y1982" s="72"/>
    </row>
    <row r="1983" spans="1:25" s="71" customFormat="1" x14ac:dyDescent="0.2">
      <c r="A1983" s="68" t="s">
        <v>12</v>
      </c>
      <c r="B1983" s="68" t="s">
        <v>23</v>
      </c>
      <c r="C1983" s="68" t="s">
        <v>9</v>
      </c>
      <c r="D1983" s="68" t="s">
        <v>316</v>
      </c>
      <c r="E1983" s="88">
        <f>+IF(ISNUMBER(DATA!H2830),DATA!H2830,"n/a")</f>
        <v>55602.43</v>
      </c>
      <c r="F1983" s="79">
        <f>+IF(ISNUMBER(DATA!I2830),DATA!I2830,"n/a")</f>
        <v>1.5221999999999999E-2</v>
      </c>
      <c r="G1983" s="88">
        <f>+IF(ISNUMBER(DATA!J2830),DATA!J2830,"n/a")</f>
        <v>189242.32</v>
      </c>
      <c r="H1983" s="79">
        <f>+IF(ISNUMBER(DATA!K2830),DATA!K2830,"n/a")</f>
        <v>4.8520000000000001E-2</v>
      </c>
      <c r="I1983" s="88">
        <f>+IF(ISNUMBER(DATA!L2830),DATA!L2830,"n/a")</f>
        <v>392393.82</v>
      </c>
      <c r="J1983" s="79">
        <f>+IF(ISNUMBER(DATA!M2830),DATA!M2830,"n/a")</f>
        <v>4.5032999999999997E-2</v>
      </c>
      <c r="K1983" s="88">
        <f>+IF(ISNUMBER(DATA!N2830),DATA!N2830,"n/a")</f>
        <v>763144.76</v>
      </c>
      <c r="L1983" s="79">
        <f>+IF(ISNUMBER(DATA!O2830),DATA!O2830,"n/a")</f>
        <v>6.5185000000000007E-2</v>
      </c>
      <c r="M1983" s="68"/>
      <c r="N1983" s="68"/>
      <c r="O1983" s="68"/>
      <c r="P1983" s="68"/>
      <c r="Q1983" s="68"/>
      <c r="S1983" s="72"/>
      <c r="U1983" s="72"/>
      <c r="W1983" s="72"/>
      <c r="Y1983" s="72"/>
    </row>
    <row r="1984" spans="1:25" s="71" customFormat="1" x14ac:dyDescent="0.2">
      <c r="A1984" s="68" t="s">
        <v>12</v>
      </c>
      <c r="B1984" s="68" t="s">
        <v>23</v>
      </c>
      <c r="C1984" s="68" t="s">
        <v>9</v>
      </c>
      <c r="D1984" s="68" t="s">
        <v>317</v>
      </c>
      <c r="E1984" s="88">
        <f>+IF(ISNUMBER(DATA!H2831),DATA!H2831,"n/a")</f>
        <v>42258.13</v>
      </c>
      <c r="F1984" s="79">
        <f>+IF(ISNUMBER(DATA!I2831),DATA!I2831,"n/a")</f>
        <v>3.3623E-2</v>
      </c>
      <c r="G1984" s="88">
        <f>+IF(ISNUMBER(DATA!J2831),DATA!J2831,"n/a")</f>
        <v>144818.57</v>
      </c>
      <c r="H1984" s="79">
        <f>+IF(ISNUMBER(DATA!K2831),DATA!K2831,"n/a")</f>
        <v>3.4237999999999998E-2</v>
      </c>
      <c r="I1984" s="88">
        <f>+IF(ISNUMBER(DATA!L2831),DATA!L2831,"n/a")</f>
        <v>300375.53999999998</v>
      </c>
      <c r="J1984" s="79">
        <f>+IF(ISNUMBER(DATA!M2831),DATA!M2831,"n/a")</f>
        <v>8.1419999999999999E-3</v>
      </c>
      <c r="K1984" s="88">
        <f>+IF(ISNUMBER(DATA!N2831),DATA!N2831,"n/a")</f>
        <v>578383.65</v>
      </c>
      <c r="L1984" s="79">
        <f>+IF(ISNUMBER(DATA!O2831),DATA!O2831,"n/a")</f>
        <v>4.0249999999999999E-3</v>
      </c>
      <c r="M1984" s="68"/>
      <c r="N1984" s="68"/>
      <c r="O1984" s="68"/>
      <c r="P1984" s="68"/>
      <c r="Q1984" s="68"/>
      <c r="S1984" s="72"/>
      <c r="U1984" s="72"/>
      <c r="W1984" s="72"/>
      <c r="Y1984" s="72"/>
    </row>
    <row r="1985" spans="1:25" s="71" customFormat="1" x14ac:dyDescent="0.2">
      <c r="A1985" s="68" t="s">
        <v>12</v>
      </c>
      <c r="B1985" s="68" t="s">
        <v>23</v>
      </c>
      <c r="C1985" s="68" t="s">
        <v>9</v>
      </c>
      <c r="D1985" s="68" t="s">
        <v>318</v>
      </c>
      <c r="E1985" s="88">
        <f>+IF(ISNUMBER(DATA!H2832),DATA!H2832,"n/a")</f>
        <v>72444.95</v>
      </c>
      <c r="F1985" s="79">
        <f>+IF(ISNUMBER(DATA!I2832),DATA!I2832,"n/a")</f>
        <v>-1.379E-3</v>
      </c>
      <c r="G1985" s="88">
        <f>+IF(ISNUMBER(DATA!J2832),DATA!J2832,"n/a")</f>
        <v>234255.19</v>
      </c>
      <c r="H1985" s="79">
        <f>+IF(ISNUMBER(DATA!K2832),DATA!K2832,"n/a")</f>
        <v>-2.2301999999999999E-2</v>
      </c>
      <c r="I1985" s="88">
        <f>+IF(ISNUMBER(DATA!L2832),DATA!L2832,"n/a")</f>
        <v>503356.15999999997</v>
      </c>
      <c r="J1985" s="79">
        <f>+IF(ISNUMBER(DATA!M2832),DATA!M2832,"n/a")</f>
        <v>-1.4779E-2</v>
      </c>
      <c r="K1985" s="88">
        <f>+IF(ISNUMBER(DATA!N2832),DATA!N2832,"n/a")</f>
        <v>1059451.04</v>
      </c>
      <c r="L1985" s="79">
        <f>+IF(ISNUMBER(DATA!O2832),DATA!O2832,"n/a")</f>
        <v>2.5971999999999999E-2</v>
      </c>
      <c r="M1985" s="68"/>
      <c r="N1985" s="68"/>
      <c r="O1985" s="68"/>
      <c r="P1985" s="68"/>
      <c r="Q1985" s="68"/>
      <c r="S1985" s="72"/>
      <c r="U1985" s="72"/>
      <c r="W1985" s="72"/>
      <c r="Y1985" s="72"/>
    </row>
    <row r="1986" spans="1:25" s="71" customFormat="1" x14ac:dyDescent="0.2">
      <c r="A1986" s="68" t="s">
        <v>12</v>
      </c>
      <c r="B1986" s="68" t="s">
        <v>23</v>
      </c>
      <c r="C1986" s="68" t="s">
        <v>9</v>
      </c>
      <c r="D1986" s="68" t="s">
        <v>319</v>
      </c>
      <c r="E1986" s="88">
        <f>+IF(ISNUMBER(DATA!H2833),DATA!H2833,"n/a")</f>
        <v>50244.78</v>
      </c>
      <c r="F1986" s="79">
        <f>+IF(ISNUMBER(DATA!I2833),DATA!I2833,"n/a")</f>
        <v>-1.3292999999999999E-2</v>
      </c>
      <c r="G1986" s="88">
        <f>+IF(ISNUMBER(DATA!J2833),DATA!J2833,"n/a")</f>
        <v>172573.66</v>
      </c>
      <c r="H1986" s="79">
        <f>+IF(ISNUMBER(DATA!K2833),DATA!K2833,"n/a")</f>
        <v>1.4355E-2</v>
      </c>
      <c r="I1986" s="88">
        <f>+IF(ISNUMBER(DATA!L2833),DATA!L2833,"n/a")</f>
        <v>358862.85</v>
      </c>
      <c r="J1986" s="79">
        <f>+IF(ISNUMBER(DATA!M2833),DATA!M2833,"n/a")</f>
        <v>6.8423999999999999E-2</v>
      </c>
      <c r="K1986" s="88">
        <f>+IF(ISNUMBER(DATA!N2833),DATA!N2833,"n/a")</f>
        <v>700108.93</v>
      </c>
      <c r="L1986" s="79">
        <f>+IF(ISNUMBER(DATA!O2833),DATA!O2833,"n/a")</f>
        <v>9.8268999999999995E-2</v>
      </c>
      <c r="M1986" s="68"/>
      <c r="N1986" s="68"/>
      <c r="O1986" s="68"/>
      <c r="P1986" s="68"/>
      <c r="Q1986" s="68"/>
      <c r="S1986" s="72"/>
      <c r="U1986" s="72"/>
      <c r="W1986" s="72"/>
      <c r="Y1986" s="72"/>
    </row>
    <row r="1987" spans="1:25" s="71" customFormat="1" x14ac:dyDescent="0.2">
      <c r="A1987" s="68" t="s">
        <v>12</v>
      </c>
      <c r="B1987" s="68" t="s">
        <v>23</v>
      </c>
      <c r="C1987" s="68" t="s">
        <v>9</v>
      </c>
      <c r="D1987" s="68" t="s">
        <v>320</v>
      </c>
      <c r="E1987" s="88">
        <f>+IF(ISNUMBER(DATA!H2834),DATA!H2834,"n/a")</f>
        <v>55912.32</v>
      </c>
      <c r="F1987" s="79">
        <f>+IF(ISNUMBER(DATA!I2834),DATA!I2834,"n/a")</f>
        <v>-3.2798000000000001E-2</v>
      </c>
      <c r="G1987" s="88">
        <f>+IF(ISNUMBER(DATA!J2834),DATA!J2834,"n/a")</f>
        <v>182204.86</v>
      </c>
      <c r="H1987" s="79">
        <f>+IF(ISNUMBER(DATA!K2834),DATA!K2834,"n/a")</f>
        <v>-2.0974E-2</v>
      </c>
      <c r="I1987" s="88">
        <f>+IF(ISNUMBER(DATA!L2834),DATA!L2834,"n/a")</f>
        <v>385049.85</v>
      </c>
      <c r="J1987" s="79">
        <f>+IF(ISNUMBER(DATA!M2834),DATA!M2834,"n/a")</f>
        <v>2.624E-3</v>
      </c>
      <c r="K1987" s="88">
        <f>+IF(ISNUMBER(DATA!N2834),DATA!N2834,"n/a")</f>
        <v>794936.04</v>
      </c>
      <c r="L1987" s="79">
        <f>+IF(ISNUMBER(DATA!O2834),DATA!O2834,"n/a")</f>
        <v>4.3331000000000001E-2</v>
      </c>
      <c r="M1987" s="68"/>
      <c r="N1987" s="68"/>
      <c r="O1987" s="68"/>
      <c r="P1987" s="68"/>
      <c r="Q1987" s="68"/>
      <c r="S1987" s="72"/>
      <c r="U1987" s="72"/>
      <c r="W1987" s="72"/>
      <c r="Y1987" s="72"/>
    </row>
    <row r="1988" spans="1:25" s="71" customFormat="1" x14ac:dyDescent="0.2">
      <c r="A1988" s="68" t="s">
        <v>12</v>
      </c>
      <c r="B1988" s="68" t="s">
        <v>23</v>
      </c>
      <c r="C1988" s="68" t="s">
        <v>9</v>
      </c>
      <c r="D1988" s="68" t="s">
        <v>321</v>
      </c>
      <c r="E1988" s="88">
        <f>+IF(ISNUMBER(DATA!H2835),DATA!H2835,"n/a")</f>
        <v>137366.29</v>
      </c>
      <c r="F1988" s="79">
        <f>+IF(ISNUMBER(DATA!I2835),DATA!I2835,"n/a")</f>
        <v>1.4446000000000001E-2</v>
      </c>
      <c r="G1988" s="88">
        <f>+IF(ISNUMBER(DATA!J2835),DATA!J2835,"n/a")</f>
        <v>449274.27</v>
      </c>
      <c r="H1988" s="79">
        <f>+IF(ISNUMBER(DATA!K2835),DATA!K2835,"n/a")</f>
        <v>2.3011E-2</v>
      </c>
      <c r="I1988" s="88">
        <f>+IF(ISNUMBER(DATA!L2835),DATA!L2835,"n/a")</f>
        <v>952673.06</v>
      </c>
      <c r="J1988" s="79">
        <f>+IF(ISNUMBER(DATA!M2835),DATA!M2835,"n/a")</f>
        <v>-2.8800000000000002E-3</v>
      </c>
      <c r="K1988" s="88">
        <f>+IF(ISNUMBER(DATA!N2835),DATA!N2835,"n/a")</f>
        <v>1999110.55</v>
      </c>
      <c r="L1988" s="79">
        <f>+IF(ISNUMBER(DATA!O2835),DATA!O2835,"n/a")</f>
        <v>4.9352E-2</v>
      </c>
      <c r="M1988" s="68"/>
      <c r="N1988" s="68"/>
      <c r="O1988" s="68"/>
      <c r="P1988" s="68"/>
      <c r="Q1988" s="68"/>
      <c r="S1988" s="72"/>
      <c r="U1988" s="72"/>
      <c r="W1988" s="72"/>
      <c r="Y1988" s="72"/>
    </row>
    <row r="1989" spans="1:25" s="71" customFormat="1" x14ac:dyDescent="0.2">
      <c r="A1989" s="68" t="s">
        <v>12</v>
      </c>
      <c r="B1989" s="68" t="s">
        <v>23</v>
      </c>
      <c r="C1989" s="68" t="s">
        <v>9</v>
      </c>
      <c r="D1989" s="68" t="s">
        <v>322</v>
      </c>
      <c r="E1989" s="88">
        <f>+IF(ISNUMBER(DATA!H2836),DATA!H2836,"n/a")</f>
        <v>83035.58</v>
      </c>
      <c r="F1989" s="79">
        <f>+IF(ISNUMBER(DATA!I2836),DATA!I2836,"n/a")</f>
        <v>5.2593000000000001E-2</v>
      </c>
      <c r="G1989" s="88">
        <f>+IF(ISNUMBER(DATA!J2836),DATA!J2836,"n/a")</f>
        <v>278379</v>
      </c>
      <c r="H1989" s="79">
        <f>+IF(ISNUMBER(DATA!K2836),DATA!K2836,"n/a")</f>
        <v>3.3236000000000002E-2</v>
      </c>
      <c r="I1989" s="88">
        <f>+IF(ISNUMBER(DATA!L2836),DATA!L2836,"n/a")</f>
        <v>582462.6</v>
      </c>
      <c r="J1989" s="79">
        <f>+IF(ISNUMBER(DATA!M2836),DATA!M2836,"n/a")</f>
        <v>6.8777000000000005E-2</v>
      </c>
      <c r="K1989" s="88">
        <f>+IF(ISNUMBER(DATA!N2836),DATA!N2836,"n/a")</f>
        <v>1148607.67</v>
      </c>
      <c r="L1989" s="79">
        <f>+IF(ISNUMBER(DATA!O2836),DATA!O2836,"n/a")</f>
        <v>7.9612000000000002E-2</v>
      </c>
      <c r="M1989" s="68"/>
      <c r="N1989" s="68"/>
      <c r="O1989" s="68"/>
      <c r="P1989" s="68"/>
      <c r="Q1989" s="68"/>
      <c r="S1989" s="72"/>
      <c r="U1989" s="72"/>
      <c r="W1989" s="72"/>
      <c r="Y1989" s="72"/>
    </row>
    <row r="1990" spans="1:25" s="71" customFormat="1" x14ac:dyDescent="0.2">
      <c r="A1990" s="68" t="s">
        <v>12</v>
      </c>
      <c r="B1990" s="68" t="s">
        <v>23</v>
      </c>
      <c r="C1990" s="68" t="s">
        <v>9</v>
      </c>
      <c r="D1990" s="68" t="s">
        <v>323</v>
      </c>
      <c r="E1990" s="88">
        <f>+IF(ISNUMBER(DATA!H2837),DATA!H2837,"n/a")</f>
        <v>104758.65</v>
      </c>
      <c r="F1990" s="79">
        <f>+IF(ISNUMBER(DATA!I2837),DATA!I2837,"n/a")</f>
        <v>0.23260700000000001</v>
      </c>
      <c r="G1990" s="88">
        <f>+IF(ISNUMBER(DATA!J2837),DATA!J2837,"n/a")</f>
        <v>351579.54</v>
      </c>
      <c r="H1990" s="79">
        <f>+IF(ISNUMBER(DATA!K2837),DATA!K2837,"n/a")</f>
        <v>0.16017100000000001</v>
      </c>
      <c r="I1990" s="88">
        <f>+IF(ISNUMBER(DATA!L2837),DATA!L2837,"n/a")</f>
        <v>752634.32</v>
      </c>
      <c r="J1990" s="79">
        <f>+IF(ISNUMBER(DATA!M2837),DATA!M2837,"n/a")</f>
        <v>0.12435499999999999</v>
      </c>
      <c r="K1990" s="88">
        <f>+IF(ISNUMBER(DATA!N2837),DATA!N2837,"n/a")</f>
        <v>1357854.86</v>
      </c>
      <c r="L1990" s="79">
        <f>+IF(ISNUMBER(DATA!O2837),DATA!O2837,"n/a")</f>
        <v>2.3889000000000001E-2</v>
      </c>
      <c r="M1990" s="68"/>
      <c r="N1990" s="68"/>
      <c r="O1990" s="68"/>
      <c r="P1990" s="68"/>
      <c r="Q1990" s="68"/>
      <c r="S1990" s="72"/>
      <c r="U1990" s="72"/>
      <c r="W1990" s="72"/>
      <c r="Y1990" s="72"/>
    </row>
    <row r="1991" spans="1:25" s="71" customFormat="1" x14ac:dyDescent="0.2">
      <c r="A1991" s="68" t="s">
        <v>12</v>
      </c>
      <c r="B1991" s="68" t="s">
        <v>23</v>
      </c>
      <c r="C1991" s="68" t="s">
        <v>9</v>
      </c>
      <c r="D1991" s="68" t="s">
        <v>324</v>
      </c>
      <c r="E1991" s="88">
        <f>+IF(ISNUMBER(DATA!H2838),DATA!H2838,"n/a")</f>
        <v>64382.22</v>
      </c>
      <c r="F1991" s="79">
        <f>+IF(ISNUMBER(DATA!I2838),DATA!I2838,"n/a")</f>
        <v>0.29283599999999999</v>
      </c>
      <c r="G1991" s="88">
        <f>+IF(ISNUMBER(DATA!J2838),DATA!J2838,"n/a")</f>
        <v>203998.75</v>
      </c>
      <c r="H1991" s="79">
        <f>+IF(ISNUMBER(DATA!K2838),DATA!K2838,"n/a")</f>
        <v>0.20006599999999999</v>
      </c>
      <c r="I1991" s="88">
        <f>+IF(ISNUMBER(DATA!L2838),DATA!L2838,"n/a")</f>
        <v>428604.31</v>
      </c>
      <c r="J1991" s="79">
        <f>+IF(ISNUMBER(DATA!M2838),DATA!M2838,"n/a")</f>
        <v>0.103129</v>
      </c>
      <c r="K1991" s="88">
        <f>+IF(ISNUMBER(DATA!N2838),DATA!N2838,"n/a")</f>
        <v>863661.94</v>
      </c>
      <c r="L1991" s="79">
        <f>+IF(ISNUMBER(DATA!O2838),DATA!O2838,"n/a")</f>
        <v>5.4475999999999997E-2</v>
      </c>
      <c r="M1991" s="68"/>
      <c r="N1991" s="68"/>
      <c r="O1991" s="68"/>
      <c r="P1991" s="68"/>
      <c r="Q1991" s="68"/>
      <c r="S1991" s="72"/>
      <c r="U1991" s="72"/>
      <c r="W1991" s="72"/>
      <c r="Y1991" s="72"/>
    </row>
    <row r="1992" spans="1:25" s="71" customFormat="1" x14ac:dyDescent="0.2">
      <c r="A1992" s="68" t="s">
        <v>12</v>
      </c>
      <c r="B1992" s="68" t="s">
        <v>23</v>
      </c>
      <c r="C1992" s="68" t="s">
        <v>9</v>
      </c>
      <c r="D1992" s="68" t="s">
        <v>325</v>
      </c>
      <c r="E1992" s="88">
        <f>+IF(ISNUMBER(DATA!H2839),DATA!H2839,"n/a")</f>
        <v>104028.48</v>
      </c>
      <c r="F1992" s="79">
        <f>+IF(ISNUMBER(DATA!I2839),DATA!I2839,"n/a")</f>
        <v>7.7040999999999998E-2</v>
      </c>
      <c r="G1992" s="88">
        <f>+IF(ISNUMBER(DATA!J2839),DATA!J2839,"n/a")</f>
        <v>338739.59</v>
      </c>
      <c r="H1992" s="79">
        <f>+IF(ISNUMBER(DATA!K2839),DATA!K2839,"n/a")</f>
        <v>3.9100000000000003E-2</v>
      </c>
      <c r="I1992" s="88">
        <f>+IF(ISNUMBER(DATA!L2839),DATA!L2839,"n/a")</f>
        <v>761015.36</v>
      </c>
      <c r="J1992" s="79">
        <f>+IF(ISNUMBER(DATA!M2839),DATA!M2839,"n/a")</f>
        <v>0.103381</v>
      </c>
      <c r="K1992" s="88">
        <f>+IF(ISNUMBER(DATA!N2839),DATA!N2839,"n/a")</f>
        <v>1520412.04</v>
      </c>
      <c r="L1992" s="79">
        <f>+IF(ISNUMBER(DATA!O2839),DATA!O2839,"n/a")</f>
        <v>9.2011999999999997E-2</v>
      </c>
      <c r="M1992" s="68"/>
      <c r="N1992" s="68"/>
      <c r="O1992" s="68"/>
      <c r="P1992" s="68"/>
      <c r="Q1992" s="68"/>
      <c r="S1992" s="72"/>
      <c r="U1992" s="72"/>
      <c r="W1992" s="72"/>
      <c r="Y1992" s="72"/>
    </row>
    <row r="1993" spans="1:25" s="71" customFormat="1" x14ac:dyDescent="0.2">
      <c r="A1993" s="68" t="s">
        <v>12</v>
      </c>
      <c r="B1993" s="68" t="s">
        <v>23</v>
      </c>
      <c r="C1993" s="68" t="s">
        <v>9</v>
      </c>
      <c r="D1993" s="68" t="s">
        <v>351</v>
      </c>
      <c r="E1993" s="88">
        <f>+IF(ISNUMBER(DATA!H2840),DATA!H2840,"n/a")</f>
        <v>34767.22</v>
      </c>
      <c r="F1993" s="79">
        <f>+IF(ISNUMBER(DATA!I2840),DATA!I2840,"n/a")</f>
        <v>-7.6962000000000003E-2</v>
      </c>
      <c r="G1993" s="88">
        <f>+IF(ISNUMBER(DATA!J2840),DATA!J2840,"n/a")</f>
        <v>119380.07</v>
      </c>
      <c r="H1993" s="79">
        <f>+IF(ISNUMBER(DATA!K2840),DATA!K2840,"n/a")</f>
        <v>-0.120196</v>
      </c>
      <c r="I1993" s="88">
        <f>+IF(ISNUMBER(DATA!L2840),DATA!L2840,"n/a")</f>
        <v>250095.9</v>
      </c>
      <c r="J1993" s="79">
        <f>+IF(ISNUMBER(DATA!M2840),DATA!M2840,"n/a")</f>
        <v>-0.11419700000000001</v>
      </c>
      <c r="K1993" s="88">
        <f>+IF(ISNUMBER(DATA!N2840),DATA!N2840,"n/a")</f>
        <v>505410.66</v>
      </c>
      <c r="L1993" s="79">
        <f>+IF(ISNUMBER(DATA!O2840),DATA!O2840,"n/a")</f>
        <v>-8.7203000000000003E-2</v>
      </c>
      <c r="M1993" s="68"/>
      <c r="N1993" s="68"/>
      <c r="O1993" s="68"/>
      <c r="P1993" s="68"/>
      <c r="Q1993" s="68"/>
      <c r="S1993" s="72"/>
      <c r="U1993" s="72"/>
      <c r="W1993" s="72"/>
      <c r="Y1993" s="72"/>
    </row>
    <row r="1994" spans="1:25" s="71" customFormat="1" x14ac:dyDescent="0.2">
      <c r="A1994" s="68" t="s">
        <v>12</v>
      </c>
      <c r="B1994" s="68" t="s">
        <v>23</v>
      </c>
      <c r="C1994" s="68" t="s">
        <v>9</v>
      </c>
      <c r="D1994" s="68" t="s">
        <v>352</v>
      </c>
      <c r="E1994" s="88">
        <f>+IF(ISNUMBER(DATA!H2841),DATA!H2841,"n/a")</f>
        <v>79048.56</v>
      </c>
      <c r="F1994" s="79">
        <f>+IF(ISNUMBER(DATA!I2841),DATA!I2841,"n/a")</f>
        <v>1.0637000000000001E-2</v>
      </c>
      <c r="G1994" s="88">
        <f>+IF(ISNUMBER(DATA!J2841),DATA!J2841,"n/a")</f>
        <v>265751.37</v>
      </c>
      <c r="H1994" s="79">
        <f>+IF(ISNUMBER(DATA!K2841),DATA!K2841,"n/a")</f>
        <v>4.4679000000000003E-2</v>
      </c>
      <c r="I1994" s="88">
        <f>+IF(ISNUMBER(DATA!L2841),DATA!L2841,"n/a")</f>
        <v>575903.81000000006</v>
      </c>
      <c r="J1994" s="79">
        <f>+IF(ISNUMBER(DATA!M2841),DATA!M2841,"n/a")</f>
        <v>4.7273999999999997E-2</v>
      </c>
      <c r="K1994" s="88">
        <f>+IF(ISNUMBER(DATA!N2841),DATA!N2841,"n/a")</f>
        <v>1160102.3700000001</v>
      </c>
      <c r="L1994" s="79">
        <f>+IF(ISNUMBER(DATA!O2841),DATA!O2841,"n/a")</f>
        <v>2.1854999999999999E-2</v>
      </c>
      <c r="M1994" s="68"/>
      <c r="N1994" s="68"/>
      <c r="O1994" s="68"/>
      <c r="P1994" s="68"/>
      <c r="Q1994" s="68"/>
      <c r="S1994" s="72"/>
      <c r="U1994" s="72"/>
      <c r="W1994" s="72"/>
      <c r="Y1994" s="72"/>
    </row>
    <row r="1995" spans="1:25" x14ac:dyDescent="0.2">
      <c r="E1995" s="102"/>
      <c r="F1995" s="104"/>
      <c r="G1995" s="102"/>
      <c r="H1995" s="104"/>
      <c r="I1995" s="102"/>
      <c r="J1995" s="104"/>
      <c r="K1995" s="102"/>
      <c r="L1995" s="104"/>
    </row>
    <row r="1996" spans="1:25" s="71" customFormat="1" x14ac:dyDescent="0.2">
      <c r="A1996" s="68" t="s">
        <v>12</v>
      </c>
      <c r="B1996" s="68" t="s">
        <v>23</v>
      </c>
      <c r="C1996" s="68" t="s">
        <v>25</v>
      </c>
      <c r="D1996" s="68" t="s">
        <v>278</v>
      </c>
      <c r="E1996" s="88">
        <f>+IF(ISNUMBER(DATA!H2851),DATA!H2851,"n/a")</f>
        <v>23381.42</v>
      </c>
      <c r="F1996" s="79">
        <f>+IF(ISNUMBER(DATA!I2851),DATA!I2851,"n/a")</f>
        <v>-0.21251100000000001</v>
      </c>
      <c r="G1996" s="88">
        <f>+IF(ISNUMBER(DATA!J2851),DATA!J2851,"n/a")</f>
        <v>90182.95</v>
      </c>
      <c r="H1996" s="79">
        <f>+IF(ISNUMBER(DATA!K2851),DATA!K2851,"n/a")</f>
        <v>-3.1099999999999999E-2</v>
      </c>
      <c r="I1996" s="88">
        <f>+IF(ISNUMBER(DATA!L2851),DATA!L2851,"n/a")</f>
        <v>198094.69</v>
      </c>
      <c r="J1996" s="79">
        <f>+IF(ISNUMBER(DATA!M2851),DATA!M2851,"n/a")</f>
        <v>4.6175000000000001E-2</v>
      </c>
      <c r="K1996" s="88">
        <f>+IF(ISNUMBER(DATA!N2851),DATA!N2851,"n/a")</f>
        <v>383017.36</v>
      </c>
      <c r="L1996" s="79">
        <f>+IF(ISNUMBER(DATA!O2851),DATA!O2851,"n/a")</f>
        <v>2.6863999999999999E-2</v>
      </c>
      <c r="M1996" s="68"/>
      <c r="N1996" s="68"/>
      <c r="O1996" s="68"/>
      <c r="P1996" s="68"/>
      <c r="Q1996" s="68"/>
      <c r="S1996" s="72"/>
      <c r="U1996" s="72"/>
      <c r="W1996" s="72"/>
      <c r="Y1996" s="72"/>
    </row>
    <row r="1997" spans="1:25" s="71" customFormat="1" x14ac:dyDescent="0.2">
      <c r="A1997" s="68" t="s">
        <v>12</v>
      </c>
      <c r="B1997" s="68" t="s">
        <v>23</v>
      </c>
      <c r="C1997" s="68" t="s">
        <v>25</v>
      </c>
      <c r="D1997" s="68" t="s">
        <v>279</v>
      </c>
      <c r="E1997" s="88">
        <f>+IF(ISNUMBER(DATA!H2852),DATA!H2852,"n/a")</f>
        <v>184945.47</v>
      </c>
      <c r="F1997" s="79">
        <f>+IF(ISNUMBER(DATA!I2852),DATA!I2852,"n/a")</f>
        <v>-6.1869999999999998E-3</v>
      </c>
      <c r="G1997" s="88">
        <f>+IF(ISNUMBER(DATA!J2852),DATA!J2852,"n/a")</f>
        <v>609149.1</v>
      </c>
      <c r="H1997" s="79">
        <f>+IF(ISNUMBER(DATA!K2852),DATA!K2852,"n/a")</f>
        <v>-3.6000000000000001E-5</v>
      </c>
      <c r="I1997" s="88">
        <f>+IF(ISNUMBER(DATA!L2852),DATA!L2852,"n/a")</f>
        <v>1339532.3400000001</v>
      </c>
      <c r="J1997" s="79">
        <f>+IF(ISNUMBER(DATA!M2852),DATA!M2852,"n/a")</f>
        <v>2.2105E-2</v>
      </c>
      <c r="K1997" s="88">
        <f>+IF(ISNUMBER(DATA!N2852),DATA!N2852,"n/a")</f>
        <v>2514408.7000000002</v>
      </c>
      <c r="L1997" s="79">
        <f>+IF(ISNUMBER(DATA!O2852),DATA!O2852,"n/a")</f>
        <v>-5.9708999999999998E-2</v>
      </c>
      <c r="M1997" s="68"/>
      <c r="N1997" s="68"/>
      <c r="O1997" s="68"/>
      <c r="P1997" s="68"/>
      <c r="Q1997" s="68"/>
      <c r="S1997" s="72"/>
      <c r="U1997" s="72"/>
      <c r="W1997" s="72"/>
      <c r="Y1997" s="72"/>
    </row>
    <row r="1998" spans="1:25" s="71" customFormat="1" x14ac:dyDescent="0.2">
      <c r="A1998" s="68" t="s">
        <v>12</v>
      </c>
      <c r="B1998" s="68" t="s">
        <v>23</v>
      </c>
      <c r="C1998" s="68" t="s">
        <v>25</v>
      </c>
      <c r="D1998" s="68" t="s">
        <v>280</v>
      </c>
      <c r="E1998" s="88">
        <f>+IF(ISNUMBER(DATA!H2853),DATA!H2853,"n/a")</f>
        <v>234418.81</v>
      </c>
      <c r="F1998" s="79">
        <f>+IF(ISNUMBER(DATA!I2853),DATA!I2853,"n/a")</f>
        <v>-0.20011499999999999</v>
      </c>
      <c r="G1998" s="88">
        <f>+IF(ISNUMBER(DATA!J2853),DATA!J2853,"n/a")</f>
        <v>823486.94</v>
      </c>
      <c r="H1998" s="79">
        <f>+IF(ISNUMBER(DATA!K2853),DATA!K2853,"n/a")</f>
        <v>-0.124332</v>
      </c>
      <c r="I1998" s="88">
        <f>+IF(ISNUMBER(DATA!L2853),DATA!L2853,"n/a")</f>
        <v>1770208.88</v>
      </c>
      <c r="J1998" s="79">
        <f>+IF(ISNUMBER(DATA!M2853),DATA!M2853,"n/a")</f>
        <v>-0.112896</v>
      </c>
      <c r="K1998" s="88">
        <f>+IF(ISNUMBER(DATA!N2853),DATA!N2853,"n/a")</f>
        <v>3850829.35</v>
      </c>
      <c r="L1998" s="79">
        <f>+IF(ISNUMBER(DATA!O2853),DATA!O2853,"n/a")</f>
        <v>-5.2082000000000003E-2</v>
      </c>
      <c r="M1998" s="68"/>
      <c r="N1998" s="68"/>
      <c r="O1998" s="68"/>
      <c r="P1998" s="68"/>
      <c r="Q1998" s="68"/>
      <c r="S1998" s="72"/>
      <c r="U1998" s="72"/>
      <c r="W1998" s="72"/>
      <c r="Y1998" s="72"/>
    </row>
    <row r="1999" spans="1:25" s="71" customFormat="1" x14ac:dyDescent="0.2">
      <c r="A1999" s="68" t="s">
        <v>12</v>
      </c>
      <c r="B1999" s="68" t="s">
        <v>23</v>
      </c>
      <c r="C1999" s="68" t="s">
        <v>25</v>
      </c>
      <c r="D1999" s="68" t="s">
        <v>281</v>
      </c>
      <c r="E1999" s="88">
        <f>+IF(ISNUMBER(DATA!H2854),DATA!H2854,"n/a")</f>
        <v>104990.39</v>
      </c>
      <c r="F1999" s="79">
        <f>+IF(ISNUMBER(DATA!I2854),DATA!I2854,"n/a")</f>
        <v>-1.4602E-2</v>
      </c>
      <c r="G1999" s="88">
        <f>+IF(ISNUMBER(DATA!J2854),DATA!J2854,"n/a")</f>
        <v>355402.03</v>
      </c>
      <c r="H1999" s="79">
        <f>+IF(ISNUMBER(DATA!K2854),DATA!K2854,"n/a")</f>
        <v>3.052E-3</v>
      </c>
      <c r="I1999" s="88">
        <f>+IF(ISNUMBER(DATA!L2854),DATA!L2854,"n/a")</f>
        <v>791601.05</v>
      </c>
      <c r="J1999" s="79">
        <f>+IF(ISNUMBER(DATA!M2854),DATA!M2854,"n/a")</f>
        <v>4.6862000000000001E-2</v>
      </c>
      <c r="K1999" s="88">
        <f>+IF(ISNUMBER(DATA!N2854),DATA!N2854,"n/a")</f>
        <v>1535078.03</v>
      </c>
      <c r="L1999" s="79">
        <f>+IF(ISNUMBER(DATA!O2854),DATA!O2854,"n/a")</f>
        <v>2.2075000000000001E-2</v>
      </c>
      <c r="M1999" s="68"/>
      <c r="N1999" s="68"/>
      <c r="O1999" s="68"/>
      <c r="P1999" s="68"/>
      <c r="Q1999" s="68"/>
      <c r="S1999" s="72"/>
      <c r="U1999" s="72"/>
      <c r="W1999" s="72"/>
      <c r="Y1999" s="72"/>
    </row>
    <row r="2000" spans="1:25" s="71" customFormat="1" x14ac:dyDescent="0.2">
      <c r="A2000" s="68" t="s">
        <v>12</v>
      </c>
      <c r="B2000" s="68" t="s">
        <v>23</v>
      </c>
      <c r="C2000" s="68" t="s">
        <v>25</v>
      </c>
      <c r="D2000" s="68" t="s">
        <v>282</v>
      </c>
      <c r="E2000" s="88">
        <f>+IF(ISNUMBER(DATA!H2855),DATA!H2855,"n/a")</f>
        <v>218592.88</v>
      </c>
      <c r="F2000" s="79">
        <f>+IF(ISNUMBER(DATA!I2855),DATA!I2855,"n/a")</f>
        <v>-7.9747999999999999E-2</v>
      </c>
      <c r="G2000" s="88">
        <f>+IF(ISNUMBER(DATA!J2855),DATA!J2855,"n/a")</f>
        <v>777511.61</v>
      </c>
      <c r="H2000" s="79">
        <f>+IF(ISNUMBER(DATA!K2855),DATA!K2855,"n/a")</f>
        <v>-3.3887E-2</v>
      </c>
      <c r="I2000" s="88">
        <f>+IF(ISNUMBER(DATA!L2855),DATA!L2855,"n/a")</f>
        <v>1590166.28</v>
      </c>
      <c r="J2000" s="79">
        <f>+IF(ISNUMBER(DATA!M2855),DATA!M2855,"n/a")</f>
        <v>-5.0989E-2</v>
      </c>
      <c r="K2000" s="88">
        <f>+IF(ISNUMBER(DATA!N2855),DATA!N2855,"n/a")</f>
        <v>3341146.01</v>
      </c>
      <c r="L2000" s="79">
        <f>+IF(ISNUMBER(DATA!O2855),DATA!O2855,"n/a")</f>
        <v>2.6075999999999998E-2</v>
      </c>
      <c r="M2000" s="68"/>
      <c r="N2000" s="68"/>
      <c r="O2000" s="68"/>
      <c r="P2000" s="68"/>
      <c r="Q2000" s="68"/>
      <c r="S2000" s="72"/>
      <c r="U2000" s="72"/>
      <c r="W2000" s="72"/>
      <c r="Y2000" s="72"/>
    </row>
    <row r="2001" spans="1:25" s="71" customFormat="1" x14ac:dyDescent="0.2">
      <c r="A2001" s="68" t="s">
        <v>12</v>
      </c>
      <c r="B2001" s="68" t="s">
        <v>23</v>
      </c>
      <c r="C2001" s="68" t="s">
        <v>25</v>
      </c>
      <c r="D2001" s="68" t="s">
        <v>283</v>
      </c>
      <c r="E2001" s="88">
        <f>+IF(ISNUMBER(DATA!H2856),DATA!H2856,"n/a")</f>
        <v>95467.53</v>
      </c>
      <c r="F2001" s="79">
        <f>+IF(ISNUMBER(DATA!I2856),DATA!I2856,"n/a")</f>
        <v>0.29485699999999998</v>
      </c>
      <c r="G2001" s="88">
        <f>+IF(ISNUMBER(DATA!J2856),DATA!J2856,"n/a")</f>
        <v>337228.29</v>
      </c>
      <c r="H2001" s="79">
        <f>+IF(ISNUMBER(DATA!K2856),DATA!K2856,"n/a")</f>
        <v>0.33648499999999998</v>
      </c>
      <c r="I2001" s="88">
        <f>+IF(ISNUMBER(DATA!L2856),DATA!L2856,"n/a")</f>
        <v>644955.24</v>
      </c>
      <c r="J2001" s="79">
        <f>+IF(ISNUMBER(DATA!M2856),DATA!M2856,"n/a")</f>
        <v>0.19175400000000001</v>
      </c>
      <c r="K2001" s="88">
        <f>+IF(ISNUMBER(DATA!N2856),DATA!N2856,"n/a")</f>
        <v>1177395.98</v>
      </c>
      <c r="L2001" s="79">
        <f>+IF(ISNUMBER(DATA!O2856),DATA!O2856,"n/a")</f>
        <v>4.9201000000000002E-2</v>
      </c>
      <c r="M2001" s="68"/>
      <c r="N2001" s="68"/>
      <c r="O2001" s="68"/>
      <c r="P2001" s="68"/>
      <c r="Q2001" s="68"/>
      <c r="S2001" s="72"/>
      <c r="U2001" s="72"/>
      <c r="W2001" s="72"/>
      <c r="Y2001" s="72"/>
    </row>
    <row r="2002" spans="1:25" s="71" customFormat="1" x14ac:dyDescent="0.2">
      <c r="A2002" s="68" t="s">
        <v>12</v>
      </c>
      <c r="B2002" s="68" t="s">
        <v>23</v>
      </c>
      <c r="C2002" s="68" t="s">
        <v>25</v>
      </c>
      <c r="D2002" s="68" t="s">
        <v>284</v>
      </c>
      <c r="E2002" s="88">
        <f>+IF(ISNUMBER(DATA!H2857),DATA!H2857,"n/a")</f>
        <v>87848.960000000006</v>
      </c>
      <c r="F2002" s="79">
        <f>+IF(ISNUMBER(DATA!I2857),DATA!I2857,"n/a")</f>
        <v>-7.9640000000000006E-3</v>
      </c>
      <c r="G2002" s="88">
        <f>+IF(ISNUMBER(DATA!J2857),DATA!J2857,"n/a")</f>
        <v>296039.78000000003</v>
      </c>
      <c r="H2002" s="79">
        <f>+IF(ISNUMBER(DATA!K2857),DATA!K2857,"n/a")</f>
        <v>4.8349999999999997E-2</v>
      </c>
      <c r="I2002" s="88">
        <f>+IF(ISNUMBER(DATA!L2857),DATA!L2857,"n/a")</f>
        <v>615855.44999999995</v>
      </c>
      <c r="J2002" s="79">
        <f>+IF(ISNUMBER(DATA!M2857),DATA!M2857,"n/a")</f>
        <v>4.6906000000000003E-2</v>
      </c>
      <c r="K2002" s="88">
        <f>+IF(ISNUMBER(DATA!N2857),DATA!N2857,"n/a")</f>
        <v>1226305.6399999999</v>
      </c>
      <c r="L2002" s="79">
        <f>+IF(ISNUMBER(DATA!O2857),DATA!O2857,"n/a")</f>
        <v>7.7489999999999998E-3</v>
      </c>
      <c r="M2002" s="68"/>
      <c r="N2002" s="68"/>
      <c r="O2002" s="68"/>
      <c r="P2002" s="68"/>
      <c r="Q2002" s="68"/>
      <c r="S2002" s="72"/>
      <c r="U2002" s="72"/>
      <c r="W2002" s="72"/>
      <c r="Y2002" s="72"/>
    </row>
    <row r="2003" spans="1:25" s="71" customFormat="1" x14ac:dyDescent="0.2">
      <c r="A2003" s="68" t="s">
        <v>12</v>
      </c>
      <c r="B2003" s="68" t="s">
        <v>23</v>
      </c>
      <c r="C2003" s="68" t="s">
        <v>25</v>
      </c>
      <c r="D2003" s="68" t="s">
        <v>285</v>
      </c>
      <c r="E2003" s="88">
        <f>+IF(ISNUMBER(DATA!H2858),DATA!H2858,"n/a")</f>
        <v>270228.90000000002</v>
      </c>
      <c r="F2003" s="79">
        <f>+IF(ISNUMBER(DATA!I2858),DATA!I2858,"n/a")</f>
        <v>5.4322000000000002E-2</v>
      </c>
      <c r="G2003" s="88">
        <f>+IF(ISNUMBER(DATA!J2858),DATA!J2858,"n/a")</f>
        <v>892913.49</v>
      </c>
      <c r="H2003" s="79">
        <f>+IF(ISNUMBER(DATA!K2858),DATA!K2858,"n/a")</f>
        <v>5.2086E-2</v>
      </c>
      <c r="I2003" s="88">
        <f>+IF(ISNUMBER(DATA!L2858),DATA!L2858,"n/a")</f>
        <v>1844339.42</v>
      </c>
      <c r="J2003" s="79">
        <f>+IF(ISNUMBER(DATA!M2858),DATA!M2858,"n/a")</f>
        <v>-4.2820000000000002E-3</v>
      </c>
      <c r="K2003" s="88">
        <f>+IF(ISNUMBER(DATA!N2858),DATA!N2858,"n/a")</f>
        <v>3759989.43</v>
      </c>
      <c r="L2003" s="79">
        <f>+IF(ISNUMBER(DATA!O2858),DATA!O2858,"n/a")</f>
        <v>-2.6113999999999998E-2</v>
      </c>
      <c r="M2003" s="68"/>
      <c r="N2003" s="68"/>
      <c r="O2003" s="68"/>
      <c r="P2003" s="68"/>
      <c r="Q2003" s="68"/>
      <c r="S2003" s="72"/>
      <c r="U2003" s="72"/>
      <c r="W2003" s="72"/>
      <c r="Y2003" s="72"/>
    </row>
    <row r="2004" spans="1:25" s="71" customFormat="1" x14ac:dyDescent="0.2">
      <c r="A2004" s="68" t="s">
        <v>12</v>
      </c>
      <c r="B2004" s="68" t="s">
        <v>23</v>
      </c>
      <c r="C2004" s="68" t="s">
        <v>25</v>
      </c>
      <c r="D2004" s="68" t="s">
        <v>286</v>
      </c>
      <c r="E2004" s="88">
        <f>+IF(ISNUMBER(DATA!H2859),DATA!H2859,"n/a")</f>
        <v>104397.06</v>
      </c>
      <c r="F2004" s="79">
        <f>+IF(ISNUMBER(DATA!I2859),DATA!I2859,"n/a")</f>
        <v>-0.13785800000000001</v>
      </c>
      <c r="G2004" s="88">
        <f>+IF(ISNUMBER(DATA!J2859),DATA!J2859,"n/a")</f>
        <v>355564.47</v>
      </c>
      <c r="H2004" s="79">
        <f>+IF(ISNUMBER(DATA!K2859),DATA!K2859,"n/a")</f>
        <v>-0.124109</v>
      </c>
      <c r="I2004" s="88">
        <f>+IF(ISNUMBER(DATA!L2859),DATA!L2859,"n/a")</f>
        <v>747676.21</v>
      </c>
      <c r="J2004" s="79">
        <f>+IF(ISNUMBER(DATA!M2859),DATA!M2859,"n/a")</f>
        <v>-9.4454999999999997E-2</v>
      </c>
      <c r="K2004" s="88">
        <f>+IF(ISNUMBER(DATA!N2859),DATA!N2859,"n/a")</f>
        <v>1356700</v>
      </c>
      <c r="L2004" s="79">
        <f>+IF(ISNUMBER(DATA!O2859),DATA!O2859,"n/a")</f>
        <v>-0.161076</v>
      </c>
      <c r="M2004" s="68"/>
      <c r="N2004" s="68"/>
      <c r="O2004" s="68"/>
      <c r="P2004" s="68"/>
      <c r="Q2004" s="68"/>
      <c r="S2004" s="72"/>
      <c r="U2004" s="72"/>
      <c r="W2004" s="72"/>
      <c r="Y2004" s="72"/>
    </row>
    <row r="2005" spans="1:25" s="71" customFormat="1" x14ac:dyDescent="0.2">
      <c r="A2005" s="68" t="s">
        <v>12</v>
      </c>
      <c r="B2005" s="68" t="s">
        <v>23</v>
      </c>
      <c r="C2005" s="68" t="s">
        <v>25</v>
      </c>
      <c r="D2005" s="68" t="s">
        <v>287</v>
      </c>
      <c r="E2005" s="88">
        <f>+IF(ISNUMBER(DATA!H2860),DATA!H2860,"n/a")</f>
        <v>67053</v>
      </c>
      <c r="F2005" s="79">
        <f>+IF(ISNUMBER(DATA!I2860),DATA!I2860,"n/a")</f>
        <v>5.1200000000000004E-3</v>
      </c>
      <c r="G2005" s="88">
        <f>+IF(ISNUMBER(DATA!J2860),DATA!J2860,"n/a")</f>
        <v>204266.03</v>
      </c>
      <c r="H2005" s="79">
        <f>+IF(ISNUMBER(DATA!K2860),DATA!K2860,"n/a")</f>
        <v>-5.9410999999999999E-2</v>
      </c>
      <c r="I2005" s="88">
        <f>+IF(ISNUMBER(DATA!L2860),DATA!L2860,"n/a")</f>
        <v>418007.45</v>
      </c>
      <c r="J2005" s="79">
        <f>+IF(ISNUMBER(DATA!M2860),DATA!M2860,"n/a")</f>
        <v>-8.6718000000000003E-2</v>
      </c>
      <c r="K2005" s="88">
        <f>+IF(ISNUMBER(DATA!N2860),DATA!N2860,"n/a")</f>
        <v>820067.98</v>
      </c>
      <c r="L2005" s="79">
        <f>+IF(ISNUMBER(DATA!O2860),DATA!O2860,"n/a")</f>
        <v>-0.154058</v>
      </c>
      <c r="M2005" s="68"/>
      <c r="N2005" s="68"/>
      <c r="O2005" s="68"/>
      <c r="P2005" s="68"/>
      <c r="Q2005" s="68"/>
      <c r="S2005" s="72"/>
      <c r="U2005" s="72"/>
      <c r="W2005" s="72"/>
      <c r="Y2005" s="72"/>
    </row>
    <row r="2006" spans="1:25" s="71" customFormat="1" x14ac:dyDescent="0.2">
      <c r="A2006" s="68" t="s">
        <v>12</v>
      </c>
      <c r="B2006" s="68" t="s">
        <v>23</v>
      </c>
      <c r="C2006" s="68" t="s">
        <v>25</v>
      </c>
      <c r="D2006" s="68" t="s">
        <v>288</v>
      </c>
      <c r="E2006" s="88">
        <f>+IF(ISNUMBER(DATA!H2861),DATA!H2861,"n/a")</f>
        <v>70907.37</v>
      </c>
      <c r="F2006" s="79">
        <f>+IF(ISNUMBER(DATA!I2861),DATA!I2861,"n/a")</f>
        <v>-0.132081</v>
      </c>
      <c r="G2006" s="88">
        <f>+IF(ISNUMBER(DATA!J2861),DATA!J2861,"n/a")</f>
        <v>235732.28</v>
      </c>
      <c r="H2006" s="79">
        <f>+IF(ISNUMBER(DATA!K2861),DATA!K2861,"n/a")</f>
        <v>-0.144927</v>
      </c>
      <c r="I2006" s="88">
        <f>+IF(ISNUMBER(DATA!L2861),DATA!L2861,"n/a")</f>
        <v>507006.15</v>
      </c>
      <c r="J2006" s="79">
        <f>+IF(ISNUMBER(DATA!M2861),DATA!M2861,"n/a")</f>
        <v>-0.11955300000000001</v>
      </c>
      <c r="K2006" s="88">
        <f>+IF(ISNUMBER(DATA!N2861),DATA!N2861,"n/a")</f>
        <v>1035116.24</v>
      </c>
      <c r="L2006" s="79">
        <f>+IF(ISNUMBER(DATA!O2861),DATA!O2861,"n/a")</f>
        <v>-7.9648999999999998E-2</v>
      </c>
      <c r="M2006" s="68"/>
      <c r="N2006" s="68"/>
      <c r="O2006" s="68"/>
      <c r="P2006" s="68"/>
      <c r="Q2006" s="68"/>
      <c r="S2006" s="72"/>
      <c r="U2006" s="72"/>
      <c r="W2006" s="72"/>
      <c r="Y2006" s="72"/>
    </row>
    <row r="2007" spans="1:25" s="71" customFormat="1" x14ac:dyDescent="0.2">
      <c r="A2007" s="68" t="s">
        <v>12</v>
      </c>
      <c r="B2007" s="68" t="s">
        <v>23</v>
      </c>
      <c r="C2007" s="68" t="s">
        <v>25</v>
      </c>
      <c r="D2007" s="68" t="s">
        <v>289</v>
      </c>
      <c r="E2007" s="88">
        <f>+IF(ISNUMBER(DATA!H2862),DATA!H2862,"n/a")</f>
        <v>163247.69</v>
      </c>
      <c r="F2007" s="79">
        <f>+IF(ISNUMBER(DATA!I2862),DATA!I2862,"n/a")</f>
        <v>-0.13804</v>
      </c>
      <c r="G2007" s="88">
        <f>+IF(ISNUMBER(DATA!J2862),DATA!J2862,"n/a")</f>
        <v>535255.22</v>
      </c>
      <c r="H2007" s="79">
        <f>+IF(ISNUMBER(DATA!K2862),DATA!K2862,"n/a")</f>
        <v>-0.111592</v>
      </c>
      <c r="I2007" s="88">
        <f>+IF(ISNUMBER(DATA!L2862),DATA!L2862,"n/a")</f>
        <v>1167954.3799999999</v>
      </c>
      <c r="J2007" s="79">
        <f>+IF(ISNUMBER(DATA!M2862),DATA!M2862,"n/a")</f>
        <v>-5.4945000000000001E-2</v>
      </c>
      <c r="K2007" s="88">
        <f>+IF(ISNUMBER(DATA!N2862),DATA!N2862,"n/a")</f>
        <v>2318382.41</v>
      </c>
      <c r="L2007" s="79">
        <f>+IF(ISNUMBER(DATA!O2862),DATA!O2862,"n/a")</f>
        <v>-7.2669999999999998E-2</v>
      </c>
      <c r="M2007" s="68"/>
      <c r="N2007" s="68"/>
      <c r="O2007" s="68"/>
      <c r="P2007" s="68"/>
      <c r="Q2007" s="68"/>
      <c r="S2007" s="72"/>
      <c r="U2007" s="72"/>
      <c r="W2007" s="72"/>
      <c r="Y2007" s="72"/>
    </row>
    <row r="2008" spans="1:25" s="71" customFormat="1" x14ac:dyDescent="0.2">
      <c r="A2008" s="68" t="s">
        <v>12</v>
      </c>
      <c r="B2008" s="68" t="s">
        <v>23</v>
      </c>
      <c r="C2008" s="68" t="s">
        <v>25</v>
      </c>
      <c r="D2008" s="68" t="s">
        <v>290</v>
      </c>
      <c r="E2008" s="88">
        <f>+IF(ISNUMBER(DATA!H2863),DATA!H2863,"n/a")</f>
        <v>170703.52</v>
      </c>
      <c r="F2008" s="79">
        <f>+IF(ISNUMBER(DATA!I2863),DATA!I2863,"n/a")</f>
        <v>9.3018000000000003E-2</v>
      </c>
      <c r="G2008" s="88">
        <f>+IF(ISNUMBER(DATA!J2863),DATA!J2863,"n/a")</f>
        <v>569204</v>
      </c>
      <c r="H2008" s="79">
        <f>+IF(ISNUMBER(DATA!K2863),DATA!K2863,"n/a")</f>
        <v>5.6610000000000001E-2</v>
      </c>
      <c r="I2008" s="88">
        <f>+IF(ISNUMBER(DATA!L2863),DATA!L2863,"n/a")</f>
        <v>1211583.6000000001</v>
      </c>
      <c r="J2008" s="79">
        <f>+IF(ISNUMBER(DATA!M2863),DATA!M2863,"n/a")</f>
        <v>8.5865999999999998E-2</v>
      </c>
      <c r="K2008" s="88">
        <f>+IF(ISNUMBER(DATA!N2863),DATA!N2863,"n/a")</f>
        <v>2234377.63</v>
      </c>
      <c r="L2008" s="79">
        <f>+IF(ISNUMBER(DATA!O2863),DATA!O2863,"n/a")</f>
        <v>-4.3020000000000003E-3</v>
      </c>
      <c r="M2008" s="68"/>
      <c r="N2008" s="68"/>
      <c r="O2008" s="68"/>
      <c r="P2008" s="68"/>
      <c r="Q2008" s="68"/>
      <c r="S2008" s="72"/>
      <c r="U2008" s="72"/>
      <c r="W2008" s="72"/>
      <c r="Y2008" s="72"/>
    </row>
    <row r="2009" spans="1:25" s="71" customFormat="1" x14ac:dyDescent="0.2">
      <c r="A2009" s="68" t="s">
        <v>12</v>
      </c>
      <c r="B2009" s="68" t="s">
        <v>23</v>
      </c>
      <c r="C2009" s="68" t="s">
        <v>25</v>
      </c>
      <c r="D2009" s="68" t="s">
        <v>291</v>
      </c>
      <c r="E2009" s="88">
        <f>+IF(ISNUMBER(DATA!H2864),DATA!H2864,"n/a")</f>
        <v>166691.25</v>
      </c>
      <c r="F2009" s="79">
        <f>+IF(ISNUMBER(DATA!I2864),DATA!I2864,"n/a")</f>
        <v>3.2913999999999999E-2</v>
      </c>
      <c r="G2009" s="88">
        <f>+IF(ISNUMBER(DATA!J2864),DATA!J2864,"n/a")</f>
        <v>545432.18000000005</v>
      </c>
      <c r="H2009" s="79">
        <f>+IF(ISNUMBER(DATA!K2864),DATA!K2864,"n/a")</f>
        <v>-5.5350000000000003E-2</v>
      </c>
      <c r="I2009" s="88">
        <f>+IF(ISNUMBER(DATA!L2864),DATA!L2864,"n/a")</f>
        <v>1175766.8600000001</v>
      </c>
      <c r="J2009" s="79">
        <f>+IF(ISNUMBER(DATA!M2864),DATA!M2864,"n/a")</f>
        <v>-3.9307000000000002E-2</v>
      </c>
      <c r="K2009" s="88">
        <f>+IF(ISNUMBER(DATA!N2864),DATA!N2864,"n/a")</f>
        <v>2431491.14</v>
      </c>
      <c r="L2009" s="79">
        <f>+IF(ISNUMBER(DATA!O2864),DATA!O2864,"n/a")</f>
        <v>-3.8968000000000003E-2</v>
      </c>
      <c r="M2009" s="68"/>
      <c r="N2009" s="68"/>
      <c r="O2009" s="68"/>
      <c r="P2009" s="68"/>
      <c r="Q2009" s="68"/>
      <c r="S2009" s="72"/>
      <c r="U2009" s="72"/>
      <c r="W2009" s="72"/>
      <c r="Y2009" s="72"/>
    </row>
    <row r="2010" spans="1:25" s="71" customFormat="1" x14ac:dyDescent="0.2">
      <c r="A2010" s="68" t="s">
        <v>12</v>
      </c>
      <c r="B2010" s="68" t="s">
        <v>23</v>
      </c>
      <c r="C2010" s="68" t="s">
        <v>25</v>
      </c>
      <c r="D2010" s="68" t="s">
        <v>292</v>
      </c>
      <c r="E2010" s="88">
        <f>+IF(ISNUMBER(DATA!H2865),DATA!H2865,"n/a")</f>
        <v>107713.68</v>
      </c>
      <c r="F2010" s="79">
        <f>+IF(ISNUMBER(DATA!I2865),DATA!I2865,"n/a")</f>
        <v>9.819E-2</v>
      </c>
      <c r="G2010" s="88">
        <f>+IF(ISNUMBER(DATA!J2865),DATA!J2865,"n/a")</f>
        <v>323852.71999999997</v>
      </c>
      <c r="H2010" s="79">
        <f>+IF(ISNUMBER(DATA!K2865),DATA!K2865,"n/a")</f>
        <v>-5.8692000000000001E-2</v>
      </c>
      <c r="I2010" s="88">
        <f>+IF(ISNUMBER(DATA!L2865),DATA!L2865,"n/a")</f>
        <v>723639.01</v>
      </c>
      <c r="J2010" s="79">
        <f>+IF(ISNUMBER(DATA!M2865),DATA!M2865,"n/a")</f>
        <v>-1.0167000000000001E-2</v>
      </c>
      <c r="K2010" s="88">
        <f>+IF(ISNUMBER(DATA!N2865),DATA!N2865,"n/a")</f>
        <v>1546401.19</v>
      </c>
      <c r="L2010" s="79">
        <f>+IF(ISNUMBER(DATA!O2865),DATA!O2865,"n/a")</f>
        <v>6.7080000000000004E-3</v>
      </c>
      <c r="M2010" s="68"/>
      <c r="N2010" s="68"/>
      <c r="O2010" s="68"/>
      <c r="P2010" s="68"/>
      <c r="Q2010" s="68"/>
      <c r="S2010" s="72"/>
      <c r="U2010" s="72"/>
      <c r="W2010" s="72"/>
      <c r="Y2010" s="72"/>
    </row>
    <row r="2011" spans="1:25" s="71" customFormat="1" x14ac:dyDescent="0.2">
      <c r="A2011" s="68" t="s">
        <v>12</v>
      </c>
      <c r="B2011" s="68" t="s">
        <v>23</v>
      </c>
      <c r="C2011" s="68" t="s">
        <v>25</v>
      </c>
      <c r="D2011" s="68" t="s">
        <v>293</v>
      </c>
      <c r="E2011" s="88">
        <f>+IF(ISNUMBER(DATA!H2866),DATA!H2866,"n/a")</f>
        <v>108854.17</v>
      </c>
      <c r="F2011" s="79">
        <f>+IF(ISNUMBER(DATA!I2866),DATA!I2866,"n/a")</f>
        <v>-0.20888999999999999</v>
      </c>
      <c r="G2011" s="88">
        <f>+IF(ISNUMBER(DATA!J2866),DATA!J2866,"n/a")</f>
        <v>398309.68</v>
      </c>
      <c r="H2011" s="79">
        <f>+IF(ISNUMBER(DATA!K2866),DATA!K2866,"n/a")</f>
        <v>-0.132465</v>
      </c>
      <c r="I2011" s="88">
        <f>+IF(ISNUMBER(DATA!L2866),DATA!L2866,"n/a")</f>
        <v>821780.31</v>
      </c>
      <c r="J2011" s="79">
        <f>+IF(ISNUMBER(DATA!M2866),DATA!M2866,"n/a")</f>
        <v>-0.14910599999999999</v>
      </c>
      <c r="K2011" s="88">
        <f>+IF(ISNUMBER(DATA!N2866),DATA!N2866,"n/a")</f>
        <v>1695718.31</v>
      </c>
      <c r="L2011" s="79">
        <f>+IF(ISNUMBER(DATA!O2866),DATA!O2866,"n/a")</f>
        <v>-0.10154000000000001</v>
      </c>
      <c r="M2011" s="68"/>
      <c r="N2011" s="68"/>
      <c r="O2011" s="68"/>
      <c r="P2011" s="68"/>
      <c r="Q2011" s="68"/>
      <c r="S2011" s="72"/>
      <c r="U2011" s="72"/>
      <c r="W2011" s="72"/>
      <c r="Y2011" s="72"/>
    </row>
    <row r="2012" spans="1:25" s="71" customFormat="1" x14ac:dyDescent="0.2">
      <c r="A2012" s="68" t="s">
        <v>12</v>
      </c>
      <c r="B2012" s="68" t="s">
        <v>23</v>
      </c>
      <c r="C2012" s="68" t="s">
        <v>25</v>
      </c>
      <c r="D2012" s="68" t="s">
        <v>294</v>
      </c>
      <c r="E2012" s="88">
        <f>+IF(ISNUMBER(DATA!H2867),DATA!H2867,"n/a")</f>
        <v>123411.88</v>
      </c>
      <c r="F2012" s="79">
        <f>+IF(ISNUMBER(DATA!I2867),DATA!I2867,"n/a")</f>
        <v>-5.5663999999999998E-2</v>
      </c>
      <c r="G2012" s="88">
        <f>+IF(ISNUMBER(DATA!J2867),DATA!J2867,"n/a")</f>
        <v>419183.28</v>
      </c>
      <c r="H2012" s="79">
        <f>+IF(ISNUMBER(DATA!K2867),DATA!K2867,"n/a")</f>
        <v>-9.0806999999999999E-2</v>
      </c>
      <c r="I2012" s="88">
        <f>+IF(ISNUMBER(DATA!L2867),DATA!L2867,"n/a")</f>
        <v>865780.73</v>
      </c>
      <c r="J2012" s="79">
        <f>+IF(ISNUMBER(DATA!M2867),DATA!M2867,"n/a")</f>
        <v>-0.10927099999999999</v>
      </c>
      <c r="K2012" s="88">
        <f>+IF(ISNUMBER(DATA!N2867),DATA!N2867,"n/a")</f>
        <v>1846524.05</v>
      </c>
      <c r="L2012" s="79">
        <f>+IF(ISNUMBER(DATA!O2867),DATA!O2867,"n/a")</f>
        <v>-7.3580000000000007E-2</v>
      </c>
      <c r="M2012" s="68"/>
      <c r="N2012" s="68"/>
      <c r="O2012" s="68"/>
      <c r="P2012" s="68"/>
      <c r="Q2012" s="68"/>
      <c r="S2012" s="72"/>
      <c r="U2012" s="72"/>
      <c r="W2012" s="72"/>
      <c r="Y2012" s="72"/>
    </row>
    <row r="2013" spans="1:25" s="71" customFormat="1" x14ac:dyDescent="0.2">
      <c r="A2013" s="68" t="s">
        <v>12</v>
      </c>
      <c r="B2013" s="68" t="s">
        <v>23</v>
      </c>
      <c r="C2013" s="68" t="s">
        <v>25</v>
      </c>
      <c r="D2013" s="68" t="s">
        <v>295</v>
      </c>
      <c r="E2013" s="88">
        <f>+IF(ISNUMBER(DATA!H2868),DATA!H2868,"n/a")</f>
        <v>120577.71</v>
      </c>
      <c r="F2013" s="79">
        <f>+IF(ISNUMBER(DATA!I2868),DATA!I2868,"n/a")</f>
        <v>-2.2124999999999999E-2</v>
      </c>
      <c r="G2013" s="88">
        <f>+IF(ISNUMBER(DATA!J2868),DATA!J2868,"n/a")</f>
        <v>381327.54</v>
      </c>
      <c r="H2013" s="79">
        <f>+IF(ISNUMBER(DATA!K2868),DATA!K2868,"n/a")</f>
        <v>2.1413999999999999E-2</v>
      </c>
      <c r="I2013" s="88">
        <f>+IF(ISNUMBER(DATA!L2868),DATA!L2868,"n/a")</f>
        <v>848495.12</v>
      </c>
      <c r="J2013" s="79">
        <f>+IF(ISNUMBER(DATA!M2868),DATA!M2868,"n/a")</f>
        <v>0.102645</v>
      </c>
      <c r="K2013" s="88">
        <f>+IF(ISNUMBER(DATA!N2868),DATA!N2868,"n/a")</f>
        <v>1619013.38</v>
      </c>
      <c r="L2013" s="79">
        <f>+IF(ISNUMBER(DATA!O2868),DATA!O2868,"n/a")</f>
        <v>1.4847000000000001E-2</v>
      </c>
      <c r="M2013" s="68"/>
      <c r="N2013" s="68"/>
      <c r="O2013" s="68"/>
      <c r="P2013" s="68"/>
      <c r="Q2013" s="68"/>
      <c r="S2013" s="72"/>
      <c r="U2013" s="72"/>
      <c r="W2013" s="72"/>
      <c r="Y2013" s="72"/>
    </row>
    <row r="2014" spans="1:25" s="71" customFormat="1" x14ac:dyDescent="0.2">
      <c r="A2014" s="68" t="s">
        <v>12</v>
      </c>
      <c r="B2014" s="68" t="s">
        <v>23</v>
      </c>
      <c r="C2014" s="68" t="s">
        <v>25</v>
      </c>
      <c r="D2014" s="68" t="s">
        <v>296</v>
      </c>
      <c r="E2014" s="88">
        <f>+IF(ISNUMBER(DATA!H2869),DATA!H2869,"n/a")</f>
        <v>68947.31</v>
      </c>
      <c r="F2014" s="79">
        <f>+IF(ISNUMBER(DATA!I2869),DATA!I2869,"n/a")</f>
        <v>-9.1399999999999995E-2</v>
      </c>
      <c r="G2014" s="88">
        <f>+IF(ISNUMBER(DATA!J2869),DATA!J2869,"n/a")</f>
        <v>236675.83</v>
      </c>
      <c r="H2014" s="79">
        <f>+IF(ISNUMBER(DATA!K2869),DATA!K2869,"n/a")</f>
        <v>-0.1116</v>
      </c>
      <c r="I2014" s="88">
        <f>+IF(ISNUMBER(DATA!L2869),DATA!L2869,"n/a")</f>
        <v>506383.2</v>
      </c>
      <c r="J2014" s="79">
        <f>+IF(ISNUMBER(DATA!M2869),DATA!M2869,"n/a")</f>
        <v>-0.108802</v>
      </c>
      <c r="K2014" s="88">
        <f>+IF(ISNUMBER(DATA!N2869),DATA!N2869,"n/a")</f>
        <v>971876.27</v>
      </c>
      <c r="L2014" s="79">
        <f>+IF(ISNUMBER(DATA!O2869),DATA!O2869,"n/a")</f>
        <v>-0.15567400000000001</v>
      </c>
      <c r="M2014" s="68"/>
      <c r="N2014" s="68"/>
      <c r="O2014" s="68"/>
      <c r="P2014" s="68"/>
      <c r="Q2014" s="68"/>
      <c r="S2014" s="72"/>
      <c r="U2014" s="72"/>
      <c r="W2014" s="72"/>
      <c r="Y2014" s="72"/>
    </row>
    <row r="2015" spans="1:25" s="71" customFormat="1" x14ac:dyDescent="0.2">
      <c r="A2015" s="68" t="s">
        <v>12</v>
      </c>
      <c r="B2015" s="68" t="s">
        <v>23</v>
      </c>
      <c r="C2015" s="68" t="s">
        <v>25</v>
      </c>
      <c r="D2015" s="68" t="s">
        <v>297</v>
      </c>
      <c r="E2015" s="88">
        <f>+IF(ISNUMBER(DATA!H2870),DATA!H2870,"n/a")</f>
        <v>67826.03</v>
      </c>
      <c r="F2015" s="79">
        <f>+IF(ISNUMBER(DATA!I2870),DATA!I2870,"n/a")</f>
        <v>2.5432E-2</v>
      </c>
      <c r="G2015" s="88">
        <f>+IF(ISNUMBER(DATA!J2870),DATA!J2870,"n/a")</f>
        <v>229374</v>
      </c>
      <c r="H2015" s="79">
        <f>+IF(ISNUMBER(DATA!K2870),DATA!K2870,"n/a")</f>
        <v>1.8564000000000001E-2</v>
      </c>
      <c r="I2015" s="88">
        <f>+IF(ISNUMBER(DATA!L2870),DATA!L2870,"n/a")</f>
        <v>518702.87</v>
      </c>
      <c r="J2015" s="79">
        <f>+IF(ISNUMBER(DATA!M2870),DATA!M2870,"n/a")</f>
        <v>7.9008999999999996E-2</v>
      </c>
      <c r="K2015" s="88">
        <f>+IF(ISNUMBER(DATA!N2870),DATA!N2870,"n/a")</f>
        <v>1029392.64</v>
      </c>
      <c r="L2015" s="79">
        <f>+IF(ISNUMBER(DATA!O2870),DATA!O2870,"n/a")</f>
        <v>6.4574000000000006E-2</v>
      </c>
      <c r="M2015" s="68"/>
      <c r="N2015" s="68"/>
      <c r="O2015" s="68"/>
      <c r="P2015" s="68"/>
      <c r="Q2015" s="68"/>
      <c r="S2015" s="72"/>
      <c r="U2015" s="72"/>
      <c r="W2015" s="72"/>
      <c r="Y2015" s="72"/>
    </row>
    <row r="2016" spans="1:25" s="71" customFormat="1" x14ac:dyDescent="0.2">
      <c r="A2016" s="68" t="s">
        <v>12</v>
      </c>
      <c r="B2016" s="68" t="s">
        <v>23</v>
      </c>
      <c r="C2016" s="68" t="s">
        <v>25</v>
      </c>
      <c r="D2016" s="68" t="s">
        <v>298</v>
      </c>
      <c r="E2016" s="88">
        <f>+IF(ISNUMBER(DATA!H2871),DATA!H2871,"n/a")</f>
        <v>42867.44</v>
      </c>
      <c r="F2016" s="79">
        <f>+IF(ISNUMBER(DATA!I2871),DATA!I2871,"n/a")</f>
        <v>-5.2470000000000003E-2</v>
      </c>
      <c r="G2016" s="88">
        <f>+IF(ISNUMBER(DATA!J2871),DATA!J2871,"n/a")</f>
        <v>130304.76</v>
      </c>
      <c r="H2016" s="79">
        <f>+IF(ISNUMBER(DATA!K2871),DATA!K2871,"n/a")</f>
        <v>-2.4771000000000001E-2</v>
      </c>
      <c r="I2016" s="88">
        <f>+IF(ISNUMBER(DATA!L2871),DATA!L2871,"n/a")</f>
        <v>283208.09999999998</v>
      </c>
      <c r="J2016" s="79">
        <f>+IF(ISNUMBER(DATA!M2871),DATA!M2871,"n/a")</f>
        <v>-1.6833999999999998E-2</v>
      </c>
      <c r="K2016" s="88">
        <f>+IF(ISNUMBER(DATA!N2871),DATA!N2871,"n/a")</f>
        <v>577488.62</v>
      </c>
      <c r="L2016" s="79">
        <f>+IF(ISNUMBER(DATA!O2871),DATA!O2871,"n/a")</f>
        <v>-4.9646999999999997E-2</v>
      </c>
      <c r="M2016" s="68"/>
      <c r="N2016" s="68"/>
      <c r="O2016" s="68"/>
      <c r="P2016" s="68"/>
      <c r="Q2016" s="68"/>
      <c r="S2016" s="72"/>
      <c r="U2016" s="72"/>
      <c r="W2016" s="72"/>
      <c r="Y2016" s="72"/>
    </row>
    <row r="2017" spans="1:25" s="71" customFormat="1" x14ac:dyDescent="0.2">
      <c r="A2017" s="68" t="s">
        <v>12</v>
      </c>
      <c r="B2017" s="68" t="s">
        <v>23</v>
      </c>
      <c r="C2017" s="68" t="s">
        <v>25</v>
      </c>
      <c r="D2017" s="68" t="s">
        <v>299</v>
      </c>
      <c r="E2017" s="88">
        <f>+IF(ISNUMBER(DATA!H2872),DATA!H2872,"n/a")</f>
        <v>460781.51</v>
      </c>
      <c r="F2017" s="79">
        <f>+IF(ISNUMBER(DATA!I2872),DATA!I2872,"n/a")</f>
        <v>4.2617000000000002E-2</v>
      </c>
      <c r="G2017" s="88">
        <f>+IF(ISNUMBER(DATA!J2872),DATA!J2872,"n/a")</f>
        <v>1463365.78</v>
      </c>
      <c r="H2017" s="79">
        <f>+IF(ISNUMBER(DATA!K2872),DATA!K2872,"n/a")</f>
        <v>5.973E-3</v>
      </c>
      <c r="I2017" s="88">
        <f>+IF(ISNUMBER(DATA!L2872),DATA!L2872,"n/a")</f>
        <v>3077990.26</v>
      </c>
      <c r="J2017" s="79">
        <f>+IF(ISNUMBER(DATA!M2872),DATA!M2872,"n/a")</f>
        <v>2.555E-2</v>
      </c>
      <c r="K2017" s="88">
        <f>+IF(ISNUMBER(DATA!N2872),DATA!N2872,"n/a")</f>
        <v>6290656.3099999996</v>
      </c>
      <c r="L2017" s="79">
        <f>+IF(ISNUMBER(DATA!O2872),DATA!O2872,"n/a")</f>
        <v>4.3888000000000003E-2</v>
      </c>
      <c r="M2017" s="68"/>
      <c r="N2017" s="68"/>
      <c r="O2017" s="68"/>
      <c r="P2017" s="68"/>
      <c r="Q2017" s="68"/>
      <c r="S2017" s="72"/>
      <c r="U2017" s="72"/>
      <c r="W2017" s="72"/>
      <c r="Y2017" s="72"/>
    </row>
    <row r="2018" spans="1:25" s="71" customFormat="1" x14ac:dyDescent="0.2">
      <c r="A2018" s="68" t="s">
        <v>12</v>
      </c>
      <c r="B2018" s="68" t="s">
        <v>23</v>
      </c>
      <c r="C2018" s="68" t="s">
        <v>25</v>
      </c>
      <c r="D2018" s="68" t="s">
        <v>300</v>
      </c>
      <c r="E2018" s="88">
        <f>+IF(ISNUMBER(DATA!H2873),DATA!H2873,"n/a")</f>
        <v>36366.76</v>
      </c>
      <c r="F2018" s="79">
        <f>+IF(ISNUMBER(DATA!I2873),DATA!I2873,"n/a")</f>
        <v>2.9461999999999999E-2</v>
      </c>
      <c r="G2018" s="88">
        <f>+IF(ISNUMBER(DATA!J2873),DATA!J2873,"n/a")</f>
        <v>124565.33</v>
      </c>
      <c r="H2018" s="79">
        <f>+IF(ISNUMBER(DATA!K2873),DATA!K2873,"n/a")</f>
        <v>4.3663E-2</v>
      </c>
      <c r="I2018" s="88">
        <f>+IF(ISNUMBER(DATA!L2873),DATA!L2873,"n/a")</f>
        <v>263230.62</v>
      </c>
      <c r="J2018" s="79">
        <f>+IF(ISNUMBER(DATA!M2873),DATA!M2873,"n/a")</f>
        <v>3.0499999999999999E-2</v>
      </c>
      <c r="K2018" s="88">
        <f>+IF(ISNUMBER(DATA!N2873),DATA!N2873,"n/a")</f>
        <v>456414.66</v>
      </c>
      <c r="L2018" s="79">
        <f>+IF(ISNUMBER(DATA!O2873),DATA!O2873,"n/a")</f>
        <v>-9.3965999999999994E-2</v>
      </c>
      <c r="M2018" s="68"/>
      <c r="N2018" s="68"/>
      <c r="O2018" s="68"/>
      <c r="P2018" s="68"/>
      <c r="Q2018" s="68"/>
      <c r="S2018" s="72"/>
      <c r="U2018" s="72"/>
      <c r="W2018" s="72"/>
      <c r="Y2018" s="72"/>
    </row>
    <row r="2019" spans="1:25" s="71" customFormat="1" x14ac:dyDescent="0.2">
      <c r="A2019" s="68" t="s">
        <v>12</v>
      </c>
      <c r="B2019" s="68" t="s">
        <v>23</v>
      </c>
      <c r="C2019" s="68" t="s">
        <v>25</v>
      </c>
      <c r="D2019" s="68" t="s">
        <v>301</v>
      </c>
      <c r="E2019" s="88">
        <f>+IF(ISNUMBER(DATA!H2874),DATA!H2874,"n/a")</f>
        <v>185755.84</v>
      </c>
      <c r="F2019" s="79">
        <f>+IF(ISNUMBER(DATA!I2874),DATA!I2874,"n/a")</f>
        <v>0.11341900000000001</v>
      </c>
      <c r="G2019" s="88">
        <f>+IF(ISNUMBER(DATA!J2874),DATA!J2874,"n/a")</f>
        <v>617418.17000000004</v>
      </c>
      <c r="H2019" s="79">
        <f>+IF(ISNUMBER(DATA!K2874),DATA!K2874,"n/a")</f>
        <v>7.4023000000000005E-2</v>
      </c>
      <c r="I2019" s="88">
        <f>+IF(ISNUMBER(DATA!L2874),DATA!L2874,"n/a")</f>
        <v>1360236.22</v>
      </c>
      <c r="J2019" s="79">
        <f>+IF(ISNUMBER(DATA!M2874),DATA!M2874,"n/a")</f>
        <v>0.119157</v>
      </c>
      <c r="K2019" s="88">
        <f>+IF(ISNUMBER(DATA!N2874),DATA!N2874,"n/a")</f>
        <v>2686163.74</v>
      </c>
      <c r="L2019" s="79">
        <f>+IF(ISNUMBER(DATA!O2874),DATA!O2874,"n/a")</f>
        <v>6.7450999999999997E-2</v>
      </c>
      <c r="M2019" s="68"/>
      <c r="N2019" s="68"/>
      <c r="O2019" s="68"/>
      <c r="P2019" s="68"/>
      <c r="Q2019" s="68"/>
      <c r="S2019" s="72"/>
      <c r="U2019" s="72"/>
      <c r="W2019" s="72"/>
      <c r="Y2019" s="72"/>
    </row>
    <row r="2020" spans="1:25" s="71" customFormat="1" x14ac:dyDescent="0.2">
      <c r="A2020" s="68" t="s">
        <v>12</v>
      </c>
      <c r="B2020" s="68" t="s">
        <v>23</v>
      </c>
      <c r="C2020" s="68" t="s">
        <v>25</v>
      </c>
      <c r="D2020" s="68" t="s">
        <v>302</v>
      </c>
      <c r="E2020" s="88">
        <f>+IF(ISNUMBER(DATA!H2875),DATA!H2875,"n/a")</f>
        <v>152690.19</v>
      </c>
      <c r="F2020" s="79">
        <f>+IF(ISNUMBER(DATA!I2875),DATA!I2875,"n/a")</f>
        <v>0.203485</v>
      </c>
      <c r="G2020" s="88">
        <f>+IF(ISNUMBER(DATA!J2875),DATA!J2875,"n/a")</f>
        <v>498875.07</v>
      </c>
      <c r="H2020" s="79">
        <f>+IF(ISNUMBER(DATA!K2875),DATA!K2875,"n/a")</f>
        <v>0.50333499999999998</v>
      </c>
      <c r="I2020" s="88">
        <f>+IF(ISNUMBER(DATA!L2875),DATA!L2875,"n/a")</f>
        <v>992845.07</v>
      </c>
      <c r="J2020" s="79">
        <f>+IF(ISNUMBER(DATA!M2875),DATA!M2875,"n/a")</f>
        <v>0.44048799999999999</v>
      </c>
      <c r="K2020" s="88">
        <f>+IF(ISNUMBER(DATA!N2875),DATA!N2875,"n/a")</f>
        <v>1831506.74</v>
      </c>
      <c r="L2020" s="79">
        <f>+IF(ISNUMBER(DATA!O2875),DATA!O2875,"n/a")</f>
        <v>0.22837499999999999</v>
      </c>
      <c r="M2020" s="68"/>
      <c r="N2020" s="68"/>
      <c r="O2020" s="68"/>
      <c r="P2020" s="68"/>
      <c r="Q2020" s="68"/>
      <c r="S2020" s="72"/>
      <c r="U2020" s="72"/>
      <c r="W2020" s="72"/>
      <c r="Y2020" s="72"/>
    </row>
    <row r="2021" spans="1:25" s="71" customFormat="1" x14ac:dyDescent="0.2">
      <c r="A2021" s="68" t="s">
        <v>12</v>
      </c>
      <c r="B2021" s="68" t="s">
        <v>23</v>
      </c>
      <c r="C2021" s="68" t="s">
        <v>25</v>
      </c>
      <c r="D2021" s="68" t="s">
        <v>303</v>
      </c>
      <c r="E2021" s="88">
        <f>+IF(ISNUMBER(DATA!H2876),DATA!H2876,"n/a")</f>
        <v>144148</v>
      </c>
      <c r="F2021" s="79">
        <f>+IF(ISNUMBER(DATA!I2876),DATA!I2876,"n/a")</f>
        <v>0.148144</v>
      </c>
      <c r="G2021" s="88">
        <f>+IF(ISNUMBER(DATA!J2876),DATA!J2876,"n/a")</f>
        <v>463780.76</v>
      </c>
      <c r="H2021" s="79">
        <f>+IF(ISNUMBER(DATA!K2876),DATA!K2876,"n/a")</f>
        <v>0.190137</v>
      </c>
      <c r="I2021" s="88">
        <f>+IF(ISNUMBER(DATA!L2876),DATA!L2876,"n/a")</f>
        <v>919670.79</v>
      </c>
      <c r="J2021" s="79">
        <f>+IF(ISNUMBER(DATA!M2876),DATA!M2876,"n/a")</f>
        <v>0.127245</v>
      </c>
      <c r="K2021" s="88">
        <f>+IF(ISNUMBER(DATA!N2876),DATA!N2876,"n/a")</f>
        <v>1836151.09</v>
      </c>
      <c r="L2021" s="79">
        <f>+IF(ISNUMBER(DATA!O2876),DATA!O2876,"n/a")</f>
        <v>9.3553999999999998E-2</v>
      </c>
      <c r="M2021" s="68"/>
      <c r="N2021" s="68"/>
      <c r="O2021" s="68"/>
      <c r="P2021" s="68"/>
      <c r="Q2021" s="68"/>
      <c r="S2021" s="72"/>
      <c r="U2021" s="72"/>
      <c r="W2021" s="72"/>
      <c r="Y2021" s="72"/>
    </row>
    <row r="2022" spans="1:25" s="71" customFormat="1" x14ac:dyDescent="0.2">
      <c r="A2022" s="68" t="s">
        <v>12</v>
      </c>
      <c r="B2022" s="68" t="s">
        <v>23</v>
      </c>
      <c r="C2022" s="68" t="s">
        <v>25</v>
      </c>
      <c r="D2022" s="68" t="s">
        <v>304</v>
      </c>
      <c r="E2022" s="88">
        <f>+IF(ISNUMBER(DATA!H2877),DATA!H2877,"n/a")</f>
        <v>53202.43</v>
      </c>
      <c r="F2022" s="79">
        <f>+IF(ISNUMBER(DATA!I2877),DATA!I2877,"n/a")</f>
        <v>8.3347000000000004E-2</v>
      </c>
      <c r="G2022" s="88">
        <f>+IF(ISNUMBER(DATA!J2877),DATA!J2877,"n/a")</f>
        <v>176039.1</v>
      </c>
      <c r="H2022" s="79">
        <f>+IF(ISNUMBER(DATA!K2877),DATA!K2877,"n/a")</f>
        <v>7.7715999999999993E-2</v>
      </c>
      <c r="I2022" s="88">
        <f>+IF(ISNUMBER(DATA!L2877),DATA!L2877,"n/a")</f>
        <v>381448.95</v>
      </c>
      <c r="J2022" s="79">
        <f>+IF(ISNUMBER(DATA!M2877),DATA!M2877,"n/a")</f>
        <v>9.3976000000000004E-2</v>
      </c>
      <c r="K2022" s="88">
        <f>+IF(ISNUMBER(DATA!N2877),DATA!N2877,"n/a")</f>
        <v>680641.08</v>
      </c>
      <c r="L2022" s="79">
        <f>+IF(ISNUMBER(DATA!O2877),DATA!O2877,"n/a")</f>
        <v>-2.0168999999999999E-2</v>
      </c>
      <c r="M2022" s="68"/>
      <c r="N2022" s="68"/>
      <c r="O2022" s="68"/>
      <c r="P2022" s="68"/>
      <c r="Q2022" s="68"/>
      <c r="S2022" s="72"/>
      <c r="U2022" s="72"/>
      <c r="W2022" s="72"/>
      <c r="Y2022" s="72"/>
    </row>
    <row r="2023" spans="1:25" s="71" customFormat="1" x14ac:dyDescent="0.2">
      <c r="A2023" s="68" t="s">
        <v>12</v>
      </c>
      <c r="B2023" s="68" t="s">
        <v>23</v>
      </c>
      <c r="C2023" s="68" t="s">
        <v>25</v>
      </c>
      <c r="D2023" s="68" t="s">
        <v>305</v>
      </c>
      <c r="E2023" s="88">
        <f>+IF(ISNUMBER(DATA!H2878),DATA!H2878,"n/a")</f>
        <v>94923.19</v>
      </c>
      <c r="F2023" s="79">
        <f>+IF(ISNUMBER(DATA!I2878),DATA!I2878,"n/a")</f>
        <v>-7.0313000000000001E-2</v>
      </c>
      <c r="G2023" s="88">
        <f>+IF(ISNUMBER(DATA!J2878),DATA!J2878,"n/a")</f>
        <v>320041.33</v>
      </c>
      <c r="H2023" s="79">
        <f>+IF(ISNUMBER(DATA!K2878),DATA!K2878,"n/a")</f>
        <v>-4.1562000000000002E-2</v>
      </c>
      <c r="I2023" s="88">
        <f>+IF(ISNUMBER(DATA!L2878),DATA!L2878,"n/a")</f>
        <v>704166.85</v>
      </c>
      <c r="J2023" s="79">
        <f>+IF(ISNUMBER(DATA!M2878),DATA!M2878,"n/a")</f>
        <v>4.3442000000000001E-2</v>
      </c>
      <c r="K2023" s="88">
        <f>+IF(ISNUMBER(DATA!N2878),DATA!N2878,"n/a")</f>
        <v>1380913.83</v>
      </c>
      <c r="L2023" s="79">
        <f>+IF(ISNUMBER(DATA!O2878),DATA!O2878,"n/a")</f>
        <v>7.6804999999999998E-2</v>
      </c>
      <c r="M2023" s="68"/>
      <c r="N2023" s="68"/>
      <c r="O2023" s="68"/>
      <c r="P2023" s="68"/>
      <c r="Q2023" s="68"/>
      <c r="S2023" s="72"/>
      <c r="U2023" s="72"/>
      <c r="W2023" s="72"/>
      <c r="Y2023" s="72"/>
    </row>
    <row r="2024" spans="1:25" s="71" customFormat="1" x14ac:dyDescent="0.2">
      <c r="A2024" s="68" t="s">
        <v>12</v>
      </c>
      <c r="B2024" s="68" t="s">
        <v>23</v>
      </c>
      <c r="C2024" s="68" t="s">
        <v>25</v>
      </c>
      <c r="D2024" s="68" t="s">
        <v>306</v>
      </c>
      <c r="E2024" s="88">
        <f>+IF(ISNUMBER(DATA!H2879),DATA!H2879,"n/a")</f>
        <v>412422.87</v>
      </c>
      <c r="F2024" s="79">
        <f>+IF(ISNUMBER(DATA!I2879),DATA!I2879,"n/a")</f>
        <v>-8.5892999999999997E-2</v>
      </c>
      <c r="G2024" s="88">
        <f>+IF(ISNUMBER(DATA!J2879),DATA!J2879,"n/a")</f>
        <v>1432266.59</v>
      </c>
      <c r="H2024" s="79">
        <f>+IF(ISNUMBER(DATA!K2879),DATA!K2879,"n/a")</f>
        <v>-7.4621999999999994E-2</v>
      </c>
      <c r="I2024" s="88">
        <f>+IF(ISNUMBER(DATA!L2879),DATA!L2879,"n/a")</f>
        <v>3049563.52</v>
      </c>
      <c r="J2024" s="79">
        <f>+IF(ISNUMBER(DATA!M2879),DATA!M2879,"n/a")</f>
        <v>-7.2362999999999997E-2</v>
      </c>
      <c r="K2024" s="88">
        <f>+IF(ISNUMBER(DATA!N2879),DATA!N2879,"n/a")</f>
        <v>6253172.6500000004</v>
      </c>
      <c r="L2024" s="79">
        <f>+IF(ISNUMBER(DATA!O2879),DATA!O2879,"n/a")</f>
        <v>-8.6656999999999998E-2</v>
      </c>
      <c r="M2024" s="68"/>
      <c r="N2024" s="68"/>
      <c r="O2024" s="68"/>
      <c r="P2024" s="68"/>
      <c r="Q2024" s="68"/>
      <c r="S2024" s="72"/>
      <c r="U2024" s="72"/>
      <c r="W2024" s="72"/>
      <c r="Y2024" s="72"/>
    </row>
    <row r="2025" spans="1:25" s="71" customFormat="1" x14ac:dyDescent="0.2">
      <c r="A2025" s="68" t="s">
        <v>12</v>
      </c>
      <c r="B2025" s="68" t="s">
        <v>23</v>
      </c>
      <c r="C2025" s="68" t="s">
        <v>25</v>
      </c>
      <c r="D2025" s="68" t="s">
        <v>307</v>
      </c>
      <c r="E2025" s="88">
        <f>+IF(ISNUMBER(DATA!H2880),DATA!H2880,"n/a")</f>
        <v>121315.92</v>
      </c>
      <c r="F2025" s="79">
        <f>+IF(ISNUMBER(DATA!I2880),DATA!I2880,"n/a")</f>
        <v>4.5291999999999999E-2</v>
      </c>
      <c r="G2025" s="88">
        <f>+IF(ISNUMBER(DATA!J2880),DATA!J2880,"n/a")</f>
        <v>424871.92</v>
      </c>
      <c r="H2025" s="79">
        <f>+IF(ISNUMBER(DATA!K2880),DATA!K2880,"n/a")</f>
        <v>9.0859999999999996E-2</v>
      </c>
      <c r="I2025" s="88">
        <f>+IF(ISNUMBER(DATA!L2880),DATA!L2880,"n/a")</f>
        <v>853059.66</v>
      </c>
      <c r="J2025" s="79">
        <f>+IF(ISNUMBER(DATA!M2880),DATA!M2880,"n/a")</f>
        <v>8.5869000000000001E-2</v>
      </c>
      <c r="K2025" s="88">
        <f>+IF(ISNUMBER(DATA!N2880),DATA!N2880,"n/a")</f>
        <v>1657112.66</v>
      </c>
      <c r="L2025" s="79">
        <f>+IF(ISNUMBER(DATA!O2880),DATA!O2880,"n/a")</f>
        <v>0.118353</v>
      </c>
      <c r="M2025" s="68"/>
      <c r="N2025" s="68"/>
      <c r="O2025" s="68"/>
      <c r="P2025" s="68"/>
      <c r="Q2025" s="68"/>
      <c r="S2025" s="72"/>
      <c r="U2025" s="72"/>
      <c r="W2025" s="72"/>
      <c r="Y2025" s="72"/>
    </row>
    <row r="2026" spans="1:25" s="71" customFormat="1" x14ac:dyDescent="0.2">
      <c r="A2026" s="68" t="s">
        <v>12</v>
      </c>
      <c r="B2026" s="68" t="s">
        <v>23</v>
      </c>
      <c r="C2026" s="68" t="s">
        <v>25</v>
      </c>
      <c r="D2026" s="68" t="s">
        <v>308</v>
      </c>
      <c r="E2026" s="88">
        <f>+IF(ISNUMBER(DATA!H2881),DATA!H2881,"n/a")</f>
        <v>38277.69</v>
      </c>
      <c r="F2026" s="79">
        <f>+IF(ISNUMBER(DATA!I2881),DATA!I2881,"n/a")</f>
        <v>-2.0560999999999999E-2</v>
      </c>
      <c r="G2026" s="88">
        <f>+IF(ISNUMBER(DATA!J2881),DATA!J2881,"n/a")</f>
        <v>122196.41</v>
      </c>
      <c r="H2026" s="79">
        <f>+IF(ISNUMBER(DATA!K2881),DATA!K2881,"n/a")</f>
        <v>-9.4434000000000004E-2</v>
      </c>
      <c r="I2026" s="88">
        <f>+IF(ISNUMBER(DATA!L2881),DATA!L2881,"n/a")</f>
        <v>242565.77</v>
      </c>
      <c r="J2026" s="79">
        <f>+IF(ISNUMBER(DATA!M2881),DATA!M2881,"n/a")</f>
        <v>-0.14341200000000001</v>
      </c>
      <c r="K2026" s="88">
        <f>+IF(ISNUMBER(DATA!N2881),DATA!N2881,"n/a")</f>
        <v>445179.8</v>
      </c>
      <c r="L2026" s="79">
        <f>+IF(ISNUMBER(DATA!O2881),DATA!O2881,"n/a")</f>
        <v>-0.16794300000000001</v>
      </c>
      <c r="M2026" s="68"/>
      <c r="N2026" s="68"/>
      <c r="O2026" s="68"/>
      <c r="P2026" s="68"/>
      <c r="Q2026" s="68"/>
      <c r="S2026" s="72"/>
      <c r="U2026" s="72"/>
      <c r="W2026" s="72"/>
      <c r="Y2026" s="72"/>
    </row>
    <row r="2027" spans="1:25" s="71" customFormat="1" x14ac:dyDescent="0.2">
      <c r="A2027" s="68" t="s">
        <v>12</v>
      </c>
      <c r="B2027" s="68" t="s">
        <v>23</v>
      </c>
      <c r="C2027" s="68" t="s">
        <v>25</v>
      </c>
      <c r="D2027" s="68" t="s">
        <v>309</v>
      </c>
      <c r="E2027" s="88">
        <f>+IF(ISNUMBER(DATA!H2882),DATA!H2882,"n/a")</f>
        <v>128915.05</v>
      </c>
      <c r="F2027" s="79">
        <f>+IF(ISNUMBER(DATA!I2882),DATA!I2882,"n/a")</f>
        <v>4.7136999999999998E-2</v>
      </c>
      <c r="G2027" s="88">
        <f>+IF(ISNUMBER(DATA!J2882),DATA!J2882,"n/a")</f>
        <v>426874.27</v>
      </c>
      <c r="H2027" s="79">
        <f>+IF(ISNUMBER(DATA!K2882),DATA!K2882,"n/a")</f>
        <v>1.3757E-2</v>
      </c>
      <c r="I2027" s="88">
        <f>+IF(ISNUMBER(DATA!L2882),DATA!L2882,"n/a")</f>
        <v>963254.02</v>
      </c>
      <c r="J2027" s="79">
        <f>+IF(ISNUMBER(DATA!M2882),DATA!M2882,"n/a")</f>
        <v>8.3927000000000002E-2</v>
      </c>
      <c r="K2027" s="88">
        <f>+IF(ISNUMBER(DATA!N2882),DATA!N2882,"n/a")</f>
        <v>1914719.97</v>
      </c>
      <c r="L2027" s="79">
        <f>+IF(ISNUMBER(DATA!O2882),DATA!O2882,"n/a")</f>
        <v>6.1712999999999997E-2</v>
      </c>
      <c r="M2027" s="68"/>
      <c r="N2027" s="68"/>
      <c r="O2027" s="68"/>
      <c r="P2027" s="68"/>
      <c r="Q2027" s="68"/>
      <c r="S2027" s="72"/>
      <c r="U2027" s="72"/>
      <c r="W2027" s="72"/>
      <c r="Y2027" s="72"/>
    </row>
    <row r="2028" spans="1:25" s="71" customFormat="1" x14ac:dyDescent="0.2">
      <c r="A2028" s="68" t="s">
        <v>12</v>
      </c>
      <c r="B2028" s="68" t="s">
        <v>23</v>
      </c>
      <c r="C2028" s="68" t="s">
        <v>25</v>
      </c>
      <c r="D2028" s="68" t="s">
        <v>310</v>
      </c>
      <c r="E2028" s="88">
        <f>+IF(ISNUMBER(DATA!H2883),DATA!H2883,"n/a")</f>
        <v>57313.37</v>
      </c>
      <c r="F2028" s="79">
        <f>+IF(ISNUMBER(DATA!I2883),DATA!I2883,"n/a")</f>
        <v>1.3860000000000001E-3</v>
      </c>
      <c r="G2028" s="88">
        <f>+IF(ISNUMBER(DATA!J2883),DATA!J2883,"n/a")</f>
        <v>198143.93</v>
      </c>
      <c r="H2028" s="79">
        <f>+IF(ISNUMBER(DATA!K2883),DATA!K2883,"n/a")</f>
        <v>-2.1198000000000002E-2</v>
      </c>
      <c r="I2028" s="88">
        <f>+IF(ISNUMBER(DATA!L2883),DATA!L2883,"n/a")</f>
        <v>423533.23</v>
      </c>
      <c r="J2028" s="79">
        <f>+IF(ISNUMBER(DATA!M2883),DATA!M2883,"n/a")</f>
        <v>-2.7407999999999998E-2</v>
      </c>
      <c r="K2028" s="88">
        <f>+IF(ISNUMBER(DATA!N2883),DATA!N2883,"n/a")</f>
        <v>820752.34</v>
      </c>
      <c r="L2028" s="79">
        <f>+IF(ISNUMBER(DATA!O2883),DATA!O2883,"n/a")</f>
        <v>-8.0270999999999995E-2</v>
      </c>
      <c r="M2028" s="68"/>
      <c r="N2028" s="68"/>
      <c r="O2028" s="68"/>
      <c r="P2028" s="68"/>
      <c r="Q2028" s="68"/>
      <c r="S2028" s="72"/>
      <c r="U2028" s="72"/>
      <c r="W2028" s="72"/>
      <c r="Y2028" s="72"/>
    </row>
    <row r="2029" spans="1:25" s="71" customFormat="1" x14ac:dyDescent="0.2">
      <c r="A2029" s="68" t="s">
        <v>12</v>
      </c>
      <c r="B2029" s="68" t="s">
        <v>23</v>
      </c>
      <c r="C2029" s="68" t="s">
        <v>25</v>
      </c>
      <c r="D2029" s="68" t="s">
        <v>311</v>
      </c>
      <c r="E2029" s="88">
        <f>+IF(ISNUMBER(DATA!H2884),DATA!H2884,"n/a")</f>
        <v>211445.78</v>
      </c>
      <c r="F2029" s="79">
        <f>+IF(ISNUMBER(DATA!I2884),DATA!I2884,"n/a")</f>
        <v>-9.3798000000000006E-2</v>
      </c>
      <c r="G2029" s="88">
        <f>+IF(ISNUMBER(DATA!J2884),DATA!J2884,"n/a")</f>
        <v>750207.34</v>
      </c>
      <c r="H2029" s="79">
        <f>+IF(ISNUMBER(DATA!K2884),DATA!K2884,"n/a")</f>
        <v>-8.8967000000000004E-2</v>
      </c>
      <c r="I2029" s="88">
        <f>+IF(ISNUMBER(DATA!L2884),DATA!L2884,"n/a")</f>
        <v>1615980.52</v>
      </c>
      <c r="J2029" s="79">
        <f>+IF(ISNUMBER(DATA!M2884),DATA!M2884,"n/a")</f>
        <v>-8.7132000000000001E-2</v>
      </c>
      <c r="K2029" s="88">
        <f>+IF(ISNUMBER(DATA!N2884),DATA!N2884,"n/a")</f>
        <v>3352072.65</v>
      </c>
      <c r="L2029" s="79">
        <f>+IF(ISNUMBER(DATA!O2884),DATA!O2884,"n/a")</f>
        <v>-7.4007000000000003E-2</v>
      </c>
      <c r="M2029" s="68"/>
      <c r="N2029" s="68"/>
      <c r="O2029" s="68"/>
      <c r="P2029" s="68"/>
      <c r="Q2029" s="68"/>
      <c r="S2029" s="72"/>
      <c r="U2029" s="72"/>
      <c r="W2029" s="72"/>
      <c r="Y2029" s="72"/>
    </row>
    <row r="2030" spans="1:25" s="71" customFormat="1" x14ac:dyDescent="0.2">
      <c r="A2030" s="68" t="s">
        <v>12</v>
      </c>
      <c r="B2030" s="68" t="s">
        <v>23</v>
      </c>
      <c r="C2030" s="68" t="s">
        <v>25</v>
      </c>
      <c r="D2030" s="68" t="s">
        <v>312</v>
      </c>
      <c r="E2030" s="88">
        <f>+IF(ISNUMBER(DATA!H2885),DATA!H2885,"n/a")</f>
        <v>198572.84</v>
      </c>
      <c r="F2030" s="79">
        <f>+IF(ISNUMBER(DATA!I2885),DATA!I2885,"n/a")</f>
        <v>-9.8820000000000002E-3</v>
      </c>
      <c r="G2030" s="88">
        <f>+IF(ISNUMBER(DATA!J2885),DATA!J2885,"n/a")</f>
        <v>627498.06999999995</v>
      </c>
      <c r="H2030" s="79">
        <f>+IF(ISNUMBER(DATA!K2885),DATA!K2885,"n/a")</f>
        <v>-2.0990000000000002E-3</v>
      </c>
      <c r="I2030" s="88">
        <f>+IF(ISNUMBER(DATA!L2885),DATA!L2885,"n/a")</f>
        <v>1380793.14</v>
      </c>
      <c r="J2030" s="79">
        <f>+IF(ISNUMBER(DATA!M2885),DATA!M2885,"n/a")</f>
        <v>2.7636000000000001E-2</v>
      </c>
      <c r="K2030" s="88">
        <f>+IF(ISNUMBER(DATA!N2885),DATA!N2885,"n/a")</f>
        <v>2903731.37</v>
      </c>
      <c r="L2030" s="79">
        <f>+IF(ISNUMBER(DATA!O2885),DATA!O2885,"n/a")</f>
        <v>5.4074999999999998E-2</v>
      </c>
      <c r="M2030" s="68"/>
      <c r="N2030" s="68"/>
      <c r="O2030" s="68"/>
      <c r="P2030" s="68"/>
      <c r="Q2030" s="68"/>
      <c r="S2030" s="72"/>
      <c r="U2030" s="72"/>
      <c r="W2030" s="72"/>
      <c r="Y2030" s="72"/>
    </row>
    <row r="2031" spans="1:25" s="71" customFormat="1" x14ac:dyDescent="0.2">
      <c r="A2031" s="68" t="s">
        <v>12</v>
      </c>
      <c r="B2031" s="68" t="s">
        <v>23</v>
      </c>
      <c r="C2031" s="68" t="s">
        <v>25</v>
      </c>
      <c r="D2031" s="68" t="s">
        <v>313</v>
      </c>
      <c r="E2031" s="88">
        <f>+IF(ISNUMBER(DATA!H2886),DATA!H2886,"n/a")</f>
        <v>95088.2</v>
      </c>
      <c r="F2031" s="79">
        <f>+IF(ISNUMBER(DATA!I2886),DATA!I2886,"n/a")</f>
        <v>4.6998999999999999E-2</v>
      </c>
      <c r="G2031" s="88">
        <f>+IF(ISNUMBER(DATA!J2886),DATA!J2886,"n/a")</f>
        <v>309280.45</v>
      </c>
      <c r="H2031" s="79">
        <f>+IF(ISNUMBER(DATA!K2886),DATA!K2886,"n/a")</f>
        <v>1.7566999999999999E-2</v>
      </c>
      <c r="I2031" s="88">
        <f>+IF(ISNUMBER(DATA!L2886),DATA!L2886,"n/a")</f>
        <v>661741.99</v>
      </c>
      <c r="J2031" s="79">
        <f>+IF(ISNUMBER(DATA!M2886),DATA!M2886,"n/a")</f>
        <v>3.1154999999999999E-2</v>
      </c>
      <c r="K2031" s="88">
        <f>+IF(ISNUMBER(DATA!N2886),DATA!N2886,"n/a")</f>
        <v>1275442.56</v>
      </c>
      <c r="L2031" s="79">
        <f>+IF(ISNUMBER(DATA!O2886),DATA!O2886,"n/a")</f>
        <v>-5.7120000000000001E-3</v>
      </c>
      <c r="M2031" s="68"/>
      <c r="N2031" s="68"/>
      <c r="O2031" s="68"/>
      <c r="P2031" s="68"/>
      <c r="Q2031" s="68"/>
      <c r="S2031" s="72"/>
      <c r="U2031" s="72"/>
      <c r="W2031" s="72"/>
      <c r="Y2031" s="72"/>
    </row>
    <row r="2032" spans="1:25" s="71" customFormat="1" x14ac:dyDescent="0.2">
      <c r="A2032" s="68" t="s">
        <v>12</v>
      </c>
      <c r="B2032" s="68" t="s">
        <v>23</v>
      </c>
      <c r="C2032" s="68" t="s">
        <v>25</v>
      </c>
      <c r="D2032" s="68" t="s">
        <v>314</v>
      </c>
      <c r="E2032" s="88">
        <f>+IF(ISNUMBER(DATA!H2887),DATA!H2887,"n/a")</f>
        <v>118396.06</v>
      </c>
      <c r="F2032" s="79">
        <f>+IF(ISNUMBER(DATA!I2887),DATA!I2887,"n/a")</f>
        <v>0.16067799999999999</v>
      </c>
      <c r="G2032" s="88">
        <f>+IF(ISNUMBER(DATA!J2887),DATA!J2887,"n/a")</f>
        <v>391809.36</v>
      </c>
      <c r="H2032" s="79">
        <f>+IF(ISNUMBER(DATA!K2887),DATA!K2887,"n/a")</f>
        <v>0.14099999999999999</v>
      </c>
      <c r="I2032" s="88">
        <f>+IF(ISNUMBER(DATA!L2887),DATA!L2887,"n/a")</f>
        <v>788878.94</v>
      </c>
      <c r="J2032" s="79">
        <f>+IF(ISNUMBER(DATA!M2887),DATA!M2887,"n/a")</f>
        <v>7.5431999999999999E-2</v>
      </c>
      <c r="K2032" s="88">
        <f>+IF(ISNUMBER(DATA!N2887),DATA!N2887,"n/a")</f>
        <v>1512718.43</v>
      </c>
      <c r="L2032" s="79">
        <f>+IF(ISNUMBER(DATA!O2887),DATA!O2887,"n/a")</f>
        <v>5.3622000000000003E-2</v>
      </c>
      <c r="M2032" s="68"/>
      <c r="N2032" s="68"/>
      <c r="O2032" s="68"/>
      <c r="P2032" s="68"/>
      <c r="Q2032" s="68"/>
      <c r="S2032" s="72"/>
      <c r="U2032" s="72"/>
      <c r="W2032" s="72"/>
      <c r="Y2032" s="72"/>
    </row>
    <row r="2033" spans="1:25" s="71" customFormat="1" x14ac:dyDescent="0.2">
      <c r="A2033" s="68" t="s">
        <v>12</v>
      </c>
      <c r="B2033" s="68" t="s">
        <v>23</v>
      </c>
      <c r="C2033" s="68" t="s">
        <v>25</v>
      </c>
      <c r="D2033" s="68" t="s">
        <v>315</v>
      </c>
      <c r="E2033" s="88">
        <f>+IF(ISNUMBER(DATA!H2888),DATA!H2888,"n/a")</f>
        <v>115855.97</v>
      </c>
      <c r="F2033" s="79">
        <f>+IF(ISNUMBER(DATA!I2888),DATA!I2888,"n/a")</f>
        <v>4.861E-2</v>
      </c>
      <c r="G2033" s="88">
        <f>+IF(ISNUMBER(DATA!J2888),DATA!J2888,"n/a")</f>
        <v>385206.08</v>
      </c>
      <c r="H2033" s="79">
        <f>+IF(ISNUMBER(DATA!K2888),DATA!K2888,"n/a")</f>
        <v>7.2377999999999998E-2</v>
      </c>
      <c r="I2033" s="88">
        <f>+IF(ISNUMBER(DATA!L2888),DATA!L2888,"n/a")</f>
        <v>792975.75</v>
      </c>
      <c r="J2033" s="79">
        <f>+IF(ISNUMBER(DATA!M2888),DATA!M2888,"n/a")</f>
        <v>6.0594000000000002E-2</v>
      </c>
      <c r="K2033" s="88">
        <f>+IF(ISNUMBER(DATA!N2888),DATA!N2888,"n/a")</f>
        <v>1569860.53</v>
      </c>
      <c r="L2033" s="79">
        <f>+IF(ISNUMBER(DATA!O2888),DATA!O2888,"n/a")</f>
        <v>9.7079999999999996E-3</v>
      </c>
      <c r="M2033" s="68"/>
      <c r="N2033" s="68"/>
      <c r="O2033" s="68"/>
      <c r="P2033" s="68"/>
      <c r="Q2033" s="68"/>
      <c r="S2033" s="72"/>
      <c r="U2033" s="72"/>
      <c r="W2033" s="72"/>
      <c r="Y2033" s="72"/>
    </row>
    <row r="2034" spans="1:25" s="71" customFormat="1" x14ac:dyDescent="0.2">
      <c r="A2034" s="68" t="s">
        <v>12</v>
      </c>
      <c r="B2034" s="68" t="s">
        <v>23</v>
      </c>
      <c r="C2034" s="68" t="s">
        <v>25</v>
      </c>
      <c r="D2034" s="68" t="s">
        <v>316</v>
      </c>
      <c r="E2034" s="88">
        <f>+IF(ISNUMBER(DATA!H2889),DATA!H2889,"n/a")</f>
        <v>101885.34</v>
      </c>
      <c r="F2034" s="79">
        <f>+IF(ISNUMBER(DATA!I2889),DATA!I2889,"n/a")</f>
        <v>-5.3539999999999997E-2</v>
      </c>
      <c r="G2034" s="88">
        <f>+IF(ISNUMBER(DATA!J2889),DATA!J2889,"n/a")</f>
        <v>346573.09</v>
      </c>
      <c r="H2034" s="79">
        <f>+IF(ISNUMBER(DATA!K2889),DATA!K2889,"n/a")</f>
        <v>-2.5302000000000002E-2</v>
      </c>
      <c r="I2034" s="88">
        <f>+IF(ISNUMBER(DATA!L2889),DATA!L2889,"n/a")</f>
        <v>724928.91</v>
      </c>
      <c r="J2034" s="79">
        <f>+IF(ISNUMBER(DATA!M2889),DATA!M2889,"n/a")</f>
        <v>-1.2988E-2</v>
      </c>
      <c r="K2034" s="88">
        <f>+IF(ISNUMBER(DATA!N2889),DATA!N2889,"n/a")</f>
        <v>1455504.97</v>
      </c>
      <c r="L2034" s="79">
        <f>+IF(ISNUMBER(DATA!O2889),DATA!O2889,"n/a")</f>
        <v>3.6406000000000001E-2</v>
      </c>
      <c r="M2034" s="68"/>
      <c r="N2034" s="68"/>
      <c r="O2034" s="68"/>
      <c r="P2034" s="68"/>
      <c r="Q2034" s="68"/>
      <c r="S2034" s="72"/>
      <c r="U2034" s="72"/>
      <c r="W2034" s="72"/>
      <c r="Y2034" s="72"/>
    </row>
    <row r="2035" spans="1:25" s="71" customFormat="1" x14ac:dyDescent="0.2">
      <c r="A2035" s="68" t="s">
        <v>12</v>
      </c>
      <c r="B2035" s="68" t="s">
        <v>23</v>
      </c>
      <c r="C2035" s="68" t="s">
        <v>25</v>
      </c>
      <c r="D2035" s="68" t="s">
        <v>317</v>
      </c>
      <c r="E2035" s="88">
        <f>+IF(ISNUMBER(DATA!H2890),DATA!H2890,"n/a")</f>
        <v>74689.22</v>
      </c>
      <c r="F2035" s="79">
        <f>+IF(ISNUMBER(DATA!I2890),DATA!I2890,"n/a")</f>
        <v>-8.1560000000000001E-3</v>
      </c>
      <c r="G2035" s="88">
        <f>+IF(ISNUMBER(DATA!J2890),DATA!J2890,"n/a")</f>
        <v>254399.81</v>
      </c>
      <c r="H2035" s="79">
        <f>+IF(ISNUMBER(DATA!K2890),DATA!K2890,"n/a")</f>
        <v>-2.0920000000000001E-2</v>
      </c>
      <c r="I2035" s="88">
        <f>+IF(ISNUMBER(DATA!L2890),DATA!L2890,"n/a")</f>
        <v>529972.92000000004</v>
      </c>
      <c r="J2035" s="79">
        <f>+IF(ISNUMBER(DATA!M2890),DATA!M2890,"n/a")</f>
        <v>-3.9648999999999997E-2</v>
      </c>
      <c r="K2035" s="88">
        <f>+IF(ISNUMBER(DATA!N2890),DATA!N2890,"n/a")</f>
        <v>1040456.75</v>
      </c>
      <c r="L2035" s="79">
        <f>+IF(ISNUMBER(DATA!O2890),DATA!O2890,"n/a")</f>
        <v>-2.3380000000000001E-2</v>
      </c>
      <c r="M2035" s="68"/>
      <c r="N2035" s="68"/>
      <c r="O2035" s="68"/>
      <c r="P2035" s="68"/>
      <c r="Q2035" s="68"/>
      <c r="S2035" s="72"/>
      <c r="U2035" s="72"/>
      <c r="W2035" s="72"/>
      <c r="Y2035" s="72"/>
    </row>
    <row r="2036" spans="1:25" s="71" customFormat="1" x14ac:dyDescent="0.2">
      <c r="A2036" s="68" t="s">
        <v>12</v>
      </c>
      <c r="B2036" s="68" t="s">
        <v>23</v>
      </c>
      <c r="C2036" s="68" t="s">
        <v>25</v>
      </c>
      <c r="D2036" s="68" t="s">
        <v>318</v>
      </c>
      <c r="E2036" s="88">
        <f>+IF(ISNUMBER(DATA!H2891),DATA!H2891,"n/a")</f>
        <v>110408.58</v>
      </c>
      <c r="F2036" s="79">
        <f>+IF(ISNUMBER(DATA!I2891),DATA!I2891,"n/a")</f>
        <v>1.1154000000000001E-2</v>
      </c>
      <c r="G2036" s="88">
        <f>+IF(ISNUMBER(DATA!J2891),DATA!J2891,"n/a")</f>
        <v>359677.25</v>
      </c>
      <c r="H2036" s="79">
        <f>+IF(ISNUMBER(DATA!K2891),DATA!K2891,"n/a")</f>
        <v>-7.3699999999999998E-3</v>
      </c>
      <c r="I2036" s="88">
        <f>+IF(ISNUMBER(DATA!L2891),DATA!L2891,"n/a")</f>
        <v>771914.28</v>
      </c>
      <c r="J2036" s="79">
        <f>+IF(ISNUMBER(DATA!M2891),DATA!M2891,"n/a")</f>
        <v>-7.574E-3</v>
      </c>
      <c r="K2036" s="88">
        <f>+IF(ISNUMBER(DATA!N2891),DATA!N2891,"n/a")</f>
        <v>1616883.88</v>
      </c>
      <c r="L2036" s="79">
        <f>+IF(ISNUMBER(DATA!O2891),DATA!O2891,"n/a")</f>
        <v>3.3397000000000003E-2</v>
      </c>
      <c r="M2036" s="68"/>
      <c r="N2036" s="68"/>
      <c r="O2036" s="68"/>
      <c r="P2036" s="68"/>
      <c r="Q2036" s="68"/>
      <c r="S2036" s="72"/>
      <c r="U2036" s="72"/>
      <c r="W2036" s="72"/>
      <c r="Y2036" s="72"/>
    </row>
    <row r="2037" spans="1:25" s="71" customFormat="1" x14ac:dyDescent="0.2">
      <c r="A2037" s="68" t="s">
        <v>12</v>
      </c>
      <c r="B2037" s="68" t="s">
        <v>23</v>
      </c>
      <c r="C2037" s="68" t="s">
        <v>25</v>
      </c>
      <c r="D2037" s="68" t="s">
        <v>319</v>
      </c>
      <c r="E2037" s="88">
        <f>+IF(ISNUMBER(DATA!H2892),DATA!H2892,"n/a")</f>
        <v>82196.14</v>
      </c>
      <c r="F2037" s="79">
        <f>+IF(ISNUMBER(DATA!I2892),DATA!I2892,"n/a")</f>
        <v>-0.10800800000000001</v>
      </c>
      <c r="G2037" s="88">
        <f>+IF(ISNUMBER(DATA!J2892),DATA!J2892,"n/a")</f>
        <v>285758.3</v>
      </c>
      <c r="H2037" s="79">
        <f>+IF(ISNUMBER(DATA!K2892),DATA!K2892,"n/a")</f>
        <v>-7.0760000000000003E-2</v>
      </c>
      <c r="I2037" s="88">
        <f>+IF(ISNUMBER(DATA!L2892),DATA!L2892,"n/a")</f>
        <v>598900.99</v>
      </c>
      <c r="J2037" s="79">
        <f>+IF(ISNUMBER(DATA!M2892),DATA!M2892,"n/a")</f>
        <v>-2.1024999999999999E-2</v>
      </c>
      <c r="K2037" s="88">
        <f>+IF(ISNUMBER(DATA!N2892),DATA!N2892,"n/a")</f>
        <v>1202027.45</v>
      </c>
      <c r="L2037" s="79">
        <f>+IF(ISNUMBER(DATA!O2892),DATA!O2892,"n/a")</f>
        <v>7.7650000000000002E-3</v>
      </c>
      <c r="M2037" s="68"/>
      <c r="N2037" s="68"/>
      <c r="O2037" s="68"/>
      <c r="P2037" s="68"/>
      <c r="Q2037" s="68"/>
      <c r="S2037" s="72"/>
      <c r="U2037" s="72"/>
      <c r="W2037" s="72"/>
      <c r="Y2037" s="72"/>
    </row>
    <row r="2038" spans="1:25" s="71" customFormat="1" x14ac:dyDescent="0.2">
      <c r="A2038" s="68" t="s">
        <v>12</v>
      </c>
      <c r="B2038" s="68" t="s">
        <v>23</v>
      </c>
      <c r="C2038" s="68" t="s">
        <v>25</v>
      </c>
      <c r="D2038" s="68" t="s">
        <v>320</v>
      </c>
      <c r="E2038" s="88">
        <f>+IF(ISNUMBER(DATA!H2893),DATA!H2893,"n/a")</f>
        <v>107504.57</v>
      </c>
      <c r="F2038" s="79">
        <f>+IF(ISNUMBER(DATA!I2893),DATA!I2893,"n/a")</f>
        <v>-2.3296000000000001E-2</v>
      </c>
      <c r="G2038" s="88">
        <f>+IF(ISNUMBER(DATA!J2893),DATA!J2893,"n/a")</f>
        <v>349817.29</v>
      </c>
      <c r="H2038" s="79">
        <f>+IF(ISNUMBER(DATA!K2893),DATA!K2893,"n/a")</f>
        <v>-1.4224000000000001E-2</v>
      </c>
      <c r="I2038" s="88">
        <f>+IF(ISNUMBER(DATA!L2893),DATA!L2893,"n/a")</f>
        <v>739741.87</v>
      </c>
      <c r="J2038" s="79">
        <f>+IF(ISNUMBER(DATA!M2893),DATA!M2893,"n/a")</f>
        <v>1.0274999999999999E-2</v>
      </c>
      <c r="K2038" s="88">
        <f>+IF(ISNUMBER(DATA!N2893),DATA!N2893,"n/a")</f>
        <v>1526008.1</v>
      </c>
      <c r="L2038" s="79">
        <f>+IF(ISNUMBER(DATA!O2893),DATA!O2893,"n/a")</f>
        <v>5.4973000000000001E-2</v>
      </c>
      <c r="M2038" s="68"/>
      <c r="N2038" s="68"/>
      <c r="O2038" s="68"/>
      <c r="P2038" s="68"/>
      <c r="Q2038" s="68"/>
      <c r="S2038" s="72"/>
      <c r="U2038" s="72"/>
      <c r="W2038" s="72"/>
      <c r="Y2038" s="72"/>
    </row>
    <row r="2039" spans="1:25" s="71" customFormat="1" x14ac:dyDescent="0.2">
      <c r="A2039" s="68" t="s">
        <v>12</v>
      </c>
      <c r="B2039" s="68" t="s">
        <v>23</v>
      </c>
      <c r="C2039" s="68" t="s">
        <v>25</v>
      </c>
      <c r="D2039" s="68" t="s">
        <v>321</v>
      </c>
      <c r="E2039" s="88">
        <f>+IF(ISNUMBER(DATA!H2894),DATA!H2894,"n/a")</f>
        <v>234437.22</v>
      </c>
      <c r="F2039" s="79">
        <f>+IF(ISNUMBER(DATA!I2894),DATA!I2894,"n/a")</f>
        <v>9.7799999999999992E-4</v>
      </c>
      <c r="G2039" s="88">
        <f>+IF(ISNUMBER(DATA!J2894),DATA!J2894,"n/a")</f>
        <v>770442.57</v>
      </c>
      <c r="H2039" s="79">
        <f>+IF(ISNUMBER(DATA!K2894),DATA!K2894,"n/a")</f>
        <v>8.2269999999999999E-3</v>
      </c>
      <c r="I2039" s="88">
        <f>+IF(ISNUMBER(DATA!L2894),DATA!L2894,"n/a")</f>
        <v>1642854.09</v>
      </c>
      <c r="J2039" s="79">
        <f>+IF(ISNUMBER(DATA!M2894),DATA!M2894,"n/a")</f>
        <v>-1.1795E-2</v>
      </c>
      <c r="K2039" s="88">
        <f>+IF(ISNUMBER(DATA!N2894),DATA!N2894,"n/a")</f>
        <v>3465391.14</v>
      </c>
      <c r="L2039" s="79">
        <f>+IF(ISNUMBER(DATA!O2894),DATA!O2894,"n/a")</f>
        <v>4.7699999999999999E-2</v>
      </c>
      <c r="M2039" s="68"/>
      <c r="N2039" s="68"/>
      <c r="O2039" s="68"/>
      <c r="P2039" s="68"/>
      <c r="Q2039" s="68"/>
      <c r="S2039" s="72"/>
      <c r="U2039" s="72"/>
      <c r="W2039" s="72"/>
      <c r="Y2039" s="72"/>
    </row>
    <row r="2040" spans="1:25" s="71" customFormat="1" x14ac:dyDescent="0.2">
      <c r="A2040" s="68" t="s">
        <v>12</v>
      </c>
      <c r="B2040" s="68" t="s">
        <v>23</v>
      </c>
      <c r="C2040" s="68" t="s">
        <v>25</v>
      </c>
      <c r="D2040" s="68" t="s">
        <v>322</v>
      </c>
      <c r="E2040" s="88">
        <f>+IF(ISNUMBER(DATA!H2895),DATA!H2895,"n/a")</f>
        <v>154909.04</v>
      </c>
      <c r="F2040" s="79">
        <f>+IF(ISNUMBER(DATA!I2895),DATA!I2895,"n/a")</f>
        <v>4.6020000000000002E-3</v>
      </c>
      <c r="G2040" s="88">
        <f>+IF(ISNUMBER(DATA!J2895),DATA!J2895,"n/a")</f>
        <v>520776.74</v>
      </c>
      <c r="H2040" s="79">
        <f>+IF(ISNUMBER(DATA!K2895),DATA!K2895,"n/a")</f>
        <v>-1.0319E-2</v>
      </c>
      <c r="I2040" s="88">
        <f>+IF(ISNUMBER(DATA!L2895),DATA!L2895,"n/a")</f>
        <v>1094843.21</v>
      </c>
      <c r="J2040" s="79">
        <f>+IF(ISNUMBER(DATA!M2895),DATA!M2895,"n/a")</f>
        <v>3.0793999999999998E-2</v>
      </c>
      <c r="K2040" s="88">
        <f>+IF(ISNUMBER(DATA!N2895),DATA!N2895,"n/a")</f>
        <v>2195830.2599999998</v>
      </c>
      <c r="L2040" s="79">
        <f>+IF(ISNUMBER(DATA!O2895),DATA!O2895,"n/a")</f>
        <v>5.7543999999999998E-2</v>
      </c>
      <c r="M2040" s="68"/>
      <c r="N2040" s="68"/>
      <c r="O2040" s="68"/>
      <c r="P2040" s="68"/>
      <c r="Q2040" s="68"/>
      <c r="S2040" s="72"/>
      <c r="U2040" s="72"/>
      <c r="W2040" s="72"/>
      <c r="Y2040" s="72"/>
    </row>
    <row r="2041" spans="1:25" s="71" customFormat="1" x14ac:dyDescent="0.2">
      <c r="A2041" s="68" t="s">
        <v>12</v>
      </c>
      <c r="B2041" s="68" t="s">
        <v>23</v>
      </c>
      <c r="C2041" s="68" t="s">
        <v>25</v>
      </c>
      <c r="D2041" s="68" t="s">
        <v>323</v>
      </c>
      <c r="E2041" s="88">
        <f>+IF(ISNUMBER(DATA!H2896),DATA!H2896,"n/a")</f>
        <v>177209.34</v>
      </c>
      <c r="F2041" s="79">
        <f>+IF(ISNUMBER(DATA!I2896),DATA!I2896,"n/a")</f>
        <v>0.10940999999999999</v>
      </c>
      <c r="G2041" s="88">
        <f>+IF(ISNUMBER(DATA!J2896),DATA!J2896,"n/a")</f>
        <v>600262.86</v>
      </c>
      <c r="H2041" s="79">
        <f>+IF(ISNUMBER(DATA!K2896),DATA!K2896,"n/a")</f>
        <v>7.3955000000000007E-2</v>
      </c>
      <c r="I2041" s="88">
        <f>+IF(ISNUMBER(DATA!L2896),DATA!L2896,"n/a")</f>
        <v>1298719.97</v>
      </c>
      <c r="J2041" s="79">
        <f>+IF(ISNUMBER(DATA!M2896),DATA!M2896,"n/a")</f>
        <v>5.9158000000000002E-2</v>
      </c>
      <c r="K2041" s="88">
        <f>+IF(ISNUMBER(DATA!N2896),DATA!N2896,"n/a")</f>
        <v>2409201.39</v>
      </c>
      <c r="L2041" s="79">
        <f>+IF(ISNUMBER(DATA!O2896),DATA!O2896,"n/a")</f>
        <v>-4.5760000000000002E-3</v>
      </c>
      <c r="M2041" s="68"/>
      <c r="N2041" s="68"/>
      <c r="O2041" s="68"/>
      <c r="P2041" s="68"/>
      <c r="Q2041" s="68"/>
      <c r="S2041" s="72"/>
      <c r="U2041" s="72"/>
      <c r="W2041" s="72"/>
      <c r="Y2041" s="72"/>
    </row>
    <row r="2042" spans="1:25" s="71" customFormat="1" x14ac:dyDescent="0.2">
      <c r="A2042" s="68" t="s">
        <v>12</v>
      </c>
      <c r="B2042" s="68" t="s">
        <v>23</v>
      </c>
      <c r="C2042" s="68" t="s">
        <v>25</v>
      </c>
      <c r="D2042" s="68" t="s">
        <v>324</v>
      </c>
      <c r="E2042" s="88">
        <f>+IF(ISNUMBER(DATA!H2897),DATA!H2897,"n/a")</f>
        <v>76830.19</v>
      </c>
      <c r="F2042" s="79">
        <f>+IF(ISNUMBER(DATA!I2897),DATA!I2897,"n/a")</f>
        <v>0.20566999999999999</v>
      </c>
      <c r="G2042" s="88">
        <f>+IF(ISNUMBER(DATA!J2897),DATA!J2897,"n/a")</f>
        <v>250272.92</v>
      </c>
      <c r="H2042" s="79">
        <f>+IF(ISNUMBER(DATA!K2897),DATA!K2897,"n/a")</f>
        <v>0.14296200000000001</v>
      </c>
      <c r="I2042" s="88">
        <f>+IF(ISNUMBER(DATA!L2897),DATA!L2897,"n/a")</f>
        <v>527786.81000000006</v>
      </c>
      <c r="J2042" s="79">
        <f>+IF(ISNUMBER(DATA!M2897),DATA!M2897,"n/a")</f>
        <v>7.0930000000000007E-2</v>
      </c>
      <c r="K2042" s="88">
        <f>+IF(ISNUMBER(DATA!N2897),DATA!N2897,"n/a")</f>
        <v>1072458.8799999999</v>
      </c>
      <c r="L2042" s="79">
        <f>+IF(ISNUMBER(DATA!O2897),DATA!O2897,"n/a")</f>
        <v>3.3998E-2</v>
      </c>
      <c r="M2042" s="68"/>
      <c r="N2042" s="68"/>
      <c r="O2042" s="68"/>
      <c r="P2042" s="68"/>
      <c r="Q2042" s="68"/>
      <c r="S2042" s="72"/>
      <c r="U2042" s="72"/>
      <c r="W2042" s="72"/>
      <c r="Y2042" s="72"/>
    </row>
    <row r="2043" spans="1:25" s="71" customFormat="1" x14ac:dyDescent="0.2">
      <c r="A2043" s="68" t="s">
        <v>12</v>
      </c>
      <c r="B2043" s="68" t="s">
        <v>23</v>
      </c>
      <c r="C2043" s="68" t="s">
        <v>25</v>
      </c>
      <c r="D2043" s="68" t="s">
        <v>325</v>
      </c>
      <c r="E2043" s="88">
        <f>+IF(ISNUMBER(DATA!H2898),DATA!H2898,"n/a")</f>
        <v>170314.71</v>
      </c>
      <c r="F2043" s="79">
        <f>+IF(ISNUMBER(DATA!I2898),DATA!I2898,"n/a")</f>
        <v>3.0596999999999999E-2</v>
      </c>
      <c r="G2043" s="88">
        <f>+IF(ISNUMBER(DATA!J2898),DATA!J2898,"n/a")</f>
        <v>557762.94999999995</v>
      </c>
      <c r="H2043" s="79">
        <f>+IF(ISNUMBER(DATA!K2898),DATA!K2898,"n/a")</f>
        <v>5.2269999999999999E-3</v>
      </c>
      <c r="I2043" s="88">
        <f>+IF(ISNUMBER(DATA!L2898),DATA!L2898,"n/a")</f>
        <v>1263040.6399999999</v>
      </c>
      <c r="J2043" s="79">
        <f>+IF(ISNUMBER(DATA!M2898),DATA!M2898,"n/a")</f>
        <v>7.8426999999999997E-2</v>
      </c>
      <c r="K2043" s="88">
        <f>+IF(ISNUMBER(DATA!N2898),DATA!N2898,"n/a")</f>
        <v>2537429.17</v>
      </c>
      <c r="L2043" s="79">
        <f>+IF(ISNUMBER(DATA!O2898),DATA!O2898,"n/a")</f>
        <v>6.5587000000000006E-2</v>
      </c>
      <c r="M2043" s="68"/>
      <c r="N2043" s="68"/>
      <c r="O2043" s="68"/>
      <c r="P2043" s="68"/>
      <c r="Q2043" s="68"/>
      <c r="S2043" s="72"/>
      <c r="U2043" s="72"/>
      <c r="W2043" s="72"/>
      <c r="Y2043" s="72"/>
    </row>
    <row r="2044" spans="1:25" s="71" customFormat="1" x14ac:dyDescent="0.2">
      <c r="A2044" s="68" t="s">
        <v>12</v>
      </c>
      <c r="B2044" s="68" t="s">
        <v>23</v>
      </c>
      <c r="C2044" s="68" t="s">
        <v>25</v>
      </c>
      <c r="D2044" s="68" t="s">
        <v>351</v>
      </c>
      <c r="E2044" s="88">
        <f>+IF(ISNUMBER(DATA!H2899),DATA!H2899,"n/a")</f>
        <v>61397.4</v>
      </c>
      <c r="F2044" s="79">
        <f>+IF(ISNUMBER(DATA!I2899),DATA!I2899,"n/a")</f>
        <v>-0.137931</v>
      </c>
      <c r="G2044" s="88">
        <f>+IF(ISNUMBER(DATA!J2899),DATA!J2899,"n/a")</f>
        <v>210428.4</v>
      </c>
      <c r="H2044" s="79">
        <f>+IF(ISNUMBER(DATA!K2899),DATA!K2899,"n/a")</f>
        <v>-0.18287999999999999</v>
      </c>
      <c r="I2044" s="88">
        <f>+IF(ISNUMBER(DATA!L2899),DATA!L2899,"n/a")</f>
        <v>451596.69</v>
      </c>
      <c r="J2044" s="79">
        <f>+IF(ISNUMBER(DATA!M2899),DATA!M2899,"n/a")</f>
        <v>-0.15485099999999999</v>
      </c>
      <c r="K2044" s="88">
        <f>+IF(ISNUMBER(DATA!N2899),DATA!N2899,"n/a")</f>
        <v>931673.51</v>
      </c>
      <c r="L2044" s="79">
        <f>+IF(ISNUMBER(DATA!O2899),DATA!O2899,"n/a")</f>
        <v>-0.116426</v>
      </c>
      <c r="M2044" s="68"/>
      <c r="N2044" s="68"/>
      <c r="O2044" s="68"/>
      <c r="P2044" s="68"/>
      <c r="Q2044" s="68"/>
      <c r="S2044" s="72"/>
      <c r="U2044" s="72"/>
      <c r="W2044" s="72"/>
      <c r="Y2044" s="72"/>
    </row>
    <row r="2045" spans="1:25" s="71" customFormat="1" x14ac:dyDescent="0.2">
      <c r="A2045" s="68" t="s">
        <v>12</v>
      </c>
      <c r="B2045" s="68" t="s">
        <v>23</v>
      </c>
      <c r="C2045" s="68" t="s">
        <v>25</v>
      </c>
      <c r="D2045" s="68" t="s">
        <v>352</v>
      </c>
      <c r="E2045" s="88">
        <f>+IF(ISNUMBER(DATA!H2900),DATA!H2900,"n/a")</f>
        <v>131183.79999999999</v>
      </c>
      <c r="F2045" s="79">
        <f>+IF(ISNUMBER(DATA!I2900),DATA!I2900,"n/a")</f>
        <v>-2.3061000000000002E-2</v>
      </c>
      <c r="G2045" s="88">
        <f>+IF(ISNUMBER(DATA!J2900),DATA!J2900,"n/a")</f>
        <v>439948.4</v>
      </c>
      <c r="H2045" s="79">
        <f>+IF(ISNUMBER(DATA!K2900),DATA!K2900,"n/a")</f>
        <v>5.0769999999999999E-3</v>
      </c>
      <c r="I2045" s="88">
        <f>+IF(ISNUMBER(DATA!L2900),DATA!L2900,"n/a")</f>
        <v>955444.63</v>
      </c>
      <c r="J2045" s="79">
        <f>+IF(ISNUMBER(DATA!M2900),DATA!M2900,"n/a")</f>
        <v>1.6847999999999998E-2</v>
      </c>
      <c r="K2045" s="88">
        <f>+IF(ISNUMBER(DATA!N2900),DATA!N2900,"n/a")</f>
        <v>1927140.5</v>
      </c>
      <c r="L2045" s="79">
        <f>+IF(ISNUMBER(DATA!O2900),DATA!O2900,"n/a")</f>
        <v>2.8119999999999998E-3</v>
      </c>
      <c r="M2045" s="68"/>
      <c r="N2045" s="68"/>
      <c r="O2045" s="68"/>
      <c r="P2045" s="68"/>
      <c r="Q2045" s="68"/>
      <c r="S2045" s="72"/>
      <c r="U2045" s="72"/>
      <c r="W2045" s="72"/>
      <c r="Y2045" s="72"/>
    </row>
    <row r="2046" spans="1:25" x14ac:dyDescent="0.2">
      <c r="E2046" s="102"/>
      <c r="F2046" s="104"/>
      <c r="G2046" s="102"/>
      <c r="H2046" s="104"/>
      <c r="I2046" s="102"/>
      <c r="J2046" s="104"/>
      <c r="K2046" s="102"/>
      <c r="L2046" s="104"/>
    </row>
    <row r="2047" spans="1:25" s="71" customFormat="1" x14ac:dyDescent="0.2">
      <c r="A2047" s="68" t="s">
        <v>12</v>
      </c>
      <c r="B2047" s="68" t="s">
        <v>23</v>
      </c>
      <c r="C2047" s="68" t="s">
        <v>10</v>
      </c>
      <c r="D2047" s="68" t="s">
        <v>278</v>
      </c>
      <c r="E2047" s="89">
        <f>+IF(ISNUMBER(DATA!H2910),DATA!H2910,"n/a")</f>
        <v>4.7014529999999999</v>
      </c>
      <c r="F2047" s="79">
        <f>+IF(ISNUMBER(DATA!I2910),DATA!I2910,"n/a")</f>
        <v>0.131021</v>
      </c>
      <c r="G2047" s="89">
        <f>+IF(ISNUMBER(DATA!J2910),DATA!J2910,"n/a")</f>
        <v>4.4998360000000002</v>
      </c>
      <c r="H2047" s="79">
        <f>+IF(ISNUMBER(DATA!K2910),DATA!K2910,"n/a")</f>
        <v>1.3952000000000001E-2</v>
      </c>
      <c r="I2047" s="89">
        <f>+IF(ISNUMBER(DATA!L2910),DATA!L2910,"n/a")</f>
        <v>4.4898480000000003</v>
      </c>
      <c r="J2047" s="79">
        <f>+IF(ISNUMBER(DATA!M2910),DATA!M2910,"n/a")</f>
        <v>-2.8660000000000001E-3</v>
      </c>
      <c r="K2047" s="89">
        <f>+IF(ISNUMBER(DATA!N2910),DATA!N2910,"n/a")</f>
        <v>4.5172939999999997</v>
      </c>
      <c r="L2047" s="79">
        <f>+IF(ISNUMBER(DATA!O2910),DATA!O2910,"n/a")</f>
        <v>5.0720000000000001E-3</v>
      </c>
      <c r="M2047" s="68"/>
      <c r="N2047" s="68"/>
      <c r="O2047" s="68"/>
      <c r="P2047" s="68"/>
      <c r="Q2047" s="68"/>
      <c r="S2047" s="72"/>
      <c r="U2047" s="72"/>
      <c r="W2047" s="72"/>
      <c r="Y2047" s="72"/>
    </row>
    <row r="2048" spans="1:25" s="71" customFormat="1" x14ac:dyDescent="0.2">
      <c r="A2048" s="68" t="s">
        <v>12</v>
      </c>
      <c r="B2048" s="68" t="s">
        <v>23</v>
      </c>
      <c r="C2048" s="68" t="s">
        <v>10</v>
      </c>
      <c r="D2048" s="68" t="s">
        <v>279</v>
      </c>
      <c r="E2048" s="89">
        <f>+IF(ISNUMBER(DATA!H2911),DATA!H2911,"n/a")</f>
        <v>3.9340480000000002</v>
      </c>
      <c r="F2048" s="79">
        <f>+IF(ISNUMBER(DATA!I2911),DATA!I2911,"n/a")</f>
        <v>3.0860000000000002E-3</v>
      </c>
      <c r="G2048" s="89">
        <f>+IF(ISNUMBER(DATA!J2911),DATA!J2911,"n/a")</f>
        <v>3.9424939999999999</v>
      </c>
      <c r="H2048" s="79">
        <f>+IF(ISNUMBER(DATA!K2911),DATA!K2911,"n/a")</f>
        <v>5.9239999999999996E-3</v>
      </c>
      <c r="I2048" s="89">
        <f>+IF(ISNUMBER(DATA!L2911),DATA!L2911,"n/a")</f>
        <v>3.9338829999999998</v>
      </c>
      <c r="J2048" s="79">
        <f>+IF(ISNUMBER(DATA!M2911),DATA!M2911,"n/a")</f>
        <v>4.8170000000000001E-3</v>
      </c>
      <c r="K2048" s="89">
        <f>+IF(ISNUMBER(DATA!N2911),DATA!N2911,"n/a")</f>
        <v>3.9420359999999999</v>
      </c>
      <c r="L2048" s="79">
        <f>+IF(ISNUMBER(DATA!O2911),DATA!O2911,"n/a")</f>
        <v>8.6230000000000005E-3</v>
      </c>
      <c r="M2048" s="68"/>
      <c r="N2048" s="68"/>
      <c r="O2048" s="68"/>
      <c r="P2048" s="68"/>
      <c r="Q2048" s="68"/>
      <c r="S2048" s="72"/>
      <c r="U2048" s="72"/>
      <c r="W2048" s="72"/>
      <c r="Y2048" s="72"/>
    </row>
    <row r="2049" spans="1:25" s="71" customFormat="1" x14ac:dyDescent="0.2">
      <c r="A2049" s="68" t="s">
        <v>12</v>
      </c>
      <c r="B2049" s="68" t="s">
        <v>23</v>
      </c>
      <c r="C2049" s="68" t="s">
        <v>10</v>
      </c>
      <c r="D2049" s="68" t="s">
        <v>280</v>
      </c>
      <c r="E2049" s="89">
        <f>+IF(ISNUMBER(DATA!H2912),DATA!H2912,"n/a")</f>
        <v>4.0290999999999997</v>
      </c>
      <c r="F2049" s="79">
        <f>+IF(ISNUMBER(DATA!I2912),DATA!I2912,"n/a")</f>
        <v>6.8284999999999998E-2</v>
      </c>
      <c r="G2049" s="89">
        <f>+IF(ISNUMBER(DATA!J2912),DATA!J2912,"n/a")</f>
        <v>3.9563299999999999</v>
      </c>
      <c r="H2049" s="79">
        <f>+IF(ISNUMBER(DATA!K2912),DATA!K2912,"n/a")</f>
        <v>-3.3630000000000001E-3</v>
      </c>
      <c r="I2049" s="89">
        <f>+IF(ISNUMBER(DATA!L2912),DATA!L2912,"n/a")</f>
        <v>3.9530620000000001</v>
      </c>
      <c r="J2049" s="79">
        <f>+IF(ISNUMBER(DATA!M2912),DATA!M2912,"n/a")</f>
        <v>-1.6440000000000001E-3</v>
      </c>
      <c r="K2049" s="89">
        <f>+IF(ISNUMBER(DATA!N2912),DATA!N2912,"n/a")</f>
        <v>3.8858060000000001</v>
      </c>
      <c r="L2049" s="79">
        <f>+IF(ISNUMBER(DATA!O2912),DATA!O2912,"n/a")</f>
        <v>-1.3638000000000001E-2</v>
      </c>
      <c r="M2049" s="68"/>
      <c r="N2049" s="68"/>
      <c r="O2049" s="68"/>
      <c r="P2049" s="68"/>
      <c r="Q2049" s="68"/>
      <c r="S2049" s="72"/>
      <c r="U2049" s="72"/>
      <c r="W2049" s="72"/>
      <c r="Y2049" s="72"/>
    </row>
    <row r="2050" spans="1:25" s="71" customFormat="1" x14ac:dyDescent="0.2">
      <c r="A2050" s="68" t="s">
        <v>12</v>
      </c>
      <c r="B2050" s="68" t="s">
        <v>23</v>
      </c>
      <c r="C2050" s="68" t="s">
        <v>10</v>
      </c>
      <c r="D2050" s="68" t="s">
        <v>281</v>
      </c>
      <c r="E2050" s="89">
        <f>+IF(ISNUMBER(DATA!H2913),DATA!H2913,"n/a")</f>
        <v>3.9182540000000001</v>
      </c>
      <c r="F2050" s="79">
        <f>+IF(ISNUMBER(DATA!I2913),DATA!I2913,"n/a")</f>
        <v>6.398E-3</v>
      </c>
      <c r="G2050" s="89">
        <f>+IF(ISNUMBER(DATA!J2913),DATA!J2913,"n/a")</f>
        <v>3.8629959999999999</v>
      </c>
      <c r="H2050" s="79">
        <f>+IF(ISNUMBER(DATA!K2913),DATA!K2913,"n/a")</f>
        <v>1.2670000000000001E-2</v>
      </c>
      <c r="I2050" s="89">
        <f>+IF(ISNUMBER(DATA!L2913),DATA!L2913,"n/a")</f>
        <v>3.8363930000000002</v>
      </c>
      <c r="J2050" s="79">
        <f>+IF(ISNUMBER(DATA!M2913),DATA!M2913,"n/a")</f>
        <v>5.8999999999999999E-3</v>
      </c>
      <c r="K2050" s="89">
        <f>+IF(ISNUMBER(DATA!N2913),DATA!N2913,"n/a")</f>
        <v>3.8325830000000001</v>
      </c>
      <c r="L2050" s="79">
        <f>+IF(ISNUMBER(DATA!O2913),DATA!O2913,"n/a")</f>
        <v>4.1640000000000002E-3</v>
      </c>
      <c r="M2050" s="68"/>
      <c r="N2050" s="68"/>
      <c r="O2050" s="68"/>
      <c r="P2050" s="68"/>
      <c r="Q2050" s="68"/>
      <c r="S2050" s="72"/>
      <c r="U2050" s="72"/>
      <c r="W2050" s="72"/>
      <c r="Y2050" s="72"/>
    </row>
    <row r="2051" spans="1:25" s="71" customFormat="1" x14ac:dyDescent="0.2">
      <c r="A2051" s="68" t="s">
        <v>12</v>
      </c>
      <c r="B2051" s="68" t="s">
        <v>23</v>
      </c>
      <c r="C2051" s="68" t="s">
        <v>10</v>
      </c>
      <c r="D2051" s="68" t="s">
        <v>282</v>
      </c>
      <c r="E2051" s="89">
        <f>+IF(ISNUMBER(DATA!H2914),DATA!H2914,"n/a")</f>
        <v>3.5867279999999999</v>
      </c>
      <c r="F2051" s="79">
        <f>+IF(ISNUMBER(DATA!I2914),DATA!I2914,"n/a")</f>
        <v>5.4142999999999997E-2</v>
      </c>
      <c r="G2051" s="89">
        <f>+IF(ISNUMBER(DATA!J2914),DATA!J2914,"n/a")</f>
        <v>3.4626060000000001</v>
      </c>
      <c r="H2051" s="79">
        <f>+IF(ISNUMBER(DATA!K2914),DATA!K2914,"n/a")</f>
        <v>-9.1909999999999995E-3</v>
      </c>
      <c r="I2051" s="89">
        <f>+IF(ISNUMBER(DATA!L2914),DATA!L2914,"n/a")</f>
        <v>3.5143629999999999</v>
      </c>
      <c r="J2051" s="79">
        <f>+IF(ISNUMBER(DATA!M2914),DATA!M2914,"n/a")</f>
        <v>-4.9899999999999999E-4</v>
      </c>
      <c r="K2051" s="89">
        <f>+IF(ISNUMBER(DATA!N2914),DATA!N2914,"n/a")</f>
        <v>3.4802460000000002</v>
      </c>
      <c r="L2051" s="79">
        <f>+IF(ISNUMBER(DATA!O2914),DATA!O2914,"n/a")</f>
        <v>-1.7294E-2</v>
      </c>
      <c r="M2051" s="68"/>
      <c r="N2051" s="68"/>
      <c r="O2051" s="68"/>
      <c r="P2051" s="68"/>
      <c r="Q2051" s="68"/>
      <c r="S2051" s="72"/>
      <c r="U2051" s="72"/>
      <c r="W2051" s="72"/>
      <c r="Y2051" s="72"/>
    </row>
    <row r="2052" spans="1:25" s="71" customFormat="1" x14ac:dyDescent="0.2">
      <c r="A2052" s="68" t="s">
        <v>12</v>
      </c>
      <c r="B2052" s="68" t="s">
        <v>23</v>
      </c>
      <c r="C2052" s="68" t="s">
        <v>10</v>
      </c>
      <c r="D2052" s="68" t="s">
        <v>283</v>
      </c>
      <c r="E2052" s="89">
        <f>+IF(ISNUMBER(DATA!H2915),DATA!H2915,"n/a")</f>
        <v>4.0304450000000003</v>
      </c>
      <c r="F2052" s="79">
        <f>+IF(ISNUMBER(DATA!I2915),DATA!I2915,"n/a")</f>
        <v>2.3178000000000001E-2</v>
      </c>
      <c r="G2052" s="89">
        <f>+IF(ISNUMBER(DATA!J2915),DATA!J2915,"n/a")</f>
        <v>3.903832</v>
      </c>
      <c r="H2052" s="79">
        <f>+IF(ISNUMBER(DATA!K2915),DATA!K2915,"n/a")</f>
        <v>-6.0470000000000003E-3</v>
      </c>
      <c r="I2052" s="89">
        <f>+IF(ISNUMBER(DATA!L2915),DATA!L2915,"n/a")</f>
        <v>3.9298769999999998</v>
      </c>
      <c r="J2052" s="79">
        <f>+IF(ISNUMBER(DATA!M2915),DATA!M2915,"n/a")</f>
        <v>6.6569999999999997E-3</v>
      </c>
      <c r="K2052" s="89">
        <f>+IF(ISNUMBER(DATA!N2915),DATA!N2915,"n/a")</f>
        <v>3.93655</v>
      </c>
      <c r="L2052" s="79">
        <f>+IF(ISNUMBER(DATA!O2915),DATA!O2915,"n/a")</f>
        <v>6.7039999999999999E-3</v>
      </c>
      <c r="M2052" s="68"/>
      <c r="N2052" s="68"/>
      <c r="O2052" s="68"/>
      <c r="P2052" s="68"/>
      <c r="Q2052" s="68"/>
      <c r="S2052" s="72"/>
      <c r="U2052" s="72"/>
      <c r="W2052" s="72"/>
      <c r="Y2052" s="72"/>
    </row>
    <row r="2053" spans="1:25" s="71" customFormat="1" x14ac:dyDescent="0.2">
      <c r="A2053" s="68" t="s">
        <v>12</v>
      </c>
      <c r="B2053" s="68" t="s">
        <v>23</v>
      </c>
      <c r="C2053" s="68" t="s">
        <v>10</v>
      </c>
      <c r="D2053" s="68" t="s">
        <v>284</v>
      </c>
      <c r="E2053" s="89">
        <f>+IF(ISNUMBER(DATA!H2916),DATA!H2916,"n/a")</f>
        <v>3.6437140000000001</v>
      </c>
      <c r="F2053" s="79">
        <f>+IF(ISNUMBER(DATA!I2916),DATA!I2916,"n/a")</f>
        <v>-5.6633000000000003E-2</v>
      </c>
      <c r="G2053" s="89">
        <f>+IF(ISNUMBER(DATA!J2916),DATA!J2916,"n/a")</f>
        <v>3.6131880000000001</v>
      </c>
      <c r="H2053" s="79">
        <f>+IF(ISNUMBER(DATA!K2916),DATA!K2916,"n/a")</f>
        <v>-7.1113999999999997E-2</v>
      </c>
      <c r="I2053" s="89">
        <f>+IF(ISNUMBER(DATA!L2916),DATA!L2916,"n/a")</f>
        <v>3.641435</v>
      </c>
      <c r="J2053" s="79">
        <f>+IF(ISNUMBER(DATA!M2916),DATA!M2916,"n/a")</f>
        <v>-6.9564000000000001E-2</v>
      </c>
      <c r="K2053" s="89">
        <f>+IF(ISNUMBER(DATA!N2916),DATA!N2916,"n/a")</f>
        <v>3.6738840000000001</v>
      </c>
      <c r="L2053" s="79">
        <f>+IF(ISNUMBER(DATA!O2916),DATA!O2916,"n/a")</f>
        <v>-6.3081999999999999E-2</v>
      </c>
      <c r="M2053" s="68"/>
      <c r="N2053" s="68"/>
      <c r="O2053" s="68"/>
      <c r="P2053" s="68"/>
      <c r="Q2053" s="68"/>
      <c r="S2053" s="72"/>
      <c r="U2053" s="72"/>
      <c r="W2053" s="72"/>
      <c r="Y2053" s="72"/>
    </row>
    <row r="2054" spans="1:25" s="71" customFormat="1" x14ac:dyDescent="0.2">
      <c r="A2054" s="68" t="s">
        <v>12</v>
      </c>
      <c r="B2054" s="68" t="s">
        <v>23</v>
      </c>
      <c r="C2054" s="68" t="s">
        <v>10</v>
      </c>
      <c r="D2054" s="68" t="s">
        <v>285</v>
      </c>
      <c r="E2054" s="89">
        <f>+IF(ISNUMBER(DATA!H2917),DATA!H2917,"n/a")</f>
        <v>3.6794009999999999</v>
      </c>
      <c r="F2054" s="79">
        <f>+IF(ISNUMBER(DATA!I2917),DATA!I2917,"n/a")</f>
        <v>-4.1549999999999998E-3</v>
      </c>
      <c r="G2054" s="89">
        <f>+IF(ISNUMBER(DATA!J2917),DATA!J2917,"n/a")</f>
        <v>3.708008</v>
      </c>
      <c r="H2054" s="79">
        <f>+IF(ISNUMBER(DATA!K2917),DATA!K2917,"n/a")</f>
        <v>-8.3320000000000009E-3</v>
      </c>
      <c r="I2054" s="89">
        <f>+IF(ISNUMBER(DATA!L2917),DATA!L2917,"n/a")</f>
        <v>3.774832</v>
      </c>
      <c r="J2054" s="79">
        <f>+IF(ISNUMBER(DATA!M2917),DATA!M2917,"n/a")</f>
        <v>2.3223000000000001E-2</v>
      </c>
      <c r="K2054" s="89">
        <f>+IF(ISNUMBER(DATA!N2917),DATA!N2917,"n/a")</f>
        <v>3.7363900000000001</v>
      </c>
      <c r="L2054" s="79">
        <f>+IF(ISNUMBER(DATA!O2917),DATA!O2917,"n/a")</f>
        <v>1.2305E-2</v>
      </c>
      <c r="M2054" s="68"/>
      <c r="N2054" s="68"/>
      <c r="O2054" s="68"/>
      <c r="P2054" s="68"/>
      <c r="Q2054" s="68"/>
      <c r="S2054" s="72"/>
      <c r="U2054" s="72"/>
      <c r="W2054" s="72"/>
      <c r="Y2054" s="72"/>
    </row>
    <row r="2055" spans="1:25" s="71" customFormat="1" x14ac:dyDescent="0.2">
      <c r="A2055" s="68" t="s">
        <v>12</v>
      </c>
      <c r="B2055" s="68" t="s">
        <v>23</v>
      </c>
      <c r="C2055" s="68" t="s">
        <v>10</v>
      </c>
      <c r="D2055" s="68" t="s">
        <v>286</v>
      </c>
      <c r="E2055" s="89">
        <f>+IF(ISNUMBER(DATA!H2918),DATA!H2918,"n/a")</f>
        <v>3.734019</v>
      </c>
      <c r="F2055" s="79">
        <f>+IF(ISNUMBER(DATA!I2918),DATA!I2918,"n/a")</f>
        <v>7.1879999999999999E-3</v>
      </c>
      <c r="G2055" s="89">
        <f>+IF(ISNUMBER(DATA!J2918),DATA!J2918,"n/a")</f>
        <v>3.7453780000000001</v>
      </c>
      <c r="H2055" s="79">
        <f>+IF(ISNUMBER(DATA!K2918),DATA!K2918,"n/a")</f>
        <v>8.8880000000000001E-3</v>
      </c>
      <c r="I2055" s="89">
        <f>+IF(ISNUMBER(DATA!L2918),DATA!L2918,"n/a")</f>
        <v>3.62921</v>
      </c>
      <c r="J2055" s="79">
        <f>+IF(ISNUMBER(DATA!M2918),DATA!M2918,"n/a")</f>
        <v>-2.3706999999999999E-2</v>
      </c>
      <c r="K2055" s="89">
        <f>+IF(ISNUMBER(DATA!N2918),DATA!N2918,"n/a")</f>
        <v>3.6459079999999999</v>
      </c>
      <c r="L2055" s="79">
        <f>+IF(ISNUMBER(DATA!O2918),DATA!O2918,"n/a")</f>
        <v>-1.3316E-2</v>
      </c>
      <c r="M2055" s="68"/>
      <c r="N2055" s="68"/>
      <c r="O2055" s="68"/>
      <c r="P2055" s="68"/>
      <c r="Q2055" s="68"/>
      <c r="S2055" s="72"/>
      <c r="U2055" s="72"/>
      <c r="W2055" s="72"/>
      <c r="Y2055" s="72"/>
    </row>
    <row r="2056" spans="1:25" s="71" customFormat="1" x14ac:dyDescent="0.2">
      <c r="A2056" s="68" t="s">
        <v>12</v>
      </c>
      <c r="B2056" s="68" t="s">
        <v>23</v>
      </c>
      <c r="C2056" s="68" t="s">
        <v>10</v>
      </c>
      <c r="D2056" s="68" t="s">
        <v>287</v>
      </c>
      <c r="E2056" s="89">
        <f>+IF(ISNUMBER(DATA!H2919),DATA!H2919,"n/a")</f>
        <v>4.7997759999999996</v>
      </c>
      <c r="F2056" s="79">
        <f>+IF(ISNUMBER(DATA!I2919),DATA!I2919,"n/a")</f>
        <v>6.5649999999999997E-3</v>
      </c>
      <c r="G2056" s="89">
        <f>+IF(ISNUMBER(DATA!J2919),DATA!J2919,"n/a")</f>
        <v>4.9501010000000001</v>
      </c>
      <c r="H2056" s="79">
        <f>+IF(ISNUMBER(DATA!K2919),DATA!K2919,"n/a")</f>
        <v>3.9711000000000003E-2</v>
      </c>
      <c r="I2056" s="89">
        <f>+IF(ISNUMBER(DATA!L2919),DATA!L2919,"n/a")</f>
        <v>4.8945959999999999</v>
      </c>
      <c r="J2056" s="79">
        <f>+IF(ISNUMBER(DATA!M2919),DATA!M2919,"n/a")</f>
        <v>5.6455999999999999E-2</v>
      </c>
      <c r="K2056" s="89">
        <f>+IF(ISNUMBER(DATA!N2919),DATA!N2919,"n/a")</f>
        <v>4.8350489999999997</v>
      </c>
      <c r="L2056" s="79">
        <f>+IF(ISNUMBER(DATA!O2919),DATA!O2919,"n/a")</f>
        <v>0.15956500000000001</v>
      </c>
      <c r="M2056" s="68"/>
      <c r="N2056" s="68"/>
      <c r="O2056" s="68"/>
      <c r="P2056" s="68"/>
      <c r="Q2056" s="68"/>
      <c r="S2056" s="72"/>
      <c r="U2056" s="72"/>
      <c r="W2056" s="72"/>
      <c r="Y2056" s="72"/>
    </row>
    <row r="2057" spans="1:25" s="71" customFormat="1" x14ac:dyDescent="0.2">
      <c r="A2057" s="68" t="s">
        <v>12</v>
      </c>
      <c r="B2057" s="68" t="s">
        <v>23</v>
      </c>
      <c r="C2057" s="68" t="s">
        <v>10</v>
      </c>
      <c r="D2057" s="68" t="s">
        <v>288</v>
      </c>
      <c r="E2057" s="89">
        <f>+IF(ISNUMBER(DATA!H2920),DATA!H2920,"n/a")</f>
        <v>4.0405300000000004</v>
      </c>
      <c r="F2057" s="79">
        <f>+IF(ISNUMBER(DATA!I2920),DATA!I2920,"n/a")</f>
        <v>1.3429E-2</v>
      </c>
      <c r="G2057" s="89">
        <f>+IF(ISNUMBER(DATA!J2920),DATA!J2920,"n/a")</f>
        <v>4.0075430000000001</v>
      </c>
      <c r="H2057" s="79">
        <f>+IF(ISNUMBER(DATA!K2920),DATA!K2920,"n/a")</f>
        <v>1.5997000000000001E-2</v>
      </c>
      <c r="I2057" s="89">
        <f>+IF(ISNUMBER(DATA!L2920),DATA!L2920,"n/a")</f>
        <v>3.987584</v>
      </c>
      <c r="J2057" s="79">
        <f>+IF(ISNUMBER(DATA!M2920),DATA!M2920,"n/a")</f>
        <v>2.1359E-2</v>
      </c>
      <c r="K2057" s="89">
        <f>+IF(ISNUMBER(DATA!N2920),DATA!N2920,"n/a")</f>
        <v>3.981106</v>
      </c>
      <c r="L2057" s="79">
        <f>+IF(ISNUMBER(DATA!O2920),DATA!O2920,"n/a")</f>
        <v>4.7952000000000002E-2</v>
      </c>
      <c r="M2057" s="68"/>
      <c r="N2057" s="68"/>
      <c r="O2057" s="68"/>
      <c r="P2057" s="68"/>
      <c r="Q2057" s="68"/>
      <c r="S2057" s="72"/>
      <c r="U2057" s="72"/>
      <c r="W2057" s="72"/>
      <c r="Y2057" s="72"/>
    </row>
    <row r="2058" spans="1:25" s="71" customFormat="1" x14ac:dyDescent="0.2">
      <c r="A2058" s="68" t="s">
        <v>12</v>
      </c>
      <c r="B2058" s="68" t="s">
        <v>23</v>
      </c>
      <c r="C2058" s="68" t="s">
        <v>10</v>
      </c>
      <c r="D2058" s="68" t="s">
        <v>289</v>
      </c>
      <c r="E2058" s="89">
        <f>+IF(ISNUMBER(DATA!H2921),DATA!H2921,"n/a")</f>
        <v>3.8275860000000002</v>
      </c>
      <c r="F2058" s="79">
        <f>+IF(ISNUMBER(DATA!I2921),DATA!I2921,"n/a")</f>
        <v>2.3494000000000001E-2</v>
      </c>
      <c r="G2058" s="89">
        <f>+IF(ISNUMBER(DATA!J2921),DATA!J2921,"n/a")</f>
        <v>3.8094139999999999</v>
      </c>
      <c r="H2058" s="79">
        <f>+IF(ISNUMBER(DATA!K2921),DATA!K2921,"n/a")</f>
        <v>-2.33E-4</v>
      </c>
      <c r="I2058" s="89">
        <f>+IF(ISNUMBER(DATA!L2921),DATA!L2921,"n/a")</f>
        <v>3.8170510000000002</v>
      </c>
      <c r="J2058" s="79">
        <f>+IF(ISNUMBER(DATA!M2921),DATA!M2921,"n/a")</f>
        <v>-1.0480000000000001E-3</v>
      </c>
      <c r="K2058" s="89">
        <f>+IF(ISNUMBER(DATA!N2921),DATA!N2921,"n/a")</f>
        <v>3.8487969999999998</v>
      </c>
      <c r="L2058" s="79">
        <f>+IF(ISNUMBER(DATA!O2921),DATA!O2921,"n/a")</f>
        <v>2.1677999999999999E-2</v>
      </c>
      <c r="M2058" s="68"/>
      <c r="N2058" s="68"/>
      <c r="O2058" s="68"/>
      <c r="P2058" s="68"/>
      <c r="Q2058" s="68"/>
      <c r="S2058" s="72"/>
      <c r="U2058" s="72"/>
      <c r="W2058" s="72"/>
      <c r="Y2058" s="72"/>
    </row>
    <row r="2059" spans="1:25" s="71" customFormat="1" x14ac:dyDescent="0.2">
      <c r="A2059" s="68" t="s">
        <v>12</v>
      </c>
      <c r="B2059" s="68" t="s">
        <v>23</v>
      </c>
      <c r="C2059" s="68" t="s">
        <v>10</v>
      </c>
      <c r="D2059" s="68" t="s">
        <v>290</v>
      </c>
      <c r="E2059" s="89">
        <f>+IF(ISNUMBER(DATA!H2922),DATA!H2922,"n/a")</f>
        <v>3.7205279999999998</v>
      </c>
      <c r="F2059" s="79">
        <f>+IF(ISNUMBER(DATA!I2922),DATA!I2922,"n/a")</f>
        <v>-8.9163999999999993E-2</v>
      </c>
      <c r="G2059" s="89">
        <f>+IF(ISNUMBER(DATA!J2922),DATA!J2922,"n/a")</f>
        <v>3.6933370000000001</v>
      </c>
      <c r="H2059" s="79">
        <f>+IF(ISNUMBER(DATA!K2922),DATA!K2922,"n/a")</f>
        <v>-5.8487999999999998E-2</v>
      </c>
      <c r="I2059" s="89">
        <f>+IF(ISNUMBER(DATA!L2922),DATA!L2922,"n/a")</f>
        <v>3.66154</v>
      </c>
      <c r="J2059" s="79">
        <f>+IF(ISNUMBER(DATA!M2922),DATA!M2922,"n/a")</f>
        <v>-5.0258999999999998E-2</v>
      </c>
      <c r="K2059" s="89">
        <f>+IF(ISNUMBER(DATA!N2922),DATA!N2922,"n/a")</f>
        <v>3.701206</v>
      </c>
      <c r="L2059" s="79">
        <f>+IF(ISNUMBER(DATA!O2922),DATA!O2922,"n/a")</f>
        <v>-4.4749999999999998E-2</v>
      </c>
      <c r="M2059" s="68"/>
      <c r="N2059" s="68"/>
      <c r="O2059" s="68"/>
      <c r="P2059" s="68"/>
      <c r="Q2059" s="68"/>
      <c r="S2059" s="72"/>
      <c r="U2059" s="72"/>
      <c r="W2059" s="72"/>
      <c r="Y2059" s="72"/>
    </row>
    <row r="2060" spans="1:25" s="71" customFormat="1" x14ac:dyDescent="0.2">
      <c r="A2060" s="68" t="s">
        <v>12</v>
      </c>
      <c r="B2060" s="68" t="s">
        <v>23</v>
      </c>
      <c r="C2060" s="68" t="s">
        <v>10</v>
      </c>
      <c r="D2060" s="68" t="s">
        <v>291</v>
      </c>
      <c r="E2060" s="89">
        <f>+IF(ISNUMBER(DATA!H2923),DATA!H2923,"n/a")</f>
        <v>3.897446</v>
      </c>
      <c r="F2060" s="79">
        <f>+IF(ISNUMBER(DATA!I2923),DATA!I2923,"n/a")</f>
        <v>2.4306000000000001E-2</v>
      </c>
      <c r="G2060" s="89">
        <f>+IF(ISNUMBER(DATA!J2923),DATA!J2923,"n/a")</f>
        <v>3.8740890000000001</v>
      </c>
      <c r="H2060" s="79">
        <f>+IF(ISNUMBER(DATA!K2923),DATA!K2923,"n/a")</f>
        <v>2.4849E-2</v>
      </c>
      <c r="I2060" s="89">
        <f>+IF(ISNUMBER(DATA!L2923),DATA!L2923,"n/a")</f>
        <v>3.8340079999999999</v>
      </c>
      <c r="J2060" s="79">
        <f>+IF(ISNUMBER(DATA!M2923),DATA!M2923,"n/a")</f>
        <v>1.3772E-2</v>
      </c>
      <c r="K2060" s="89">
        <f>+IF(ISNUMBER(DATA!N2923),DATA!N2923,"n/a")</f>
        <v>3.749689</v>
      </c>
      <c r="L2060" s="79">
        <f>+IF(ISNUMBER(DATA!O2923),DATA!O2923,"n/a")</f>
        <v>8.6689999999999996E-3</v>
      </c>
      <c r="M2060" s="68"/>
      <c r="N2060" s="68"/>
      <c r="O2060" s="68"/>
      <c r="P2060" s="68"/>
      <c r="Q2060" s="68"/>
      <c r="S2060" s="72"/>
      <c r="U2060" s="72"/>
      <c r="W2060" s="72"/>
      <c r="Y2060" s="72"/>
    </row>
    <row r="2061" spans="1:25" s="71" customFormat="1" x14ac:dyDescent="0.2">
      <c r="A2061" s="68" t="s">
        <v>12</v>
      </c>
      <c r="B2061" s="68" t="s">
        <v>23</v>
      </c>
      <c r="C2061" s="68" t="s">
        <v>10</v>
      </c>
      <c r="D2061" s="68" t="s">
        <v>292</v>
      </c>
      <c r="E2061" s="89">
        <f>+IF(ISNUMBER(DATA!H2924),DATA!H2924,"n/a")</f>
        <v>3.3081450000000001</v>
      </c>
      <c r="F2061" s="79">
        <f>+IF(ISNUMBER(DATA!I2924),DATA!I2924,"n/a")</f>
        <v>-8.2045999999999994E-2</v>
      </c>
      <c r="G2061" s="89">
        <f>+IF(ISNUMBER(DATA!J2924),DATA!J2924,"n/a")</f>
        <v>3.6405430000000001</v>
      </c>
      <c r="H2061" s="79">
        <f>+IF(ISNUMBER(DATA!K2924),DATA!K2924,"n/a")</f>
        <v>-1.213E-2</v>
      </c>
      <c r="I2061" s="89">
        <f>+IF(ISNUMBER(DATA!L2924),DATA!L2924,"n/a")</f>
        <v>3.5364110000000002</v>
      </c>
      <c r="J2061" s="79">
        <f>+IF(ISNUMBER(DATA!M2924),DATA!M2924,"n/a")</f>
        <v>-3.1622999999999998E-2</v>
      </c>
      <c r="K2061" s="89">
        <f>+IF(ISNUMBER(DATA!N2924),DATA!N2924,"n/a")</f>
        <v>3.4358059999999999</v>
      </c>
      <c r="L2061" s="79">
        <f>+IF(ISNUMBER(DATA!O2924),DATA!O2924,"n/a")</f>
        <v>-3.0747E-2</v>
      </c>
      <c r="M2061" s="68"/>
      <c r="N2061" s="68"/>
      <c r="O2061" s="68"/>
      <c r="P2061" s="68"/>
      <c r="Q2061" s="68"/>
      <c r="S2061" s="72"/>
      <c r="U2061" s="72"/>
      <c r="W2061" s="72"/>
      <c r="Y2061" s="72"/>
    </row>
    <row r="2062" spans="1:25" s="71" customFormat="1" x14ac:dyDescent="0.2">
      <c r="A2062" s="68" t="s">
        <v>12</v>
      </c>
      <c r="B2062" s="68" t="s">
        <v>23</v>
      </c>
      <c r="C2062" s="68" t="s">
        <v>10</v>
      </c>
      <c r="D2062" s="68" t="s">
        <v>293</v>
      </c>
      <c r="E2062" s="89">
        <f>+IF(ISNUMBER(DATA!H2925),DATA!H2925,"n/a")</f>
        <v>4.0066930000000003</v>
      </c>
      <c r="F2062" s="79">
        <f>+IF(ISNUMBER(DATA!I2925),DATA!I2925,"n/a")</f>
        <v>0.10508199999999999</v>
      </c>
      <c r="G2062" s="89">
        <f>+IF(ISNUMBER(DATA!J2925),DATA!J2925,"n/a")</f>
        <v>3.8986299999999998</v>
      </c>
      <c r="H2062" s="79">
        <f>+IF(ISNUMBER(DATA!K2925),DATA!K2925,"n/a")</f>
        <v>4.5557E-2</v>
      </c>
      <c r="I2062" s="89">
        <f>+IF(ISNUMBER(DATA!L2925),DATA!L2925,"n/a")</f>
        <v>3.9345409999999998</v>
      </c>
      <c r="J2062" s="79">
        <f>+IF(ISNUMBER(DATA!M2925),DATA!M2925,"n/a")</f>
        <v>3.7453E-2</v>
      </c>
      <c r="K2062" s="89">
        <f>+IF(ISNUMBER(DATA!N2925),DATA!N2925,"n/a")</f>
        <v>3.9202439999999998</v>
      </c>
      <c r="L2062" s="79">
        <f>+IF(ISNUMBER(DATA!O2925),DATA!O2925,"n/a")</f>
        <v>1.8266000000000001E-2</v>
      </c>
      <c r="M2062" s="68"/>
      <c r="N2062" s="68"/>
      <c r="O2062" s="68"/>
      <c r="P2062" s="68"/>
      <c r="Q2062" s="68"/>
      <c r="S2062" s="72"/>
      <c r="U2062" s="72"/>
      <c r="W2062" s="72"/>
      <c r="Y2062" s="72"/>
    </row>
    <row r="2063" spans="1:25" s="71" customFormat="1" x14ac:dyDescent="0.2">
      <c r="A2063" s="68" t="s">
        <v>12</v>
      </c>
      <c r="B2063" s="68" t="s">
        <v>23</v>
      </c>
      <c r="C2063" s="68" t="s">
        <v>10</v>
      </c>
      <c r="D2063" s="68" t="s">
        <v>294</v>
      </c>
      <c r="E2063" s="89">
        <f>+IF(ISNUMBER(DATA!H2926),DATA!H2926,"n/a")</f>
        <v>4.1986410000000003</v>
      </c>
      <c r="F2063" s="79">
        <f>+IF(ISNUMBER(DATA!I2926),DATA!I2926,"n/a")</f>
        <v>0.17880299999999999</v>
      </c>
      <c r="G2063" s="89">
        <f>+IF(ISNUMBER(DATA!J2926),DATA!J2926,"n/a")</f>
        <v>3.9508809999999999</v>
      </c>
      <c r="H2063" s="79">
        <f>+IF(ISNUMBER(DATA!K2926),DATA!K2926,"n/a")</f>
        <v>2.4830999999999999E-2</v>
      </c>
      <c r="I2063" s="89">
        <f>+IF(ISNUMBER(DATA!L2926),DATA!L2926,"n/a")</f>
        <v>4.0356870000000002</v>
      </c>
      <c r="J2063" s="79">
        <f>+IF(ISNUMBER(DATA!M2926),DATA!M2926,"n/a")</f>
        <v>3.9843000000000003E-2</v>
      </c>
      <c r="K2063" s="89">
        <f>+IF(ISNUMBER(DATA!N2926),DATA!N2926,"n/a")</f>
        <v>3.935206</v>
      </c>
      <c r="L2063" s="79">
        <f>+IF(ISNUMBER(DATA!O2926),DATA!O2926,"n/a")</f>
        <v>1.5077E-2</v>
      </c>
      <c r="M2063" s="68"/>
      <c r="N2063" s="68"/>
      <c r="O2063" s="68"/>
      <c r="P2063" s="68"/>
      <c r="Q2063" s="68"/>
      <c r="S2063" s="72"/>
      <c r="U2063" s="72"/>
      <c r="W2063" s="72"/>
      <c r="Y2063" s="72"/>
    </row>
    <row r="2064" spans="1:25" s="71" customFormat="1" x14ac:dyDescent="0.2">
      <c r="A2064" s="68" t="s">
        <v>12</v>
      </c>
      <c r="B2064" s="68" t="s">
        <v>23</v>
      </c>
      <c r="C2064" s="68" t="s">
        <v>10</v>
      </c>
      <c r="D2064" s="68" t="s">
        <v>295</v>
      </c>
      <c r="E2064" s="89">
        <f>+IF(ISNUMBER(DATA!H2927),DATA!H2927,"n/a")</f>
        <v>3.6982810000000002</v>
      </c>
      <c r="F2064" s="79">
        <f>+IF(ISNUMBER(DATA!I2927),DATA!I2927,"n/a")</f>
        <v>-2.9877999999999998E-2</v>
      </c>
      <c r="G2064" s="89">
        <f>+IF(ISNUMBER(DATA!J2927),DATA!J2927,"n/a")</f>
        <v>3.6715089999999999</v>
      </c>
      <c r="H2064" s="79">
        <f>+IF(ISNUMBER(DATA!K2927),DATA!K2927,"n/a")</f>
        <v>-4.4193000000000003E-2</v>
      </c>
      <c r="I2064" s="89">
        <f>+IF(ISNUMBER(DATA!L2927),DATA!L2927,"n/a")</f>
        <v>3.6752090000000002</v>
      </c>
      <c r="J2064" s="79">
        <f>+IF(ISNUMBER(DATA!M2927),DATA!M2927,"n/a")</f>
        <v>-3.8558000000000002E-2</v>
      </c>
      <c r="K2064" s="89">
        <f>+IF(ISNUMBER(DATA!N2927),DATA!N2927,"n/a")</f>
        <v>3.783436</v>
      </c>
      <c r="L2064" s="79">
        <f>+IF(ISNUMBER(DATA!O2927),DATA!O2927,"n/a")</f>
        <v>9.8370000000000003E-3</v>
      </c>
      <c r="M2064" s="68"/>
      <c r="N2064" s="68"/>
      <c r="O2064" s="68"/>
      <c r="P2064" s="68"/>
      <c r="Q2064" s="68"/>
      <c r="S2064" s="72"/>
      <c r="U2064" s="72"/>
      <c r="W2064" s="72"/>
      <c r="Y2064" s="72"/>
    </row>
    <row r="2065" spans="1:25" s="71" customFormat="1" x14ac:dyDescent="0.2">
      <c r="A2065" s="68" t="s">
        <v>12</v>
      </c>
      <c r="B2065" s="68" t="s">
        <v>23</v>
      </c>
      <c r="C2065" s="68" t="s">
        <v>10</v>
      </c>
      <c r="D2065" s="68" t="s">
        <v>296</v>
      </c>
      <c r="E2065" s="89">
        <f>+IF(ISNUMBER(DATA!H2928),DATA!H2928,"n/a")</f>
        <v>3.8445550000000002</v>
      </c>
      <c r="F2065" s="79">
        <f>+IF(ISNUMBER(DATA!I2928),DATA!I2928,"n/a")</f>
        <v>-2.6886E-2</v>
      </c>
      <c r="G2065" s="89">
        <f>+IF(ISNUMBER(DATA!J2928),DATA!J2928,"n/a")</f>
        <v>3.840935</v>
      </c>
      <c r="H2065" s="79">
        <f>+IF(ISNUMBER(DATA!K2928),DATA!K2928,"n/a")</f>
        <v>-7.6800000000000002E-3</v>
      </c>
      <c r="I2065" s="89">
        <f>+IF(ISNUMBER(DATA!L2928),DATA!L2928,"n/a")</f>
        <v>3.8502740000000002</v>
      </c>
      <c r="J2065" s="79">
        <f>+IF(ISNUMBER(DATA!M2928),DATA!M2928,"n/a")</f>
        <v>1.712E-3</v>
      </c>
      <c r="K2065" s="89">
        <f>+IF(ISNUMBER(DATA!N2928),DATA!N2928,"n/a")</f>
        <v>3.8255210000000002</v>
      </c>
      <c r="L2065" s="79">
        <f>+IF(ISNUMBER(DATA!O2928),DATA!O2928,"n/a")</f>
        <v>1.6095000000000002E-2</v>
      </c>
      <c r="M2065" s="68"/>
      <c r="N2065" s="68"/>
      <c r="O2065" s="68"/>
      <c r="P2065" s="68"/>
      <c r="Q2065" s="68"/>
      <c r="S2065" s="72"/>
      <c r="U2065" s="72"/>
      <c r="W2065" s="72"/>
      <c r="Y2065" s="72"/>
    </row>
    <row r="2066" spans="1:25" s="71" customFormat="1" x14ac:dyDescent="0.2">
      <c r="A2066" s="68" t="s">
        <v>12</v>
      </c>
      <c r="B2066" s="68" t="s">
        <v>23</v>
      </c>
      <c r="C2066" s="68" t="s">
        <v>10</v>
      </c>
      <c r="D2066" s="68" t="s">
        <v>297</v>
      </c>
      <c r="E2066" s="89">
        <f>+IF(ISNUMBER(DATA!H2929),DATA!H2929,"n/a")</f>
        <v>3.7901009999999999</v>
      </c>
      <c r="F2066" s="79">
        <f>+IF(ISNUMBER(DATA!I2929),DATA!I2929,"n/a")</f>
        <v>1.25E-3</v>
      </c>
      <c r="G2066" s="89">
        <f>+IF(ISNUMBER(DATA!J2929),DATA!J2929,"n/a")</f>
        <v>3.6926420000000002</v>
      </c>
      <c r="H2066" s="79">
        <f>+IF(ISNUMBER(DATA!K2929),DATA!K2929,"n/a")</f>
        <v>9.0310000000000008E-3</v>
      </c>
      <c r="I2066" s="89">
        <f>+IF(ISNUMBER(DATA!L2929),DATA!L2929,"n/a")</f>
        <v>3.6579410000000001</v>
      </c>
      <c r="J2066" s="79">
        <f>+IF(ISNUMBER(DATA!M2929),DATA!M2929,"n/a")</f>
        <v>-6.2100000000000002E-4</v>
      </c>
      <c r="K2066" s="89">
        <f>+IF(ISNUMBER(DATA!N2929),DATA!N2929,"n/a")</f>
        <v>3.6572239999999998</v>
      </c>
      <c r="L2066" s="79">
        <f>+IF(ISNUMBER(DATA!O2929),DATA!O2929,"n/a")</f>
        <v>-6.6480000000000003E-3</v>
      </c>
      <c r="M2066" s="68"/>
      <c r="N2066" s="68"/>
      <c r="O2066" s="68"/>
      <c r="P2066" s="68"/>
      <c r="Q2066" s="68"/>
      <c r="S2066" s="72"/>
      <c r="U2066" s="72"/>
      <c r="W2066" s="72"/>
      <c r="Y2066" s="72"/>
    </row>
    <row r="2067" spans="1:25" s="71" customFormat="1" x14ac:dyDescent="0.2">
      <c r="A2067" s="68" t="s">
        <v>12</v>
      </c>
      <c r="B2067" s="68" t="s">
        <v>23</v>
      </c>
      <c r="C2067" s="68" t="s">
        <v>10</v>
      </c>
      <c r="D2067" s="68" t="s">
        <v>298</v>
      </c>
      <c r="E2067" s="89">
        <f>+IF(ISNUMBER(DATA!H2930),DATA!H2930,"n/a")</f>
        <v>4.3973050000000002</v>
      </c>
      <c r="F2067" s="79">
        <f>+IF(ISNUMBER(DATA!I2930),DATA!I2930,"n/a")</f>
        <v>7.7013999999999999E-2</v>
      </c>
      <c r="G2067" s="89">
        <f>+IF(ISNUMBER(DATA!J2930),DATA!J2930,"n/a")</f>
        <v>4.3338140000000003</v>
      </c>
      <c r="H2067" s="79">
        <f>+IF(ISNUMBER(DATA!K2930),DATA!K2930,"n/a")</f>
        <v>2.2793000000000001E-2</v>
      </c>
      <c r="I2067" s="89">
        <f>+IF(ISNUMBER(DATA!L2930),DATA!L2930,"n/a")</f>
        <v>4.2550160000000004</v>
      </c>
      <c r="J2067" s="79">
        <f>+IF(ISNUMBER(DATA!M2930),DATA!M2930,"n/a")</f>
        <v>1.436E-3</v>
      </c>
      <c r="K2067" s="89">
        <f>+IF(ISNUMBER(DATA!N2930),DATA!N2930,"n/a")</f>
        <v>4.2584229999999996</v>
      </c>
      <c r="L2067" s="79">
        <f>+IF(ISNUMBER(DATA!O2930),DATA!O2930,"n/a")</f>
        <v>9.3950000000000006E-3</v>
      </c>
      <c r="M2067" s="68"/>
      <c r="N2067" s="68"/>
      <c r="O2067" s="68"/>
      <c r="P2067" s="68"/>
      <c r="Q2067" s="68"/>
      <c r="S2067" s="72"/>
      <c r="U2067" s="72"/>
      <c r="W2067" s="72"/>
      <c r="Y2067" s="72"/>
    </row>
    <row r="2068" spans="1:25" s="71" customFormat="1" x14ac:dyDescent="0.2">
      <c r="A2068" s="68" t="s">
        <v>12</v>
      </c>
      <c r="B2068" s="68" t="s">
        <v>23</v>
      </c>
      <c r="C2068" s="68" t="s">
        <v>10</v>
      </c>
      <c r="D2068" s="68" t="s">
        <v>299</v>
      </c>
      <c r="E2068" s="89">
        <f>+IF(ISNUMBER(DATA!H2931),DATA!H2931,"n/a")</f>
        <v>4.249174</v>
      </c>
      <c r="F2068" s="79">
        <f>+IF(ISNUMBER(DATA!I2931),DATA!I2931,"n/a")</f>
        <v>2.4108000000000001E-2</v>
      </c>
      <c r="G2068" s="89">
        <f>+IF(ISNUMBER(DATA!J2931),DATA!J2931,"n/a")</f>
        <v>4.2304599999999999</v>
      </c>
      <c r="H2068" s="79">
        <f>+IF(ISNUMBER(DATA!K2931),DATA!K2931,"n/a")</f>
        <v>-1.3475000000000001E-2</v>
      </c>
      <c r="I2068" s="89">
        <f>+IF(ISNUMBER(DATA!L2931),DATA!L2931,"n/a")</f>
        <v>4.204885</v>
      </c>
      <c r="J2068" s="79">
        <f>+IF(ISNUMBER(DATA!M2931),DATA!M2931,"n/a")</f>
        <v>-5.3767000000000002E-2</v>
      </c>
      <c r="K2068" s="89">
        <f>+IF(ISNUMBER(DATA!N2931),DATA!N2931,"n/a")</f>
        <v>4.2505810000000004</v>
      </c>
      <c r="L2068" s="79">
        <f>+IF(ISNUMBER(DATA!O2931),DATA!O2931,"n/a")</f>
        <v>-7.7064999999999995E-2</v>
      </c>
      <c r="M2068" s="68"/>
      <c r="N2068" s="68"/>
      <c r="O2068" s="68"/>
      <c r="P2068" s="68"/>
      <c r="Q2068" s="68"/>
      <c r="S2068" s="72"/>
      <c r="U2068" s="72"/>
      <c r="W2068" s="72"/>
      <c r="Y2068" s="72"/>
    </row>
    <row r="2069" spans="1:25" s="71" customFormat="1" x14ac:dyDescent="0.2">
      <c r="A2069" s="68" t="s">
        <v>12</v>
      </c>
      <c r="B2069" s="68" t="s">
        <v>23</v>
      </c>
      <c r="C2069" s="68" t="s">
        <v>10</v>
      </c>
      <c r="D2069" s="68" t="s">
        <v>300</v>
      </c>
      <c r="E2069" s="89">
        <f>+IF(ISNUMBER(DATA!H2932),DATA!H2932,"n/a")</f>
        <v>3.7886959999999998</v>
      </c>
      <c r="F2069" s="79">
        <f>+IF(ISNUMBER(DATA!I2932),DATA!I2932,"n/a")</f>
        <v>9.502E-3</v>
      </c>
      <c r="G2069" s="89">
        <f>+IF(ISNUMBER(DATA!J2932),DATA!J2932,"n/a")</f>
        <v>3.7574559999999999</v>
      </c>
      <c r="H2069" s="79">
        <f>+IF(ISNUMBER(DATA!K2932),DATA!K2932,"n/a")</f>
        <v>-1.5657999999999998E-2</v>
      </c>
      <c r="I2069" s="89">
        <f>+IF(ISNUMBER(DATA!L2932),DATA!L2932,"n/a")</f>
        <v>3.7610730000000001</v>
      </c>
      <c r="J2069" s="79">
        <f>+IF(ISNUMBER(DATA!M2932),DATA!M2932,"n/a")</f>
        <v>-1.1499000000000001E-2</v>
      </c>
      <c r="K2069" s="89">
        <f>+IF(ISNUMBER(DATA!N2932),DATA!N2932,"n/a")</f>
        <v>3.7633359999999998</v>
      </c>
      <c r="L2069" s="79">
        <f>+IF(ISNUMBER(DATA!O2932),DATA!O2932,"n/a")</f>
        <v>1.3339999999999999E-3</v>
      </c>
      <c r="M2069" s="68"/>
      <c r="N2069" s="68"/>
      <c r="O2069" s="68"/>
      <c r="P2069" s="68"/>
      <c r="Q2069" s="68"/>
      <c r="S2069" s="72"/>
      <c r="U2069" s="72"/>
      <c r="W2069" s="72"/>
      <c r="Y2069" s="72"/>
    </row>
    <row r="2070" spans="1:25" s="71" customFormat="1" x14ac:dyDescent="0.2">
      <c r="A2070" s="68" t="s">
        <v>12</v>
      </c>
      <c r="B2070" s="68" t="s">
        <v>23</v>
      </c>
      <c r="C2070" s="68" t="s">
        <v>10</v>
      </c>
      <c r="D2070" s="68" t="s">
        <v>301</v>
      </c>
      <c r="E2070" s="89">
        <f>+IF(ISNUMBER(DATA!H2933),DATA!H2933,"n/a")</f>
        <v>3.835372</v>
      </c>
      <c r="F2070" s="79">
        <f>+IF(ISNUMBER(DATA!I2933),DATA!I2933,"n/a")</f>
        <v>-1.4453000000000001E-2</v>
      </c>
      <c r="G2070" s="89">
        <f>+IF(ISNUMBER(DATA!J2933),DATA!J2933,"n/a")</f>
        <v>3.7512430000000001</v>
      </c>
      <c r="H2070" s="79">
        <f>+IF(ISNUMBER(DATA!K2933),DATA!K2933,"n/a")</f>
        <v>2.6380000000000002E-3</v>
      </c>
      <c r="I2070" s="89">
        <f>+IF(ISNUMBER(DATA!L2933),DATA!L2933,"n/a")</f>
        <v>3.7088869999999998</v>
      </c>
      <c r="J2070" s="79">
        <f>+IF(ISNUMBER(DATA!M2933),DATA!M2933,"n/a")</f>
        <v>-5.7080000000000004E-3</v>
      </c>
      <c r="K2070" s="89">
        <f>+IF(ISNUMBER(DATA!N2933),DATA!N2933,"n/a")</f>
        <v>3.7227359999999998</v>
      </c>
      <c r="L2070" s="79">
        <f>+IF(ISNUMBER(DATA!O2933),DATA!O2933,"n/a")</f>
        <v>-4.2230000000000002E-3</v>
      </c>
      <c r="M2070" s="68"/>
      <c r="N2070" s="68"/>
      <c r="O2070" s="68"/>
      <c r="P2070" s="68"/>
      <c r="Q2070" s="68"/>
      <c r="S2070" s="72"/>
      <c r="U2070" s="72"/>
      <c r="W2070" s="72"/>
      <c r="Y2070" s="72"/>
    </row>
    <row r="2071" spans="1:25" s="71" customFormat="1" x14ac:dyDescent="0.2">
      <c r="A2071" s="68" t="s">
        <v>12</v>
      </c>
      <c r="B2071" s="68" t="s">
        <v>23</v>
      </c>
      <c r="C2071" s="68" t="s">
        <v>10</v>
      </c>
      <c r="D2071" s="68" t="s">
        <v>302</v>
      </c>
      <c r="E2071" s="89">
        <f>+IF(ISNUMBER(DATA!H2934),DATA!H2934,"n/a")</f>
        <v>3.180831</v>
      </c>
      <c r="F2071" s="79">
        <f>+IF(ISNUMBER(DATA!I2934),DATA!I2934,"n/a")</f>
        <v>-8.6449999999999999E-3</v>
      </c>
      <c r="G2071" s="89">
        <f>+IF(ISNUMBER(DATA!J2934),DATA!J2934,"n/a")</f>
        <v>3.2213430000000001</v>
      </c>
      <c r="H2071" s="79">
        <f>+IF(ISNUMBER(DATA!K2934),DATA!K2934,"n/a")</f>
        <v>-4.7216000000000001E-2</v>
      </c>
      <c r="I2071" s="89">
        <f>+IF(ISNUMBER(DATA!L2934),DATA!L2934,"n/a")</f>
        <v>3.2786580000000001</v>
      </c>
      <c r="J2071" s="79">
        <f>+IF(ISNUMBER(DATA!M2934),DATA!M2934,"n/a")</f>
        <v>-2.7097E-2</v>
      </c>
      <c r="K2071" s="89">
        <f>+IF(ISNUMBER(DATA!N2934),DATA!N2934,"n/a")</f>
        <v>3.3896630000000001</v>
      </c>
      <c r="L2071" s="79">
        <f>+IF(ISNUMBER(DATA!O2934),DATA!O2934,"n/a")</f>
        <v>-1.9493E-2</v>
      </c>
      <c r="M2071" s="68"/>
      <c r="N2071" s="68"/>
      <c r="O2071" s="68"/>
      <c r="P2071" s="68"/>
      <c r="Q2071" s="68"/>
      <c r="S2071" s="72"/>
      <c r="U2071" s="72"/>
      <c r="W2071" s="72"/>
      <c r="Y2071" s="72"/>
    </row>
    <row r="2072" spans="1:25" s="71" customFormat="1" x14ac:dyDescent="0.2">
      <c r="A2072" s="68" t="s">
        <v>12</v>
      </c>
      <c r="B2072" s="68" t="s">
        <v>23</v>
      </c>
      <c r="C2072" s="68" t="s">
        <v>10</v>
      </c>
      <c r="D2072" s="68" t="s">
        <v>303</v>
      </c>
      <c r="E2072" s="89">
        <f>+IF(ISNUMBER(DATA!H2935),DATA!H2935,"n/a")</f>
        <v>3.2294369999999999</v>
      </c>
      <c r="F2072" s="79">
        <f>+IF(ISNUMBER(DATA!I2935),DATA!I2935,"n/a")</f>
        <v>-4.1250000000000002E-2</v>
      </c>
      <c r="G2072" s="89">
        <f>+IF(ISNUMBER(DATA!J2935),DATA!J2935,"n/a")</f>
        <v>3.2778390000000002</v>
      </c>
      <c r="H2072" s="79">
        <f>+IF(ISNUMBER(DATA!K2935),DATA!K2935,"n/a")</f>
        <v>-3.6332999999999997E-2</v>
      </c>
      <c r="I2072" s="89">
        <f>+IF(ISNUMBER(DATA!L2935),DATA!L2935,"n/a")</f>
        <v>3.3450880000000001</v>
      </c>
      <c r="J2072" s="79">
        <f>+IF(ISNUMBER(DATA!M2935),DATA!M2935,"n/a")</f>
        <v>-2.0361000000000001E-2</v>
      </c>
      <c r="K2072" s="89">
        <f>+IF(ISNUMBER(DATA!N2935),DATA!N2935,"n/a")</f>
        <v>3.374984</v>
      </c>
      <c r="L2072" s="79">
        <f>+IF(ISNUMBER(DATA!O2935),DATA!O2935,"n/a")</f>
        <v>-4.351E-2</v>
      </c>
      <c r="M2072" s="68"/>
      <c r="N2072" s="68"/>
      <c r="O2072" s="68"/>
      <c r="P2072" s="68"/>
      <c r="Q2072" s="68"/>
      <c r="S2072" s="72"/>
      <c r="U2072" s="72"/>
      <c r="W2072" s="72"/>
      <c r="Y2072" s="72"/>
    </row>
    <row r="2073" spans="1:25" s="71" customFormat="1" x14ac:dyDescent="0.2">
      <c r="A2073" s="68" t="s">
        <v>12</v>
      </c>
      <c r="B2073" s="68" t="s">
        <v>23</v>
      </c>
      <c r="C2073" s="68" t="s">
        <v>10</v>
      </c>
      <c r="D2073" s="68" t="s">
        <v>304</v>
      </c>
      <c r="E2073" s="89">
        <f>+IF(ISNUMBER(DATA!H2936),DATA!H2936,"n/a")</f>
        <v>3.7486700000000002</v>
      </c>
      <c r="F2073" s="79">
        <f>+IF(ISNUMBER(DATA!I2936),DATA!I2936,"n/a")</f>
        <v>-1.8440999999999999E-2</v>
      </c>
      <c r="G2073" s="89">
        <f>+IF(ISNUMBER(DATA!J2936),DATA!J2936,"n/a")</f>
        <v>3.7142930000000001</v>
      </c>
      <c r="H2073" s="79">
        <f>+IF(ISNUMBER(DATA!K2936),DATA!K2936,"n/a")</f>
        <v>-2.9742000000000001E-2</v>
      </c>
      <c r="I2073" s="89">
        <f>+IF(ISNUMBER(DATA!L2936),DATA!L2936,"n/a")</f>
        <v>3.7213569999999998</v>
      </c>
      <c r="J2073" s="79">
        <f>+IF(ISNUMBER(DATA!M2936),DATA!M2936,"n/a")</f>
        <v>-3.1652E-2</v>
      </c>
      <c r="K2073" s="89">
        <f>+IF(ISNUMBER(DATA!N2936),DATA!N2936,"n/a")</f>
        <v>3.7451129999999999</v>
      </c>
      <c r="L2073" s="79">
        <f>+IF(ISNUMBER(DATA!O2936),DATA!O2936,"n/a")</f>
        <v>-2.2040000000000001E-2</v>
      </c>
      <c r="M2073" s="68"/>
      <c r="N2073" s="68"/>
      <c r="O2073" s="68"/>
      <c r="P2073" s="68"/>
      <c r="Q2073" s="68"/>
      <c r="S2073" s="72"/>
      <c r="U2073" s="72"/>
      <c r="W2073" s="72"/>
      <c r="Y2073" s="72"/>
    </row>
    <row r="2074" spans="1:25" s="71" customFormat="1" x14ac:dyDescent="0.2">
      <c r="A2074" s="68" t="s">
        <v>12</v>
      </c>
      <c r="B2074" s="68" t="s">
        <v>23</v>
      </c>
      <c r="C2074" s="68" t="s">
        <v>10</v>
      </c>
      <c r="D2074" s="68" t="s">
        <v>305</v>
      </c>
      <c r="E2074" s="89">
        <f>+IF(ISNUMBER(DATA!H2937),DATA!H2937,"n/a")</f>
        <v>3.881313</v>
      </c>
      <c r="F2074" s="79">
        <f>+IF(ISNUMBER(DATA!I2937),DATA!I2937,"n/a")</f>
        <v>2.1853000000000001E-2</v>
      </c>
      <c r="G2074" s="89">
        <f>+IF(ISNUMBER(DATA!J2937),DATA!J2937,"n/a")</f>
        <v>3.7908460000000002</v>
      </c>
      <c r="H2074" s="79">
        <f>+IF(ISNUMBER(DATA!K2937),DATA!K2937,"n/a")</f>
        <v>1.282E-2</v>
      </c>
      <c r="I2074" s="89">
        <f>+IF(ISNUMBER(DATA!L2937),DATA!L2937,"n/a")</f>
        <v>3.767417</v>
      </c>
      <c r="J2074" s="79">
        <f>+IF(ISNUMBER(DATA!M2937),DATA!M2937,"n/a")</f>
        <v>3.6819999999999999E-3</v>
      </c>
      <c r="K2074" s="89">
        <f>+IF(ISNUMBER(DATA!N2937),DATA!N2937,"n/a")</f>
        <v>3.7552020000000002</v>
      </c>
      <c r="L2074" s="79">
        <f>+IF(ISNUMBER(DATA!O2937),DATA!O2937,"n/a")</f>
        <v>-3.5119999999999999E-3</v>
      </c>
      <c r="M2074" s="68"/>
      <c r="N2074" s="68"/>
      <c r="O2074" s="68"/>
      <c r="P2074" s="68"/>
      <c r="Q2074" s="68"/>
      <c r="S2074" s="72"/>
      <c r="U2074" s="72"/>
      <c r="W2074" s="72"/>
      <c r="Y2074" s="72"/>
    </row>
    <row r="2075" spans="1:25" s="71" customFormat="1" x14ac:dyDescent="0.2">
      <c r="A2075" s="68" t="s">
        <v>12</v>
      </c>
      <c r="B2075" s="68" t="s">
        <v>23</v>
      </c>
      <c r="C2075" s="68" t="s">
        <v>10</v>
      </c>
      <c r="D2075" s="68" t="s">
        <v>306</v>
      </c>
      <c r="E2075" s="89">
        <f>+IF(ISNUMBER(DATA!H2938),DATA!H2938,"n/a")</f>
        <v>3.7148639999999999</v>
      </c>
      <c r="F2075" s="79">
        <f>+IF(ISNUMBER(DATA!I2938),DATA!I2938,"n/a")</f>
        <v>-9.8266999999999993E-2</v>
      </c>
      <c r="G2075" s="89">
        <f>+IF(ISNUMBER(DATA!J2938),DATA!J2938,"n/a")</f>
        <v>3.66588</v>
      </c>
      <c r="H2075" s="79">
        <f>+IF(ISNUMBER(DATA!K2938),DATA!K2938,"n/a")</f>
        <v>-0.137629</v>
      </c>
      <c r="I2075" s="89">
        <f>+IF(ISNUMBER(DATA!L2938),DATA!L2938,"n/a")</f>
        <v>3.6554380000000002</v>
      </c>
      <c r="J2075" s="79">
        <f>+IF(ISNUMBER(DATA!M2938),DATA!M2938,"n/a")</f>
        <v>-0.122612</v>
      </c>
      <c r="K2075" s="89">
        <f>+IF(ISNUMBER(DATA!N2938),DATA!N2938,"n/a")</f>
        <v>3.8827280000000002</v>
      </c>
      <c r="L2075" s="79">
        <f>+IF(ISNUMBER(DATA!O2938),DATA!O2938,"n/a")</f>
        <v>-5.8076999999999997E-2</v>
      </c>
      <c r="M2075" s="68"/>
      <c r="N2075" s="68"/>
      <c r="O2075" s="68"/>
      <c r="P2075" s="68"/>
      <c r="Q2075" s="68"/>
      <c r="S2075" s="72"/>
      <c r="U2075" s="72"/>
      <c r="W2075" s="72"/>
      <c r="Y2075" s="72"/>
    </row>
    <row r="2076" spans="1:25" s="71" customFormat="1" x14ac:dyDescent="0.2">
      <c r="A2076" s="68" t="s">
        <v>12</v>
      </c>
      <c r="B2076" s="68" t="s">
        <v>23</v>
      </c>
      <c r="C2076" s="68" t="s">
        <v>10</v>
      </c>
      <c r="D2076" s="68" t="s">
        <v>307</v>
      </c>
      <c r="E2076" s="89">
        <f>+IF(ISNUMBER(DATA!H2939),DATA!H2939,"n/a")</f>
        <v>3.5718260000000002</v>
      </c>
      <c r="F2076" s="79">
        <f>+IF(ISNUMBER(DATA!I2939),DATA!I2939,"n/a")</f>
        <v>8.9969999999999998E-3</v>
      </c>
      <c r="G2076" s="89">
        <f>+IF(ISNUMBER(DATA!J2939),DATA!J2939,"n/a")</f>
        <v>3.429081</v>
      </c>
      <c r="H2076" s="79">
        <f>+IF(ISNUMBER(DATA!K2939),DATA!K2939,"n/a")</f>
        <v>-2.4205999999999998E-2</v>
      </c>
      <c r="I2076" s="89">
        <f>+IF(ISNUMBER(DATA!L2939),DATA!L2939,"n/a")</f>
        <v>3.4773930000000002</v>
      </c>
      <c r="J2076" s="79">
        <f>+IF(ISNUMBER(DATA!M2939),DATA!M2939,"n/a")</f>
        <v>-1.5271E-2</v>
      </c>
      <c r="K2076" s="89">
        <f>+IF(ISNUMBER(DATA!N2939),DATA!N2939,"n/a")</f>
        <v>3.462027</v>
      </c>
      <c r="L2076" s="79">
        <f>+IF(ISNUMBER(DATA!O2939),DATA!O2939,"n/a")</f>
        <v>-2.2474999999999998E-2</v>
      </c>
      <c r="M2076" s="68"/>
      <c r="N2076" s="68"/>
      <c r="O2076" s="68"/>
      <c r="P2076" s="68"/>
      <c r="Q2076" s="68"/>
      <c r="S2076" s="72"/>
      <c r="U2076" s="72"/>
      <c r="W2076" s="72"/>
      <c r="Y2076" s="72"/>
    </row>
    <row r="2077" spans="1:25" s="71" customFormat="1" x14ac:dyDescent="0.2">
      <c r="A2077" s="68" t="s">
        <v>12</v>
      </c>
      <c r="B2077" s="68" t="s">
        <v>23</v>
      </c>
      <c r="C2077" s="68" t="s">
        <v>10</v>
      </c>
      <c r="D2077" s="68" t="s">
        <v>308</v>
      </c>
      <c r="E2077" s="89">
        <f>+IF(ISNUMBER(DATA!H2940),DATA!H2940,"n/a")</f>
        <v>3.825529</v>
      </c>
      <c r="F2077" s="79">
        <f>+IF(ISNUMBER(DATA!I2940),DATA!I2940,"n/a")</f>
        <v>5.5719999999999997E-3</v>
      </c>
      <c r="G2077" s="89">
        <f>+IF(ISNUMBER(DATA!J2940),DATA!J2940,"n/a")</f>
        <v>3.8474659999999998</v>
      </c>
      <c r="H2077" s="79">
        <f>+IF(ISNUMBER(DATA!K2940),DATA!K2940,"n/a")</f>
        <v>1.7777000000000001E-2</v>
      </c>
      <c r="I2077" s="89">
        <f>+IF(ISNUMBER(DATA!L2940),DATA!L2940,"n/a")</f>
        <v>3.9014090000000001</v>
      </c>
      <c r="J2077" s="79">
        <f>+IF(ISNUMBER(DATA!M2940),DATA!M2940,"n/a")</f>
        <v>2.8909000000000001E-2</v>
      </c>
      <c r="K2077" s="89">
        <f>+IF(ISNUMBER(DATA!N2940),DATA!N2940,"n/a")</f>
        <v>3.8593150000000001</v>
      </c>
      <c r="L2077" s="79">
        <f>+IF(ISNUMBER(DATA!O2940),DATA!O2940,"n/a")</f>
        <v>1.4999999999999999E-2</v>
      </c>
      <c r="M2077" s="68"/>
      <c r="N2077" s="68"/>
      <c r="O2077" s="68"/>
      <c r="P2077" s="68"/>
      <c r="Q2077" s="68"/>
      <c r="S2077" s="72"/>
      <c r="U2077" s="72"/>
      <c r="W2077" s="72"/>
      <c r="Y2077" s="72"/>
    </row>
    <row r="2078" spans="1:25" s="71" customFormat="1" x14ac:dyDescent="0.2">
      <c r="A2078" s="68" t="s">
        <v>12</v>
      </c>
      <c r="B2078" s="68" t="s">
        <v>23</v>
      </c>
      <c r="C2078" s="68" t="s">
        <v>10</v>
      </c>
      <c r="D2078" s="68" t="s">
        <v>309</v>
      </c>
      <c r="E2078" s="89">
        <f>+IF(ISNUMBER(DATA!H2941),DATA!H2941,"n/a")</f>
        <v>3.7672289999999999</v>
      </c>
      <c r="F2078" s="79">
        <f>+IF(ISNUMBER(DATA!I2941),DATA!I2941,"n/a")</f>
        <v>-9.1299999999999997E-4</v>
      </c>
      <c r="G2078" s="89">
        <f>+IF(ISNUMBER(DATA!J2941),DATA!J2941,"n/a")</f>
        <v>3.6859500000000001</v>
      </c>
      <c r="H2078" s="79">
        <f>+IF(ISNUMBER(DATA!K2941),DATA!K2941,"n/a")</f>
        <v>9.5309999999999995E-3</v>
      </c>
      <c r="I2078" s="89">
        <f>+IF(ISNUMBER(DATA!L2941),DATA!L2941,"n/a")</f>
        <v>3.650471</v>
      </c>
      <c r="J2078" s="79">
        <f>+IF(ISNUMBER(DATA!M2941),DATA!M2941,"n/a")</f>
        <v>1.354E-3</v>
      </c>
      <c r="K2078" s="89">
        <f>+IF(ISNUMBER(DATA!N2941),DATA!N2941,"n/a")</f>
        <v>3.6510129999999998</v>
      </c>
      <c r="L2078" s="79">
        <f>+IF(ISNUMBER(DATA!O2941),DATA!O2941,"n/a")</f>
        <v>-2.6329999999999999E-3</v>
      </c>
      <c r="M2078" s="68"/>
      <c r="N2078" s="68"/>
      <c r="O2078" s="68"/>
      <c r="P2078" s="68"/>
      <c r="Q2078" s="68"/>
      <c r="S2078" s="72"/>
      <c r="U2078" s="72"/>
      <c r="W2078" s="72"/>
      <c r="Y2078" s="72"/>
    </row>
    <row r="2079" spans="1:25" s="71" customFormat="1" x14ac:dyDescent="0.2">
      <c r="A2079" s="68" t="s">
        <v>12</v>
      </c>
      <c r="B2079" s="68" t="s">
        <v>23</v>
      </c>
      <c r="C2079" s="68" t="s">
        <v>10</v>
      </c>
      <c r="D2079" s="68" t="s">
        <v>310</v>
      </c>
      <c r="E2079" s="89">
        <f>+IF(ISNUMBER(DATA!H2942),DATA!H2942,"n/a")</f>
        <v>3.5032100000000002</v>
      </c>
      <c r="F2079" s="79">
        <f>+IF(ISNUMBER(DATA!I2942),DATA!I2942,"n/a")</f>
        <v>-5.3010000000000002E-2</v>
      </c>
      <c r="G2079" s="89">
        <f>+IF(ISNUMBER(DATA!J2942),DATA!J2942,"n/a")</f>
        <v>3.5701520000000002</v>
      </c>
      <c r="H2079" s="79">
        <f>+IF(ISNUMBER(DATA!K2942),DATA!K2942,"n/a")</f>
        <v>-2.0955000000000001E-2</v>
      </c>
      <c r="I2079" s="89">
        <f>+IF(ISNUMBER(DATA!L2942),DATA!L2942,"n/a")</f>
        <v>3.579844</v>
      </c>
      <c r="J2079" s="79">
        <f>+IF(ISNUMBER(DATA!M2942),DATA!M2942,"n/a")</f>
        <v>1.712E-3</v>
      </c>
      <c r="K2079" s="89">
        <f>+IF(ISNUMBER(DATA!N2942),DATA!N2942,"n/a")</f>
        <v>3.5622630000000002</v>
      </c>
      <c r="L2079" s="79">
        <f>+IF(ISNUMBER(DATA!O2942),DATA!O2942,"n/a")</f>
        <v>1.4421E-2</v>
      </c>
      <c r="M2079" s="68"/>
      <c r="N2079" s="68"/>
      <c r="O2079" s="68"/>
      <c r="P2079" s="68"/>
      <c r="Q2079" s="68"/>
      <c r="S2079" s="72"/>
      <c r="U2079" s="72"/>
      <c r="W2079" s="72"/>
      <c r="Y2079" s="72"/>
    </row>
    <row r="2080" spans="1:25" s="71" customFormat="1" x14ac:dyDescent="0.2">
      <c r="A2080" s="68" t="s">
        <v>12</v>
      </c>
      <c r="B2080" s="68" t="s">
        <v>23</v>
      </c>
      <c r="C2080" s="68" t="s">
        <v>10</v>
      </c>
      <c r="D2080" s="68" t="s">
        <v>311</v>
      </c>
      <c r="E2080" s="89">
        <f>+IF(ISNUMBER(DATA!H2943),DATA!H2943,"n/a")</f>
        <v>3.9343650000000001</v>
      </c>
      <c r="F2080" s="79">
        <f>+IF(ISNUMBER(DATA!I2943),DATA!I2943,"n/a")</f>
        <v>-1.343E-3</v>
      </c>
      <c r="G2080" s="89">
        <f>+IF(ISNUMBER(DATA!J2943),DATA!J2943,"n/a")</f>
        <v>3.8521709999999998</v>
      </c>
      <c r="H2080" s="79">
        <f>+IF(ISNUMBER(DATA!K2943),DATA!K2943,"n/a")</f>
        <v>-2.4944999999999998E-2</v>
      </c>
      <c r="I2080" s="89">
        <f>+IF(ISNUMBER(DATA!L2943),DATA!L2943,"n/a")</f>
        <v>3.8306049999999998</v>
      </c>
      <c r="J2080" s="79">
        <f>+IF(ISNUMBER(DATA!M2943),DATA!M2943,"n/a")</f>
        <v>-3.1890000000000002E-2</v>
      </c>
      <c r="K2080" s="89">
        <f>+IF(ISNUMBER(DATA!N2943),DATA!N2943,"n/a")</f>
        <v>3.92117</v>
      </c>
      <c r="L2080" s="79">
        <f>+IF(ISNUMBER(DATA!O2943),DATA!O2943,"n/a")</f>
        <v>-8.8640000000000004E-3</v>
      </c>
      <c r="M2080" s="68"/>
      <c r="N2080" s="68"/>
      <c r="O2080" s="68"/>
      <c r="P2080" s="68"/>
      <c r="Q2080" s="68"/>
      <c r="S2080" s="72"/>
      <c r="U2080" s="72"/>
      <c r="W2080" s="72"/>
      <c r="Y2080" s="72"/>
    </row>
    <row r="2081" spans="1:25" s="71" customFormat="1" x14ac:dyDescent="0.2">
      <c r="A2081" s="68" t="s">
        <v>12</v>
      </c>
      <c r="B2081" s="68" t="s">
        <v>23</v>
      </c>
      <c r="C2081" s="68" t="s">
        <v>10</v>
      </c>
      <c r="D2081" s="68" t="s">
        <v>312</v>
      </c>
      <c r="E2081" s="89">
        <f>+IF(ISNUMBER(DATA!H2944),DATA!H2944,"n/a")</f>
        <v>4.2188660000000002</v>
      </c>
      <c r="F2081" s="79">
        <f>+IF(ISNUMBER(DATA!I2944),DATA!I2944,"n/a")</f>
        <v>-6.3E-5</v>
      </c>
      <c r="G2081" s="89">
        <f>+IF(ISNUMBER(DATA!J2944),DATA!J2944,"n/a")</f>
        <v>4.1883629999999998</v>
      </c>
      <c r="H2081" s="79">
        <f>+IF(ISNUMBER(DATA!K2944),DATA!K2944,"n/a")</f>
        <v>-1.6022000000000002E-2</v>
      </c>
      <c r="I2081" s="89">
        <f>+IF(ISNUMBER(DATA!L2944),DATA!L2944,"n/a")</f>
        <v>4.156345</v>
      </c>
      <c r="J2081" s="79">
        <f>+IF(ISNUMBER(DATA!M2944),DATA!M2944,"n/a")</f>
        <v>-2.1696E-2</v>
      </c>
      <c r="K2081" s="89">
        <f>+IF(ISNUMBER(DATA!N2944),DATA!N2944,"n/a")</f>
        <v>4.1715559999999998</v>
      </c>
      <c r="L2081" s="79">
        <f>+IF(ISNUMBER(DATA!O2944),DATA!O2944,"n/a")</f>
        <v>-8.0510000000000009E-3</v>
      </c>
      <c r="M2081" s="68"/>
      <c r="N2081" s="68"/>
      <c r="O2081" s="68"/>
      <c r="P2081" s="68"/>
      <c r="Q2081" s="68"/>
      <c r="S2081" s="72"/>
      <c r="U2081" s="72"/>
      <c r="W2081" s="72"/>
      <c r="Y2081" s="72"/>
    </row>
    <row r="2082" spans="1:25" s="71" customFormat="1" x14ac:dyDescent="0.2">
      <c r="A2082" s="68" t="s">
        <v>12</v>
      </c>
      <c r="B2082" s="68" t="s">
        <v>23</v>
      </c>
      <c r="C2082" s="68" t="s">
        <v>10</v>
      </c>
      <c r="D2082" s="68" t="s">
        <v>313</v>
      </c>
      <c r="E2082" s="89">
        <f>+IF(ISNUMBER(DATA!H2945),DATA!H2945,"n/a")</f>
        <v>4.4182230000000002</v>
      </c>
      <c r="F2082" s="79">
        <f>+IF(ISNUMBER(DATA!I2945),DATA!I2945,"n/a")</f>
        <v>-2.3511000000000001E-2</v>
      </c>
      <c r="G2082" s="89">
        <f>+IF(ISNUMBER(DATA!J2945),DATA!J2945,"n/a")</f>
        <v>4.4746600000000001</v>
      </c>
      <c r="H2082" s="79">
        <f>+IF(ISNUMBER(DATA!K2945),DATA!K2945,"n/a")</f>
        <v>-4.7910000000000001E-3</v>
      </c>
      <c r="I2082" s="89">
        <f>+IF(ISNUMBER(DATA!L2945),DATA!L2945,"n/a")</f>
        <v>4.4369300000000003</v>
      </c>
      <c r="J2082" s="79">
        <f>+IF(ISNUMBER(DATA!M2945),DATA!M2945,"n/a")</f>
        <v>-2.4220000000000001E-3</v>
      </c>
      <c r="K2082" s="89">
        <f>+IF(ISNUMBER(DATA!N2945),DATA!N2945,"n/a")</f>
        <v>4.4636490000000002</v>
      </c>
      <c r="L2082" s="79">
        <f>+IF(ISNUMBER(DATA!O2945),DATA!O2945,"n/a")</f>
        <v>3.4445999999999997E-2</v>
      </c>
      <c r="M2082" s="68"/>
      <c r="N2082" s="68"/>
      <c r="O2082" s="68"/>
      <c r="P2082" s="68"/>
      <c r="Q2082" s="68"/>
      <c r="S2082" s="72"/>
      <c r="U2082" s="72"/>
      <c r="W2082" s="72"/>
      <c r="Y2082" s="72"/>
    </row>
    <row r="2083" spans="1:25" s="71" customFormat="1" x14ac:dyDescent="0.2">
      <c r="A2083" s="68" t="s">
        <v>12</v>
      </c>
      <c r="B2083" s="68" t="s">
        <v>23</v>
      </c>
      <c r="C2083" s="68" t="s">
        <v>10</v>
      </c>
      <c r="D2083" s="68" t="s">
        <v>314</v>
      </c>
      <c r="E2083" s="89">
        <f>+IF(ISNUMBER(DATA!H2946),DATA!H2946,"n/a")</f>
        <v>3.650299</v>
      </c>
      <c r="F2083" s="79">
        <f>+IF(ISNUMBER(DATA!I2946),DATA!I2946,"n/a")</f>
        <v>-8.2526000000000002E-2</v>
      </c>
      <c r="G2083" s="89">
        <f>+IF(ISNUMBER(DATA!J2946),DATA!J2946,"n/a")</f>
        <v>3.7005569999999999</v>
      </c>
      <c r="H2083" s="79">
        <f>+IF(ISNUMBER(DATA!K2946),DATA!K2946,"n/a")</f>
        <v>-7.5731999999999994E-2</v>
      </c>
      <c r="I2083" s="89">
        <f>+IF(ISNUMBER(DATA!L2946),DATA!L2946,"n/a")</f>
        <v>3.7261510000000002</v>
      </c>
      <c r="J2083" s="79">
        <f>+IF(ISNUMBER(DATA!M2946),DATA!M2946,"n/a")</f>
        <v>-8.7037000000000003E-2</v>
      </c>
      <c r="K2083" s="89">
        <f>+IF(ISNUMBER(DATA!N2946),DATA!N2946,"n/a")</f>
        <v>3.816773</v>
      </c>
      <c r="L2083" s="79">
        <f>+IF(ISNUMBER(DATA!O2946),DATA!O2946,"n/a")</f>
        <v>-4.7113000000000002E-2</v>
      </c>
      <c r="M2083" s="68"/>
      <c r="N2083" s="68"/>
      <c r="O2083" s="68"/>
      <c r="P2083" s="68"/>
      <c r="Q2083" s="68"/>
      <c r="S2083" s="72"/>
      <c r="U2083" s="72"/>
      <c r="W2083" s="72"/>
      <c r="Y2083" s="72"/>
    </row>
    <row r="2084" spans="1:25" s="71" customFormat="1" x14ac:dyDescent="0.2">
      <c r="A2084" s="68" t="s">
        <v>12</v>
      </c>
      <c r="B2084" s="68" t="s">
        <v>23</v>
      </c>
      <c r="C2084" s="68" t="s">
        <v>10</v>
      </c>
      <c r="D2084" s="68" t="s">
        <v>315</v>
      </c>
      <c r="E2084" s="89">
        <f>+IF(ISNUMBER(DATA!H2947),DATA!H2947,"n/a")</f>
        <v>3.7059139999999999</v>
      </c>
      <c r="F2084" s="79">
        <f>+IF(ISNUMBER(DATA!I2947),DATA!I2947,"n/a")</f>
        <v>-7.7011999999999997E-2</v>
      </c>
      <c r="G2084" s="89">
        <f>+IF(ISNUMBER(DATA!J2947),DATA!J2947,"n/a")</f>
        <v>3.6912780000000001</v>
      </c>
      <c r="H2084" s="79">
        <f>+IF(ISNUMBER(DATA!K2947),DATA!K2947,"n/a")</f>
        <v>-8.2949999999999996E-2</v>
      </c>
      <c r="I2084" s="89">
        <f>+IF(ISNUMBER(DATA!L2947),DATA!L2947,"n/a")</f>
        <v>3.7530130000000002</v>
      </c>
      <c r="J2084" s="79">
        <f>+IF(ISNUMBER(DATA!M2947),DATA!M2947,"n/a")</f>
        <v>-7.3061000000000001E-2</v>
      </c>
      <c r="K2084" s="89">
        <f>+IF(ISNUMBER(DATA!N2947),DATA!N2947,"n/a")</f>
        <v>3.810559</v>
      </c>
      <c r="L2084" s="79">
        <f>+IF(ISNUMBER(DATA!O2947),DATA!O2947,"n/a")</f>
        <v>-5.8282E-2</v>
      </c>
      <c r="M2084" s="68"/>
      <c r="N2084" s="68"/>
      <c r="O2084" s="68"/>
      <c r="P2084" s="68"/>
      <c r="Q2084" s="68"/>
      <c r="S2084" s="72"/>
      <c r="U2084" s="72"/>
      <c r="W2084" s="72"/>
      <c r="Y2084" s="72"/>
    </row>
    <row r="2085" spans="1:25" s="71" customFormat="1" x14ac:dyDescent="0.2">
      <c r="A2085" s="68" t="s">
        <v>12</v>
      </c>
      <c r="B2085" s="68" t="s">
        <v>23</v>
      </c>
      <c r="C2085" s="68" t="s">
        <v>10</v>
      </c>
      <c r="D2085" s="68" t="s">
        <v>316</v>
      </c>
      <c r="E2085" s="89">
        <f>+IF(ISNUMBER(DATA!H2948),DATA!H2948,"n/a")</f>
        <v>3.7550279999999998</v>
      </c>
      <c r="F2085" s="79">
        <f>+IF(ISNUMBER(DATA!I2948),DATA!I2948,"n/a")</f>
        <v>-8.5970000000000005E-3</v>
      </c>
      <c r="G2085" s="89">
        <f>+IF(ISNUMBER(DATA!J2948),DATA!J2948,"n/a")</f>
        <v>3.7268400000000002</v>
      </c>
      <c r="H2085" s="79">
        <f>+IF(ISNUMBER(DATA!K2948),DATA!K2948,"n/a")</f>
        <v>-2.4031E-2</v>
      </c>
      <c r="I2085" s="89">
        <f>+IF(ISNUMBER(DATA!L2948),DATA!L2948,"n/a")</f>
        <v>3.7433459999999998</v>
      </c>
      <c r="J2085" s="79">
        <f>+IF(ISNUMBER(DATA!M2948),DATA!M2948,"n/a")</f>
        <v>-3.2539999999999999E-2</v>
      </c>
      <c r="K2085" s="89">
        <f>+IF(ISNUMBER(DATA!N2948),DATA!N2948,"n/a")</f>
        <v>3.768945</v>
      </c>
      <c r="L2085" s="79">
        <f>+IF(ISNUMBER(DATA!O2948),DATA!O2948,"n/a")</f>
        <v>-4.9363999999999998E-2</v>
      </c>
      <c r="M2085" s="68"/>
      <c r="N2085" s="68"/>
      <c r="O2085" s="68"/>
      <c r="P2085" s="68"/>
      <c r="Q2085" s="68"/>
      <c r="S2085" s="72"/>
      <c r="U2085" s="72"/>
      <c r="W2085" s="72"/>
      <c r="Y2085" s="72"/>
    </row>
    <row r="2086" spans="1:25" s="71" customFormat="1" x14ac:dyDescent="0.2">
      <c r="A2086" s="68" t="s">
        <v>12</v>
      </c>
      <c r="B2086" s="68" t="s">
        <v>23</v>
      </c>
      <c r="C2086" s="68" t="s">
        <v>10</v>
      </c>
      <c r="D2086" s="68" t="s">
        <v>317</v>
      </c>
      <c r="E2086" s="89">
        <f>+IF(ISNUMBER(DATA!H2949),DATA!H2949,"n/a")</f>
        <v>3.8227340000000001</v>
      </c>
      <c r="F2086" s="79">
        <f>+IF(ISNUMBER(DATA!I2949),DATA!I2949,"n/a")</f>
        <v>-2.6505000000000001E-2</v>
      </c>
      <c r="G2086" s="89">
        <f>+IF(ISNUMBER(DATA!J2949),DATA!J2949,"n/a")</f>
        <v>3.8203170000000002</v>
      </c>
      <c r="H2086" s="79">
        <f>+IF(ISNUMBER(DATA!K2949),DATA!K2949,"n/a")</f>
        <v>-1.4494999999999999E-2</v>
      </c>
      <c r="I2086" s="89">
        <f>+IF(ISNUMBER(DATA!L2949),DATA!L2949,"n/a")</f>
        <v>3.8359990000000002</v>
      </c>
      <c r="J2086" s="79">
        <f>+IF(ISNUMBER(DATA!M2949),DATA!M2949,"n/a")</f>
        <v>-1.0755000000000001E-2</v>
      </c>
      <c r="K2086" s="89">
        <f>+IF(ISNUMBER(DATA!N2949),DATA!N2949,"n/a")</f>
        <v>3.84762</v>
      </c>
      <c r="L2086" s="79">
        <f>+IF(ISNUMBER(DATA!O2949),DATA!O2949,"n/a")</f>
        <v>-8.3250000000000008E-3</v>
      </c>
      <c r="M2086" s="68"/>
      <c r="N2086" s="68"/>
      <c r="O2086" s="68"/>
      <c r="P2086" s="68"/>
      <c r="Q2086" s="68"/>
      <c r="S2086" s="72"/>
      <c r="U2086" s="72"/>
      <c r="W2086" s="72"/>
      <c r="Y2086" s="72"/>
    </row>
    <row r="2087" spans="1:25" s="71" customFormat="1" x14ac:dyDescent="0.2">
      <c r="A2087" s="68" t="s">
        <v>12</v>
      </c>
      <c r="B2087" s="68" t="s">
        <v>23</v>
      </c>
      <c r="C2087" s="68" t="s">
        <v>10</v>
      </c>
      <c r="D2087" s="68" t="s">
        <v>318</v>
      </c>
      <c r="E2087" s="89">
        <f>+IF(ISNUMBER(DATA!H2950),DATA!H2950,"n/a")</f>
        <v>4.1327889999999998</v>
      </c>
      <c r="F2087" s="79">
        <f>+IF(ISNUMBER(DATA!I2950),DATA!I2950,"n/a")</f>
        <v>4.1071999999999997E-2</v>
      </c>
      <c r="G2087" s="89">
        <f>+IF(ISNUMBER(DATA!J2950),DATA!J2950,"n/a")</f>
        <v>4.1296739999999996</v>
      </c>
      <c r="H2087" s="79">
        <f>+IF(ISNUMBER(DATA!K2950),DATA!K2950,"n/a")</f>
        <v>2.7428999999999999E-2</v>
      </c>
      <c r="I2087" s="89">
        <f>+IF(ISNUMBER(DATA!L2950),DATA!L2950,"n/a")</f>
        <v>4.1284599999999996</v>
      </c>
      <c r="J2087" s="79">
        <f>+IF(ISNUMBER(DATA!M2950),DATA!M2950,"n/a")</f>
        <v>4.1048000000000001E-2</v>
      </c>
      <c r="K2087" s="89">
        <f>+IF(ISNUMBER(DATA!N2950),DATA!N2950,"n/a")</f>
        <v>4.0253370000000004</v>
      </c>
      <c r="L2087" s="79">
        <f>+IF(ISNUMBER(DATA!O2950),DATA!O2950,"n/a")</f>
        <v>2.3866999999999999E-2</v>
      </c>
      <c r="M2087" s="68"/>
      <c r="N2087" s="68"/>
      <c r="O2087" s="68"/>
      <c r="P2087" s="68"/>
      <c r="Q2087" s="68"/>
      <c r="S2087" s="72"/>
      <c r="U2087" s="72"/>
      <c r="W2087" s="72"/>
      <c r="Y2087" s="72"/>
    </row>
    <row r="2088" spans="1:25" s="71" customFormat="1" x14ac:dyDescent="0.2">
      <c r="A2088" s="68" t="s">
        <v>12</v>
      </c>
      <c r="B2088" s="68" t="s">
        <v>23</v>
      </c>
      <c r="C2088" s="68" t="s">
        <v>10</v>
      </c>
      <c r="D2088" s="68" t="s">
        <v>319</v>
      </c>
      <c r="E2088" s="89">
        <f>+IF(ISNUMBER(DATA!H2951),DATA!H2951,"n/a")</f>
        <v>3.6982620000000002</v>
      </c>
      <c r="F2088" s="79">
        <f>+IF(ISNUMBER(DATA!I2951),DATA!I2951,"n/a")</f>
        <v>1.3335E-2</v>
      </c>
      <c r="G2088" s="89">
        <f>+IF(ISNUMBER(DATA!J2951),DATA!J2951,"n/a")</f>
        <v>3.6653039999999999</v>
      </c>
      <c r="H2088" s="79">
        <f>+IF(ISNUMBER(DATA!K2951),DATA!K2951,"n/a")</f>
        <v>1.0689000000000001E-2</v>
      </c>
      <c r="I2088" s="89">
        <f>+IF(ISNUMBER(DATA!L2951),DATA!L2951,"n/a")</f>
        <v>3.680485</v>
      </c>
      <c r="J2088" s="79">
        <f>+IF(ISNUMBER(DATA!M2951),DATA!M2951,"n/a")</f>
        <v>7.5209999999999999E-3</v>
      </c>
      <c r="K2088" s="89">
        <f>+IF(ISNUMBER(DATA!N2951),DATA!N2951,"n/a")</f>
        <v>3.698944</v>
      </c>
      <c r="L2088" s="79">
        <f>+IF(ISNUMBER(DATA!O2951),DATA!O2951,"n/a")</f>
        <v>-2.8552999999999999E-2</v>
      </c>
      <c r="M2088" s="68"/>
      <c r="N2088" s="68"/>
      <c r="O2088" s="68"/>
      <c r="P2088" s="68"/>
      <c r="Q2088" s="68"/>
      <c r="S2088" s="72"/>
      <c r="U2088" s="72"/>
      <c r="W2088" s="72"/>
      <c r="Y2088" s="72"/>
    </row>
    <row r="2089" spans="1:25" s="71" customFormat="1" x14ac:dyDescent="0.2">
      <c r="A2089" s="68" t="s">
        <v>12</v>
      </c>
      <c r="B2089" s="68" t="s">
        <v>23</v>
      </c>
      <c r="C2089" s="68" t="s">
        <v>10</v>
      </c>
      <c r="D2089" s="68" t="s">
        <v>320</v>
      </c>
      <c r="E2089" s="89">
        <f>+IF(ISNUMBER(DATA!H2952),DATA!H2952,"n/a")</f>
        <v>4.197038</v>
      </c>
      <c r="F2089" s="79">
        <f>+IF(ISNUMBER(DATA!I2952),DATA!I2952,"n/a")</f>
        <v>1.0033E-2</v>
      </c>
      <c r="G2089" s="89">
        <f>+IF(ISNUMBER(DATA!J2952),DATA!J2952,"n/a")</f>
        <v>4.1715600000000004</v>
      </c>
      <c r="H2089" s="79">
        <f>+IF(ISNUMBER(DATA!K2952),DATA!K2952,"n/a")</f>
        <v>-4.3832000000000003E-2</v>
      </c>
      <c r="I2089" s="89">
        <f>+IF(ISNUMBER(DATA!L2952),DATA!L2952,"n/a")</f>
        <v>4.1445169999999996</v>
      </c>
      <c r="J2089" s="79">
        <f>+IF(ISNUMBER(DATA!M2952),DATA!M2952,"n/a")</f>
        <v>-7.8223000000000001E-2</v>
      </c>
      <c r="K2089" s="89">
        <f>+IF(ISNUMBER(DATA!N2952),DATA!N2952,"n/a")</f>
        <v>4.1887319999999999</v>
      </c>
      <c r="L2089" s="79">
        <f>+IF(ISNUMBER(DATA!O2952),DATA!O2952,"n/a")</f>
        <v>-0.10600800000000001</v>
      </c>
      <c r="M2089" s="68"/>
      <c r="N2089" s="68"/>
      <c r="O2089" s="68"/>
      <c r="P2089" s="68"/>
      <c r="Q2089" s="68"/>
      <c r="S2089" s="72"/>
      <c r="U2089" s="72"/>
      <c r="W2089" s="72"/>
      <c r="Y2089" s="72"/>
    </row>
    <row r="2090" spans="1:25" s="71" customFormat="1" x14ac:dyDescent="0.2">
      <c r="A2090" s="68" t="s">
        <v>12</v>
      </c>
      <c r="B2090" s="68" t="s">
        <v>23</v>
      </c>
      <c r="C2090" s="68" t="s">
        <v>10</v>
      </c>
      <c r="D2090" s="68" t="s">
        <v>321</v>
      </c>
      <c r="E2090" s="89">
        <f>+IF(ISNUMBER(DATA!H2953),DATA!H2953,"n/a")</f>
        <v>4.7987789999999997</v>
      </c>
      <c r="F2090" s="79">
        <f>+IF(ISNUMBER(DATA!I2953),DATA!I2953,"n/a")</f>
        <v>3.6978999999999998E-2</v>
      </c>
      <c r="G2090" s="89">
        <f>+IF(ISNUMBER(DATA!J2953),DATA!J2953,"n/a")</f>
        <v>4.7236359999999999</v>
      </c>
      <c r="H2090" s="79">
        <f>+IF(ISNUMBER(DATA!K2953),DATA!K2953,"n/a")</f>
        <v>3.3999999999999998E-3</v>
      </c>
      <c r="I2090" s="89">
        <f>+IF(ISNUMBER(DATA!L2953),DATA!L2953,"n/a")</f>
        <v>4.7652710000000003</v>
      </c>
      <c r="J2090" s="79">
        <f>+IF(ISNUMBER(DATA!M2953),DATA!M2953,"n/a")</f>
        <v>4.6837999999999998E-2</v>
      </c>
      <c r="K2090" s="89">
        <f>+IF(ISNUMBER(DATA!N2953),DATA!N2953,"n/a")</f>
        <v>4.6640240000000004</v>
      </c>
      <c r="L2090" s="79">
        <f>+IF(ISNUMBER(DATA!O2953),DATA!O2953,"n/a")</f>
        <v>1.6202000000000001E-2</v>
      </c>
      <c r="M2090" s="68"/>
      <c r="N2090" s="68"/>
      <c r="O2090" s="68"/>
      <c r="P2090" s="68"/>
      <c r="Q2090" s="68"/>
      <c r="S2090" s="72"/>
      <c r="U2090" s="72"/>
      <c r="W2090" s="72"/>
      <c r="Y2090" s="72"/>
    </row>
    <row r="2091" spans="1:25" s="71" customFormat="1" x14ac:dyDescent="0.2">
      <c r="A2091" s="68" t="s">
        <v>12</v>
      </c>
      <c r="B2091" s="68" t="s">
        <v>23</v>
      </c>
      <c r="C2091" s="68" t="s">
        <v>10</v>
      </c>
      <c r="D2091" s="68" t="s">
        <v>322</v>
      </c>
      <c r="E2091" s="89">
        <f>+IF(ISNUMBER(DATA!H2954),DATA!H2954,"n/a")</f>
        <v>3.8163360000000002</v>
      </c>
      <c r="F2091" s="79">
        <f>+IF(ISNUMBER(DATA!I2954),DATA!I2954,"n/a")</f>
        <v>-4.4054999999999997E-2</v>
      </c>
      <c r="G2091" s="89">
        <f>+IF(ISNUMBER(DATA!J2954),DATA!J2954,"n/a")</f>
        <v>3.7971720000000002</v>
      </c>
      <c r="H2091" s="79">
        <f>+IF(ISNUMBER(DATA!K2954),DATA!K2954,"n/a")</f>
        <v>-0.12670600000000001</v>
      </c>
      <c r="I2091" s="89">
        <f>+IF(ISNUMBER(DATA!L2954),DATA!L2954,"n/a")</f>
        <v>3.872163</v>
      </c>
      <c r="J2091" s="79">
        <f>+IF(ISNUMBER(DATA!M2954),DATA!M2954,"n/a")</f>
        <v>-0.14946200000000001</v>
      </c>
      <c r="K2091" s="89">
        <f>+IF(ISNUMBER(DATA!N2954),DATA!N2954,"n/a")</f>
        <v>3.9612409999999998</v>
      </c>
      <c r="L2091" s="79">
        <f>+IF(ISNUMBER(DATA!O2954),DATA!O2954,"n/a")</f>
        <v>-0.14605399999999999</v>
      </c>
      <c r="M2091" s="68"/>
      <c r="N2091" s="68"/>
      <c r="O2091" s="68"/>
      <c r="P2091" s="68"/>
      <c r="Q2091" s="68"/>
      <c r="S2091" s="72"/>
      <c r="U2091" s="72"/>
      <c r="W2091" s="72"/>
      <c r="Y2091" s="72"/>
    </row>
    <row r="2092" spans="1:25" s="71" customFormat="1" x14ac:dyDescent="0.2">
      <c r="A2092" s="68" t="s">
        <v>12</v>
      </c>
      <c r="B2092" s="68" t="s">
        <v>23</v>
      </c>
      <c r="C2092" s="68" t="s">
        <v>10</v>
      </c>
      <c r="D2092" s="68" t="s">
        <v>323</v>
      </c>
      <c r="E2092" s="89">
        <f>+IF(ISNUMBER(DATA!H2955),DATA!H2955,"n/a")</f>
        <v>3.8214160000000001</v>
      </c>
      <c r="F2092" s="79">
        <f>+IF(ISNUMBER(DATA!I2955),DATA!I2955,"n/a")</f>
        <v>-3.4778999999999997E-2</v>
      </c>
      <c r="G2092" s="89">
        <f>+IF(ISNUMBER(DATA!J2955),DATA!J2955,"n/a")</f>
        <v>3.7744900000000001</v>
      </c>
      <c r="H2092" s="79">
        <f>+IF(ISNUMBER(DATA!K2955),DATA!K2955,"n/a")</f>
        <v>-3.2340000000000001E-2</v>
      </c>
      <c r="I2092" s="89">
        <f>+IF(ISNUMBER(DATA!L2955),DATA!L2955,"n/a")</f>
        <v>3.7781639999999999</v>
      </c>
      <c r="J2092" s="79">
        <f>+IF(ISNUMBER(DATA!M2955),DATA!M2955,"n/a")</f>
        <v>-2.1075E-2</v>
      </c>
      <c r="K2092" s="89">
        <f>+IF(ISNUMBER(DATA!N2955),DATA!N2955,"n/a")</f>
        <v>3.8300149999999999</v>
      </c>
      <c r="L2092" s="79">
        <f>+IF(ISNUMBER(DATA!O2955),DATA!O2955,"n/a")</f>
        <v>-1.1367E-2</v>
      </c>
      <c r="M2092" s="68"/>
      <c r="N2092" s="68"/>
      <c r="O2092" s="68"/>
      <c r="P2092" s="68"/>
      <c r="Q2092" s="68"/>
      <c r="S2092" s="72"/>
      <c r="U2092" s="72"/>
      <c r="W2092" s="72"/>
      <c r="Y2092" s="72"/>
    </row>
    <row r="2093" spans="1:25" s="71" customFormat="1" x14ac:dyDescent="0.2">
      <c r="A2093" s="68" t="s">
        <v>12</v>
      </c>
      <c r="B2093" s="68" t="s">
        <v>23</v>
      </c>
      <c r="C2093" s="68" t="s">
        <v>10</v>
      </c>
      <c r="D2093" s="68" t="s">
        <v>324</v>
      </c>
      <c r="E2093" s="89">
        <f>+IF(ISNUMBER(DATA!H2956),DATA!H2956,"n/a")</f>
        <v>3.245514</v>
      </c>
      <c r="F2093" s="79">
        <f>+IF(ISNUMBER(DATA!I2956),DATA!I2956,"n/a")</f>
        <v>-9.6902000000000002E-2</v>
      </c>
      <c r="G2093" s="89">
        <f>+IF(ISNUMBER(DATA!J2956),DATA!J2956,"n/a")</f>
        <v>3.3281800000000001</v>
      </c>
      <c r="H2093" s="79">
        <f>+IF(ISNUMBER(DATA!K2956),DATA!K2956,"n/a")</f>
        <v>-4.9725999999999999E-2</v>
      </c>
      <c r="I2093" s="89">
        <f>+IF(ISNUMBER(DATA!L2956),DATA!L2956,"n/a")</f>
        <v>3.317024</v>
      </c>
      <c r="J2093" s="79">
        <f>+IF(ISNUMBER(DATA!M2956),DATA!M2956,"n/a")</f>
        <v>-5.7070000000000003E-3</v>
      </c>
      <c r="K2093" s="89">
        <f>+IF(ISNUMBER(DATA!N2956),DATA!N2956,"n/a")</f>
        <v>3.3585690000000001</v>
      </c>
      <c r="L2093" s="79">
        <f>+IF(ISNUMBER(DATA!O2956),DATA!O2956,"n/a")</f>
        <v>1.5713999999999999E-2</v>
      </c>
      <c r="M2093" s="68"/>
      <c r="N2093" s="68"/>
      <c r="O2093" s="68"/>
      <c r="P2093" s="68"/>
      <c r="Q2093" s="68"/>
      <c r="S2093" s="72"/>
      <c r="U2093" s="72"/>
      <c r="W2093" s="72"/>
      <c r="Y2093" s="72"/>
    </row>
    <row r="2094" spans="1:25" s="71" customFormat="1" x14ac:dyDescent="0.2">
      <c r="A2094" s="68" t="s">
        <v>12</v>
      </c>
      <c r="B2094" s="68" t="s">
        <v>23</v>
      </c>
      <c r="C2094" s="68" t="s">
        <v>10</v>
      </c>
      <c r="D2094" s="68" t="s">
        <v>325</v>
      </c>
      <c r="E2094" s="89">
        <f>+IF(ISNUMBER(DATA!H2957),DATA!H2957,"n/a")</f>
        <v>3.7109920000000001</v>
      </c>
      <c r="F2094" s="79">
        <f>+IF(ISNUMBER(DATA!I2957),DATA!I2957,"n/a")</f>
        <v>-2.197E-2</v>
      </c>
      <c r="G2094" s="89">
        <f>+IF(ISNUMBER(DATA!J2957),DATA!J2957,"n/a")</f>
        <v>3.6551589999999998</v>
      </c>
      <c r="H2094" s="79">
        <f>+IF(ISNUMBER(DATA!K2957),DATA!K2957,"n/a")</f>
        <v>-6.6150000000000002E-3</v>
      </c>
      <c r="I2094" s="89">
        <f>+IF(ISNUMBER(DATA!L2957),DATA!L2957,"n/a")</f>
        <v>3.6261260000000002</v>
      </c>
      <c r="J2094" s="79">
        <f>+IF(ISNUMBER(DATA!M2957),DATA!M2957,"n/a")</f>
        <v>-1.1181E-2</v>
      </c>
      <c r="K2094" s="89">
        <f>+IF(ISNUMBER(DATA!N2957),DATA!N2957,"n/a")</f>
        <v>3.6266310000000002</v>
      </c>
      <c r="L2094" s="79">
        <f>+IF(ISNUMBER(DATA!O2957),DATA!O2957,"n/a")</f>
        <v>-1.4371999999999999E-2</v>
      </c>
      <c r="M2094" s="68"/>
      <c r="N2094" s="68"/>
      <c r="O2094" s="68"/>
      <c r="P2094" s="68"/>
      <c r="Q2094" s="68"/>
      <c r="S2094" s="72"/>
      <c r="U2094" s="72"/>
      <c r="W2094" s="72"/>
      <c r="Y2094" s="72"/>
    </row>
    <row r="2095" spans="1:25" s="71" customFormat="1" x14ac:dyDescent="0.2">
      <c r="A2095" s="68" t="s">
        <v>12</v>
      </c>
      <c r="B2095" s="68" t="s">
        <v>23</v>
      </c>
      <c r="C2095" s="68" t="s">
        <v>10</v>
      </c>
      <c r="D2095" s="68" t="s">
        <v>351</v>
      </c>
      <c r="E2095" s="89">
        <f>+IF(ISNUMBER(DATA!H2958),DATA!H2958,"n/a")</f>
        <v>3.838257</v>
      </c>
      <c r="F2095" s="79">
        <f>+IF(ISNUMBER(DATA!I2958),DATA!I2958,"n/a")</f>
        <v>1.0663000000000001E-2</v>
      </c>
      <c r="G2095" s="89">
        <f>+IF(ISNUMBER(DATA!J2958),DATA!J2958,"n/a")</f>
        <v>3.8043089999999999</v>
      </c>
      <c r="H2095" s="79">
        <f>+IF(ISNUMBER(DATA!K2958),DATA!K2958,"n/a")</f>
        <v>1.0704E-2</v>
      </c>
      <c r="I2095" s="89">
        <f>+IF(ISNUMBER(DATA!L2958),DATA!L2958,"n/a")</f>
        <v>3.7991540000000001</v>
      </c>
      <c r="J2095" s="79">
        <f>+IF(ISNUMBER(DATA!M2958),DATA!M2958,"n/a")</f>
        <v>1.1204E-2</v>
      </c>
      <c r="K2095" s="89">
        <f>+IF(ISNUMBER(DATA!N2958),DATA!N2958,"n/a")</f>
        <v>3.7825760000000002</v>
      </c>
      <c r="L2095" s="79">
        <f>+IF(ISNUMBER(DATA!O2958),DATA!O2958,"n/a")</f>
        <v>2.9384E-2</v>
      </c>
      <c r="M2095" s="68"/>
      <c r="N2095" s="68"/>
      <c r="O2095" s="68"/>
      <c r="P2095" s="68"/>
      <c r="Q2095" s="68"/>
      <c r="S2095" s="72"/>
      <c r="U2095" s="72"/>
      <c r="W2095" s="72"/>
      <c r="Y2095" s="72"/>
    </row>
    <row r="2096" spans="1:25" s="71" customFormat="1" x14ac:dyDescent="0.2">
      <c r="A2096" s="68" t="s">
        <v>12</v>
      </c>
      <c r="B2096" s="68" t="s">
        <v>23</v>
      </c>
      <c r="C2096" s="68" t="s">
        <v>10</v>
      </c>
      <c r="D2096" s="68" t="s">
        <v>352</v>
      </c>
      <c r="E2096" s="89">
        <f>+IF(ISNUMBER(DATA!H2959),DATA!H2959,"n/a")</f>
        <v>3.9645269999999999</v>
      </c>
      <c r="F2096" s="79">
        <f>+IF(ISNUMBER(DATA!I2959),DATA!I2959,"n/a")</f>
        <v>1.7236000000000001E-2</v>
      </c>
      <c r="G2096" s="89">
        <f>+IF(ISNUMBER(DATA!J2959),DATA!J2959,"n/a")</f>
        <v>3.8985789999999998</v>
      </c>
      <c r="H2096" s="79">
        <f>+IF(ISNUMBER(DATA!K2959),DATA!K2959,"n/a")</f>
        <v>-1.8773999999999999E-2</v>
      </c>
      <c r="I2096" s="89">
        <f>+IF(ISNUMBER(DATA!L2959),DATA!L2959,"n/a")</f>
        <v>3.867372</v>
      </c>
      <c r="J2096" s="79">
        <f>+IF(ISNUMBER(DATA!M2959),DATA!M2959,"n/a")</f>
        <v>-2.4837999999999999E-2</v>
      </c>
      <c r="K2096" s="89">
        <f>+IF(ISNUMBER(DATA!N2959),DATA!N2959,"n/a")</f>
        <v>3.896503</v>
      </c>
      <c r="L2096" s="79">
        <f>+IF(ISNUMBER(DATA!O2959),DATA!O2959,"n/a")</f>
        <v>-7.1009999999999997E-3</v>
      </c>
      <c r="M2096" s="68"/>
      <c r="N2096" s="68"/>
      <c r="O2096" s="68"/>
      <c r="P2096" s="68"/>
      <c r="Q2096" s="68"/>
      <c r="S2096" s="72"/>
      <c r="U2096" s="72"/>
      <c r="W2096" s="72"/>
      <c r="Y2096" s="72"/>
    </row>
    <row r="2097" spans="1:25" x14ac:dyDescent="0.2">
      <c r="E2097" s="102"/>
      <c r="F2097" s="104"/>
      <c r="G2097" s="102"/>
      <c r="H2097" s="104"/>
      <c r="I2097" s="102"/>
      <c r="J2097" s="104"/>
      <c r="K2097" s="102"/>
      <c r="L2097" s="104"/>
    </row>
    <row r="2098" spans="1:25" s="71" customFormat="1" x14ac:dyDescent="0.2">
      <c r="A2098" s="68" t="s">
        <v>12</v>
      </c>
      <c r="B2098" s="68" t="s">
        <v>23</v>
      </c>
      <c r="C2098" s="68" t="s">
        <v>26</v>
      </c>
      <c r="D2098" s="68" t="s">
        <v>278</v>
      </c>
      <c r="E2098" s="89">
        <f>+IF(ISNUMBER(DATA!H2969),DATA!H2969,"n/a")</f>
        <v>2.4948440000000001</v>
      </c>
      <c r="F2098" s="79">
        <f>+IF(ISNUMBER(DATA!I2969),DATA!I2969,"n/a")</f>
        <v>0.106973</v>
      </c>
      <c r="G2098" s="89">
        <f>+IF(ISNUMBER(DATA!J2969),DATA!J2969,"n/a")</f>
        <v>2.3841260000000002</v>
      </c>
      <c r="H2098" s="79">
        <f>+IF(ISNUMBER(DATA!K2969),DATA!K2969,"n/a")</f>
        <v>-2.4874E-2</v>
      </c>
      <c r="I2098" s="89">
        <f>+IF(ISNUMBER(DATA!L2969),DATA!L2969,"n/a")</f>
        <v>2.3727339999999999</v>
      </c>
      <c r="J2098" s="79">
        <f>+IF(ISNUMBER(DATA!M2969),DATA!M2969,"n/a")</f>
        <v>-4.6071000000000001E-2</v>
      </c>
      <c r="K2098" s="89">
        <f>+IF(ISNUMBER(DATA!N2969),DATA!N2969,"n/a")</f>
        <v>2.4042720000000002</v>
      </c>
      <c r="L2098" s="79">
        <f>+IF(ISNUMBER(DATA!O2969),DATA!O2969,"n/a")</f>
        <v>-2.9713E-2</v>
      </c>
      <c r="M2098" s="68"/>
      <c r="N2098" s="68"/>
      <c r="O2098" s="68"/>
      <c r="P2098" s="68"/>
      <c r="Q2098" s="68"/>
      <c r="S2098" s="72"/>
      <c r="U2098" s="72"/>
      <c r="W2098" s="72"/>
      <c r="Y2098" s="72"/>
    </row>
    <row r="2099" spans="1:25" s="71" customFormat="1" x14ac:dyDescent="0.2">
      <c r="A2099" s="68" t="s">
        <v>12</v>
      </c>
      <c r="B2099" s="68" t="s">
        <v>23</v>
      </c>
      <c r="C2099" s="68" t="s">
        <v>26</v>
      </c>
      <c r="D2099" s="68" t="s">
        <v>279</v>
      </c>
      <c r="E2099" s="89">
        <f>+IF(ISNUMBER(DATA!H2970),DATA!H2970,"n/a")</f>
        <v>2.2701760000000002</v>
      </c>
      <c r="F2099" s="79">
        <f>+IF(ISNUMBER(DATA!I2970),DATA!I2970,"n/a")</f>
        <v>6.8136000000000002E-2</v>
      </c>
      <c r="G2099" s="89">
        <f>+IF(ISNUMBER(DATA!J2970),DATA!J2970,"n/a")</f>
        <v>2.2437109999999998</v>
      </c>
      <c r="H2099" s="79">
        <f>+IF(ISNUMBER(DATA!K2970),DATA!K2970,"n/a")</f>
        <v>5.0280999999999999E-2</v>
      </c>
      <c r="I2099" s="89">
        <f>+IF(ISNUMBER(DATA!L2970),DATA!L2970,"n/a")</f>
        <v>2.2107450000000002</v>
      </c>
      <c r="J2099" s="79">
        <f>+IF(ISNUMBER(DATA!M2970),DATA!M2970,"n/a")</f>
        <v>3.5229999999999997E-2</v>
      </c>
      <c r="K2099" s="89">
        <f>+IF(ISNUMBER(DATA!N2970),DATA!N2970,"n/a")</f>
        <v>2.2107519999999998</v>
      </c>
      <c r="L2099" s="79">
        <f>+IF(ISNUMBER(DATA!O2970),DATA!O2970,"n/a")</f>
        <v>3.9247999999999998E-2</v>
      </c>
      <c r="M2099" s="68"/>
      <c r="N2099" s="68"/>
      <c r="O2099" s="68"/>
      <c r="P2099" s="68"/>
      <c r="Q2099" s="68"/>
      <c r="S2099" s="72"/>
      <c r="U2099" s="72"/>
      <c r="W2099" s="72"/>
      <c r="Y2099" s="72"/>
    </row>
    <row r="2100" spans="1:25" s="71" customFormat="1" x14ac:dyDescent="0.2">
      <c r="A2100" s="68" t="s">
        <v>12</v>
      </c>
      <c r="B2100" s="68" t="s">
        <v>23</v>
      </c>
      <c r="C2100" s="68" t="s">
        <v>26</v>
      </c>
      <c r="D2100" s="68" t="s">
        <v>280</v>
      </c>
      <c r="E2100" s="89">
        <f>+IF(ISNUMBER(DATA!H2971),DATA!H2971,"n/a")</f>
        <v>2.0784880000000001</v>
      </c>
      <c r="F2100" s="79">
        <f>+IF(ISNUMBER(DATA!I2971),DATA!I2971,"n/a")</f>
        <v>4.0069E-2</v>
      </c>
      <c r="G2100" s="89">
        <f>+IF(ISNUMBER(DATA!J2971),DATA!J2971,"n/a")</f>
        <v>2.0397859999999999</v>
      </c>
      <c r="H2100" s="79">
        <f>+IF(ISNUMBER(DATA!K2971),DATA!K2971,"n/a")</f>
        <v>-2.1307E-2</v>
      </c>
      <c r="I2100" s="89">
        <f>+IF(ISNUMBER(DATA!L2971),DATA!L2971,"n/a")</f>
        <v>2.03511</v>
      </c>
      <c r="J2100" s="79">
        <f>+IF(ISNUMBER(DATA!M2971),DATA!M2971,"n/a")</f>
        <v>-2.2006999999999999E-2</v>
      </c>
      <c r="K2100" s="89">
        <f>+IF(ISNUMBER(DATA!N2971),DATA!N2971,"n/a")</f>
        <v>2.0275379999999998</v>
      </c>
      <c r="L2100" s="79">
        <f>+IF(ISNUMBER(DATA!O2971),DATA!O2971,"n/a")</f>
        <v>-1.0977000000000001E-2</v>
      </c>
      <c r="M2100" s="68"/>
      <c r="N2100" s="68"/>
      <c r="O2100" s="68"/>
      <c r="P2100" s="68"/>
      <c r="Q2100" s="68"/>
      <c r="S2100" s="72"/>
      <c r="U2100" s="72"/>
      <c r="W2100" s="72"/>
      <c r="Y2100" s="72"/>
    </row>
    <row r="2101" spans="1:25" s="71" customFormat="1" x14ac:dyDescent="0.2">
      <c r="A2101" s="68" t="s">
        <v>12</v>
      </c>
      <c r="B2101" s="68" t="s">
        <v>23</v>
      </c>
      <c r="C2101" s="68" t="s">
        <v>26</v>
      </c>
      <c r="D2101" s="68" t="s">
        <v>281</v>
      </c>
      <c r="E2101" s="89">
        <f>+IF(ISNUMBER(DATA!H2972),DATA!H2972,"n/a")</f>
        <v>2.282359</v>
      </c>
      <c r="F2101" s="79">
        <f>+IF(ISNUMBER(DATA!I2972),DATA!I2972,"n/a")</f>
        <v>3.3494999999999997E-2</v>
      </c>
      <c r="G2101" s="89">
        <f>+IF(ISNUMBER(DATA!J2972),DATA!J2972,"n/a")</f>
        <v>2.2353969999999999</v>
      </c>
      <c r="H2101" s="79">
        <f>+IF(ISNUMBER(DATA!K2972),DATA!K2972,"n/a")</f>
        <v>3.2000000000000001E-2</v>
      </c>
      <c r="I2101" s="89">
        <f>+IF(ISNUMBER(DATA!L2972),DATA!L2972,"n/a")</f>
        <v>2.2044079999999999</v>
      </c>
      <c r="J2101" s="79">
        <f>+IF(ISNUMBER(DATA!M2972),DATA!M2972,"n/a")</f>
        <v>1.7999999999999999E-2</v>
      </c>
      <c r="K2101" s="89">
        <f>+IF(ISNUMBER(DATA!N2972),DATA!N2972,"n/a")</f>
        <v>2.1980089999999999</v>
      </c>
      <c r="L2101" s="79">
        <f>+IF(ISNUMBER(DATA!O2972),DATA!O2972,"n/a")</f>
        <v>1.6344999999999998E-2</v>
      </c>
      <c r="M2101" s="68"/>
      <c r="N2101" s="68"/>
      <c r="O2101" s="68"/>
      <c r="P2101" s="68"/>
      <c r="Q2101" s="68"/>
      <c r="S2101" s="72"/>
      <c r="U2101" s="72"/>
      <c r="W2101" s="72"/>
      <c r="Y2101" s="72"/>
    </row>
    <row r="2102" spans="1:25" s="71" customFormat="1" x14ac:dyDescent="0.2">
      <c r="A2102" s="68" t="s">
        <v>12</v>
      </c>
      <c r="B2102" s="68" t="s">
        <v>23</v>
      </c>
      <c r="C2102" s="68" t="s">
        <v>26</v>
      </c>
      <c r="D2102" s="68" t="s">
        <v>282</v>
      </c>
      <c r="E2102" s="89">
        <f>+IF(ISNUMBER(DATA!H2973),DATA!H2973,"n/a")</f>
        <v>2.069617</v>
      </c>
      <c r="F2102" s="79">
        <f>+IF(ISNUMBER(DATA!I2973),DATA!I2973,"n/a")</f>
        <v>2.9259E-2</v>
      </c>
      <c r="G2102" s="89">
        <f>+IF(ISNUMBER(DATA!J2973),DATA!J2973,"n/a")</f>
        <v>1.9726919999999999</v>
      </c>
      <c r="H2102" s="79">
        <f>+IF(ISNUMBER(DATA!K2973),DATA!K2973,"n/a")</f>
        <v>-4.4484000000000003E-2</v>
      </c>
      <c r="I2102" s="89">
        <f>+IF(ISNUMBER(DATA!L2973),DATA!L2973,"n/a")</f>
        <v>2.0263849999999999</v>
      </c>
      <c r="J2102" s="79">
        <f>+IF(ISNUMBER(DATA!M2973),DATA!M2973,"n/a")</f>
        <v>-2.1677999999999999E-2</v>
      </c>
      <c r="K2102" s="89">
        <f>+IF(ISNUMBER(DATA!N2973),DATA!N2973,"n/a")</f>
        <v>2.0469889999999999</v>
      </c>
      <c r="L2102" s="79">
        <f>+IF(ISNUMBER(DATA!O2973),DATA!O2973,"n/a")</f>
        <v>-1.2838E-2</v>
      </c>
      <c r="M2102" s="68"/>
      <c r="N2102" s="68"/>
      <c r="O2102" s="68"/>
      <c r="P2102" s="68"/>
      <c r="Q2102" s="68"/>
      <c r="S2102" s="72"/>
      <c r="U2102" s="72"/>
      <c r="W2102" s="72"/>
      <c r="Y2102" s="72"/>
    </row>
    <row r="2103" spans="1:25" s="71" customFormat="1" x14ac:dyDescent="0.2">
      <c r="A2103" s="68" t="s">
        <v>12</v>
      </c>
      <c r="B2103" s="68" t="s">
        <v>23</v>
      </c>
      <c r="C2103" s="68" t="s">
        <v>26</v>
      </c>
      <c r="D2103" s="68" t="s">
        <v>283</v>
      </c>
      <c r="E2103" s="89">
        <f>+IF(ISNUMBER(DATA!H2974),DATA!H2974,"n/a")</f>
        <v>2.1026250000000002</v>
      </c>
      <c r="F2103" s="79">
        <f>+IF(ISNUMBER(DATA!I2974),DATA!I2974,"n/a")</f>
        <v>-6.1186999999999998E-2</v>
      </c>
      <c r="G2103" s="89">
        <f>+IF(ISNUMBER(DATA!J2974),DATA!J2974,"n/a")</f>
        <v>2.0334020000000002</v>
      </c>
      <c r="H2103" s="79">
        <f>+IF(ISNUMBER(DATA!K2974),DATA!K2974,"n/a")</f>
        <v>-8.9681999999999998E-2</v>
      </c>
      <c r="I2103" s="89">
        <f>+IF(ISNUMBER(DATA!L2974),DATA!L2974,"n/a")</f>
        <v>2.0268229999999998</v>
      </c>
      <c r="J2103" s="79">
        <f>+IF(ISNUMBER(DATA!M2974),DATA!M2974,"n/a")</f>
        <v>-8.6237999999999995E-2</v>
      </c>
      <c r="K2103" s="89">
        <f>+IF(ISNUMBER(DATA!N2974),DATA!N2974,"n/a")</f>
        <v>2.071669</v>
      </c>
      <c r="L2103" s="79">
        <f>+IF(ISNUMBER(DATA!O2974),DATA!O2974,"n/a")</f>
        <v>-6.0734999999999997E-2</v>
      </c>
      <c r="M2103" s="68"/>
      <c r="N2103" s="68"/>
      <c r="O2103" s="68"/>
      <c r="P2103" s="68"/>
      <c r="Q2103" s="68"/>
      <c r="S2103" s="72"/>
      <c r="U2103" s="72"/>
      <c r="W2103" s="72"/>
      <c r="Y2103" s="72"/>
    </row>
    <row r="2104" spans="1:25" s="71" customFormat="1" x14ac:dyDescent="0.2">
      <c r="A2104" s="68" t="s">
        <v>12</v>
      </c>
      <c r="B2104" s="68" t="s">
        <v>23</v>
      </c>
      <c r="C2104" s="68" t="s">
        <v>26</v>
      </c>
      <c r="D2104" s="68" t="s">
        <v>284</v>
      </c>
      <c r="E2104" s="89">
        <f>+IF(ISNUMBER(DATA!H2975),DATA!H2975,"n/a")</f>
        <v>2.0107029999999999</v>
      </c>
      <c r="F2104" s="79">
        <f>+IF(ISNUMBER(DATA!I2975),DATA!I2975,"n/a")</f>
        <v>1.7991E-2</v>
      </c>
      <c r="G2104" s="89">
        <f>+IF(ISNUMBER(DATA!J2975),DATA!J2975,"n/a")</f>
        <v>1.9911239999999999</v>
      </c>
      <c r="H2104" s="79">
        <f>+IF(ISNUMBER(DATA!K2975),DATA!K2975,"n/a")</f>
        <v>-1.523E-2</v>
      </c>
      <c r="I2104" s="89">
        <f>+IF(ISNUMBER(DATA!L2975),DATA!L2975,"n/a")</f>
        <v>1.9944710000000001</v>
      </c>
      <c r="J2104" s="79">
        <f>+IF(ISNUMBER(DATA!M2975),DATA!M2975,"n/a")</f>
        <v>-2.0305E-2</v>
      </c>
      <c r="K2104" s="89">
        <f>+IF(ISNUMBER(DATA!N2975),DATA!N2975,"n/a")</f>
        <v>1.9520169999999999</v>
      </c>
      <c r="L2104" s="79">
        <f>+IF(ISNUMBER(DATA!O2975),DATA!O2975,"n/a")</f>
        <v>-3.8993E-2</v>
      </c>
      <c r="M2104" s="68"/>
      <c r="N2104" s="68"/>
      <c r="O2104" s="68"/>
      <c r="P2104" s="68"/>
      <c r="Q2104" s="68"/>
      <c r="S2104" s="72"/>
      <c r="U2104" s="72"/>
      <c r="W2104" s="72"/>
      <c r="Y2104" s="72"/>
    </row>
    <row r="2105" spans="1:25" s="71" customFormat="1" x14ac:dyDescent="0.2">
      <c r="A2105" s="68" t="s">
        <v>12</v>
      </c>
      <c r="B2105" s="68" t="s">
        <v>23</v>
      </c>
      <c r="C2105" s="68" t="s">
        <v>26</v>
      </c>
      <c r="D2105" s="68" t="s">
        <v>285</v>
      </c>
      <c r="E2105" s="89">
        <f>+IF(ISNUMBER(DATA!H2976),DATA!H2976,"n/a")</f>
        <v>2.185254</v>
      </c>
      <c r="F2105" s="79">
        <f>+IF(ISNUMBER(DATA!I2976),DATA!I2976,"n/a")</f>
        <v>3.2705999999999999E-2</v>
      </c>
      <c r="G2105" s="89">
        <f>+IF(ISNUMBER(DATA!J2976),DATA!J2976,"n/a")</f>
        <v>2.1700699999999999</v>
      </c>
      <c r="H2105" s="79">
        <f>+IF(ISNUMBER(DATA!K2976),DATA!K2976,"n/a")</f>
        <v>5.9490000000000003E-3</v>
      </c>
      <c r="I2105" s="89">
        <f>+IF(ISNUMBER(DATA!L2976),DATA!L2976,"n/a")</f>
        <v>2.1370170000000002</v>
      </c>
      <c r="J2105" s="79">
        <f>+IF(ISNUMBER(DATA!M2976),DATA!M2976,"n/a")</f>
        <v>9.3650000000000001E-3</v>
      </c>
      <c r="K2105" s="89">
        <f>+IF(ISNUMBER(DATA!N2976),DATA!N2976,"n/a")</f>
        <v>2.141578</v>
      </c>
      <c r="L2105" s="79">
        <f>+IF(ISNUMBER(DATA!O2976),DATA!O2976,"n/a")</f>
        <v>2.6830000000000001E-3</v>
      </c>
      <c r="M2105" s="68"/>
      <c r="N2105" s="68"/>
      <c r="O2105" s="68"/>
      <c r="P2105" s="68"/>
      <c r="Q2105" s="68"/>
      <c r="S2105" s="72"/>
      <c r="U2105" s="72"/>
      <c r="W2105" s="72"/>
      <c r="Y2105" s="72"/>
    </row>
    <row r="2106" spans="1:25" s="71" customFormat="1" x14ac:dyDescent="0.2">
      <c r="A2106" s="68" t="s">
        <v>12</v>
      </c>
      <c r="B2106" s="68" t="s">
        <v>23</v>
      </c>
      <c r="C2106" s="68" t="s">
        <v>26</v>
      </c>
      <c r="D2106" s="68" t="s">
        <v>286</v>
      </c>
      <c r="E2106" s="89">
        <f>+IF(ISNUMBER(DATA!H2977),DATA!H2977,"n/a")</f>
        <v>2.2145169999999998</v>
      </c>
      <c r="F2106" s="79">
        <f>+IF(ISNUMBER(DATA!I2977),DATA!I2977,"n/a")</f>
        <v>0.136544</v>
      </c>
      <c r="G2106" s="89">
        <f>+IF(ISNUMBER(DATA!J2977),DATA!J2977,"n/a")</f>
        <v>2.2010779999999999</v>
      </c>
      <c r="H2106" s="79">
        <f>+IF(ISNUMBER(DATA!K2977),DATA!K2977,"n/a")</f>
        <v>0.12926000000000001</v>
      </c>
      <c r="I2106" s="89">
        <f>+IF(ISNUMBER(DATA!L2977),DATA!L2977,"n/a")</f>
        <v>2.1385049999999999</v>
      </c>
      <c r="J2106" s="79">
        <f>+IF(ISNUMBER(DATA!M2977),DATA!M2977,"n/a")</f>
        <v>9.6994999999999998E-2</v>
      </c>
      <c r="K2106" s="89">
        <f>+IF(ISNUMBER(DATA!N2977),DATA!N2977,"n/a")</f>
        <v>2.1265550000000002</v>
      </c>
      <c r="L2106" s="79">
        <f>+IF(ISNUMBER(DATA!O2977),DATA!O2977,"n/a")</f>
        <v>0.101058</v>
      </c>
      <c r="M2106" s="68"/>
      <c r="N2106" s="68"/>
      <c r="O2106" s="68"/>
      <c r="P2106" s="68"/>
      <c r="Q2106" s="68"/>
      <c r="S2106" s="72"/>
      <c r="U2106" s="72"/>
      <c r="W2106" s="72"/>
      <c r="Y2106" s="72"/>
    </row>
    <row r="2107" spans="1:25" s="71" customFormat="1" x14ac:dyDescent="0.2">
      <c r="A2107" s="68" t="s">
        <v>12</v>
      </c>
      <c r="B2107" s="68" t="s">
        <v>23</v>
      </c>
      <c r="C2107" s="68" t="s">
        <v>26</v>
      </c>
      <c r="D2107" s="68" t="s">
        <v>287</v>
      </c>
      <c r="E2107" s="89">
        <f>+IF(ISNUMBER(DATA!H2978),DATA!H2978,"n/a")</f>
        <v>2.5643829999999999</v>
      </c>
      <c r="F2107" s="79">
        <f>+IF(ISNUMBER(DATA!I2978),DATA!I2978,"n/a")</f>
        <v>1.9154999999999998E-2</v>
      </c>
      <c r="G2107" s="89">
        <f>+IF(ISNUMBER(DATA!J2978),DATA!J2978,"n/a")</f>
        <v>2.657114</v>
      </c>
      <c r="H2107" s="79">
        <f>+IF(ISNUMBER(DATA!K2978),DATA!K2978,"n/a")</f>
        <v>5.2998000000000003E-2</v>
      </c>
      <c r="I2107" s="89">
        <f>+IF(ISNUMBER(DATA!L2978),DATA!L2978,"n/a")</f>
        <v>2.6182859999999999</v>
      </c>
      <c r="J2107" s="79">
        <f>+IF(ISNUMBER(DATA!M2978),DATA!M2978,"n/a")</f>
        <v>6.9999000000000006E-2</v>
      </c>
      <c r="K2107" s="89">
        <f>+IF(ISNUMBER(DATA!N2978),DATA!N2978,"n/a")</f>
        <v>2.5857239999999999</v>
      </c>
      <c r="L2107" s="79">
        <f>+IF(ISNUMBER(DATA!O2978),DATA!O2978,"n/a")</f>
        <v>0.17724599999999999</v>
      </c>
      <c r="M2107" s="68"/>
      <c r="N2107" s="68"/>
      <c r="O2107" s="68"/>
      <c r="P2107" s="68"/>
      <c r="Q2107" s="68"/>
      <c r="S2107" s="72"/>
      <c r="U2107" s="72"/>
      <c r="W2107" s="72"/>
      <c r="Y2107" s="72"/>
    </row>
    <row r="2108" spans="1:25" s="71" customFormat="1" x14ac:dyDescent="0.2">
      <c r="A2108" s="68" t="s">
        <v>12</v>
      </c>
      <c r="B2108" s="68" t="s">
        <v>23</v>
      </c>
      <c r="C2108" s="68" t="s">
        <v>26</v>
      </c>
      <c r="D2108" s="68" t="s">
        <v>288</v>
      </c>
      <c r="E2108" s="89">
        <f>+IF(ISNUMBER(DATA!H2979),DATA!H2979,"n/a")</f>
        <v>2.2023079999999999</v>
      </c>
      <c r="F2108" s="79">
        <f>+IF(ISNUMBER(DATA!I2979),DATA!I2979,"n/a")</f>
        <v>3.4061000000000001E-2</v>
      </c>
      <c r="G2108" s="89">
        <f>+IF(ISNUMBER(DATA!J2979),DATA!J2979,"n/a")</f>
        <v>2.2031700000000001</v>
      </c>
      <c r="H2108" s="79">
        <f>+IF(ISNUMBER(DATA!K2979),DATA!K2979,"n/a")</f>
        <v>4.5335E-2</v>
      </c>
      <c r="I2108" s="89">
        <f>+IF(ISNUMBER(DATA!L2979),DATA!L2979,"n/a")</f>
        <v>2.1736979999999999</v>
      </c>
      <c r="J2108" s="79">
        <f>+IF(ISNUMBER(DATA!M2979),DATA!M2979,"n/a")</f>
        <v>4.3582999999999997E-2</v>
      </c>
      <c r="K2108" s="89">
        <f>+IF(ISNUMBER(DATA!N2979),DATA!N2979,"n/a")</f>
        <v>2.1517330000000001</v>
      </c>
      <c r="L2108" s="79">
        <f>+IF(ISNUMBER(DATA!O2979),DATA!O2979,"n/a")</f>
        <v>6.4371999999999999E-2</v>
      </c>
      <c r="M2108" s="68"/>
      <c r="N2108" s="68"/>
      <c r="O2108" s="68"/>
      <c r="P2108" s="68"/>
      <c r="Q2108" s="68"/>
      <c r="S2108" s="72"/>
      <c r="U2108" s="72"/>
      <c r="W2108" s="72"/>
      <c r="Y2108" s="72"/>
    </row>
    <row r="2109" spans="1:25" s="71" customFormat="1" x14ac:dyDescent="0.2">
      <c r="A2109" s="68" t="s">
        <v>12</v>
      </c>
      <c r="B2109" s="68" t="s">
        <v>23</v>
      </c>
      <c r="C2109" s="68" t="s">
        <v>26</v>
      </c>
      <c r="D2109" s="68" t="s">
        <v>289</v>
      </c>
      <c r="E2109" s="89">
        <f>+IF(ISNUMBER(DATA!H2980),DATA!H2980,"n/a")</f>
        <v>2.2598120000000002</v>
      </c>
      <c r="F2109" s="79">
        <f>+IF(ISNUMBER(DATA!I2980),DATA!I2980,"n/a")</f>
        <v>2.3965E-2</v>
      </c>
      <c r="G2109" s="89">
        <f>+IF(ISNUMBER(DATA!J2980),DATA!J2980,"n/a")</f>
        <v>2.264256</v>
      </c>
      <c r="H2109" s="79">
        <f>+IF(ISNUMBER(DATA!K2980),DATA!K2980,"n/a")</f>
        <v>-6.2360000000000002E-3</v>
      </c>
      <c r="I2109" s="89">
        <f>+IF(ISNUMBER(DATA!L2980),DATA!L2980,"n/a")</f>
        <v>2.2429079999999999</v>
      </c>
      <c r="J2109" s="79">
        <f>+IF(ISNUMBER(DATA!M2980),DATA!M2980,"n/a")</f>
        <v>-2.8715000000000001E-2</v>
      </c>
      <c r="K2109" s="89">
        <f>+IF(ISNUMBER(DATA!N2980),DATA!N2980,"n/a")</f>
        <v>2.2782179999999999</v>
      </c>
      <c r="L2109" s="79">
        <f>+IF(ISNUMBER(DATA!O2980),DATA!O2980,"n/a")</f>
        <v>-8.7399999999999995E-3</v>
      </c>
      <c r="M2109" s="68"/>
      <c r="N2109" s="68"/>
      <c r="O2109" s="68"/>
      <c r="P2109" s="68"/>
      <c r="Q2109" s="68"/>
      <c r="S2109" s="72"/>
      <c r="U2109" s="72"/>
      <c r="W2109" s="72"/>
      <c r="Y2109" s="72"/>
    </row>
    <row r="2110" spans="1:25" s="71" customFormat="1" x14ac:dyDescent="0.2">
      <c r="A2110" s="68" t="s">
        <v>12</v>
      </c>
      <c r="B2110" s="68" t="s">
        <v>23</v>
      </c>
      <c r="C2110" s="68" t="s">
        <v>26</v>
      </c>
      <c r="D2110" s="68" t="s">
        <v>290</v>
      </c>
      <c r="E2110" s="89">
        <f>+IF(ISNUMBER(DATA!H2981),DATA!H2981,"n/a")</f>
        <v>2.2416860000000001</v>
      </c>
      <c r="F2110" s="79">
        <f>+IF(ISNUMBER(DATA!I2981),DATA!I2981,"n/a")</f>
        <v>-2.1437999999999999E-2</v>
      </c>
      <c r="G2110" s="89">
        <f>+IF(ISNUMBER(DATA!J2981),DATA!J2981,"n/a")</f>
        <v>2.2081650000000002</v>
      </c>
      <c r="H2110" s="79">
        <f>+IF(ISNUMBER(DATA!K2981),DATA!K2981,"n/a")</f>
        <v>6.3920000000000001E-3</v>
      </c>
      <c r="I2110" s="89">
        <f>+IF(ISNUMBER(DATA!L2981),DATA!L2981,"n/a")</f>
        <v>2.1759339999999998</v>
      </c>
      <c r="J2110" s="79">
        <f>+IF(ISNUMBER(DATA!M2981),DATA!M2981,"n/a")</f>
        <v>1.4486000000000001E-2</v>
      </c>
      <c r="K2110" s="89">
        <f>+IF(ISNUMBER(DATA!N2981),DATA!N2981,"n/a")</f>
        <v>2.219446</v>
      </c>
      <c r="L2110" s="79">
        <f>+IF(ISNUMBER(DATA!O2981),DATA!O2981,"n/a")</f>
        <v>3.3811000000000001E-2</v>
      </c>
      <c r="M2110" s="68"/>
      <c r="N2110" s="68"/>
      <c r="O2110" s="68"/>
      <c r="P2110" s="68"/>
      <c r="Q2110" s="68"/>
      <c r="S2110" s="72"/>
      <c r="U2110" s="72"/>
      <c r="W2110" s="72"/>
      <c r="Y2110" s="72"/>
    </row>
    <row r="2111" spans="1:25" s="71" customFormat="1" x14ac:dyDescent="0.2">
      <c r="A2111" s="68" t="s">
        <v>12</v>
      </c>
      <c r="B2111" s="68" t="s">
        <v>23</v>
      </c>
      <c r="C2111" s="68" t="s">
        <v>26</v>
      </c>
      <c r="D2111" s="68" t="s">
        <v>291</v>
      </c>
      <c r="E2111" s="89">
        <f>+IF(ISNUMBER(DATA!H2982),DATA!H2982,"n/a")</f>
        <v>2.1142720000000002</v>
      </c>
      <c r="F2111" s="79">
        <f>+IF(ISNUMBER(DATA!I2982),DATA!I2982,"n/a")</f>
        <v>6.7502999999999994E-2</v>
      </c>
      <c r="G2111" s="89">
        <f>+IF(ISNUMBER(DATA!J2982),DATA!J2982,"n/a")</f>
        <v>2.1152169999999999</v>
      </c>
      <c r="H2111" s="79">
        <f>+IF(ISNUMBER(DATA!K2982),DATA!K2982,"n/a")</f>
        <v>8.1584000000000004E-2</v>
      </c>
      <c r="I2111" s="89">
        <f>+IF(ISNUMBER(DATA!L2982),DATA!L2982,"n/a")</f>
        <v>2.0402830000000001</v>
      </c>
      <c r="J2111" s="79">
        <f>+IF(ISNUMBER(DATA!M2982),DATA!M2982,"n/a")</f>
        <v>4.5762999999999998E-2</v>
      </c>
      <c r="K2111" s="89">
        <f>+IF(ISNUMBER(DATA!N2982),DATA!N2982,"n/a")</f>
        <v>1.9580660000000001</v>
      </c>
      <c r="L2111" s="79">
        <f>+IF(ISNUMBER(DATA!O2982),DATA!O2982,"n/a")</f>
        <v>2.8934999999999999E-2</v>
      </c>
      <c r="M2111" s="68"/>
      <c r="N2111" s="68"/>
      <c r="O2111" s="68"/>
      <c r="P2111" s="68"/>
      <c r="Q2111" s="68"/>
      <c r="S2111" s="72"/>
      <c r="U2111" s="72"/>
      <c r="W2111" s="72"/>
      <c r="Y2111" s="72"/>
    </row>
    <row r="2112" spans="1:25" s="71" customFormat="1" x14ac:dyDescent="0.2">
      <c r="A2112" s="68" t="s">
        <v>12</v>
      </c>
      <c r="B2112" s="68" t="s">
        <v>23</v>
      </c>
      <c r="C2112" s="68" t="s">
        <v>26</v>
      </c>
      <c r="D2112" s="68" t="s">
        <v>292</v>
      </c>
      <c r="E2112" s="89">
        <f>+IF(ISNUMBER(DATA!H2983),DATA!H2983,"n/a")</f>
        <v>1.717012</v>
      </c>
      <c r="F2112" s="79">
        <f>+IF(ISNUMBER(DATA!I2983),DATA!I2983,"n/a")</f>
        <v>-1.5349E-2</v>
      </c>
      <c r="G2112" s="89">
        <f>+IF(ISNUMBER(DATA!J2983),DATA!J2983,"n/a")</f>
        <v>1.9011800000000001</v>
      </c>
      <c r="H2112" s="79">
        <f>+IF(ISNUMBER(DATA!K2983),DATA!K2983,"n/a")</f>
        <v>7.1526999999999993E-2</v>
      </c>
      <c r="I2112" s="89">
        <f>+IF(ISNUMBER(DATA!L2983),DATA!L2983,"n/a")</f>
        <v>1.801946</v>
      </c>
      <c r="J2112" s="79">
        <f>+IF(ISNUMBER(DATA!M2983),DATA!M2983,"n/a")</f>
        <v>2.2504E-2</v>
      </c>
      <c r="K2112" s="89">
        <f>+IF(ISNUMBER(DATA!N2983),DATA!N2983,"n/a")</f>
        <v>1.6909650000000001</v>
      </c>
      <c r="L2112" s="79">
        <f>+IF(ISNUMBER(DATA!O2983),DATA!O2983,"n/a")</f>
        <v>-1.9559999999999998E-3</v>
      </c>
      <c r="M2112" s="68"/>
      <c r="N2112" s="68"/>
      <c r="O2112" s="68"/>
      <c r="P2112" s="68"/>
      <c r="Q2112" s="68"/>
      <c r="S2112" s="72"/>
      <c r="U2112" s="72"/>
      <c r="W2112" s="72"/>
      <c r="Y2112" s="72"/>
    </row>
    <row r="2113" spans="1:25" s="71" customFormat="1" x14ac:dyDescent="0.2">
      <c r="A2113" s="68" t="s">
        <v>12</v>
      </c>
      <c r="B2113" s="68" t="s">
        <v>23</v>
      </c>
      <c r="C2113" s="68" t="s">
        <v>26</v>
      </c>
      <c r="D2113" s="68" t="s">
        <v>293</v>
      </c>
      <c r="E2113" s="89">
        <f>+IF(ISNUMBER(DATA!H2984),DATA!H2984,"n/a")</f>
        <v>2.130884</v>
      </c>
      <c r="F2113" s="79">
        <f>+IF(ISNUMBER(DATA!I2984),DATA!I2984,"n/a")</f>
        <v>8.9457999999999996E-2</v>
      </c>
      <c r="G2113" s="89">
        <f>+IF(ISNUMBER(DATA!J2984),DATA!J2984,"n/a")</f>
        <v>2.0682680000000002</v>
      </c>
      <c r="H2113" s="79">
        <f>+IF(ISNUMBER(DATA!K2984),DATA!K2984,"n/a")</f>
        <v>3.2645E-2</v>
      </c>
      <c r="I2113" s="89">
        <f>+IF(ISNUMBER(DATA!L2984),DATA!L2984,"n/a")</f>
        <v>2.083469</v>
      </c>
      <c r="J2113" s="79">
        <f>+IF(ISNUMBER(DATA!M2984),DATA!M2984,"n/a")</f>
        <v>1.2640999999999999E-2</v>
      </c>
      <c r="K2113" s="89">
        <f>+IF(ISNUMBER(DATA!N2984),DATA!N2984,"n/a")</f>
        <v>2.1035659999999998</v>
      </c>
      <c r="L2113" s="79">
        <f>+IF(ISNUMBER(DATA!O2984),DATA!O2984,"n/a")</f>
        <v>1.1063999999999999E-2</v>
      </c>
      <c r="M2113" s="68"/>
      <c r="N2113" s="68"/>
      <c r="O2113" s="68"/>
      <c r="P2113" s="68"/>
      <c r="Q2113" s="68"/>
      <c r="S2113" s="72"/>
      <c r="U2113" s="72"/>
      <c r="W2113" s="72"/>
      <c r="Y2113" s="72"/>
    </row>
    <row r="2114" spans="1:25" s="71" customFormat="1" x14ac:dyDescent="0.2">
      <c r="A2114" s="68" t="s">
        <v>12</v>
      </c>
      <c r="B2114" s="68" t="s">
        <v>23</v>
      </c>
      <c r="C2114" s="68" t="s">
        <v>26</v>
      </c>
      <c r="D2114" s="68" t="s">
        <v>294</v>
      </c>
      <c r="E2114" s="89">
        <f>+IF(ISNUMBER(DATA!H2985),DATA!H2985,"n/a")</f>
        <v>2.1413679999999999</v>
      </c>
      <c r="F2114" s="79">
        <f>+IF(ISNUMBER(DATA!I2985),DATA!I2985,"n/a")</f>
        <v>7.3069999999999996E-2</v>
      </c>
      <c r="G2114" s="89">
        <f>+IF(ISNUMBER(DATA!J2985),DATA!J2985,"n/a")</f>
        <v>2.0148350000000002</v>
      </c>
      <c r="H2114" s="79">
        <f>+IF(ISNUMBER(DATA!K2985),DATA!K2985,"n/a")</f>
        <v>-5.0044999999999999E-2</v>
      </c>
      <c r="I2114" s="89">
        <f>+IF(ISNUMBER(DATA!L2985),DATA!L2985,"n/a")</f>
        <v>2.0582780000000001</v>
      </c>
      <c r="J2114" s="79">
        <f>+IF(ISNUMBER(DATA!M2985),DATA!M2985,"n/a")</f>
        <v>-3.1990999999999999E-2</v>
      </c>
      <c r="K2114" s="89">
        <f>+IF(ISNUMBER(DATA!N2985),DATA!N2985,"n/a")</f>
        <v>2.0926459999999998</v>
      </c>
      <c r="L2114" s="79">
        <f>+IF(ISNUMBER(DATA!O2985),DATA!O2985,"n/a")</f>
        <v>1.102E-2</v>
      </c>
      <c r="M2114" s="68"/>
      <c r="N2114" s="68"/>
      <c r="O2114" s="68"/>
      <c r="P2114" s="68"/>
      <c r="Q2114" s="68"/>
      <c r="S2114" s="72"/>
      <c r="U2114" s="72"/>
      <c r="W2114" s="72"/>
      <c r="Y2114" s="72"/>
    </row>
    <row r="2115" spans="1:25" s="71" customFormat="1" x14ac:dyDescent="0.2">
      <c r="A2115" s="68" t="s">
        <v>12</v>
      </c>
      <c r="B2115" s="68" t="s">
        <v>23</v>
      </c>
      <c r="C2115" s="68" t="s">
        <v>26</v>
      </c>
      <c r="D2115" s="68" t="s">
        <v>295</v>
      </c>
      <c r="E2115" s="89">
        <f>+IF(ISNUMBER(DATA!H2986),DATA!H2986,"n/a")</f>
        <v>2.3909020000000001</v>
      </c>
      <c r="F2115" s="79">
        <f>+IF(ISNUMBER(DATA!I2986),DATA!I2986,"n/a")</f>
        <v>5.3290000000000004E-3</v>
      </c>
      <c r="G2115" s="89">
        <f>+IF(ISNUMBER(DATA!J2986),DATA!J2986,"n/a")</f>
        <v>2.4105319999999999</v>
      </c>
      <c r="H2115" s="79">
        <f>+IF(ISNUMBER(DATA!K2986),DATA!K2986,"n/a")</f>
        <v>-1.2312999999999999E-2</v>
      </c>
      <c r="I2115" s="89">
        <f>+IF(ISNUMBER(DATA!L2986),DATA!L2986,"n/a")</f>
        <v>2.3828209999999999</v>
      </c>
      <c r="J2115" s="79">
        <f>+IF(ISNUMBER(DATA!M2986),DATA!M2986,"n/a")</f>
        <v>-2.6203000000000001E-2</v>
      </c>
      <c r="K2115" s="89">
        <f>+IF(ISNUMBER(DATA!N2986),DATA!N2986,"n/a")</f>
        <v>2.4164970000000001</v>
      </c>
      <c r="L2115" s="79">
        <f>+IF(ISNUMBER(DATA!O2986),DATA!O2986,"n/a")</f>
        <v>-1.7960000000000001E-3</v>
      </c>
      <c r="M2115" s="68"/>
      <c r="N2115" s="68"/>
      <c r="O2115" s="68"/>
      <c r="P2115" s="68"/>
      <c r="Q2115" s="68"/>
      <c r="S2115" s="72"/>
      <c r="U2115" s="72"/>
      <c r="W2115" s="72"/>
      <c r="Y2115" s="72"/>
    </row>
    <row r="2116" spans="1:25" s="71" customFormat="1" x14ac:dyDescent="0.2">
      <c r="A2116" s="68" t="s">
        <v>12</v>
      </c>
      <c r="B2116" s="68" t="s">
        <v>23</v>
      </c>
      <c r="C2116" s="68" t="s">
        <v>26</v>
      </c>
      <c r="D2116" s="68" t="s">
        <v>296</v>
      </c>
      <c r="E2116" s="89">
        <f>+IF(ISNUMBER(DATA!H2987),DATA!H2987,"n/a")</f>
        <v>2.2891840000000001</v>
      </c>
      <c r="F2116" s="79">
        <f>+IF(ISNUMBER(DATA!I2987),DATA!I2987,"n/a")</f>
        <v>8.9312000000000002E-2</v>
      </c>
      <c r="G2116" s="89">
        <f>+IF(ISNUMBER(DATA!J2987),DATA!J2987,"n/a")</f>
        <v>2.2573050000000001</v>
      </c>
      <c r="H2116" s="79">
        <f>+IF(ISNUMBER(DATA!K2987),DATA!K2987,"n/a")</f>
        <v>9.5668000000000003E-2</v>
      </c>
      <c r="I2116" s="89">
        <f>+IF(ISNUMBER(DATA!L2987),DATA!L2987,"n/a")</f>
        <v>2.23617</v>
      </c>
      <c r="J2116" s="79">
        <f>+IF(ISNUMBER(DATA!M2987),DATA!M2987,"n/a")</f>
        <v>9.2083999999999999E-2</v>
      </c>
      <c r="K2116" s="89">
        <f>+IF(ISNUMBER(DATA!N2987),DATA!N2987,"n/a")</f>
        <v>2.1841849999999998</v>
      </c>
      <c r="L2116" s="79">
        <f>+IF(ISNUMBER(DATA!O2987),DATA!O2987,"n/a")</f>
        <v>9.3325000000000005E-2</v>
      </c>
      <c r="M2116" s="68"/>
      <c r="N2116" s="68"/>
      <c r="O2116" s="68"/>
      <c r="P2116" s="68"/>
      <c r="Q2116" s="68"/>
      <c r="S2116" s="72"/>
      <c r="U2116" s="72"/>
      <c r="W2116" s="72"/>
      <c r="Y2116" s="72"/>
    </row>
    <row r="2117" spans="1:25" s="71" customFormat="1" x14ac:dyDescent="0.2">
      <c r="A2117" s="68" t="s">
        <v>12</v>
      </c>
      <c r="B2117" s="68" t="s">
        <v>23</v>
      </c>
      <c r="C2117" s="68" t="s">
        <v>26</v>
      </c>
      <c r="D2117" s="68" t="s">
        <v>297</v>
      </c>
      <c r="E2117" s="89">
        <f>+IF(ISNUMBER(DATA!H2988),DATA!H2988,"n/a")</f>
        <v>2.2613059999999998</v>
      </c>
      <c r="F2117" s="79">
        <f>+IF(ISNUMBER(DATA!I2988),DATA!I2988,"n/a")</f>
        <v>1.8083999999999999E-2</v>
      </c>
      <c r="G2117" s="89">
        <f>+IF(ISNUMBER(DATA!J2988),DATA!J2988,"n/a")</f>
        <v>2.1862940000000002</v>
      </c>
      <c r="H2117" s="79">
        <f>+IF(ISNUMBER(DATA!K2988),DATA!K2988,"n/a")</f>
        <v>2.1742999999999998E-2</v>
      </c>
      <c r="I2117" s="89">
        <f>+IF(ISNUMBER(DATA!L2988),DATA!L2988,"n/a")</f>
        <v>2.1516440000000001</v>
      </c>
      <c r="J2117" s="79">
        <f>+IF(ISNUMBER(DATA!M2988),DATA!M2988,"n/a")</f>
        <v>4.3920000000000001E-3</v>
      </c>
      <c r="K2117" s="89">
        <f>+IF(ISNUMBER(DATA!N2988),DATA!N2988,"n/a")</f>
        <v>2.1460569999999999</v>
      </c>
      <c r="L2117" s="79">
        <f>+IF(ISNUMBER(DATA!O2988),DATA!O2988,"n/a")</f>
        <v>1.074E-2</v>
      </c>
      <c r="M2117" s="68"/>
      <c r="N2117" s="68"/>
      <c r="O2117" s="68"/>
      <c r="P2117" s="68"/>
      <c r="Q2117" s="68"/>
      <c r="S2117" s="72"/>
      <c r="U2117" s="72"/>
      <c r="W2117" s="72"/>
      <c r="Y2117" s="72"/>
    </row>
    <row r="2118" spans="1:25" s="71" customFormat="1" x14ac:dyDescent="0.2">
      <c r="A2118" s="68" t="s">
        <v>12</v>
      </c>
      <c r="B2118" s="68" t="s">
        <v>23</v>
      </c>
      <c r="C2118" s="68" t="s">
        <v>26</v>
      </c>
      <c r="D2118" s="68" t="s">
        <v>298</v>
      </c>
      <c r="E2118" s="89">
        <f>+IF(ISNUMBER(DATA!H2989),DATA!H2989,"n/a")</f>
        <v>2.5022069999999998</v>
      </c>
      <c r="F2118" s="79">
        <f>+IF(ISNUMBER(DATA!I2989),DATA!I2989,"n/a")</f>
        <v>8.1674999999999998E-2</v>
      </c>
      <c r="G2118" s="89">
        <f>+IF(ISNUMBER(DATA!J2989),DATA!J2989,"n/a")</f>
        <v>2.4958689999999999</v>
      </c>
      <c r="H2118" s="79">
        <f>+IF(ISNUMBER(DATA!K2989),DATA!K2989,"n/a")</f>
        <v>5.0287999999999999E-2</v>
      </c>
      <c r="I2118" s="89">
        <f>+IF(ISNUMBER(DATA!L2989),DATA!L2989,"n/a")</f>
        <v>2.433573</v>
      </c>
      <c r="J2118" s="79">
        <f>+IF(ISNUMBER(DATA!M2989),DATA!M2989,"n/a")</f>
        <v>3.0095E-2</v>
      </c>
      <c r="K2118" s="89">
        <f>+IF(ISNUMBER(DATA!N2989),DATA!N2989,"n/a")</f>
        <v>2.4042729999999999</v>
      </c>
      <c r="L2118" s="79">
        <f>+IF(ISNUMBER(DATA!O2989),DATA!O2989,"n/a")</f>
        <v>3.4504E-2</v>
      </c>
      <c r="M2118" s="68"/>
      <c r="N2118" s="68"/>
      <c r="O2118" s="68"/>
      <c r="P2118" s="68"/>
      <c r="Q2118" s="68"/>
      <c r="S2118" s="72"/>
      <c r="U2118" s="72"/>
      <c r="W2118" s="72"/>
      <c r="Y2118" s="72"/>
    </row>
    <row r="2119" spans="1:25" s="71" customFormat="1" x14ac:dyDescent="0.2">
      <c r="A2119" s="68" t="s">
        <v>12</v>
      </c>
      <c r="B2119" s="68" t="s">
        <v>23</v>
      </c>
      <c r="C2119" s="68" t="s">
        <v>26</v>
      </c>
      <c r="D2119" s="68" t="s">
        <v>299</v>
      </c>
      <c r="E2119" s="89">
        <f>+IF(ISNUMBER(DATA!H2990),DATA!H2990,"n/a")</f>
        <v>2.1912739999999999</v>
      </c>
      <c r="F2119" s="79">
        <f>+IF(ISNUMBER(DATA!I2990),DATA!I2990,"n/a")</f>
        <v>1.7663000000000002E-2</v>
      </c>
      <c r="G2119" s="89">
        <f>+IF(ISNUMBER(DATA!J2990),DATA!J2990,"n/a")</f>
        <v>2.188736</v>
      </c>
      <c r="H2119" s="79">
        <f>+IF(ISNUMBER(DATA!K2990),DATA!K2990,"n/a")</f>
        <v>-1.3573E-2</v>
      </c>
      <c r="I2119" s="89">
        <f>+IF(ISNUMBER(DATA!L2990),DATA!L2990,"n/a")</f>
        <v>2.178267</v>
      </c>
      <c r="J2119" s="79">
        <f>+IF(ISNUMBER(DATA!M2990),DATA!M2990,"n/a")</f>
        <v>-5.5509999999999997E-2</v>
      </c>
      <c r="K2119" s="89">
        <f>+IF(ISNUMBER(DATA!N2990),DATA!N2990,"n/a")</f>
        <v>2.1983060000000001</v>
      </c>
      <c r="L2119" s="79">
        <f>+IF(ISNUMBER(DATA!O2990),DATA!O2990,"n/a")</f>
        <v>-8.4362999999999994E-2</v>
      </c>
      <c r="M2119" s="68"/>
      <c r="N2119" s="68"/>
      <c r="O2119" s="68"/>
      <c r="P2119" s="68"/>
      <c r="Q2119" s="68"/>
      <c r="S2119" s="72"/>
      <c r="U2119" s="72"/>
      <c r="W2119" s="72"/>
      <c r="Y2119" s="72"/>
    </row>
    <row r="2120" spans="1:25" s="71" customFormat="1" x14ac:dyDescent="0.2">
      <c r="A2120" s="68" t="s">
        <v>12</v>
      </c>
      <c r="B2120" s="68" t="s">
        <v>23</v>
      </c>
      <c r="C2120" s="68" t="s">
        <v>26</v>
      </c>
      <c r="D2120" s="68" t="s">
        <v>300</v>
      </c>
      <c r="E2120" s="89">
        <f>+IF(ISNUMBER(DATA!H2991),DATA!H2991,"n/a")</f>
        <v>2.256723</v>
      </c>
      <c r="F2120" s="79">
        <f>+IF(ISNUMBER(DATA!I2991),DATA!I2991,"n/a")</f>
        <v>0.116012</v>
      </c>
      <c r="G2120" s="89">
        <f>+IF(ISNUMBER(DATA!J2991),DATA!J2991,"n/a")</f>
        <v>2.2356449999999999</v>
      </c>
      <c r="H2120" s="79">
        <f>+IF(ISNUMBER(DATA!K2991),DATA!K2991,"n/a")</f>
        <v>8.8953000000000004E-2</v>
      </c>
      <c r="I2120" s="89">
        <f>+IF(ISNUMBER(DATA!L2991),DATA!L2991,"n/a")</f>
        <v>2.2239719999999998</v>
      </c>
      <c r="J2120" s="79">
        <f>+IF(ISNUMBER(DATA!M2991),DATA!M2991,"n/a")</f>
        <v>9.6324000000000007E-2</v>
      </c>
      <c r="K2120" s="89">
        <f>+IF(ISNUMBER(DATA!N2991),DATA!N2991,"n/a")</f>
        <v>2.1971280000000002</v>
      </c>
      <c r="L2120" s="79">
        <f>+IF(ISNUMBER(DATA!O2991),DATA!O2991,"n/a")</f>
        <v>0.107692</v>
      </c>
      <c r="M2120" s="68"/>
      <c r="N2120" s="68"/>
      <c r="O2120" s="68"/>
      <c r="P2120" s="68"/>
      <c r="Q2120" s="68"/>
      <c r="S2120" s="72"/>
      <c r="U2120" s="72"/>
      <c r="W2120" s="72"/>
      <c r="Y2120" s="72"/>
    </row>
    <row r="2121" spans="1:25" s="71" customFormat="1" x14ac:dyDescent="0.2">
      <c r="A2121" s="68" t="s">
        <v>12</v>
      </c>
      <c r="B2121" s="68" t="s">
        <v>23</v>
      </c>
      <c r="C2121" s="68" t="s">
        <v>26</v>
      </c>
      <c r="D2121" s="68" t="s">
        <v>301</v>
      </c>
      <c r="E2121" s="89">
        <f>+IF(ISNUMBER(DATA!H2992),DATA!H2992,"n/a")</f>
        <v>2.319941</v>
      </c>
      <c r="F2121" s="79">
        <f>+IF(ISNUMBER(DATA!I2992),DATA!I2992,"n/a")</f>
        <v>2.2404E-2</v>
      </c>
      <c r="G2121" s="89">
        <f>+IF(ISNUMBER(DATA!J2992),DATA!J2992,"n/a")</f>
        <v>2.2503350000000002</v>
      </c>
      <c r="H2121" s="79">
        <f>+IF(ISNUMBER(DATA!K2992),DATA!K2992,"n/a")</f>
        <v>2.9472000000000002E-2</v>
      </c>
      <c r="I2121" s="89">
        <f>+IF(ISNUMBER(DATA!L2992),DATA!L2992,"n/a")</f>
        <v>2.2017259999999998</v>
      </c>
      <c r="J2121" s="79">
        <f>+IF(ISNUMBER(DATA!M2992),DATA!M2992,"n/a")</f>
        <v>1.2217E-2</v>
      </c>
      <c r="K2121" s="89">
        <f>+IF(ISNUMBER(DATA!N2992),DATA!N2992,"n/a")</f>
        <v>2.1961810000000002</v>
      </c>
      <c r="L2121" s="79">
        <f>+IF(ISNUMBER(DATA!O2992),DATA!O2992,"n/a")</f>
        <v>1.6795000000000001E-2</v>
      </c>
      <c r="M2121" s="68"/>
      <c r="N2121" s="68"/>
      <c r="O2121" s="68"/>
      <c r="P2121" s="68"/>
      <c r="Q2121" s="68"/>
      <c r="S2121" s="72"/>
      <c r="U2121" s="72"/>
      <c r="W2121" s="72"/>
      <c r="Y2121" s="72"/>
    </row>
    <row r="2122" spans="1:25" s="71" customFormat="1" x14ac:dyDescent="0.2">
      <c r="A2122" s="68" t="s">
        <v>12</v>
      </c>
      <c r="B2122" s="68" t="s">
        <v>23</v>
      </c>
      <c r="C2122" s="68" t="s">
        <v>26</v>
      </c>
      <c r="D2122" s="68" t="s">
        <v>302</v>
      </c>
      <c r="E2122" s="89">
        <f>+IF(ISNUMBER(DATA!H2993),DATA!H2993,"n/a")</f>
        <v>1.8668640000000001</v>
      </c>
      <c r="F2122" s="79">
        <f>+IF(ISNUMBER(DATA!I2993),DATA!I2993,"n/a")</f>
        <v>9.1600000000000004E-4</v>
      </c>
      <c r="G2122" s="89">
        <f>+IF(ISNUMBER(DATA!J2993),DATA!J2993,"n/a")</f>
        <v>1.9811540000000001</v>
      </c>
      <c r="H2122" s="79">
        <f>+IF(ISNUMBER(DATA!K2993),DATA!K2993,"n/a")</f>
        <v>-3.2202000000000001E-2</v>
      </c>
      <c r="I2122" s="89">
        <f>+IF(ISNUMBER(DATA!L2993),DATA!L2993,"n/a")</f>
        <v>2.0207959999999998</v>
      </c>
      <c r="J2122" s="79">
        <f>+IF(ISNUMBER(DATA!M2993),DATA!M2993,"n/a")</f>
        <v>1.348E-3</v>
      </c>
      <c r="K2122" s="89">
        <f>+IF(ISNUMBER(DATA!N2993),DATA!N2993,"n/a")</f>
        <v>2.097261</v>
      </c>
      <c r="L2122" s="79">
        <f>+IF(ISNUMBER(DATA!O2993),DATA!O2993,"n/a")</f>
        <v>1.7491E-2</v>
      </c>
      <c r="M2122" s="68"/>
      <c r="N2122" s="68"/>
      <c r="O2122" s="68"/>
      <c r="P2122" s="68"/>
      <c r="Q2122" s="68"/>
      <c r="S2122" s="72"/>
      <c r="U2122" s="72"/>
      <c r="W2122" s="72"/>
      <c r="Y2122" s="72"/>
    </row>
    <row r="2123" spans="1:25" s="71" customFormat="1" x14ac:dyDescent="0.2">
      <c r="A2123" s="68" t="s">
        <v>12</v>
      </c>
      <c r="B2123" s="68" t="s">
        <v>23</v>
      </c>
      <c r="C2123" s="68" t="s">
        <v>26</v>
      </c>
      <c r="D2123" s="68" t="s">
        <v>303</v>
      </c>
      <c r="E2123" s="89">
        <f>+IF(ISNUMBER(DATA!H2994),DATA!H2994,"n/a")</f>
        <v>1.7811490000000001</v>
      </c>
      <c r="F2123" s="79">
        <f>+IF(ISNUMBER(DATA!I2994),DATA!I2994,"n/a")</f>
        <v>-3.9355000000000001E-2</v>
      </c>
      <c r="G2123" s="89">
        <f>+IF(ISNUMBER(DATA!J2994),DATA!J2994,"n/a")</f>
        <v>1.846355</v>
      </c>
      <c r="H2123" s="79">
        <f>+IF(ISNUMBER(DATA!K2994),DATA!K2994,"n/a")</f>
        <v>-1.7725000000000001E-2</v>
      </c>
      <c r="I2123" s="89">
        <f>+IF(ISNUMBER(DATA!L2994),DATA!L2994,"n/a")</f>
        <v>1.8863030000000001</v>
      </c>
      <c r="J2123" s="79">
        <f>+IF(ISNUMBER(DATA!M2994),DATA!M2994,"n/a")</f>
        <v>2.4610000000000001E-3</v>
      </c>
      <c r="K2123" s="89">
        <f>+IF(ISNUMBER(DATA!N2994),DATA!N2994,"n/a")</f>
        <v>1.8873279999999999</v>
      </c>
      <c r="L2123" s="79">
        <f>+IF(ISNUMBER(DATA!O2994),DATA!O2994,"n/a")</f>
        <v>-2.5132999999999999E-2</v>
      </c>
      <c r="M2123" s="68"/>
      <c r="N2123" s="68"/>
      <c r="O2123" s="68"/>
      <c r="P2123" s="68"/>
      <c r="Q2123" s="68"/>
      <c r="S2123" s="72"/>
      <c r="U2123" s="72"/>
      <c r="W2123" s="72"/>
      <c r="Y2123" s="72"/>
    </row>
    <row r="2124" spans="1:25" s="71" customFormat="1" x14ac:dyDescent="0.2">
      <c r="A2124" s="68" t="s">
        <v>12</v>
      </c>
      <c r="B2124" s="68" t="s">
        <v>23</v>
      </c>
      <c r="C2124" s="68" t="s">
        <v>26</v>
      </c>
      <c r="D2124" s="68" t="s">
        <v>304</v>
      </c>
      <c r="E2124" s="89">
        <f>+IF(ISNUMBER(DATA!H2995),DATA!H2995,"n/a")</f>
        <v>2.2663980000000001</v>
      </c>
      <c r="F2124" s="79">
        <f>+IF(ISNUMBER(DATA!I2995),DATA!I2995,"n/a")</f>
        <v>5.5229E-2</v>
      </c>
      <c r="G2124" s="89">
        <f>+IF(ISNUMBER(DATA!J2995),DATA!J2995,"n/a")</f>
        <v>2.2484630000000001</v>
      </c>
      <c r="H2124" s="79">
        <f>+IF(ISNUMBER(DATA!K2995),DATA!K2995,"n/a")</f>
        <v>3.9182000000000002E-2</v>
      </c>
      <c r="I2124" s="89">
        <f>+IF(ISNUMBER(DATA!L2995),DATA!L2995,"n/a")</f>
        <v>2.2423500000000001</v>
      </c>
      <c r="J2124" s="79">
        <f>+IF(ISNUMBER(DATA!M2995),DATA!M2995,"n/a")</f>
        <v>3.7751E-2</v>
      </c>
      <c r="K2124" s="89">
        <f>+IF(ISNUMBER(DATA!N2995),DATA!N2995,"n/a")</f>
        <v>2.2400159999999998</v>
      </c>
      <c r="L2124" s="79">
        <f>+IF(ISNUMBER(DATA!O2995),DATA!O2995,"n/a")</f>
        <v>4.9009999999999998E-2</v>
      </c>
      <c r="M2124" s="68"/>
      <c r="N2124" s="68"/>
      <c r="O2124" s="68"/>
      <c r="P2124" s="68"/>
      <c r="Q2124" s="68"/>
      <c r="S2124" s="72"/>
      <c r="U2124" s="72"/>
      <c r="W2124" s="72"/>
      <c r="Y2124" s="72"/>
    </row>
    <row r="2125" spans="1:25" s="71" customFormat="1" x14ac:dyDescent="0.2">
      <c r="A2125" s="68" t="s">
        <v>12</v>
      </c>
      <c r="B2125" s="68" t="s">
        <v>23</v>
      </c>
      <c r="C2125" s="68" t="s">
        <v>26</v>
      </c>
      <c r="D2125" s="68" t="s">
        <v>305</v>
      </c>
      <c r="E2125" s="89">
        <f>+IF(ISNUMBER(DATA!H2996),DATA!H2996,"n/a")</f>
        <v>2.2770060000000001</v>
      </c>
      <c r="F2125" s="79">
        <f>+IF(ISNUMBER(DATA!I2996),DATA!I2996,"n/a")</f>
        <v>3.1975000000000003E-2</v>
      </c>
      <c r="G2125" s="89">
        <f>+IF(ISNUMBER(DATA!J2996),DATA!J2996,"n/a")</f>
        <v>2.1961189999999999</v>
      </c>
      <c r="H2125" s="79">
        <f>+IF(ISNUMBER(DATA!K2996),DATA!K2996,"n/a")</f>
        <v>1.6888E-2</v>
      </c>
      <c r="I2125" s="89">
        <f>+IF(ISNUMBER(DATA!L2996),DATA!L2996,"n/a")</f>
        <v>2.1912729999999998</v>
      </c>
      <c r="J2125" s="79">
        <f>+IF(ISNUMBER(DATA!M2996),DATA!M2996,"n/a")</f>
        <v>1.3960999999999999E-2</v>
      </c>
      <c r="K2125" s="89">
        <f>+IF(ISNUMBER(DATA!N2996),DATA!N2996,"n/a")</f>
        <v>2.183468</v>
      </c>
      <c r="L2125" s="79">
        <f>+IF(ISNUMBER(DATA!O2996),DATA!O2996,"n/a")</f>
        <v>8.9789999999999991E-3</v>
      </c>
      <c r="M2125" s="68"/>
      <c r="N2125" s="68"/>
      <c r="O2125" s="68"/>
      <c r="P2125" s="68"/>
      <c r="Q2125" s="68"/>
      <c r="S2125" s="72"/>
      <c r="U2125" s="72"/>
      <c r="W2125" s="72"/>
      <c r="Y2125" s="72"/>
    </row>
    <row r="2126" spans="1:25" s="71" customFormat="1" x14ac:dyDescent="0.2">
      <c r="A2126" s="68" t="s">
        <v>12</v>
      </c>
      <c r="B2126" s="68" t="s">
        <v>23</v>
      </c>
      <c r="C2126" s="68" t="s">
        <v>26</v>
      </c>
      <c r="D2126" s="68" t="s">
        <v>306</v>
      </c>
      <c r="E2126" s="89">
        <f>+IF(ISNUMBER(DATA!H2997),DATA!H2997,"n/a")</f>
        <v>2.1978270000000002</v>
      </c>
      <c r="F2126" s="79">
        <f>+IF(ISNUMBER(DATA!I2997),DATA!I2997,"n/a")</f>
        <v>-1.2354E-2</v>
      </c>
      <c r="G2126" s="89">
        <f>+IF(ISNUMBER(DATA!J2997),DATA!J2997,"n/a")</f>
        <v>2.1735169999999999</v>
      </c>
      <c r="H2126" s="79">
        <f>+IF(ISNUMBER(DATA!K2997),DATA!K2997,"n/a")</f>
        <v>-4.3747000000000001E-2</v>
      </c>
      <c r="I2126" s="89">
        <f>+IF(ISNUMBER(DATA!L2997),DATA!L2997,"n/a")</f>
        <v>2.167789</v>
      </c>
      <c r="J2126" s="79">
        <f>+IF(ISNUMBER(DATA!M2997),DATA!M2997,"n/a")</f>
        <v>-4.4163000000000001E-2</v>
      </c>
      <c r="K2126" s="89">
        <f>+IF(ISNUMBER(DATA!N2997),DATA!N2997,"n/a")</f>
        <v>2.2081870000000001</v>
      </c>
      <c r="L2126" s="79">
        <f>+IF(ISNUMBER(DATA!O2997),DATA!O2997,"n/a")</f>
        <v>-1.1734E-2</v>
      </c>
      <c r="M2126" s="68"/>
      <c r="N2126" s="68"/>
      <c r="O2126" s="68"/>
      <c r="P2126" s="68"/>
      <c r="Q2126" s="68"/>
      <c r="S2126" s="72"/>
      <c r="U2126" s="72"/>
      <c r="W2126" s="72"/>
      <c r="Y2126" s="72"/>
    </row>
    <row r="2127" spans="1:25" s="71" customFormat="1" x14ac:dyDescent="0.2">
      <c r="A2127" s="68" t="s">
        <v>12</v>
      </c>
      <c r="B2127" s="68" t="s">
        <v>23</v>
      </c>
      <c r="C2127" s="68" t="s">
        <v>26</v>
      </c>
      <c r="D2127" s="68" t="s">
        <v>307</v>
      </c>
      <c r="E2127" s="89">
        <f>+IF(ISNUMBER(DATA!H2998),DATA!H2998,"n/a")</f>
        <v>2.1356220000000001</v>
      </c>
      <c r="F2127" s="79">
        <f>+IF(ISNUMBER(DATA!I2998),DATA!I2998,"n/a")</f>
        <v>1.8161E-2</v>
      </c>
      <c r="G2127" s="89">
        <f>+IF(ISNUMBER(DATA!J2998),DATA!J2998,"n/a")</f>
        <v>2.032483</v>
      </c>
      <c r="H2127" s="79">
        <f>+IF(ISNUMBER(DATA!K2998),DATA!K2998,"n/a")</f>
        <v>-3.1426000000000003E-2</v>
      </c>
      <c r="I2127" s="89">
        <f>+IF(ISNUMBER(DATA!L2998),DATA!L2998,"n/a")</f>
        <v>2.0824470000000002</v>
      </c>
      <c r="J2127" s="79">
        <f>+IF(ISNUMBER(DATA!M2998),DATA!M2998,"n/a")</f>
        <v>-1.7382999999999999E-2</v>
      </c>
      <c r="K2127" s="89">
        <f>+IF(ISNUMBER(DATA!N2998),DATA!N2998,"n/a")</f>
        <v>2.0861969999999999</v>
      </c>
      <c r="L2127" s="79">
        <f>+IF(ISNUMBER(DATA!O2998),DATA!O2998,"n/a")</f>
        <v>-2.5016E-2</v>
      </c>
      <c r="M2127" s="68"/>
      <c r="N2127" s="68"/>
      <c r="O2127" s="68"/>
      <c r="P2127" s="68"/>
      <c r="Q2127" s="68"/>
      <c r="S2127" s="72"/>
      <c r="U2127" s="72"/>
      <c r="W2127" s="72"/>
      <c r="Y2127" s="72"/>
    </row>
    <row r="2128" spans="1:25" s="71" customFormat="1" x14ac:dyDescent="0.2">
      <c r="A2128" s="68" t="s">
        <v>12</v>
      </c>
      <c r="B2128" s="68" t="s">
        <v>23</v>
      </c>
      <c r="C2128" s="68" t="s">
        <v>26</v>
      </c>
      <c r="D2128" s="68" t="s">
        <v>308</v>
      </c>
      <c r="E2128" s="89">
        <f>+IF(ISNUMBER(DATA!H2999),DATA!H2999,"n/a")</f>
        <v>2.3896920000000001</v>
      </c>
      <c r="F2128" s="79">
        <f>+IF(ISNUMBER(DATA!I2999),DATA!I2999,"n/a")</f>
        <v>8.3105999999999999E-2</v>
      </c>
      <c r="G2128" s="89">
        <f>+IF(ISNUMBER(DATA!J2999),DATA!J2999,"n/a")</f>
        <v>2.3966229999999999</v>
      </c>
      <c r="H2128" s="79">
        <f>+IF(ISNUMBER(DATA!K2999),DATA!K2999,"n/a")</f>
        <v>7.7021000000000006E-2</v>
      </c>
      <c r="I2128" s="89">
        <f>+IF(ISNUMBER(DATA!L2999),DATA!L2999,"n/a")</f>
        <v>2.4375640000000001</v>
      </c>
      <c r="J2128" s="79">
        <f>+IF(ISNUMBER(DATA!M2999),DATA!M2999,"n/a")</f>
        <v>9.1522999999999993E-2</v>
      </c>
      <c r="K2128" s="89">
        <f>+IF(ISNUMBER(DATA!N2999),DATA!N2999,"n/a")</f>
        <v>2.4388890000000001</v>
      </c>
      <c r="L2128" s="79">
        <f>+IF(ISNUMBER(DATA!O2999),DATA!O2999,"n/a")</f>
        <v>8.7271000000000001E-2</v>
      </c>
      <c r="M2128" s="68"/>
      <c r="N2128" s="68"/>
      <c r="O2128" s="68"/>
      <c r="P2128" s="68"/>
      <c r="Q2128" s="68"/>
      <c r="S2128" s="72"/>
      <c r="U2128" s="72"/>
      <c r="W2128" s="72"/>
      <c r="Y2128" s="72"/>
    </row>
    <row r="2129" spans="1:25" s="71" customFormat="1" x14ac:dyDescent="0.2">
      <c r="A2129" s="68" t="s">
        <v>12</v>
      </c>
      <c r="B2129" s="68" t="s">
        <v>23</v>
      </c>
      <c r="C2129" s="68" t="s">
        <v>26</v>
      </c>
      <c r="D2129" s="68" t="s">
        <v>309</v>
      </c>
      <c r="E2129" s="89">
        <f>+IF(ISNUMBER(DATA!H3000),DATA!H3000,"n/a")</f>
        <v>2.295388</v>
      </c>
      <c r="F2129" s="79">
        <f>+IF(ISNUMBER(DATA!I3000),DATA!I3000,"n/a")</f>
        <v>2.3459000000000001E-2</v>
      </c>
      <c r="G2129" s="89">
        <f>+IF(ISNUMBER(DATA!J3000),DATA!J3000,"n/a")</f>
        <v>2.2318410000000002</v>
      </c>
      <c r="H2129" s="79">
        <f>+IF(ISNUMBER(DATA!K3000),DATA!K3000,"n/a")</f>
        <v>2.2889E-2</v>
      </c>
      <c r="I2129" s="89">
        <f>+IF(ISNUMBER(DATA!L3000),DATA!L3000,"n/a")</f>
        <v>2.1965720000000002</v>
      </c>
      <c r="J2129" s="79">
        <f>+IF(ISNUMBER(DATA!M3000),DATA!M3000,"n/a")</f>
        <v>7.4269999999999996E-3</v>
      </c>
      <c r="K2129" s="89">
        <f>+IF(ISNUMBER(DATA!N3000),DATA!N3000,"n/a")</f>
        <v>2.1866639999999999</v>
      </c>
      <c r="L2129" s="79">
        <f>+IF(ISNUMBER(DATA!O3000),DATA!O3000,"n/a")</f>
        <v>9.2739999999999993E-3</v>
      </c>
      <c r="M2129" s="68"/>
      <c r="N2129" s="68"/>
      <c r="O2129" s="68"/>
      <c r="P2129" s="68"/>
      <c r="Q2129" s="68"/>
      <c r="S2129" s="72"/>
      <c r="U2129" s="72"/>
      <c r="W2129" s="72"/>
      <c r="Y2129" s="72"/>
    </row>
    <row r="2130" spans="1:25" s="71" customFormat="1" x14ac:dyDescent="0.2">
      <c r="A2130" s="68" t="s">
        <v>12</v>
      </c>
      <c r="B2130" s="68" t="s">
        <v>23</v>
      </c>
      <c r="C2130" s="68" t="s">
        <v>26</v>
      </c>
      <c r="D2130" s="68" t="s">
        <v>310</v>
      </c>
      <c r="E2130" s="89">
        <f>+IF(ISNUMBER(DATA!H3001),DATA!H3001,"n/a")</f>
        <v>2.4119199999999998</v>
      </c>
      <c r="F2130" s="79">
        <f>+IF(ISNUMBER(DATA!I3001),DATA!I3001,"n/a")</f>
        <v>6.1831999999999998E-2</v>
      </c>
      <c r="G2130" s="89">
        <f>+IF(ISNUMBER(DATA!J3001),DATA!J3001,"n/a")</f>
        <v>2.417017</v>
      </c>
      <c r="H2130" s="79">
        <f>+IF(ISNUMBER(DATA!K3001),DATA!K3001,"n/a")</f>
        <v>8.1433000000000005E-2</v>
      </c>
      <c r="I2130" s="89">
        <f>+IF(ISNUMBER(DATA!L3001),DATA!L3001,"n/a")</f>
        <v>2.3991060000000002</v>
      </c>
      <c r="J2130" s="79">
        <f>+IF(ISNUMBER(DATA!M3001),DATA!M3001,"n/a")</f>
        <v>8.2955000000000001E-2</v>
      </c>
      <c r="K2130" s="89">
        <f>+IF(ISNUMBER(DATA!N3001),DATA!N3001,"n/a")</f>
        <v>2.352382</v>
      </c>
      <c r="L2130" s="79">
        <f>+IF(ISNUMBER(DATA!O3001),DATA!O3001,"n/a")</f>
        <v>9.0406E-2</v>
      </c>
      <c r="M2130" s="68"/>
      <c r="N2130" s="68"/>
      <c r="O2130" s="68"/>
      <c r="P2130" s="68"/>
      <c r="Q2130" s="68"/>
      <c r="S2130" s="72"/>
      <c r="U2130" s="72"/>
      <c r="W2130" s="72"/>
      <c r="Y2130" s="72"/>
    </row>
    <row r="2131" spans="1:25" s="71" customFormat="1" x14ac:dyDescent="0.2">
      <c r="A2131" s="68" t="s">
        <v>12</v>
      </c>
      <c r="B2131" s="68" t="s">
        <v>23</v>
      </c>
      <c r="C2131" s="68" t="s">
        <v>26</v>
      </c>
      <c r="D2131" s="68" t="s">
        <v>311</v>
      </c>
      <c r="E2131" s="89">
        <f>+IF(ISNUMBER(DATA!H3002),DATA!H3002,"n/a")</f>
        <v>2.1028210000000001</v>
      </c>
      <c r="F2131" s="79">
        <f>+IF(ISNUMBER(DATA!I3002),DATA!I3002,"n/a")</f>
        <v>3.1067000000000001E-2</v>
      </c>
      <c r="G2131" s="89">
        <f>+IF(ISNUMBER(DATA!J3002),DATA!J3002,"n/a")</f>
        <v>2.0588959999999998</v>
      </c>
      <c r="H2131" s="79">
        <f>+IF(ISNUMBER(DATA!K3002),DATA!K3002,"n/a")</f>
        <v>2.6367000000000002E-2</v>
      </c>
      <c r="I2131" s="89">
        <f>+IF(ISNUMBER(DATA!L3002),DATA!L3002,"n/a")</f>
        <v>2.052581</v>
      </c>
      <c r="J2131" s="79">
        <f>+IF(ISNUMBER(DATA!M3002),DATA!M3002,"n/a")</f>
        <v>1.1212E-2</v>
      </c>
      <c r="K2131" s="89">
        <f>+IF(ISNUMBER(DATA!N3002),DATA!N3002,"n/a")</f>
        <v>2.0593979999999998</v>
      </c>
      <c r="L2131" s="79">
        <f>+IF(ISNUMBER(DATA!O3002),DATA!O3002,"n/a")</f>
        <v>1.3806000000000001E-2</v>
      </c>
      <c r="M2131" s="68"/>
      <c r="N2131" s="68"/>
      <c r="O2131" s="68"/>
      <c r="P2131" s="68"/>
      <c r="Q2131" s="68"/>
      <c r="S2131" s="72"/>
      <c r="U2131" s="72"/>
      <c r="W2131" s="72"/>
      <c r="Y2131" s="72"/>
    </row>
    <row r="2132" spans="1:25" s="71" customFormat="1" x14ac:dyDescent="0.2">
      <c r="A2132" s="68" t="s">
        <v>12</v>
      </c>
      <c r="B2132" s="68" t="s">
        <v>23</v>
      </c>
      <c r="C2132" s="68" t="s">
        <v>26</v>
      </c>
      <c r="D2132" s="68" t="s">
        <v>312</v>
      </c>
      <c r="E2132" s="89">
        <f>+IF(ISNUMBER(DATA!H3003),DATA!H3003,"n/a")</f>
        <v>2.1851080000000001</v>
      </c>
      <c r="F2132" s="79">
        <f>+IF(ISNUMBER(DATA!I3003),DATA!I3003,"n/a")</f>
        <v>2.5454999999999998E-2</v>
      </c>
      <c r="G2132" s="89">
        <f>+IF(ISNUMBER(DATA!J3003),DATA!J3003,"n/a")</f>
        <v>2.1524329999999998</v>
      </c>
      <c r="H2132" s="79">
        <f>+IF(ISNUMBER(DATA!K3003),DATA!K3003,"n/a")</f>
        <v>4.5539999999999999E-3</v>
      </c>
      <c r="I2132" s="89">
        <f>+IF(ISNUMBER(DATA!L3003),DATA!L3003,"n/a")</f>
        <v>2.1253630000000001</v>
      </c>
      <c r="J2132" s="79">
        <f>+IF(ISNUMBER(DATA!M3003),DATA!M3003,"n/a")</f>
        <v>-2.137E-3</v>
      </c>
      <c r="K2132" s="89">
        <f>+IF(ISNUMBER(DATA!N3003),DATA!N3003,"n/a")</f>
        <v>2.1113279999999999</v>
      </c>
      <c r="L2132" s="79">
        <f>+IF(ISNUMBER(DATA!O3003),DATA!O3003,"n/a")</f>
        <v>5.4819999999999999E-3</v>
      </c>
      <c r="M2132" s="68"/>
      <c r="N2132" s="68"/>
      <c r="O2132" s="68"/>
      <c r="P2132" s="68"/>
      <c r="Q2132" s="68"/>
      <c r="S2132" s="72"/>
      <c r="U2132" s="72"/>
      <c r="W2132" s="72"/>
      <c r="Y2132" s="72"/>
    </row>
    <row r="2133" spans="1:25" s="71" customFormat="1" x14ac:dyDescent="0.2">
      <c r="A2133" s="68" t="s">
        <v>12</v>
      </c>
      <c r="B2133" s="68" t="s">
        <v>23</v>
      </c>
      <c r="C2133" s="68" t="s">
        <v>26</v>
      </c>
      <c r="D2133" s="68" t="s">
        <v>313</v>
      </c>
      <c r="E2133" s="89">
        <f>+IF(ISNUMBER(DATA!H3004),DATA!H3004,"n/a")</f>
        <v>2.443092</v>
      </c>
      <c r="F2133" s="79">
        <f>+IF(ISNUMBER(DATA!I3004),DATA!I3004,"n/a")</f>
        <v>-1.5242E-2</v>
      </c>
      <c r="G2133" s="89">
        <f>+IF(ISNUMBER(DATA!J3004),DATA!J3004,"n/a")</f>
        <v>2.4938470000000001</v>
      </c>
      <c r="H2133" s="79">
        <f>+IF(ISNUMBER(DATA!K3004),DATA!K3004,"n/a")</f>
        <v>1.0319E-2</v>
      </c>
      <c r="I2133" s="89">
        <f>+IF(ISNUMBER(DATA!L3004),DATA!L3004,"n/a")</f>
        <v>2.4559250000000001</v>
      </c>
      <c r="J2133" s="79">
        <f>+IF(ISNUMBER(DATA!M3004),DATA!M3004,"n/a")</f>
        <v>1.0822999999999999E-2</v>
      </c>
      <c r="K2133" s="89">
        <f>+IF(ISNUMBER(DATA!N3004),DATA!N3004,"n/a")</f>
        <v>2.4559579999999999</v>
      </c>
      <c r="L2133" s="79">
        <f>+IF(ISNUMBER(DATA!O3004),DATA!O3004,"n/a")</f>
        <v>3.2772999999999997E-2</v>
      </c>
      <c r="M2133" s="68"/>
      <c r="N2133" s="68"/>
      <c r="O2133" s="68"/>
      <c r="P2133" s="68"/>
      <c r="Q2133" s="68"/>
      <c r="S2133" s="72"/>
      <c r="U2133" s="72"/>
      <c r="W2133" s="72"/>
      <c r="Y2133" s="72"/>
    </row>
    <row r="2134" spans="1:25" s="71" customFormat="1" x14ac:dyDescent="0.2">
      <c r="A2134" s="68" t="s">
        <v>12</v>
      </c>
      <c r="B2134" s="68" t="s">
        <v>23</v>
      </c>
      <c r="C2134" s="68" t="s">
        <v>26</v>
      </c>
      <c r="D2134" s="68" t="s">
        <v>314</v>
      </c>
      <c r="E2134" s="89">
        <f>+IF(ISNUMBER(DATA!H3005),DATA!H3005,"n/a")</f>
        <v>1.936895</v>
      </c>
      <c r="F2134" s="79">
        <f>+IF(ISNUMBER(DATA!I3005),DATA!I3005,"n/a")</f>
        <v>-3.7262999999999998E-2</v>
      </c>
      <c r="G2134" s="89">
        <f>+IF(ISNUMBER(DATA!J3005),DATA!J3005,"n/a")</f>
        <v>1.9695910000000001</v>
      </c>
      <c r="H2134" s="79">
        <f>+IF(ISNUMBER(DATA!K3005),DATA!K3005,"n/a")</f>
        <v>-3.4007999999999997E-2</v>
      </c>
      <c r="I2134" s="89">
        <f>+IF(ISNUMBER(DATA!L3005),DATA!L3005,"n/a")</f>
        <v>1.97048</v>
      </c>
      <c r="J2134" s="79">
        <f>+IF(ISNUMBER(DATA!M3005),DATA!M3005,"n/a")</f>
        <v>-5.3492999999999999E-2</v>
      </c>
      <c r="K2134" s="89">
        <f>+IF(ISNUMBER(DATA!N3005),DATA!N3005,"n/a")</f>
        <v>1.9783090000000001</v>
      </c>
      <c r="L2134" s="79">
        <f>+IF(ISNUMBER(DATA!O3005),DATA!O3005,"n/a")</f>
        <v>-3.0678E-2</v>
      </c>
      <c r="M2134" s="68"/>
      <c r="N2134" s="68"/>
      <c r="O2134" s="68"/>
      <c r="P2134" s="68"/>
      <c r="Q2134" s="68"/>
      <c r="S2134" s="72"/>
      <c r="U2134" s="72"/>
      <c r="W2134" s="72"/>
      <c r="Y2134" s="72"/>
    </row>
    <row r="2135" spans="1:25" s="71" customFormat="1" x14ac:dyDescent="0.2">
      <c r="A2135" s="68" t="s">
        <v>12</v>
      </c>
      <c r="B2135" s="68" t="s">
        <v>23</v>
      </c>
      <c r="C2135" s="68" t="s">
        <v>26</v>
      </c>
      <c r="D2135" s="68" t="s">
        <v>315</v>
      </c>
      <c r="E2135" s="89">
        <f>+IF(ISNUMBER(DATA!H3006),DATA!H3006,"n/a")</f>
        <v>1.9872749999999999</v>
      </c>
      <c r="F2135" s="79">
        <f>+IF(ISNUMBER(DATA!I3006),DATA!I3006,"n/a")</f>
        <v>-2.0694000000000001E-2</v>
      </c>
      <c r="G2135" s="89">
        <f>+IF(ISNUMBER(DATA!J3006),DATA!J3006,"n/a")</f>
        <v>1.9805900000000001</v>
      </c>
      <c r="H2135" s="79">
        <f>+IF(ISNUMBER(DATA!K3006),DATA!K3006,"n/a")</f>
        <v>-2.7122E-2</v>
      </c>
      <c r="I2135" s="89">
        <f>+IF(ISNUMBER(DATA!L3006),DATA!L3006,"n/a")</f>
        <v>2.0112679999999998</v>
      </c>
      <c r="J2135" s="79">
        <f>+IF(ISNUMBER(DATA!M3006),DATA!M3006,"n/a")</f>
        <v>-2.2141999999999998E-2</v>
      </c>
      <c r="K2135" s="89">
        <f>+IF(ISNUMBER(DATA!N3006),DATA!N3006,"n/a")</f>
        <v>1.9939709999999999</v>
      </c>
      <c r="L2135" s="79">
        <f>+IF(ISNUMBER(DATA!O3006),DATA!O3006,"n/a")</f>
        <v>-3.1427999999999998E-2</v>
      </c>
      <c r="M2135" s="68"/>
      <c r="N2135" s="68"/>
      <c r="O2135" s="68"/>
      <c r="P2135" s="68"/>
      <c r="Q2135" s="68"/>
      <c r="S2135" s="72"/>
      <c r="U2135" s="72"/>
      <c r="W2135" s="72"/>
      <c r="Y2135" s="72"/>
    </row>
    <row r="2136" spans="1:25" s="71" customFormat="1" x14ac:dyDescent="0.2">
      <c r="A2136" s="68" t="s">
        <v>12</v>
      </c>
      <c r="B2136" s="68" t="s">
        <v>23</v>
      </c>
      <c r="C2136" s="68" t="s">
        <v>26</v>
      </c>
      <c r="D2136" s="68" t="s">
        <v>316</v>
      </c>
      <c r="E2136" s="89">
        <f>+IF(ISNUMBER(DATA!H3007),DATA!H3007,"n/a")</f>
        <v>2.0492509999999999</v>
      </c>
      <c r="F2136" s="79">
        <f>+IF(ISNUMBER(DATA!I3007),DATA!I3007,"n/a")</f>
        <v>6.343E-2</v>
      </c>
      <c r="G2136" s="89">
        <f>+IF(ISNUMBER(DATA!J3007),DATA!J3007,"n/a")</f>
        <v>2.034999</v>
      </c>
      <c r="H2136" s="79">
        <f>+IF(ISNUMBER(DATA!K3007),DATA!K3007,"n/a")</f>
        <v>4.9887000000000001E-2</v>
      </c>
      <c r="I2136" s="89">
        <f>+IF(ISNUMBER(DATA!L3007),DATA!L3007,"n/a")</f>
        <v>2.026221</v>
      </c>
      <c r="J2136" s="79">
        <f>+IF(ISNUMBER(DATA!M3007),DATA!M3007,"n/a")</f>
        <v>2.4331999999999999E-2</v>
      </c>
      <c r="K2136" s="89">
        <f>+IF(ISNUMBER(DATA!N3007),DATA!N3007,"n/a")</f>
        <v>1.976119</v>
      </c>
      <c r="L2136" s="79">
        <f>+IF(ISNUMBER(DATA!O3007),DATA!O3007,"n/a")</f>
        <v>-2.2967000000000001E-2</v>
      </c>
      <c r="M2136" s="68"/>
      <c r="N2136" s="68"/>
      <c r="O2136" s="68"/>
      <c r="P2136" s="68"/>
      <c r="Q2136" s="68"/>
      <c r="S2136" s="72"/>
      <c r="U2136" s="72"/>
      <c r="W2136" s="72"/>
      <c r="Y2136" s="72"/>
    </row>
    <row r="2137" spans="1:25" s="71" customFormat="1" x14ac:dyDescent="0.2">
      <c r="A2137" s="68" t="s">
        <v>12</v>
      </c>
      <c r="B2137" s="68" t="s">
        <v>23</v>
      </c>
      <c r="C2137" s="68" t="s">
        <v>26</v>
      </c>
      <c r="D2137" s="68" t="s">
        <v>317</v>
      </c>
      <c r="E2137" s="89">
        <f>+IF(ISNUMBER(DATA!H3008),DATA!H3008,"n/a")</f>
        <v>2.1628500000000002</v>
      </c>
      <c r="F2137" s="79">
        <f>+IF(ISNUMBER(DATA!I3008),DATA!I3008,"n/a")</f>
        <v>1.4501E-2</v>
      </c>
      <c r="G2137" s="89">
        <f>+IF(ISNUMBER(DATA!J3008),DATA!J3008,"n/a")</f>
        <v>2.1747380000000001</v>
      </c>
      <c r="H2137" s="79">
        <f>+IF(ISNUMBER(DATA!K3008),DATA!K3008,"n/a")</f>
        <v>4.1024999999999999E-2</v>
      </c>
      <c r="I2137" s="89">
        <f>+IF(ISNUMBER(DATA!L3008),DATA!L3008,"n/a")</f>
        <v>2.1741489999999999</v>
      </c>
      <c r="J2137" s="79">
        <f>+IF(ISNUMBER(DATA!M3008),DATA!M3008,"n/a")</f>
        <v>3.8473E-2</v>
      </c>
      <c r="K2137" s="89">
        <f>+IF(ISNUMBER(DATA!N3008),DATA!N3008,"n/a")</f>
        <v>2.1388690000000001</v>
      </c>
      <c r="L2137" s="79">
        <f>+IF(ISNUMBER(DATA!O3008),DATA!O3008,"n/a")</f>
        <v>1.9501999999999999E-2</v>
      </c>
      <c r="M2137" s="68"/>
      <c r="N2137" s="68"/>
      <c r="O2137" s="68"/>
      <c r="P2137" s="68"/>
      <c r="Q2137" s="68"/>
      <c r="S2137" s="72"/>
      <c r="U2137" s="72"/>
      <c r="W2137" s="72"/>
      <c r="Y2137" s="72"/>
    </row>
    <row r="2138" spans="1:25" s="71" customFormat="1" x14ac:dyDescent="0.2">
      <c r="A2138" s="68" t="s">
        <v>12</v>
      </c>
      <c r="B2138" s="68" t="s">
        <v>23</v>
      </c>
      <c r="C2138" s="68" t="s">
        <v>26</v>
      </c>
      <c r="D2138" s="68" t="s">
        <v>318</v>
      </c>
      <c r="E2138" s="89">
        <f>+IF(ISNUMBER(DATA!H3009),DATA!H3009,"n/a")</f>
        <v>2.7117429999999998</v>
      </c>
      <c r="F2138" s="79">
        <f>+IF(ISNUMBER(DATA!I3009),DATA!I3009,"n/a")</f>
        <v>2.8167999999999999E-2</v>
      </c>
      <c r="G2138" s="89">
        <f>+IF(ISNUMBER(DATA!J3009),DATA!J3009,"n/a")</f>
        <v>2.6896270000000002</v>
      </c>
      <c r="H2138" s="79">
        <f>+IF(ISNUMBER(DATA!K3009),DATA!K3009,"n/a")</f>
        <v>1.1972999999999999E-2</v>
      </c>
      <c r="I2138" s="89">
        <f>+IF(ISNUMBER(DATA!L3009),DATA!L3009,"n/a")</f>
        <v>2.6921200000000001</v>
      </c>
      <c r="J2138" s="79">
        <f>+IF(ISNUMBER(DATA!M3009),DATA!M3009,"n/a")</f>
        <v>3.3489999999999999E-2</v>
      </c>
      <c r="K2138" s="89">
        <f>+IF(ISNUMBER(DATA!N3009),DATA!N3009,"n/a")</f>
        <v>2.637572</v>
      </c>
      <c r="L2138" s="79">
        <f>+IF(ISNUMBER(DATA!O3009),DATA!O3009,"n/a")</f>
        <v>1.6511000000000001E-2</v>
      </c>
      <c r="M2138" s="68"/>
      <c r="N2138" s="68"/>
      <c r="O2138" s="68"/>
      <c r="P2138" s="68"/>
      <c r="Q2138" s="68"/>
      <c r="S2138" s="72"/>
      <c r="U2138" s="72"/>
      <c r="W2138" s="72"/>
      <c r="Y2138" s="72"/>
    </row>
    <row r="2139" spans="1:25" s="71" customFormat="1" x14ac:dyDescent="0.2">
      <c r="A2139" s="68" t="s">
        <v>12</v>
      </c>
      <c r="B2139" s="68" t="s">
        <v>23</v>
      </c>
      <c r="C2139" s="68" t="s">
        <v>26</v>
      </c>
      <c r="D2139" s="68" t="s">
        <v>319</v>
      </c>
      <c r="E2139" s="89">
        <f>+IF(ISNUMBER(DATA!H3010),DATA!H3010,"n/a")</f>
        <v>2.2606700000000002</v>
      </c>
      <c r="F2139" s="79">
        <f>+IF(ISNUMBER(DATA!I3010),DATA!I3010,"n/a")</f>
        <v>0.120934</v>
      </c>
      <c r="G2139" s="89">
        <f>+IF(ISNUMBER(DATA!J3010),DATA!J3010,"n/a")</f>
        <v>2.2135310000000001</v>
      </c>
      <c r="H2139" s="79">
        <f>+IF(ISNUMBER(DATA!K3010),DATA!K3010,"n/a")</f>
        <v>0.10326399999999999</v>
      </c>
      <c r="I2139" s="89">
        <f>+IF(ISNUMBER(DATA!L3010),DATA!L3010,"n/a")</f>
        <v>2.205355</v>
      </c>
      <c r="J2139" s="79">
        <f>+IF(ISNUMBER(DATA!M3010),DATA!M3010,"n/a")</f>
        <v>9.9578E-2</v>
      </c>
      <c r="K2139" s="89">
        <f>+IF(ISNUMBER(DATA!N3010),DATA!N3010,"n/a")</f>
        <v>2.1544129999999999</v>
      </c>
      <c r="L2139" s="79">
        <f>+IF(ISNUMBER(DATA!O3010),DATA!O3010,"n/a")</f>
        <v>5.8689999999999999E-2</v>
      </c>
      <c r="M2139" s="68"/>
      <c r="N2139" s="68"/>
      <c r="O2139" s="68"/>
      <c r="P2139" s="68"/>
      <c r="Q2139" s="68"/>
      <c r="S2139" s="72"/>
      <c r="U2139" s="72"/>
      <c r="W2139" s="72"/>
      <c r="Y2139" s="72"/>
    </row>
    <row r="2140" spans="1:25" s="71" customFormat="1" x14ac:dyDescent="0.2">
      <c r="A2140" s="68" t="s">
        <v>12</v>
      </c>
      <c r="B2140" s="68" t="s">
        <v>23</v>
      </c>
      <c r="C2140" s="68" t="s">
        <v>26</v>
      </c>
      <c r="D2140" s="68" t="s">
        <v>320</v>
      </c>
      <c r="E2140" s="89">
        <f>+IF(ISNUMBER(DATA!H3011),DATA!H3011,"n/a")</f>
        <v>2.1828479999999999</v>
      </c>
      <c r="F2140" s="79">
        <f>+IF(ISNUMBER(DATA!I3011),DATA!I3011,"n/a")</f>
        <v>2.0699999999999999E-4</v>
      </c>
      <c r="G2140" s="89">
        <f>+IF(ISNUMBER(DATA!J3011),DATA!J3011,"n/a")</f>
        <v>2.172787</v>
      </c>
      <c r="H2140" s="79">
        <f>+IF(ISNUMBER(DATA!K3011),DATA!K3011,"n/a")</f>
        <v>-5.0377999999999999E-2</v>
      </c>
      <c r="I2140" s="89">
        <f>+IF(ISNUMBER(DATA!L3011),DATA!L3011,"n/a")</f>
        <v>2.1573009999999999</v>
      </c>
      <c r="J2140" s="79">
        <f>+IF(ISNUMBER(DATA!M3011),DATA!M3011,"n/a")</f>
        <v>-8.5203000000000001E-2</v>
      </c>
      <c r="K2140" s="89">
        <f>+IF(ISNUMBER(DATA!N3011),DATA!N3011,"n/a")</f>
        <v>2.182016</v>
      </c>
      <c r="L2140" s="79">
        <f>+IF(ISNUMBER(DATA!O3011),DATA!O3011,"n/a")</f>
        <v>-0.115874</v>
      </c>
      <c r="M2140" s="68"/>
      <c r="N2140" s="68"/>
      <c r="O2140" s="68"/>
      <c r="P2140" s="68"/>
      <c r="Q2140" s="68"/>
      <c r="S2140" s="72"/>
      <c r="U2140" s="72"/>
      <c r="W2140" s="72"/>
      <c r="Y2140" s="72"/>
    </row>
    <row r="2141" spans="1:25" s="71" customFormat="1" x14ac:dyDescent="0.2">
      <c r="A2141" s="68" t="s">
        <v>12</v>
      </c>
      <c r="B2141" s="68" t="s">
        <v>23</v>
      </c>
      <c r="C2141" s="68" t="s">
        <v>26</v>
      </c>
      <c r="D2141" s="68" t="s">
        <v>321</v>
      </c>
      <c r="E2141" s="89">
        <f>+IF(ISNUMBER(DATA!H3012),DATA!H3012,"n/a")</f>
        <v>2.8117999999999999</v>
      </c>
      <c r="F2141" s="79">
        <f>+IF(ISNUMBER(DATA!I3012),DATA!I3012,"n/a")</f>
        <v>5.0931999999999998E-2</v>
      </c>
      <c r="G2141" s="89">
        <f>+IF(ISNUMBER(DATA!J3012),DATA!J3012,"n/a")</f>
        <v>2.7545310000000001</v>
      </c>
      <c r="H2141" s="79">
        <f>+IF(ISNUMBER(DATA!K3012),DATA!K3012,"n/a")</f>
        <v>1.8113000000000001E-2</v>
      </c>
      <c r="I2141" s="89">
        <f>+IF(ISNUMBER(DATA!L3012),DATA!L3012,"n/a")</f>
        <v>2.763328</v>
      </c>
      <c r="J2141" s="79">
        <f>+IF(ISNUMBER(DATA!M3012),DATA!M3012,"n/a")</f>
        <v>5.6281999999999999E-2</v>
      </c>
      <c r="K2141" s="89">
        <f>+IF(ISNUMBER(DATA!N3012),DATA!N3012,"n/a")</f>
        <v>2.6905760000000001</v>
      </c>
      <c r="L2141" s="79">
        <f>+IF(ISNUMBER(DATA!O3012),DATA!O3012,"n/a")</f>
        <v>1.7804E-2</v>
      </c>
      <c r="M2141" s="68"/>
      <c r="N2141" s="68"/>
      <c r="O2141" s="68"/>
      <c r="P2141" s="68"/>
      <c r="Q2141" s="68"/>
      <c r="S2141" s="72"/>
      <c r="U2141" s="72"/>
      <c r="W2141" s="72"/>
      <c r="Y2141" s="72"/>
    </row>
    <row r="2142" spans="1:25" s="71" customFormat="1" x14ac:dyDescent="0.2">
      <c r="A2142" s="68" t="s">
        <v>12</v>
      </c>
      <c r="B2142" s="68" t="s">
        <v>23</v>
      </c>
      <c r="C2142" s="68" t="s">
        <v>26</v>
      </c>
      <c r="D2142" s="68" t="s">
        <v>322</v>
      </c>
      <c r="E2142" s="89">
        <f>+IF(ISNUMBER(DATA!H3013),DATA!H3013,"n/a")</f>
        <v>2.0456629999999998</v>
      </c>
      <c r="F2142" s="79">
        <f>+IF(ISNUMBER(DATA!I3013),DATA!I3013,"n/a")</f>
        <v>1.611E-3</v>
      </c>
      <c r="G2142" s="89">
        <f>+IF(ISNUMBER(DATA!J3013),DATA!J3013,"n/a")</f>
        <v>2.0297619999999998</v>
      </c>
      <c r="H2142" s="79">
        <f>+IF(ISNUMBER(DATA!K3013),DATA!K3013,"n/a")</f>
        <v>-8.8273000000000004E-2</v>
      </c>
      <c r="I2142" s="89">
        <f>+IF(ISNUMBER(DATA!L3013),DATA!L3013,"n/a")</f>
        <v>2.060012</v>
      </c>
      <c r="J2142" s="79">
        <f>+IF(ISNUMBER(DATA!M3013),DATA!M3013,"n/a")</f>
        <v>-0.118122</v>
      </c>
      <c r="K2142" s="89">
        <f>+IF(ISNUMBER(DATA!N3013),DATA!N3013,"n/a")</f>
        <v>2.0720689999999999</v>
      </c>
      <c r="L2142" s="79">
        <f>+IF(ISNUMBER(DATA!O3013),DATA!O3013,"n/a")</f>
        <v>-0.12823399999999999</v>
      </c>
      <c r="M2142" s="68"/>
      <c r="N2142" s="68"/>
      <c r="O2142" s="68"/>
      <c r="P2142" s="68"/>
      <c r="Q2142" s="68"/>
      <c r="S2142" s="72"/>
      <c r="U2142" s="72"/>
      <c r="W2142" s="72"/>
      <c r="Y2142" s="72"/>
    </row>
    <row r="2143" spans="1:25" s="71" customFormat="1" x14ac:dyDescent="0.2">
      <c r="A2143" s="68" t="s">
        <v>12</v>
      </c>
      <c r="B2143" s="68" t="s">
        <v>23</v>
      </c>
      <c r="C2143" s="68" t="s">
        <v>26</v>
      </c>
      <c r="D2143" s="68" t="s">
        <v>323</v>
      </c>
      <c r="E2143" s="89">
        <f>+IF(ISNUMBER(DATA!H3014),DATA!H3014,"n/a")</f>
        <v>2.2590590000000002</v>
      </c>
      <c r="F2143" s="79">
        <f>+IF(ISNUMBER(DATA!I3014),DATA!I3014,"n/a")</f>
        <v>7.2405999999999998E-2</v>
      </c>
      <c r="G2143" s="89">
        <f>+IF(ISNUMBER(DATA!J3014),DATA!J3014,"n/a")</f>
        <v>2.2107540000000001</v>
      </c>
      <c r="H2143" s="79">
        <f>+IF(ISNUMBER(DATA!K3014),DATA!K3014,"n/a")</f>
        <v>4.5342E-2</v>
      </c>
      <c r="I2143" s="89">
        <f>+IF(ISNUMBER(DATA!L3014),DATA!L3014,"n/a")</f>
        <v>2.1895220000000002</v>
      </c>
      <c r="J2143" s="79">
        <f>+IF(ISNUMBER(DATA!M3014),DATA!M3014,"n/a")</f>
        <v>3.9182000000000002E-2</v>
      </c>
      <c r="K2143" s="89">
        <f>+IF(ISNUMBER(DATA!N3014),DATA!N3014,"n/a")</f>
        <v>2.1586430000000001</v>
      </c>
      <c r="L2143" s="79">
        <f>+IF(ISNUMBER(DATA!O3014),DATA!O3014,"n/a")</f>
        <v>1.6903999999999999E-2</v>
      </c>
      <c r="M2143" s="68"/>
      <c r="N2143" s="68"/>
      <c r="O2143" s="68"/>
      <c r="P2143" s="68"/>
      <c r="Q2143" s="68"/>
      <c r="S2143" s="72"/>
      <c r="U2143" s="72"/>
      <c r="W2143" s="72"/>
      <c r="Y2143" s="72"/>
    </row>
    <row r="2144" spans="1:25" s="71" customFormat="1" x14ac:dyDescent="0.2">
      <c r="A2144" s="68" t="s">
        <v>12</v>
      </c>
      <c r="B2144" s="68" t="s">
        <v>23</v>
      </c>
      <c r="C2144" s="68" t="s">
        <v>26</v>
      </c>
      <c r="D2144" s="68" t="s">
        <v>324</v>
      </c>
      <c r="E2144" s="89">
        <f>+IF(ISNUMBER(DATA!H3015),DATA!H3015,"n/a")</f>
        <v>2.7196790000000002</v>
      </c>
      <c r="F2144" s="79">
        <f>+IF(ISNUMBER(DATA!I3015),DATA!I3015,"n/a")</f>
        <v>-3.1611E-2</v>
      </c>
      <c r="G2144" s="89">
        <f>+IF(ISNUMBER(DATA!J3015),DATA!J3015,"n/a")</f>
        <v>2.7128169999999998</v>
      </c>
      <c r="H2144" s="79">
        <f>+IF(ISNUMBER(DATA!K3015),DATA!K3015,"n/a")</f>
        <v>-2.2490000000000001E-3</v>
      </c>
      <c r="I2144" s="89">
        <f>+IF(ISNUMBER(DATA!L3015),DATA!L3015,"n/a")</f>
        <v>2.6936840000000002</v>
      </c>
      <c r="J2144" s="79">
        <f>+IF(ISNUMBER(DATA!M3015),DATA!M3015,"n/a")</f>
        <v>2.4187E-2</v>
      </c>
      <c r="K2144" s="89">
        <f>+IF(ISNUMBER(DATA!N3015),DATA!N3015,"n/a")</f>
        <v>2.7046899999999998</v>
      </c>
      <c r="L2144" s="79">
        <f>+IF(ISNUMBER(DATA!O3015),DATA!O3015,"n/a")</f>
        <v>3.5830000000000001E-2</v>
      </c>
      <c r="M2144" s="68"/>
      <c r="N2144" s="68"/>
      <c r="O2144" s="68"/>
      <c r="P2144" s="68"/>
      <c r="Q2144" s="68"/>
      <c r="S2144" s="72"/>
      <c r="U2144" s="72"/>
      <c r="W2144" s="72"/>
      <c r="Y2144" s="72"/>
    </row>
    <row r="2145" spans="1:25" s="71" customFormat="1" x14ac:dyDescent="0.2">
      <c r="A2145" s="68" t="s">
        <v>12</v>
      </c>
      <c r="B2145" s="68" t="s">
        <v>23</v>
      </c>
      <c r="C2145" s="68" t="s">
        <v>26</v>
      </c>
      <c r="D2145" s="68" t="s">
        <v>325</v>
      </c>
      <c r="E2145" s="89">
        <f>+IF(ISNUMBER(DATA!H3016),DATA!H3016,"n/a")</f>
        <v>2.2666789999999999</v>
      </c>
      <c r="F2145" s="79">
        <f>+IF(ISNUMBER(DATA!I3016),DATA!I3016,"n/a")</f>
        <v>2.2105E-2</v>
      </c>
      <c r="G2145" s="89">
        <f>+IF(ISNUMBER(DATA!J3016),DATA!J3016,"n/a")</f>
        <v>2.2198449999999998</v>
      </c>
      <c r="H2145" s="79">
        <f>+IF(ISNUMBER(DATA!K3016),DATA!K3016,"n/a")</f>
        <v>2.6859000000000001E-2</v>
      </c>
      <c r="I2145" s="89">
        <f>+IF(ISNUMBER(DATA!L3016),DATA!L3016,"n/a")</f>
        <v>2.1848369999999999</v>
      </c>
      <c r="J2145" s="79">
        <f>+IF(ISNUMBER(DATA!M3016),DATA!M3016,"n/a")</f>
        <v>1.17E-2</v>
      </c>
      <c r="K2145" s="89">
        <f>+IF(ISNUMBER(DATA!N3016),DATA!N3016,"n/a")</f>
        <v>2.1730550000000002</v>
      </c>
      <c r="L2145" s="79">
        <f>+IF(ISNUMBER(DATA!O3016),DATA!O3016,"n/a")</f>
        <v>1.0071E-2</v>
      </c>
      <c r="M2145" s="68"/>
      <c r="N2145" s="68"/>
      <c r="O2145" s="68"/>
      <c r="P2145" s="68"/>
      <c r="Q2145" s="68"/>
      <c r="S2145" s="72"/>
      <c r="U2145" s="72"/>
      <c r="W2145" s="72"/>
      <c r="Y2145" s="72"/>
    </row>
    <row r="2146" spans="1:25" s="71" customFormat="1" x14ac:dyDescent="0.2">
      <c r="A2146" s="68" t="s">
        <v>12</v>
      </c>
      <c r="B2146" s="68" t="s">
        <v>23</v>
      </c>
      <c r="C2146" s="68" t="s">
        <v>26</v>
      </c>
      <c r="D2146" s="68" t="s">
        <v>351</v>
      </c>
      <c r="E2146" s="89">
        <f>+IF(ISNUMBER(DATA!H3017),DATA!H3017,"n/a")</f>
        <v>2.1734719999999998</v>
      </c>
      <c r="F2146" s="79">
        <f>+IF(ISNUMBER(DATA!I3017),DATA!I3017,"n/a")</f>
        <v>8.2141000000000006E-2</v>
      </c>
      <c r="G2146" s="89">
        <f>+IF(ISNUMBER(DATA!J3017),DATA!J3017,"n/a")</f>
        <v>2.1582569999999999</v>
      </c>
      <c r="H2146" s="79">
        <f>+IF(ISNUMBER(DATA!K3017),DATA!K3017,"n/a")</f>
        <v>8.8238999999999998E-2</v>
      </c>
      <c r="I2146" s="89">
        <f>+IF(ISNUMBER(DATA!L3017),DATA!L3017,"n/a")</f>
        <v>2.1039850000000002</v>
      </c>
      <c r="J2146" s="79">
        <f>+IF(ISNUMBER(DATA!M3017),DATA!M3017,"n/a")</f>
        <v>5.9845000000000002E-2</v>
      </c>
      <c r="K2146" s="89">
        <f>+IF(ISNUMBER(DATA!N3017),DATA!N3017,"n/a")</f>
        <v>2.0519569999999998</v>
      </c>
      <c r="L2146" s="79">
        <f>+IF(ISNUMBER(DATA!O3017),DATA!O3017,"n/a")</f>
        <v>6.343E-2</v>
      </c>
      <c r="M2146" s="68"/>
      <c r="N2146" s="68"/>
      <c r="O2146" s="68"/>
      <c r="P2146" s="68"/>
      <c r="Q2146" s="68"/>
      <c r="S2146" s="72"/>
      <c r="U2146" s="72"/>
      <c r="W2146" s="72"/>
      <c r="Y2146" s="72"/>
    </row>
    <row r="2147" spans="1:25" s="71" customFormat="1" x14ac:dyDescent="0.2">
      <c r="A2147" s="68" t="s">
        <v>12</v>
      </c>
      <c r="B2147" s="68" t="s">
        <v>23</v>
      </c>
      <c r="C2147" s="68" t="s">
        <v>26</v>
      </c>
      <c r="D2147" s="68" t="s">
        <v>352</v>
      </c>
      <c r="E2147" s="89">
        <f>+IF(ISNUMBER(DATA!H3018),DATA!H3018,"n/a")</f>
        <v>2.3889390000000001</v>
      </c>
      <c r="F2147" s="79">
        <f>+IF(ISNUMBER(DATA!I3018),DATA!I3018,"n/a")</f>
        <v>5.2325000000000003E-2</v>
      </c>
      <c r="G2147" s="89">
        <f>+IF(ISNUMBER(DATA!J3018),DATA!J3018,"n/a")</f>
        <v>2.3549410000000002</v>
      </c>
      <c r="H2147" s="79">
        <f>+IF(ISNUMBER(DATA!K3018),DATA!K3018,"n/a")</f>
        <v>1.9887999999999999E-2</v>
      </c>
      <c r="I2147" s="89">
        <f>+IF(ISNUMBER(DATA!L3018),DATA!L3018,"n/a")</f>
        <v>2.3310970000000002</v>
      </c>
      <c r="J2147" s="79">
        <f>+IF(ISNUMBER(DATA!M3018),DATA!M3018,"n/a")</f>
        <v>4.3410000000000002E-3</v>
      </c>
      <c r="K2147" s="89">
        <f>+IF(ISNUMBER(DATA!N3018),DATA!N3018,"n/a")</f>
        <v>2.345621</v>
      </c>
      <c r="L2147" s="79">
        <f>+IF(ISNUMBER(DATA!O3018),DATA!O3018,"n/a")</f>
        <v>1.1754000000000001E-2</v>
      </c>
      <c r="M2147" s="68"/>
      <c r="N2147" s="68"/>
      <c r="O2147" s="68"/>
      <c r="P2147" s="68"/>
      <c r="Q2147" s="68"/>
      <c r="S2147" s="72"/>
      <c r="U2147" s="72"/>
      <c r="W2147" s="72"/>
      <c r="Y2147" s="72"/>
    </row>
    <row r="2148" spans="1:25" x14ac:dyDescent="0.2">
      <c r="E2148" s="102"/>
      <c r="F2148" s="104"/>
      <c r="G2148" s="102"/>
      <c r="H2148" s="104"/>
      <c r="I2148" s="102"/>
      <c r="J2148" s="104"/>
      <c r="K2148" s="102"/>
      <c r="L2148" s="104"/>
    </row>
    <row r="2149" spans="1:25" s="71" customFormat="1" x14ac:dyDescent="0.2">
      <c r="A2149" s="68" t="s">
        <v>12</v>
      </c>
      <c r="B2149" s="68" t="s">
        <v>24</v>
      </c>
      <c r="C2149" s="68" t="s">
        <v>0</v>
      </c>
      <c r="D2149" s="68" t="s">
        <v>278</v>
      </c>
      <c r="E2149" s="78">
        <f>+IF(ISNUMBER(DATA!H3028),DATA!H3028,"n/a")</f>
        <v>266929.08</v>
      </c>
      <c r="F2149" s="79">
        <f>+IF(ISNUMBER(DATA!I3028),DATA!I3028,"n/a")</f>
        <v>0.10861700000000001</v>
      </c>
      <c r="G2149" s="78">
        <f>+IF(ISNUMBER(DATA!J3028),DATA!J3028,"n/a")</f>
        <v>854063.46</v>
      </c>
      <c r="H2149" s="79">
        <f>+IF(ISNUMBER(DATA!K3028),DATA!K3028,"n/a")</f>
        <v>7.3181999999999997E-2</v>
      </c>
      <c r="I2149" s="78">
        <f>+IF(ISNUMBER(DATA!L3028),DATA!L3028,"n/a")</f>
        <v>1723513.79</v>
      </c>
      <c r="J2149" s="79">
        <f>+IF(ISNUMBER(DATA!M3028),DATA!M3028,"n/a")</f>
        <v>2.5783E-2</v>
      </c>
      <c r="K2149" s="78">
        <f>+IF(ISNUMBER(DATA!N3028),DATA!N3028,"n/a")</f>
        <v>3555268.53</v>
      </c>
      <c r="L2149" s="79">
        <f>+IF(ISNUMBER(DATA!O3028),DATA!O3028,"n/a")</f>
        <v>3.7200999999999998E-2</v>
      </c>
      <c r="M2149" s="68"/>
      <c r="N2149" s="68"/>
      <c r="O2149" s="68"/>
      <c r="P2149" s="68"/>
      <c r="Q2149" s="68"/>
      <c r="S2149" s="72"/>
      <c r="U2149" s="72"/>
      <c r="W2149" s="72"/>
      <c r="Y2149" s="72"/>
    </row>
    <row r="2150" spans="1:25" s="71" customFormat="1" x14ac:dyDescent="0.2">
      <c r="A2150" s="68" t="s">
        <v>12</v>
      </c>
      <c r="B2150" s="68" t="s">
        <v>24</v>
      </c>
      <c r="C2150" s="68" t="s">
        <v>0</v>
      </c>
      <c r="D2150" s="68" t="s">
        <v>279</v>
      </c>
      <c r="E2150" s="78">
        <f>+IF(ISNUMBER(DATA!H3029),DATA!H3029,"n/a")</f>
        <v>315200.01</v>
      </c>
      <c r="F2150" s="79">
        <f>+IF(ISNUMBER(DATA!I3029),DATA!I3029,"n/a")</f>
        <v>3.9715E-2</v>
      </c>
      <c r="G2150" s="78">
        <f>+IF(ISNUMBER(DATA!J3029),DATA!J3029,"n/a")</f>
        <v>1007896.65</v>
      </c>
      <c r="H2150" s="79">
        <f>+IF(ISNUMBER(DATA!K3029),DATA!K3029,"n/a")</f>
        <v>3.7699000000000003E-2</v>
      </c>
      <c r="I2150" s="78">
        <f>+IF(ISNUMBER(DATA!L3029),DATA!L3029,"n/a")</f>
        <v>2023085.1</v>
      </c>
      <c r="J2150" s="79">
        <f>+IF(ISNUMBER(DATA!M3029),DATA!M3029,"n/a")</f>
        <v>1.1649E-2</v>
      </c>
      <c r="K2150" s="78">
        <f>+IF(ISNUMBER(DATA!N3029),DATA!N3029,"n/a")</f>
        <v>4132046.91</v>
      </c>
      <c r="L2150" s="79">
        <f>+IF(ISNUMBER(DATA!O3029),DATA!O3029,"n/a")</f>
        <v>6.2589999999999998E-3</v>
      </c>
      <c r="M2150" s="68"/>
      <c r="N2150" s="68"/>
      <c r="O2150" s="68"/>
      <c r="P2150" s="68"/>
      <c r="Q2150" s="68"/>
      <c r="S2150" s="72"/>
      <c r="U2150" s="72"/>
      <c r="W2150" s="72"/>
      <c r="Y2150" s="72"/>
    </row>
    <row r="2151" spans="1:25" s="71" customFormat="1" x14ac:dyDescent="0.2">
      <c r="A2151" s="68" t="s">
        <v>12</v>
      </c>
      <c r="B2151" s="68" t="s">
        <v>24</v>
      </c>
      <c r="C2151" s="68" t="s">
        <v>0</v>
      </c>
      <c r="D2151" s="68" t="s">
        <v>280</v>
      </c>
      <c r="E2151" s="78">
        <f>+IF(ISNUMBER(DATA!H3030),DATA!H3030,"n/a")</f>
        <v>601439.17000000004</v>
      </c>
      <c r="F2151" s="79">
        <f>+IF(ISNUMBER(DATA!I3030),DATA!I3030,"n/a")</f>
        <v>8.319E-3</v>
      </c>
      <c r="G2151" s="78">
        <f>+IF(ISNUMBER(DATA!J3030),DATA!J3030,"n/a")</f>
        <v>2061937.2</v>
      </c>
      <c r="H2151" s="79">
        <f>+IF(ISNUMBER(DATA!K3030),DATA!K3030,"n/a")</f>
        <v>4.6124999999999999E-2</v>
      </c>
      <c r="I2151" s="78">
        <f>+IF(ISNUMBER(DATA!L3030),DATA!L3030,"n/a")</f>
        <v>4370613.47</v>
      </c>
      <c r="J2151" s="79">
        <f>+IF(ISNUMBER(DATA!M3030),DATA!M3030,"n/a")</f>
        <v>7.7935000000000004E-2</v>
      </c>
      <c r="K2151" s="78">
        <f>+IF(ISNUMBER(DATA!N3030),DATA!N3030,"n/a")</f>
        <v>8677841.2200000007</v>
      </c>
      <c r="L2151" s="79">
        <f>+IF(ISNUMBER(DATA!O3030),DATA!O3030,"n/a")</f>
        <v>4.6550000000000001E-2</v>
      </c>
      <c r="M2151" s="68"/>
      <c r="N2151" s="68"/>
      <c r="O2151" s="68"/>
      <c r="P2151" s="68"/>
      <c r="Q2151" s="68"/>
      <c r="S2151" s="72"/>
      <c r="U2151" s="72"/>
      <c r="W2151" s="72"/>
      <c r="Y2151" s="72"/>
    </row>
    <row r="2152" spans="1:25" s="71" customFormat="1" x14ac:dyDescent="0.2">
      <c r="A2152" s="68" t="s">
        <v>12</v>
      </c>
      <c r="B2152" s="68" t="s">
        <v>24</v>
      </c>
      <c r="C2152" s="68" t="s">
        <v>0</v>
      </c>
      <c r="D2152" s="68" t="s">
        <v>281</v>
      </c>
      <c r="E2152" s="78">
        <f>+IF(ISNUMBER(DATA!H3031),DATA!H3031,"n/a")</f>
        <v>201875.02</v>
      </c>
      <c r="F2152" s="79">
        <f>+IF(ISNUMBER(DATA!I3031),DATA!I3031,"n/a")</f>
        <v>1.3749000000000001E-2</v>
      </c>
      <c r="G2152" s="78">
        <f>+IF(ISNUMBER(DATA!J3031),DATA!J3031,"n/a")</f>
        <v>668397.01</v>
      </c>
      <c r="H2152" s="79">
        <f>+IF(ISNUMBER(DATA!K3031),DATA!K3031,"n/a")</f>
        <v>1.6632000000000001E-2</v>
      </c>
      <c r="I2152" s="78">
        <f>+IF(ISNUMBER(DATA!L3031),DATA!L3031,"n/a")</f>
        <v>1352097.71</v>
      </c>
      <c r="J2152" s="79">
        <f>+IF(ISNUMBER(DATA!M3031),DATA!M3031,"n/a")</f>
        <v>-2.1399000000000001E-2</v>
      </c>
      <c r="K2152" s="78">
        <f>+IF(ISNUMBER(DATA!N3031),DATA!N3031,"n/a")</f>
        <v>2675761.86</v>
      </c>
      <c r="L2152" s="79">
        <f>+IF(ISNUMBER(DATA!O3031),DATA!O3031,"n/a")</f>
        <v>-4.9142999999999999E-2</v>
      </c>
      <c r="M2152" s="68"/>
      <c r="N2152" s="68"/>
      <c r="O2152" s="68"/>
      <c r="P2152" s="68"/>
      <c r="Q2152" s="68"/>
      <c r="S2152" s="72"/>
      <c r="U2152" s="72"/>
      <c r="W2152" s="72"/>
      <c r="Y2152" s="72"/>
    </row>
    <row r="2153" spans="1:25" s="71" customFormat="1" x14ac:dyDescent="0.2">
      <c r="A2153" s="68" t="s">
        <v>12</v>
      </c>
      <c r="B2153" s="68" t="s">
        <v>24</v>
      </c>
      <c r="C2153" s="68" t="s">
        <v>0</v>
      </c>
      <c r="D2153" s="68" t="s">
        <v>282</v>
      </c>
      <c r="E2153" s="78">
        <f>+IF(ISNUMBER(DATA!H3032),DATA!H3032,"n/a")</f>
        <v>645148.27</v>
      </c>
      <c r="F2153" s="79">
        <f>+IF(ISNUMBER(DATA!I3032),DATA!I3032,"n/a")</f>
        <v>0.13458600000000001</v>
      </c>
      <c r="G2153" s="78">
        <f>+IF(ISNUMBER(DATA!J3032),DATA!J3032,"n/a")</f>
        <v>2224617.7000000002</v>
      </c>
      <c r="H2153" s="79">
        <f>+IF(ISNUMBER(DATA!K3032),DATA!K3032,"n/a")</f>
        <v>0.11472</v>
      </c>
      <c r="I2153" s="78">
        <f>+IF(ISNUMBER(DATA!L3032),DATA!L3032,"n/a")</f>
        <v>4705308.0599999996</v>
      </c>
      <c r="J2153" s="79">
        <f>+IF(ISNUMBER(DATA!M3032),DATA!M3032,"n/a")</f>
        <v>9.2344999999999997E-2</v>
      </c>
      <c r="K2153" s="78">
        <f>+IF(ISNUMBER(DATA!N3032),DATA!N3032,"n/a")</f>
        <v>9579327.8399999999</v>
      </c>
      <c r="L2153" s="79">
        <f>+IF(ISNUMBER(DATA!O3032),DATA!O3032,"n/a")</f>
        <v>3.1939999999999998E-3</v>
      </c>
      <c r="M2153" s="68"/>
      <c r="N2153" s="68"/>
      <c r="O2153" s="68"/>
      <c r="P2153" s="68"/>
      <c r="Q2153" s="68"/>
      <c r="S2153" s="72"/>
      <c r="U2153" s="72"/>
      <c r="W2153" s="72"/>
      <c r="Y2153" s="72"/>
    </row>
    <row r="2154" spans="1:25" s="71" customFormat="1" x14ac:dyDescent="0.2">
      <c r="A2154" s="68" t="s">
        <v>12</v>
      </c>
      <c r="B2154" s="68" t="s">
        <v>24</v>
      </c>
      <c r="C2154" s="68" t="s">
        <v>0</v>
      </c>
      <c r="D2154" s="68" t="s">
        <v>283</v>
      </c>
      <c r="E2154" s="78">
        <f>+IF(ISNUMBER(DATA!H3033),DATA!H3033,"n/a")</f>
        <v>257105.39</v>
      </c>
      <c r="F2154" s="79">
        <f>+IF(ISNUMBER(DATA!I3033),DATA!I3033,"n/a")</f>
        <v>-8.9532E-2</v>
      </c>
      <c r="G2154" s="78">
        <f>+IF(ISNUMBER(DATA!J3033),DATA!J3033,"n/a")</f>
        <v>870608.04</v>
      </c>
      <c r="H2154" s="79">
        <f>+IF(ISNUMBER(DATA!K3033),DATA!K3033,"n/a")</f>
        <v>-0.121576</v>
      </c>
      <c r="I2154" s="78">
        <f>+IF(ISNUMBER(DATA!L3033),DATA!L3033,"n/a")</f>
        <v>2029244.37</v>
      </c>
      <c r="J2154" s="79">
        <f>+IF(ISNUMBER(DATA!M3033),DATA!M3033,"n/a")</f>
        <v>-8.2330000000000007E-3</v>
      </c>
      <c r="K2154" s="78">
        <f>+IF(ISNUMBER(DATA!N3033),DATA!N3033,"n/a")</f>
        <v>4404922.5999999996</v>
      </c>
      <c r="L2154" s="79">
        <f>+IF(ISNUMBER(DATA!O3033),DATA!O3033,"n/a")</f>
        <v>3.0297999999999999E-2</v>
      </c>
      <c r="M2154" s="68"/>
      <c r="N2154" s="68"/>
      <c r="O2154" s="68"/>
      <c r="P2154" s="68"/>
      <c r="Q2154" s="68"/>
      <c r="S2154" s="72"/>
      <c r="U2154" s="72"/>
      <c r="W2154" s="72"/>
      <c r="Y2154" s="72"/>
    </row>
    <row r="2155" spans="1:25" s="71" customFormat="1" x14ac:dyDescent="0.2">
      <c r="A2155" s="68" t="s">
        <v>12</v>
      </c>
      <c r="B2155" s="68" t="s">
        <v>24</v>
      </c>
      <c r="C2155" s="68" t="s">
        <v>0</v>
      </c>
      <c r="D2155" s="68" t="s">
        <v>284</v>
      </c>
      <c r="E2155" s="78">
        <f>+IF(ISNUMBER(DATA!H3034),DATA!H3034,"n/a")</f>
        <v>127537.21</v>
      </c>
      <c r="F2155" s="79">
        <f>+IF(ISNUMBER(DATA!I3034),DATA!I3034,"n/a")</f>
        <v>-0.213647</v>
      </c>
      <c r="G2155" s="78">
        <f>+IF(ISNUMBER(DATA!J3034),DATA!J3034,"n/a")</f>
        <v>443830.24</v>
      </c>
      <c r="H2155" s="79">
        <f>+IF(ISNUMBER(DATA!K3034),DATA!K3034,"n/a")</f>
        <v>-0.21030399999999999</v>
      </c>
      <c r="I2155" s="78">
        <f>+IF(ISNUMBER(DATA!L3034),DATA!L3034,"n/a")</f>
        <v>999925.03</v>
      </c>
      <c r="J2155" s="79">
        <f>+IF(ISNUMBER(DATA!M3034),DATA!M3034,"n/a")</f>
        <v>-0.151504</v>
      </c>
      <c r="K2155" s="78">
        <f>+IF(ISNUMBER(DATA!N3034),DATA!N3034,"n/a")</f>
        <v>2144401.4900000002</v>
      </c>
      <c r="L2155" s="79">
        <f>+IF(ISNUMBER(DATA!O3034),DATA!O3034,"n/a")</f>
        <v>-0.11962200000000001</v>
      </c>
      <c r="M2155" s="68"/>
      <c r="N2155" s="68"/>
      <c r="O2155" s="68"/>
      <c r="P2155" s="68"/>
      <c r="Q2155" s="68"/>
      <c r="S2155" s="72"/>
      <c r="U2155" s="72"/>
      <c r="W2155" s="72"/>
      <c r="Y2155" s="72"/>
    </row>
    <row r="2156" spans="1:25" s="71" customFormat="1" x14ac:dyDescent="0.2">
      <c r="A2156" s="68" t="s">
        <v>12</v>
      </c>
      <c r="B2156" s="68" t="s">
        <v>24</v>
      </c>
      <c r="C2156" s="68" t="s">
        <v>0</v>
      </c>
      <c r="D2156" s="68" t="s">
        <v>285</v>
      </c>
      <c r="E2156" s="78">
        <f>+IF(ISNUMBER(DATA!H3035),DATA!H3035,"n/a")</f>
        <v>537134.87</v>
      </c>
      <c r="F2156" s="79">
        <f>+IF(ISNUMBER(DATA!I3035),DATA!I3035,"n/a")</f>
        <v>7.7535999999999994E-2</v>
      </c>
      <c r="G2156" s="78">
        <f>+IF(ISNUMBER(DATA!J3035),DATA!J3035,"n/a")</f>
        <v>1897222.02</v>
      </c>
      <c r="H2156" s="79">
        <f>+IF(ISNUMBER(DATA!K3035),DATA!K3035,"n/a")</f>
        <v>4.9750000000000003E-2</v>
      </c>
      <c r="I2156" s="78">
        <f>+IF(ISNUMBER(DATA!L3035),DATA!L3035,"n/a")</f>
        <v>3697256.33</v>
      </c>
      <c r="J2156" s="79">
        <f>+IF(ISNUMBER(DATA!M3035),DATA!M3035,"n/a")</f>
        <v>2.1451999999999999E-2</v>
      </c>
      <c r="K2156" s="78">
        <f>+IF(ISNUMBER(DATA!N3035),DATA!N3035,"n/a")</f>
        <v>7563992.3300000001</v>
      </c>
      <c r="L2156" s="79">
        <f>+IF(ISNUMBER(DATA!O3035),DATA!O3035,"n/a")</f>
        <v>-4.9160000000000002E-3</v>
      </c>
      <c r="M2156" s="68"/>
      <c r="N2156" s="68"/>
      <c r="O2156" s="68"/>
      <c r="P2156" s="68"/>
      <c r="Q2156" s="68"/>
      <c r="S2156" s="72"/>
      <c r="U2156" s="72"/>
      <c r="W2156" s="72"/>
      <c r="Y2156" s="72"/>
    </row>
    <row r="2157" spans="1:25" s="71" customFormat="1" x14ac:dyDescent="0.2">
      <c r="A2157" s="68" t="s">
        <v>12</v>
      </c>
      <c r="B2157" s="68" t="s">
        <v>24</v>
      </c>
      <c r="C2157" s="68" t="s">
        <v>0</v>
      </c>
      <c r="D2157" s="68" t="s">
        <v>286</v>
      </c>
      <c r="E2157" s="78">
        <f>+IF(ISNUMBER(DATA!H3036),DATA!H3036,"n/a")</f>
        <v>257881.24</v>
      </c>
      <c r="F2157" s="79">
        <f>+IF(ISNUMBER(DATA!I3036),DATA!I3036,"n/a")</f>
        <v>4.3011000000000001E-2</v>
      </c>
      <c r="G2157" s="78">
        <f>+IF(ISNUMBER(DATA!J3036),DATA!J3036,"n/a")</f>
        <v>899096.38</v>
      </c>
      <c r="H2157" s="79">
        <f>+IF(ISNUMBER(DATA!K3036),DATA!K3036,"n/a")</f>
        <v>5.8200000000000002E-2</v>
      </c>
      <c r="I2157" s="78">
        <f>+IF(ISNUMBER(DATA!L3036),DATA!L3036,"n/a")</f>
        <v>1672924.17</v>
      </c>
      <c r="J2157" s="79">
        <f>+IF(ISNUMBER(DATA!M3036),DATA!M3036,"n/a")</f>
        <v>3.075E-3</v>
      </c>
      <c r="K2157" s="78">
        <f>+IF(ISNUMBER(DATA!N3036),DATA!N3036,"n/a")</f>
        <v>3314469.95</v>
      </c>
      <c r="L2157" s="79">
        <f>+IF(ISNUMBER(DATA!O3036),DATA!O3036,"n/a")</f>
        <v>8.5039999999999994E-3</v>
      </c>
      <c r="M2157" s="68"/>
      <c r="N2157" s="68"/>
      <c r="O2157" s="68"/>
      <c r="P2157" s="68"/>
      <c r="Q2157" s="68"/>
      <c r="S2157" s="72"/>
      <c r="U2157" s="72"/>
      <c r="W2157" s="72"/>
      <c r="Y2157" s="72"/>
    </row>
    <row r="2158" spans="1:25" s="71" customFormat="1" x14ac:dyDescent="0.2">
      <c r="A2158" s="68" t="s">
        <v>12</v>
      </c>
      <c r="B2158" s="68" t="s">
        <v>24</v>
      </c>
      <c r="C2158" s="68" t="s">
        <v>0</v>
      </c>
      <c r="D2158" s="68" t="s">
        <v>287</v>
      </c>
      <c r="E2158" s="78">
        <f>+IF(ISNUMBER(DATA!H3037),DATA!H3037,"n/a")</f>
        <v>201067.06</v>
      </c>
      <c r="F2158" s="79">
        <f>+IF(ISNUMBER(DATA!I3037),DATA!I3037,"n/a")</f>
        <v>-1.3689E-2</v>
      </c>
      <c r="G2158" s="78">
        <f>+IF(ISNUMBER(DATA!J3037),DATA!J3037,"n/a")</f>
        <v>759602.24</v>
      </c>
      <c r="H2158" s="79">
        <f>+IF(ISNUMBER(DATA!K3037),DATA!K3037,"n/a")</f>
        <v>-1.1831E-2</v>
      </c>
      <c r="I2158" s="78">
        <f>+IF(ISNUMBER(DATA!L3037),DATA!L3037,"n/a")</f>
        <v>1496176.22</v>
      </c>
      <c r="J2158" s="79">
        <f>+IF(ISNUMBER(DATA!M3037),DATA!M3037,"n/a")</f>
        <v>-4.3189999999999999E-3</v>
      </c>
      <c r="K2158" s="78">
        <f>+IF(ISNUMBER(DATA!N3037),DATA!N3037,"n/a")</f>
        <v>3277596.75</v>
      </c>
      <c r="L2158" s="79">
        <f>+IF(ISNUMBER(DATA!O3037),DATA!O3037,"n/a")</f>
        <v>0.14515900000000001</v>
      </c>
      <c r="M2158" s="68"/>
      <c r="N2158" s="68"/>
      <c r="O2158" s="68"/>
      <c r="P2158" s="68"/>
      <c r="Q2158" s="68"/>
      <c r="S2158" s="72"/>
      <c r="U2158" s="72"/>
      <c r="W2158" s="72"/>
      <c r="Y2158" s="72"/>
    </row>
    <row r="2159" spans="1:25" s="71" customFormat="1" x14ac:dyDescent="0.2">
      <c r="A2159" s="68" t="s">
        <v>12</v>
      </c>
      <c r="B2159" s="68" t="s">
        <v>24</v>
      </c>
      <c r="C2159" s="68" t="s">
        <v>0</v>
      </c>
      <c r="D2159" s="68" t="s">
        <v>288</v>
      </c>
      <c r="E2159" s="78">
        <f>+IF(ISNUMBER(DATA!H3038),DATA!H3038,"n/a")</f>
        <v>195995.45</v>
      </c>
      <c r="F2159" s="79">
        <f>+IF(ISNUMBER(DATA!I3038),DATA!I3038,"n/a")</f>
        <v>5.6680000000000003E-3</v>
      </c>
      <c r="G2159" s="78">
        <f>+IF(ISNUMBER(DATA!J3038),DATA!J3038,"n/a")</f>
        <v>697529.6</v>
      </c>
      <c r="H2159" s="79">
        <f>+IF(ISNUMBER(DATA!K3038),DATA!K3038,"n/a")</f>
        <v>2.5177999999999999E-2</v>
      </c>
      <c r="I2159" s="78">
        <f>+IF(ISNUMBER(DATA!L3038),DATA!L3038,"n/a")</f>
        <v>1403065.57</v>
      </c>
      <c r="J2159" s="79">
        <f>+IF(ISNUMBER(DATA!M3038),DATA!M3038,"n/a")</f>
        <v>3.7331000000000003E-2</v>
      </c>
      <c r="K2159" s="78">
        <f>+IF(ISNUMBER(DATA!N3038),DATA!N3038,"n/a")</f>
        <v>2797551.99</v>
      </c>
      <c r="L2159" s="79">
        <f>+IF(ISNUMBER(DATA!O3038),DATA!O3038,"n/a")</f>
        <v>6.7946999999999994E-2</v>
      </c>
      <c r="M2159" s="68"/>
      <c r="N2159" s="68"/>
      <c r="O2159" s="68"/>
      <c r="P2159" s="68"/>
      <c r="Q2159" s="68"/>
      <c r="S2159" s="72"/>
      <c r="U2159" s="72"/>
      <c r="W2159" s="72"/>
      <c r="Y2159" s="72"/>
    </row>
    <row r="2160" spans="1:25" s="71" customFormat="1" x14ac:dyDescent="0.2">
      <c r="A2160" s="68" t="s">
        <v>12</v>
      </c>
      <c r="B2160" s="68" t="s">
        <v>24</v>
      </c>
      <c r="C2160" s="68" t="s">
        <v>0</v>
      </c>
      <c r="D2160" s="68" t="s">
        <v>289</v>
      </c>
      <c r="E2160" s="78">
        <f>+IF(ISNUMBER(DATA!H3039),DATA!H3039,"n/a")</f>
        <v>465316.24</v>
      </c>
      <c r="F2160" s="79">
        <f>+IF(ISNUMBER(DATA!I3039),DATA!I3039,"n/a")</f>
        <v>-6.6841999999999999E-2</v>
      </c>
      <c r="G2160" s="78">
        <f>+IF(ISNUMBER(DATA!J3039),DATA!J3039,"n/a")</f>
        <v>1589899.36</v>
      </c>
      <c r="H2160" s="79">
        <f>+IF(ISNUMBER(DATA!K3039),DATA!K3039,"n/a")</f>
        <v>-3.5793999999999999E-2</v>
      </c>
      <c r="I2160" s="78">
        <f>+IF(ISNUMBER(DATA!L3039),DATA!L3039,"n/a")</f>
        <v>3248535.48</v>
      </c>
      <c r="J2160" s="79">
        <f>+IF(ISNUMBER(DATA!M3039),DATA!M3039,"n/a")</f>
        <v>-5.3247000000000003E-2</v>
      </c>
      <c r="K2160" s="78">
        <f>+IF(ISNUMBER(DATA!N3039),DATA!N3039,"n/a")</f>
        <v>6668880.1500000004</v>
      </c>
      <c r="L2160" s="79">
        <f>+IF(ISNUMBER(DATA!O3039),DATA!O3039,"n/a")</f>
        <v>-4.9818000000000001E-2</v>
      </c>
      <c r="M2160" s="68"/>
      <c r="N2160" s="68"/>
      <c r="O2160" s="68"/>
      <c r="P2160" s="68"/>
      <c r="Q2160" s="68"/>
      <c r="S2160" s="72"/>
      <c r="U2160" s="72"/>
      <c r="W2160" s="72"/>
      <c r="Y2160" s="72"/>
    </row>
    <row r="2161" spans="1:25" s="71" customFormat="1" x14ac:dyDescent="0.2">
      <c r="A2161" s="68" t="s">
        <v>12</v>
      </c>
      <c r="B2161" s="68" t="s">
        <v>24</v>
      </c>
      <c r="C2161" s="68" t="s">
        <v>0</v>
      </c>
      <c r="D2161" s="68" t="s">
        <v>290</v>
      </c>
      <c r="E2161" s="78">
        <f>+IF(ISNUMBER(DATA!H3040),DATA!H3040,"n/a")</f>
        <v>444244.66</v>
      </c>
      <c r="F2161" s="79">
        <f>+IF(ISNUMBER(DATA!I3040),DATA!I3040,"n/a")</f>
        <v>-0.161693</v>
      </c>
      <c r="G2161" s="78">
        <f>+IF(ISNUMBER(DATA!J3040),DATA!J3040,"n/a")</f>
        <v>1517233.97</v>
      </c>
      <c r="H2161" s="79">
        <f>+IF(ISNUMBER(DATA!K3040),DATA!K3040,"n/a")</f>
        <v>-0.13294800000000001</v>
      </c>
      <c r="I2161" s="78">
        <f>+IF(ISNUMBER(DATA!L3040),DATA!L3040,"n/a")</f>
        <v>3201333.96</v>
      </c>
      <c r="J2161" s="79">
        <f>+IF(ISNUMBER(DATA!M3040),DATA!M3040,"n/a")</f>
        <v>-8.8691999999999993E-2</v>
      </c>
      <c r="K2161" s="78">
        <f>+IF(ISNUMBER(DATA!N3040),DATA!N3040,"n/a")</f>
        <v>6833525.4800000004</v>
      </c>
      <c r="L2161" s="79">
        <f>+IF(ISNUMBER(DATA!O3040),DATA!O3040,"n/a")</f>
        <v>-6.0736999999999999E-2</v>
      </c>
      <c r="M2161" s="68"/>
      <c r="N2161" s="68"/>
      <c r="O2161" s="68"/>
      <c r="P2161" s="68"/>
      <c r="Q2161" s="68"/>
      <c r="S2161" s="72"/>
      <c r="U2161" s="72"/>
      <c r="W2161" s="72"/>
      <c r="Y2161" s="72"/>
    </row>
    <row r="2162" spans="1:25" s="71" customFormat="1" x14ac:dyDescent="0.2">
      <c r="A2162" s="68" t="s">
        <v>12</v>
      </c>
      <c r="B2162" s="68" t="s">
        <v>24</v>
      </c>
      <c r="C2162" s="68" t="s">
        <v>0</v>
      </c>
      <c r="D2162" s="68" t="s">
        <v>291</v>
      </c>
      <c r="E2162" s="78">
        <f>+IF(ISNUMBER(DATA!H3041),DATA!H3041,"n/a")</f>
        <v>497358.91</v>
      </c>
      <c r="F2162" s="79">
        <f>+IF(ISNUMBER(DATA!I3041),DATA!I3041,"n/a")</f>
        <v>1.1986999999999999E-2</v>
      </c>
      <c r="G2162" s="78">
        <f>+IF(ISNUMBER(DATA!J3041),DATA!J3041,"n/a")</f>
        <v>1755837.14</v>
      </c>
      <c r="H2162" s="79">
        <f>+IF(ISNUMBER(DATA!K3041),DATA!K3041,"n/a")</f>
        <v>4.5251E-2</v>
      </c>
      <c r="I2162" s="78">
        <f>+IF(ISNUMBER(DATA!L3041),DATA!L3041,"n/a")</f>
        <v>3466965.61</v>
      </c>
      <c r="J2162" s="79">
        <f>+IF(ISNUMBER(DATA!M3041),DATA!M3041,"n/a")</f>
        <v>5.3885000000000002E-2</v>
      </c>
      <c r="K2162" s="78">
        <f>+IF(ISNUMBER(DATA!N3041),DATA!N3041,"n/a")</f>
        <v>6709303.3200000003</v>
      </c>
      <c r="L2162" s="79">
        <f>+IF(ISNUMBER(DATA!O3041),DATA!O3041,"n/a")</f>
        <v>5.9256999999999997E-2</v>
      </c>
      <c r="M2162" s="68"/>
      <c r="N2162" s="68"/>
      <c r="O2162" s="68"/>
      <c r="P2162" s="68"/>
      <c r="Q2162" s="68"/>
      <c r="S2162" s="72"/>
      <c r="U2162" s="72"/>
      <c r="W2162" s="72"/>
      <c r="Y2162" s="72"/>
    </row>
    <row r="2163" spans="1:25" s="71" customFormat="1" x14ac:dyDescent="0.2">
      <c r="A2163" s="68" t="s">
        <v>12</v>
      </c>
      <c r="B2163" s="68" t="s">
        <v>24</v>
      </c>
      <c r="C2163" s="68" t="s">
        <v>0</v>
      </c>
      <c r="D2163" s="68" t="s">
        <v>292</v>
      </c>
      <c r="E2163" s="78">
        <f>+IF(ISNUMBER(DATA!H3042),DATA!H3042,"n/a")</f>
        <v>204745.68</v>
      </c>
      <c r="F2163" s="79">
        <f>+IF(ISNUMBER(DATA!I3042),DATA!I3042,"n/a")</f>
        <v>-7.3421E-2</v>
      </c>
      <c r="G2163" s="78">
        <f>+IF(ISNUMBER(DATA!J3042),DATA!J3042,"n/a")</f>
        <v>774295.36</v>
      </c>
      <c r="H2163" s="79">
        <f>+IF(ISNUMBER(DATA!K3042),DATA!K3042,"n/a")</f>
        <v>1.9685000000000001E-2</v>
      </c>
      <c r="I2163" s="78">
        <f>+IF(ISNUMBER(DATA!L3042),DATA!L3042,"n/a")</f>
        <v>1488281.98</v>
      </c>
      <c r="J2163" s="79">
        <f>+IF(ISNUMBER(DATA!M3042),DATA!M3042,"n/a")</f>
        <v>9.9509999999999998E-3</v>
      </c>
      <c r="K2163" s="78">
        <f>+IF(ISNUMBER(DATA!N3042),DATA!N3042,"n/a")</f>
        <v>2831585.05</v>
      </c>
      <c r="L2163" s="79">
        <f>+IF(ISNUMBER(DATA!O3042),DATA!O3042,"n/a")</f>
        <v>4.7809999999999997E-3</v>
      </c>
      <c r="M2163" s="68"/>
      <c r="N2163" s="68"/>
      <c r="O2163" s="68"/>
      <c r="P2163" s="68"/>
      <c r="Q2163" s="68"/>
      <c r="S2163" s="72"/>
      <c r="U2163" s="72"/>
      <c r="W2163" s="72"/>
      <c r="Y2163" s="72"/>
    </row>
    <row r="2164" spans="1:25" s="71" customFormat="1" x14ac:dyDescent="0.2">
      <c r="A2164" s="68" t="s">
        <v>12</v>
      </c>
      <c r="B2164" s="68" t="s">
        <v>24</v>
      </c>
      <c r="C2164" s="68" t="s">
        <v>0</v>
      </c>
      <c r="D2164" s="68" t="s">
        <v>293</v>
      </c>
      <c r="E2164" s="78">
        <f>+IF(ISNUMBER(DATA!H3043),DATA!H3043,"n/a")</f>
        <v>324940.63</v>
      </c>
      <c r="F2164" s="79">
        <f>+IF(ISNUMBER(DATA!I3043),DATA!I3043,"n/a")</f>
        <v>0.10766199999999999</v>
      </c>
      <c r="G2164" s="78">
        <f>+IF(ISNUMBER(DATA!J3043),DATA!J3043,"n/a")</f>
        <v>1133456.81</v>
      </c>
      <c r="H2164" s="79">
        <f>+IF(ISNUMBER(DATA!K3043),DATA!K3043,"n/a")</f>
        <v>8.2820000000000005E-2</v>
      </c>
      <c r="I2164" s="78">
        <f>+IF(ISNUMBER(DATA!L3043),DATA!L3043,"n/a")</f>
        <v>2304781.2799999998</v>
      </c>
      <c r="J2164" s="79">
        <f>+IF(ISNUMBER(DATA!M3043),DATA!M3043,"n/a")</f>
        <v>6.1430999999999999E-2</v>
      </c>
      <c r="K2164" s="78">
        <f>+IF(ISNUMBER(DATA!N3043),DATA!N3043,"n/a")</f>
        <v>4416436</v>
      </c>
      <c r="L2164" s="79">
        <f>+IF(ISNUMBER(DATA!O3043),DATA!O3043,"n/a")</f>
        <v>-1.3941E-2</v>
      </c>
      <c r="M2164" s="68"/>
      <c r="N2164" s="68"/>
      <c r="O2164" s="68"/>
      <c r="P2164" s="68"/>
      <c r="Q2164" s="68"/>
      <c r="S2164" s="72"/>
      <c r="U2164" s="72"/>
      <c r="W2164" s="72"/>
      <c r="Y2164" s="72"/>
    </row>
    <row r="2165" spans="1:25" s="71" customFormat="1" x14ac:dyDescent="0.2">
      <c r="A2165" s="68" t="s">
        <v>12</v>
      </c>
      <c r="B2165" s="68" t="s">
        <v>24</v>
      </c>
      <c r="C2165" s="68" t="s">
        <v>0</v>
      </c>
      <c r="D2165" s="68" t="s">
        <v>294</v>
      </c>
      <c r="E2165" s="78">
        <f>+IF(ISNUMBER(DATA!H3044),DATA!H3044,"n/a")</f>
        <v>354005.57</v>
      </c>
      <c r="F2165" s="79">
        <f>+IF(ISNUMBER(DATA!I3044),DATA!I3044,"n/a")</f>
        <v>0.15557499999999999</v>
      </c>
      <c r="G2165" s="78">
        <f>+IF(ISNUMBER(DATA!J3044),DATA!J3044,"n/a")</f>
        <v>1245858.69</v>
      </c>
      <c r="H2165" s="79">
        <f>+IF(ISNUMBER(DATA!K3044),DATA!K3044,"n/a")</f>
        <v>0.16466500000000001</v>
      </c>
      <c r="I2165" s="78">
        <f>+IF(ISNUMBER(DATA!L3044),DATA!L3044,"n/a")</f>
        <v>2655020.25</v>
      </c>
      <c r="J2165" s="79">
        <f>+IF(ISNUMBER(DATA!M3044),DATA!M3044,"n/a")</f>
        <v>0.13031200000000001</v>
      </c>
      <c r="K2165" s="78">
        <f>+IF(ISNUMBER(DATA!N3044),DATA!N3044,"n/a")</f>
        <v>5442588.4400000004</v>
      </c>
      <c r="L2165" s="79">
        <f>+IF(ISNUMBER(DATA!O3044),DATA!O3044,"n/a")</f>
        <v>4.2306999999999997E-2</v>
      </c>
      <c r="M2165" s="68"/>
      <c r="N2165" s="68"/>
      <c r="O2165" s="68"/>
      <c r="P2165" s="68"/>
      <c r="Q2165" s="68"/>
      <c r="S2165" s="72"/>
      <c r="U2165" s="72"/>
      <c r="W2165" s="72"/>
      <c r="Y2165" s="72"/>
    </row>
    <row r="2166" spans="1:25" s="71" customFormat="1" x14ac:dyDescent="0.2">
      <c r="A2166" s="68" t="s">
        <v>12</v>
      </c>
      <c r="B2166" s="68" t="s">
        <v>24</v>
      </c>
      <c r="C2166" s="68" t="s">
        <v>0</v>
      </c>
      <c r="D2166" s="68" t="s">
        <v>295</v>
      </c>
      <c r="E2166" s="78">
        <f>+IF(ISNUMBER(DATA!H3045),DATA!H3045,"n/a")</f>
        <v>443957.17</v>
      </c>
      <c r="F2166" s="79">
        <f>+IF(ISNUMBER(DATA!I3045),DATA!I3045,"n/a")</f>
        <v>-8.6466000000000001E-2</v>
      </c>
      <c r="G2166" s="78">
        <f>+IF(ISNUMBER(DATA!J3045),DATA!J3045,"n/a")</f>
        <v>1489808.16</v>
      </c>
      <c r="H2166" s="79">
        <f>+IF(ISNUMBER(DATA!K3045),DATA!K3045,"n/a")</f>
        <v>-9.7578999999999999E-2</v>
      </c>
      <c r="I2166" s="78">
        <f>+IF(ISNUMBER(DATA!L3045),DATA!L3045,"n/a")</f>
        <v>3062572.02</v>
      </c>
      <c r="J2166" s="79">
        <f>+IF(ISNUMBER(DATA!M3045),DATA!M3045,"n/a")</f>
        <v>-9.9186999999999997E-2</v>
      </c>
      <c r="K2166" s="78">
        <f>+IF(ISNUMBER(DATA!N3045),DATA!N3045,"n/a")</f>
        <v>6299441.1600000001</v>
      </c>
      <c r="L2166" s="79">
        <f>+IF(ISNUMBER(DATA!O3045),DATA!O3045,"n/a")</f>
        <v>-7.4706999999999996E-2</v>
      </c>
      <c r="M2166" s="68"/>
      <c r="N2166" s="68"/>
      <c r="O2166" s="68"/>
      <c r="P2166" s="68"/>
      <c r="Q2166" s="68"/>
      <c r="S2166" s="72"/>
      <c r="U2166" s="72"/>
      <c r="W2166" s="72"/>
      <c r="Y2166" s="72"/>
    </row>
    <row r="2167" spans="1:25" s="71" customFormat="1" x14ac:dyDescent="0.2">
      <c r="A2167" s="68" t="s">
        <v>12</v>
      </c>
      <c r="B2167" s="68" t="s">
        <v>24</v>
      </c>
      <c r="C2167" s="68" t="s">
        <v>0</v>
      </c>
      <c r="D2167" s="68" t="s">
        <v>296</v>
      </c>
      <c r="E2167" s="78">
        <f>+IF(ISNUMBER(DATA!H3046),DATA!H3046,"n/a")</f>
        <v>188261.45</v>
      </c>
      <c r="F2167" s="79">
        <f>+IF(ISNUMBER(DATA!I3046),DATA!I3046,"n/a")</f>
        <v>3.0699000000000001E-2</v>
      </c>
      <c r="G2167" s="78">
        <f>+IF(ISNUMBER(DATA!J3046),DATA!J3046,"n/a")</f>
        <v>653332.30000000005</v>
      </c>
      <c r="H2167" s="79">
        <f>+IF(ISNUMBER(DATA!K3046),DATA!K3046,"n/a")</f>
        <v>5.0601E-2</v>
      </c>
      <c r="I2167" s="78">
        <f>+IF(ISNUMBER(DATA!L3046),DATA!L3046,"n/a")</f>
        <v>1265674.26</v>
      </c>
      <c r="J2167" s="79">
        <f>+IF(ISNUMBER(DATA!M3046),DATA!M3046,"n/a")</f>
        <v>3.1618E-2</v>
      </c>
      <c r="K2167" s="78">
        <f>+IF(ISNUMBER(DATA!N3046),DATA!N3046,"n/a")</f>
        <v>2441444.13</v>
      </c>
      <c r="L2167" s="79">
        <f>+IF(ISNUMBER(DATA!O3046),DATA!O3046,"n/a")</f>
        <v>2.2856000000000001E-2</v>
      </c>
      <c r="M2167" s="68"/>
      <c r="N2167" s="68"/>
      <c r="O2167" s="68"/>
      <c r="P2167" s="68"/>
      <c r="Q2167" s="68"/>
      <c r="S2167" s="72"/>
      <c r="U2167" s="72"/>
      <c r="W2167" s="72"/>
      <c r="Y2167" s="72"/>
    </row>
    <row r="2168" spans="1:25" s="71" customFormat="1" x14ac:dyDescent="0.2">
      <c r="A2168" s="68" t="s">
        <v>12</v>
      </c>
      <c r="B2168" s="68" t="s">
        <v>24</v>
      </c>
      <c r="C2168" s="68" t="s">
        <v>0</v>
      </c>
      <c r="D2168" s="68" t="s">
        <v>297</v>
      </c>
      <c r="E2168" s="78">
        <f>+IF(ISNUMBER(DATA!H3047),DATA!H3047,"n/a")</f>
        <v>135135.32999999999</v>
      </c>
      <c r="F2168" s="79">
        <f>+IF(ISNUMBER(DATA!I3047),DATA!I3047,"n/a")</f>
        <v>-2.513E-2</v>
      </c>
      <c r="G2168" s="78">
        <f>+IF(ISNUMBER(DATA!J3047),DATA!J3047,"n/a")</f>
        <v>423632.18</v>
      </c>
      <c r="H2168" s="79">
        <f>+IF(ISNUMBER(DATA!K3047),DATA!K3047,"n/a")</f>
        <v>-5.4689999999999999E-3</v>
      </c>
      <c r="I2168" s="78">
        <f>+IF(ISNUMBER(DATA!L3047),DATA!L3047,"n/a")</f>
        <v>908953.94</v>
      </c>
      <c r="J2168" s="79">
        <f>+IF(ISNUMBER(DATA!M3047),DATA!M3047,"n/a")</f>
        <v>-5.2529999999999999E-3</v>
      </c>
      <c r="K2168" s="78">
        <f>+IF(ISNUMBER(DATA!N3047),DATA!N3047,"n/a")</f>
        <v>1894575.22</v>
      </c>
      <c r="L2168" s="79">
        <f>+IF(ISNUMBER(DATA!O3047),DATA!O3047,"n/a")</f>
        <v>5.2069999999999998E-3</v>
      </c>
      <c r="M2168" s="68"/>
      <c r="N2168" s="68"/>
      <c r="O2168" s="68"/>
      <c r="P2168" s="68"/>
      <c r="Q2168" s="68"/>
      <c r="S2168" s="72"/>
      <c r="U2168" s="72"/>
      <c r="W2168" s="72"/>
      <c r="Y2168" s="72"/>
    </row>
    <row r="2169" spans="1:25" s="71" customFormat="1" x14ac:dyDescent="0.2">
      <c r="A2169" s="68" t="s">
        <v>12</v>
      </c>
      <c r="B2169" s="68" t="s">
        <v>24</v>
      </c>
      <c r="C2169" s="68" t="s">
        <v>0</v>
      </c>
      <c r="D2169" s="68" t="s">
        <v>298</v>
      </c>
      <c r="E2169" s="78">
        <f>+IF(ISNUMBER(DATA!H3048),DATA!H3048,"n/a")</f>
        <v>216962.9</v>
      </c>
      <c r="F2169" s="79">
        <f>+IF(ISNUMBER(DATA!I3048),DATA!I3048,"n/a")</f>
        <v>0.218498</v>
      </c>
      <c r="G2169" s="78">
        <f>+IF(ISNUMBER(DATA!J3048),DATA!J3048,"n/a")</f>
        <v>693566.02</v>
      </c>
      <c r="H2169" s="79">
        <f>+IF(ISNUMBER(DATA!K3048),DATA!K3048,"n/a")</f>
        <v>7.4480000000000005E-2</v>
      </c>
      <c r="I2169" s="78">
        <f>+IF(ISNUMBER(DATA!L3048),DATA!L3048,"n/a")</f>
        <v>1391625.96</v>
      </c>
      <c r="J2169" s="79">
        <f>+IF(ISNUMBER(DATA!M3048),DATA!M3048,"n/a")</f>
        <v>8.6337999999999998E-2</v>
      </c>
      <c r="K2169" s="78">
        <f>+IF(ISNUMBER(DATA!N3048),DATA!N3048,"n/a")</f>
        <v>2773540.2</v>
      </c>
      <c r="L2169" s="79">
        <f>+IF(ISNUMBER(DATA!O3048),DATA!O3048,"n/a")</f>
        <v>6.4764000000000002E-2</v>
      </c>
      <c r="M2169" s="68"/>
      <c r="N2169" s="68"/>
      <c r="O2169" s="68"/>
      <c r="P2169" s="68"/>
      <c r="Q2169" s="68"/>
      <c r="S2169" s="72"/>
      <c r="U2169" s="72"/>
      <c r="W2169" s="72"/>
      <c r="Y2169" s="72"/>
    </row>
    <row r="2170" spans="1:25" s="71" customFormat="1" x14ac:dyDescent="0.2">
      <c r="A2170" s="68" t="s">
        <v>12</v>
      </c>
      <c r="B2170" s="68" t="s">
        <v>24</v>
      </c>
      <c r="C2170" s="68" t="s">
        <v>0</v>
      </c>
      <c r="D2170" s="68" t="s">
        <v>299</v>
      </c>
      <c r="E2170" s="78">
        <f>+IF(ISNUMBER(DATA!H3049),DATA!H3049,"n/a")</f>
        <v>1263752.18</v>
      </c>
      <c r="F2170" s="79">
        <f>+IF(ISNUMBER(DATA!I3049),DATA!I3049,"n/a")</f>
        <v>4.2548000000000002E-2</v>
      </c>
      <c r="G2170" s="78">
        <f>+IF(ISNUMBER(DATA!J3049),DATA!J3049,"n/a")</f>
        <v>4217794.8899999997</v>
      </c>
      <c r="H2170" s="79">
        <f>+IF(ISNUMBER(DATA!K3049),DATA!K3049,"n/a")</f>
        <v>2.1347000000000001E-2</v>
      </c>
      <c r="I2170" s="78">
        <f>+IF(ISNUMBER(DATA!L3049),DATA!L3049,"n/a")</f>
        <v>8573241.3200000003</v>
      </c>
      <c r="J2170" s="79">
        <f>+IF(ISNUMBER(DATA!M3049),DATA!M3049,"n/a")</f>
        <v>3.6144999999999997E-2</v>
      </c>
      <c r="K2170" s="78">
        <f>+IF(ISNUMBER(DATA!N3049),DATA!N3049,"n/a")</f>
        <v>17408031.93</v>
      </c>
      <c r="L2170" s="79">
        <f>+IF(ISNUMBER(DATA!O3049),DATA!O3049,"n/a")</f>
        <v>2.3562E-2</v>
      </c>
      <c r="M2170" s="68"/>
      <c r="N2170" s="68"/>
      <c r="O2170" s="68"/>
      <c r="P2170" s="68"/>
      <c r="Q2170" s="68"/>
      <c r="S2170" s="72"/>
      <c r="U2170" s="72"/>
      <c r="W2170" s="72"/>
      <c r="Y2170" s="72"/>
    </row>
    <row r="2171" spans="1:25" s="71" customFormat="1" x14ac:dyDescent="0.2">
      <c r="A2171" s="68" t="s">
        <v>12</v>
      </c>
      <c r="B2171" s="68" t="s">
        <v>24</v>
      </c>
      <c r="C2171" s="68" t="s">
        <v>0</v>
      </c>
      <c r="D2171" s="68" t="s">
        <v>300</v>
      </c>
      <c r="E2171" s="78">
        <f>+IF(ISNUMBER(DATA!H3050),DATA!H3050,"n/a")</f>
        <v>94361.21</v>
      </c>
      <c r="F2171" s="79">
        <f>+IF(ISNUMBER(DATA!I3050),DATA!I3050,"n/a")</f>
        <v>-4.0453000000000003E-2</v>
      </c>
      <c r="G2171" s="78">
        <f>+IF(ISNUMBER(DATA!J3050),DATA!J3050,"n/a")</f>
        <v>335637.79</v>
      </c>
      <c r="H2171" s="79">
        <f>+IF(ISNUMBER(DATA!K3050),DATA!K3050,"n/a")</f>
        <v>-3.2016000000000003E-2</v>
      </c>
      <c r="I2171" s="78">
        <f>+IF(ISNUMBER(DATA!L3050),DATA!L3050,"n/a")</f>
        <v>655265.64</v>
      </c>
      <c r="J2171" s="79">
        <f>+IF(ISNUMBER(DATA!M3050),DATA!M3050,"n/a")</f>
        <v>-2.8652E-2</v>
      </c>
      <c r="K2171" s="78">
        <f>+IF(ISNUMBER(DATA!N3050),DATA!N3050,"n/a")</f>
        <v>1311474.17</v>
      </c>
      <c r="L2171" s="79">
        <f>+IF(ISNUMBER(DATA!O3050),DATA!O3050,"n/a")</f>
        <v>-1.9470999999999999E-2</v>
      </c>
      <c r="M2171" s="68"/>
      <c r="N2171" s="68"/>
      <c r="O2171" s="68"/>
      <c r="P2171" s="68"/>
      <c r="Q2171" s="68"/>
      <c r="S2171" s="72"/>
      <c r="U2171" s="72"/>
      <c r="W2171" s="72"/>
      <c r="Y2171" s="72"/>
    </row>
    <row r="2172" spans="1:25" s="71" customFormat="1" x14ac:dyDescent="0.2">
      <c r="A2172" s="68" t="s">
        <v>12</v>
      </c>
      <c r="B2172" s="68" t="s">
        <v>24</v>
      </c>
      <c r="C2172" s="68" t="s">
        <v>0</v>
      </c>
      <c r="D2172" s="68" t="s">
        <v>301</v>
      </c>
      <c r="E2172" s="78">
        <f>+IF(ISNUMBER(DATA!H3051),DATA!H3051,"n/a")</f>
        <v>463113.05</v>
      </c>
      <c r="F2172" s="79">
        <f>+IF(ISNUMBER(DATA!I3051),DATA!I3051,"n/a")</f>
        <v>-1.5278E-2</v>
      </c>
      <c r="G2172" s="78">
        <f>+IF(ISNUMBER(DATA!J3051),DATA!J3051,"n/a")</f>
        <v>1392580.95</v>
      </c>
      <c r="H2172" s="79">
        <f>+IF(ISNUMBER(DATA!K3051),DATA!K3051,"n/a")</f>
        <v>-4.5180000000000003E-3</v>
      </c>
      <c r="I2172" s="78">
        <f>+IF(ISNUMBER(DATA!L3051),DATA!L3051,"n/a")</f>
        <v>3069121.1</v>
      </c>
      <c r="J2172" s="79">
        <f>+IF(ISNUMBER(DATA!M3051),DATA!M3051,"n/a")</f>
        <v>7.9129999999999999E-3</v>
      </c>
      <c r="K2172" s="78">
        <f>+IF(ISNUMBER(DATA!N3051),DATA!N3051,"n/a")</f>
        <v>6506838.0300000003</v>
      </c>
      <c r="L2172" s="79">
        <f>+IF(ISNUMBER(DATA!O3051),DATA!O3051,"n/a")</f>
        <v>-7.3200000000000001E-4</v>
      </c>
      <c r="M2172" s="68"/>
      <c r="N2172" s="68"/>
      <c r="O2172" s="68"/>
      <c r="P2172" s="68"/>
      <c r="Q2172" s="68"/>
      <c r="S2172" s="72"/>
      <c r="U2172" s="72"/>
      <c r="W2172" s="72"/>
      <c r="Y2172" s="72"/>
    </row>
    <row r="2173" spans="1:25" s="71" customFormat="1" x14ac:dyDescent="0.2">
      <c r="A2173" s="68" t="s">
        <v>12</v>
      </c>
      <c r="B2173" s="68" t="s">
        <v>24</v>
      </c>
      <c r="C2173" s="68" t="s">
        <v>0</v>
      </c>
      <c r="D2173" s="68" t="s">
        <v>302</v>
      </c>
      <c r="E2173" s="78">
        <f>+IF(ISNUMBER(DATA!H3052),DATA!H3052,"n/a")</f>
        <v>266368.59000000003</v>
      </c>
      <c r="F2173" s="79">
        <f>+IF(ISNUMBER(DATA!I3052),DATA!I3052,"n/a")</f>
        <v>-0.104694</v>
      </c>
      <c r="G2173" s="78">
        <f>+IF(ISNUMBER(DATA!J3052),DATA!J3052,"n/a")</f>
        <v>960106.73</v>
      </c>
      <c r="H2173" s="79">
        <f>+IF(ISNUMBER(DATA!K3052),DATA!K3052,"n/a")</f>
        <v>8.4946999999999995E-2</v>
      </c>
      <c r="I2173" s="78">
        <f>+IF(ISNUMBER(DATA!L3052),DATA!L3052,"n/a")</f>
        <v>1943468.42</v>
      </c>
      <c r="J2173" s="79">
        <f>+IF(ISNUMBER(DATA!M3052),DATA!M3052,"n/a")</f>
        <v>0.15113499999999999</v>
      </c>
      <c r="K2173" s="78">
        <f>+IF(ISNUMBER(DATA!N3052),DATA!N3052,"n/a")</f>
        <v>3986910</v>
      </c>
      <c r="L2173" s="79">
        <f>+IF(ISNUMBER(DATA!O3052),DATA!O3052,"n/a")</f>
        <v>5.5944000000000001E-2</v>
      </c>
      <c r="M2173" s="68"/>
      <c r="N2173" s="68"/>
      <c r="O2173" s="68"/>
      <c r="P2173" s="68"/>
      <c r="Q2173" s="68"/>
      <c r="S2173" s="72"/>
      <c r="U2173" s="72"/>
      <c r="W2173" s="72"/>
      <c r="Y2173" s="72"/>
    </row>
    <row r="2174" spans="1:25" s="71" customFormat="1" x14ac:dyDescent="0.2">
      <c r="A2174" s="68" t="s">
        <v>12</v>
      </c>
      <c r="B2174" s="68" t="s">
        <v>24</v>
      </c>
      <c r="C2174" s="68" t="s">
        <v>0</v>
      </c>
      <c r="D2174" s="68" t="s">
        <v>303</v>
      </c>
      <c r="E2174" s="78">
        <f>+IF(ISNUMBER(DATA!H3053),DATA!H3053,"n/a")</f>
        <v>324745.45</v>
      </c>
      <c r="F2174" s="79">
        <f>+IF(ISNUMBER(DATA!I3053),DATA!I3053,"n/a")</f>
        <v>-2.5658E-2</v>
      </c>
      <c r="G2174" s="78">
        <f>+IF(ISNUMBER(DATA!J3053),DATA!J3053,"n/a")</f>
        <v>1115194.25</v>
      </c>
      <c r="H2174" s="79">
        <f>+IF(ISNUMBER(DATA!K3053),DATA!K3053,"n/a")</f>
        <v>-4.7479999999999996E-3</v>
      </c>
      <c r="I2174" s="78">
        <f>+IF(ISNUMBER(DATA!L3053),DATA!L3053,"n/a")</f>
        <v>2286487.0699999998</v>
      </c>
      <c r="J2174" s="79">
        <f>+IF(ISNUMBER(DATA!M3053),DATA!M3053,"n/a")</f>
        <v>5.9505000000000002E-2</v>
      </c>
      <c r="K2174" s="78">
        <f>+IF(ISNUMBER(DATA!N3053),DATA!N3053,"n/a")</f>
        <v>4485449.2300000004</v>
      </c>
      <c r="L2174" s="79">
        <f>+IF(ISNUMBER(DATA!O3053),DATA!O3053,"n/a")</f>
        <v>4.5079999999999999E-3</v>
      </c>
      <c r="M2174" s="68"/>
      <c r="N2174" s="68"/>
      <c r="O2174" s="68"/>
      <c r="P2174" s="68"/>
      <c r="Q2174" s="68"/>
      <c r="S2174" s="72"/>
      <c r="U2174" s="72"/>
      <c r="W2174" s="72"/>
      <c r="Y2174" s="72"/>
    </row>
    <row r="2175" spans="1:25" s="71" customFormat="1" x14ac:dyDescent="0.2">
      <c r="A2175" s="68" t="s">
        <v>12</v>
      </c>
      <c r="B2175" s="68" t="s">
        <v>24</v>
      </c>
      <c r="C2175" s="68" t="s">
        <v>0</v>
      </c>
      <c r="D2175" s="68" t="s">
        <v>304</v>
      </c>
      <c r="E2175" s="78">
        <f>+IF(ISNUMBER(DATA!H3054),DATA!H3054,"n/a")</f>
        <v>117466.53</v>
      </c>
      <c r="F2175" s="79">
        <f>+IF(ISNUMBER(DATA!I3054),DATA!I3054,"n/a")</f>
        <v>-7.4792999999999998E-2</v>
      </c>
      <c r="G2175" s="78">
        <f>+IF(ISNUMBER(DATA!J3054),DATA!J3054,"n/a")</f>
        <v>394286.82</v>
      </c>
      <c r="H2175" s="79">
        <f>+IF(ISNUMBER(DATA!K3054),DATA!K3054,"n/a")</f>
        <v>-8.3792000000000005E-2</v>
      </c>
      <c r="I2175" s="78">
        <f>+IF(ISNUMBER(DATA!L3054),DATA!L3054,"n/a")</f>
        <v>784282.66</v>
      </c>
      <c r="J2175" s="79">
        <f>+IF(ISNUMBER(DATA!M3054),DATA!M3054,"n/a")</f>
        <v>-0.1045</v>
      </c>
      <c r="K2175" s="78">
        <f>+IF(ISNUMBER(DATA!N3054),DATA!N3054,"n/a")</f>
        <v>1620175.1</v>
      </c>
      <c r="L2175" s="79">
        <f>+IF(ISNUMBER(DATA!O3054),DATA!O3054,"n/a")</f>
        <v>-8.9182999999999998E-2</v>
      </c>
      <c r="M2175" s="68"/>
      <c r="N2175" s="68"/>
      <c r="O2175" s="68"/>
      <c r="P2175" s="68"/>
      <c r="Q2175" s="68"/>
      <c r="S2175" s="72"/>
      <c r="U2175" s="72"/>
      <c r="W2175" s="72"/>
      <c r="Y2175" s="72"/>
    </row>
    <row r="2176" spans="1:25" s="71" customFormat="1" x14ac:dyDescent="0.2">
      <c r="A2176" s="68" t="s">
        <v>12</v>
      </c>
      <c r="B2176" s="68" t="s">
        <v>24</v>
      </c>
      <c r="C2176" s="68" t="s">
        <v>0</v>
      </c>
      <c r="D2176" s="68" t="s">
        <v>305</v>
      </c>
      <c r="E2176" s="78">
        <f>+IF(ISNUMBER(DATA!H3055),DATA!H3055,"n/a")</f>
        <v>252816.43</v>
      </c>
      <c r="F2176" s="79">
        <f>+IF(ISNUMBER(DATA!I3055),DATA!I3055,"n/a")</f>
        <v>6.9052000000000002E-2</v>
      </c>
      <c r="G2176" s="78">
        <f>+IF(ISNUMBER(DATA!J3055),DATA!J3055,"n/a")</f>
        <v>969515.13</v>
      </c>
      <c r="H2176" s="79">
        <f>+IF(ISNUMBER(DATA!K3055),DATA!K3055,"n/a")</f>
        <v>8.2693000000000003E-2</v>
      </c>
      <c r="I2176" s="78">
        <f>+IF(ISNUMBER(DATA!L3055),DATA!L3055,"n/a")</f>
        <v>2156014.33</v>
      </c>
      <c r="J2176" s="79">
        <f>+IF(ISNUMBER(DATA!M3055),DATA!M3055,"n/a")</f>
        <v>2.7688000000000001E-2</v>
      </c>
      <c r="K2176" s="78">
        <f>+IF(ISNUMBER(DATA!N3055),DATA!N3055,"n/a")</f>
        <v>3654270.64</v>
      </c>
      <c r="L2176" s="79">
        <f>+IF(ISNUMBER(DATA!O3055),DATA!O3055,"n/a")</f>
        <v>-1.0715000000000001E-2</v>
      </c>
      <c r="M2176" s="68"/>
      <c r="N2176" s="68"/>
      <c r="O2176" s="68"/>
      <c r="P2176" s="68"/>
      <c r="Q2176" s="68"/>
      <c r="S2176" s="72"/>
      <c r="U2176" s="72"/>
      <c r="W2176" s="72"/>
      <c r="Y2176" s="72"/>
    </row>
    <row r="2177" spans="1:25" s="71" customFormat="1" x14ac:dyDescent="0.2">
      <c r="A2177" s="68" t="s">
        <v>12</v>
      </c>
      <c r="B2177" s="68" t="s">
        <v>24</v>
      </c>
      <c r="C2177" s="68" t="s">
        <v>0</v>
      </c>
      <c r="D2177" s="68" t="s">
        <v>306</v>
      </c>
      <c r="E2177" s="78">
        <f>+IF(ISNUMBER(DATA!H3056),DATA!H3056,"n/a")</f>
        <v>1350591.75</v>
      </c>
      <c r="F2177" s="79">
        <f>+IF(ISNUMBER(DATA!I3056),DATA!I3056,"n/a")</f>
        <v>8.4913000000000002E-2</v>
      </c>
      <c r="G2177" s="78">
        <f>+IF(ISNUMBER(DATA!J3056),DATA!J3056,"n/a")</f>
        <v>4655325.04</v>
      </c>
      <c r="H2177" s="79">
        <f>+IF(ISNUMBER(DATA!K3056),DATA!K3056,"n/a")</f>
        <v>8.8888999999999996E-2</v>
      </c>
      <c r="I2177" s="78">
        <f>+IF(ISNUMBER(DATA!L3056),DATA!L3056,"n/a")</f>
        <v>10195107.51</v>
      </c>
      <c r="J2177" s="79">
        <f>+IF(ISNUMBER(DATA!M3056),DATA!M3056,"n/a")</f>
        <v>5.6737000000000003E-2</v>
      </c>
      <c r="K2177" s="78">
        <f>+IF(ISNUMBER(DATA!N3056),DATA!N3056,"n/a")</f>
        <v>21475444.059999999</v>
      </c>
      <c r="L2177" s="79">
        <f>+IF(ISNUMBER(DATA!O3056),DATA!O3056,"n/a")</f>
        <v>9.0430000000000007E-3</v>
      </c>
      <c r="M2177" s="68"/>
      <c r="N2177" s="68"/>
      <c r="O2177" s="68"/>
      <c r="P2177" s="68"/>
      <c r="Q2177" s="68"/>
      <c r="S2177" s="72"/>
      <c r="U2177" s="72"/>
      <c r="W2177" s="72"/>
      <c r="Y2177" s="72"/>
    </row>
    <row r="2178" spans="1:25" s="71" customFormat="1" x14ac:dyDescent="0.2">
      <c r="A2178" s="68" t="s">
        <v>12</v>
      </c>
      <c r="B2178" s="68" t="s">
        <v>24</v>
      </c>
      <c r="C2178" s="68" t="s">
        <v>0</v>
      </c>
      <c r="D2178" s="68" t="s">
        <v>307</v>
      </c>
      <c r="E2178" s="78">
        <f>+IF(ISNUMBER(DATA!H3057),DATA!H3057,"n/a")</f>
        <v>951766.66</v>
      </c>
      <c r="F2178" s="79">
        <f>+IF(ISNUMBER(DATA!I3057),DATA!I3057,"n/a")</f>
        <v>4.1657E-2</v>
      </c>
      <c r="G2178" s="78">
        <f>+IF(ISNUMBER(DATA!J3057),DATA!J3057,"n/a")</f>
        <v>3163318.95</v>
      </c>
      <c r="H2178" s="79">
        <f>+IF(ISNUMBER(DATA!K3057),DATA!K3057,"n/a")</f>
        <v>8.6490000000000004E-3</v>
      </c>
      <c r="I2178" s="78">
        <f>+IF(ISNUMBER(DATA!L3057),DATA!L3057,"n/a")</f>
        <v>6541896.0099999998</v>
      </c>
      <c r="J2178" s="79">
        <f>+IF(ISNUMBER(DATA!M3057),DATA!M3057,"n/a")</f>
        <v>2.3415999999999999E-2</v>
      </c>
      <c r="K2178" s="78">
        <f>+IF(ISNUMBER(DATA!N3057),DATA!N3057,"n/a")</f>
        <v>12966770.800000001</v>
      </c>
      <c r="L2178" s="79">
        <f>+IF(ISNUMBER(DATA!O3057),DATA!O3057,"n/a")</f>
        <v>2.3082999999999999E-2</v>
      </c>
      <c r="M2178" s="68"/>
      <c r="N2178" s="68"/>
      <c r="O2178" s="68"/>
      <c r="P2178" s="68"/>
      <c r="Q2178" s="68"/>
      <c r="S2178" s="72"/>
      <c r="U2178" s="72"/>
      <c r="W2178" s="72"/>
      <c r="Y2178" s="72"/>
    </row>
    <row r="2179" spans="1:25" s="71" customFormat="1" x14ac:dyDescent="0.2">
      <c r="A2179" s="68" t="s">
        <v>12</v>
      </c>
      <c r="B2179" s="68" t="s">
        <v>24</v>
      </c>
      <c r="C2179" s="68" t="s">
        <v>0</v>
      </c>
      <c r="D2179" s="68" t="s">
        <v>308</v>
      </c>
      <c r="E2179" s="78">
        <f>+IF(ISNUMBER(DATA!H3058),DATA!H3058,"n/a")</f>
        <v>92365.52</v>
      </c>
      <c r="F2179" s="79">
        <f>+IF(ISNUMBER(DATA!I3058),DATA!I3058,"n/a")</f>
        <v>-2.0972000000000001E-2</v>
      </c>
      <c r="G2179" s="78">
        <f>+IF(ISNUMBER(DATA!J3058),DATA!J3058,"n/a")</f>
        <v>333727.82</v>
      </c>
      <c r="H2179" s="79">
        <f>+IF(ISNUMBER(DATA!K3058),DATA!K3058,"n/a")</f>
        <v>5.6161999999999997E-2</v>
      </c>
      <c r="I2179" s="78">
        <f>+IF(ISNUMBER(DATA!L3058),DATA!L3058,"n/a")</f>
        <v>626631.93000000005</v>
      </c>
      <c r="J2179" s="79">
        <f>+IF(ISNUMBER(DATA!M3058),DATA!M3058,"n/a")</f>
        <v>1.1520000000000001E-2</v>
      </c>
      <c r="K2179" s="78">
        <f>+IF(ISNUMBER(DATA!N3058),DATA!N3058,"n/a")</f>
        <v>1248149.6499999999</v>
      </c>
      <c r="L2179" s="79">
        <f>+IF(ISNUMBER(DATA!O3058),DATA!O3058,"n/a")</f>
        <v>4.9264000000000002E-2</v>
      </c>
      <c r="M2179" s="68"/>
      <c r="N2179" s="68"/>
      <c r="O2179" s="68"/>
      <c r="P2179" s="68"/>
      <c r="Q2179" s="68"/>
      <c r="S2179" s="72"/>
      <c r="U2179" s="72"/>
      <c r="W2179" s="72"/>
      <c r="Y2179" s="72"/>
    </row>
    <row r="2180" spans="1:25" s="71" customFormat="1" x14ac:dyDescent="0.2">
      <c r="A2180" s="68" t="s">
        <v>12</v>
      </c>
      <c r="B2180" s="68" t="s">
        <v>24</v>
      </c>
      <c r="C2180" s="68" t="s">
        <v>0</v>
      </c>
      <c r="D2180" s="68" t="s">
        <v>309</v>
      </c>
      <c r="E2180" s="78">
        <f>+IF(ISNUMBER(DATA!H3059),DATA!H3059,"n/a")</f>
        <v>282524.46000000002</v>
      </c>
      <c r="F2180" s="79">
        <f>+IF(ISNUMBER(DATA!I3059),DATA!I3059,"n/a")</f>
        <v>-1.1833E-2</v>
      </c>
      <c r="G2180" s="78">
        <f>+IF(ISNUMBER(DATA!J3059),DATA!J3059,"n/a")</f>
        <v>864156.97</v>
      </c>
      <c r="H2180" s="79">
        <f>+IF(ISNUMBER(DATA!K3059),DATA!K3059,"n/a")</f>
        <v>-1.8461000000000002E-2</v>
      </c>
      <c r="I2180" s="78">
        <f>+IF(ISNUMBER(DATA!L3059),DATA!L3059,"n/a")</f>
        <v>1861767.14</v>
      </c>
      <c r="J2180" s="79">
        <f>+IF(ISNUMBER(DATA!M3059),DATA!M3059,"n/a")</f>
        <v>-1.5945000000000001E-2</v>
      </c>
      <c r="K2180" s="78">
        <f>+IF(ISNUMBER(DATA!N3059),DATA!N3059,"n/a")</f>
        <v>3893868.04</v>
      </c>
      <c r="L2180" s="79">
        <f>+IF(ISNUMBER(DATA!O3059),DATA!O3059,"n/a")</f>
        <v>-2.7677E-2</v>
      </c>
      <c r="M2180" s="68"/>
      <c r="N2180" s="68"/>
      <c r="O2180" s="68"/>
      <c r="P2180" s="68"/>
      <c r="Q2180" s="68"/>
      <c r="S2180" s="72"/>
      <c r="U2180" s="72"/>
      <c r="W2180" s="72"/>
      <c r="Y2180" s="72"/>
    </row>
    <row r="2181" spans="1:25" s="71" customFormat="1" x14ac:dyDescent="0.2">
      <c r="A2181" s="68" t="s">
        <v>12</v>
      </c>
      <c r="B2181" s="68" t="s">
        <v>24</v>
      </c>
      <c r="C2181" s="68" t="s">
        <v>0</v>
      </c>
      <c r="D2181" s="68" t="s">
        <v>310</v>
      </c>
      <c r="E2181" s="78">
        <f>+IF(ISNUMBER(DATA!H3060),DATA!H3060,"n/a")</f>
        <v>185491.6</v>
      </c>
      <c r="F2181" s="79">
        <f>+IF(ISNUMBER(DATA!I3060),DATA!I3060,"n/a")</f>
        <v>5.6239999999999997E-3</v>
      </c>
      <c r="G2181" s="78">
        <f>+IF(ISNUMBER(DATA!J3060),DATA!J3060,"n/a")</f>
        <v>649741.76</v>
      </c>
      <c r="H2181" s="79">
        <f>+IF(ISNUMBER(DATA!K3060),DATA!K3060,"n/a")</f>
        <v>-1.0704999999999999E-2</v>
      </c>
      <c r="I2181" s="78">
        <f>+IF(ISNUMBER(DATA!L3060),DATA!L3060,"n/a")</f>
        <v>1255956.53</v>
      </c>
      <c r="J2181" s="79">
        <f>+IF(ISNUMBER(DATA!M3060),DATA!M3060,"n/a")</f>
        <v>-4.6045999999999997E-2</v>
      </c>
      <c r="K2181" s="78">
        <f>+IF(ISNUMBER(DATA!N3060),DATA!N3060,"n/a")</f>
        <v>2484156.94</v>
      </c>
      <c r="L2181" s="79">
        <f>+IF(ISNUMBER(DATA!O3060),DATA!O3060,"n/a")</f>
        <v>-2.9564E-2</v>
      </c>
      <c r="M2181" s="68"/>
      <c r="N2181" s="68"/>
      <c r="O2181" s="68"/>
      <c r="P2181" s="68"/>
      <c r="Q2181" s="68"/>
      <c r="S2181" s="72"/>
      <c r="U2181" s="72"/>
      <c r="W2181" s="72"/>
      <c r="Y2181" s="72"/>
    </row>
    <row r="2182" spans="1:25" s="71" customFormat="1" x14ac:dyDescent="0.2">
      <c r="A2182" s="68" t="s">
        <v>12</v>
      </c>
      <c r="B2182" s="68" t="s">
        <v>24</v>
      </c>
      <c r="C2182" s="68" t="s">
        <v>0</v>
      </c>
      <c r="D2182" s="68" t="s">
        <v>311</v>
      </c>
      <c r="E2182" s="78">
        <f>+IF(ISNUMBER(DATA!H3061),DATA!H3061,"n/a")</f>
        <v>429805.5</v>
      </c>
      <c r="F2182" s="79">
        <f>+IF(ISNUMBER(DATA!I3061),DATA!I3061,"n/a")</f>
        <v>-4.2449000000000001E-2</v>
      </c>
      <c r="G2182" s="78">
        <f>+IF(ISNUMBER(DATA!J3061),DATA!J3061,"n/a")</f>
        <v>1493993.37</v>
      </c>
      <c r="H2182" s="79">
        <f>+IF(ISNUMBER(DATA!K3061),DATA!K3061,"n/a")</f>
        <v>-5.3442000000000003E-2</v>
      </c>
      <c r="I2182" s="78">
        <f>+IF(ISNUMBER(DATA!L3061),DATA!L3061,"n/a")</f>
        <v>3291110.24</v>
      </c>
      <c r="J2182" s="79">
        <f>+IF(ISNUMBER(DATA!M3061),DATA!M3061,"n/a")</f>
        <v>-3.7782000000000003E-2</v>
      </c>
      <c r="K2182" s="78">
        <f>+IF(ISNUMBER(DATA!N3061),DATA!N3061,"n/a")</f>
        <v>6942613.0800000001</v>
      </c>
      <c r="L2182" s="79">
        <f>+IF(ISNUMBER(DATA!O3061),DATA!O3061,"n/a")</f>
        <v>-4.1432999999999998E-2</v>
      </c>
      <c r="M2182" s="68"/>
      <c r="N2182" s="68"/>
      <c r="O2182" s="68"/>
      <c r="P2182" s="68"/>
      <c r="Q2182" s="68"/>
      <c r="S2182" s="72"/>
      <c r="U2182" s="72"/>
      <c r="W2182" s="72"/>
      <c r="Y2182" s="72"/>
    </row>
    <row r="2183" spans="1:25" s="71" customFormat="1" x14ac:dyDescent="0.2">
      <c r="A2183" s="68" t="s">
        <v>12</v>
      </c>
      <c r="B2183" s="68" t="s">
        <v>24</v>
      </c>
      <c r="C2183" s="68" t="s">
        <v>0</v>
      </c>
      <c r="D2183" s="68" t="s">
        <v>312</v>
      </c>
      <c r="E2183" s="78">
        <f>+IF(ISNUMBER(DATA!H3062),DATA!H3062,"n/a")</f>
        <v>448765.42</v>
      </c>
      <c r="F2183" s="79">
        <f>+IF(ISNUMBER(DATA!I3062),DATA!I3062,"n/a")</f>
        <v>9.6005999999999994E-2</v>
      </c>
      <c r="G2183" s="78">
        <f>+IF(ISNUMBER(DATA!J3062),DATA!J3062,"n/a")</f>
        <v>1445794.64</v>
      </c>
      <c r="H2183" s="79">
        <f>+IF(ISNUMBER(DATA!K3062),DATA!K3062,"n/a")</f>
        <v>8.2948999999999995E-2</v>
      </c>
      <c r="I2183" s="78">
        <f>+IF(ISNUMBER(DATA!L3062),DATA!L3062,"n/a")</f>
        <v>3008700.84</v>
      </c>
      <c r="J2183" s="79">
        <f>+IF(ISNUMBER(DATA!M3062),DATA!M3062,"n/a")</f>
        <v>5.3587000000000003E-2</v>
      </c>
      <c r="K2183" s="78">
        <f>+IF(ISNUMBER(DATA!N3062),DATA!N3062,"n/a")</f>
        <v>6117125.1799999997</v>
      </c>
      <c r="L2183" s="79">
        <f>+IF(ISNUMBER(DATA!O3062),DATA!O3062,"n/a")</f>
        <v>6.38E-4</v>
      </c>
      <c r="M2183" s="68"/>
      <c r="N2183" s="68"/>
      <c r="O2183" s="68"/>
      <c r="P2183" s="68"/>
      <c r="Q2183" s="68"/>
      <c r="S2183" s="72"/>
      <c r="U2183" s="72"/>
      <c r="W2183" s="72"/>
      <c r="Y2183" s="72"/>
    </row>
    <row r="2184" spans="1:25" s="71" customFormat="1" x14ac:dyDescent="0.2">
      <c r="A2184" s="68" t="s">
        <v>12</v>
      </c>
      <c r="B2184" s="68" t="s">
        <v>24</v>
      </c>
      <c r="C2184" s="68" t="s">
        <v>0</v>
      </c>
      <c r="D2184" s="68" t="s">
        <v>313</v>
      </c>
      <c r="E2184" s="78">
        <f>+IF(ISNUMBER(DATA!H3063),DATA!H3063,"n/a")</f>
        <v>341238.35</v>
      </c>
      <c r="F2184" s="79">
        <f>+IF(ISNUMBER(DATA!I3063),DATA!I3063,"n/a")</f>
        <v>1.5342E-2</v>
      </c>
      <c r="G2184" s="78">
        <f>+IF(ISNUMBER(DATA!J3063),DATA!J3063,"n/a")</f>
        <v>1234155.03</v>
      </c>
      <c r="H2184" s="79">
        <f>+IF(ISNUMBER(DATA!K3063),DATA!K3063,"n/a")</f>
        <v>-3.8138999999999999E-2</v>
      </c>
      <c r="I2184" s="78">
        <f>+IF(ISNUMBER(DATA!L3063),DATA!L3063,"n/a")</f>
        <v>2528679.7400000002</v>
      </c>
      <c r="J2184" s="79">
        <f>+IF(ISNUMBER(DATA!M3063),DATA!M3063,"n/a")</f>
        <v>-3.4442E-2</v>
      </c>
      <c r="K2184" s="78">
        <f>+IF(ISNUMBER(DATA!N3063),DATA!N3063,"n/a")</f>
        <v>5564365.3099999996</v>
      </c>
      <c r="L2184" s="79">
        <f>+IF(ISNUMBER(DATA!O3063),DATA!O3063,"n/a")</f>
        <v>7.2640999999999997E-2</v>
      </c>
      <c r="M2184" s="68"/>
      <c r="N2184" s="68"/>
      <c r="O2184" s="68"/>
      <c r="P2184" s="68"/>
      <c r="Q2184" s="68"/>
      <c r="S2184" s="72"/>
      <c r="U2184" s="72"/>
      <c r="W2184" s="72"/>
      <c r="Y2184" s="72"/>
    </row>
    <row r="2185" spans="1:25" s="71" customFormat="1" x14ac:dyDescent="0.2">
      <c r="A2185" s="68" t="s">
        <v>12</v>
      </c>
      <c r="B2185" s="68" t="s">
        <v>24</v>
      </c>
      <c r="C2185" s="68" t="s">
        <v>0</v>
      </c>
      <c r="D2185" s="68" t="s">
        <v>314</v>
      </c>
      <c r="E2185" s="78">
        <f>+IF(ISNUMBER(DATA!H3064),DATA!H3064,"n/a")</f>
        <v>348630.12</v>
      </c>
      <c r="F2185" s="79">
        <f>+IF(ISNUMBER(DATA!I3064),DATA!I3064,"n/a")</f>
        <v>5.0705E-2</v>
      </c>
      <c r="G2185" s="78">
        <f>+IF(ISNUMBER(DATA!J3064),DATA!J3064,"n/a")</f>
        <v>1178516.56</v>
      </c>
      <c r="H2185" s="79">
        <f>+IF(ISNUMBER(DATA!K3064),DATA!K3064,"n/a")</f>
        <v>-4.7440999999999997E-2</v>
      </c>
      <c r="I2185" s="78">
        <f>+IF(ISNUMBER(DATA!L3064),DATA!L3064,"n/a")</f>
        <v>2332124.35</v>
      </c>
      <c r="J2185" s="79">
        <f>+IF(ISNUMBER(DATA!M3064),DATA!M3064,"n/a")</f>
        <v>-4.3355999999999999E-2</v>
      </c>
      <c r="K2185" s="78">
        <f>+IF(ISNUMBER(DATA!N3064),DATA!N3064,"n/a")</f>
        <v>4768393.74</v>
      </c>
      <c r="L2185" s="79">
        <f>+IF(ISNUMBER(DATA!O3064),DATA!O3064,"n/a")</f>
        <v>-1.3032999999999999E-2</v>
      </c>
      <c r="M2185" s="68"/>
      <c r="N2185" s="68"/>
      <c r="O2185" s="68"/>
      <c r="P2185" s="68"/>
      <c r="Q2185" s="68"/>
      <c r="S2185" s="72"/>
      <c r="U2185" s="72"/>
      <c r="W2185" s="72"/>
      <c r="Y2185" s="72"/>
    </row>
    <row r="2186" spans="1:25" s="71" customFormat="1" x14ac:dyDescent="0.2">
      <c r="A2186" s="68" t="s">
        <v>12</v>
      </c>
      <c r="B2186" s="68" t="s">
        <v>24</v>
      </c>
      <c r="C2186" s="68" t="s">
        <v>0</v>
      </c>
      <c r="D2186" s="68" t="s">
        <v>315</v>
      </c>
      <c r="E2186" s="78">
        <f>+IF(ISNUMBER(DATA!H3065),DATA!H3065,"n/a")</f>
        <v>195004.21</v>
      </c>
      <c r="F2186" s="79">
        <f>+IF(ISNUMBER(DATA!I3065),DATA!I3065,"n/a")</f>
        <v>-0.232761</v>
      </c>
      <c r="G2186" s="78">
        <f>+IF(ISNUMBER(DATA!J3065),DATA!J3065,"n/a")</f>
        <v>658322.28</v>
      </c>
      <c r="H2186" s="79">
        <f>+IF(ISNUMBER(DATA!K3065),DATA!K3065,"n/a")</f>
        <v>-0.21887200000000001</v>
      </c>
      <c r="I2186" s="78">
        <f>+IF(ISNUMBER(DATA!L3065),DATA!L3065,"n/a")</f>
        <v>1503595.13</v>
      </c>
      <c r="J2186" s="79">
        <f>+IF(ISNUMBER(DATA!M3065),DATA!M3065,"n/a")</f>
        <v>-0.152278</v>
      </c>
      <c r="K2186" s="78">
        <f>+IF(ISNUMBER(DATA!N3065),DATA!N3065,"n/a")</f>
        <v>3312898.31</v>
      </c>
      <c r="L2186" s="79">
        <f>+IF(ISNUMBER(DATA!O3065),DATA!O3065,"n/a")</f>
        <v>-9.0451000000000004E-2</v>
      </c>
      <c r="M2186" s="68"/>
      <c r="N2186" s="68"/>
      <c r="O2186" s="68"/>
      <c r="P2186" s="68"/>
      <c r="Q2186" s="68"/>
      <c r="S2186" s="72"/>
      <c r="U2186" s="72"/>
      <c r="W2186" s="72"/>
      <c r="Y2186" s="72"/>
    </row>
    <row r="2187" spans="1:25" s="71" customFormat="1" x14ac:dyDescent="0.2">
      <c r="A2187" s="68" t="s">
        <v>12</v>
      </c>
      <c r="B2187" s="68" t="s">
        <v>24</v>
      </c>
      <c r="C2187" s="68" t="s">
        <v>0</v>
      </c>
      <c r="D2187" s="68" t="s">
        <v>316</v>
      </c>
      <c r="E2187" s="78">
        <f>+IF(ISNUMBER(DATA!H3066),DATA!H3066,"n/a")</f>
        <v>190783.06</v>
      </c>
      <c r="F2187" s="79">
        <f>+IF(ISNUMBER(DATA!I3066),DATA!I3066,"n/a")</f>
        <v>-0.15786900000000001</v>
      </c>
      <c r="G2187" s="78">
        <f>+IF(ISNUMBER(DATA!J3066),DATA!J3066,"n/a")</f>
        <v>644506.34</v>
      </c>
      <c r="H2187" s="79">
        <f>+IF(ISNUMBER(DATA!K3066),DATA!K3066,"n/a")</f>
        <v>-0.16484499999999999</v>
      </c>
      <c r="I2187" s="78">
        <f>+IF(ISNUMBER(DATA!L3066),DATA!L3066,"n/a")</f>
        <v>1434676.31</v>
      </c>
      <c r="J2187" s="79">
        <f>+IF(ISNUMBER(DATA!M3066),DATA!M3066,"n/a")</f>
        <v>-0.115188</v>
      </c>
      <c r="K2187" s="78">
        <f>+IF(ISNUMBER(DATA!N3066),DATA!N3066,"n/a")</f>
        <v>3004731.16</v>
      </c>
      <c r="L2187" s="79">
        <f>+IF(ISNUMBER(DATA!O3066),DATA!O3066,"n/a")</f>
        <v>-0.108274</v>
      </c>
      <c r="M2187" s="68"/>
      <c r="N2187" s="68"/>
      <c r="O2187" s="68"/>
      <c r="P2187" s="68"/>
      <c r="Q2187" s="68"/>
      <c r="S2187" s="72"/>
      <c r="U2187" s="72"/>
      <c r="W2187" s="72"/>
      <c r="Y2187" s="72"/>
    </row>
    <row r="2188" spans="1:25" s="71" customFormat="1" x14ac:dyDescent="0.2">
      <c r="A2188" s="68" t="s">
        <v>12</v>
      </c>
      <c r="B2188" s="68" t="s">
        <v>24</v>
      </c>
      <c r="C2188" s="68" t="s">
        <v>0</v>
      </c>
      <c r="D2188" s="68" t="s">
        <v>317</v>
      </c>
      <c r="E2188" s="78">
        <f>+IF(ISNUMBER(DATA!H3067),DATA!H3067,"n/a")</f>
        <v>165958.57</v>
      </c>
      <c r="F2188" s="79">
        <f>+IF(ISNUMBER(DATA!I3067),DATA!I3067,"n/a")</f>
        <v>-8.1429000000000001E-2</v>
      </c>
      <c r="G2188" s="78">
        <f>+IF(ISNUMBER(DATA!J3067),DATA!J3067,"n/a")</f>
        <v>570492.01</v>
      </c>
      <c r="H2188" s="79">
        <f>+IF(ISNUMBER(DATA!K3067),DATA!K3067,"n/a")</f>
        <v>-7.7366000000000004E-2</v>
      </c>
      <c r="I2188" s="78">
        <f>+IF(ISNUMBER(DATA!L3067),DATA!L3067,"n/a")</f>
        <v>1217752.1100000001</v>
      </c>
      <c r="J2188" s="79">
        <f>+IF(ISNUMBER(DATA!M3067),DATA!M3067,"n/a")</f>
        <v>-3.8515000000000001E-2</v>
      </c>
      <c r="K2188" s="78">
        <f>+IF(ISNUMBER(DATA!N3067),DATA!N3067,"n/a")</f>
        <v>2429724.64</v>
      </c>
      <c r="L2188" s="79">
        <f>+IF(ISNUMBER(DATA!O3067),DATA!O3067,"n/a")</f>
        <v>-2.6128999999999999E-2</v>
      </c>
      <c r="M2188" s="68"/>
      <c r="N2188" s="68"/>
      <c r="O2188" s="68"/>
      <c r="P2188" s="68"/>
      <c r="Q2188" s="68"/>
      <c r="S2188" s="72"/>
      <c r="U2188" s="72"/>
      <c r="W2188" s="72"/>
      <c r="Y2188" s="72"/>
    </row>
    <row r="2189" spans="1:25" s="71" customFormat="1" x14ac:dyDescent="0.2">
      <c r="A2189" s="68" t="s">
        <v>12</v>
      </c>
      <c r="B2189" s="68" t="s">
        <v>24</v>
      </c>
      <c r="C2189" s="68" t="s">
        <v>0</v>
      </c>
      <c r="D2189" s="68" t="s">
        <v>318</v>
      </c>
      <c r="E2189" s="78">
        <f>+IF(ISNUMBER(DATA!H3068),DATA!H3068,"n/a")</f>
        <v>319669.55</v>
      </c>
      <c r="F2189" s="79">
        <f>+IF(ISNUMBER(DATA!I3068),DATA!I3068,"n/a")</f>
        <v>7.7785000000000007E-2</v>
      </c>
      <c r="G2189" s="78">
        <f>+IF(ISNUMBER(DATA!J3068),DATA!J3068,"n/a")</f>
        <v>1042819.82</v>
      </c>
      <c r="H2189" s="79">
        <f>+IF(ISNUMBER(DATA!K3068),DATA!K3068,"n/a")</f>
        <v>5.6159000000000001E-2</v>
      </c>
      <c r="I2189" s="78">
        <f>+IF(ISNUMBER(DATA!L3068),DATA!L3068,"n/a")</f>
        <v>2136168.98</v>
      </c>
      <c r="J2189" s="79">
        <f>+IF(ISNUMBER(DATA!M3068),DATA!M3068,"n/a")</f>
        <v>7.5883999999999993E-2</v>
      </c>
      <c r="K2189" s="78">
        <f>+IF(ISNUMBER(DATA!N3068),DATA!N3068,"n/a")</f>
        <v>4300127.45</v>
      </c>
      <c r="L2189" s="79">
        <f>+IF(ISNUMBER(DATA!O3068),DATA!O3068,"n/a")</f>
        <v>6.0644000000000003E-2</v>
      </c>
      <c r="M2189" s="68"/>
      <c r="N2189" s="68"/>
      <c r="O2189" s="68"/>
      <c r="P2189" s="68"/>
      <c r="Q2189" s="68"/>
      <c r="S2189" s="72"/>
      <c r="U2189" s="72"/>
      <c r="W2189" s="72"/>
      <c r="Y2189" s="72"/>
    </row>
    <row r="2190" spans="1:25" s="71" customFormat="1" x14ac:dyDescent="0.2">
      <c r="A2190" s="68" t="s">
        <v>12</v>
      </c>
      <c r="B2190" s="68" t="s">
        <v>24</v>
      </c>
      <c r="C2190" s="68" t="s">
        <v>0</v>
      </c>
      <c r="D2190" s="68" t="s">
        <v>319</v>
      </c>
      <c r="E2190" s="78">
        <f>+IF(ISNUMBER(DATA!H3069),DATA!H3069,"n/a")</f>
        <v>162682.10999999999</v>
      </c>
      <c r="F2190" s="79">
        <f>+IF(ISNUMBER(DATA!I3069),DATA!I3069,"n/a")</f>
        <v>-1.4085E-2</v>
      </c>
      <c r="G2190" s="78">
        <f>+IF(ISNUMBER(DATA!J3069),DATA!J3069,"n/a")</f>
        <v>570081.39</v>
      </c>
      <c r="H2190" s="79">
        <f>+IF(ISNUMBER(DATA!K3069),DATA!K3069,"n/a")</f>
        <v>1.5820000000000001E-3</v>
      </c>
      <c r="I2190" s="78">
        <f>+IF(ISNUMBER(DATA!L3069),DATA!L3069,"n/a")</f>
        <v>1125288.05</v>
      </c>
      <c r="J2190" s="79">
        <f>+IF(ISNUMBER(DATA!M3069),DATA!M3069,"n/a")</f>
        <v>-6.9680000000000002E-3</v>
      </c>
      <c r="K2190" s="78">
        <f>+IF(ISNUMBER(DATA!N3069),DATA!N3069,"n/a")</f>
        <v>2262922.62</v>
      </c>
      <c r="L2190" s="79">
        <f>+IF(ISNUMBER(DATA!O3069),DATA!O3069,"n/a")</f>
        <v>-1.2565E-2</v>
      </c>
      <c r="M2190" s="68"/>
      <c r="N2190" s="68"/>
      <c r="O2190" s="68"/>
      <c r="P2190" s="68"/>
      <c r="Q2190" s="68"/>
      <c r="S2190" s="72"/>
      <c r="U2190" s="72"/>
      <c r="W2190" s="72"/>
      <c r="Y2190" s="72"/>
    </row>
    <row r="2191" spans="1:25" s="71" customFormat="1" x14ac:dyDescent="0.2">
      <c r="A2191" s="68" t="s">
        <v>12</v>
      </c>
      <c r="B2191" s="68" t="s">
        <v>24</v>
      </c>
      <c r="C2191" s="68" t="s">
        <v>0</v>
      </c>
      <c r="D2191" s="68" t="s">
        <v>320</v>
      </c>
      <c r="E2191" s="78">
        <f>+IF(ISNUMBER(DATA!H3070),DATA!H3070,"n/a")</f>
        <v>286653.18</v>
      </c>
      <c r="F2191" s="79">
        <f>+IF(ISNUMBER(DATA!I3070),DATA!I3070,"n/a")</f>
        <v>3.0041999999999999E-2</v>
      </c>
      <c r="G2191" s="78">
        <f>+IF(ISNUMBER(DATA!J3070),DATA!J3070,"n/a")</f>
        <v>936146.55</v>
      </c>
      <c r="H2191" s="79">
        <f>+IF(ISNUMBER(DATA!K3070),DATA!K3070,"n/a")</f>
        <v>-1.2586999999999999E-2</v>
      </c>
      <c r="I2191" s="78">
        <f>+IF(ISNUMBER(DATA!L3070),DATA!L3070,"n/a")</f>
        <v>1912915.2</v>
      </c>
      <c r="J2191" s="79">
        <f>+IF(ISNUMBER(DATA!M3070),DATA!M3070,"n/a")</f>
        <v>-4.3920000000000001E-3</v>
      </c>
      <c r="K2191" s="78">
        <f>+IF(ISNUMBER(DATA!N3070),DATA!N3070,"n/a")</f>
        <v>3908865.29</v>
      </c>
      <c r="L2191" s="79">
        <f>+IF(ISNUMBER(DATA!O3070),DATA!O3070,"n/a")</f>
        <v>-1.1272000000000001E-2</v>
      </c>
      <c r="M2191" s="68"/>
      <c r="N2191" s="68"/>
      <c r="O2191" s="68"/>
      <c r="P2191" s="68"/>
      <c r="Q2191" s="68"/>
      <c r="S2191" s="72"/>
      <c r="U2191" s="72"/>
      <c r="W2191" s="72"/>
      <c r="Y2191" s="72"/>
    </row>
    <row r="2192" spans="1:25" s="71" customFormat="1" x14ac:dyDescent="0.2">
      <c r="A2192" s="68" t="s">
        <v>12</v>
      </c>
      <c r="B2192" s="68" t="s">
        <v>24</v>
      </c>
      <c r="C2192" s="68" t="s">
        <v>0</v>
      </c>
      <c r="D2192" s="68" t="s">
        <v>321</v>
      </c>
      <c r="E2192" s="78">
        <f>+IF(ISNUMBER(DATA!H3071),DATA!H3071,"n/a")</f>
        <v>767780.85</v>
      </c>
      <c r="F2192" s="79">
        <f>+IF(ISNUMBER(DATA!I3071),DATA!I3071,"n/a")</f>
        <v>0.109846</v>
      </c>
      <c r="G2192" s="78">
        <f>+IF(ISNUMBER(DATA!J3071),DATA!J3071,"n/a")</f>
        <v>2483729.17</v>
      </c>
      <c r="H2192" s="79">
        <f>+IF(ISNUMBER(DATA!K3071),DATA!K3071,"n/a")</f>
        <v>7.0681999999999995E-2</v>
      </c>
      <c r="I2192" s="78">
        <f>+IF(ISNUMBER(DATA!L3071),DATA!L3071,"n/a")</f>
        <v>5112642.04</v>
      </c>
      <c r="J2192" s="79">
        <f>+IF(ISNUMBER(DATA!M3071),DATA!M3071,"n/a")</f>
        <v>9.2232999999999996E-2</v>
      </c>
      <c r="K2192" s="78">
        <f>+IF(ISNUMBER(DATA!N3071),DATA!N3071,"n/a")</f>
        <v>10246590.949999999</v>
      </c>
      <c r="L2192" s="79">
        <f>+IF(ISNUMBER(DATA!O3071),DATA!O3071,"n/a")</f>
        <v>5.2913000000000002E-2</v>
      </c>
      <c r="M2192" s="68"/>
      <c r="N2192" s="68"/>
      <c r="O2192" s="68"/>
      <c r="P2192" s="68"/>
      <c r="Q2192" s="68"/>
      <c r="S2192" s="72"/>
      <c r="U2192" s="72"/>
      <c r="W2192" s="72"/>
      <c r="Y2192" s="72"/>
    </row>
    <row r="2193" spans="1:25" s="71" customFormat="1" x14ac:dyDescent="0.2">
      <c r="A2193" s="68" t="s">
        <v>12</v>
      </c>
      <c r="B2193" s="68" t="s">
        <v>24</v>
      </c>
      <c r="C2193" s="68" t="s">
        <v>0</v>
      </c>
      <c r="D2193" s="68" t="s">
        <v>322</v>
      </c>
      <c r="E2193" s="78">
        <f>+IF(ISNUMBER(DATA!H3072),DATA!H3072,"n/a")</f>
        <v>446989.43</v>
      </c>
      <c r="F2193" s="79">
        <f>+IF(ISNUMBER(DATA!I3072),DATA!I3072,"n/a")</f>
        <v>-2.4202999999999999E-2</v>
      </c>
      <c r="G2193" s="78">
        <f>+IF(ISNUMBER(DATA!J3072),DATA!J3072,"n/a")</f>
        <v>1503122.86</v>
      </c>
      <c r="H2193" s="79">
        <f>+IF(ISNUMBER(DATA!K3072),DATA!K3072,"n/a")</f>
        <v>-8.2068000000000002E-2</v>
      </c>
      <c r="I2193" s="78">
        <f>+IF(ISNUMBER(DATA!L3072),DATA!L3072,"n/a")</f>
        <v>3095396.85</v>
      </c>
      <c r="J2193" s="79">
        <f>+IF(ISNUMBER(DATA!M3072),DATA!M3072,"n/a")</f>
        <v>-5.7741000000000001E-2</v>
      </c>
      <c r="K2193" s="78">
        <f>+IF(ISNUMBER(DATA!N3072),DATA!N3072,"n/a")</f>
        <v>6374675.1699999999</v>
      </c>
      <c r="L2193" s="79">
        <f>+IF(ISNUMBER(DATA!O3072),DATA!O3072,"n/a")</f>
        <v>-3.9882000000000001E-2</v>
      </c>
      <c r="M2193" s="68"/>
      <c r="N2193" s="68"/>
      <c r="O2193" s="68"/>
      <c r="P2193" s="68"/>
      <c r="Q2193" s="68"/>
      <c r="S2193" s="72"/>
      <c r="U2193" s="72"/>
      <c r="W2193" s="72"/>
      <c r="Y2193" s="72"/>
    </row>
    <row r="2194" spans="1:25" s="71" customFormat="1" x14ac:dyDescent="0.2">
      <c r="A2194" s="68" t="s">
        <v>12</v>
      </c>
      <c r="B2194" s="68" t="s">
        <v>24</v>
      </c>
      <c r="C2194" s="68" t="s">
        <v>0</v>
      </c>
      <c r="D2194" s="68" t="s">
        <v>323</v>
      </c>
      <c r="E2194" s="78">
        <f>+IF(ISNUMBER(DATA!H3073),DATA!H3073,"n/a")</f>
        <v>260560.27</v>
      </c>
      <c r="F2194" s="79">
        <f>+IF(ISNUMBER(DATA!I3073),DATA!I3073,"n/a")</f>
        <v>-0.105938</v>
      </c>
      <c r="G2194" s="78">
        <f>+IF(ISNUMBER(DATA!J3073),DATA!J3073,"n/a")</f>
        <v>850451.18</v>
      </c>
      <c r="H2194" s="79">
        <f>+IF(ISNUMBER(DATA!K3073),DATA!K3073,"n/a")</f>
        <v>-0.12886300000000001</v>
      </c>
      <c r="I2194" s="78">
        <f>+IF(ISNUMBER(DATA!L3073),DATA!L3073,"n/a")</f>
        <v>1874720.8</v>
      </c>
      <c r="J2194" s="79">
        <f>+IF(ISNUMBER(DATA!M3073),DATA!M3073,"n/a")</f>
        <v>-0.104412</v>
      </c>
      <c r="K2194" s="78">
        <f>+IF(ISNUMBER(DATA!N3073),DATA!N3073,"n/a")</f>
        <v>3863722.93</v>
      </c>
      <c r="L2194" s="79">
        <f>+IF(ISNUMBER(DATA!O3073),DATA!O3073,"n/a")</f>
        <v>-9.3009999999999995E-2</v>
      </c>
      <c r="M2194" s="68"/>
      <c r="N2194" s="68"/>
      <c r="O2194" s="68"/>
      <c r="P2194" s="68"/>
      <c r="Q2194" s="68"/>
      <c r="S2194" s="72"/>
      <c r="U2194" s="72"/>
      <c r="W2194" s="72"/>
      <c r="Y2194" s="72"/>
    </row>
    <row r="2195" spans="1:25" s="71" customFormat="1" x14ac:dyDescent="0.2">
      <c r="A2195" s="68" t="s">
        <v>12</v>
      </c>
      <c r="B2195" s="68" t="s">
        <v>24</v>
      </c>
      <c r="C2195" s="68" t="s">
        <v>0</v>
      </c>
      <c r="D2195" s="68" t="s">
        <v>324</v>
      </c>
      <c r="E2195" s="78">
        <f>+IF(ISNUMBER(DATA!H3074),DATA!H3074,"n/a")</f>
        <v>266712.17</v>
      </c>
      <c r="F2195" s="79">
        <f>+IF(ISNUMBER(DATA!I3074),DATA!I3074,"n/a")</f>
        <v>-2.2793999999999998E-2</v>
      </c>
      <c r="G2195" s="78">
        <f>+IF(ISNUMBER(DATA!J3074),DATA!J3074,"n/a")</f>
        <v>900529.55</v>
      </c>
      <c r="H2195" s="79">
        <f>+IF(ISNUMBER(DATA!K3074),DATA!K3074,"n/a")</f>
        <v>-4.1711999999999999E-2</v>
      </c>
      <c r="I2195" s="78">
        <f>+IF(ISNUMBER(DATA!L3074),DATA!L3074,"n/a")</f>
        <v>1829669.31</v>
      </c>
      <c r="J2195" s="79">
        <f>+IF(ISNUMBER(DATA!M3074),DATA!M3074,"n/a")</f>
        <v>-3.7155000000000001E-2</v>
      </c>
      <c r="K2195" s="78">
        <f>+IF(ISNUMBER(DATA!N3074),DATA!N3074,"n/a")</f>
        <v>3887985.59</v>
      </c>
      <c r="L2195" s="79">
        <f>+IF(ISNUMBER(DATA!O3074),DATA!O3074,"n/a")</f>
        <v>-3.2544999999999998E-2</v>
      </c>
      <c r="M2195" s="68"/>
      <c r="N2195" s="68"/>
      <c r="O2195" s="68"/>
      <c r="P2195" s="68"/>
      <c r="Q2195" s="68"/>
      <c r="S2195" s="72"/>
      <c r="U2195" s="72"/>
      <c r="W2195" s="72"/>
      <c r="Y2195" s="72"/>
    </row>
    <row r="2196" spans="1:25" s="71" customFormat="1" x14ac:dyDescent="0.2">
      <c r="A2196" s="68" t="s">
        <v>12</v>
      </c>
      <c r="B2196" s="68" t="s">
        <v>24</v>
      </c>
      <c r="C2196" s="68" t="s">
        <v>0</v>
      </c>
      <c r="D2196" s="68" t="s">
        <v>325</v>
      </c>
      <c r="E2196" s="78">
        <f>+IF(ISNUMBER(DATA!H3075),DATA!H3075,"n/a")</f>
        <v>344406.97</v>
      </c>
      <c r="F2196" s="79">
        <f>+IF(ISNUMBER(DATA!I3075),DATA!I3075,"n/a")</f>
        <v>-6.0544000000000001E-2</v>
      </c>
      <c r="G2196" s="78">
        <f>+IF(ISNUMBER(DATA!J3075),DATA!J3075,"n/a")</f>
        <v>1035050.44</v>
      </c>
      <c r="H2196" s="79">
        <f>+IF(ISNUMBER(DATA!K3075),DATA!K3075,"n/a")</f>
        <v>-4.8783E-2</v>
      </c>
      <c r="I2196" s="78">
        <f>+IF(ISNUMBER(DATA!L3075),DATA!L3075,"n/a")</f>
        <v>2305532.86</v>
      </c>
      <c r="J2196" s="79">
        <f>+IF(ISNUMBER(DATA!M3075),DATA!M3075,"n/a")</f>
        <v>-2.9912999999999999E-2</v>
      </c>
      <c r="K2196" s="78">
        <f>+IF(ISNUMBER(DATA!N3075),DATA!N3075,"n/a")</f>
        <v>4886065.5199999996</v>
      </c>
      <c r="L2196" s="79">
        <f>+IF(ISNUMBER(DATA!O3075),DATA!O3075,"n/a")</f>
        <v>-4.3039000000000001E-2</v>
      </c>
      <c r="M2196" s="68"/>
      <c r="N2196" s="68"/>
      <c r="O2196" s="68"/>
      <c r="P2196" s="68"/>
      <c r="Q2196" s="68"/>
      <c r="S2196" s="72"/>
      <c r="U2196" s="72"/>
      <c r="W2196" s="72"/>
      <c r="Y2196" s="72"/>
    </row>
    <row r="2197" spans="1:25" s="71" customFormat="1" x14ac:dyDescent="0.2">
      <c r="A2197" s="68" t="s">
        <v>12</v>
      </c>
      <c r="B2197" s="68" t="s">
        <v>24</v>
      </c>
      <c r="C2197" s="68" t="s">
        <v>0</v>
      </c>
      <c r="D2197" s="68" t="s">
        <v>351</v>
      </c>
      <c r="E2197" s="78">
        <f>+IF(ISNUMBER(DATA!H3076),DATA!H3076,"n/a")</f>
        <v>168568.58</v>
      </c>
      <c r="F2197" s="79">
        <f>+IF(ISNUMBER(DATA!I3076),DATA!I3076,"n/a")</f>
        <v>-2.4832E-2</v>
      </c>
      <c r="G2197" s="78">
        <f>+IF(ISNUMBER(DATA!J3076),DATA!J3076,"n/a")</f>
        <v>607444.41</v>
      </c>
      <c r="H2197" s="79">
        <f>+IF(ISNUMBER(DATA!K3076),DATA!K3076,"n/a")</f>
        <v>2.052E-2</v>
      </c>
      <c r="I2197" s="78">
        <f>+IF(ISNUMBER(DATA!L3076),DATA!L3076,"n/a")</f>
        <v>1212659.8999999999</v>
      </c>
      <c r="J2197" s="79">
        <f>+IF(ISNUMBER(DATA!M3076),DATA!M3076,"n/a")</f>
        <v>3.7294000000000001E-2</v>
      </c>
      <c r="K2197" s="78">
        <f>+IF(ISNUMBER(DATA!N3076),DATA!N3076,"n/a")</f>
        <v>2346951.79</v>
      </c>
      <c r="L2197" s="79">
        <f>+IF(ISNUMBER(DATA!O3076),DATA!O3076,"n/a")</f>
        <v>4.5222999999999999E-2</v>
      </c>
      <c r="M2197" s="68"/>
      <c r="N2197" s="68"/>
      <c r="O2197" s="68"/>
      <c r="P2197" s="68"/>
      <c r="Q2197" s="68"/>
      <c r="S2197" s="72"/>
      <c r="U2197" s="72"/>
      <c r="W2197" s="72"/>
      <c r="Y2197" s="72"/>
    </row>
    <row r="2198" spans="1:25" s="71" customFormat="1" x14ac:dyDescent="0.2">
      <c r="A2198" s="68" t="s">
        <v>12</v>
      </c>
      <c r="B2198" s="68" t="s">
        <v>24</v>
      </c>
      <c r="C2198" s="68" t="s">
        <v>0</v>
      </c>
      <c r="D2198" s="68" t="s">
        <v>352</v>
      </c>
      <c r="E2198" s="78">
        <f>+IF(ISNUMBER(DATA!H3077),DATA!H3077,"n/a")</f>
        <v>330149.46999999997</v>
      </c>
      <c r="F2198" s="79">
        <f>+IF(ISNUMBER(DATA!I3077),DATA!I3077,"n/a")</f>
        <v>2.7570999999999998E-2</v>
      </c>
      <c r="G2198" s="78">
        <f>+IF(ISNUMBER(DATA!J3077),DATA!J3077,"n/a")</f>
        <v>1119186.3600000001</v>
      </c>
      <c r="H2198" s="79">
        <f>+IF(ISNUMBER(DATA!K3077),DATA!K3077,"n/a")</f>
        <v>2.2353000000000001E-2</v>
      </c>
      <c r="I2198" s="78">
        <f>+IF(ISNUMBER(DATA!L3077),DATA!L3077,"n/a")</f>
        <v>2226558.35</v>
      </c>
      <c r="J2198" s="79">
        <f>+IF(ISNUMBER(DATA!M3077),DATA!M3077,"n/a")</f>
        <v>2.3885E-2</v>
      </c>
      <c r="K2198" s="78">
        <f>+IF(ISNUMBER(DATA!N3077),DATA!N3077,"n/a")</f>
        <v>4340999.8899999997</v>
      </c>
      <c r="L2198" s="79">
        <f>+IF(ISNUMBER(DATA!O3077),DATA!O3077,"n/a")</f>
        <v>5.2750000000000002E-3</v>
      </c>
      <c r="M2198" s="68"/>
      <c r="N2198" s="68"/>
      <c r="O2198" s="68"/>
      <c r="P2198" s="68"/>
      <c r="Q2198" s="68"/>
      <c r="S2198" s="72"/>
      <c r="U2198" s="72"/>
      <c r="W2198" s="72"/>
      <c r="Y2198" s="72"/>
    </row>
    <row r="2199" spans="1:25" x14ac:dyDescent="0.2">
      <c r="E2199" s="102"/>
      <c r="F2199" s="104"/>
      <c r="G2199" s="102"/>
      <c r="H2199" s="104"/>
      <c r="I2199" s="102"/>
      <c r="J2199" s="104"/>
      <c r="K2199" s="102"/>
      <c r="L2199" s="104"/>
    </row>
    <row r="2200" spans="1:25" s="71" customFormat="1" x14ac:dyDescent="0.2">
      <c r="A2200" s="68" t="s">
        <v>12</v>
      </c>
      <c r="B2200" s="68" t="s">
        <v>24</v>
      </c>
      <c r="C2200" s="68" t="s">
        <v>9</v>
      </c>
      <c r="D2200" s="68" t="s">
        <v>278</v>
      </c>
      <c r="E2200" s="88">
        <f>+IF(ISNUMBER(DATA!H3087),DATA!H3087,"n/a")</f>
        <v>63094.92</v>
      </c>
      <c r="F2200" s="79">
        <f>+IF(ISNUMBER(DATA!I3087),DATA!I3087,"n/a")</f>
        <v>-2.8111000000000001E-2</v>
      </c>
      <c r="G2200" s="88">
        <f>+IF(ISNUMBER(DATA!J3087),DATA!J3087,"n/a")</f>
        <v>217280.01</v>
      </c>
      <c r="H2200" s="79">
        <f>+IF(ISNUMBER(DATA!K3087),DATA!K3087,"n/a")</f>
        <v>5.9985999999999998E-2</v>
      </c>
      <c r="I2200" s="88">
        <f>+IF(ISNUMBER(DATA!L3087),DATA!L3087,"n/a")</f>
        <v>441167.82</v>
      </c>
      <c r="J2200" s="79">
        <f>+IF(ISNUMBER(DATA!M3087),DATA!M3087,"n/a")</f>
        <v>2.2863999999999999E-2</v>
      </c>
      <c r="K2200" s="88">
        <f>+IF(ISNUMBER(DATA!N3087),DATA!N3087,"n/a")</f>
        <v>918006.22</v>
      </c>
      <c r="L2200" s="79">
        <f>+IF(ISNUMBER(DATA!O3087),DATA!O3087,"n/a")</f>
        <v>9.8720000000000006E-3</v>
      </c>
      <c r="M2200" s="68"/>
      <c r="N2200" s="68"/>
      <c r="O2200" s="68"/>
      <c r="P2200" s="68"/>
      <c r="Q2200" s="68"/>
      <c r="S2200" s="72"/>
      <c r="U2200" s="72"/>
      <c r="W2200" s="72"/>
      <c r="Y2200" s="72"/>
    </row>
    <row r="2201" spans="1:25" s="71" customFormat="1" x14ac:dyDescent="0.2">
      <c r="A2201" s="68" t="s">
        <v>12</v>
      </c>
      <c r="B2201" s="68" t="s">
        <v>24</v>
      </c>
      <c r="C2201" s="68" t="s">
        <v>9</v>
      </c>
      <c r="D2201" s="68" t="s">
        <v>279</v>
      </c>
      <c r="E2201" s="88">
        <f>+IF(ISNUMBER(DATA!H3088),DATA!H3088,"n/a")</f>
        <v>90511.51</v>
      </c>
      <c r="F2201" s="79">
        <f>+IF(ISNUMBER(DATA!I3088),DATA!I3088,"n/a")</f>
        <v>2.3802E-2</v>
      </c>
      <c r="G2201" s="88">
        <f>+IF(ISNUMBER(DATA!J3088),DATA!J3088,"n/a")</f>
        <v>285402.23</v>
      </c>
      <c r="H2201" s="79">
        <f>+IF(ISNUMBER(DATA!K3088),DATA!K3088,"n/a")</f>
        <v>3.1233E-2</v>
      </c>
      <c r="I2201" s="88">
        <f>+IF(ISNUMBER(DATA!L3088),DATA!L3088,"n/a")</f>
        <v>574680.94999999995</v>
      </c>
      <c r="J2201" s="79">
        <f>+IF(ISNUMBER(DATA!M3088),DATA!M3088,"n/a")</f>
        <v>7.5659999999999998E-3</v>
      </c>
      <c r="K2201" s="88">
        <f>+IF(ISNUMBER(DATA!N3088),DATA!N3088,"n/a")</f>
        <v>1171267.26</v>
      </c>
      <c r="L2201" s="79">
        <f>+IF(ISNUMBER(DATA!O3088),DATA!O3088,"n/a")</f>
        <v>-6.7759999999999999E-3</v>
      </c>
      <c r="M2201" s="68"/>
      <c r="N2201" s="68"/>
      <c r="O2201" s="68"/>
      <c r="P2201" s="68"/>
      <c r="Q2201" s="68"/>
      <c r="S2201" s="72"/>
      <c r="U2201" s="72"/>
      <c r="W2201" s="72"/>
      <c r="Y2201" s="72"/>
    </row>
    <row r="2202" spans="1:25" s="71" customFormat="1" x14ac:dyDescent="0.2">
      <c r="A2202" s="68" t="s">
        <v>12</v>
      </c>
      <c r="B2202" s="68" t="s">
        <v>24</v>
      </c>
      <c r="C2202" s="68" t="s">
        <v>9</v>
      </c>
      <c r="D2202" s="68" t="s">
        <v>280</v>
      </c>
      <c r="E2202" s="88">
        <f>+IF(ISNUMBER(DATA!H3089),DATA!H3089,"n/a")</f>
        <v>175685.57</v>
      </c>
      <c r="F2202" s="79">
        <f>+IF(ISNUMBER(DATA!I3089),DATA!I3089,"n/a")</f>
        <v>7.2844999999999993E-2</v>
      </c>
      <c r="G2202" s="88">
        <f>+IF(ISNUMBER(DATA!J3089),DATA!J3089,"n/a")</f>
        <v>597118.24</v>
      </c>
      <c r="H2202" s="79">
        <f>+IF(ISNUMBER(DATA!K3089),DATA!K3089,"n/a")</f>
        <v>0.107909</v>
      </c>
      <c r="I2202" s="88">
        <f>+IF(ISNUMBER(DATA!L3089),DATA!L3089,"n/a")</f>
        <v>1278118.49</v>
      </c>
      <c r="J2202" s="79">
        <f>+IF(ISNUMBER(DATA!M3089),DATA!M3089,"n/a")</f>
        <v>0.15374299999999999</v>
      </c>
      <c r="K2202" s="88">
        <f>+IF(ISNUMBER(DATA!N3089),DATA!N3089,"n/a")</f>
        <v>2493716.13</v>
      </c>
      <c r="L2202" s="79">
        <f>+IF(ISNUMBER(DATA!O3089),DATA!O3089,"n/a")</f>
        <v>9.0606000000000006E-2</v>
      </c>
      <c r="M2202" s="68"/>
      <c r="N2202" s="68"/>
      <c r="O2202" s="68"/>
      <c r="P2202" s="68"/>
      <c r="Q2202" s="68"/>
      <c r="S2202" s="72"/>
      <c r="U2202" s="72"/>
      <c r="W2202" s="72"/>
      <c r="Y2202" s="72"/>
    </row>
    <row r="2203" spans="1:25" s="71" customFormat="1" x14ac:dyDescent="0.2">
      <c r="A2203" s="68" t="s">
        <v>12</v>
      </c>
      <c r="B2203" s="68" t="s">
        <v>24</v>
      </c>
      <c r="C2203" s="68" t="s">
        <v>9</v>
      </c>
      <c r="D2203" s="68" t="s">
        <v>281</v>
      </c>
      <c r="E2203" s="88">
        <f>+IF(ISNUMBER(DATA!H3090),DATA!H3090,"n/a")</f>
        <v>58616.73</v>
      </c>
      <c r="F2203" s="79">
        <f>+IF(ISNUMBER(DATA!I3090),DATA!I3090,"n/a")</f>
        <v>2.0990000000000002E-3</v>
      </c>
      <c r="G2203" s="88">
        <f>+IF(ISNUMBER(DATA!J3090),DATA!J3090,"n/a")</f>
        <v>191290.99</v>
      </c>
      <c r="H2203" s="79">
        <f>+IF(ISNUMBER(DATA!K3090),DATA!K3090,"n/a")</f>
        <v>5.1200000000000004E-3</v>
      </c>
      <c r="I2203" s="88">
        <f>+IF(ISNUMBER(DATA!L3090),DATA!L3090,"n/a")</f>
        <v>389137.86</v>
      </c>
      <c r="J2203" s="79">
        <f>+IF(ISNUMBER(DATA!M3090),DATA!M3090,"n/a")</f>
        <v>-2.8877E-2</v>
      </c>
      <c r="K2203" s="88">
        <f>+IF(ISNUMBER(DATA!N3090),DATA!N3090,"n/a")</f>
        <v>769581.66</v>
      </c>
      <c r="L2203" s="79">
        <f>+IF(ISNUMBER(DATA!O3090),DATA!O3090,"n/a")</f>
        <v>-6.0879000000000003E-2</v>
      </c>
      <c r="M2203" s="68"/>
      <c r="N2203" s="68"/>
      <c r="O2203" s="68"/>
      <c r="P2203" s="68"/>
      <c r="Q2203" s="68"/>
      <c r="S2203" s="72"/>
      <c r="U2203" s="72"/>
      <c r="W2203" s="72"/>
      <c r="Y2203" s="72"/>
    </row>
    <row r="2204" spans="1:25" s="71" customFormat="1" x14ac:dyDescent="0.2">
      <c r="A2204" s="68" t="s">
        <v>12</v>
      </c>
      <c r="B2204" s="68" t="s">
        <v>24</v>
      </c>
      <c r="C2204" s="68" t="s">
        <v>9</v>
      </c>
      <c r="D2204" s="68" t="s">
        <v>282</v>
      </c>
      <c r="E2204" s="88">
        <f>+IF(ISNUMBER(DATA!H3091),DATA!H3091,"n/a")</f>
        <v>191418.46</v>
      </c>
      <c r="F2204" s="79">
        <f>+IF(ISNUMBER(DATA!I3091),DATA!I3091,"n/a")</f>
        <v>0.152004</v>
      </c>
      <c r="G2204" s="88">
        <f>+IF(ISNUMBER(DATA!J3091),DATA!J3091,"n/a")</f>
        <v>665560.11</v>
      </c>
      <c r="H2204" s="79">
        <f>+IF(ISNUMBER(DATA!K3091),DATA!K3091,"n/a")</f>
        <v>0.152314</v>
      </c>
      <c r="I2204" s="88">
        <f>+IF(ISNUMBER(DATA!L3091),DATA!L3091,"n/a")</f>
        <v>1415140.17</v>
      </c>
      <c r="J2204" s="79">
        <f>+IF(ISNUMBER(DATA!M3091),DATA!M3091,"n/a")</f>
        <v>0.138541</v>
      </c>
      <c r="K2204" s="88">
        <f>+IF(ISNUMBER(DATA!N3091),DATA!N3091,"n/a")</f>
        <v>2834191.71</v>
      </c>
      <c r="L2204" s="79">
        <f>+IF(ISNUMBER(DATA!O3091),DATA!O3091,"n/a")</f>
        <v>1.7802999999999999E-2</v>
      </c>
      <c r="M2204" s="68"/>
      <c r="N2204" s="68"/>
      <c r="O2204" s="68"/>
      <c r="P2204" s="68"/>
      <c r="Q2204" s="68"/>
      <c r="S2204" s="72"/>
      <c r="U2204" s="72"/>
      <c r="W2204" s="72"/>
      <c r="Y2204" s="72"/>
    </row>
    <row r="2205" spans="1:25" s="71" customFormat="1" x14ac:dyDescent="0.2">
      <c r="A2205" s="68" t="s">
        <v>12</v>
      </c>
      <c r="B2205" s="68" t="s">
        <v>24</v>
      </c>
      <c r="C2205" s="68" t="s">
        <v>9</v>
      </c>
      <c r="D2205" s="68" t="s">
        <v>283</v>
      </c>
      <c r="E2205" s="88">
        <f>+IF(ISNUMBER(DATA!H3092),DATA!H3092,"n/a")</f>
        <v>86147.93</v>
      </c>
      <c r="F2205" s="79">
        <f>+IF(ISNUMBER(DATA!I3092),DATA!I3092,"n/a")</f>
        <v>6.9095000000000004E-2</v>
      </c>
      <c r="G2205" s="88">
        <f>+IF(ISNUMBER(DATA!J3092),DATA!J3092,"n/a")</f>
        <v>268306.46000000002</v>
      </c>
      <c r="H2205" s="79">
        <f>+IF(ISNUMBER(DATA!K3092),DATA!K3092,"n/a")</f>
        <v>-4.0500000000000001E-2</v>
      </c>
      <c r="I2205" s="88">
        <f>+IF(ISNUMBER(DATA!L3092),DATA!L3092,"n/a")</f>
        <v>607044.94999999995</v>
      </c>
      <c r="J2205" s="79">
        <f>+IF(ISNUMBER(DATA!M3092),DATA!M3092,"n/a")</f>
        <v>4.0163999999999998E-2</v>
      </c>
      <c r="K2205" s="88">
        <f>+IF(ISNUMBER(DATA!N3092),DATA!N3092,"n/a")</f>
        <v>1298597.8999999999</v>
      </c>
      <c r="L2205" s="79">
        <f>+IF(ISNUMBER(DATA!O3092),DATA!O3092,"n/a")</f>
        <v>6.5575999999999995E-2</v>
      </c>
      <c r="M2205" s="68"/>
      <c r="N2205" s="68"/>
      <c r="O2205" s="68"/>
      <c r="P2205" s="68"/>
      <c r="Q2205" s="68"/>
      <c r="S2205" s="72"/>
      <c r="U2205" s="72"/>
      <c r="W2205" s="72"/>
      <c r="Y2205" s="72"/>
    </row>
    <row r="2206" spans="1:25" s="71" customFormat="1" x14ac:dyDescent="0.2">
      <c r="A2206" s="68" t="s">
        <v>12</v>
      </c>
      <c r="B2206" s="68" t="s">
        <v>24</v>
      </c>
      <c r="C2206" s="68" t="s">
        <v>9</v>
      </c>
      <c r="D2206" s="68" t="s">
        <v>284</v>
      </c>
      <c r="E2206" s="88">
        <f>+IF(ISNUMBER(DATA!H3093),DATA!H3093,"n/a")</f>
        <v>38134.39</v>
      </c>
      <c r="F2206" s="79">
        <f>+IF(ISNUMBER(DATA!I3093),DATA!I3093,"n/a")</f>
        <v>-0.22254399999999999</v>
      </c>
      <c r="G2206" s="88">
        <f>+IF(ISNUMBER(DATA!J3093),DATA!J3093,"n/a")</f>
        <v>132862.37</v>
      </c>
      <c r="H2206" s="79">
        <f>+IF(ISNUMBER(DATA!K3093),DATA!K3093,"n/a")</f>
        <v>-0.221086</v>
      </c>
      <c r="I2206" s="88">
        <f>+IF(ISNUMBER(DATA!L3093),DATA!L3093,"n/a")</f>
        <v>302451.09000000003</v>
      </c>
      <c r="J2206" s="79">
        <f>+IF(ISNUMBER(DATA!M3093),DATA!M3093,"n/a")</f>
        <v>-0.15944800000000001</v>
      </c>
      <c r="K2206" s="88">
        <f>+IF(ISNUMBER(DATA!N3093),DATA!N3093,"n/a")</f>
        <v>659692.32999999996</v>
      </c>
      <c r="L2206" s="79">
        <f>+IF(ISNUMBER(DATA!O3093),DATA!O3093,"n/a")</f>
        <v>-0.115684</v>
      </c>
      <c r="M2206" s="68"/>
      <c r="N2206" s="68"/>
      <c r="O2206" s="68"/>
      <c r="P2206" s="68"/>
      <c r="Q2206" s="68"/>
      <c r="S2206" s="72"/>
      <c r="U2206" s="72"/>
      <c r="W2206" s="72"/>
      <c r="Y2206" s="72"/>
    </row>
    <row r="2207" spans="1:25" s="71" customFormat="1" x14ac:dyDescent="0.2">
      <c r="A2207" s="68" t="s">
        <v>12</v>
      </c>
      <c r="B2207" s="68" t="s">
        <v>24</v>
      </c>
      <c r="C2207" s="68" t="s">
        <v>9</v>
      </c>
      <c r="D2207" s="68" t="s">
        <v>285</v>
      </c>
      <c r="E2207" s="88">
        <f>+IF(ISNUMBER(DATA!H3094),DATA!H3094,"n/a")</f>
        <v>154691.56</v>
      </c>
      <c r="F2207" s="79">
        <f>+IF(ISNUMBER(DATA!I3094),DATA!I3094,"n/a")</f>
        <v>6.8432000000000007E-2</v>
      </c>
      <c r="G2207" s="88">
        <f>+IF(ISNUMBER(DATA!J3094),DATA!J3094,"n/a")</f>
        <v>544607.80000000005</v>
      </c>
      <c r="H2207" s="79">
        <f>+IF(ISNUMBER(DATA!K3094),DATA!K3094,"n/a")</f>
        <v>3.1744000000000001E-2</v>
      </c>
      <c r="I2207" s="88">
        <f>+IF(ISNUMBER(DATA!L3094),DATA!L3094,"n/a")</f>
        <v>1084569.31</v>
      </c>
      <c r="J2207" s="79">
        <f>+IF(ISNUMBER(DATA!M3094),DATA!M3094,"n/a")</f>
        <v>1.3011E-2</v>
      </c>
      <c r="K2207" s="88">
        <f>+IF(ISNUMBER(DATA!N3094),DATA!N3094,"n/a")</f>
        <v>2221618.11</v>
      </c>
      <c r="L2207" s="79">
        <f>+IF(ISNUMBER(DATA!O3094),DATA!O3094,"n/a")</f>
        <v>-1.1965E-2</v>
      </c>
      <c r="M2207" s="68"/>
      <c r="N2207" s="68"/>
      <c r="O2207" s="68"/>
      <c r="P2207" s="68"/>
      <c r="Q2207" s="68"/>
      <c r="S2207" s="72"/>
      <c r="U2207" s="72"/>
      <c r="W2207" s="72"/>
      <c r="Y2207" s="72"/>
    </row>
    <row r="2208" spans="1:25" s="71" customFormat="1" x14ac:dyDescent="0.2">
      <c r="A2208" s="68" t="s">
        <v>12</v>
      </c>
      <c r="B2208" s="68" t="s">
        <v>24</v>
      </c>
      <c r="C2208" s="68" t="s">
        <v>9</v>
      </c>
      <c r="D2208" s="68" t="s">
        <v>286</v>
      </c>
      <c r="E2208" s="88">
        <f>+IF(ISNUMBER(DATA!H3095),DATA!H3095,"n/a")</f>
        <v>72600.210000000006</v>
      </c>
      <c r="F2208" s="79">
        <f>+IF(ISNUMBER(DATA!I3095),DATA!I3095,"n/a")</f>
        <v>-1.9747000000000001E-2</v>
      </c>
      <c r="G2208" s="88">
        <f>+IF(ISNUMBER(DATA!J3095),DATA!J3095,"n/a")</f>
        <v>253806.83</v>
      </c>
      <c r="H2208" s="79">
        <f>+IF(ISNUMBER(DATA!K3095),DATA!K3095,"n/a")</f>
        <v>1.4975E-2</v>
      </c>
      <c r="I2208" s="88">
        <f>+IF(ISNUMBER(DATA!L3095),DATA!L3095,"n/a")</f>
        <v>492359.62</v>
      </c>
      <c r="J2208" s="79">
        <f>+IF(ISNUMBER(DATA!M3095),DATA!M3095,"n/a")</f>
        <v>-4.4260000000000002E-3</v>
      </c>
      <c r="K2208" s="88">
        <f>+IF(ISNUMBER(DATA!N3095),DATA!N3095,"n/a")</f>
        <v>973596.67</v>
      </c>
      <c r="L2208" s="79">
        <f>+IF(ISNUMBER(DATA!O3095),DATA!O3095,"n/a")</f>
        <v>2.4880000000000002E-3</v>
      </c>
      <c r="M2208" s="68"/>
      <c r="N2208" s="68"/>
      <c r="O2208" s="68"/>
      <c r="P2208" s="68"/>
      <c r="Q2208" s="68"/>
      <c r="S2208" s="72"/>
      <c r="U2208" s="72"/>
      <c r="W2208" s="72"/>
      <c r="Y2208" s="72"/>
    </row>
    <row r="2209" spans="1:25" s="71" customFormat="1" x14ac:dyDescent="0.2">
      <c r="A2209" s="68" t="s">
        <v>12</v>
      </c>
      <c r="B2209" s="68" t="s">
        <v>24</v>
      </c>
      <c r="C2209" s="68" t="s">
        <v>9</v>
      </c>
      <c r="D2209" s="68" t="s">
        <v>287</v>
      </c>
      <c r="E2209" s="88">
        <f>+IF(ISNUMBER(DATA!H3096),DATA!H3096,"n/a")</f>
        <v>49389.65</v>
      </c>
      <c r="F2209" s="79">
        <f>+IF(ISNUMBER(DATA!I3096),DATA!I3096,"n/a")</f>
        <v>-7.5174000000000005E-2</v>
      </c>
      <c r="G2209" s="88">
        <f>+IF(ISNUMBER(DATA!J3096),DATA!J3096,"n/a")</f>
        <v>207185.34</v>
      </c>
      <c r="H2209" s="79">
        <f>+IF(ISNUMBER(DATA!K3096),DATA!K3096,"n/a")</f>
        <v>-4.5206999999999997E-2</v>
      </c>
      <c r="I2209" s="88">
        <f>+IF(ISNUMBER(DATA!L3096),DATA!L3096,"n/a")</f>
        <v>397873.84</v>
      </c>
      <c r="J2209" s="79">
        <f>+IF(ISNUMBER(DATA!M3096),DATA!M3096,"n/a")</f>
        <v>-8.1909999999999997E-2</v>
      </c>
      <c r="K2209" s="88">
        <f>+IF(ISNUMBER(DATA!N3096),DATA!N3096,"n/a")</f>
        <v>960530.37</v>
      </c>
      <c r="L2209" s="79">
        <f>+IF(ISNUMBER(DATA!O3096),DATA!O3096,"n/a")</f>
        <v>9.3573000000000003E-2</v>
      </c>
      <c r="M2209" s="68"/>
      <c r="N2209" s="68"/>
      <c r="O2209" s="68"/>
      <c r="P2209" s="68"/>
      <c r="Q2209" s="68"/>
      <c r="S2209" s="72"/>
      <c r="U2209" s="72"/>
      <c r="W2209" s="72"/>
      <c r="Y2209" s="72"/>
    </row>
    <row r="2210" spans="1:25" s="71" customFormat="1" x14ac:dyDescent="0.2">
      <c r="A2210" s="68" t="s">
        <v>12</v>
      </c>
      <c r="B2210" s="68" t="s">
        <v>24</v>
      </c>
      <c r="C2210" s="68" t="s">
        <v>9</v>
      </c>
      <c r="D2210" s="68" t="s">
        <v>288</v>
      </c>
      <c r="E2210" s="88">
        <f>+IF(ISNUMBER(DATA!H3097),DATA!H3097,"n/a")</f>
        <v>52915.69</v>
      </c>
      <c r="F2210" s="79">
        <f>+IF(ISNUMBER(DATA!I3097),DATA!I3097,"n/a")</f>
        <v>-5.1482E-2</v>
      </c>
      <c r="G2210" s="88">
        <f>+IF(ISNUMBER(DATA!J3097),DATA!J3097,"n/a")</f>
        <v>193245.27</v>
      </c>
      <c r="H2210" s="79">
        <f>+IF(ISNUMBER(DATA!K3097),DATA!K3097,"n/a")</f>
        <v>-1.3295E-2</v>
      </c>
      <c r="I2210" s="88">
        <f>+IF(ISNUMBER(DATA!L3097),DATA!L3097,"n/a")</f>
        <v>390736.27</v>
      </c>
      <c r="J2210" s="79">
        <f>+IF(ISNUMBER(DATA!M3097),DATA!M3097,"n/a")</f>
        <v>-1.0723E-2</v>
      </c>
      <c r="K2210" s="88">
        <f>+IF(ISNUMBER(DATA!N3097),DATA!N3097,"n/a")</f>
        <v>797653.61</v>
      </c>
      <c r="L2210" s="79">
        <f>+IF(ISNUMBER(DATA!O3097),DATA!O3097,"n/a")</f>
        <v>2.4327999999999999E-2</v>
      </c>
      <c r="M2210" s="68"/>
      <c r="N2210" s="68"/>
      <c r="O2210" s="68"/>
      <c r="P2210" s="68"/>
      <c r="Q2210" s="68"/>
      <c r="S2210" s="72"/>
      <c r="U2210" s="72"/>
      <c r="W2210" s="72"/>
      <c r="Y2210" s="72"/>
    </row>
    <row r="2211" spans="1:25" s="71" customFormat="1" x14ac:dyDescent="0.2">
      <c r="A2211" s="68" t="s">
        <v>12</v>
      </c>
      <c r="B2211" s="68" t="s">
        <v>24</v>
      </c>
      <c r="C2211" s="68" t="s">
        <v>9</v>
      </c>
      <c r="D2211" s="68" t="s">
        <v>289</v>
      </c>
      <c r="E2211" s="88">
        <f>+IF(ISNUMBER(DATA!H3098),DATA!H3098,"n/a")</f>
        <v>129514.94</v>
      </c>
      <c r="F2211" s="79">
        <f>+IF(ISNUMBER(DATA!I3098),DATA!I3098,"n/a")</f>
        <v>-9.5958000000000002E-2</v>
      </c>
      <c r="G2211" s="88">
        <f>+IF(ISNUMBER(DATA!J3098),DATA!J3098,"n/a")</f>
        <v>443230.35</v>
      </c>
      <c r="H2211" s="79">
        <f>+IF(ISNUMBER(DATA!K3098),DATA!K3098,"n/a")</f>
        <v>-4.8466000000000002E-2</v>
      </c>
      <c r="I2211" s="88">
        <f>+IF(ISNUMBER(DATA!L3098),DATA!L3098,"n/a")</f>
        <v>908088.28</v>
      </c>
      <c r="J2211" s="79">
        <f>+IF(ISNUMBER(DATA!M3098),DATA!M3098,"n/a")</f>
        <v>-6.2281000000000003E-2</v>
      </c>
      <c r="K2211" s="88">
        <f>+IF(ISNUMBER(DATA!N3098),DATA!N3098,"n/a")</f>
        <v>1854276.65</v>
      </c>
      <c r="L2211" s="79">
        <f>+IF(ISNUMBER(DATA!O3098),DATA!O3098,"n/a")</f>
        <v>-7.0288000000000003E-2</v>
      </c>
      <c r="M2211" s="68"/>
      <c r="N2211" s="68"/>
      <c r="O2211" s="68"/>
      <c r="P2211" s="68"/>
      <c r="Q2211" s="68"/>
      <c r="S2211" s="72"/>
      <c r="U2211" s="72"/>
      <c r="W2211" s="72"/>
      <c r="Y2211" s="72"/>
    </row>
    <row r="2212" spans="1:25" s="71" customFormat="1" x14ac:dyDescent="0.2">
      <c r="A2212" s="68" t="s">
        <v>12</v>
      </c>
      <c r="B2212" s="68" t="s">
        <v>24</v>
      </c>
      <c r="C2212" s="68" t="s">
        <v>9</v>
      </c>
      <c r="D2212" s="68" t="s">
        <v>290</v>
      </c>
      <c r="E2212" s="88">
        <f>+IF(ISNUMBER(DATA!H3099),DATA!H3099,"n/a")</f>
        <v>123572.28</v>
      </c>
      <c r="F2212" s="79">
        <f>+IF(ISNUMBER(DATA!I3099),DATA!I3099,"n/a")</f>
        <v>-0.113584</v>
      </c>
      <c r="G2212" s="88">
        <f>+IF(ISNUMBER(DATA!J3099),DATA!J3099,"n/a")</f>
        <v>422203.33</v>
      </c>
      <c r="H2212" s="79">
        <f>+IF(ISNUMBER(DATA!K3099),DATA!K3099,"n/a")</f>
        <v>-0.102007</v>
      </c>
      <c r="I2212" s="88">
        <f>+IF(ISNUMBER(DATA!L3099),DATA!L3099,"n/a")</f>
        <v>882207.77</v>
      </c>
      <c r="J2212" s="79">
        <f>+IF(ISNUMBER(DATA!M3099),DATA!M3099,"n/a")</f>
        <v>-8.5462999999999997E-2</v>
      </c>
      <c r="K2212" s="88">
        <f>+IF(ISNUMBER(DATA!N3099),DATA!N3099,"n/a")</f>
        <v>1836670.5</v>
      </c>
      <c r="L2212" s="79">
        <f>+IF(ISNUMBER(DATA!O3099),DATA!O3099,"n/a")</f>
        <v>-0.100676</v>
      </c>
      <c r="M2212" s="68"/>
      <c r="N2212" s="68"/>
      <c r="O2212" s="68"/>
      <c r="P2212" s="68"/>
      <c r="Q2212" s="68"/>
      <c r="S2212" s="72"/>
      <c r="U2212" s="72"/>
      <c r="W2212" s="72"/>
      <c r="Y2212" s="72"/>
    </row>
    <row r="2213" spans="1:25" s="71" customFormat="1" x14ac:dyDescent="0.2">
      <c r="A2213" s="68" t="s">
        <v>12</v>
      </c>
      <c r="B2213" s="68" t="s">
        <v>24</v>
      </c>
      <c r="C2213" s="68" t="s">
        <v>9</v>
      </c>
      <c r="D2213" s="68" t="s">
        <v>291</v>
      </c>
      <c r="E2213" s="88">
        <f>+IF(ISNUMBER(DATA!H3100),DATA!H3100,"n/a")</f>
        <v>133895.01</v>
      </c>
      <c r="F2213" s="79">
        <f>+IF(ISNUMBER(DATA!I3100),DATA!I3100,"n/a")</f>
        <v>-4.9195000000000003E-2</v>
      </c>
      <c r="G2213" s="88">
        <f>+IF(ISNUMBER(DATA!J3100),DATA!J3100,"n/a")</f>
        <v>474316.26</v>
      </c>
      <c r="H2213" s="79">
        <f>+IF(ISNUMBER(DATA!K3100),DATA!K3100,"n/a")</f>
        <v>1.1068E-2</v>
      </c>
      <c r="I2213" s="88">
        <f>+IF(ISNUMBER(DATA!L3100),DATA!L3100,"n/a")</f>
        <v>959682.13</v>
      </c>
      <c r="J2213" s="79">
        <f>+IF(ISNUMBER(DATA!M3100),DATA!M3100,"n/a")</f>
        <v>3.9692999999999999E-2</v>
      </c>
      <c r="K2213" s="88">
        <f>+IF(ISNUMBER(DATA!N3100),DATA!N3100,"n/a")</f>
        <v>1866007.87</v>
      </c>
      <c r="L2213" s="79">
        <f>+IF(ISNUMBER(DATA!O3100),DATA!O3100,"n/a")</f>
        <v>5.3691000000000003E-2</v>
      </c>
      <c r="M2213" s="68"/>
      <c r="N2213" s="68"/>
      <c r="O2213" s="68"/>
      <c r="P2213" s="68"/>
      <c r="Q2213" s="68"/>
      <c r="S2213" s="72"/>
      <c r="U2213" s="72"/>
      <c r="W2213" s="72"/>
      <c r="Y2213" s="72"/>
    </row>
    <row r="2214" spans="1:25" s="71" customFormat="1" x14ac:dyDescent="0.2">
      <c r="A2214" s="68" t="s">
        <v>12</v>
      </c>
      <c r="B2214" s="68" t="s">
        <v>24</v>
      </c>
      <c r="C2214" s="68" t="s">
        <v>9</v>
      </c>
      <c r="D2214" s="68" t="s">
        <v>292</v>
      </c>
      <c r="E2214" s="88">
        <f>+IF(ISNUMBER(DATA!H3101),DATA!H3101,"n/a")</f>
        <v>58578.49</v>
      </c>
      <c r="F2214" s="79">
        <f>+IF(ISNUMBER(DATA!I3101),DATA!I3101,"n/a")</f>
        <v>-0.14226</v>
      </c>
      <c r="G2214" s="88">
        <f>+IF(ISNUMBER(DATA!J3101),DATA!J3101,"n/a")</f>
        <v>213570.16</v>
      </c>
      <c r="H2214" s="79">
        <f>+IF(ISNUMBER(DATA!K3101),DATA!K3101,"n/a")</f>
        <v>-2.5943000000000001E-2</v>
      </c>
      <c r="I2214" s="88">
        <f>+IF(ISNUMBER(DATA!L3101),DATA!L3101,"n/a")</f>
        <v>430119.38</v>
      </c>
      <c r="J2214" s="79">
        <f>+IF(ISNUMBER(DATA!M3101),DATA!M3101,"n/a")</f>
        <v>4.8000000000000001E-4</v>
      </c>
      <c r="K2214" s="88">
        <f>+IF(ISNUMBER(DATA!N3101),DATA!N3101,"n/a")</f>
        <v>825613.97</v>
      </c>
      <c r="L2214" s="79">
        <f>+IF(ISNUMBER(DATA!O3101),DATA!O3101,"n/a")</f>
        <v>6.5770000000000004E-3</v>
      </c>
      <c r="M2214" s="68"/>
      <c r="N2214" s="68"/>
      <c r="O2214" s="68"/>
      <c r="P2214" s="68"/>
      <c r="Q2214" s="68"/>
      <c r="S2214" s="72"/>
      <c r="U2214" s="72"/>
      <c r="W2214" s="72"/>
      <c r="Y2214" s="72"/>
    </row>
    <row r="2215" spans="1:25" s="71" customFormat="1" x14ac:dyDescent="0.2">
      <c r="A2215" s="68" t="s">
        <v>12</v>
      </c>
      <c r="B2215" s="68" t="s">
        <v>24</v>
      </c>
      <c r="C2215" s="68" t="s">
        <v>9</v>
      </c>
      <c r="D2215" s="68" t="s">
        <v>293</v>
      </c>
      <c r="E2215" s="88">
        <f>+IF(ISNUMBER(DATA!H3102),DATA!H3102,"n/a")</f>
        <v>97462.99</v>
      </c>
      <c r="F2215" s="79">
        <f>+IF(ISNUMBER(DATA!I3102),DATA!I3102,"n/a")</f>
        <v>0.12227300000000001</v>
      </c>
      <c r="G2215" s="88">
        <f>+IF(ISNUMBER(DATA!J3102),DATA!J3102,"n/a")</f>
        <v>338200.25</v>
      </c>
      <c r="H2215" s="79">
        <f>+IF(ISNUMBER(DATA!K3102),DATA!K3102,"n/a")</f>
        <v>9.4206999999999999E-2</v>
      </c>
      <c r="I2215" s="88">
        <f>+IF(ISNUMBER(DATA!L3102),DATA!L3102,"n/a")</f>
        <v>683221.1</v>
      </c>
      <c r="J2215" s="79">
        <f>+IF(ISNUMBER(DATA!M3102),DATA!M3102,"n/a")</f>
        <v>8.0093999999999999E-2</v>
      </c>
      <c r="K2215" s="88">
        <f>+IF(ISNUMBER(DATA!N3102),DATA!N3102,"n/a")</f>
        <v>1299978.6399999999</v>
      </c>
      <c r="L2215" s="79">
        <f>+IF(ISNUMBER(DATA!O3102),DATA!O3102,"n/a")</f>
        <v>-9.5589999999999998E-3</v>
      </c>
      <c r="M2215" s="68"/>
      <c r="N2215" s="68"/>
      <c r="O2215" s="68"/>
      <c r="P2215" s="68"/>
      <c r="Q2215" s="68"/>
      <c r="S2215" s="72"/>
      <c r="U2215" s="72"/>
      <c r="W2215" s="72"/>
      <c r="Y2215" s="72"/>
    </row>
    <row r="2216" spans="1:25" s="71" customFormat="1" x14ac:dyDescent="0.2">
      <c r="A2216" s="68" t="s">
        <v>12</v>
      </c>
      <c r="B2216" s="68" t="s">
        <v>24</v>
      </c>
      <c r="C2216" s="68" t="s">
        <v>9</v>
      </c>
      <c r="D2216" s="68" t="s">
        <v>294</v>
      </c>
      <c r="E2216" s="88">
        <f>+IF(ISNUMBER(DATA!H3103),DATA!H3103,"n/a")</f>
        <v>105690.88</v>
      </c>
      <c r="F2216" s="79">
        <f>+IF(ISNUMBER(DATA!I3103),DATA!I3103,"n/a")</f>
        <v>0.17535899999999999</v>
      </c>
      <c r="G2216" s="88">
        <f>+IF(ISNUMBER(DATA!J3103),DATA!J3103,"n/a")</f>
        <v>373752.66</v>
      </c>
      <c r="H2216" s="79">
        <f>+IF(ISNUMBER(DATA!K3103),DATA!K3103,"n/a")</f>
        <v>0.205987</v>
      </c>
      <c r="I2216" s="88">
        <f>+IF(ISNUMBER(DATA!L3103),DATA!L3103,"n/a")</f>
        <v>815157.79</v>
      </c>
      <c r="J2216" s="79">
        <f>+IF(ISNUMBER(DATA!M3103),DATA!M3103,"n/a")</f>
        <v>0.18847900000000001</v>
      </c>
      <c r="K2216" s="88">
        <f>+IF(ISNUMBER(DATA!N3103),DATA!N3103,"n/a")</f>
        <v>1641076.09</v>
      </c>
      <c r="L2216" s="79">
        <f>+IF(ISNUMBER(DATA!O3103),DATA!O3103,"n/a")</f>
        <v>8.4002999999999994E-2</v>
      </c>
      <c r="M2216" s="68"/>
      <c r="N2216" s="68"/>
      <c r="O2216" s="68"/>
      <c r="P2216" s="68"/>
      <c r="Q2216" s="68"/>
      <c r="S2216" s="72"/>
      <c r="U2216" s="72"/>
      <c r="W2216" s="72"/>
      <c r="Y2216" s="72"/>
    </row>
    <row r="2217" spans="1:25" s="71" customFormat="1" x14ac:dyDescent="0.2">
      <c r="A2217" s="68" t="s">
        <v>12</v>
      </c>
      <c r="B2217" s="68" t="s">
        <v>24</v>
      </c>
      <c r="C2217" s="68" t="s">
        <v>9</v>
      </c>
      <c r="D2217" s="68" t="s">
        <v>295</v>
      </c>
      <c r="E2217" s="88">
        <f>+IF(ISNUMBER(DATA!H3104),DATA!H3104,"n/a")</f>
        <v>128055.94</v>
      </c>
      <c r="F2217" s="79">
        <f>+IF(ISNUMBER(DATA!I3104),DATA!I3104,"n/a")</f>
        <v>-0.113762</v>
      </c>
      <c r="G2217" s="88">
        <f>+IF(ISNUMBER(DATA!J3104),DATA!J3104,"n/a")</f>
        <v>433421.6</v>
      </c>
      <c r="H2217" s="79">
        <f>+IF(ISNUMBER(DATA!K3104),DATA!K3104,"n/a")</f>
        <v>-0.111626</v>
      </c>
      <c r="I2217" s="88">
        <f>+IF(ISNUMBER(DATA!L3104),DATA!L3104,"n/a")</f>
        <v>893975.91</v>
      </c>
      <c r="J2217" s="79">
        <f>+IF(ISNUMBER(DATA!M3104),DATA!M3104,"n/a")</f>
        <v>-0.113867</v>
      </c>
      <c r="K2217" s="88">
        <f>+IF(ISNUMBER(DATA!N3104),DATA!N3104,"n/a")</f>
        <v>1848265.05</v>
      </c>
      <c r="L2217" s="79">
        <f>+IF(ISNUMBER(DATA!O3104),DATA!O3104,"n/a")</f>
        <v>-7.7332999999999999E-2</v>
      </c>
      <c r="M2217" s="68"/>
      <c r="N2217" s="68"/>
      <c r="O2217" s="68"/>
      <c r="P2217" s="68"/>
      <c r="Q2217" s="68"/>
      <c r="S2217" s="72"/>
      <c r="U2217" s="72"/>
      <c r="W2217" s="72"/>
      <c r="Y2217" s="72"/>
    </row>
    <row r="2218" spans="1:25" s="71" customFormat="1" x14ac:dyDescent="0.2">
      <c r="A2218" s="68" t="s">
        <v>12</v>
      </c>
      <c r="B2218" s="68" t="s">
        <v>24</v>
      </c>
      <c r="C2218" s="68" t="s">
        <v>9</v>
      </c>
      <c r="D2218" s="68" t="s">
        <v>296</v>
      </c>
      <c r="E2218" s="88">
        <f>+IF(ISNUMBER(DATA!H3105),DATA!H3105,"n/a")</f>
        <v>51716.71</v>
      </c>
      <c r="F2218" s="79">
        <f>+IF(ISNUMBER(DATA!I3105),DATA!I3105,"n/a")</f>
        <v>2.1499999999999999E-4</v>
      </c>
      <c r="G2218" s="88">
        <f>+IF(ISNUMBER(DATA!J3105),DATA!J3105,"n/a")</f>
        <v>180984.29</v>
      </c>
      <c r="H2218" s="79">
        <f>+IF(ISNUMBER(DATA!K3105),DATA!K3105,"n/a")</f>
        <v>3.2162999999999997E-2</v>
      </c>
      <c r="I2218" s="88">
        <f>+IF(ISNUMBER(DATA!L3105),DATA!L3105,"n/a")</f>
        <v>354763.34</v>
      </c>
      <c r="J2218" s="79">
        <f>+IF(ISNUMBER(DATA!M3105),DATA!M3105,"n/a")</f>
        <v>1.4494E-2</v>
      </c>
      <c r="K2218" s="88">
        <f>+IF(ISNUMBER(DATA!N3105),DATA!N3105,"n/a")</f>
        <v>684963.7</v>
      </c>
      <c r="L2218" s="79">
        <f>+IF(ISNUMBER(DATA!O3105),DATA!O3105,"n/a")</f>
        <v>-8.293E-3</v>
      </c>
      <c r="M2218" s="68"/>
      <c r="N2218" s="68"/>
      <c r="O2218" s="68"/>
      <c r="P2218" s="68"/>
      <c r="Q2218" s="68"/>
      <c r="S2218" s="72"/>
      <c r="U2218" s="72"/>
      <c r="W2218" s="72"/>
      <c r="Y2218" s="72"/>
    </row>
    <row r="2219" spans="1:25" s="71" customFormat="1" x14ac:dyDescent="0.2">
      <c r="A2219" s="68" t="s">
        <v>12</v>
      </c>
      <c r="B2219" s="68" t="s">
        <v>24</v>
      </c>
      <c r="C2219" s="68" t="s">
        <v>9</v>
      </c>
      <c r="D2219" s="68" t="s">
        <v>297</v>
      </c>
      <c r="E2219" s="88">
        <f>+IF(ISNUMBER(DATA!H3106),DATA!H3106,"n/a")</f>
        <v>39798.42</v>
      </c>
      <c r="F2219" s="79">
        <f>+IF(ISNUMBER(DATA!I3106),DATA!I3106,"n/a")</f>
        <v>-3.1595999999999999E-2</v>
      </c>
      <c r="G2219" s="88">
        <f>+IF(ISNUMBER(DATA!J3106),DATA!J3106,"n/a")</f>
        <v>121409.08</v>
      </c>
      <c r="H2219" s="79">
        <f>+IF(ISNUMBER(DATA!K3106),DATA!K3106,"n/a")</f>
        <v>-1.4322E-2</v>
      </c>
      <c r="I2219" s="88">
        <f>+IF(ISNUMBER(DATA!L3106),DATA!L3106,"n/a")</f>
        <v>261965.43</v>
      </c>
      <c r="J2219" s="79">
        <f>+IF(ISNUMBER(DATA!M3106),DATA!M3106,"n/a")</f>
        <v>-9.8960000000000003E-3</v>
      </c>
      <c r="K2219" s="88">
        <f>+IF(ISNUMBER(DATA!N3106),DATA!N3106,"n/a")</f>
        <v>544619.25</v>
      </c>
      <c r="L2219" s="79">
        <f>+IF(ISNUMBER(DATA!O3106),DATA!O3106,"n/a")</f>
        <v>1.23E-3</v>
      </c>
      <c r="M2219" s="68"/>
      <c r="N2219" s="68"/>
      <c r="O2219" s="68"/>
      <c r="P2219" s="68"/>
      <c r="Q2219" s="68"/>
      <c r="S2219" s="72"/>
      <c r="U2219" s="72"/>
      <c r="W2219" s="72"/>
      <c r="Y2219" s="72"/>
    </row>
    <row r="2220" spans="1:25" s="71" customFormat="1" x14ac:dyDescent="0.2">
      <c r="A2220" s="68" t="s">
        <v>12</v>
      </c>
      <c r="B2220" s="68" t="s">
        <v>24</v>
      </c>
      <c r="C2220" s="68" t="s">
        <v>9</v>
      </c>
      <c r="D2220" s="68" t="s">
        <v>298</v>
      </c>
      <c r="E2220" s="88">
        <f>+IF(ISNUMBER(DATA!H3107),DATA!H3107,"n/a")</f>
        <v>61148</v>
      </c>
      <c r="F2220" s="79">
        <f>+IF(ISNUMBER(DATA!I3107),DATA!I3107,"n/a")</f>
        <v>0.24082600000000001</v>
      </c>
      <c r="G2220" s="88">
        <f>+IF(ISNUMBER(DATA!J3107),DATA!J3107,"n/a")</f>
        <v>191182.97</v>
      </c>
      <c r="H2220" s="79">
        <f>+IF(ISNUMBER(DATA!K3107),DATA!K3107,"n/a")</f>
        <v>4.0534000000000001E-2</v>
      </c>
      <c r="I2220" s="88">
        <f>+IF(ISNUMBER(DATA!L3107),DATA!L3107,"n/a")</f>
        <v>383299.33</v>
      </c>
      <c r="J2220" s="79">
        <f>+IF(ISNUMBER(DATA!M3107),DATA!M3107,"n/a")</f>
        <v>5.6215000000000001E-2</v>
      </c>
      <c r="K2220" s="88">
        <f>+IF(ISNUMBER(DATA!N3107),DATA!N3107,"n/a")</f>
        <v>760950.07</v>
      </c>
      <c r="L2220" s="79">
        <f>+IF(ISNUMBER(DATA!O3107),DATA!O3107,"n/a")</f>
        <v>4.5559000000000002E-2</v>
      </c>
      <c r="M2220" s="68"/>
      <c r="N2220" s="68"/>
      <c r="O2220" s="68"/>
      <c r="P2220" s="68"/>
      <c r="Q2220" s="68"/>
      <c r="S2220" s="72"/>
      <c r="U2220" s="72"/>
      <c r="W2220" s="72"/>
      <c r="Y2220" s="72"/>
    </row>
    <row r="2221" spans="1:25" s="71" customFormat="1" x14ac:dyDescent="0.2">
      <c r="A2221" s="68" t="s">
        <v>12</v>
      </c>
      <c r="B2221" s="68" t="s">
        <v>24</v>
      </c>
      <c r="C2221" s="68" t="s">
        <v>9</v>
      </c>
      <c r="D2221" s="68" t="s">
        <v>299</v>
      </c>
      <c r="E2221" s="88">
        <f>+IF(ISNUMBER(DATA!H3108),DATA!H3108,"n/a")</f>
        <v>340969.75</v>
      </c>
      <c r="F2221" s="79">
        <f>+IF(ISNUMBER(DATA!I3108),DATA!I3108,"n/a")</f>
        <v>8.0459000000000003E-2</v>
      </c>
      <c r="G2221" s="88">
        <f>+IF(ISNUMBER(DATA!J3108),DATA!J3108,"n/a")</f>
        <v>1129726.3700000001</v>
      </c>
      <c r="H2221" s="79">
        <f>+IF(ISNUMBER(DATA!K3108),DATA!K3108,"n/a")</f>
        <v>7.2985999999999995E-2</v>
      </c>
      <c r="I2221" s="88">
        <f>+IF(ISNUMBER(DATA!L3108),DATA!L3108,"n/a")</f>
        <v>2302198.15</v>
      </c>
      <c r="J2221" s="79">
        <f>+IF(ISNUMBER(DATA!M3108),DATA!M3108,"n/a")</f>
        <v>0.100839</v>
      </c>
      <c r="K2221" s="88">
        <f>+IF(ISNUMBER(DATA!N3108),DATA!N3108,"n/a")</f>
        <v>4618729.1399999997</v>
      </c>
      <c r="L2221" s="79">
        <f>+IF(ISNUMBER(DATA!O3108),DATA!O3108,"n/a")</f>
        <v>9.7980999999999999E-2</v>
      </c>
      <c r="M2221" s="68"/>
      <c r="N2221" s="68"/>
      <c r="O2221" s="68"/>
      <c r="P2221" s="68"/>
      <c r="Q2221" s="68"/>
      <c r="S2221" s="72"/>
      <c r="U2221" s="72"/>
      <c r="W2221" s="72"/>
      <c r="Y2221" s="72"/>
    </row>
    <row r="2222" spans="1:25" s="71" customFormat="1" x14ac:dyDescent="0.2">
      <c r="A2222" s="68" t="s">
        <v>12</v>
      </c>
      <c r="B2222" s="68" t="s">
        <v>24</v>
      </c>
      <c r="C2222" s="68" t="s">
        <v>9</v>
      </c>
      <c r="D2222" s="68" t="s">
        <v>300</v>
      </c>
      <c r="E2222" s="88">
        <f>+IF(ISNUMBER(DATA!H3109),DATA!H3109,"n/a")</f>
        <v>26097.39</v>
      </c>
      <c r="F2222" s="79">
        <f>+IF(ISNUMBER(DATA!I3109),DATA!I3109,"n/a")</f>
        <v>-9.2428999999999997E-2</v>
      </c>
      <c r="G2222" s="88">
        <f>+IF(ISNUMBER(DATA!J3109),DATA!J3109,"n/a")</f>
        <v>94708.01</v>
      </c>
      <c r="H2222" s="79">
        <f>+IF(ISNUMBER(DATA!K3109),DATA!K3109,"n/a")</f>
        <v>-4.2627999999999999E-2</v>
      </c>
      <c r="I2222" s="88">
        <f>+IF(ISNUMBER(DATA!L3109),DATA!L3109,"n/a")</f>
        <v>187894.05</v>
      </c>
      <c r="J2222" s="79">
        <f>+IF(ISNUMBER(DATA!M3109),DATA!M3109,"n/a")</f>
        <v>-3.0308000000000002E-2</v>
      </c>
      <c r="K2222" s="88">
        <f>+IF(ISNUMBER(DATA!N3109),DATA!N3109,"n/a")</f>
        <v>374420.5</v>
      </c>
      <c r="L2222" s="79">
        <f>+IF(ISNUMBER(DATA!O3109),DATA!O3109,"n/a")</f>
        <v>-3.1794999999999997E-2</v>
      </c>
      <c r="M2222" s="68"/>
      <c r="N2222" s="68"/>
      <c r="O2222" s="68"/>
      <c r="P2222" s="68"/>
      <c r="Q2222" s="68"/>
      <c r="S2222" s="72"/>
      <c r="U2222" s="72"/>
      <c r="W2222" s="72"/>
      <c r="Y2222" s="72"/>
    </row>
    <row r="2223" spans="1:25" s="71" customFormat="1" x14ac:dyDescent="0.2">
      <c r="A2223" s="68" t="s">
        <v>12</v>
      </c>
      <c r="B2223" s="68" t="s">
        <v>24</v>
      </c>
      <c r="C2223" s="68" t="s">
        <v>9</v>
      </c>
      <c r="D2223" s="68" t="s">
        <v>301</v>
      </c>
      <c r="E2223" s="88">
        <f>+IF(ISNUMBER(DATA!H3110),DATA!H3110,"n/a")</f>
        <v>133440.92000000001</v>
      </c>
      <c r="F2223" s="79">
        <f>+IF(ISNUMBER(DATA!I3110),DATA!I3110,"n/a")</f>
        <v>-3.1623999999999999E-2</v>
      </c>
      <c r="G2223" s="88">
        <f>+IF(ISNUMBER(DATA!J3110),DATA!J3110,"n/a")</f>
        <v>387650.58</v>
      </c>
      <c r="H2223" s="79">
        <f>+IF(ISNUMBER(DATA!K3110),DATA!K3110,"n/a")</f>
        <v>-1.0182E-2</v>
      </c>
      <c r="I2223" s="88">
        <f>+IF(ISNUMBER(DATA!L3110),DATA!L3110,"n/a")</f>
        <v>858967.86</v>
      </c>
      <c r="J2223" s="79">
        <f>+IF(ISNUMBER(DATA!M3110),DATA!M3110,"n/a")</f>
        <v>7.2769999999999996E-3</v>
      </c>
      <c r="K2223" s="88">
        <f>+IF(ISNUMBER(DATA!N3110),DATA!N3110,"n/a")</f>
        <v>1816727.04</v>
      </c>
      <c r="L2223" s="79">
        <f>+IF(ISNUMBER(DATA!O3110),DATA!O3110,"n/a")</f>
        <v>-6.0429999999999998E-3</v>
      </c>
      <c r="M2223" s="68"/>
      <c r="N2223" s="68"/>
      <c r="O2223" s="68"/>
      <c r="P2223" s="68"/>
      <c r="Q2223" s="68"/>
      <c r="S2223" s="72"/>
      <c r="U2223" s="72"/>
      <c r="W2223" s="72"/>
      <c r="Y2223" s="72"/>
    </row>
    <row r="2224" spans="1:25" s="71" customFormat="1" x14ac:dyDescent="0.2">
      <c r="A2224" s="68" t="s">
        <v>12</v>
      </c>
      <c r="B2224" s="68" t="s">
        <v>24</v>
      </c>
      <c r="C2224" s="68" t="s">
        <v>9</v>
      </c>
      <c r="D2224" s="68" t="s">
        <v>302</v>
      </c>
      <c r="E2224" s="88">
        <f>+IF(ISNUMBER(DATA!H3111),DATA!H3111,"n/a")</f>
        <v>94944.1</v>
      </c>
      <c r="F2224" s="79">
        <f>+IF(ISNUMBER(DATA!I3111),DATA!I3111,"n/a")</f>
        <v>-0.21779899999999999</v>
      </c>
      <c r="G2224" s="88">
        <f>+IF(ISNUMBER(DATA!J3111),DATA!J3111,"n/a")</f>
        <v>344925.37</v>
      </c>
      <c r="H2224" s="79">
        <f>+IF(ISNUMBER(DATA!K3111),DATA!K3111,"n/a")</f>
        <v>3.1536000000000002E-2</v>
      </c>
      <c r="I2224" s="88">
        <f>+IF(ISNUMBER(DATA!L3111),DATA!L3111,"n/a")</f>
        <v>713883.07</v>
      </c>
      <c r="J2224" s="79">
        <f>+IF(ISNUMBER(DATA!M3111),DATA!M3111,"n/a")</f>
        <v>0.17415600000000001</v>
      </c>
      <c r="K2224" s="88">
        <f>+IF(ISNUMBER(DATA!N3111),DATA!N3111,"n/a")</f>
        <v>1447624.8</v>
      </c>
      <c r="L2224" s="79">
        <f>+IF(ISNUMBER(DATA!O3111),DATA!O3111,"n/a")</f>
        <v>0.106734</v>
      </c>
      <c r="M2224" s="68"/>
      <c r="N2224" s="68"/>
      <c r="O2224" s="68"/>
      <c r="P2224" s="68"/>
      <c r="Q2224" s="68"/>
      <c r="S2224" s="72"/>
      <c r="U2224" s="72"/>
      <c r="W2224" s="72"/>
      <c r="Y2224" s="72"/>
    </row>
    <row r="2225" spans="1:25" s="71" customFormat="1" x14ac:dyDescent="0.2">
      <c r="A2225" s="68" t="s">
        <v>12</v>
      </c>
      <c r="B2225" s="68" t="s">
        <v>24</v>
      </c>
      <c r="C2225" s="68" t="s">
        <v>9</v>
      </c>
      <c r="D2225" s="68" t="s">
        <v>303</v>
      </c>
      <c r="E2225" s="88">
        <f>+IF(ISNUMBER(DATA!H3112),DATA!H3112,"n/a")</f>
        <v>103873.57</v>
      </c>
      <c r="F2225" s="79">
        <f>+IF(ISNUMBER(DATA!I3112),DATA!I3112,"n/a")</f>
        <v>-0.149316</v>
      </c>
      <c r="G2225" s="88">
        <f>+IF(ISNUMBER(DATA!J3112),DATA!J3112,"n/a")</f>
        <v>359998.71999999997</v>
      </c>
      <c r="H2225" s="79">
        <f>+IF(ISNUMBER(DATA!K3112),DATA!K3112,"n/a")</f>
        <v>-6.3329999999999997E-2</v>
      </c>
      <c r="I2225" s="88">
        <f>+IF(ISNUMBER(DATA!L3112),DATA!L3112,"n/a")</f>
        <v>777542.43</v>
      </c>
      <c r="J2225" s="79">
        <f>+IF(ISNUMBER(DATA!M3112),DATA!M3112,"n/a")</f>
        <v>7.8604999999999994E-2</v>
      </c>
      <c r="K2225" s="88">
        <f>+IF(ISNUMBER(DATA!N3112),DATA!N3112,"n/a")</f>
        <v>1495448.68</v>
      </c>
      <c r="L2225" s="79">
        <f>+IF(ISNUMBER(DATA!O3112),DATA!O3112,"n/a")</f>
        <v>6.3783000000000006E-2</v>
      </c>
      <c r="M2225" s="68"/>
      <c r="N2225" s="68"/>
      <c r="O2225" s="68"/>
      <c r="P2225" s="68"/>
      <c r="Q2225" s="68"/>
      <c r="S2225" s="72"/>
      <c r="U2225" s="72"/>
      <c r="W2225" s="72"/>
      <c r="Y2225" s="72"/>
    </row>
    <row r="2226" spans="1:25" s="71" customFormat="1" x14ac:dyDescent="0.2">
      <c r="A2226" s="68" t="s">
        <v>12</v>
      </c>
      <c r="B2226" s="68" t="s">
        <v>24</v>
      </c>
      <c r="C2226" s="68" t="s">
        <v>9</v>
      </c>
      <c r="D2226" s="68" t="s">
        <v>304</v>
      </c>
      <c r="E2226" s="88">
        <f>+IF(ISNUMBER(DATA!H3113),DATA!H3113,"n/a")</f>
        <v>34174.04</v>
      </c>
      <c r="F2226" s="79">
        <f>+IF(ISNUMBER(DATA!I3113),DATA!I3113,"n/a")</f>
        <v>-7.4944999999999998E-2</v>
      </c>
      <c r="G2226" s="88">
        <f>+IF(ISNUMBER(DATA!J3113),DATA!J3113,"n/a")</f>
        <v>113569.16</v>
      </c>
      <c r="H2226" s="79">
        <f>+IF(ISNUMBER(DATA!K3113),DATA!K3113,"n/a")</f>
        <v>-7.6696E-2</v>
      </c>
      <c r="I2226" s="88">
        <f>+IF(ISNUMBER(DATA!L3113),DATA!L3113,"n/a")</f>
        <v>226176.92</v>
      </c>
      <c r="J2226" s="79">
        <f>+IF(ISNUMBER(DATA!M3113),DATA!M3113,"n/a")</f>
        <v>-9.7173999999999996E-2</v>
      </c>
      <c r="K2226" s="88">
        <f>+IF(ISNUMBER(DATA!N3113),DATA!N3113,"n/a")</f>
        <v>465411.83</v>
      </c>
      <c r="L2226" s="79">
        <f>+IF(ISNUMBER(DATA!O3113),DATA!O3113,"n/a")</f>
        <v>-9.3947000000000003E-2</v>
      </c>
      <c r="M2226" s="68"/>
      <c r="N2226" s="68"/>
      <c r="O2226" s="68"/>
      <c r="P2226" s="68"/>
      <c r="Q2226" s="68"/>
      <c r="S2226" s="72"/>
      <c r="U2226" s="72"/>
      <c r="W2226" s="72"/>
      <c r="Y2226" s="72"/>
    </row>
    <row r="2227" spans="1:25" s="71" customFormat="1" x14ac:dyDescent="0.2">
      <c r="A2227" s="68" t="s">
        <v>12</v>
      </c>
      <c r="B2227" s="68" t="s">
        <v>24</v>
      </c>
      <c r="C2227" s="68" t="s">
        <v>9</v>
      </c>
      <c r="D2227" s="68" t="s">
        <v>305</v>
      </c>
      <c r="E2227" s="88">
        <f>+IF(ISNUMBER(DATA!H3114),DATA!H3114,"n/a")</f>
        <v>71119.990000000005</v>
      </c>
      <c r="F2227" s="79">
        <f>+IF(ISNUMBER(DATA!I3114),DATA!I3114,"n/a")</f>
        <v>6.6129999999999994E-2</v>
      </c>
      <c r="G2227" s="88">
        <f>+IF(ISNUMBER(DATA!J3114),DATA!J3114,"n/a")</f>
        <v>277071.64</v>
      </c>
      <c r="H2227" s="79">
        <f>+IF(ISNUMBER(DATA!K3114),DATA!K3114,"n/a")</f>
        <v>7.5930999999999998E-2</v>
      </c>
      <c r="I2227" s="88">
        <f>+IF(ISNUMBER(DATA!L3114),DATA!L3114,"n/a")</f>
        <v>629227.61</v>
      </c>
      <c r="J2227" s="79">
        <f>+IF(ISNUMBER(DATA!M3114),DATA!M3114,"n/a")</f>
        <v>3.7943999999999999E-2</v>
      </c>
      <c r="K2227" s="88">
        <f>+IF(ISNUMBER(DATA!N3114),DATA!N3114,"n/a")</f>
        <v>1058804.3600000001</v>
      </c>
      <c r="L2227" s="79">
        <f>+IF(ISNUMBER(DATA!O3114),DATA!O3114,"n/a")</f>
        <v>-1.4453000000000001E-2</v>
      </c>
      <c r="M2227" s="68"/>
      <c r="N2227" s="68"/>
      <c r="O2227" s="68"/>
      <c r="P2227" s="68"/>
      <c r="Q2227" s="68"/>
      <c r="S2227" s="72"/>
      <c r="U2227" s="72"/>
      <c r="W2227" s="72"/>
      <c r="Y2227" s="72"/>
    </row>
    <row r="2228" spans="1:25" s="71" customFormat="1" x14ac:dyDescent="0.2">
      <c r="A2228" s="68" t="s">
        <v>12</v>
      </c>
      <c r="B2228" s="68" t="s">
        <v>24</v>
      </c>
      <c r="C2228" s="68" t="s">
        <v>9</v>
      </c>
      <c r="D2228" s="68" t="s">
        <v>306</v>
      </c>
      <c r="E2228" s="88">
        <f>+IF(ISNUMBER(DATA!H3115),DATA!H3115,"n/a")</f>
        <v>409304.48</v>
      </c>
      <c r="F2228" s="79">
        <f>+IF(ISNUMBER(DATA!I3115),DATA!I3115,"n/a")</f>
        <v>0.21371000000000001</v>
      </c>
      <c r="G2228" s="88">
        <f>+IF(ISNUMBER(DATA!J3115),DATA!J3115,"n/a")</f>
        <v>1388188.9</v>
      </c>
      <c r="H2228" s="79">
        <f>+IF(ISNUMBER(DATA!K3115),DATA!K3115,"n/a")</f>
        <v>0.216862</v>
      </c>
      <c r="I2228" s="88">
        <f>+IF(ISNUMBER(DATA!L3115),DATA!L3115,"n/a")</f>
        <v>3068897.18</v>
      </c>
      <c r="J2228" s="79">
        <f>+IF(ISNUMBER(DATA!M3115),DATA!M3115,"n/a")</f>
        <v>0.114478</v>
      </c>
      <c r="K2228" s="88">
        <f>+IF(ISNUMBER(DATA!N3115),DATA!N3115,"n/a")</f>
        <v>6469069.4400000004</v>
      </c>
      <c r="L2228" s="79">
        <f>+IF(ISNUMBER(DATA!O3115),DATA!O3115,"n/a")</f>
        <v>-1.3630000000000001E-3</v>
      </c>
      <c r="M2228" s="68"/>
      <c r="N2228" s="68"/>
      <c r="O2228" s="68"/>
      <c r="P2228" s="68"/>
      <c r="Q2228" s="68"/>
      <c r="S2228" s="72"/>
      <c r="U2228" s="72"/>
      <c r="W2228" s="72"/>
      <c r="Y2228" s="72"/>
    </row>
    <row r="2229" spans="1:25" s="71" customFormat="1" x14ac:dyDescent="0.2">
      <c r="A2229" s="68" t="s">
        <v>12</v>
      </c>
      <c r="B2229" s="68" t="s">
        <v>24</v>
      </c>
      <c r="C2229" s="68" t="s">
        <v>9</v>
      </c>
      <c r="D2229" s="68" t="s">
        <v>307</v>
      </c>
      <c r="E2229" s="88">
        <f>+IF(ISNUMBER(DATA!H3116),DATA!H3116,"n/a")</f>
        <v>253803.86</v>
      </c>
      <c r="F2229" s="79">
        <f>+IF(ISNUMBER(DATA!I3116),DATA!I3116,"n/a")</f>
        <v>1.8471000000000001E-2</v>
      </c>
      <c r="G2229" s="88">
        <f>+IF(ISNUMBER(DATA!J3116),DATA!J3116,"n/a")</f>
        <v>865981.21</v>
      </c>
      <c r="H2229" s="79">
        <f>+IF(ISNUMBER(DATA!K3116),DATA!K3116,"n/a")</f>
        <v>9.9710000000000007E-3</v>
      </c>
      <c r="I2229" s="88">
        <f>+IF(ISNUMBER(DATA!L3116),DATA!L3116,"n/a")</f>
        <v>1789101.13</v>
      </c>
      <c r="J2229" s="79">
        <f>+IF(ISNUMBER(DATA!M3116),DATA!M3116,"n/a")</f>
        <v>1.5047E-2</v>
      </c>
      <c r="K2229" s="88">
        <f>+IF(ISNUMBER(DATA!N3116),DATA!N3116,"n/a")</f>
        <v>3576288.99</v>
      </c>
      <c r="L2229" s="79">
        <f>+IF(ISNUMBER(DATA!O3116),DATA!O3116,"n/a")</f>
        <v>1.1058E-2</v>
      </c>
      <c r="M2229" s="68"/>
      <c r="N2229" s="68"/>
      <c r="O2229" s="68"/>
      <c r="P2229" s="68"/>
      <c r="Q2229" s="68"/>
      <c r="S2229" s="72"/>
      <c r="U2229" s="72"/>
      <c r="W2229" s="72"/>
      <c r="Y2229" s="72"/>
    </row>
    <row r="2230" spans="1:25" s="71" customFormat="1" x14ac:dyDescent="0.2">
      <c r="A2230" s="68" t="s">
        <v>12</v>
      </c>
      <c r="B2230" s="68" t="s">
        <v>24</v>
      </c>
      <c r="C2230" s="68" t="s">
        <v>9</v>
      </c>
      <c r="D2230" s="68" t="s">
        <v>308</v>
      </c>
      <c r="E2230" s="88">
        <f>+IF(ISNUMBER(DATA!H3117),DATA!H3117,"n/a")</f>
        <v>25958.639999999999</v>
      </c>
      <c r="F2230" s="79">
        <f>+IF(ISNUMBER(DATA!I3117),DATA!I3117,"n/a")</f>
        <v>2.1380000000000001E-3</v>
      </c>
      <c r="G2230" s="88">
        <f>+IF(ISNUMBER(DATA!J3117),DATA!J3117,"n/a")</f>
        <v>92668.45</v>
      </c>
      <c r="H2230" s="79">
        <f>+IF(ISNUMBER(DATA!K3117),DATA!K3117,"n/a")</f>
        <v>5.8972999999999998E-2</v>
      </c>
      <c r="I2230" s="88">
        <f>+IF(ISNUMBER(DATA!L3117),DATA!L3117,"n/a")</f>
        <v>175122.87</v>
      </c>
      <c r="J2230" s="79">
        <f>+IF(ISNUMBER(DATA!M3117),DATA!M3117,"n/a")</f>
        <v>1.8232000000000002E-2</v>
      </c>
      <c r="K2230" s="88">
        <f>+IF(ISNUMBER(DATA!N3117),DATA!N3117,"n/a")</f>
        <v>346013.07</v>
      </c>
      <c r="L2230" s="79">
        <f>+IF(ISNUMBER(DATA!O3117),DATA!O3117,"n/a")</f>
        <v>4.9237000000000003E-2</v>
      </c>
      <c r="M2230" s="68"/>
      <c r="N2230" s="68"/>
      <c r="O2230" s="68"/>
      <c r="P2230" s="68"/>
      <c r="Q2230" s="68"/>
      <c r="S2230" s="72"/>
      <c r="U2230" s="72"/>
      <c r="W2230" s="72"/>
      <c r="Y2230" s="72"/>
    </row>
    <row r="2231" spans="1:25" s="71" customFormat="1" x14ac:dyDescent="0.2">
      <c r="A2231" s="68" t="s">
        <v>12</v>
      </c>
      <c r="B2231" s="68" t="s">
        <v>24</v>
      </c>
      <c r="C2231" s="68" t="s">
        <v>9</v>
      </c>
      <c r="D2231" s="68" t="s">
        <v>309</v>
      </c>
      <c r="E2231" s="88">
        <f>+IF(ISNUMBER(DATA!H3118),DATA!H3118,"n/a")</f>
        <v>83561.67</v>
      </c>
      <c r="F2231" s="79">
        <f>+IF(ISNUMBER(DATA!I3118),DATA!I3118,"n/a")</f>
        <v>-3.0137000000000001E-2</v>
      </c>
      <c r="G2231" s="88">
        <f>+IF(ISNUMBER(DATA!J3118),DATA!J3118,"n/a")</f>
        <v>249695.73</v>
      </c>
      <c r="H2231" s="79">
        <f>+IF(ISNUMBER(DATA!K3118),DATA!K3118,"n/a")</f>
        <v>-3.2363000000000003E-2</v>
      </c>
      <c r="I2231" s="88">
        <f>+IF(ISNUMBER(DATA!L3118),DATA!L3118,"n/a")</f>
        <v>540466.53</v>
      </c>
      <c r="J2231" s="79">
        <f>+IF(ISNUMBER(DATA!M3118),DATA!M3118,"n/a")</f>
        <v>-2.8929E-2</v>
      </c>
      <c r="K2231" s="88">
        <f>+IF(ISNUMBER(DATA!N3118),DATA!N3118,"n/a")</f>
        <v>1130343.18</v>
      </c>
      <c r="L2231" s="79">
        <f>+IF(ISNUMBER(DATA!O3118),DATA!O3118,"n/a")</f>
        <v>-3.9947999999999997E-2</v>
      </c>
      <c r="M2231" s="68"/>
      <c r="N2231" s="68"/>
      <c r="O2231" s="68"/>
      <c r="P2231" s="68"/>
      <c r="Q2231" s="68"/>
      <c r="S2231" s="72"/>
      <c r="U2231" s="72"/>
      <c r="W2231" s="72"/>
      <c r="Y2231" s="72"/>
    </row>
    <row r="2232" spans="1:25" s="71" customFormat="1" x14ac:dyDescent="0.2">
      <c r="A2232" s="68" t="s">
        <v>12</v>
      </c>
      <c r="B2232" s="68" t="s">
        <v>24</v>
      </c>
      <c r="C2232" s="68" t="s">
        <v>9</v>
      </c>
      <c r="D2232" s="68" t="s">
        <v>310</v>
      </c>
      <c r="E2232" s="88">
        <f>+IF(ISNUMBER(DATA!H3119),DATA!H3119,"n/a")</f>
        <v>50883.45</v>
      </c>
      <c r="F2232" s="79">
        <f>+IF(ISNUMBER(DATA!I3119),DATA!I3119,"n/a")</f>
        <v>-2.2848E-2</v>
      </c>
      <c r="G2232" s="88">
        <f>+IF(ISNUMBER(DATA!J3119),DATA!J3119,"n/a")</f>
        <v>179791.19</v>
      </c>
      <c r="H2232" s="79">
        <f>+IF(ISNUMBER(DATA!K3119),DATA!K3119,"n/a")</f>
        <v>-4.4073000000000001E-2</v>
      </c>
      <c r="I2232" s="88">
        <f>+IF(ISNUMBER(DATA!L3119),DATA!L3119,"n/a")</f>
        <v>353831.33</v>
      </c>
      <c r="J2232" s="79">
        <f>+IF(ISNUMBER(DATA!M3119),DATA!M3119,"n/a")</f>
        <v>-7.5511999999999996E-2</v>
      </c>
      <c r="K2232" s="88">
        <f>+IF(ISNUMBER(DATA!N3119),DATA!N3119,"n/a")</f>
        <v>705758.56</v>
      </c>
      <c r="L2232" s="79">
        <f>+IF(ISNUMBER(DATA!O3119),DATA!O3119,"n/a")</f>
        <v>-5.3255999999999998E-2</v>
      </c>
      <c r="M2232" s="68"/>
      <c r="N2232" s="68"/>
      <c r="O2232" s="68"/>
      <c r="P2232" s="68"/>
      <c r="Q2232" s="68"/>
      <c r="S2232" s="72"/>
      <c r="U2232" s="72"/>
      <c r="W2232" s="72"/>
      <c r="Y2232" s="72"/>
    </row>
    <row r="2233" spans="1:25" s="71" customFormat="1" x14ac:dyDescent="0.2">
      <c r="A2233" s="68" t="s">
        <v>12</v>
      </c>
      <c r="B2233" s="68" t="s">
        <v>24</v>
      </c>
      <c r="C2233" s="68" t="s">
        <v>9</v>
      </c>
      <c r="D2233" s="68" t="s">
        <v>311</v>
      </c>
      <c r="E2233" s="88">
        <f>+IF(ISNUMBER(DATA!H3120),DATA!H3120,"n/a")</f>
        <v>132488.91</v>
      </c>
      <c r="F2233" s="79">
        <f>+IF(ISNUMBER(DATA!I3120),DATA!I3120,"n/a")</f>
        <v>3.0161E-2</v>
      </c>
      <c r="G2233" s="88">
        <f>+IF(ISNUMBER(DATA!J3120),DATA!J3120,"n/a")</f>
        <v>458035.01</v>
      </c>
      <c r="H2233" s="79">
        <f>+IF(ISNUMBER(DATA!K3120),DATA!K3120,"n/a")</f>
        <v>2.5590999999999999E-2</v>
      </c>
      <c r="I2233" s="88">
        <f>+IF(ISNUMBER(DATA!L3120),DATA!L3120,"n/a")</f>
        <v>995458.71</v>
      </c>
      <c r="J2233" s="79">
        <f>+IF(ISNUMBER(DATA!M3120),DATA!M3120,"n/a")</f>
        <v>1.9589999999999998E-3</v>
      </c>
      <c r="K2233" s="88">
        <f>+IF(ISNUMBER(DATA!N3120),DATA!N3120,"n/a")</f>
        <v>2077838.36</v>
      </c>
      <c r="L2233" s="79">
        <f>+IF(ISNUMBER(DATA!O3120),DATA!O3120,"n/a")</f>
        <v>-2.8996000000000001E-2</v>
      </c>
      <c r="M2233" s="68"/>
      <c r="N2233" s="68"/>
      <c r="O2233" s="68"/>
      <c r="P2233" s="68"/>
      <c r="Q2233" s="68"/>
      <c r="S2233" s="72"/>
      <c r="U2233" s="72"/>
      <c r="W2233" s="72"/>
      <c r="Y2233" s="72"/>
    </row>
    <row r="2234" spans="1:25" s="71" customFormat="1" x14ac:dyDescent="0.2">
      <c r="A2234" s="68" t="s">
        <v>12</v>
      </c>
      <c r="B2234" s="68" t="s">
        <v>24</v>
      </c>
      <c r="C2234" s="68" t="s">
        <v>9</v>
      </c>
      <c r="D2234" s="68" t="s">
        <v>312</v>
      </c>
      <c r="E2234" s="88">
        <f>+IF(ISNUMBER(DATA!H3121),DATA!H3121,"n/a")</f>
        <v>118375.48</v>
      </c>
      <c r="F2234" s="79">
        <f>+IF(ISNUMBER(DATA!I3121),DATA!I3121,"n/a")</f>
        <v>5.3068999999999998E-2</v>
      </c>
      <c r="G2234" s="88">
        <f>+IF(ISNUMBER(DATA!J3121),DATA!J3121,"n/a")</f>
        <v>386389.64</v>
      </c>
      <c r="H2234" s="79">
        <f>+IF(ISNUMBER(DATA!K3121),DATA!K3121,"n/a")</f>
        <v>5.6521000000000002E-2</v>
      </c>
      <c r="I2234" s="88">
        <f>+IF(ISNUMBER(DATA!L3121),DATA!L3121,"n/a")</f>
        <v>814493.39</v>
      </c>
      <c r="J2234" s="79">
        <f>+IF(ISNUMBER(DATA!M3121),DATA!M3121,"n/a")</f>
        <v>1.4978999999999999E-2</v>
      </c>
      <c r="K2234" s="88">
        <f>+IF(ISNUMBER(DATA!N3121),DATA!N3121,"n/a")</f>
        <v>1668749.77</v>
      </c>
      <c r="L2234" s="79">
        <f>+IF(ISNUMBER(DATA!O3121),DATA!O3121,"n/a")</f>
        <v>-9.3215000000000006E-2</v>
      </c>
      <c r="M2234" s="68"/>
      <c r="N2234" s="68"/>
      <c r="O2234" s="68"/>
      <c r="P2234" s="68"/>
      <c r="Q2234" s="68"/>
      <c r="S2234" s="72"/>
      <c r="U2234" s="72"/>
      <c r="W2234" s="72"/>
      <c r="Y2234" s="72"/>
    </row>
    <row r="2235" spans="1:25" s="71" customFormat="1" x14ac:dyDescent="0.2">
      <c r="A2235" s="68" t="s">
        <v>12</v>
      </c>
      <c r="B2235" s="68" t="s">
        <v>24</v>
      </c>
      <c r="C2235" s="68" t="s">
        <v>9</v>
      </c>
      <c r="D2235" s="68" t="s">
        <v>313</v>
      </c>
      <c r="E2235" s="88">
        <f>+IF(ISNUMBER(DATA!H3122),DATA!H3122,"n/a")</f>
        <v>85976.15</v>
      </c>
      <c r="F2235" s="79">
        <f>+IF(ISNUMBER(DATA!I3122),DATA!I3122,"n/a")</f>
        <v>-5.0838000000000001E-2</v>
      </c>
      <c r="G2235" s="88">
        <f>+IF(ISNUMBER(DATA!J3122),DATA!J3122,"n/a")</f>
        <v>340289.12</v>
      </c>
      <c r="H2235" s="79">
        <f>+IF(ISNUMBER(DATA!K3122),DATA!K3122,"n/a")</f>
        <v>-7.8828999999999996E-2</v>
      </c>
      <c r="I2235" s="88">
        <f>+IF(ISNUMBER(DATA!L3122),DATA!L3122,"n/a")</f>
        <v>689227.14</v>
      </c>
      <c r="J2235" s="79">
        <f>+IF(ISNUMBER(DATA!M3122),DATA!M3122,"n/a")</f>
        <v>-0.10073500000000001</v>
      </c>
      <c r="K2235" s="88">
        <f>+IF(ISNUMBER(DATA!N3122),DATA!N3122,"n/a")</f>
        <v>1653721.15</v>
      </c>
      <c r="L2235" s="79">
        <f>+IF(ISNUMBER(DATA!O3122),DATA!O3122,"n/a")</f>
        <v>4.8807999999999997E-2</v>
      </c>
      <c r="M2235" s="68"/>
      <c r="N2235" s="68"/>
      <c r="O2235" s="68"/>
      <c r="P2235" s="68"/>
      <c r="Q2235" s="68"/>
      <c r="S2235" s="72"/>
      <c r="U2235" s="72"/>
      <c r="W2235" s="72"/>
      <c r="Y2235" s="72"/>
    </row>
    <row r="2236" spans="1:25" s="71" customFormat="1" x14ac:dyDescent="0.2">
      <c r="A2236" s="68" t="s">
        <v>12</v>
      </c>
      <c r="B2236" s="68" t="s">
        <v>24</v>
      </c>
      <c r="C2236" s="68" t="s">
        <v>9</v>
      </c>
      <c r="D2236" s="68" t="s">
        <v>314</v>
      </c>
      <c r="E2236" s="88">
        <f>+IF(ISNUMBER(DATA!H3123),DATA!H3123,"n/a")</f>
        <v>104009</v>
      </c>
      <c r="F2236" s="79">
        <f>+IF(ISNUMBER(DATA!I3123),DATA!I3123,"n/a")</f>
        <v>4.8238999999999997E-2</v>
      </c>
      <c r="G2236" s="88">
        <f>+IF(ISNUMBER(DATA!J3123),DATA!J3123,"n/a")</f>
        <v>354958.26</v>
      </c>
      <c r="H2236" s="79">
        <f>+IF(ISNUMBER(DATA!K3123),DATA!K3123,"n/a")</f>
        <v>-1.3383000000000001E-2</v>
      </c>
      <c r="I2236" s="88">
        <f>+IF(ISNUMBER(DATA!L3123),DATA!L3123,"n/a")</f>
        <v>703690.22</v>
      </c>
      <c r="J2236" s="79">
        <f>+IF(ISNUMBER(DATA!M3123),DATA!M3123,"n/a")</f>
        <v>-3.8270000000000001E-3</v>
      </c>
      <c r="K2236" s="88">
        <f>+IF(ISNUMBER(DATA!N3123),DATA!N3123,"n/a")</f>
        <v>1441154.11</v>
      </c>
      <c r="L2236" s="79">
        <f>+IF(ISNUMBER(DATA!O3123),DATA!O3123,"n/a")</f>
        <v>2.2995000000000002E-2</v>
      </c>
      <c r="M2236" s="68"/>
      <c r="N2236" s="68"/>
      <c r="O2236" s="68"/>
      <c r="P2236" s="68"/>
      <c r="Q2236" s="68"/>
      <c r="S2236" s="72"/>
      <c r="U2236" s="72"/>
      <c r="W2236" s="72"/>
      <c r="Y2236" s="72"/>
    </row>
    <row r="2237" spans="1:25" s="71" customFormat="1" x14ac:dyDescent="0.2">
      <c r="A2237" s="68" t="s">
        <v>12</v>
      </c>
      <c r="B2237" s="68" t="s">
        <v>24</v>
      </c>
      <c r="C2237" s="68" t="s">
        <v>9</v>
      </c>
      <c r="D2237" s="68" t="s">
        <v>315</v>
      </c>
      <c r="E2237" s="88">
        <f>+IF(ISNUMBER(DATA!H3124),DATA!H3124,"n/a")</f>
        <v>57162.03</v>
      </c>
      <c r="F2237" s="79">
        <f>+IF(ISNUMBER(DATA!I3124),DATA!I3124,"n/a")</f>
        <v>-0.25243199999999999</v>
      </c>
      <c r="G2237" s="88">
        <f>+IF(ISNUMBER(DATA!J3124),DATA!J3124,"n/a")</f>
        <v>193485.81</v>
      </c>
      <c r="H2237" s="79">
        <f>+IF(ISNUMBER(DATA!K3124),DATA!K3124,"n/a")</f>
        <v>-0.24122199999999999</v>
      </c>
      <c r="I2237" s="88">
        <f>+IF(ISNUMBER(DATA!L3124),DATA!L3124,"n/a")</f>
        <v>447416.6</v>
      </c>
      <c r="J2237" s="79">
        <f>+IF(ISNUMBER(DATA!M3124),DATA!M3124,"n/a")</f>
        <v>-0.171125</v>
      </c>
      <c r="K2237" s="88">
        <f>+IF(ISNUMBER(DATA!N3124),DATA!N3124,"n/a")</f>
        <v>1010259.86</v>
      </c>
      <c r="L2237" s="79">
        <f>+IF(ISNUMBER(DATA!O3124),DATA!O3124,"n/a")</f>
        <v>-8.5983000000000004E-2</v>
      </c>
      <c r="M2237" s="68"/>
      <c r="N2237" s="68"/>
      <c r="O2237" s="68"/>
      <c r="P2237" s="68"/>
      <c r="Q2237" s="68"/>
      <c r="S2237" s="72"/>
      <c r="U2237" s="72"/>
      <c r="W2237" s="72"/>
      <c r="Y2237" s="72"/>
    </row>
    <row r="2238" spans="1:25" s="71" customFormat="1" x14ac:dyDescent="0.2">
      <c r="A2238" s="68" t="s">
        <v>12</v>
      </c>
      <c r="B2238" s="68" t="s">
        <v>24</v>
      </c>
      <c r="C2238" s="68" t="s">
        <v>9</v>
      </c>
      <c r="D2238" s="68" t="s">
        <v>316</v>
      </c>
      <c r="E2238" s="88">
        <f>+IF(ISNUMBER(DATA!H3125),DATA!H3125,"n/a")</f>
        <v>52500.25</v>
      </c>
      <c r="F2238" s="79">
        <f>+IF(ISNUMBER(DATA!I3125),DATA!I3125,"n/a")</f>
        <v>-0.17902299999999999</v>
      </c>
      <c r="G2238" s="88">
        <f>+IF(ISNUMBER(DATA!J3125),DATA!J3125,"n/a")</f>
        <v>177305.5</v>
      </c>
      <c r="H2238" s="79">
        <f>+IF(ISNUMBER(DATA!K3125),DATA!K3125,"n/a")</f>
        <v>-0.188441</v>
      </c>
      <c r="I2238" s="88">
        <f>+IF(ISNUMBER(DATA!L3125),DATA!L3125,"n/a")</f>
        <v>399182.52</v>
      </c>
      <c r="J2238" s="79">
        <f>+IF(ISNUMBER(DATA!M3125),DATA!M3125,"n/a")</f>
        <v>-0.13047600000000001</v>
      </c>
      <c r="K2238" s="88">
        <f>+IF(ISNUMBER(DATA!N3125),DATA!N3125,"n/a")</f>
        <v>842823.83</v>
      </c>
      <c r="L2238" s="79">
        <f>+IF(ISNUMBER(DATA!O3125),DATA!O3125,"n/a")</f>
        <v>-0.121488</v>
      </c>
      <c r="M2238" s="68"/>
      <c r="N2238" s="68"/>
      <c r="O2238" s="68"/>
      <c r="P2238" s="68"/>
      <c r="Q2238" s="68"/>
      <c r="S2238" s="72"/>
      <c r="U2238" s="72"/>
      <c r="W2238" s="72"/>
      <c r="Y2238" s="72"/>
    </row>
    <row r="2239" spans="1:25" s="71" customFormat="1" x14ac:dyDescent="0.2">
      <c r="A2239" s="68" t="s">
        <v>12</v>
      </c>
      <c r="B2239" s="68" t="s">
        <v>24</v>
      </c>
      <c r="C2239" s="68" t="s">
        <v>9</v>
      </c>
      <c r="D2239" s="68" t="s">
        <v>317</v>
      </c>
      <c r="E2239" s="88">
        <f>+IF(ISNUMBER(DATA!H3126),DATA!H3126,"n/a")</f>
        <v>44569.79</v>
      </c>
      <c r="F2239" s="79">
        <f>+IF(ISNUMBER(DATA!I3126),DATA!I3126,"n/a")</f>
        <v>-8.9371999999999993E-2</v>
      </c>
      <c r="G2239" s="88">
        <f>+IF(ISNUMBER(DATA!J3126),DATA!J3126,"n/a")</f>
        <v>152669.68</v>
      </c>
      <c r="H2239" s="79">
        <f>+IF(ISNUMBER(DATA!K3126),DATA!K3126,"n/a")</f>
        <v>-0.103973</v>
      </c>
      <c r="I2239" s="88">
        <f>+IF(ISNUMBER(DATA!L3126),DATA!L3126,"n/a")</f>
        <v>330247.49</v>
      </c>
      <c r="J2239" s="79">
        <f>+IF(ISNUMBER(DATA!M3126),DATA!M3126,"n/a")</f>
        <v>-5.1736999999999998E-2</v>
      </c>
      <c r="K2239" s="88">
        <f>+IF(ISNUMBER(DATA!N3126),DATA!N3126,"n/a")</f>
        <v>673908.44</v>
      </c>
      <c r="L2239" s="79">
        <f>+IF(ISNUMBER(DATA!O3126),DATA!O3126,"n/a")</f>
        <v>-1.9179000000000002E-2</v>
      </c>
      <c r="M2239" s="68"/>
      <c r="N2239" s="68"/>
      <c r="O2239" s="68"/>
      <c r="P2239" s="68"/>
      <c r="Q2239" s="68"/>
      <c r="S2239" s="72"/>
      <c r="U2239" s="72"/>
      <c r="W2239" s="72"/>
      <c r="Y2239" s="72"/>
    </row>
    <row r="2240" spans="1:25" s="71" customFormat="1" x14ac:dyDescent="0.2">
      <c r="A2240" s="68" t="s">
        <v>12</v>
      </c>
      <c r="B2240" s="68" t="s">
        <v>24</v>
      </c>
      <c r="C2240" s="68" t="s">
        <v>9</v>
      </c>
      <c r="D2240" s="68" t="s">
        <v>318</v>
      </c>
      <c r="E2240" s="88">
        <f>+IF(ISNUMBER(DATA!H3127),DATA!H3127,"n/a")</f>
        <v>132611.54999999999</v>
      </c>
      <c r="F2240" s="79">
        <f>+IF(ISNUMBER(DATA!I3127),DATA!I3127,"n/a")</f>
        <v>3.6866999999999997E-2</v>
      </c>
      <c r="G2240" s="88">
        <f>+IF(ISNUMBER(DATA!J3127),DATA!J3127,"n/a")</f>
        <v>431897.41</v>
      </c>
      <c r="H2240" s="79">
        <f>+IF(ISNUMBER(DATA!K3127),DATA!K3127,"n/a")</f>
        <v>2.5533E-2</v>
      </c>
      <c r="I2240" s="88">
        <f>+IF(ISNUMBER(DATA!L3127),DATA!L3127,"n/a")</f>
        <v>892860.69</v>
      </c>
      <c r="J2240" s="79">
        <f>+IF(ISNUMBER(DATA!M3127),DATA!M3127,"n/a")</f>
        <v>2.6606999999999999E-2</v>
      </c>
      <c r="K2240" s="88">
        <f>+IF(ISNUMBER(DATA!N3127),DATA!N3127,"n/a")</f>
        <v>1838697.7</v>
      </c>
      <c r="L2240" s="79">
        <f>+IF(ISNUMBER(DATA!O3127),DATA!O3127,"n/a")</f>
        <v>3.6006000000000003E-2</v>
      </c>
      <c r="M2240" s="68"/>
      <c r="N2240" s="68"/>
      <c r="O2240" s="68"/>
      <c r="P2240" s="68"/>
      <c r="Q2240" s="68"/>
      <c r="S2240" s="72"/>
      <c r="U2240" s="72"/>
      <c r="W2240" s="72"/>
      <c r="Y2240" s="72"/>
    </row>
    <row r="2241" spans="1:25" s="71" customFormat="1" x14ac:dyDescent="0.2">
      <c r="A2241" s="68" t="s">
        <v>12</v>
      </c>
      <c r="B2241" s="68" t="s">
        <v>24</v>
      </c>
      <c r="C2241" s="68" t="s">
        <v>9</v>
      </c>
      <c r="D2241" s="68" t="s">
        <v>319</v>
      </c>
      <c r="E2241" s="88">
        <f>+IF(ISNUMBER(DATA!H3128),DATA!H3128,"n/a")</f>
        <v>46375.57</v>
      </c>
      <c r="F2241" s="79">
        <f>+IF(ISNUMBER(DATA!I3128),DATA!I3128,"n/a")</f>
        <v>-1.6160000000000001E-2</v>
      </c>
      <c r="G2241" s="88">
        <f>+IF(ISNUMBER(DATA!J3128),DATA!J3128,"n/a")</f>
        <v>163141.38</v>
      </c>
      <c r="H2241" s="79">
        <f>+IF(ISNUMBER(DATA!K3128),DATA!K3128,"n/a")</f>
        <v>-2.9190000000000002E-3</v>
      </c>
      <c r="I2241" s="88">
        <f>+IF(ISNUMBER(DATA!L3128),DATA!L3128,"n/a")</f>
        <v>322204.76</v>
      </c>
      <c r="J2241" s="79">
        <f>+IF(ISNUMBER(DATA!M3128),DATA!M3128,"n/a")</f>
        <v>-1.7565999999999998E-2</v>
      </c>
      <c r="K2241" s="88">
        <f>+IF(ISNUMBER(DATA!N3128),DATA!N3128,"n/a")</f>
        <v>641284.5</v>
      </c>
      <c r="L2241" s="79">
        <f>+IF(ISNUMBER(DATA!O3128),DATA!O3128,"n/a")</f>
        <v>-3.0117999999999999E-2</v>
      </c>
      <c r="M2241" s="68"/>
      <c r="N2241" s="68"/>
      <c r="O2241" s="68"/>
      <c r="P2241" s="68"/>
      <c r="Q2241" s="68"/>
      <c r="S2241" s="72"/>
      <c r="U2241" s="72"/>
      <c r="W2241" s="72"/>
      <c r="Y2241" s="72"/>
    </row>
    <row r="2242" spans="1:25" s="71" customFormat="1" x14ac:dyDescent="0.2">
      <c r="A2242" s="68" t="s">
        <v>12</v>
      </c>
      <c r="B2242" s="68" t="s">
        <v>24</v>
      </c>
      <c r="C2242" s="68" t="s">
        <v>9</v>
      </c>
      <c r="D2242" s="68" t="s">
        <v>320</v>
      </c>
      <c r="E2242" s="88">
        <f>+IF(ISNUMBER(DATA!H3129),DATA!H3129,"n/a")</f>
        <v>76719.210000000006</v>
      </c>
      <c r="F2242" s="79">
        <f>+IF(ISNUMBER(DATA!I3129),DATA!I3129,"n/a")</f>
        <v>7.5290999999999997E-2</v>
      </c>
      <c r="G2242" s="88">
        <f>+IF(ISNUMBER(DATA!J3129),DATA!J3129,"n/a")</f>
        <v>249425.52</v>
      </c>
      <c r="H2242" s="79">
        <f>+IF(ISNUMBER(DATA!K3129),DATA!K3129,"n/a")</f>
        <v>5.0634999999999999E-2</v>
      </c>
      <c r="I2242" s="88">
        <f>+IF(ISNUMBER(DATA!L3129),DATA!L3129,"n/a")</f>
        <v>510516.99</v>
      </c>
      <c r="J2242" s="79">
        <f>+IF(ISNUMBER(DATA!M3129),DATA!M3129,"n/a")</f>
        <v>6.8178000000000002E-2</v>
      </c>
      <c r="K2242" s="88">
        <f>+IF(ISNUMBER(DATA!N3129),DATA!N3129,"n/a")</f>
        <v>1031119.47</v>
      </c>
      <c r="L2242" s="79">
        <f>+IF(ISNUMBER(DATA!O3129),DATA!O3129,"n/a")</f>
        <v>8.0741999999999994E-2</v>
      </c>
      <c r="M2242" s="68"/>
      <c r="N2242" s="68"/>
      <c r="O2242" s="68"/>
      <c r="P2242" s="68"/>
      <c r="Q2242" s="68"/>
      <c r="S2242" s="72"/>
      <c r="U2242" s="72"/>
      <c r="W2242" s="72"/>
      <c r="Y2242" s="72"/>
    </row>
    <row r="2243" spans="1:25" s="71" customFormat="1" x14ac:dyDescent="0.2">
      <c r="A2243" s="68" t="s">
        <v>12</v>
      </c>
      <c r="B2243" s="68" t="s">
        <v>24</v>
      </c>
      <c r="C2243" s="68" t="s">
        <v>9</v>
      </c>
      <c r="D2243" s="68" t="s">
        <v>321</v>
      </c>
      <c r="E2243" s="88">
        <f>+IF(ISNUMBER(DATA!H3130),DATA!H3130,"n/a")</f>
        <v>206503.63</v>
      </c>
      <c r="F2243" s="79">
        <f>+IF(ISNUMBER(DATA!I3130),DATA!I3130,"n/a")</f>
        <v>0.10098</v>
      </c>
      <c r="G2243" s="88">
        <f>+IF(ISNUMBER(DATA!J3130),DATA!J3130,"n/a")</f>
        <v>666664.38</v>
      </c>
      <c r="H2243" s="79">
        <f>+IF(ISNUMBER(DATA!K3130),DATA!K3130,"n/a")</f>
        <v>7.1669999999999998E-2</v>
      </c>
      <c r="I2243" s="88">
        <f>+IF(ISNUMBER(DATA!L3130),DATA!L3130,"n/a")</f>
        <v>1365530.55</v>
      </c>
      <c r="J2243" s="79">
        <f>+IF(ISNUMBER(DATA!M3130),DATA!M3130,"n/a")</f>
        <v>7.0720000000000005E-2</v>
      </c>
      <c r="K2243" s="88">
        <f>+IF(ISNUMBER(DATA!N3130),DATA!N3130,"n/a")</f>
        <v>2761800.86</v>
      </c>
      <c r="L2243" s="79">
        <f>+IF(ISNUMBER(DATA!O3130),DATA!O3130,"n/a")</f>
        <v>6.8890999999999994E-2</v>
      </c>
      <c r="M2243" s="68"/>
      <c r="N2243" s="68"/>
      <c r="O2243" s="68"/>
      <c r="P2243" s="68"/>
      <c r="Q2243" s="68"/>
      <c r="S2243" s="72"/>
      <c r="U2243" s="72"/>
      <c r="W2243" s="72"/>
      <c r="Y2243" s="72"/>
    </row>
    <row r="2244" spans="1:25" s="71" customFormat="1" x14ac:dyDescent="0.2">
      <c r="A2244" s="68" t="s">
        <v>12</v>
      </c>
      <c r="B2244" s="68" t="s">
        <v>24</v>
      </c>
      <c r="C2244" s="68" t="s">
        <v>9</v>
      </c>
      <c r="D2244" s="68" t="s">
        <v>322</v>
      </c>
      <c r="E2244" s="88">
        <f>+IF(ISNUMBER(DATA!H3131),DATA!H3131,"n/a")</f>
        <v>131589.42000000001</v>
      </c>
      <c r="F2244" s="79">
        <f>+IF(ISNUMBER(DATA!I3131),DATA!I3131,"n/a")</f>
        <v>1.5809E-2</v>
      </c>
      <c r="G2244" s="88">
        <f>+IF(ISNUMBER(DATA!J3131),DATA!J3131,"n/a")</f>
        <v>451575.03999999998</v>
      </c>
      <c r="H2244" s="79">
        <f>+IF(ISNUMBER(DATA!K3131),DATA!K3131,"n/a")</f>
        <v>2.3126000000000001E-2</v>
      </c>
      <c r="I2244" s="88">
        <f>+IF(ISNUMBER(DATA!L3131),DATA!L3131,"n/a")</f>
        <v>910728.11</v>
      </c>
      <c r="J2244" s="79">
        <f>+IF(ISNUMBER(DATA!M3131),DATA!M3131,"n/a")</f>
        <v>4.8565999999999998E-2</v>
      </c>
      <c r="K2244" s="88">
        <f>+IF(ISNUMBER(DATA!N3131),DATA!N3131,"n/a")</f>
        <v>1846711.85</v>
      </c>
      <c r="L2244" s="79">
        <f>+IF(ISNUMBER(DATA!O3131),DATA!O3131,"n/a")</f>
        <v>6.2370000000000002E-2</v>
      </c>
      <c r="M2244" s="68"/>
      <c r="N2244" s="68"/>
      <c r="O2244" s="68"/>
      <c r="P2244" s="68"/>
      <c r="Q2244" s="68"/>
      <c r="S2244" s="72"/>
      <c r="U2244" s="72"/>
      <c r="W2244" s="72"/>
      <c r="Y2244" s="72"/>
    </row>
    <row r="2245" spans="1:25" s="71" customFormat="1" x14ac:dyDescent="0.2">
      <c r="A2245" s="68" t="s">
        <v>12</v>
      </c>
      <c r="B2245" s="68" t="s">
        <v>24</v>
      </c>
      <c r="C2245" s="68" t="s">
        <v>9</v>
      </c>
      <c r="D2245" s="68" t="s">
        <v>323</v>
      </c>
      <c r="E2245" s="88">
        <f>+IF(ISNUMBER(DATA!H3132),DATA!H3132,"n/a")</f>
        <v>74422.259999999995</v>
      </c>
      <c r="F2245" s="79">
        <f>+IF(ISNUMBER(DATA!I3132),DATA!I3132,"n/a")</f>
        <v>-0.117129</v>
      </c>
      <c r="G2245" s="88">
        <f>+IF(ISNUMBER(DATA!J3132),DATA!J3132,"n/a")</f>
        <v>241612.75</v>
      </c>
      <c r="H2245" s="79">
        <f>+IF(ISNUMBER(DATA!K3132),DATA!K3132,"n/a")</f>
        <v>-0.13190199999999999</v>
      </c>
      <c r="I2245" s="88">
        <f>+IF(ISNUMBER(DATA!L3132),DATA!L3132,"n/a")</f>
        <v>535092.68999999994</v>
      </c>
      <c r="J2245" s="79">
        <f>+IF(ISNUMBER(DATA!M3132),DATA!M3132,"n/a")</f>
        <v>-0.105977</v>
      </c>
      <c r="K2245" s="88">
        <f>+IF(ISNUMBER(DATA!N3132),DATA!N3132,"n/a")</f>
        <v>1108547.08</v>
      </c>
      <c r="L2245" s="79">
        <f>+IF(ISNUMBER(DATA!O3132),DATA!O3132,"n/a")</f>
        <v>-9.2880000000000004E-2</v>
      </c>
      <c r="M2245" s="68"/>
      <c r="N2245" s="68"/>
      <c r="O2245" s="68"/>
      <c r="P2245" s="68"/>
      <c r="Q2245" s="68"/>
      <c r="S2245" s="72"/>
      <c r="U2245" s="72"/>
      <c r="W2245" s="72"/>
      <c r="Y2245" s="72"/>
    </row>
    <row r="2246" spans="1:25" s="71" customFormat="1" x14ac:dyDescent="0.2">
      <c r="A2246" s="68" t="s">
        <v>12</v>
      </c>
      <c r="B2246" s="68" t="s">
        <v>24</v>
      </c>
      <c r="C2246" s="68" t="s">
        <v>9</v>
      </c>
      <c r="D2246" s="68" t="s">
        <v>324</v>
      </c>
      <c r="E2246" s="88">
        <f>+IF(ISNUMBER(DATA!H3133),DATA!H3133,"n/a")</f>
        <v>77129.600000000006</v>
      </c>
      <c r="F2246" s="79">
        <f>+IF(ISNUMBER(DATA!I3133),DATA!I3133,"n/a")</f>
        <v>-1.5657000000000001E-2</v>
      </c>
      <c r="G2246" s="88">
        <f>+IF(ISNUMBER(DATA!J3133),DATA!J3133,"n/a")</f>
        <v>255219.96</v>
      </c>
      <c r="H2246" s="79">
        <f>+IF(ISNUMBER(DATA!K3133),DATA!K3133,"n/a")</f>
        <v>-0.10254099999999999</v>
      </c>
      <c r="I2246" s="88">
        <f>+IF(ISNUMBER(DATA!L3133),DATA!L3133,"n/a")</f>
        <v>527716.4</v>
      </c>
      <c r="J2246" s="79">
        <f>+IF(ISNUMBER(DATA!M3133),DATA!M3133,"n/a")</f>
        <v>-0.10346</v>
      </c>
      <c r="K2246" s="88">
        <f>+IF(ISNUMBER(DATA!N3133),DATA!N3133,"n/a")</f>
        <v>1145371.2</v>
      </c>
      <c r="L2246" s="79">
        <f>+IF(ISNUMBER(DATA!O3133),DATA!O3133,"n/a")</f>
        <v>-5.9859999999999997E-2</v>
      </c>
      <c r="M2246" s="68"/>
      <c r="N2246" s="68"/>
      <c r="O2246" s="68"/>
      <c r="P2246" s="68"/>
      <c r="Q2246" s="68"/>
      <c r="S2246" s="72"/>
      <c r="U2246" s="72"/>
      <c r="W2246" s="72"/>
      <c r="Y2246" s="72"/>
    </row>
    <row r="2247" spans="1:25" s="71" customFormat="1" x14ac:dyDescent="0.2">
      <c r="A2247" s="68" t="s">
        <v>12</v>
      </c>
      <c r="B2247" s="68" t="s">
        <v>24</v>
      </c>
      <c r="C2247" s="68" t="s">
        <v>9</v>
      </c>
      <c r="D2247" s="68" t="s">
        <v>325</v>
      </c>
      <c r="E2247" s="88">
        <f>+IF(ISNUMBER(DATA!H3134),DATA!H3134,"n/a")</f>
        <v>103439.03999999999</v>
      </c>
      <c r="F2247" s="79">
        <f>+IF(ISNUMBER(DATA!I3134),DATA!I3134,"n/a")</f>
        <v>-6.2745999999999996E-2</v>
      </c>
      <c r="G2247" s="88">
        <f>+IF(ISNUMBER(DATA!J3134),DATA!J3134,"n/a")</f>
        <v>301124.92</v>
      </c>
      <c r="H2247" s="79">
        <f>+IF(ISNUMBER(DATA!K3134),DATA!K3134,"n/a")</f>
        <v>-5.1206000000000002E-2</v>
      </c>
      <c r="I2247" s="88">
        <f>+IF(ISNUMBER(DATA!L3134),DATA!L3134,"n/a")</f>
        <v>672120.08</v>
      </c>
      <c r="J2247" s="79">
        <f>+IF(ISNUMBER(DATA!M3134),DATA!M3134,"n/a")</f>
        <v>-3.3591999999999997E-2</v>
      </c>
      <c r="K2247" s="88">
        <f>+IF(ISNUMBER(DATA!N3134),DATA!N3134,"n/a")</f>
        <v>1421888.15</v>
      </c>
      <c r="L2247" s="79">
        <f>+IF(ISNUMBER(DATA!O3134),DATA!O3134,"n/a")</f>
        <v>-4.8320000000000002E-2</v>
      </c>
      <c r="M2247" s="68"/>
      <c r="N2247" s="68"/>
      <c r="O2247" s="68"/>
      <c r="P2247" s="68"/>
      <c r="Q2247" s="68"/>
      <c r="S2247" s="72"/>
      <c r="U2247" s="72"/>
      <c r="W2247" s="72"/>
      <c r="Y2247" s="72"/>
    </row>
    <row r="2248" spans="1:25" s="71" customFormat="1" x14ac:dyDescent="0.2">
      <c r="A2248" s="68" t="s">
        <v>12</v>
      </c>
      <c r="B2248" s="68" t="s">
        <v>24</v>
      </c>
      <c r="C2248" s="68" t="s">
        <v>9</v>
      </c>
      <c r="D2248" s="68" t="s">
        <v>351</v>
      </c>
      <c r="E2248" s="88">
        <f>+IF(ISNUMBER(DATA!H3135),DATA!H3135,"n/a")</f>
        <v>45963.040000000001</v>
      </c>
      <c r="F2248" s="79">
        <f>+IF(ISNUMBER(DATA!I3135),DATA!I3135,"n/a")</f>
        <v>-9.9401000000000003E-2</v>
      </c>
      <c r="G2248" s="88">
        <f>+IF(ISNUMBER(DATA!J3135),DATA!J3135,"n/a")</f>
        <v>167270.97</v>
      </c>
      <c r="H2248" s="79">
        <f>+IF(ISNUMBER(DATA!K3135),DATA!K3135,"n/a")</f>
        <v>-2.3646E-2</v>
      </c>
      <c r="I2248" s="88">
        <f>+IF(ISNUMBER(DATA!L3135),DATA!L3135,"n/a")</f>
        <v>341674.21</v>
      </c>
      <c r="J2248" s="79">
        <f>+IF(ISNUMBER(DATA!M3135),DATA!M3135,"n/a")</f>
        <v>8.3660000000000002E-3</v>
      </c>
      <c r="K2248" s="88">
        <f>+IF(ISNUMBER(DATA!N3135),DATA!N3135,"n/a")</f>
        <v>661036.41</v>
      </c>
      <c r="L2248" s="79">
        <f>+IF(ISNUMBER(DATA!O3135),DATA!O3135,"n/a")</f>
        <v>1.2642E-2</v>
      </c>
      <c r="M2248" s="68"/>
      <c r="N2248" s="68"/>
      <c r="O2248" s="68"/>
      <c r="P2248" s="68"/>
      <c r="Q2248" s="68"/>
      <c r="S2248" s="72"/>
      <c r="U2248" s="72"/>
      <c r="W2248" s="72"/>
      <c r="Y2248" s="72"/>
    </row>
    <row r="2249" spans="1:25" s="71" customFormat="1" x14ac:dyDescent="0.2">
      <c r="A2249" s="68" t="s">
        <v>12</v>
      </c>
      <c r="B2249" s="68" t="s">
        <v>24</v>
      </c>
      <c r="C2249" s="68" t="s">
        <v>9</v>
      </c>
      <c r="D2249" s="68" t="s">
        <v>352</v>
      </c>
      <c r="E2249" s="88">
        <f>+IF(ISNUMBER(DATA!H3136),DATA!H3136,"n/a")</f>
        <v>87271.06</v>
      </c>
      <c r="F2249" s="79">
        <f>+IF(ISNUMBER(DATA!I3136),DATA!I3136,"n/a")</f>
        <v>1.6157000000000001E-2</v>
      </c>
      <c r="G2249" s="88">
        <f>+IF(ISNUMBER(DATA!J3136),DATA!J3136,"n/a")</f>
        <v>298608.37</v>
      </c>
      <c r="H2249" s="79">
        <f>+IF(ISNUMBER(DATA!K3136),DATA!K3136,"n/a")</f>
        <v>3.1101E-2</v>
      </c>
      <c r="I2249" s="88">
        <f>+IF(ISNUMBER(DATA!L3136),DATA!L3136,"n/a")</f>
        <v>596089.23</v>
      </c>
      <c r="J2249" s="79">
        <f>+IF(ISNUMBER(DATA!M3136),DATA!M3136,"n/a")</f>
        <v>-1.1212E-2</v>
      </c>
      <c r="K2249" s="88">
        <f>+IF(ISNUMBER(DATA!N3136),DATA!N3136,"n/a")</f>
        <v>1153571.72</v>
      </c>
      <c r="L2249" s="79">
        <f>+IF(ISNUMBER(DATA!O3136),DATA!O3136,"n/a")</f>
        <v>-0.19908400000000001</v>
      </c>
      <c r="M2249" s="68"/>
      <c r="N2249" s="68"/>
      <c r="O2249" s="68"/>
      <c r="P2249" s="68"/>
      <c r="Q2249" s="68"/>
      <c r="S2249" s="72"/>
      <c r="U2249" s="72"/>
      <c r="W2249" s="72"/>
      <c r="Y2249" s="72"/>
    </row>
    <row r="2250" spans="1:25" x14ac:dyDescent="0.2">
      <c r="E2250" s="102"/>
      <c r="F2250" s="104"/>
      <c r="G2250" s="102"/>
      <c r="H2250" s="104"/>
      <c r="I2250" s="102"/>
      <c r="J2250" s="104"/>
      <c r="K2250" s="102"/>
      <c r="L2250" s="104"/>
    </row>
    <row r="2251" spans="1:25" s="71" customFormat="1" x14ac:dyDescent="0.2">
      <c r="A2251" s="68" t="s">
        <v>12</v>
      </c>
      <c r="B2251" s="68" t="s">
        <v>24</v>
      </c>
      <c r="C2251" s="68" t="s">
        <v>25</v>
      </c>
      <c r="D2251" s="68" t="s">
        <v>278</v>
      </c>
      <c r="E2251" s="88">
        <f>+IF(ISNUMBER(DATA!H3146),DATA!H3146,"n/a")</f>
        <v>100949.8</v>
      </c>
      <c r="F2251" s="79">
        <f>+IF(ISNUMBER(DATA!I3146),DATA!I3146,"n/a")</f>
        <v>-1.1783E-2</v>
      </c>
      <c r="G2251" s="88">
        <f>+IF(ISNUMBER(DATA!J3146),DATA!J3146,"n/a")</f>
        <v>348506.13</v>
      </c>
      <c r="H2251" s="79">
        <f>+IF(ISNUMBER(DATA!K3146),DATA!K3146,"n/a")</f>
        <v>7.5782000000000002E-2</v>
      </c>
      <c r="I2251" s="88">
        <f>+IF(ISNUMBER(DATA!L3146),DATA!L3146,"n/a")</f>
        <v>699628.6</v>
      </c>
      <c r="J2251" s="79">
        <f>+IF(ISNUMBER(DATA!M3146),DATA!M3146,"n/a")</f>
        <v>2.6362E-2</v>
      </c>
      <c r="K2251" s="88">
        <f>+IF(ISNUMBER(DATA!N3146),DATA!N3146,"n/a")</f>
        <v>1421917.78</v>
      </c>
      <c r="L2251" s="79">
        <f>+IF(ISNUMBER(DATA!O3146),DATA!O3146,"n/a")</f>
        <v>1.7425E-2</v>
      </c>
      <c r="M2251" s="68"/>
      <c r="N2251" s="68"/>
      <c r="O2251" s="68"/>
      <c r="P2251" s="68"/>
      <c r="Q2251" s="68"/>
      <c r="S2251" s="72"/>
      <c r="U2251" s="72"/>
      <c r="W2251" s="72"/>
      <c r="Y2251" s="72"/>
    </row>
    <row r="2252" spans="1:25" s="71" customFormat="1" x14ac:dyDescent="0.2">
      <c r="A2252" s="68" t="s">
        <v>12</v>
      </c>
      <c r="B2252" s="68" t="s">
        <v>24</v>
      </c>
      <c r="C2252" s="68" t="s">
        <v>25</v>
      </c>
      <c r="D2252" s="68" t="s">
        <v>279</v>
      </c>
      <c r="E2252" s="88">
        <f>+IF(ISNUMBER(DATA!H3147),DATA!H3147,"n/a")</f>
        <v>129806.44</v>
      </c>
      <c r="F2252" s="79">
        <f>+IF(ISNUMBER(DATA!I3147),DATA!I3147,"n/a")</f>
        <v>5.9389999999999998E-3</v>
      </c>
      <c r="G2252" s="88">
        <f>+IF(ISNUMBER(DATA!J3147),DATA!J3147,"n/a")</f>
        <v>420577.61</v>
      </c>
      <c r="H2252" s="79">
        <f>+IF(ISNUMBER(DATA!K3147),DATA!K3147,"n/a")</f>
        <v>3.2286000000000002E-2</v>
      </c>
      <c r="I2252" s="88">
        <f>+IF(ISNUMBER(DATA!L3147),DATA!L3147,"n/a")</f>
        <v>850325.44</v>
      </c>
      <c r="J2252" s="79">
        <f>+IF(ISNUMBER(DATA!M3147),DATA!M3147,"n/a")</f>
        <v>1.0515999999999999E-2</v>
      </c>
      <c r="K2252" s="88">
        <f>+IF(ISNUMBER(DATA!N3147),DATA!N3147,"n/a")</f>
        <v>1722950.77</v>
      </c>
      <c r="L2252" s="79">
        <f>+IF(ISNUMBER(DATA!O3147),DATA!O3147,"n/a")</f>
        <v>-5.2909999999999997E-3</v>
      </c>
      <c r="M2252" s="68"/>
      <c r="N2252" s="68"/>
      <c r="O2252" s="68"/>
      <c r="P2252" s="68"/>
      <c r="Q2252" s="68"/>
      <c r="S2252" s="72"/>
      <c r="U2252" s="72"/>
      <c r="W2252" s="72"/>
      <c r="Y2252" s="72"/>
    </row>
    <row r="2253" spans="1:25" s="71" customFormat="1" x14ac:dyDescent="0.2">
      <c r="A2253" s="68" t="s">
        <v>12</v>
      </c>
      <c r="B2253" s="68" t="s">
        <v>24</v>
      </c>
      <c r="C2253" s="68" t="s">
        <v>25</v>
      </c>
      <c r="D2253" s="68" t="s">
        <v>280</v>
      </c>
      <c r="E2253" s="88">
        <f>+IF(ISNUMBER(DATA!H3148),DATA!H3148,"n/a")</f>
        <v>288050.02</v>
      </c>
      <c r="F2253" s="79">
        <f>+IF(ISNUMBER(DATA!I3148),DATA!I3148,"n/a")</f>
        <v>2.2532E-2</v>
      </c>
      <c r="G2253" s="88">
        <f>+IF(ISNUMBER(DATA!J3148),DATA!J3148,"n/a")</f>
        <v>974381.81</v>
      </c>
      <c r="H2253" s="79">
        <f>+IF(ISNUMBER(DATA!K3148),DATA!K3148,"n/a")</f>
        <v>5.4494000000000001E-2</v>
      </c>
      <c r="I2253" s="88">
        <f>+IF(ISNUMBER(DATA!L3148),DATA!L3148,"n/a")</f>
        <v>2076512.3</v>
      </c>
      <c r="J2253" s="79">
        <f>+IF(ISNUMBER(DATA!M3148),DATA!M3148,"n/a")</f>
        <v>0.102004</v>
      </c>
      <c r="K2253" s="88">
        <f>+IF(ISNUMBER(DATA!N3148),DATA!N3148,"n/a")</f>
        <v>4092876.87</v>
      </c>
      <c r="L2253" s="79">
        <f>+IF(ISNUMBER(DATA!O3148),DATA!O3148,"n/a")</f>
        <v>5.6940999999999999E-2</v>
      </c>
      <c r="M2253" s="68"/>
      <c r="N2253" s="68"/>
      <c r="O2253" s="68"/>
      <c r="P2253" s="68"/>
      <c r="Q2253" s="68"/>
      <c r="S2253" s="72"/>
      <c r="U2253" s="72"/>
      <c r="W2253" s="72"/>
      <c r="Y2253" s="72"/>
    </row>
    <row r="2254" spans="1:25" s="71" customFormat="1" x14ac:dyDescent="0.2">
      <c r="A2254" s="68" t="s">
        <v>12</v>
      </c>
      <c r="B2254" s="68" t="s">
        <v>24</v>
      </c>
      <c r="C2254" s="68" t="s">
        <v>25</v>
      </c>
      <c r="D2254" s="68" t="s">
        <v>281</v>
      </c>
      <c r="E2254" s="88">
        <f>+IF(ISNUMBER(DATA!H3149),DATA!H3149,"n/a")</f>
        <v>82691.28</v>
      </c>
      <c r="F2254" s="79">
        <f>+IF(ISNUMBER(DATA!I3149),DATA!I3149,"n/a")</f>
        <v>-1.2439E-2</v>
      </c>
      <c r="G2254" s="88">
        <f>+IF(ISNUMBER(DATA!J3149),DATA!J3149,"n/a")</f>
        <v>279627.11</v>
      </c>
      <c r="H2254" s="79">
        <f>+IF(ISNUMBER(DATA!K3149),DATA!K3149,"n/a")</f>
        <v>7.9500000000000003E-4</v>
      </c>
      <c r="I2254" s="88">
        <f>+IF(ISNUMBER(DATA!L3149),DATA!L3149,"n/a")</f>
        <v>572757.31999999995</v>
      </c>
      <c r="J2254" s="79">
        <f>+IF(ISNUMBER(DATA!M3149),DATA!M3149,"n/a")</f>
        <v>-3.7088000000000003E-2</v>
      </c>
      <c r="K2254" s="88">
        <f>+IF(ISNUMBER(DATA!N3149),DATA!N3149,"n/a")</f>
        <v>1127533.3799999999</v>
      </c>
      <c r="L2254" s="79">
        <f>+IF(ISNUMBER(DATA!O3149),DATA!O3149,"n/a")</f>
        <v>-7.3177000000000006E-2</v>
      </c>
      <c r="M2254" s="68"/>
      <c r="N2254" s="68"/>
      <c r="O2254" s="68"/>
      <c r="P2254" s="68"/>
      <c r="Q2254" s="68"/>
      <c r="S2254" s="72"/>
      <c r="U2254" s="72"/>
      <c r="W2254" s="72"/>
      <c r="Y2254" s="72"/>
    </row>
    <row r="2255" spans="1:25" s="71" customFormat="1" x14ac:dyDescent="0.2">
      <c r="A2255" s="68" t="s">
        <v>12</v>
      </c>
      <c r="B2255" s="68" t="s">
        <v>24</v>
      </c>
      <c r="C2255" s="68" t="s">
        <v>25</v>
      </c>
      <c r="D2255" s="68" t="s">
        <v>282</v>
      </c>
      <c r="E2255" s="88">
        <f>+IF(ISNUMBER(DATA!H3150),DATA!H3150,"n/a")</f>
        <v>303157.74</v>
      </c>
      <c r="F2255" s="79">
        <f>+IF(ISNUMBER(DATA!I3150),DATA!I3150,"n/a")</f>
        <v>0.11928</v>
      </c>
      <c r="G2255" s="88">
        <f>+IF(ISNUMBER(DATA!J3150),DATA!J3150,"n/a")</f>
        <v>1051106.1100000001</v>
      </c>
      <c r="H2255" s="79">
        <f>+IF(ISNUMBER(DATA!K3150),DATA!K3150,"n/a")</f>
        <v>0.125282</v>
      </c>
      <c r="I2255" s="88">
        <f>+IF(ISNUMBER(DATA!L3150),DATA!L3150,"n/a")</f>
        <v>2212470.35</v>
      </c>
      <c r="J2255" s="79">
        <f>+IF(ISNUMBER(DATA!M3150),DATA!M3150,"n/a")</f>
        <v>0.121534</v>
      </c>
      <c r="K2255" s="88">
        <f>+IF(ISNUMBER(DATA!N3150),DATA!N3150,"n/a")</f>
        <v>4425075.66</v>
      </c>
      <c r="L2255" s="79">
        <f>+IF(ISNUMBER(DATA!O3150),DATA!O3150,"n/a")</f>
        <v>1.2356000000000001E-2</v>
      </c>
      <c r="M2255" s="68"/>
      <c r="N2255" s="68"/>
      <c r="O2255" s="68"/>
      <c r="P2255" s="68"/>
      <c r="Q2255" s="68"/>
      <c r="S2255" s="72"/>
      <c r="U2255" s="72"/>
      <c r="W2255" s="72"/>
      <c r="Y2255" s="72"/>
    </row>
    <row r="2256" spans="1:25" s="71" customFormat="1" x14ac:dyDescent="0.2">
      <c r="A2256" s="68" t="s">
        <v>12</v>
      </c>
      <c r="B2256" s="68" t="s">
        <v>24</v>
      </c>
      <c r="C2256" s="68" t="s">
        <v>25</v>
      </c>
      <c r="D2256" s="68" t="s">
        <v>283</v>
      </c>
      <c r="E2256" s="88">
        <f>+IF(ISNUMBER(DATA!H3151),DATA!H3151,"n/a")</f>
        <v>116136.78</v>
      </c>
      <c r="F2256" s="79">
        <f>+IF(ISNUMBER(DATA!I3151),DATA!I3151,"n/a")</f>
        <v>1.282E-2</v>
      </c>
      <c r="G2256" s="88">
        <f>+IF(ISNUMBER(DATA!J3151),DATA!J3151,"n/a")</f>
        <v>347052.9</v>
      </c>
      <c r="H2256" s="79">
        <f>+IF(ISNUMBER(DATA!K3151),DATA!K3151,"n/a")</f>
        <v>-0.125081</v>
      </c>
      <c r="I2256" s="88">
        <f>+IF(ISNUMBER(DATA!L3151),DATA!L3151,"n/a")</f>
        <v>806118.39</v>
      </c>
      <c r="J2256" s="79">
        <f>+IF(ISNUMBER(DATA!M3151),DATA!M3151,"n/a")</f>
        <v>-5.0012000000000001E-2</v>
      </c>
      <c r="K2256" s="88">
        <f>+IF(ISNUMBER(DATA!N3151),DATA!N3151,"n/a")</f>
        <v>1745376.79</v>
      </c>
      <c r="L2256" s="79">
        <f>+IF(ISNUMBER(DATA!O3151),DATA!O3151,"n/a")</f>
        <v>-4.7920000000000003E-3</v>
      </c>
      <c r="M2256" s="68"/>
      <c r="N2256" s="68"/>
      <c r="O2256" s="68"/>
      <c r="P2256" s="68"/>
      <c r="Q2256" s="68"/>
      <c r="S2256" s="72"/>
      <c r="U2256" s="72"/>
      <c r="W2256" s="72"/>
      <c r="Y2256" s="72"/>
    </row>
    <row r="2257" spans="1:25" s="71" customFormat="1" x14ac:dyDescent="0.2">
      <c r="A2257" s="68" t="s">
        <v>12</v>
      </c>
      <c r="B2257" s="68" t="s">
        <v>24</v>
      </c>
      <c r="C2257" s="68" t="s">
        <v>25</v>
      </c>
      <c r="D2257" s="68" t="s">
        <v>284</v>
      </c>
      <c r="E2257" s="88">
        <f>+IF(ISNUMBER(DATA!H3152),DATA!H3152,"n/a")</f>
        <v>57179.29</v>
      </c>
      <c r="F2257" s="79">
        <f>+IF(ISNUMBER(DATA!I3152),DATA!I3152,"n/a")</f>
        <v>-0.23587900000000001</v>
      </c>
      <c r="G2257" s="88">
        <f>+IF(ISNUMBER(DATA!J3152),DATA!J3152,"n/a")</f>
        <v>199299.34</v>
      </c>
      <c r="H2257" s="79">
        <f>+IF(ISNUMBER(DATA!K3152),DATA!K3152,"n/a")</f>
        <v>-0.229186</v>
      </c>
      <c r="I2257" s="88">
        <f>+IF(ISNUMBER(DATA!L3152),DATA!L3152,"n/a")</f>
        <v>459960.91</v>
      </c>
      <c r="J2257" s="79">
        <f>+IF(ISNUMBER(DATA!M3152),DATA!M3152,"n/a")</f>
        <v>-0.15378800000000001</v>
      </c>
      <c r="K2257" s="88">
        <f>+IF(ISNUMBER(DATA!N3152),DATA!N3152,"n/a")</f>
        <v>1006649.87</v>
      </c>
      <c r="L2257" s="79">
        <f>+IF(ISNUMBER(DATA!O3152),DATA!O3152,"n/a")</f>
        <v>-9.7664000000000001E-2</v>
      </c>
      <c r="M2257" s="68"/>
      <c r="N2257" s="68"/>
      <c r="O2257" s="68"/>
      <c r="P2257" s="68"/>
      <c r="Q2257" s="68"/>
      <c r="S2257" s="72"/>
      <c r="U2257" s="72"/>
      <c r="W2257" s="72"/>
      <c r="Y2257" s="72"/>
    </row>
    <row r="2258" spans="1:25" s="71" customFormat="1" x14ac:dyDescent="0.2">
      <c r="A2258" s="68" t="s">
        <v>12</v>
      </c>
      <c r="B2258" s="68" t="s">
        <v>24</v>
      </c>
      <c r="C2258" s="68" t="s">
        <v>25</v>
      </c>
      <c r="D2258" s="68" t="s">
        <v>285</v>
      </c>
      <c r="E2258" s="88">
        <f>+IF(ISNUMBER(DATA!H3153),DATA!H3153,"n/a")</f>
        <v>231619.33</v>
      </c>
      <c r="F2258" s="79">
        <f>+IF(ISNUMBER(DATA!I3153),DATA!I3153,"n/a")</f>
        <v>6.6114999999999993E-2</v>
      </c>
      <c r="G2258" s="88">
        <f>+IF(ISNUMBER(DATA!J3153),DATA!J3153,"n/a")</f>
        <v>818375.69</v>
      </c>
      <c r="H2258" s="79">
        <f>+IF(ISNUMBER(DATA!K3153),DATA!K3153,"n/a")</f>
        <v>4.0104000000000001E-2</v>
      </c>
      <c r="I2258" s="88">
        <f>+IF(ISNUMBER(DATA!L3153),DATA!L3153,"n/a")</f>
        <v>1645020.61</v>
      </c>
      <c r="J2258" s="79">
        <f>+IF(ISNUMBER(DATA!M3153),DATA!M3153,"n/a")</f>
        <v>2.3963000000000002E-2</v>
      </c>
      <c r="K2258" s="88">
        <f>+IF(ISNUMBER(DATA!N3153),DATA!N3153,"n/a")</f>
        <v>3358584.82</v>
      </c>
      <c r="L2258" s="79">
        <f>+IF(ISNUMBER(DATA!O3153),DATA!O3153,"n/a")</f>
        <v>4.7530000000000003E-3</v>
      </c>
      <c r="M2258" s="68"/>
      <c r="N2258" s="68"/>
      <c r="O2258" s="68"/>
      <c r="P2258" s="68"/>
      <c r="Q2258" s="68"/>
      <c r="S2258" s="72"/>
      <c r="U2258" s="72"/>
      <c r="W2258" s="72"/>
      <c r="Y2258" s="72"/>
    </row>
    <row r="2259" spans="1:25" s="71" customFormat="1" x14ac:dyDescent="0.2">
      <c r="A2259" s="68" t="s">
        <v>12</v>
      </c>
      <c r="B2259" s="68" t="s">
        <v>24</v>
      </c>
      <c r="C2259" s="68" t="s">
        <v>25</v>
      </c>
      <c r="D2259" s="68" t="s">
        <v>286</v>
      </c>
      <c r="E2259" s="88">
        <f>+IF(ISNUMBER(DATA!H3154),DATA!H3154,"n/a")</f>
        <v>107117.45</v>
      </c>
      <c r="F2259" s="79">
        <f>+IF(ISNUMBER(DATA!I3154),DATA!I3154,"n/a")</f>
        <v>-5.7861999999999997E-2</v>
      </c>
      <c r="G2259" s="88">
        <f>+IF(ISNUMBER(DATA!J3154),DATA!J3154,"n/a")</f>
        <v>378258.94</v>
      </c>
      <c r="H2259" s="79">
        <f>+IF(ISNUMBER(DATA!K3154),DATA!K3154,"n/a")</f>
        <v>-1.17E-3</v>
      </c>
      <c r="I2259" s="88">
        <f>+IF(ISNUMBER(DATA!L3154),DATA!L3154,"n/a")</f>
        <v>730876.81</v>
      </c>
      <c r="J2259" s="79">
        <f>+IF(ISNUMBER(DATA!M3154),DATA!M3154,"n/a")</f>
        <v>-2.3338000000000001E-2</v>
      </c>
      <c r="K2259" s="88">
        <f>+IF(ISNUMBER(DATA!N3154),DATA!N3154,"n/a")</f>
        <v>1432360.21</v>
      </c>
      <c r="L2259" s="79">
        <f>+IF(ISNUMBER(DATA!O3154),DATA!O3154,"n/a")</f>
        <v>-2.4566000000000001E-2</v>
      </c>
      <c r="M2259" s="68"/>
      <c r="N2259" s="68"/>
      <c r="O2259" s="68"/>
      <c r="P2259" s="68"/>
      <c r="Q2259" s="68"/>
      <c r="S2259" s="72"/>
      <c r="U2259" s="72"/>
      <c r="W2259" s="72"/>
      <c r="Y2259" s="72"/>
    </row>
    <row r="2260" spans="1:25" s="71" customFormat="1" x14ac:dyDescent="0.2">
      <c r="A2260" s="68" t="s">
        <v>12</v>
      </c>
      <c r="B2260" s="68" t="s">
        <v>24</v>
      </c>
      <c r="C2260" s="68" t="s">
        <v>25</v>
      </c>
      <c r="D2260" s="68" t="s">
        <v>287</v>
      </c>
      <c r="E2260" s="88">
        <f>+IF(ISNUMBER(DATA!H3155),DATA!H3155,"n/a")</f>
        <v>86097.14</v>
      </c>
      <c r="F2260" s="79">
        <f>+IF(ISNUMBER(DATA!I3155),DATA!I3155,"n/a")</f>
        <v>-6.9306000000000006E-2</v>
      </c>
      <c r="G2260" s="88">
        <f>+IF(ISNUMBER(DATA!J3155),DATA!J3155,"n/a")</f>
        <v>352754.9</v>
      </c>
      <c r="H2260" s="79">
        <f>+IF(ISNUMBER(DATA!K3155),DATA!K3155,"n/a")</f>
        <v>-4.2269000000000001E-2</v>
      </c>
      <c r="I2260" s="88">
        <f>+IF(ISNUMBER(DATA!L3155),DATA!L3155,"n/a")</f>
        <v>682054.83</v>
      </c>
      <c r="J2260" s="79">
        <f>+IF(ISNUMBER(DATA!M3155),DATA!M3155,"n/a")</f>
        <v>-8.8239999999999999E-2</v>
      </c>
      <c r="K2260" s="88">
        <f>+IF(ISNUMBER(DATA!N3155),DATA!N3155,"n/a")</f>
        <v>1688751.95</v>
      </c>
      <c r="L2260" s="79">
        <f>+IF(ISNUMBER(DATA!O3155),DATA!O3155,"n/a")</f>
        <v>0.12612000000000001</v>
      </c>
      <c r="M2260" s="68"/>
      <c r="N2260" s="68"/>
      <c r="O2260" s="68"/>
      <c r="P2260" s="68"/>
      <c r="Q2260" s="68"/>
      <c r="S2260" s="72"/>
      <c r="U2260" s="72"/>
      <c r="W2260" s="72"/>
      <c r="Y2260" s="72"/>
    </row>
    <row r="2261" spans="1:25" s="71" customFormat="1" x14ac:dyDescent="0.2">
      <c r="A2261" s="68" t="s">
        <v>12</v>
      </c>
      <c r="B2261" s="68" t="s">
        <v>24</v>
      </c>
      <c r="C2261" s="68" t="s">
        <v>25</v>
      </c>
      <c r="D2261" s="68" t="s">
        <v>288</v>
      </c>
      <c r="E2261" s="88">
        <f>+IF(ISNUMBER(DATA!H3156),DATA!H3156,"n/a")</f>
        <v>82397.84</v>
      </c>
      <c r="F2261" s="79">
        <f>+IF(ISNUMBER(DATA!I3156),DATA!I3156,"n/a")</f>
        <v>-8.5579000000000002E-2</v>
      </c>
      <c r="G2261" s="88">
        <f>+IF(ISNUMBER(DATA!J3156),DATA!J3156,"n/a")</f>
        <v>302131.68</v>
      </c>
      <c r="H2261" s="79">
        <f>+IF(ISNUMBER(DATA!K3156),DATA!K3156,"n/a")</f>
        <v>-3.9007E-2</v>
      </c>
      <c r="I2261" s="88">
        <f>+IF(ISNUMBER(DATA!L3156),DATA!L3156,"n/a")</f>
        <v>618971.06999999995</v>
      </c>
      <c r="J2261" s="79">
        <f>+IF(ISNUMBER(DATA!M3156),DATA!M3156,"n/a")</f>
        <v>-3.1699999999999999E-2</v>
      </c>
      <c r="K2261" s="88">
        <f>+IF(ISNUMBER(DATA!N3156),DATA!N3156,"n/a")</f>
        <v>1285517.76</v>
      </c>
      <c r="L2261" s="79">
        <f>+IF(ISNUMBER(DATA!O3156),DATA!O3156,"n/a")</f>
        <v>2.3571000000000002E-2</v>
      </c>
      <c r="M2261" s="68"/>
      <c r="N2261" s="68"/>
      <c r="O2261" s="68"/>
      <c r="P2261" s="68"/>
      <c r="Q2261" s="68"/>
      <c r="S2261" s="72"/>
      <c r="U2261" s="72"/>
      <c r="W2261" s="72"/>
      <c r="Y2261" s="72"/>
    </row>
    <row r="2262" spans="1:25" s="71" customFormat="1" x14ac:dyDescent="0.2">
      <c r="A2262" s="68" t="s">
        <v>12</v>
      </c>
      <c r="B2262" s="68" t="s">
        <v>24</v>
      </c>
      <c r="C2262" s="68" t="s">
        <v>25</v>
      </c>
      <c r="D2262" s="68" t="s">
        <v>289</v>
      </c>
      <c r="E2262" s="88">
        <f>+IF(ISNUMBER(DATA!H3157),DATA!H3157,"n/a")</f>
        <v>210476.71</v>
      </c>
      <c r="F2262" s="79">
        <f>+IF(ISNUMBER(DATA!I3157),DATA!I3157,"n/a")</f>
        <v>-8.3255999999999997E-2</v>
      </c>
      <c r="G2262" s="88">
        <f>+IF(ISNUMBER(DATA!J3157),DATA!J3157,"n/a")</f>
        <v>716492.3</v>
      </c>
      <c r="H2262" s="79">
        <f>+IF(ISNUMBER(DATA!K3157),DATA!K3157,"n/a")</f>
        <v>-3.8246000000000002E-2</v>
      </c>
      <c r="I2262" s="88">
        <f>+IF(ISNUMBER(DATA!L3157),DATA!L3157,"n/a")</f>
        <v>1454372.36</v>
      </c>
      <c r="J2262" s="79">
        <f>+IF(ISNUMBER(DATA!M3157),DATA!M3157,"n/a")</f>
        <v>-5.5112000000000001E-2</v>
      </c>
      <c r="K2262" s="88">
        <f>+IF(ISNUMBER(DATA!N3157),DATA!N3157,"n/a")</f>
        <v>2957395.36</v>
      </c>
      <c r="L2262" s="79">
        <f>+IF(ISNUMBER(DATA!O3157),DATA!O3157,"n/a")</f>
        <v>-6.3725000000000004E-2</v>
      </c>
      <c r="M2262" s="68"/>
      <c r="N2262" s="68"/>
      <c r="O2262" s="68"/>
      <c r="P2262" s="68"/>
      <c r="Q2262" s="68"/>
      <c r="S2262" s="72"/>
      <c r="U2262" s="72"/>
      <c r="W2262" s="72"/>
      <c r="Y2262" s="72"/>
    </row>
    <row r="2263" spans="1:25" s="71" customFormat="1" x14ac:dyDescent="0.2">
      <c r="A2263" s="68" t="s">
        <v>12</v>
      </c>
      <c r="B2263" s="68" t="s">
        <v>24</v>
      </c>
      <c r="C2263" s="68" t="s">
        <v>25</v>
      </c>
      <c r="D2263" s="68" t="s">
        <v>290</v>
      </c>
      <c r="E2263" s="88">
        <f>+IF(ISNUMBER(DATA!H3158),DATA!H3158,"n/a")</f>
        <v>201538.42</v>
      </c>
      <c r="F2263" s="79">
        <f>+IF(ISNUMBER(DATA!I3158),DATA!I3158,"n/a")</f>
        <v>-0.14335200000000001</v>
      </c>
      <c r="G2263" s="88">
        <f>+IF(ISNUMBER(DATA!J3158),DATA!J3158,"n/a")</f>
        <v>695147.08</v>
      </c>
      <c r="H2263" s="79">
        <f>+IF(ISNUMBER(DATA!K3158),DATA!K3158,"n/a")</f>
        <v>-0.128693</v>
      </c>
      <c r="I2263" s="88">
        <f>+IF(ISNUMBER(DATA!L3158),DATA!L3158,"n/a")</f>
        <v>1499371.3</v>
      </c>
      <c r="J2263" s="79">
        <f>+IF(ISNUMBER(DATA!M3158),DATA!M3158,"n/a")</f>
        <v>-8.4779999999999994E-2</v>
      </c>
      <c r="K2263" s="88">
        <f>+IF(ISNUMBER(DATA!N3158),DATA!N3158,"n/a")</f>
        <v>3226895.31</v>
      </c>
      <c r="L2263" s="79">
        <f>+IF(ISNUMBER(DATA!O3158),DATA!O3158,"n/a")</f>
        <v>-4.4616999999999997E-2</v>
      </c>
      <c r="M2263" s="68"/>
      <c r="N2263" s="68"/>
      <c r="O2263" s="68"/>
      <c r="P2263" s="68"/>
      <c r="Q2263" s="68"/>
      <c r="S2263" s="72"/>
      <c r="U2263" s="72"/>
      <c r="W2263" s="72"/>
      <c r="Y2263" s="72"/>
    </row>
    <row r="2264" spans="1:25" s="71" customFormat="1" x14ac:dyDescent="0.2">
      <c r="A2264" s="68" t="s">
        <v>12</v>
      </c>
      <c r="B2264" s="68" t="s">
        <v>24</v>
      </c>
      <c r="C2264" s="68" t="s">
        <v>25</v>
      </c>
      <c r="D2264" s="68" t="s">
        <v>291</v>
      </c>
      <c r="E2264" s="88">
        <f>+IF(ISNUMBER(DATA!H3159),DATA!H3159,"n/a")</f>
        <v>211068.44</v>
      </c>
      <c r="F2264" s="79">
        <f>+IF(ISNUMBER(DATA!I3159),DATA!I3159,"n/a")</f>
        <v>-6.2531000000000003E-2</v>
      </c>
      <c r="G2264" s="88">
        <f>+IF(ISNUMBER(DATA!J3159),DATA!J3159,"n/a")</f>
        <v>744930.37</v>
      </c>
      <c r="H2264" s="79">
        <f>+IF(ISNUMBER(DATA!K3159),DATA!K3159,"n/a")</f>
        <v>3.699E-3</v>
      </c>
      <c r="I2264" s="88">
        <f>+IF(ISNUMBER(DATA!L3159),DATA!L3159,"n/a")</f>
        <v>1528703.27</v>
      </c>
      <c r="J2264" s="79">
        <f>+IF(ISNUMBER(DATA!M3159),DATA!M3159,"n/a")</f>
        <v>4.3325000000000002E-2</v>
      </c>
      <c r="K2264" s="88">
        <f>+IF(ISNUMBER(DATA!N3159),DATA!N3159,"n/a")</f>
        <v>2962953.46</v>
      </c>
      <c r="L2264" s="79">
        <f>+IF(ISNUMBER(DATA!O3159),DATA!O3159,"n/a")</f>
        <v>6.6866999999999996E-2</v>
      </c>
      <c r="M2264" s="68"/>
      <c r="N2264" s="68"/>
      <c r="O2264" s="68"/>
      <c r="P2264" s="68"/>
      <c r="Q2264" s="68"/>
      <c r="S2264" s="72"/>
      <c r="U2264" s="72"/>
      <c r="W2264" s="72"/>
      <c r="Y2264" s="72"/>
    </row>
    <row r="2265" spans="1:25" s="71" customFormat="1" x14ac:dyDescent="0.2">
      <c r="A2265" s="68" t="s">
        <v>12</v>
      </c>
      <c r="B2265" s="68" t="s">
        <v>24</v>
      </c>
      <c r="C2265" s="68" t="s">
        <v>25</v>
      </c>
      <c r="D2265" s="68" t="s">
        <v>292</v>
      </c>
      <c r="E2265" s="88">
        <f>+IF(ISNUMBER(DATA!H3160),DATA!H3160,"n/a")</f>
        <v>100813.41</v>
      </c>
      <c r="F2265" s="79">
        <f>+IF(ISNUMBER(DATA!I3160),DATA!I3160,"n/a")</f>
        <v>-0.112439</v>
      </c>
      <c r="G2265" s="88">
        <f>+IF(ISNUMBER(DATA!J3160),DATA!J3160,"n/a")</f>
        <v>356189.64</v>
      </c>
      <c r="H2265" s="79">
        <f>+IF(ISNUMBER(DATA!K3160),DATA!K3160,"n/a")</f>
        <v>-8.9200000000000008E-3</v>
      </c>
      <c r="I2265" s="88">
        <f>+IF(ISNUMBER(DATA!L3160),DATA!L3160,"n/a")</f>
        <v>728183.78</v>
      </c>
      <c r="J2265" s="79">
        <f>+IF(ISNUMBER(DATA!M3160),DATA!M3160,"n/a")</f>
        <v>1.7840000000000002E-2</v>
      </c>
      <c r="K2265" s="88">
        <f>+IF(ISNUMBER(DATA!N3160),DATA!N3160,"n/a")</f>
        <v>1400164.42</v>
      </c>
      <c r="L2265" s="79">
        <f>+IF(ISNUMBER(DATA!O3160),DATA!O3160,"n/a")</f>
        <v>2.6224000000000001E-2</v>
      </c>
      <c r="M2265" s="68"/>
      <c r="N2265" s="68"/>
      <c r="O2265" s="68"/>
      <c r="P2265" s="68"/>
      <c r="Q2265" s="68"/>
      <c r="S2265" s="72"/>
      <c r="U2265" s="72"/>
      <c r="W2265" s="72"/>
      <c r="Y2265" s="72"/>
    </row>
    <row r="2266" spans="1:25" s="71" customFormat="1" x14ac:dyDescent="0.2">
      <c r="A2266" s="68" t="s">
        <v>12</v>
      </c>
      <c r="B2266" s="68" t="s">
        <v>24</v>
      </c>
      <c r="C2266" s="68" t="s">
        <v>25</v>
      </c>
      <c r="D2266" s="68" t="s">
        <v>293</v>
      </c>
      <c r="E2266" s="88">
        <f>+IF(ISNUMBER(DATA!H3161),DATA!H3161,"n/a")</f>
        <v>150720.60999999999</v>
      </c>
      <c r="F2266" s="79">
        <f>+IF(ISNUMBER(DATA!I3161),DATA!I3161,"n/a")</f>
        <v>0.100743</v>
      </c>
      <c r="G2266" s="88">
        <f>+IF(ISNUMBER(DATA!J3161),DATA!J3161,"n/a")</f>
        <v>524911.31999999995</v>
      </c>
      <c r="H2266" s="79">
        <f>+IF(ISNUMBER(DATA!K3161),DATA!K3161,"n/a")</f>
        <v>7.6967999999999995E-2</v>
      </c>
      <c r="I2266" s="88">
        <f>+IF(ISNUMBER(DATA!L3161),DATA!L3161,"n/a")</f>
        <v>1036942.44</v>
      </c>
      <c r="J2266" s="79">
        <f>+IF(ISNUMBER(DATA!M3161),DATA!M3161,"n/a")</f>
        <v>6.3759999999999997E-2</v>
      </c>
      <c r="K2266" s="88">
        <f>+IF(ISNUMBER(DATA!N3161),DATA!N3161,"n/a")</f>
        <v>1946739.32</v>
      </c>
      <c r="L2266" s="79">
        <f>+IF(ISNUMBER(DATA!O3161),DATA!O3161,"n/a")</f>
        <v>-1.5330000000000001E-3</v>
      </c>
      <c r="M2266" s="68"/>
      <c r="N2266" s="68"/>
      <c r="O2266" s="68"/>
      <c r="P2266" s="68"/>
      <c r="Q2266" s="68"/>
      <c r="S2266" s="72"/>
      <c r="U2266" s="72"/>
      <c r="W2266" s="72"/>
      <c r="Y2266" s="72"/>
    </row>
    <row r="2267" spans="1:25" s="71" customFormat="1" x14ac:dyDescent="0.2">
      <c r="A2267" s="68" t="s">
        <v>12</v>
      </c>
      <c r="B2267" s="68" t="s">
        <v>24</v>
      </c>
      <c r="C2267" s="68" t="s">
        <v>25</v>
      </c>
      <c r="D2267" s="68" t="s">
        <v>294</v>
      </c>
      <c r="E2267" s="88">
        <f>+IF(ISNUMBER(DATA!H3162),DATA!H3162,"n/a")</f>
        <v>169331.8</v>
      </c>
      <c r="F2267" s="79">
        <f>+IF(ISNUMBER(DATA!I3162),DATA!I3162,"n/a")</f>
        <v>0.113082</v>
      </c>
      <c r="G2267" s="88">
        <f>+IF(ISNUMBER(DATA!J3162),DATA!J3162,"n/a")</f>
        <v>606224.04</v>
      </c>
      <c r="H2267" s="79">
        <f>+IF(ISNUMBER(DATA!K3162),DATA!K3162,"n/a")</f>
        <v>0.166684</v>
      </c>
      <c r="I2267" s="88">
        <f>+IF(ISNUMBER(DATA!L3162),DATA!L3162,"n/a")</f>
        <v>1279326.81</v>
      </c>
      <c r="J2267" s="79">
        <f>+IF(ISNUMBER(DATA!M3162),DATA!M3162,"n/a")</f>
        <v>0.14080899999999999</v>
      </c>
      <c r="K2267" s="88">
        <f>+IF(ISNUMBER(DATA!N3162),DATA!N3162,"n/a")</f>
        <v>2568955.25</v>
      </c>
      <c r="L2267" s="79">
        <f>+IF(ISNUMBER(DATA!O3162),DATA!O3162,"n/a")</f>
        <v>7.2579000000000005E-2</v>
      </c>
      <c r="M2267" s="68"/>
      <c r="N2267" s="68"/>
      <c r="O2267" s="68"/>
      <c r="P2267" s="68"/>
      <c r="Q2267" s="68"/>
      <c r="S2267" s="72"/>
      <c r="U2267" s="72"/>
      <c r="W2267" s="72"/>
      <c r="Y2267" s="72"/>
    </row>
    <row r="2268" spans="1:25" s="71" customFormat="1" x14ac:dyDescent="0.2">
      <c r="A2268" s="68" t="s">
        <v>12</v>
      </c>
      <c r="B2268" s="68" t="s">
        <v>24</v>
      </c>
      <c r="C2268" s="68" t="s">
        <v>25</v>
      </c>
      <c r="D2268" s="68" t="s">
        <v>295</v>
      </c>
      <c r="E2268" s="88">
        <f>+IF(ISNUMBER(DATA!H3163),DATA!H3163,"n/a")</f>
        <v>211190.57</v>
      </c>
      <c r="F2268" s="79">
        <f>+IF(ISNUMBER(DATA!I3163),DATA!I3163,"n/a")</f>
        <v>-6.3025999999999999E-2</v>
      </c>
      <c r="G2268" s="88">
        <f>+IF(ISNUMBER(DATA!J3163),DATA!J3163,"n/a")</f>
        <v>703969.09</v>
      </c>
      <c r="H2268" s="79">
        <f>+IF(ISNUMBER(DATA!K3163),DATA!K3163,"n/a")</f>
        <v>-7.009E-2</v>
      </c>
      <c r="I2268" s="88">
        <f>+IF(ISNUMBER(DATA!L3163),DATA!L3163,"n/a")</f>
        <v>1422737.73</v>
      </c>
      <c r="J2268" s="79">
        <f>+IF(ISNUMBER(DATA!M3163),DATA!M3163,"n/a")</f>
        <v>-8.8539999999999994E-2</v>
      </c>
      <c r="K2268" s="88">
        <f>+IF(ISNUMBER(DATA!N3163),DATA!N3163,"n/a")</f>
        <v>2886805.76</v>
      </c>
      <c r="L2268" s="79">
        <f>+IF(ISNUMBER(DATA!O3163),DATA!O3163,"n/a")</f>
        <v>-7.0199999999999999E-2</v>
      </c>
      <c r="M2268" s="68"/>
      <c r="N2268" s="68"/>
      <c r="O2268" s="68"/>
      <c r="P2268" s="68"/>
      <c r="Q2268" s="68"/>
      <c r="S2268" s="72"/>
      <c r="U2268" s="72"/>
      <c r="W2268" s="72"/>
      <c r="Y2268" s="72"/>
    </row>
    <row r="2269" spans="1:25" s="71" customFormat="1" x14ac:dyDescent="0.2">
      <c r="A2269" s="68" t="s">
        <v>12</v>
      </c>
      <c r="B2269" s="68" t="s">
        <v>24</v>
      </c>
      <c r="C2269" s="68" t="s">
        <v>25</v>
      </c>
      <c r="D2269" s="68" t="s">
        <v>296</v>
      </c>
      <c r="E2269" s="88">
        <f>+IF(ISNUMBER(DATA!H3164),DATA!H3164,"n/a")</f>
        <v>79535.38</v>
      </c>
      <c r="F2269" s="79">
        <f>+IF(ISNUMBER(DATA!I3164),DATA!I3164,"n/a")</f>
        <v>-4.3050999999999999E-2</v>
      </c>
      <c r="G2269" s="88">
        <f>+IF(ISNUMBER(DATA!J3164),DATA!J3164,"n/a")</f>
        <v>278253.78000000003</v>
      </c>
      <c r="H2269" s="79">
        <f>+IF(ISNUMBER(DATA!K3164),DATA!K3164,"n/a")</f>
        <v>2.9870000000000001E-3</v>
      </c>
      <c r="I2269" s="88">
        <f>+IF(ISNUMBER(DATA!L3164),DATA!L3164,"n/a")</f>
        <v>552564.34</v>
      </c>
      <c r="J2269" s="79">
        <f>+IF(ISNUMBER(DATA!M3164),DATA!M3164,"n/a")</f>
        <v>-7.1149999999999998E-3</v>
      </c>
      <c r="K2269" s="88">
        <f>+IF(ISNUMBER(DATA!N3164),DATA!N3164,"n/a")</f>
        <v>1073226.26</v>
      </c>
      <c r="L2269" s="79">
        <f>+IF(ISNUMBER(DATA!O3164),DATA!O3164,"n/a")</f>
        <v>-1.5283E-2</v>
      </c>
      <c r="M2269" s="68"/>
      <c r="N2269" s="68"/>
      <c r="O2269" s="68"/>
      <c r="P2269" s="68"/>
      <c r="Q2269" s="68"/>
      <c r="S2269" s="72"/>
      <c r="U2269" s="72"/>
      <c r="W2269" s="72"/>
      <c r="Y2269" s="72"/>
    </row>
    <row r="2270" spans="1:25" s="71" customFormat="1" x14ac:dyDescent="0.2">
      <c r="A2270" s="68" t="s">
        <v>12</v>
      </c>
      <c r="B2270" s="68" t="s">
        <v>24</v>
      </c>
      <c r="C2270" s="68" t="s">
        <v>25</v>
      </c>
      <c r="D2270" s="68" t="s">
        <v>297</v>
      </c>
      <c r="E2270" s="88">
        <f>+IF(ISNUMBER(DATA!H3165),DATA!H3165,"n/a")</f>
        <v>54424.03</v>
      </c>
      <c r="F2270" s="79">
        <f>+IF(ISNUMBER(DATA!I3165),DATA!I3165,"n/a")</f>
        <v>-4.5372000000000003E-2</v>
      </c>
      <c r="G2270" s="88">
        <f>+IF(ISNUMBER(DATA!J3165),DATA!J3165,"n/a")</f>
        <v>176492.78</v>
      </c>
      <c r="H2270" s="79">
        <f>+IF(ISNUMBER(DATA!K3165),DATA!K3165,"n/a")</f>
        <v>-1.8541999999999999E-2</v>
      </c>
      <c r="I2270" s="88">
        <f>+IF(ISNUMBER(DATA!L3165),DATA!L3165,"n/a")</f>
        <v>386727.04</v>
      </c>
      <c r="J2270" s="79">
        <f>+IF(ISNUMBER(DATA!M3165),DATA!M3165,"n/a")</f>
        <v>-4.7590000000000002E-3</v>
      </c>
      <c r="K2270" s="88">
        <f>+IF(ISNUMBER(DATA!N3165),DATA!N3165,"n/a")</f>
        <v>800790.25</v>
      </c>
      <c r="L2270" s="79">
        <f>+IF(ISNUMBER(DATA!O3165),DATA!O3165,"n/a")</f>
        <v>-9.1210000000000006E-3</v>
      </c>
      <c r="M2270" s="68"/>
      <c r="N2270" s="68"/>
      <c r="O2270" s="68"/>
      <c r="P2270" s="68"/>
      <c r="Q2270" s="68"/>
      <c r="S2270" s="72"/>
      <c r="U2270" s="72"/>
      <c r="W2270" s="72"/>
      <c r="Y2270" s="72"/>
    </row>
    <row r="2271" spans="1:25" s="71" customFormat="1" x14ac:dyDescent="0.2">
      <c r="A2271" s="68" t="s">
        <v>12</v>
      </c>
      <c r="B2271" s="68" t="s">
        <v>24</v>
      </c>
      <c r="C2271" s="68" t="s">
        <v>25</v>
      </c>
      <c r="D2271" s="68" t="s">
        <v>298</v>
      </c>
      <c r="E2271" s="88">
        <f>+IF(ISNUMBER(DATA!H3166),DATA!H3166,"n/a")</f>
        <v>102915.3</v>
      </c>
      <c r="F2271" s="79">
        <f>+IF(ISNUMBER(DATA!I3166),DATA!I3166,"n/a")</f>
        <v>0.26115899999999997</v>
      </c>
      <c r="G2271" s="88">
        <f>+IF(ISNUMBER(DATA!J3166),DATA!J3166,"n/a")</f>
        <v>315353.93</v>
      </c>
      <c r="H2271" s="79">
        <f>+IF(ISNUMBER(DATA!K3166),DATA!K3166,"n/a")</f>
        <v>6.1619999999999999E-3</v>
      </c>
      <c r="I2271" s="88">
        <f>+IF(ISNUMBER(DATA!L3166),DATA!L3166,"n/a")</f>
        <v>641001.15</v>
      </c>
      <c r="J2271" s="79">
        <f>+IF(ISNUMBER(DATA!M3166),DATA!M3166,"n/a")</f>
        <v>2.7789999999999999E-2</v>
      </c>
      <c r="K2271" s="88">
        <f>+IF(ISNUMBER(DATA!N3166),DATA!N3166,"n/a")</f>
        <v>1292613.97</v>
      </c>
      <c r="L2271" s="79">
        <f>+IF(ISNUMBER(DATA!O3166),DATA!O3166,"n/a")</f>
        <v>3.2987000000000002E-2</v>
      </c>
      <c r="M2271" s="68"/>
      <c r="N2271" s="68"/>
      <c r="O2271" s="68"/>
      <c r="P2271" s="68"/>
      <c r="Q2271" s="68"/>
      <c r="S2271" s="72"/>
      <c r="U2271" s="72"/>
      <c r="W2271" s="72"/>
      <c r="Y2271" s="72"/>
    </row>
    <row r="2272" spans="1:25" s="71" customFormat="1" x14ac:dyDescent="0.2">
      <c r="A2272" s="68" t="s">
        <v>12</v>
      </c>
      <c r="B2272" s="68" t="s">
        <v>24</v>
      </c>
      <c r="C2272" s="68" t="s">
        <v>25</v>
      </c>
      <c r="D2272" s="68" t="s">
        <v>299</v>
      </c>
      <c r="E2272" s="88">
        <f>+IF(ISNUMBER(DATA!H3167),DATA!H3167,"n/a")</f>
        <v>599273.34</v>
      </c>
      <c r="F2272" s="79">
        <f>+IF(ISNUMBER(DATA!I3167),DATA!I3167,"n/a")</f>
        <v>7.2734999999999994E-2</v>
      </c>
      <c r="G2272" s="88">
        <f>+IF(ISNUMBER(DATA!J3167),DATA!J3167,"n/a")</f>
        <v>1978894.42</v>
      </c>
      <c r="H2272" s="79">
        <f>+IF(ISNUMBER(DATA!K3167),DATA!K3167,"n/a")</f>
        <v>6.6148999999999999E-2</v>
      </c>
      <c r="I2272" s="88">
        <f>+IF(ISNUMBER(DATA!L3167),DATA!L3167,"n/a")</f>
        <v>4059754.08</v>
      </c>
      <c r="J2272" s="79">
        <f>+IF(ISNUMBER(DATA!M3167),DATA!M3167,"n/a")</f>
        <v>0.10388500000000001</v>
      </c>
      <c r="K2272" s="88">
        <f>+IF(ISNUMBER(DATA!N3167),DATA!N3167,"n/a")</f>
        <v>8135074.0800000001</v>
      </c>
      <c r="L2272" s="79">
        <f>+IF(ISNUMBER(DATA!O3167),DATA!O3167,"n/a")</f>
        <v>0.11128300000000001</v>
      </c>
      <c r="M2272" s="68"/>
      <c r="N2272" s="68"/>
      <c r="O2272" s="68"/>
      <c r="P2272" s="68"/>
      <c r="Q2272" s="68"/>
      <c r="S2272" s="72"/>
      <c r="U2272" s="72"/>
      <c r="W2272" s="72"/>
      <c r="Y2272" s="72"/>
    </row>
    <row r="2273" spans="1:25" s="71" customFormat="1" x14ac:dyDescent="0.2">
      <c r="A2273" s="68" t="s">
        <v>12</v>
      </c>
      <c r="B2273" s="68" t="s">
        <v>24</v>
      </c>
      <c r="C2273" s="68" t="s">
        <v>25</v>
      </c>
      <c r="D2273" s="68" t="s">
        <v>300</v>
      </c>
      <c r="E2273" s="88">
        <f>+IF(ISNUMBER(DATA!H3168),DATA!H3168,"n/a")</f>
        <v>35863.19</v>
      </c>
      <c r="F2273" s="79">
        <f>+IF(ISNUMBER(DATA!I3168),DATA!I3168,"n/a")</f>
        <v>-0.15731200000000001</v>
      </c>
      <c r="G2273" s="88">
        <f>+IF(ISNUMBER(DATA!J3168),DATA!J3168,"n/a")</f>
        <v>134649.73000000001</v>
      </c>
      <c r="H2273" s="79">
        <f>+IF(ISNUMBER(DATA!K3168),DATA!K3168,"n/a")</f>
        <v>-6.5208000000000002E-2</v>
      </c>
      <c r="I2273" s="88">
        <f>+IF(ISNUMBER(DATA!L3168),DATA!L3168,"n/a")</f>
        <v>271852.55</v>
      </c>
      <c r="J2273" s="79">
        <f>+IF(ISNUMBER(DATA!M3168),DATA!M3168,"n/a")</f>
        <v>-4.7376000000000001E-2</v>
      </c>
      <c r="K2273" s="88">
        <f>+IF(ISNUMBER(DATA!N3168),DATA!N3168,"n/a")</f>
        <v>540664.88</v>
      </c>
      <c r="L2273" s="79">
        <f>+IF(ISNUMBER(DATA!O3168),DATA!O3168,"n/a")</f>
        <v>-3.8338999999999998E-2</v>
      </c>
      <c r="M2273" s="68"/>
      <c r="N2273" s="68"/>
      <c r="O2273" s="68"/>
      <c r="P2273" s="68"/>
      <c r="Q2273" s="68"/>
      <c r="S2273" s="72"/>
      <c r="U2273" s="72"/>
      <c r="W2273" s="72"/>
      <c r="Y2273" s="72"/>
    </row>
    <row r="2274" spans="1:25" s="71" customFormat="1" x14ac:dyDescent="0.2">
      <c r="A2274" s="68" t="s">
        <v>12</v>
      </c>
      <c r="B2274" s="68" t="s">
        <v>24</v>
      </c>
      <c r="C2274" s="68" t="s">
        <v>25</v>
      </c>
      <c r="D2274" s="68" t="s">
        <v>301</v>
      </c>
      <c r="E2274" s="88">
        <f>+IF(ISNUMBER(DATA!H3169),DATA!H3169,"n/a")</f>
        <v>184169.01</v>
      </c>
      <c r="F2274" s="79">
        <f>+IF(ISNUMBER(DATA!I3169),DATA!I3169,"n/a")</f>
        <v>-1.4331E-2</v>
      </c>
      <c r="G2274" s="88">
        <f>+IF(ISNUMBER(DATA!J3169),DATA!J3169,"n/a")</f>
        <v>565874.64</v>
      </c>
      <c r="H2274" s="79">
        <f>+IF(ISNUMBER(DATA!K3169),DATA!K3169,"n/a")</f>
        <v>9.3279999999999995E-3</v>
      </c>
      <c r="I2274" s="88">
        <f>+IF(ISNUMBER(DATA!L3169),DATA!L3169,"n/a")</f>
        <v>1270473.8</v>
      </c>
      <c r="J2274" s="79">
        <f>+IF(ISNUMBER(DATA!M3169),DATA!M3169,"n/a")</f>
        <v>2.5524999999999999E-2</v>
      </c>
      <c r="K2274" s="88">
        <f>+IF(ISNUMBER(DATA!N3169),DATA!N3169,"n/a")</f>
        <v>2651048.41</v>
      </c>
      <c r="L2274" s="79">
        <f>+IF(ISNUMBER(DATA!O3169),DATA!O3169,"n/a")</f>
        <v>-7.7000000000000002E-3</v>
      </c>
      <c r="M2274" s="68"/>
      <c r="N2274" s="68"/>
      <c r="O2274" s="68"/>
      <c r="P2274" s="68"/>
      <c r="Q2274" s="68"/>
      <c r="S2274" s="72"/>
      <c r="U2274" s="72"/>
      <c r="W2274" s="72"/>
      <c r="Y2274" s="72"/>
    </row>
    <row r="2275" spans="1:25" s="71" customFormat="1" x14ac:dyDescent="0.2">
      <c r="A2275" s="68" t="s">
        <v>12</v>
      </c>
      <c r="B2275" s="68" t="s">
        <v>24</v>
      </c>
      <c r="C2275" s="68" t="s">
        <v>25</v>
      </c>
      <c r="D2275" s="68" t="s">
        <v>302</v>
      </c>
      <c r="E2275" s="88">
        <f>+IF(ISNUMBER(DATA!H3170),DATA!H3170,"n/a")</f>
        <v>163746.4</v>
      </c>
      <c r="F2275" s="79">
        <f>+IF(ISNUMBER(DATA!I3170),DATA!I3170,"n/a")</f>
        <v>-0.24884800000000001</v>
      </c>
      <c r="G2275" s="88">
        <f>+IF(ISNUMBER(DATA!J3170),DATA!J3170,"n/a")</f>
        <v>577428.88</v>
      </c>
      <c r="H2275" s="79">
        <f>+IF(ISNUMBER(DATA!K3170),DATA!K3170,"n/a")</f>
        <v>-4.6898000000000002E-2</v>
      </c>
      <c r="I2275" s="88">
        <f>+IF(ISNUMBER(DATA!L3170),DATA!L3170,"n/a")</f>
        <v>1219597.03</v>
      </c>
      <c r="J2275" s="79">
        <f>+IF(ISNUMBER(DATA!M3170),DATA!M3170,"n/a")</f>
        <v>0.135131</v>
      </c>
      <c r="K2275" s="88">
        <f>+IF(ISNUMBER(DATA!N3170),DATA!N3170,"n/a")</f>
        <v>2498188.5299999998</v>
      </c>
      <c r="L2275" s="79">
        <f>+IF(ISNUMBER(DATA!O3170),DATA!O3170,"n/a")</f>
        <v>0.120032</v>
      </c>
      <c r="M2275" s="68"/>
      <c r="N2275" s="68"/>
      <c r="O2275" s="68"/>
      <c r="P2275" s="68"/>
      <c r="Q2275" s="68"/>
      <c r="S2275" s="72"/>
      <c r="U2275" s="72"/>
      <c r="W2275" s="72"/>
      <c r="Y2275" s="72"/>
    </row>
    <row r="2276" spans="1:25" s="71" customFormat="1" x14ac:dyDescent="0.2">
      <c r="A2276" s="68" t="s">
        <v>12</v>
      </c>
      <c r="B2276" s="68" t="s">
        <v>24</v>
      </c>
      <c r="C2276" s="68" t="s">
        <v>25</v>
      </c>
      <c r="D2276" s="68" t="s">
        <v>303</v>
      </c>
      <c r="E2276" s="88">
        <f>+IF(ISNUMBER(DATA!H3171),DATA!H3171,"n/a")</f>
        <v>184214.77</v>
      </c>
      <c r="F2276" s="79">
        <f>+IF(ISNUMBER(DATA!I3171),DATA!I3171,"n/a")</f>
        <v>-0.16972400000000001</v>
      </c>
      <c r="G2276" s="88">
        <f>+IF(ISNUMBER(DATA!J3171),DATA!J3171,"n/a")</f>
        <v>630320.73</v>
      </c>
      <c r="H2276" s="79">
        <f>+IF(ISNUMBER(DATA!K3171),DATA!K3171,"n/a")</f>
        <v>-9.5066999999999999E-2</v>
      </c>
      <c r="I2276" s="88">
        <f>+IF(ISNUMBER(DATA!L3171),DATA!L3171,"n/a")</f>
        <v>1393465.15</v>
      </c>
      <c r="J2276" s="79">
        <f>+IF(ISNUMBER(DATA!M3171),DATA!M3171,"n/a")</f>
        <v>7.0974999999999996E-2</v>
      </c>
      <c r="K2276" s="88">
        <f>+IF(ISNUMBER(DATA!N3171),DATA!N3171,"n/a")</f>
        <v>2684437.64</v>
      </c>
      <c r="L2276" s="79">
        <f>+IF(ISNUMBER(DATA!O3171),DATA!O3171,"n/a")</f>
        <v>7.2995000000000004E-2</v>
      </c>
      <c r="M2276" s="68"/>
      <c r="N2276" s="68"/>
      <c r="O2276" s="68"/>
      <c r="P2276" s="68"/>
      <c r="Q2276" s="68"/>
      <c r="S2276" s="72"/>
      <c r="U2276" s="72"/>
      <c r="W2276" s="72"/>
      <c r="Y2276" s="72"/>
    </row>
    <row r="2277" spans="1:25" s="71" customFormat="1" x14ac:dyDescent="0.2">
      <c r="A2277" s="68" t="s">
        <v>12</v>
      </c>
      <c r="B2277" s="68" t="s">
        <v>24</v>
      </c>
      <c r="C2277" s="68" t="s">
        <v>25</v>
      </c>
      <c r="D2277" s="68" t="s">
        <v>304</v>
      </c>
      <c r="E2277" s="88">
        <f>+IF(ISNUMBER(DATA!H3172),DATA!H3172,"n/a")</f>
        <v>46842.5</v>
      </c>
      <c r="F2277" s="79">
        <f>+IF(ISNUMBER(DATA!I3172),DATA!I3172,"n/a")</f>
        <v>-0.110376</v>
      </c>
      <c r="G2277" s="88">
        <f>+IF(ISNUMBER(DATA!J3172),DATA!J3172,"n/a")</f>
        <v>160839.10999999999</v>
      </c>
      <c r="H2277" s="79">
        <f>+IF(ISNUMBER(DATA!K3172),DATA!K3172,"n/a")</f>
        <v>-8.7388999999999994E-2</v>
      </c>
      <c r="I2277" s="88">
        <f>+IF(ISNUMBER(DATA!L3172),DATA!L3172,"n/a")</f>
        <v>323777.88</v>
      </c>
      <c r="J2277" s="79">
        <f>+IF(ISNUMBER(DATA!M3172),DATA!M3172,"n/a")</f>
        <v>-0.111399</v>
      </c>
      <c r="K2277" s="88">
        <f>+IF(ISNUMBER(DATA!N3172),DATA!N3172,"n/a")</f>
        <v>666477.43000000005</v>
      </c>
      <c r="L2277" s="79">
        <f>+IF(ISNUMBER(DATA!O3172),DATA!O3172,"n/a")</f>
        <v>-0.100795</v>
      </c>
      <c r="M2277" s="68"/>
      <c r="N2277" s="68"/>
      <c r="O2277" s="68"/>
      <c r="P2277" s="68"/>
      <c r="Q2277" s="68"/>
      <c r="S2277" s="72"/>
      <c r="U2277" s="72"/>
      <c r="W2277" s="72"/>
      <c r="Y2277" s="72"/>
    </row>
    <row r="2278" spans="1:25" s="71" customFormat="1" x14ac:dyDescent="0.2">
      <c r="A2278" s="68" t="s">
        <v>12</v>
      </c>
      <c r="B2278" s="68" t="s">
        <v>24</v>
      </c>
      <c r="C2278" s="68" t="s">
        <v>25</v>
      </c>
      <c r="D2278" s="68" t="s">
        <v>305</v>
      </c>
      <c r="E2278" s="88">
        <f>+IF(ISNUMBER(DATA!H3173),DATA!H3173,"n/a")</f>
        <v>94939.25</v>
      </c>
      <c r="F2278" s="79">
        <f>+IF(ISNUMBER(DATA!I3173),DATA!I3173,"n/a")</f>
        <v>9.5080000000000008E-3</v>
      </c>
      <c r="G2278" s="88">
        <f>+IF(ISNUMBER(DATA!J3173),DATA!J3173,"n/a")</f>
        <v>375538.42</v>
      </c>
      <c r="H2278" s="79">
        <f>+IF(ISNUMBER(DATA!K3173),DATA!K3173,"n/a")</f>
        <v>4.6747999999999998E-2</v>
      </c>
      <c r="I2278" s="88">
        <f>+IF(ISNUMBER(DATA!L3173),DATA!L3173,"n/a")</f>
        <v>857170.73</v>
      </c>
      <c r="J2278" s="79">
        <f>+IF(ISNUMBER(DATA!M3173),DATA!M3173,"n/a")</f>
        <v>-1.0154E-2</v>
      </c>
      <c r="K2278" s="88">
        <f>+IF(ISNUMBER(DATA!N3173),DATA!N3173,"n/a")</f>
        <v>1472933.17</v>
      </c>
      <c r="L2278" s="79">
        <f>+IF(ISNUMBER(DATA!O3173),DATA!O3173,"n/a")</f>
        <v>-5.3468000000000002E-2</v>
      </c>
      <c r="M2278" s="68"/>
      <c r="N2278" s="68"/>
      <c r="O2278" s="68"/>
      <c r="P2278" s="68"/>
      <c r="Q2278" s="68"/>
      <c r="S2278" s="72"/>
      <c r="U2278" s="72"/>
      <c r="W2278" s="72"/>
      <c r="Y2278" s="72"/>
    </row>
    <row r="2279" spans="1:25" s="71" customFormat="1" x14ac:dyDescent="0.2">
      <c r="A2279" s="68" t="s">
        <v>12</v>
      </c>
      <c r="B2279" s="68" t="s">
        <v>24</v>
      </c>
      <c r="C2279" s="68" t="s">
        <v>25</v>
      </c>
      <c r="D2279" s="68" t="s">
        <v>306</v>
      </c>
      <c r="E2279" s="88">
        <f>+IF(ISNUMBER(DATA!H3174),DATA!H3174,"n/a")</f>
        <v>573301.94999999995</v>
      </c>
      <c r="F2279" s="79">
        <f>+IF(ISNUMBER(DATA!I3174),DATA!I3174,"n/a")</f>
        <v>8.4218000000000001E-2</v>
      </c>
      <c r="G2279" s="88">
        <f>+IF(ISNUMBER(DATA!J3174),DATA!J3174,"n/a")</f>
        <v>1925243</v>
      </c>
      <c r="H2279" s="79">
        <f>+IF(ISNUMBER(DATA!K3174),DATA!K3174,"n/a")</f>
        <v>7.8850000000000003E-2</v>
      </c>
      <c r="I2279" s="88">
        <f>+IF(ISNUMBER(DATA!L3174),DATA!L3174,"n/a")</f>
        <v>4012460.41</v>
      </c>
      <c r="J2279" s="79">
        <f>+IF(ISNUMBER(DATA!M3174),DATA!M3174,"n/a")</f>
        <v>3.3724999999999998E-2</v>
      </c>
      <c r="K2279" s="88">
        <f>+IF(ISNUMBER(DATA!N3174),DATA!N3174,"n/a")</f>
        <v>8119048.1699999999</v>
      </c>
      <c r="L2279" s="79">
        <f>+IF(ISNUMBER(DATA!O3174),DATA!O3174,"n/a")</f>
        <v>-7.6670000000000002E-3</v>
      </c>
      <c r="M2279" s="68"/>
      <c r="N2279" s="68"/>
      <c r="O2279" s="68"/>
      <c r="P2279" s="68"/>
      <c r="Q2279" s="68"/>
      <c r="S2279" s="72"/>
      <c r="U2279" s="72"/>
      <c r="W2279" s="72"/>
      <c r="Y2279" s="72"/>
    </row>
    <row r="2280" spans="1:25" s="71" customFormat="1" x14ac:dyDescent="0.2">
      <c r="A2280" s="68" t="s">
        <v>12</v>
      </c>
      <c r="B2280" s="68" t="s">
        <v>24</v>
      </c>
      <c r="C2280" s="68" t="s">
        <v>25</v>
      </c>
      <c r="D2280" s="68" t="s">
        <v>307</v>
      </c>
      <c r="E2280" s="88">
        <f>+IF(ISNUMBER(DATA!H3175),DATA!H3175,"n/a")</f>
        <v>415715.85</v>
      </c>
      <c r="F2280" s="79">
        <f>+IF(ISNUMBER(DATA!I3175),DATA!I3175,"n/a")</f>
        <v>1.7708000000000002E-2</v>
      </c>
      <c r="G2280" s="88">
        <f>+IF(ISNUMBER(DATA!J3175),DATA!J3175,"n/a")</f>
        <v>1418572.23</v>
      </c>
      <c r="H2280" s="79">
        <f>+IF(ISNUMBER(DATA!K3175),DATA!K3175,"n/a")</f>
        <v>8.4620000000000008E-3</v>
      </c>
      <c r="I2280" s="88">
        <f>+IF(ISNUMBER(DATA!L3175),DATA!L3175,"n/a")</f>
        <v>2923311.61</v>
      </c>
      <c r="J2280" s="79">
        <f>+IF(ISNUMBER(DATA!M3175),DATA!M3175,"n/a")</f>
        <v>1.3211000000000001E-2</v>
      </c>
      <c r="K2280" s="88">
        <f>+IF(ISNUMBER(DATA!N3175),DATA!N3175,"n/a")</f>
        <v>5809980</v>
      </c>
      <c r="L2280" s="79">
        <f>+IF(ISNUMBER(DATA!O3175),DATA!O3175,"n/a")</f>
        <v>1.0134000000000001E-2</v>
      </c>
      <c r="M2280" s="68"/>
      <c r="N2280" s="68"/>
      <c r="O2280" s="68"/>
      <c r="P2280" s="68"/>
      <c r="Q2280" s="68"/>
      <c r="S2280" s="72"/>
      <c r="U2280" s="72"/>
      <c r="W2280" s="72"/>
      <c r="Y2280" s="72"/>
    </row>
    <row r="2281" spans="1:25" s="71" customFormat="1" x14ac:dyDescent="0.2">
      <c r="A2281" s="68" t="s">
        <v>12</v>
      </c>
      <c r="B2281" s="68" t="s">
        <v>24</v>
      </c>
      <c r="C2281" s="68" t="s">
        <v>25</v>
      </c>
      <c r="D2281" s="68" t="s">
        <v>308</v>
      </c>
      <c r="E2281" s="88">
        <f>+IF(ISNUMBER(DATA!H3176),DATA!H3176,"n/a")</f>
        <v>40849.01</v>
      </c>
      <c r="F2281" s="79">
        <f>+IF(ISNUMBER(DATA!I3176),DATA!I3176,"n/a")</f>
        <v>-9.6550000000000004E-3</v>
      </c>
      <c r="G2281" s="88">
        <f>+IF(ISNUMBER(DATA!J3176),DATA!J3176,"n/a")</f>
        <v>145847.63</v>
      </c>
      <c r="H2281" s="79">
        <f>+IF(ISNUMBER(DATA!K3176),DATA!K3176,"n/a")</f>
        <v>5.9761000000000002E-2</v>
      </c>
      <c r="I2281" s="88">
        <f>+IF(ISNUMBER(DATA!L3176),DATA!L3176,"n/a")</f>
        <v>277713.21000000002</v>
      </c>
      <c r="J2281" s="79">
        <f>+IF(ISNUMBER(DATA!M3176),DATA!M3176,"n/a")</f>
        <v>3.2286000000000002E-2</v>
      </c>
      <c r="K2281" s="88">
        <f>+IF(ISNUMBER(DATA!N3176),DATA!N3176,"n/a")</f>
        <v>552193.56000000006</v>
      </c>
      <c r="L2281" s="79">
        <f>+IF(ISNUMBER(DATA!O3176),DATA!O3176,"n/a")</f>
        <v>6.5084000000000003E-2</v>
      </c>
      <c r="M2281" s="68"/>
      <c r="N2281" s="68"/>
      <c r="O2281" s="68"/>
      <c r="P2281" s="68"/>
      <c r="Q2281" s="68"/>
      <c r="S2281" s="72"/>
      <c r="U2281" s="72"/>
      <c r="W2281" s="72"/>
      <c r="Y2281" s="72"/>
    </row>
    <row r="2282" spans="1:25" s="71" customFormat="1" x14ac:dyDescent="0.2">
      <c r="A2282" s="68" t="s">
        <v>12</v>
      </c>
      <c r="B2282" s="68" t="s">
        <v>24</v>
      </c>
      <c r="C2282" s="68" t="s">
        <v>25</v>
      </c>
      <c r="D2282" s="68" t="s">
        <v>309</v>
      </c>
      <c r="E2282" s="88">
        <f>+IF(ISNUMBER(DATA!H3177),DATA!H3177,"n/a")</f>
        <v>114074.71</v>
      </c>
      <c r="F2282" s="79">
        <f>+IF(ISNUMBER(DATA!I3177),DATA!I3177,"n/a")</f>
        <v>-2.9305999999999999E-2</v>
      </c>
      <c r="G2282" s="88">
        <f>+IF(ISNUMBER(DATA!J3177),DATA!J3177,"n/a")</f>
        <v>357610.82</v>
      </c>
      <c r="H2282" s="79">
        <f>+IF(ISNUMBER(DATA!K3177),DATA!K3177,"n/a")</f>
        <v>-2.8239E-2</v>
      </c>
      <c r="I2282" s="88">
        <f>+IF(ISNUMBER(DATA!L3177),DATA!L3177,"n/a")</f>
        <v>783774.12</v>
      </c>
      <c r="J2282" s="79">
        <f>+IF(ISNUMBER(DATA!M3177),DATA!M3177,"n/a")</f>
        <v>-2.8407999999999999E-2</v>
      </c>
      <c r="K2282" s="88">
        <f>+IF(ISNUMBER(DATA!N3177),DATA!N3177,"n/a")</f>
        <v>1623373.33</v>
      </c>
      <c r="L2282" s="79">
        <f>+IF(ISNUMBER(DATA!O3177),DATA!O3177,"n/a")</f>
        <v>-6.3886999999999999E-2</v>
      </c>
      <c r="M2282" s="68"/>
      <c r="N2282" s="68"/>
      <c r="O2282" s="68"/>
      <c r="P2282" s="68"/>
      <c r="Q2282" s="68"/>
      <c r="S2282" s="72"/>
      <c r="U2282" s="72"/>
      <c r="W2282" s="72"/>
      <c r="Y2282" s="72"/>
    </row>
    <row r="2283" spans="1:25" s="71" customFormat="1" x14ac:dyDescent="0.2">
      <c r="A2283" s="68" t="s">
        <v>12</v>
      </c>
      <c r="B2283" s="68" t="s">
        <v>24</v>
      </c>
      <c r="C2283" s="68" t="s">
        <v>25</v>
      </c>
      <c r="D2283" s="68" t="s">
        <v>310</v>
      </c>
      <c r="E2283" s="88">
        <f>+IF(ISNUMBER(DATA!H3178),DATA!H3178,"n/a")</f>
        <v>74965.289999999994</v>
      </c>
      <c r="F2283" s="79">
        <f>+IF(ISNUMBER(DATA!I3178),DATA!I3178,"n/a")</f>
        <v>-5.4794000000000002E-2</v>
      </c>
      <c r="G2283" s="88">
        <f>+IF(ISNUMBER(DATA!J3178),DATA!J3178,"n/a")</f>
        <v>262835.42</v>
      </c>
      <c r="H2283" s="79">
        <f>+IF(ISNUMBER(DATA!K3178),DATA!K3178,"n/a")</f>
        <v>-8.1750000000000003E-2</v>
      </c>
      <c r="I2283" s="88">
        <f>+IF(ISNUMBER(DATA!L3178),DATA!L3178,"n/a")</f>
        <v>518901.02</v>
      </c>
      <c r="J2283" s="79">
        <f>+IF(ISNUMBER(DATA!M3178),DATA!M3178,"n/a")</f>
        <v>-0.11687699999999999</v>
      </c>
      <c r="K2283" s="88">
        <f>+IF(ISNUMBER(DATA!N3178),DATA!N3178,"n/a")</f>
        <v>1050171.18</v>
      </c>
      <c r="L2283" s="79">
        <f>+IF(ISNUMBER(DATA!O3178),DATA!O3178,"n/a")</f>
        <v>-7.6055999999999999E-2</v>
      </c>
      <c r="M2283" s="68"/>
      <c r="N2283" s="68"/>
      <c r="O2283" s="68"/>
      <c r="P2283" s="68"/>
      <c r="Q2283" s="68"/>
      <c r="S2283" s="72"/>
      <c r="U2283" s="72"/>
      <c r="W2283" s="72"/>
      <c r="Y2283" s="72"/>
    </row>
    <row r="2284" spans="1:25" s="71" customFormat="1" x14ac:dyDescent="0.2">
      <c r="A2284" s="68" t="s">
        <v>12</v>
      </c>
      <c r="B2284" s="68" t="s">
        <v>24</v>
      </c>
      <c r="C2284" s="68" t="s">
        <v>25</v>
      </c>
      <c r="D2284" s="68" t="s">
        <v>311</v>
      </c>
      <c r="E2284" s="88">
        <f>+IF(ISNUMBER(DATA!H3179),DATA!H3179,"n/a")</f>
        <v>195385.14</v>
      </c>
      <c r="F2284" s="79">
        <f>+IF(ISNUMBER(DATA!I3179),DATA!I3179,"n/a")</f>
        <v>-2.6890000000000001E-2</v>
      </c>
      <c r="G2284" s="88">
        <f>+IF(ISNUMBER(DATA!J3179),DATA!J3179,"n/a")</f>
        <v>672209</v>
      </c>
      <c r="H2284" s="79">
        <f>+IF(ISNUMBER(DATA!K3179),DATA!K3179,"n/a")</f>
        <v>-3.5285999999999998E-2</v>
      </c>
      <c r="I2284" s="88">
        <f>+IF(ISNUMBER(DATA!L3179),DATA!L3179,"n/a")</f>
        <v>1433074.66</v>
      </c>
      <c r="J2284" s="79">
        <f>+IF(ISNUMBER(DATA!M3179),DATA!M3179,"n/a")</f>
        <v>-3.1716000000000001E-2</v>
      </c>
      <c r="K2284" s="88">
        <f>+IF(ISNUMBER(DATA!N3179),DATA!N3179,"n/a")</f>
        <v>2957313.11</v>
      </c>
      <c r="L2284" s="79">
        <f>+IF(ISNUMBER(DATA!O3179),DATA!O3179,"n/a")</f>
        <v>-4.24E-2</v>
      </c>
      <c r="M2284" s="68"/>
      <c r="N2284" s="68"/>
      <c r="O2284" s="68"/>
      <c r="P2284" s="68"/>
      <c r="Q2284" s="68"/>
      <c r="S2284" s="72"/>
      <c r="U2284" s="72"/>
      <c r="W2284" s="72"/>
      <c r="Y2284" s="72"/>
    </row>
    <row r="2285" spans="1:25" s="71" customFormat="1" x14ac:dyDescent="0.2">
      <c r="A2285" s="68" t="s">
        <v>12</v>
      </c>
      <c r="B2285" s="68" t="s">
        <v>24</v>
      </c>
      <c r="C2285" s="68" t="s">
        <v>25</v>
      </c>
      <c r="D2285" s="68" t="s">
        <v>312</v>
      </c>
      <c r="E2285" s="88">
        <f>+IF(ISNUMBER(DATA!H3180),DATA!H3180,"n/a")</f>
        <v>206150.73</v>
      </c>
      <c r="F2285" s="79">
        <f>+IF(ISNUMBER(DATA!I3180),DATA!I3180,"n/a")</f>
        <v>4.9702999999999997E-2</v>
      </c>
      <c r="G2285" s="88">
        <f>+IF(ISNUMBER(DATA!J3180),DATA!J3180,"n/a")</f>
        <v>670223.93999999994</v>
      </c>
      <c r="H2285" s="79">
        <f>+IF(ISNUMBER(DATA!K3180),DATA!K3180,"n/a")</f>
        <v>4.2991000000000001E-2</v>
      </c>
      <c r="I2285" s="88">
        <f>+IF(ISNUMBER(DATA!L3180),DATA!L3180,"n/a")</f>
        <v>1416504.21</v>
      </c>
      <c r="J2285" s="79">
        <f>+IF(ISNUMBER(DATA!M3180),DATA!M3180,"n/a")</f>
        <v>2.1190000000000001E-2</v>
      </c>
      <c r="K2285" s="88">
        <f>+IF(ISNUMBER(DATA!N3180),DATA!N3180,"n/a")</f>
        <v>2900242.59</v>
      </c>
      <c r="L2285" s="79">
        <f>+IF(ISNUMBER(DATA!O3180),DATA!O3180,"n/a")</f>
        <v>-1.6455999999999998E-2</v>
      </c>
      <c r="M2285" s="68"/>
      <c r="N2285" s="68"/>
      <c r="O2285" s="68"/>
      <c r="P2285" s="68"/>
      <c r="Q2285" s="68"/>
      <c r="S2285" s="72"/>
      <c r="U2285" s="72"/>
      <c r="W2285" s="72"/>
      <c r="Y2285" s="72"/>
    </row>
    <row r="2286" spans="1:25" s="71" customFormat="1" x14ac:dyDescent="0.2">
      <c r="A2286" s="68" t="s">
        <v>12</v>
      </c>
      <c r="B2286" s="68" t="s">
        <v>24</v>
      </c>
      <c r="C2286" s="68" t="s">
        <v>25</v>
      </c>
      <c r="D2286" s="68" t="s">
        <v>313</v>
      </c>
      <c r="E2286" s="88">
        <f>+IF(ISNUMBER(DATA!H3181),DATA!H3181,"n/a")</f>
        <v>140361.72</v>
      </c>
      <c r="F2286" s="79">
        <f>+IF(ISNUMBER(DATA!I3181),DATA!I3181,"n/a")</f>
        <v>-7.0152000000000006E-2</v>
      </c>
      <c r="G2286" s="88">
        <f>+IF(ISNUMBER(DATA!J3181),DATA!J3181,"n/a")</f>
        <v>549011.81999999995</v>
      </c>
      <c r="H2286" s="79">
        <f>+IF(ISNUMBER(DATA!K3181),DATA!K3181,"n/a")</f>
        <v>-9.9109000000000003E-2</v>
      </c>
      <c r="I2286" s="88">
        <f>+IF(ISNUMBER(DATA!L3181),DATA!L3181,"n/a")</f>
        <v>1122258.6599999999</v>
      </c>
      <c r="J2286" s="79">
        <f>+IF(ISNUMBER(DATA!M3181),DATA!M3181,"n/a")</f>
        <v>-0.12781100000000001</v>
      </c>
      <c r="K2286" s="88">
        <f>+IF(ISNUMBER(DATA!N3181),DATA!N3181,"n/a")</f>
        <v>2787399.59</v>
      </c>
      <c r="L2286" s="79">
        <f>+IF(ISNUMBER(DATA!O3181),DATA!O3181,"n/a")</f>
        <v>6.5478999999999996E-2</v>
      </c>
      <c r="M2286" s="68"/>
      <c r="N2286" s="68"/>
      <c r="O2286" s="68"/>
      <c r="P2286" s="68"/>
      <c r="Q2286" s="68"/>
      <c r="S2286" s="72"/>
      <c r="U2286" s="72"/>
      <c r="W2286" s="72"/>
      <c r="Y2286" s="72"/>
    </row>
    <row r="2287" spans="1:25" s="71" customFormat="1" x14ac:dyDescent="0.2">
      <c r="A2287" s="68" t="s">
        <v>12</v>
      </c>
      <c r="B2287" s="68" t="s">
        <v>24</v>
      </c>
      <c r="C2287" s="68" t="s">
        <v>25</v>
      </c>
      <c r="D2287" s="68" t="s">
        <v>314</v>
      </c>
      <c r="E2287" s="88">
        <f>+IF(ISNUMBER(DATA!H3182),DATA!H3182,"n/a")</f>
        <v>190493.47</v>
      </c>
      <c r="F2287" s="79">
        <f>+IF(ISNUMBER(DATA!I3182),DATA!I3182,"n/a")</f>
        <v>2.7333E-2</v>
      </c>
      <c r="G2287" s="88">
        <f>+IF(ISNUMBER(DATA!J3182),DATA!J3182,"n/a")</f>
        <v>644406.17000000004</v>
      </c>
      <c r="H2287" s="79">
        <f>+IF(ISNUMBER(DATA!K3182),DATA!K3182,"n/a")</f>
        <v>-4.1703999999999998E-2</v>
      </c>
      <c r="I2287" s="88">
        <f>+IF(ISNUMBER(DATA!L3182),DATA!L3182,"n/a")</f>
        <v>1294990.32</v>
      </c>
      <c r="J2287" s="79">
        <f>+IF(ISNUMBER(DATA!M3182),DATA!M3182,"n/a")</f>
        <v>-2.5090999999999999E-2</v>
      </c>
      <c r="K2287" s="88">
        <f>+IF(ISNUMBER(DATA!N3182),DATA!N3182,"n/a")</f>
        <v>2669524.27</v>
      </c>
      <c r="L2287" s="79">
        <f>+IF(ISNUMBER(DATA!O3182),DATA!O3182,"n/a")</f>
        <v>5.3140000000000001E-3</v>
      </c>
      <c r="M2287" s="68"/>
      <c r="N2287" s="68"/>
      <c r="O2287" s="68"/>
      <c r="P2287" s="68"/>
      <c r="Q2287" s="68"/>
      <c r="S2287" s="72"/>
      <c r="U2287" s="72"/>
      <c r="W2287" s="72"/>
      <c r="Y2287" s="72"/>
    </row>
    <row r="2288" spans="1:25" s="71" customFormat="1" x14ac:dyDescent="0.2">
      <c r="A2288" s="68" t="s">
        <v>12</v>
      </c>
      <c r="B2288" s="68" t="s">
        <v>24</v>
      </c>
      <c r="C2288" s="68" t="s">
        <v>25</v>
      </c>
      <c r="D2288" s="68" t="s">
        <v>315</v>
      </c>
      <c r="E2288" s="88">
        <f>+IF(ISNUMBER(DATA!H3183),DATA!H3183,"n/a")</f>
        <v>87583.58</v>
      </c>
      <c r="F2288" s="79">
        <f>+IF(ISNUMBER(DATA!I3183),DATA!I3183,"n/a")</f>
        <v>-0.26908599999999999</v>
      </c>
      <c r="G2288" s="88">
        <f>+IF(ISNUMBER(DATA!J3183),DATA!J3183,"n/a")</f>
        <v>293792.93</v>
      </c>
      <c r="H2288" s="79">
        <f>+IF(ISNUMBER(DATA!K3183),DATA!K3183,"n/a")</f>
        <v>-0.25660500000000003</v>
      </c>
      <c r="I2288" s="88">
        <f>+IF(ISNUMBER(DATA!L3183),DATA!L3183,"n/a")</f>
        <v>690205.78</v>
      </c>
      <c r="J2288" s="79">
        <f>+IF(ISNUMBER(DATA!M3183),DATA!M3183,"n/a")</f>
        <v>-0.172347</v>
      </c>
      <c r="K2288" s="88">
        <f>+IF(ISNUMBER(DATA!N3183),DATA!N3183,"n/a")</f>
        <v>1557536.55</v>
      </c>
      <c r="L2288" s="79">
        <f>+IF(ISNUMBER(DATA!O3183),DATA!O3183,"n/a")</f>
        <v>-7.9693E-2</v>
      </c>
      <c r="M2288" s="68"/>
      <c r="N2288" s="68"/>
      <c r="O2288" s="68"/>
      <c r="P2288" s="68"/>
      <c r="Q2288" s="68"/>
      <c r="S2288" s="72"/>
      <c r="U2288" s="72"/>
      <c r="W2288" s="72"/>
      <c r="Y2288" s="72"/>
    </row>
    <row r="2289" spans="1:25" s="71" customFormat="1" x14ac:dyDescent="0.2">
      <c r="A2289" s="68" t="s">
        <v>12</v>
      </c>
      <c r="B2289" s="68" t="s">
        <v>24</v>
      </c>
      <c r="C2289" s="68" t="s">
        <v>25</v>
      </c>
      <c r="D2289" s="68" t="s">
        <v>316</v>
      </c>
      <c r="E2289" s="88">
        <f>+IF(ISNUMBER(DATA!H3184),DATA!H3184,"n/a")</f>
        <v>89390.46</v>
      </c>
      <c r="F2289" s="79">
        <f>+IF(ISNUMBER(DATA!I3184),DATA!I3184,"n/a")</f>
        <v>-0.159302</v>
      </c>
      <c r="G2289" s="88">
        <f>+IF(ISNUMBER(DATA!J3184),DATA!J3184,"n/a")</f>
        <v>298192.93</v>
      </c>
      <c r="H2289" s="79">
        <f>+IF(ISNUMBER(DATA!K3184),DATA!K3184,"n/a")</f>
        <v>-0.177893</v>
      </c>
      <c r="I2289" s="88">
        <f>+IF(ISNUMBER(DATA!L3184),DATA!L3184,"n/a")</f>
        <v>674095.39</v>
      </c>
      <c r="J2289" s="79">
        <f>+IF(ISNUMBER(DATA!M3184),DATA!M3184,"n/a")</f>
        <v>-0.122295</v>
      </c>
      <c r="K2289" s="88">
        <f>+IF(ISNUMBER(DATA!N3184),DATA!N3184,"n/a")</f>
        <v>1410863.85</v>
      </c>
      <c r="L2289" s="79">
        <f>+IF(ISNUMBER(DATA!O3184),DATA!O3184,"n/a")</f>
        <v>-0.120851</v>
      </c>
      <c r="M2289" s="68"/>
      <c r="N2289" s="68"/>
      <c r="O2289" s="68"/>
      <c r="P2289" s="68"/>
      <c r="Q2289" s="68"/>
      <c r="S2289" s="72"/>
      <c r="U2289" s="72"/>
      <c r="W2289" s="72"/>
      <c r="Y2289" s="72"/>
    </row>
    <row r="2290" spans="1:25" s="71" customFormat="1" x14ac:dyDescent="0.2">
      <c r="A2290" s="68" t="s">
        <v>12</v>
      </c>
      <c r="B2290" s="68" t="s">
        <v>24</v>
      </c>
      <c r="C2290" s="68" t="s">
        <v>25</v>
      </c>
      <c r="D2290" s="68" t="s">
        <v>317</v>
      </c>
      <c r="E2290" s="88">
        <f>+IF(ISNUMBER(DATA!H3185),DATA!H3185,"n/a")</f>
        <v>75811.44</v>
      </c>
      <c r="F2290" s="79">
        <f>+IF(ISNUMBER(DATA!I3185),DATA!I3185,"n/a")</f>
        <v>-9.4631999999999994E-2</v>
      </c>
      <c r="G2290" s="88">
        <f>+IF(ISNUMBER(DATA!J3185),DATA!J3185,"n/a")</f>
        <v>257338.22</v>
      </c>
      <c r="H2290" s="79">
        <f>+IF(ISNUMBER(DATA!K3185),DATA!K3185,"n/a")</f>
        <v>-0.119742</v>
      </c>
      <c r="I2290" s="88">
        <f>+IF(ISNUMBER(DATA!L3185),DATA!L3185,"n/a")</f>
        <v>562196.89</v>
      </c>
      <c r="J2290" s="79">
        <f>+IF(ISNUMBER(DATA!M3185),DATA!M3185,"n/a")</f>
        <v>-6.2658000000000005E-2</v>
      </c>
      <c r="K2290" s="88">
        <f>+IF(ISNUMBER(DATA!N3185),DATA!N3185,"n/a")</f>
        <v>1147065.8600000001</v>
      </c>
      <c r="L2290" s="79">
        <f>+IF(ISNUMBER(DATA!O3185),DATA!O3185,"n/a")</f>
        <v>-1.7054E-2</v>
      </c>
      <c r="M2290" s="68"/>
      <c r="N2290" s="68"/>
      <c r="O2290" s="68"/>
      <c r="P2290" s="68"/>
      <c r="Q2290" s="68"/>
      <c r="S2290" s="72"/>
      <c r="U2290" s="72"/>
      <c r="W2290" s="72"/>
      <c r="Y2290" s="72"/>
    </row>
    <row r="2291" spans="1:25" s="71" customFormat="1" x14ac:dyDescent="0.2">
      <c r="A2291" s="68" t="s">
        <v>12</v>
      </c>
      <c r="B2291" s="68" t="s">
        <v>24</v>
      </c>
      <c r="C2291" s="68" t="s">
        <v>25</v>
      </c>
      <c r="D2291" s="68" t="s">
        <v>318</v>
      </c>
      <c r="E2291" s="88">
        <f>+IF(ISNUMBER(DATA!H3186),DATA!H3186,"n/a")</f>
        <v>122665.19</v>
      </c>
      <c r="F2291" s="79">
        <f>+IF(ISNUMBER(DATA!I3186),DATA!I3186,"n/a")</f>
        <v>4.9228000000000001E-2</v>
      </c>
      <c r="G2291" s="88">
        <f>+IF(ISNUMBER(DATA!J3186),DATA!J3186,"n/a")</f>
        <v>397969.37</v>
      </c>
      <c r="H2291" s="79">
        <f>+IF(ISNUMBER(DATA!K3186),DATA!K3186,"n/a")</f>
        <v>3.5321999999999999E-2</v>
      </c>
      <c r="I2291" s="88">
        <f>+IF(ISNUMBER(DATA!L3186),DATA!L3186,"n/a")</f>
        <v>826966.28</v>
      </c>
      <c r="J2291" s="79">
        <f>+IF(ISNUMBER(DATA!M3186),DATA!M3186,"n/a")</f>
        <v>5.0436000000000002E-2</v>
      </c>
      <c r="K2291" s="88">
        <f>+IF(ISNUMBER(DATA!N3186),DATA!N3186,"n/a")</f>
        <v>1679736.93</v>
      </c>
      <c r="L2291" s="79">
        <f>+IF(ISNUMBER(DATA!O3186),DATA!O3186,"n/a")</f>
        <v>4.8696000000000003E-2</v>
      </c>
      <c r="M2291" s="68"/>
      <c r="N2291" s="68"/>
      <c r="O2291" s="68"/>
      <c r="P2291" s="68"/>
      <c r="Q2291" s="68"/>
      <c r="S2291" s="72"/>
      <c r="U2291" s="72"/>
      <c r="W2291" s="72"/>
      <c r="Y2291" s="72"/>
    </row>
    <row r="2292" spans="1:25" s="71" customFormat="1" x14ac:dyDescent="0.2">
      <c r="A2292" s="68" t="s">
        <v>12</v>
      </c>
      <c r="B2292" s="68" t="s">
        <v>24</v>
      </c>
      <c r="C2292" s="68" t="s">
        <v>25</v>
      </c>
      <c r="D2292" s="68" t="s">
        <v>319</v>
      </c>
      <c r="E2292" s="88">
        <f>+IF(ISNUMBER(DATA!H3187),DATA!H3187,"n/a")</f>
        <v>71546.350000000006</v>
      </c>
      <c r="F2292" s="79">
        <f>+IF(ISNUMBER(DATA!I3187),DATA!I3187,"n/a")</f>
        <v>-7.5439999999999993E-2</v>
      </c>
      <c r="G2292" s="88">
        <f>+IF(ISNUMBER(DATA!J3187),DATA!J3187,"n/a")</f>
        <v>254111.89</v>
      </c>
      <c r="H2292" s="79">
        <f>+IF(ISNUMBER(DATA!K3187),DATA!K3187,"n/a")</f>
        <v>-5.0472000000000003E-2</v>
      </c>
      <c r="I2292" s="88">
        <f>+IF(ISNUMBER(DATA!L3187),DATA!L3187,"n/a")</f>
        <v>505061.16</v>
      </c>
      <c r="J2292" s="79">
        <f>+IF(ISNUMBER(DATA!M3187),DATA!M3187,"n/a")</f>
        <v>-6.9661000000000001E-2</v>
      </c>
      <c r="K2292" s="88">
        <f>+IF(ISNUMBER(DATA!N3187),DATA!N3187,"n/a")</f>
        <v>1018967.86</v>
      </c>
      <c r="L2292" s="79">
        <f>+IF(ISNUMBER(DATA!O3187),DATA!O3187,"n/a")</f>
        <v>-7.2047E-2</v>
      </c>
      <c r="M2292" s="68"/>
      <c r="N2292" s="68"/>
      <c r="O2292" s="68"/>
      <c r="P2292" s="68"/>
      <c r="Q2292" s="68"/>
      <c r="S2292" s="72"/>
      <c r="U2292" s="72"/>
      <c r="W2292" s="72"/>
      <c r="Y2292" s="72"/>
    </row>
    <row r="2293" spans="1:25" s="71" customFormat="1" x14ac:dyDescent="0.2">
      <c r="A2293" s="68" t="s">
        <v>12</v>
      </c>
      <c r="B2293" s="68" t="s">
        <v>24</v>
      </c>
      <c r="C2293" s="68" t="s">
        <v>25</v>
      </c>
      <c r="D2293" s="68" t="s">
        <v>320</v>
      </c>
      <c r="E2293" s="88">
        <f>+IF(ISNUMBER(DATA!H3188),DATA!H3188,"n/a")</f>
        <v>139499.48000000001</v>
      </c>
      <c r="F2293" s="79">
        <f>+IF(ISNUMBER(DATA!I3188),DATA!I3188,"n/a")</f>
        <v>8.7642999999999999E-2</v>
      </c>
      <c r="G2293" s="88">
        <f>+IF(ISNUMBER(DATA!J3188),DATA!J3188,"n/a")</f>
        <v>449608.37</v>
      </c>
      <c r="H2293" s="79">
        <f>+IF(ISNUMBER(DATA!K3188),DATA!K3188,"n/a")</f>
        <v>5.4975000000000003E-2</v>
      </c>
      <c r="I2293" s="88">
        <f>+IF(ISNUMBER(DATA!L3188),DATA!L3188,"n/a")</f>
        <v>924481.71</v>
      </c>
      <c r="J2293" s="79">
        <f>+IF(ISNUMBER(DATA!M3188),DATA!M3188,"n/a")</f>
        <v>8.0925999999999998E-2</v>
      </c>
      <c r="K2293" s="88">
        <f>+IF(ISNUMBER(DATA!N3188),DATA!N3188,"n/a")</f>
        <v>1862653.99</v>
      </c>
      <c r="L2293" s="79">
        <f>+IF(ISNUMBER(DATA!O3188),DATA!O3188,"n/a")</f>
        <v>9.7778000000000004E-2</v>
      </c>
      <c r="M2293" s="68"/>
      <c r="N2293" s="68"/>
      <c r="O2293" s="68"/>
      <c r="P2293" s="68"/>
      <c r="Q2293" s="68"/>
      <c r="S2293" s="72"/>
      <c r="U2293" s="72"/>
      <c r="W2293" s="72"/>
      <c r="Y2293" s="72"/>
    </row>
    <row r="2294" spans="1:25" s="71" customFormat="1" x14ac:dyDescent="0.2">
      <c r="A2294" s="68" t="s">
        <v>12</v>
      </c>
      <c r="B2294" s="68" t="s">
        <v>24</v>
      </c>
      <c r="C2294" s="68" t="s">
        <v>25</v>
      </c>
      <c r="D2294" s="68" t="s">
        <v>321</v>
      </c>
      <c r="E2294" s="88">
        <f>+IF(ISNUMBER(DATA!H3189),DATA!H3189,"n/a")</f>
        <v>315677.42</v>
      </c>
      <c r="F2294" s="79">
        <f>+IF(ISNUMBER(DATA!I3189),DATA!I3189,"n/a")</f>
        <v>6.9495000000000001E-2</v>
      </c>
      <c r="G2294" s="88">
        <f>+IF(ISNUMBER(DATA!J3189),DATA!J3189,"n/a")</f>
        <v>1024979.42</v>
      </c>
      <c r="H2294" s="79">
        <f>+IF(ISNUMBER(DATA!K3189),DATA!K3189,"n/a")</f>
        <v>5.3102000000000003E-2</v>
      </c>
      <c r="I2294" s="88">
        <f>+IF(ISNUMBER(DATA!L3189),DATA!L3189,"n/a")</f>
        <v>2112095.86</v>
      </c>
      <c r="J2294" s="79">
        <f>+IF(ISNUMBER(DATA!M3189),DATA!M3189,"n/a")</f>
        <v>6.0377E-2</v>
      </c>
      <c r="K2294" s="88">
        <f>+IF(ISNUMBER(DATA!N3189),DATA!N3189,"n/a")</f>
        <v>4269365.75</v>
      </c>
      <c r="L2294" s="79">
        <f>+IF(ISNUMBER(DATA!O3189),DATA!O3189,"n/a")</f>
        <v>6.2205000000000003E-2</v>
      </c>
      <c r="M2294" s="68"/>
      <c r="N2294" s="68"/>
      <c r="O2294" s="68"/>
      <c r="P2294" s="68"/>
      <c r="Q2294" s="68"/>
      <c r="S2294" s="72"/>
      <c r="U2294" s="72"/>
      <c r="W2294" s="72"/>
      <c r="Y2294" s="72"/>
    </row>
    <row r="2295" spans="1:25" s="71" customFormat="1" x14ac:dyDescent="0.2">
      <c r="A2295" s="68" t="s">
        <v>12</v>
      </c>
      <c r="B2295" s="68" t="s">
        <v>24</v>
      </c>
      <c r="C2295" s="68" t="s">
        <v>25</v>
      </c>
      <c r="D2295" s="68" t="s">
        <v>322</v>
      </c>
      <c r="E2295" s="88">
        <f>+IF(ISNUMBER(DATA!H3190),DATA!H3190,"n/a")</f>
        <v>232201.18</v>
      </c>
      <c r="F2295" s="79">
        <f>+IF(ISNUMBER(DATA!I3190),DATA!I3190,"n/a")</f>
        <v>-2.0895E-2</v>
      </c>
      <c r="G2295" s="88">
        <f>+IF(ISNUMBER(DATA!J3190),DATA!J3190,"n/a")</f>
        <v>787140.47</v>
      </c>
      <c r="H2295" s="79">
        <f>+IF(ISNUMBER(DATA!K3190),DATA!K3190,"n/a")</f>
        <v>-2.9666000000000001E-2</v>
      </c>
      <c r="I2295" s="88">
        <f>+IF(ISNUMBER(DATA!L3190),DATA!L3190,"n/a")</f>
        <v>1619325.44</v>
      </c>
      <c r="J2295" s="79">
        <f>+IF(ISNUMBER(DATA!M3190),DATA!M3190,"n/a")</f>
        <v>6.96E-3</v>
      </c>
      <c r="K2295" s="88">
        <f>+IF(ISNUMBER(DATA!N3190),DATA!N3190,"n/a")</f>
        <v>3321476.87</v>
      </c>
      <c r="L2295" s="79">
        <f>+IF(ISNUMBER(DATA!O3190),DATA!O3190,"n/a")</f>
        <v>2.9456E-2</v>
      </c>
      <c r="M2295" s="68"/>
      <c r="N2295" s="68"/>
      <c r="O2295" s="68"/>
      <c r="P2295" s="68"/>
      <c r="Q2295" s="68"/>
      <c r="S2295" s="72"/>
      <c r="U2295" s="72"/>
      <c r="W2295" s="72"/>
      <c r="Y2295" s="72"/>
    </row>
    <row r="2296" spans="1:25" s="71" customFormat="1" x14ac:dyDescent="0.2">
      <c r="A2296" s="68" t="s">
        <v>12</v>
      </c>
      <c r="B2296" s="68" t="s">
        <v>24</v>
      </c>
      <c r="C2296" s="68" t="s">
        <v>25</v>
      </c>
      <c r="D2296" s="68" t="s">
        <v>323</v>
      </c>
      <c r="E2296" s="88">
        <f>+IF(ISNUMBER(DATA!H3191),DATA!H3191,"n/a")</f>
        <v>110490.49</v>
      </c>
      <c r="F2296" s="79">
        <f>+IF(ISNUMBER(DATA!I3191),DATA!I3191,"n/a")</f>
        <v>-0.13641700000000001</v>
      </c>
      <c r="G2296" s="88">
        <f>+IF(ISNUMBER(DATA!J3191),DATA!J3191,"n/a")</f>
        <v>369342.67</v>
      </c>
      <c r="H2296" s="79">
        <f>+IF(ISNUMBER(DATA!K3191),DATA!K3191,"n/a")</f>
        <v>-0.141682</v>
      </c>
      <c r="I2296" s="88">
        <f>+IF(ISNUMBER(DATA!L3191),DATA!L3191,"n/a")</f>
        <v>830828.55</v>
      </c>
      <c r="J2296" s="79">
        <f>+IF(ISNUMBER(DATA!M3191),DATA!M3191,"n/a")</f>
        <v>-0.10977099999999999</v>
      </c>
      <c r="K2296" s="88">
        <f>+IF(ISNUMBER(DATA!N3191),DATA!N3191,"n/a")</f>
        <v>1721964.65</v>
      </c>
      <c r="L2296" s="79">
        <f>+IF(ISNUMBER(DATA!O3191),DATA!O3191,"n/a")</f>
        <v>-9.1955999999999996E-2</v>
      </c>
      <c r="M2296" s="68"/>
      <c r="N2296" s="68"/>
      <c r="O2296" s="68"/>
      <c r="P2296" s="68"/>
      <c r="Q2296" s="68"/>
      <c r="S2296" s="72"/>
      <c r="U2296" s="72"/>
      <c r="W2296" s="72"/>
      <c r="Y2296" s="72"/>
    </row>
    <row r="2297" spans="1:25" s="71" customFormat="1" x14ac:dyDescent="0.2">
      <c r="A2297" s="68" t="s">
        <v>12</v>
      </c>
      <c r="B2297" s="68" t="s">
        <v>24</v>
      </c>
      <c r="C2297" s="68" t="s">
        <v>25</v>
      </c>
      <c r="D2297" s="68" t="s">
        <v>324</v>
      </c>
      <c r="E2297" s="88">
        <f>+IF(ISNUMBER(DATA!H3192),DATA!H3192,"n/a")</f>
        <v>124902.57</v>
      </c>
      <c r="F2297" s="79">
        <f>+IF(ISNUMBER(DATA!I3192),DATA!I3192,"n/a")</f>
        <v>1.478E-2</v>
      </c>
      <c r="G2297" s="88">
        <f>+IF(ISNUMBER(DATA!J3192),DATA!J3192,"n/a")</f>
        <v>400175.95</v>
      </c>
      <c r="H2297" s="79">
        <f>+IF(ISNUMBER(DATA!K3192),DATA!K3192,"n/a")</f>
        <v>-0.11842999999999999</v>
      </c>
      <c r="I2297" s="88">
        <f>+IF(ISNUMBER(DATA!L3192),DATA!L3192,"n/a")</f>
        <v>842079.99</v>
      </c>
      <c r="J2297" s="79">
        <f>+IF(ISNUMBER(DATA!M3192),DATA!M3192,"n/a")</f>
        <v>-0.114313</v>
      </c>
      <c r="K2297" s="88">
        <f>+IF(ISNUMBER(DATA!N3192),DATA!N3192,"n/a")</f>
        <v>1844263.13</v>
      </c>
      <c r="L2297" s="79">
        <f>+IF(ISNUMBER(DATA!O3192),DATA!O3192,"n/a")</f>
        <v>-5.3505999999999998E-2</v>
      </c>
      <c r="M2297" s="68"/>
      <c r="N2297" s="68"/>
      <c r="O2297" s="68"/>
      <c r="P2297" s="68"/>
      <c r="Q2297" s="68"/>
      <c r="S2297" s="72"/>
      <c r="U2297" s="72"/>
      <c r="W2297" s="72"/>
      <c r="Y2297" s="72"/>
    </row>
    <row r="2298" spans="1:25" s="71" customFormat="1" x14ac:dyDescent="0.2">
      <c r="A2298" s="68" t="s">
        <v>12</v>
      </c>
      <c r="B2298" s="68" t="s">
        <v>24</v>
      </c>
      <c r="C2298" s="68" t="s">
        <v>25</v>
      </c>
      <c r="D2298" s="68" t="s">
        <v>325</v>
      </c>
      <c r="E2298" s="88">
        <f>+IF(ISNUMBER(DATA!H3193),DATA!H3193,"n/a")</f>
        <v>145122.34</v>
      </c>
      <c r="F2298" s="79">
        <f>+IF(ISNUMBER(DATA!I3193),DATA!I3193,"n/a")</f>
        <v>-5.0506000000000002E-2</v>
      </c>
      <c r="G2298" s="88">
        <f>+IF(ISNUMBER(DATA!J3193),DATA!J3193,"n/a")</f>
        <v>440108.87</v>
      </c>
      <c r="H2298" s="79">
        <f>+IF(ISNUMBER(DATA!K3193),DATA!K3193,"n/a")</f>
        <v>-4.2204999999999999E-2</v>
      </c>
      <c r="I2298" s="88">
        <f>+IF(ISNUMBER(DATA!L3193),DATA!L3193,"n/a")</f>
        <v>994898.39</v>
      </c>
      <c r="J2298" s="79">
        <f>+IF(ISNUMBER(DATA!M3193),DATA!M3193,"n/a")</f>
        <v>-2.6398000000000001E-2</v>
      </c>
      <c r="K2298" s="88">
        <f>+IF(ISNUMBER(DATA!N3193),DATA!N3193,"n/a")</f>
        <v>2088551.81</v>
      </c>
      <c r="L2298" s="79">
        <f>+IF(ISNUMBER(DATA!O3193),DATA!O3193,"n/a")</f>
        <v>-6.0943999999999998E-2</v>
      </c>
      <c r="M2298" s="68"/>
      <c r="N2298" s="68"/>
      <c r="O2298" s="68"/>
      <c r="P2298" s="68"/>
      <c r="Q2298" s="68"/>
      <c r="S2298" s="72"/>
      <c r="U2298" s="72"/>
      <c r="W2298" s="72"/>
      <c r="Y2298" s="72"/>
    </row>
    <row r="2299" spans="1:25" s="71" customFormat="1" x14ac:dyDescent="0.2">
      <c r="A2299" s="68" t="s">
        <v>12</v>
      </c>
      <c r="B2299" s="68" t="s">
        <v>24</v>
      </c>
      <c r="C2299" s="68" t="s">
        <v>25</v>
      </c>
      <c r="D2299" s="68" t="s">
        <v>351</v>
      </c>
      <c r="E2299" s="88">
        <f>+IF(ISNUMBER(DATA!H3194),DATA!H3194,"n/a")</f>
        <v>72192.350000000006</v>
      </c>
      <c r="F2299" s="79">
        <f>+IF(ISNUMBER(DATA!I3194),DATA!I3194,"n/a")</f>
        <v>-0.135993</v>
      </c>
      <c r="G2299" s="88">
        <f>+IF(ISNUMBER(DATA!J3194),DATA!J3194,"n/a")</f>
        <v>263815.18</v>
      </c>
      <c r="H2299" s="79">
        <f>+IF(ISNUMBER(DATA!K3194),DATA!K3194,"n/a")</f>
        <v>-4.9433999999999999E-2</v>
      </c>
      <c r="I2299" s="88">
        <f>+IF(ISNUMBER(DATA!L3194),DATA!L3194,"n/a")</f>
        <v>550539.93999999994</v>
      </c>
      <c r="J2299" s="79">
        <f>+IF(ISNUMBER(DATA!M3194),DATA!M3194,"n/a")</f>
        <v>-5.7299999999999999E-3</v>
      </c>
      <c r="K2299" s="88">
        <f>+IF(ISNUMBER(DATA!N3194),DATA!N3194,"n/a")</f>
        <v>1069110.02</v>
      </c>
      <c r="L2299" s="79">
        <f>+IF(ISNUMBER(DATA!O3194),DATA!O3194,"n/a")</f>
        <v>9.6530000000000001E-3</v>
      </c>
      <c r="M2299" s="68"/>
      <c r="N2299" s="68"/>
      <c r="O2299" s="68"/>
      <c r="P2299" s="68"/>
      <c r="Q2299" s="68"/>
      <c r="S2299" s="72"/>
      <c r="U2299" s="72"/>
      <c r="W2299" s="72"/>
      <c r="Y2299" s="72"/>
    </row>
    <row r="2300" spans="1:25" s="71" customFormat="1" x14ac:dyDescent="0.2">
      <c r="A2300" s="68" t="s">
        <v>12</v>
      </c>
      <c r="B2300" s="68" t="s">
        <v>24</v>
      </c>
      <c r="C2300" s="68" t="s">
        <v>25</v>
      </c>
      <c r="D2300" s="68" t="s">
        <v>352</v>
      </c>
      <c r="E2300" s="88">
        <f>+IF(ISNUMBER(DATA!H3195),DATA!H3195,"n/a")</f>
        <v>150060.19</v>
      </c>
      <c r="F2300" s="79">
        <f>+IF(ISNUMBER(DATA!I3195),DATA!I3195,"n/a")</f>
        <v>3.2955999999999999E-2</v>
      </c>
      <c r="G2300" s="88">
        <f>+IF(ISNUMBER(DATA!J3195),DATA!J3195,"n/a")</f>
        <v>511805.51</v>
      </c>
      <c r="H2300" s="79">
        <f>+IF(ISNUMBER(DATA!K3195),DATA!K3195,"n/a")</f>
        <v>4.5143999999999997E-2</v>
      </c>
      <c r="I2300" s="88">
        <f>+IF(ISNUMBER(DATA!L3195),DATA!L3195,"n/a")</f>
        <v>1029563.8</v>
      </c>
      <c r="J2300" s="79">
        <f>+IF(ISNUMBER(DATA!M3195),DATA!M3195,"n/a")</f>
        <v>3.6086E-2</v>
      </c>
      <c r="K2300" s="88">
        <f>+IF(ISNUMBER(DATA!N3195),DATA!N3195,"n/a")</f>
        <v>2002361.2</v>
      </c>
      <c r="L2300" s="79">
        <f>+IF(ISNUMBER(DATA!O3195),DATA!O3195,"n/a")</f>
        <v>3.1789999999999999E-2</v>
      </c>
      <c r="M2300" s="68"/>
      <c r="N2300" s="68"/>
      <c r="O2300" s="68"/>
      <c r="P2300" s="68"/>
      <c r="Q2300" s="68"/>
      <c r="S2300" s="72"/>
      <c r="U2300" s="72"/>
      <c r="W2300" s="72"/>
      <c r="Y2300" s="72"/>
    </row>
    <row r="2301" spans="1:25" x14ac:dyDescent="0.2">
      <c r="E2301" s="102"/>
      <c r="F2301" s="104"/>
      <c r="G2301" s="102"/>
      <c r="H2301" s="104"/>
      <c r="I2301" s="102"/>
      <c r="J2301" s="104"/>
      <c r="K2301" s="102"/>
      <c r="L2301" s="104"/>
    </row>
    <row r="2302" spans="1:25" s="71" customFormat="1" x14ac:dyDescent="0.2">
      <c r="A2302" s="68" t="s">
        <v>12</v>
      </c>
      <c r="B2302" s="68" t="s">
        <v>24</v>
      </c>
      <c r="C2302" s="68" t="s">
        <v>10</v>
      </c>
      <c r="D2302" s="68" t="s">
        <v>278</v>
      </c>
      <c r="E2302" s="89">
        <f>+IF(ISNUMBER(DATA!H3205),DATA!H3205,"n/a")</f>
        <v>4.2305950000000001</v>
      </c>
      <c r="F2302" s="79">
        <f>+IF(ISNUMBER(DATA!I3205),DATA!I3205,"n/a")</f>
        <v>0.140683</v>
      </c>
      <c r="G2302" s="89">
        <f>+IF(ISNUMBER(DATA!J3205),DATA!J3205,"n/a")</f>
        <v>3.930704</v>
      </c>
      <c r="H2302" s="79">
        <f>+IF(ISNUMBER(DATA!K3205),DATA!K3205,"n/a")</f>
        <v>1.2449E-2</v>
      </c>
      <c r="I2302" s="89">
        <f>+IF(ISNUMBER(DATA!L3205),DATA!L3205,"n/a")</f>
        <v>3.9067080000000001</v>
      </c>
      <c r="J2302" s="79">
        <f>+IF(ISNUMBER(DATA!M3205),DATA!M3205,"n/a")</f>
        <v>2.8530000000000001E-3</v>
      </c>
      <c r="K2302" s="89">
        <f>+IF(ISNUMBER(DATA!N3205),DATA!N3205,"n/a")</f>
        <v>3.8728150000000001</v>
      </c>
      <c r="L2302" s="79">
        <f>+IF(ISNUMBER(DATA!O3205),DATA!O3205,"n/a")</f>
        <v>2.7061000000000002E-2</v>
      </c>
      <c r="M2302" s="68"/>
      <c r="N2302" s="68"/>
      <c r="O2302" s="68"/>
      <c r="P2302" s="68"/>
      <c r="Q2302" s="68"/>
      <c r="S2302" s="72"/>
      <c r="U2302" s="72"/>
      <c r="W2302" s="72"/>
      <c r="Y2302" s="72"/>
    </row>
    <row r="2303" spans="1:25" s="71" customFormat="1" x14ac:dyDescent="0.2">
      <c r="A2303" s="68" t="s">
        <v>12</v>
      </c>
      <c r="B2303" s="68" t="s">
        <v>24</v>
      </c>
      <c r="C2303" s="68" t="s">
        <v>10</v>
      </c>
      <c r="D2303" s="68" t="s">
        <v>279</v>
      </c>
      <c r="E2303" s="89">
        <f>+IF(ISNUMBER(DATA!H3206),DATA!H3206,"n/a")</f>
        <v>3.4824299999999999</v>
      </c>
      <c r="F2303" s="79">
        <f>+IF(ISNUMBER(DATA!I3206),DATA!I3206,"n/a")</f>
        <v>1.5543E-2</v>
      </c>
      <c r="G2303" s="89">
        <f>+IF(ISNUMBER(DATA!J3206),DATA!J3206,"n/a")</f>
        <v>3.5314950000000001</v>
      </c>
      <c r="H2303" s="79">
        <f>+IF(ISNUMBER(DATA!K3206),DATA!K3206,"n/a")</f>
        <v>6.2700000000000004E-3</v>
      </c>
      <c r="I2303" s="89">
        <f>+IF(ISNUMBER(DATA!L3206),DATA!L3206,"n/a")</f>
        <v>3.520362</v>
      </c>
      <c r="J2303" s="79">
        <f>+IF(ISNUMBER(DATA!M3206),DATA!M3206,"n/a")</f>
        <v>4.052E-3</v>
      </c>
      <c r="K2303" s="89">
        <f>+IF(ISNUMBER(DATA!N3206),DATA!N3206,"n/a")</f>
        <v>3.5278429999999998</v>
      </c>
      <c r="L2303" s="79">
        <f>+IF(ISNUMBER(DATA!O3206),DATA!O3206,"n/a")</f>
        <v>1.3122999999999999E-2</v>
      </c>
      <c r="M2303" s="68"/>
      <c r="N2303" s="68"/>
      <c r="O2303" s="68"/>
      <c r="P2303" s="68"/>
      <c r="Q2303" s="68"/>
      <c r="S2303" s="72"/>
      <c r="U2303" s="72"/>
      <c r="W2303" s="72"/>
      <c r="Y2303" s="72"/>
    </row>
    <row r="2304" spans="1:25" s="71" customFormat="1" x14ac:dyDescent="0.2">
      <c r="A2304" s="68" t="s">
        <v>12</v>
      </c>
      <c r="B2304" s="68" t="s">
        <v>24</v>
      </c>
      <c r="C2304" s="68" t="s">
        <v>10</v>
      </c>
      <c r="D2304" s="68" t="s">
        <v>280</v>
      </c>
      <c r="E2304" s="89">
        <f>+IF(ISNUMBER(DATA!H3207),DATA!H3207,"n/a")</f>
        <v>3.423384</v>
      </c>
      <c r="F2304" s="79">
        <f>+IF(ISNUMBER(DATA!I3207),DATA!I3207,"n/a")</f>
        <v>-6.0144000000000003E-2</v>
      </c>
      <c r="G2304" s="89">
        <f>+IF(ISNUMBER(DATA!J3207),DATA!J3207,"n/a")</f>
        <v>3.453147</v>
      </c>
      <c r="H2304" s="79">
        <f>+IF(ISNUMBER(DATA!K3207),DATA!K3207,"n/a")</f>
        <v>-5.5766999999999997E-2</v>
      </c>
      <c r="I2304" s="89">
        <f>+IF(ISNUMBER(DATA!L3207),DATA!L3207,"n/a")</f>
        <v>3.4195679999999999</v>
      </c>
      <c r="J2304" s="79">
        <f>+IF(ISNUMBER(DATA!M3207),DATA!M3207,"n/a")</f>
        <v>-6.5706000000000001E-2</v>
      </c>
      <c r="K2304" s="89">
        <f>+IF(ISNUMBER(DATA!N3207),DATA!N3207,"n/a")</f>
        <v>3.4798830000000001</v>
      </c>
      <c r="L2304" s="79">
        <f>+IF(ISNUMBER(DATA!O3207),DATA!O3207,"n/a")</f>
        <v>-4.0396000000000001E-2</v>
      </c>
      <c r="M2304" s="68"/>
      <c r="N2304" s="68"/>
      <c r="O2304" s="68"/>
      <c r="P2304" s="68"/>
      <c r="Q2304" s="68"/>
      <c r="S2304" s="72"/>
      <c r="U2304" s="72"/>
      <c r="W2304" s="72"/>
      <c r="Y2304" s="72"/>
    </row>
    <row r="2305" spans="1:25" s="71" customFormat="1" x14ac:dyDescent="0.2">
      <c r="A2305" s="68" t="s">
        <v>12</v>
      </c>
      <c r="B2305" s="68" t="s">
        <v>24</v>
      </c>
      <c r="C2305" s="68" t="s">
        <v>10</v>
      </c>
      <c r="D2305" s="68" t="s">
        <v>281</v>
      </c>
      <c r="E2305" s="89">
        <f>+IF(ISNUMBER(DATA!H3208),DATA!H3208,"n/a")</f>
        <v>3.4439829999999998</v>
      </c>
      <c r="F2305" s="79">
        <f>+IF(ISNUMBER(DATA!I3208),DATA!I3208,"n/a")</f>
        <v>1.1625999999999999E-2</v>
      </c>
      <c r="G2305" s="89">
        <f>+IF(ISNUMBER(DATA!J3208),DATA!J3208,"n/a")</f>
        <v>3.4941369999999998</v>
      </c>
      <c r="H2305" s="79">
        <f>+IF(ISNUMBER(DATA!K3208),DATA!K3208,"n/a")</f>
        <v>1.1454000000000001E-2</v>
      </c>
      <c r="I2305" s="89">
        <f>+IF(ISNUMBER(DATA!L3208),DATA!L3208,"n/a")</f>
        <v>3.4745979999999999</v>
      </c>
      <c r="J2305" s="79">
        <f>+IF(ISNUMBER(DATA!M3208),DATA!M3208,"n/a")</f>
        <v>7.7000000000000002E-3</v>
      </c>
      <c r="K2305" s="89">
        <f>+IF(ISNUMBER(DATA!N3208),DATA!N3208,"n/a")</f>
        <v>3.4769040000000002</v>
      </c>
      <c r="L2305" s="79">
        <f>+IF(ISNUMBER(DATA!O3208),DATA!O3208,"n/a")</f>
        <v>1.2496E-2</v>
      </c>
      <c r="M2305" s="68"/>
      <c r="N2305" s="68"/>
      <c r="O2305" s="68"/>
      <c r="P2305" s="68"/>
      <c r="Q2305" s="68"/>
      <c r="S2305" s="72"/>
      <c r="U2305" s="72"/>
      <c r="W2305" s="72"/>
      <c r="Y2305" s="72"/>
    </row>
    <row r="2306" spans="1:25" s="71" customFormat="1" x14ac:dyDescent="0.2">
      <c r="A2306" s="68" t="s">
        <v>12</v>
      </c>
      <c r="B2306" s="68" t="s">
        <v>24</v>
      </c>
      <c r="C2306" s="68" t="s">
        <v>10</v>
      </c>
      <c r="D2306" s="68" t="s">
        <v>282</v>
      </c>
      <c r="E2306" s="89">
        <f>+IF(ISNUMBER(DATA!H3209),DATA!H3209,"n/a")</f>
        <v>3.3703560000000001</v>
      </c>
      <c r="F2306" s="79">
        <f>+IF(ISNUMBER(DATA!I3209),DATA!I3209,"n/a")</f>
        <v>-1.512E-2</v>
      </c>
      <c r="G2306" s="89">
        <f>+IF(ISNUMBER(DATA!J3209),DATA!J3209,"n/a")</f>
        <v>3.3424749999999999</v>
      </c>
      <c r="H2306" s="79">
        <f>+IF(ISNUMBER(DATA!K3209),DATA!K3209,"n/a")</f>
        <v>-3.2625000000000001E-2</v>
      </c>
      <c r="I2306" s="89">
        <f>+IF(ISNUMBER(DATA!L3209),DATA!L3209,"n/a")</f>
        <v>3.3249770000000001</v>
      </c>
      <c r="J2306" s="79">
        <f>+IF(ISNUMBER(DATA!M3209),DATA!M3209,"n/a")</f>
        <v>-4.0573999999999999E-2</v>
      </c>
      <c r="K2306" s="89">
        <f>+IF(ISNUMBER(DATA!N3209),DATA!N3209,"n/a")</f>
        <v>3.379915</v>
      </c>
      <c r="L2306" s="79">
        <f>+IF(ISNUMBER(DATA!O3209),DATA!O3209,"n/a")</f>
        <v>-1.4354E-2</v>
      </c>
      <c r="M2306" s="68"/>
      <c r="N2306" s="68"/>
      <c r="O2306" s="68"/>
      <c r="P2306" s="68"/>
      <c r="Q2306" s="68"/>
      <c r="S2306" s="72"/>
      <c r="U2306" s="72"/>
      <c r="W2306" s="72"/>
      <c r="Y2306" s="72"/>
    </row>
    <row r="2307" spans="1:25" s="71" customFormat="1" x14ac:dyDescent="0.2">
      <c r="A2307" s="68" t="s">
        <v>12</v>
      </c>
      <c r="B2307" s="68" t="s">
        <v>24</v>
      </c>
      <c r="C2307" s="68" t="s">
        <v>10</v>
      </c>
      <c r="D2307" s="68" t="s">
        <v>283</v>
      </c>
      <c r="E2307" s="89">
        <f>+IF(ISNUMBER(DATA!H3210),DATA!H3210,"n/a")</f>
        <v>2.984464</v>
      </c>
      <c r="F2307" s="79">
        <f>+IF(ISNUMBER(DATA!I3210),DATA!I3210,"n/a")</f>
        <v>-0.14837500000000001</v>
      </c>
      <c r="G2307" s="89">
        <f>+IF(ISNUMBER(DATA!J3210),DATA!J3210,"n/a")</f>
        <v>3.2448269999999999</v>
      </c>
      <c r="H2307" s="79">
        <f>+IF(ISNUMBER(DATA!K3210),DATA!K3210,"n/a")</f>
        <v>-8.4498000000000004E-2</v>
      </c>
      <c r="I2307" s="89">
        <f>+IF(ISNUMBER(DATA!L3210),DATA!L3210,"n/a")</f>
        <v>3.3428239999999998</v>
      </c>
      <c r="J2307" s="79">
        <f>+IF(ISNUMBER(DATA!M3210),DATA!M3210,"n/a")</f>
        <v>-4.6528E-2</v>
      </c>
      <c r="K2307" s="89">
        <f>+IF(ISNUMBER(DATA!N3210),DATA!N3210,"n/a")</f>
        <v>3.3920599999999999</v>
      </c>
      <c r="L2307" s="79">
        <f>+IF(ISNUMBER(DATA!O3210),DATA!O3210,"n/a")</f>
        <v>-3.3107999999999999E-2</v>
      </c>
      <c r="M2307" s="68"/>
      <c r="N2307" s="68"/>
      <c r="O2307" s="68"/>
      <c r="P2307" s="68"/>
      <c r="Q2307" s="68"/>
      <c r="S2307" s="72"/>
      <c r="U2307" s="72"/>
      <c r="W2307" s="72"/>
      <c r="Y2307" s="72"/>
    </row>
    <row r="2308" spans="1:25" s="71" customFormat="1" x14ac:dyDescent="0.2">
      <c r="A2308" s="68" t="s">
        <v>12</v>
      </c>
      <c r="B2308" s="68" t="s">
        <v>24</v>
      </c>
      <c r="C2308" s="68" t="s">
        <v>10</v>
      </c>
      <c r="D2308" s="68" t="s">
        <v>284</v>
      </c>
      <c r="E2308" s="89">
        <f>+IF(ISNUMBER(DATA!H3211),DATA!H3211,"n/a")</f>
        <v>3.3444150000000001</v>
      </c>
      <c r="F2308" s="79">
        <f>+IF(ISNUMBER(DATA!I3211),DATA!I3211,"n/a")</f>
        <v>1.1443999999999999E-2</v>
      </c>
      <c r="G2308" s="89">
        <f>+IF(ISNUMBER(DATA!J3211),DATA!J3211,"n/a")</f>
        <v>3.3405260000000001</v>
      </c>
      <c r="H2308" s="79">
        <f>+IF(ISNUMBER(DATA!K3211),DATA!K3211,"n/a")</f>
        <v>1.3842999999999999E-2</v>
      </c>
      <c r="I2308" s="89">
        <f>+IF(ISNUMBER(DATA!L3211),DATA!L3211,"n/a")</f>
        <v>3.3060719999999999</v>
      </c>
      <c r="J2308" s="79">
        <f>+IF(ISNUMBER(DATA!M3211),DATA!M3211,"n/a")</f>
        <v>9.4509999999999993E-3</v>
      </c>
      <c r="K2308" s="89">
        <f>+IF(ISNUMBER(DATA!N3211),DATA!N3211,"n/a")</f>
        <v>3.2506080000000002</v>
      </c>
      <c r="L2308" s="79">
        <f>+IF(ISNUMBER(DATA!O3211),DATA!O3211,"n/a")</f>
        <v>-4.4530000000000004E-3</v>
      </c>
      <c r="M2308" s="68"/>
      <c r="N2308" s="68"/>
      <c r="O2308" s="68"/>
      <c r="P2308" s="68"/>
      <c r="Q2308" s="68"/>
      <c r="S2308" s="72"/>
      <c r="U2308" s="72"/>
      <c r="W2308" s="72"/>
      <c r="Y2308" s="72"/>
    </row>
    <row r="2309" spans="1:25" s="71" customFormat="1" x14ac:dyDescent="0.2">
      <c r="A2309" s="68" t="s">
        <v>12</v>
      </c>
      <c r="B2309" s="68" t="s">
        <v>24</v>
      </c>
      <c r="C2309" s="68" t="s">
        <v>10</v>
      </c>
      <c r="D2309" s="68" t="s">
        <v>285</v>
      </c>
      <c r="E2309" s="89">
        <f>+IF(ISNUMBER(DATA!H3212),DATA!H3212,"n/a")</f>
        <v>3.472296</v>
      </c>
      <c r="F2309" s="79">
        <f>+IF(ISNUMBER(DATA!I3212),DATA!I3212,"n/a")</f>
        <v>8.5199999999999998E-3</v>
      </c>
      <c r="G2309" s="89">
        <f>+IF(ISNUMBER(DATA!J3212),DATA!J3212,"n/a")</f>
        <v>3.4836480000000001</v>
      </c>
      <c r="H2309" s="79">
        <f>+IF(ISNUMBER(DATA!K3212),DATA!K3212,"n/a")</f>
        <v>1.7453E-2</v>
      </c>
      <c r="I2309" s="89">
        <f>+IF(ISNUMBER(DATA!L3212),DATA!L3212,"n/a")</f>
        <v>3.408963</v>
      </c>
      <c r="J2309" s="79">
        <f>+IF(ISNUMBER(DATA!M3212),DATA!M3212,"n/a")</f>
        <v>8.3330000000000001E-3</v>
      </c>
      <c r="K2309" s="89">
        <f>+IF(ISNUMBER(DATA!N3212),DATA!N3212,"n/a")</f>
        <v>3.404722</v>
      </c>
      <c r="L2309" s="79">
        <f>+IF(ISNUMBER(DATA!O3212),DATA!O3212,"n/a")</f>
        <v>7.1339999999999997E-3</v>
      </c>
      <c r="M2309" s="68"/>
      <c r="N2309" s="68"/>
      <c r="O2309" s="68"/>
      <c r="P2309" s="68"/>
      <c r="Q2309" s="68"/>
      <c r="S2309" s="72"/>
      <c r="U2309" s="72"/>
      <c r="W2309" s="72"/>
      <c r="Y2309" s="72"/>
    </row>
    <row r="2310" spans="1:25" s="71" customFormat="1" x14ac:dyDescent="0.2">
      <c r="A2310" s="68" t="s">
        <v>12</v>
      </c>
      <c r="B2310" s="68" t="s">
        <v>24</v>
      </c>
      <c r="C2310" s="68" t="s">
        <v>10</v>
      </c>
      <c r="D2310" s="68" t="s">
        <v>286</v>
      </c>
      <c r="E2310" s="89">
        <f>+IF(ISNUMBER(DATA!H3213),DATA!H3213,"n/a")</f>
        <v>3.552073</v>
      </c>
      <c r="F2310" s="79">
        <f>+IF(ISNUMBER(DATA!I3213),DATA!I3213,"n/a")</f>
        <v>6.4021999999999996E-2</v>
      </c>
      <c r="G2310" s="89">
        <f>+IF(ISNUMBER(DATA!J3213),DATA!J3213,"n/a")</f>
        <v>3.5424440000000001</v>
      </c>
      <c r="H2310" s="79">
        <f>+IF(ISNUMBER(DATA!K3213),DATA!K3213,"n/a")</f>
        <v>4.2587E-2</v>
      </c>
      <c r="I2310" s="89">
        <f>+IF(ISNUMBER(DATA!L3213),DATA!L3213,"n/a")</f>
        <v>3.3977689999999998</v>
      </c>
      <c r="J2310" s="79">
        <f>+IF(ISNUMBER(DATA!M3213),DATA!M3213,"n/a")</f>
        <v>7.5339999999999999E-3</v>
      </c>
      <c r="K2310" s="89">
        <f>+IF(ISNUMBER(DATA!N3213),DATA!N3213,"n/a")</f>
        <v>3.4043559999999999</v>
      </c>
      <c r="L2310" s="79">
        <f>+IF(ISNUMBER(DATA!O3213),DATA!O3213,"n/a")</f>
        <v>6.0010000000000003E-3</v>
      </c>
      <c r="M2310" s="68"/>
      <c r="N2310" s="68"/>
      <c r="O2310" s="68"/>
      <c r="P2310" s="68"/>
      <c r="Q2310" s="68"/>
      <c r="S2310" s="72"/>
      <c r="U2310" s="72"/>
      <c r="W2310" s="72"/>
      <c r="Y2310" s="72"/>
    </row>
    <row r="2311" spans="1:25" s="71" customFormat="1" x14ac:dyDescent="0.2">
      <c r="A2311" s="68" t="s">
        <v>12</v>
      </c>
      <c r="B2311" s="68" t="s">
        <v>24</v>
      </c>
      <c r="C2311" s="68" t="s">
        <v>10</v>
      </c>
      <c r="D2311" s="68" t="s">
        <v>287</v>
      </c>
      <c r="E2311" s="89">
        <f>+IF(ISNUMBER(DATA!H3214),DATA!H3214,"n/a")</f>
        <v>4.0710360000000003</v>
      </c>
      <c r="F2311" s="79">
        <f>+IF(ISNUMBER(DATA!I3214),DATA!I3214,"n/a")</f>
        <v>6.6483E-2</v>
      </c>
      <c r="G2311" s="89">
        <f>+IF(ISNUMBER(DATA!J3214),DATA!J3214,"n/a")</f>
        <v>3.666293</v>
      </c>
      <c r="H2311" s="79">
        <f>+IF(ISNUMBER(DATA!K3214),DATA!K3214,"n/a")</f>
        <v>3.4957000000000002E-2</v>
      </c>
      <c r="I2311" s="89">
        <f>+IF(ISNUMBER(DATA!L3214),DATA!L3214,"n/a")</f>
        <v>3.7604289999999998</v>
      </c>
      <c r="J2311" s="79">
        <f>+IF(ISNUMBER(DATA!M3214),DATA!M3214,"n/a")</f>
        <v>8.4513000000000005E-2</v>
      </c>
      <c r="K2311" s="89">
        <f>+IF(ISNUMBER(DATA!N3214),DATA!N3214,"n/a")</f>
        <v>3.4122780000000001</v>
      </c>
      <c r="L2311" s="79">
        <f>+IF(ISNUMBER(DATA!O3214),DATA!O3214,"n/a")</f>
        <v>4.7171999999999999E-2</v>
      </c>
      <c r="M2311" s="68"/>
      <c r="N2311" s="68"/>
      <c r="O2311" s="68"/>
      <c r="P2311" s="68"/>
      <c r="Q2311" s="68"/>
      <c r="S2311" s="72"/>
      <c r="U2311" s="72"/>
      <c r="W2311" s="72"/>
      <c r="Y2311" s="72"/>
    </row>
    <row r="2312" spans="1:25" s="71" customFormat="1" x14ac:dyDescent="0.2">
      <c r="A2312" s="68" t="s">
        <v>12</v>
      </c>
      <c r="B2312" s="68" t="s">
        <v>24</v>
      </c>
      <c r="C2312" s="68" t="s">
        <v>10</v>
      </c>
      <c r="D2312" s="68" t="s">
        <v>288</v>
      </c>
      <c r="E2312" s="89">
        <f>+IF(ISNUMBER(DATA!H3215),DATA!H3215,"n/a")</f>
        <v>3.703919</v>
      </c>
      <c r="F2312" s="79">
        <f>+IF(ISNUMBER(DATA!I3215),DATA!I3215,"n/a")</f>
        <v>6.0252E-2</v>
      </c>
      <c r="G2312" s="89">
        <f>+IF(ISNUMBER(DATA!J3215),DATA!J3215,"n/a")</f>
        <v>3.609556</v>
      </c>
      <c r="H2312" s="79">
        <f>+IF(ISNUMBER(DATA!K3215),DATA!K3215,"n/a")</f>
        <v>3.8990999999999998E-2</v>
      </c>
      <c r="I2312" s="89">
        <f>+IF(ISNUMBER(DATA!L3215),DATA!L3215,"n/a")</f>
        <v>3.5908250000000002</v>
      </c>
      <c r="J2312" s="79">
        <f>+IF(ISNUMBER(DATA!M3215),DATA!M3215,"n/a")</f>
        <v>4.8576000000000001E-2</v>
      </c>
      <c r="K2312" s="89">
        <f>+IF(ISNUMBER(DATA!N3215),DATA!N3215,"n/a")</f>
        <v>3.5072269999999999</v>
      </c>
      <c r="L2312" s="79">
        <f>+IF(ISNUMBER(DATA!O3215),DATA!O3215,"n/a")</f>
        <v>4.2583000000000003E-2</v>
      </c>
      <c r="M2312" s="68"/>
      <c r="N2312" s="68"/>
      <c r="O2312" s="68"/>
      <c r="P2312" s="68"/>
      <c r="Q2312" s="68"/>
      <c r="S2312" s="72"/>
      <c r="U2312" s="72"/>
      <c r="W2312" s="72"/>
      <c r="Y2312" s="72"/>
    </row>
    <row r="2313" spans="1:25" s="71" customFormat="1" x14ac:dyDescent="0.2">
      <c r="A2313" s="68" t="s">
        <v>12</v>
      </c>
      <c r="B2313" s="68" t="s">
        <v>24</v>
      </c>
      <c r="C2313" s="68" t="s">
        <v>10</v>
      </c>
      <c r="D2313" s="68" t="s">
        <v>289</v>
      </c>
      <c r="E2313" s="89">
        <f>+IF(ISNUMBER(DATA!H3216),DATA!H3216,"n/a")</f>
        <v>3.5927609999999999</v>
      </c>
      <c r="F2313" s="79">
        <f>+IF(ISNUMBER(DATA!I3216),DATA!I3216,"n/a")</f>
        <v>3.2207E-2</v>
      </c>
      <c r="G2313" s="89">
        <f>+IF(ISNUMBER(DATA!J3216),DATA!J3216,"n/a")</f>
        <v>3.587072</v>
      </c>
      <c r="H2313" s="79">
        <f>+IF(ISNUMBER(DATA!K3216),DATA!K3216,"n/a")</f>
        <v>1.3317000000000001E-2</v>
      </c>
      <c r="I2313" s="89">
        <f>+IF(ISNUMBER(DATA!L3216),DATA!L3216,"n/a")</f>
        <v>3.577334</v>
      </c>
      <c r="J2313" s="79">
        <f>+IF(ISNUMBER(DATA!M3216),DATA!M3216,"n/a")</f>
        <v>9.6340000000000002E-3</v>
      </c>
      <c r="K2313" s="89">
        <f>+IF(ISNUMBER(DATA!N3216),DATA!N3216,"n/a")</f>
        <v>3.5964860000000001</v>
      </c>
      <c r="L2313" s="79">
        <f>+IF(ISNUMBER(DATA!O3216),DATA!O3216,"n/a")</f>
        <v>2.2017999999999999E-2</v>
      </c>
      <c r="M2313" s="68"/>
      <c r="N2313" s="68"/>
      <c r="O2313" s="68"/>
      <c r="P2313" s="68"/>
      <c r="Q2313" s="68"/>
      <c r="S2313" s="72"/>
      <c r="U2313" s="72"/>
      <c r="W2313" s="72"/>
      <c r="Y2313" s="72"/>
    </row>
    <row r="2314" spans="1:25" s="71" customFormat="1" x14ac:dyDescent="0.2">
      <c r="A2314" s="68" t="s">
        <v>12</v>
      </c>
      <c r="B2314" s="68" t="s">
        <v>24</v>
      </c>
      <c r="C2314" s="68" t="s">
        <v>10</v>
      </c>
      <c r="D2314" s="68" t="s">
        <v>290</v>
      </c>
      <c r="E2314" s="89">
        <f>+IF(ISNUMBER(DATA!H3217),DATA!H3217,"n/a")</f>
        <v>3.5950190000000002</v>
      </c>
      <c r="F2314" s="79">
        <f>+IF(ISNUMBER(DATA!I3217),DATA!I3217,"n/a")</f>
        <v>-5.4273000000000002E-2</v>
      </c>
      <c r="G2314" s="89">
        <f>+IF(ISNUMBER(DATA!J3217),DATA!J3217,"n/a")</f>
        <v>3.59361</v>
      </c>
      <c r="H2314" s="79">
        <f>+IF(ISNUMBER(DATA!K3217),DATA!K3217,"n/a")</f>
        <v>-3.4455E-2</v>
      </c>
      <c r="I2314" s="89">
        <f>+IF(ISNUMBER(DATA!L3217),DATA!L3217,"n/a")</f>
        <v>3.6287759999999998</v>
      </c>
      <c r="J2314" s="79">
        <f>+IF(ISNUMBER(DATA!M3217),DATA!M3217,"n/a")</f>
        <v>-3.5309999999999999E-3</v>
      </c>
      <c r="K2314" s="89">
        <f>+IF(ISNUMBER(DATA!N3217),DATA!N3217,"n/a")</f>
        <v>3.7206049999999999</v>
      </c>
      <c r="L2314" s="79">
        <f>+IF(ISNUMBER(DATA!O3217),DATA!O3217,"n/a")</f>
        <v>4.4408999999999997E-2</v>
      </c>
      <c r="M2314" s="68"/>
      <c r="N2314" s="68"/>
      <c r="O2314" s="68"/>
      <c r="P2314" s="68"/>
      <c r="Q2314" s="68"/>
      <c r="S2314" s="72"/>
      <c r="U2314" s="72"/>
      <c r="W2314" s="72"/>
      <c r="Y2314" s="72"/>
    </row>
    <row r="2315" spans="1:25" s="71" customFormat="1" x14ac:dyDescent="0.2">
      <c r="A2315" s="68" t="s">
        <v>12</v>
      </c>
      <c r="B2315" s="68" t="s">
        <v>24</v>
      </c>
      <c r="C2315" s="68" t="s">
        <v>10</v>
      </c>
      <c r="D2315" s="68" t="s">
        <v>291</v>
      </c>
      <c r="E2315" s="89">
        <f>+IF(ISNUMBER(DATA!H3218),DATA!H3218,"n/a")</f>
        <v>3.7145440000000001</v>
      </c>
      <c r="F2315" s="79">
        <f>+IF(ISNUMBER(DATA!I3218),DATA!I3218,"n/a")</f>
        <v>6.4348000000000002E-2</v>
      </c>
      <c r="G2315" s="89">
        <f>+IF(ISNUMBER(DATA!J3218),DATA!J3218,"n/a")</f>
        <v>3.7018279999999999</v>
      </c>
      <c r="H2315" s="79">
        <f>+IF(ISNUMBER(DATA!K3218),DATA!K3218,"n/a")</f>
        <v>3.3808999999999999E-2</v>
      </c>
      <c r="I2315" s="89">
        <f>+IF(ISNUMBER(DATA!L3218),DATA!L3218,"n/a")</f>
        <v>3.612619</v>
      </c>
      <c r="J2315" s="79">
        <f>+IF(ISNUMBER(DATA!M3218),DATA!M3218,"n/a")</f>
        <v>1.3651E-2</v>
      </c>
      <c r="K2315" s="89">
        <f>+IF(ISNUMBER(DATA!N3218),DATA!N3218,"n/a")</f>
        <v>3.595539</v>
      </c>
      <c r="L2315" s="79">
        <f>+IF(ISNUMBER(DATA!O3218),DATA!O3218,"n/a")</f>
        <v>5.2830000000000004E-3</v>
      </c>
      <c r="M2315" s="68"/>
      <c r="N2315" s="68"/>
      <c r="O2315" s="68"/>
      <c r="P2315" s="68"/>
      <c r="Q2315" s="68"/>
      <c r="S2315" s="72"/>
      <c r="U2315" s="72"/>
      <c r="W2315" s="72"/>
      <c r="Y2315" s="72"/>
    </row>
    <row r="2316" spans="1:25" s="71" customFormat="1" x14ac:dyDescent="0.2">
      <c r="A2316" s="68" t="s">
        <v>12</v>
      </c>
      <c r="B2316" s="68" t="s">
        <v>24</v>
      </c>
      <c r="C2316" s="68" t="s">
        <v>10</v>
      </c>
      <c r="D2316" s="68" t="s">
        <v>292</v>
      </c>
      <c r="E2316" s="89">
        <f>+IF(ISNUMBER(DATA!H3219),DATA!H3219,"n/a")</f>
        <v>3.4952369999999999</v>
      </c>
      <c r="F2316" s="79">
        <f>+IF(ISNUMBER(DATA!I3219),DATA!I3219,"n/a")</f>
        <v>8.0256999999999995E-2</v>
      </c>
      <c r="G2316" s="89">
        <f>+IF(ISNUMBER(DATA!J3219),DATA!J3219,"n/a")</f>
        <v>3.6254849999999998</v>
      </c>
      <c r="H2316" s="79">
        <f>+IF(ISNUMBER(DATA!K3219),DATA!K3219,"n/a")</f>
        <v>4.6843000000000003E-2</v>
      </c>
      <c r="I2316" s="89">
        <f>+IF(ISNUMBER(DATA!L3219),DATA!L3219,"n/a")</f>
        <v>3.4601600000000001</v>
      </c>
      <c r="J2316" s="79">
        <f>+IF(ISNUMBER(DATA!M3219),DATA!M3219,"n/a")</f>
        <v>9.4660000000000005E-3</v>
      </c>
      <c r="K2316" s="89">
        <f>+IF(ISNUMBER(DATA!N3219),DATA!N3219,"n/a")</f>
        <v>3.4296720000000001</v>
      </c>
      <c r="L2316" s="79">
        <f>+IF(ISNUMBER(DATA!O3219),DATA!O3219,"n/a")</f>
        <v>-1.784E-3</v>
      </c>
      <c r="M2316" s="68"/>
      <c r="N2316" s="68"/>
      <c r="O2316" s="68"/>
      <c r="P2316" s="68"/>
      <c r="Q2316" s="68"/>
      <c r="S2316" s="72"/>
      <c r="U2316" s="72"/>
      <c r="W2316" s="72"/>
      <c r="Y2316" s="72"/>
    </row>
    <row r="2317" spans="1:25" s="71" customFormat="1" x14ac:dyDescent="0.2">
      <c r="A2317" s="68" t="s">
        <v>12</v>
      </c>
      <c r="B2317" s="68" t="s">
        <v>24</v>
      </c>
      <c r="C2317" s="68" t="s">
        <v>10</v>
      </c>
      <c r="D2317" s="68" t="s">
        <v>293</v>
      </c>
      <c r="E2317" s="89">
        <f>+IF(ISNUMBER(DATA!H3220),DATA!H3220,"n/a")</f>
        <v>3.33399</v>
      </c>
      <c r="F2317" s="79">
        <f>+IF(ISNUMBER(DATA!I3220),DATA!I3220,"n/a")</f>
        <v>-1.302E-2</v>
      </c>
      <c r="G2317" s="89">
        <f>+IF(ISNUMBER(DATA!J3220),DATA!J3220,"n/a")</f>
        <v>3.3514370000000002</v>
      </c>
      <c r="H2317" s="79">
        <f>+IF(ISNUMBER(DATA!K3220),DATA!K3220,"n/a")</f>
        <v>-1.0407E-2</v>
      </c>
      <c r="I2317" s="89">
        <f>+IF(ISNUMBER(DATA!L3220),DATA!L3220,"n/a")</f>
        <v>3.373405</v>
      </c>
      <c r="J2317" s="79">
        <f>+IF(ISNUMBER(DATA!M3220),DATA!M3220,"n/a")</f>
        <v>-1.7278999999999999E-2</v>
      </c>
      <c r="K2317" s="89">
        <f>+IF(ISNUMBER(DATA!N3220),DATA!N3220,"n/a")</f>
        <v>3.3973140000000002</v>
      </c>
      <c r="L2317" s="79">
        <f>+IF(ISNUMBER(DATA!O3220),DATA!O3220,"n/a")</f>
        <v>-4.4250000000000001E-3</v>
      </c>
      <c r="M2317" s="68"/>
      <c r="N2317" s="68"/>
      <c r="O2317" s="68"/>
      <c r="P2317" s="68"/>
      <c r="Q2317" s="68"/>
      <c r="S2317" s="72"/>
      <c r="U2317" s="72"/>
      <c r="W2317" s="72"/>
      <c r="Y2317" s="72"/>
    </row>
    <row r="2318" spans="1:25" s="71" customFormat="1" x14ac:dyDescent="0.2">
      <c r="A2318" s="68" t="s">
        <v>12</v>
      </c>
      <c r="B2318" s="68" t="s">
        <v>24</v>
      </c>
      <c r="C2318" s="68" t="s">
        <v>10</v>
      </c>
      <c r="D2318" s="68" t="s">
        <v>294</v>
      </c>
      <c r="E2318" s="89">
        <f>+IF(ISNUMBER(DATA!H3221),DATA!H3221,"n/a")</f>
        <v>3.3494429999999999</v>
      </c>
      <c r="F2318" s="79">
        <f>+IF(ISNUMBER(DATA!I3221),DATA!I3221,"n/a")</f>
        <v>-1.6833000000000001E-2</v>
      </c>
      <c r="G2318" s="89">
        <f>+IF(ISNUMBER(DATA!J3221),DATA!J3221,"n/a")</f>
        <v>3.333377</v>
      </c>
      <c r="H2318" s="79">
        <f>+IF(ISNUMBER(DATA!K3221),DATA!K3221,"n/a")</f>
        <v>-3.4264000000000003E-2</v>
      </c>
      <c r="I2318" s="89">
        <f>+IF(ISNUMBER(DATA!L3221),DATA!L3221,"n/a")</f>
        <v>3.257063</v>
      </c>
      <c r="J2318" s="79">
        <f>+IF(ISNUMBER(DATA!M3221),DATA!M3221,"n/a")</f>
        <v>-4.8941999999999999E-2</v>
      </c>
      <c r="K2318" s="89">
        <f>+IF(ISNUMBER(DATA!N3221),DATA!N3221,"n/a")</f>
        <v>3.3164750000000001</v>
      </c>
      <c r="L2318" s="79">
        <f>+IF(ISNUMBER(DATA!O3221),DATA!O3221,"n/a")</f>
        <v>-3.8464999999999999E-2</v>
      </c>
      <c r="M2318" s="68"/>
      <c r="N2318" s="68"/>
      <c r="O2318" s="68"/>
      <c r="P2318" s="68"/>
      <c r="Q2318" s="68"/>
      <c r="S2318" s="72"/>
      <c r="U2318" s="72"/>
      <c r="W2318" s="72"/>
      <c r="Y2318" s="72"/>
    </row>
    <row r="2319" spans="1:25" s="71" customFormat="1" x14ac:dyDescent="0.2">
      <c r="A2319" s="68" t="s">
        <v>12</v>
      </c>
      <c r="B2319" s="68" t="s">
        <v>24</v>
      </c>
      <c r="C2319" s="68" t="s">
        <v>10</v>
      </c>
      <c r="D2319" s="68" t="s">
        <v>295</v>
      </c>
      <c r="E2319" s="89">
        <f>+IF(ISNUMBER(DATA!H3222),DATA!H3222,"n/a")</f>
        <v>3.4668999999999999</v>
      </c>
      <c r="F2319" s="79">
        <f>+IF(ISNUMBER(DATA!I3222),DATA!I3222,"n/a")</f>
        <v>3.0800000000000001E-2</v>
      </c>
      <c r="G2319" s="89">
        <f>+IF(ISNUMBER(DATA!J3222),DATA!J3222,"n/a")</f>
        <v>3.437319</v>
      </c>
      <c r="H2319" s="79">
        <f>+IF(ISNUMBER(DATA!K3222),DATA!K3222,"n/a")</f>
        <v>1.5812E-2</v>
      </c>
      <c r="I2319" s="89">
        <f>+IF(ISNUMBER(DATA!L3222),DATA!L3222,"n/a")</f>
        <v>3.4257879999999998</v>
      </c>
      <c r="J2319" s="79">
        <f>+IF(ISNUMBER(DATA!M3222),DATA!M3222,"n/a")</f>
        <v>1.6566000000000001E-2</v>
      </c>
      <c r="K2319" s="89">
        <f>+IF(ISNUMBER(DATA!N3222),DATA!N3222,"n/a")</f>
        <v>3.4083000000000001</v>
      </c>
      <c r="L2319" s="79">
        <f>+IF(ISNUMBER(DATA!O3222),DATA!O3222,"n/a")</f>
        <v>2.846E-3</v>
      </c>
      <c r="M2319" s="68"/>
      <c r="N2319" s="68"/>
      <c r="O2319" s="68"/>
      <c r="P2319" s="68"/>
      <c r="Q2319" s="68"/>
      <c r="S2319" s="72"/>
      <c r="U2319" s="72"/>
      <c r="W2319" s="72"/>
      <c r="Y2319" s="72"/>
    </row>
    <row r="2320" spans="1:25" s="71" customFormat="1" x14ac:dyDescent="0.2">
      <c r="A2320" s="68" t="s">
        <v>12</v>
      </c>
      <c r="B2320" s="68" t="s">
        <v>24</v>
      </c>
      <c r="C2320" s="68" t="s">
        <v>10</v>
      </c>
      <c r="D2320" s="68" t="s">
        <v>296</v>
      </c>
      <c r="E2320" s="89">
        <f>+IF(ISNUMBER(DATA!H3223),DATA!H3223,"n/a")</f>
        <v>3.640244</v>
      </c>
      <c r="F2320" s="79">
        <f>+IF(ISNUMBER(DATA!I3223),DATA!I3223,"n/a")</f>
        <v>3.0477000000000001E-2</v>
      </c>
      <c r="G2320" s="89">
        <f>+IF(ISNUMBER(DATA!J3223),DATA!J3223,"n/a")</f>
        <v>3.6098840000000001</v>
      </c>
      <c r="H2320" s="79">
        <f>+IF(ISNUMBER(DATA!K3223),DATA!K3223,"n/a")</f>
        <v>1.7863E-2</v>
      </c>
      <c r="I2320" s="89">
        <f>+IF(ISNUMBER(DATA!L3223),DATA!L3223,"n/a")</f>
        <v>3.5676580000000002</v>
      </c>
      <c r="J2320" s="79">
        <f>+IF(ISNUMBER(DATA!M3223),DATA!M3223,"n/a")</f>
        <v>1.6879000000000002E-2</v>
      </c>
      <c r="K2320" s="89">
        <f>+IF(ISNUMBER(DATA!N3223),DATA!N3223,"n/a")</f>
        <v>3.5643410000000002</v>
      </c>
      <c r="L2320" s="79">
        <f>+IF(ISNUMBER(DATA!O3223),DATA!O3223,"n/a")</f>
        <v>3.141E-2</v>
      </c>
      <c r="M2320" s="68"/>
      <c r="N2320" s="68"/>
      <c r="O2320" s="68"/>
      <c r="P2320" s="68"/>
      <c r="Q2320" s="68"/>
      <c r="S2320" s="72"/>
      <c r="U2320" s="72"/>
      <c r="W2320" s="72"/>
      <c r="Y2320" s="72"/>
    </row>
    <row r="2321" spans="1:25" s="71" customFormat="1" x14ac:dyDescent="0.2">
      <c r="A2321" s="68" t="s">
        <v>12</v>
      </c>
      <c r="B2321" s="68" t="s">
        <v>24</v>
      </c>
      <c r="C2321" s="68" t="s">
        <v>10</v>
      </c>
      <c r="D2321" s="68" t="s">
        <v>297</v>
      </c>
      <c r="E2321" s="89">
        <f>+IF(ISNUMBER(DATA!H3224),DATA!H3224,"n/a")</f>
        <v>3.3954949999999999</v>
      </c>
      <c r="F2321" s="79">
        <f>+IF(ISNUMBER(DATA!I3224),DATA!I3224,"n/a")</f>
        <v>6.6779999999999999E-3</v>
      </c>
      <c r="G2321" s="89">
        <f>+IF(ISNUMBER(DATA!J3224),DATA!J3224,"n/a")</f>
        <v>3.489296</v>
      </c>
      <c r="H2321" s="79">
        <f>+IF(ISNUMBER(DATA!K3224),DATA!K3224,"n/a")</f>
        <v>8.9820000000000004E-3</v>
      </c>
      <c r="I2321" s="89">
        <f>+IF(ISNUMBER(DATA!L3224),DATA!L3224,"n/a")</f>
        <v>3.4697480000000001</v>
      </c>
      <c r="J2321" s="79">
        <f>+IF(ISNUMBER(DATA!M3224),DATA!M3224,"n/a")</f>
        <v>4.6889999999999996E-3</v>
      </c>
      <c r="K2321" s="89">
        <f>+IF(ISNUMBER(DATA!N3224),DATA!N3224,"n/a")</f>
        <v>3.4787149999999998</v>
      </c>
      <c r="L2321" s="79">
        <f>+IF(ISNUMBER(DATA!O3224),DATA!O3224,"n/a")</f>
        <v>3.9719999999999998E-3</v>
      </c>
      <c r="M2321" s="68"/>
      <c r="N2321" s="68"/>
      <c r="O2321" s="68"/>
      <c r="P2321" s="68"/>
      <c r="Q2321" s="68"/>
      <c r="S2321" s="72"/>
      <c r="U2321" s="72"/>
      <c r="W2321" s="72"/>
      <c r="Y2321" s="72"/>
    </row>
    <row r="2322" spans="1:25" s="71" customFormat="1" x14ac:dyDescent="0.2">
      <c r="A2322" s="68" t="s">
        <v>12</v>
      </c>
      <c r="B2322" s="68" t="s">
        <v>24</v>
      </c>
      <c r="C2322" s="68" t="s">
        <v>10</v>
      </c>
      <c r="D2322" s="68" t="s">
        <v>298</v>
      </c>
      <c r="E2322" s="89">
        <f>+IF(ISNUMBER(DATA!H3225),DATA!H3225,"n/a")</f>
        <v>3.5481600000000002</v>
      </c>
      <c r="F2322" s="79">
        <f>+IF(ISNUMBER(DATA!I3225),DATA!I3225,"n/a")</f>
        <v>-1.7994E-2</v>
      </c>
      <c r="G2322" s="89">
        <f>+IF(ISNUMBER(DATA!J3225),DATA!J3225,"n/a")</f>
        <v>3.6277599999999999</v>
      </c>
      <c r="H2322" s="79">
        <f>+IF(ISNUMBER(DATA!K3225),DATA!K3225,"n/a")</f>
        <v>3.2624E-2</v>
      </c>
      <c r="I2322" s="89">
        <f>+IF(ISNUMBER(DATA!L3225),DATA!L3225,"n/a")</f>
        <v>3.6306509999999999</v>
      </c>
      <c r="J2322" s="79">
        <f>+IF(ISNUMBER(DATA!M3225),DATA!M3225,"n/a")</f>
        <v>2.852E-2</v>
      </c>
      <c r="K2322" s="89">
        <f>+IF(ISNUMBER(DATA!N3225),DATA!N3225,"n/a")</f>
        <v>3.6448390000000002</v>
      </c>
      <c r="L2322" s="79">
        <f>+IF(ISNUMBER(DATA!O3225),DATA!O3225,"n/a")</f>
        <v>1.8367999999999999E-2</v>
      </c>
      <c r="M2322" s="68"/>
      <c r="N2322" s="68"/>
      <c r="O2322" s="68"/>
      <c r="P2322" s="68"/>
      <c r="Q2322" s="68"/>
      <c r="S2322" s="72"/>
      <c r="U2322" s="72"/>
      <c r="W2322" s="72"/>
      <c r="Y2322" s="72"/>
    </row>
    <row r="2323" spans="1:25" s="71" customFormat="1" x14ac:dyDescent="0.2">
      <c r="A2323" s="68" t="s">
        <v>12</v>
      </c>
      <c r="B2323" s="68" t="s">
        <v>24</v>
      </c>
      <c r="C2323" s="68" t="s">
        <v>10</v>
      </c>
      <c r="D2323" s="68" t="s">
        <v>299</v>
      </c>
      <c r="E2323" s="89">
        <f>+IF(ISNUMBER(DATA!H3226),DATA!H3226,"n/a")</f>
        <v>3.7063470000000001</v>
      </c>
      <c r="F2323" s="79">
        <f>+IF(ISNUMBER(DATA!I3226),DATA!I3226,"n/a")</f>
        <v>-3.5088000000000001E-2</v>
      </c>
      <c r="G2323" s="89">
        <f>+IF(ISNUMBER(DATA!J3226),DATA!J3226,"n/a")</f>
        <v>3.733466</v>
      </c>
      <c r="H2323" s="79">
        <f>+IF(ISNUMBER(DATA!K3226),DATA!K3226,"n/a")</f>
        <v>-4.8127000000000003E-2</v>
      </c>
      <c r="I2323" s="89">
        <f>+IF(ISNUMBER(DATA!L3226),DATA!L3226,"n/a")</f>
        <v>3.7239369999999998</v>
      </c>
      <c r="J2323" s="79">
        <f>+IF(ISNUMBER(DATA!M3226),DATA!M3226,"n/a")</f>
        <v>-5.8768000000000001E-2</v>
      </c>
      <c r="K2323" s="89">
        <f>+IF(ISNUMBER(DATA!N3226),DATA!N3226,"n/a")</f>
        <v>3.7690090000000001</v>
      </c>
      <c r="L2323" s="79">
        <f>+IF(ISNUMBER(DATA!O3226),DATA!O3226,"n/a")</f>
        <v>-6.7778000000000005E-2</v>
      </c>
      <c r="M2323" s="68"/>
      <c r="N2323" s="68"/>
      <c r="O2323" s="68"/>
      <c r="P2323" s="68"/>
      <c r="Q2323" s="68"/>
      <c r="S2323" s="72"/>
      <c r="U2323" s="72"/>
      <c r="W2323" s="72"/>
      <c r="Y2323" s="72"/>
    </row>
    <row r="2324" spans="1:25" s="71" customFormat="1" x14ac:dyDescent="0.2">
      <c r="A2324" s="68" t="s">
        <v>12</v>
      </c>
      <c r="B2324" s="68" t="s">
        <v>24</v>
      </c>
      <c r="C2324" s="68" t="s">
        <v>10</v>
      </c>
      <c r="D2324" s="68" t="s">
        <v>300</v>
      </c>
      <c r="E2324" s="89">
        <f>+IF(ISNUMBER(DATA!H3227),DATA!H3227,"n/a")</f>
        <v>3.6157339999999998</v>
      </c>
      <c r="F2324" s="79">
        <f>+IF(ISNUMBER(DATA!I3227),DATA!I3227,"n/a")</f>
        <v>5.7267999999999999E-2</v>
      </c>
      <c r="G2324" s="89">
        <f>+IF(ISNUMBER(DATA!J3227),DATA!J3227,"n/a")</f>
        <v>3.5439219999999998</v>
      </c>
      <c r="H2324" s="79">
        <f>+IF(ISNUMBER(DATA!K3227),DATA!K3227,"n/a")</f>
        <v>1.1084E-2</v>
      </c>
      <c r="I2324" s="89">
        <f>+IF(ISNUMBER(DATA!L3227),DATA!L3227,"n/a")</f>
        <v>3.4874209999999999</v>
      </c>
      <c r="J2324" s="79">
        <f>+IF(ISNUMBER(DATA!M3227),DATA!M3227,"n/a")</f>
        <v>1.7080000000000001E-3</v>
      </c>
      <c r="K2324" s="89">
        <f>+IF(ISNUMBER(DATA!N3227),DATA!N3227,"n/a")</f>
        <v>3.5026769999999998</v>
      </c>
      <c r="L2324" s="79">
        <f>+IF(ISNUMBER(DATA!O3227),DATA!O3227,"n/a")</f>
        <v>1.2729000000000001E-2</v>
      </c>
      <c r="M2324" s="68"/>
      <c r="N2324" s="68"/>
      <c r="O2324" s="68"/>
      <c r="P2324" s="68"/>
      <c r="Q2324" s="68"/>
      <c r="S2324" s="72"/>
      <c r="U2324" s="72"/>
      <c r="W2324" s="72"/>
      <c r="Y2324" s="72"/>
    </row>
    <row r="2325" spans="1:25" s="71" customFormat="1" x14ac:dyDescent="0.2">
      <c r="A2325" s="68" t="s">
        <v>12</v>
      </c>
      <c r="B2325" s="68" t="s">
        <v>24</v>
      </c>
      <c r="C2325" s="68" t="s">
        <v>10</v>
      </c>
      <c r="D2325" s="68" t="s">
        <v>301</v>
      </c>
      <c r="E2325" s="89">
        <f>+IF(ISNUMBER(DATA!H3228),DATA!H3228,"n/a")</f>
        <v>3.4705469999999998</v>
      </c>
      <c r="F2325" s="79">
        <f>+IF(ISNUMBER(DATA!I3228),DATA!I3228,"n/a")</f>
        <v>1.6879999999999999E-2</v>
      </c>
      <c r="G2325" s="89">
        <f>+IF(ISNUMBER(DATA!J3228),DATA!J3228,"n/a")</f>
        <v>3.5923609999999999</v>
      </c>
      <c r="H2325" s="79">
        <f>+IF(ISNUMBER(DATA!K3228),DATA!K3228,"n/a")</f>
        <v>5.7219999999999997E-3</v>
      </c>
      <c r="I2325" s="89">
        <f>+IF(ISNUMBER(DATA!L3228),DATA!L3228,"n/a")</f>
        <v>3.5730339999999998</v>
      </c>
      <c r="J2325" s="79">
        <f>+IF(ISNUMBER(DATA!M3228),DATA!M3228,"n/a")</f>
        <v>6.3100000000000005E-4</v>
      </c>
      <c r="K2325" s="89">
        <f>+IF(ISNUMBER(DATA!N3228),DATA!N3228,"n/a")</f>
        <v>3.5816270000000001</v>
      </c>
      <c r="L2325" s="79">
        <f>+IF(ISNUMBER(DATA!O3228),DATA!O3228,"n/a")</f>
        <v>5.3429999999999997E-3</v>
      </c>
      <c r="M2325" s="68"/>
      <c r="N2325" s="68"/>
      <c r="O2325" s="68"/>
      <c r="P2325" s="68"/>
      <c r="Q2325" s="68"/>
      <c r="S2325" s="72"/>
      <c r="U2325" s="72"/>
      <c r="W2325" s="72"/>
      <c r="Y2325" s="72"/>
    </row>
    <row r="2326" spans="1:25" s="71" customFormat="1" x14ac:dyDescent="0.2">
      <c r="A2326" s="68" t="s">
        <v>12</v>
      </c>
      <c r="B2326" s="68" t="s">
        <v>24</v>
      </c>
      <c r="C2326" s="68" t="s">
        <v>10</v>
      </c>
      <c r="D2326" s="68" t="s">
        <v>302</v>
      </c>
      <c r="E2326" s="89">
        <f>+IF(ISNUMBER(DATA!H3229),DATA!H3229,"n/a")</f>
        <v>2.8055310000000002</v>
      </c>
      <c r="F2326" s="79">
        <f>+IF(ISNUMBER(DATA!I3229),DATA!I3229,"n/a")</f>
        <v>0.144598</v>
      </c>
      <c r="G2326" s="89">
        <f>+IF(ISNUMBER(DATA!J3229),DATA!J3229,"n/a")</f>
        <v>2.7835200000000002</v>
      </c>
      <c r="H2326" s="79">
        <f>+IF(ISNUMBER(DATA!K3229),DATA!K3229,"n/a")</f>
        <v>5.1777999999999998E-2</v>
      </c>
      <c r="I2326" s="89">
        <f>+IF(ISNUMBER(DATA!L3229),DATA!L3229,"n/a")</f>
        <v>2.7223899999999999</v>
      </c>
      <c r="J2326" s="79">
        <f>+IF(ISNUMBER(DATA!M3229),DATA!M3229,"n/a")</f>
        <v>-1.9605999999999998E-2</v>
      </c>
      <c r="K2326" s="89">
        <f>+IF(ISNUMBER(DATA!N3229),DATA!N3229,"n/a")</f>
        <v>2.754105</v>
      </c>
      <c r="L2326" s="79">
        <f>+IF(ISNUMBER(DATA!O3229),DATA!O3229,"n/a")</f>
        <v>-4.5892000000000002E-2</v>
      </c>
      <c r="M2326" s="68"/>
      <c r="N2326" s="68"/>
      <c r="O2326" s="68"/>
      <c r="P2326" s="68"/>
      <c r="Q2326" s="68"/>
      <c r="S2326" s="72"/>
      <c r="U2326" s="72"/>
      <c r="W2326" s="72"/>
      <c r="Y2326" s="72"/>
    </row>
    <row r="2327" spans="1:25" s="71" customFormat="1" x14ac:dyDescent="0.2">
      <c r="A2327" s="68" t="s">
        <v>12</v>
      </c>
      <c r="B2327" s="68" t="s">
        <v>24</v>
      </c>
      <c r="C2327" s="68" t="s">
        <v>10</v>
      </c>
      <c r="D2327" s="68" t="s">
        <v>303</v>
      </c>
      <c r="E2327" s="89">
        <f>+IF(ISNUMBER(DATA!H3230),DATA!H3230,"n/a")</f>
        <v>3.1263529999999999</v>
      </c>
      <c r="F2327" s="79">
        <f>+IF(ISNUMBER(DATA!I3230),DATA!I3230,"n/a")</f>
        <v>0.14536399999999999</v>
      </c>
      <c r="G2327" s="89">
        <f>+IF(ISNUMBER(DATA!J3230),DATA!J3230,"n/a")</f>
        <v>3.0977730000000001</v>
      </c>
      <c r="H2327" s="79">
        <f>+IF(ISNUMBER(DATA!K3230),DATA!K3230,"n/a")</f>
        <v>6.2543000000000001E-2</v>
      </c>
      <c r="I2327" s="89">
        <f>+IF(ISNUMBER(DATA!L3230),DATA!L3230,"n/a")</f>
        <v>2.9406590000000001</v>
      </c>
      <c r="J2327" s="79">
        <f>+IF(ISNUMBER(DATA!M3230),DATA!M3230,"n/a")</f>
        <v>-1.7708999999999999E-2</v>
      </c>
      <c r="K2327" s="89">
        <f>+IF(ISNUMBER(DATA!N3230),DATA!N3230,"n/a")</f>
        <v>2.9994000000000001</v>
      </c>
      <c r="L2327" s="79">
        <f>+IF(ISNUMBER(DATA!O3230),DATA!O3230,"n/a")</f>
        <v>-5.5719999999999999E-2</v>
      </c>
      <c r="M2327" s="68"/>
      <c r="N2327" s="68"/>
      <c r="O2327" s="68"/>
      <c r="P2327" s="68"/>
      <c r="Q2327" s="68"/>
      <c r="S2327" s="72"/>
      <c r="U2327" s="72"/>
      <c r="W2327" s="72"/>
      <c r="Y2327" s="72"/>
    </row>
    <row r="2328" spans="1:25" s="71" customFormat="1" x14ac:dyDescent="0.2">
      <c r="A2328" s="68" t="s">
        <v>12</v>
      </c>
      <c r="B2328" s="68" t="s">
        <v>24</v>
      </c>
      <c r="C2328" s="68" t="s">
        <v>10</v>
      </c>
      <c r="D2328" s="68" t="s">
        <v>304</v>
      </c>
      <c r="E2328" s="89">
        <f>+IF(ISNUMBER(DATA!H3231),DATA!H3231,"n/a")</f>
        <v>3.437303</v>
      </c>
      <c r="F2328" s="79">
        <f>+IF(ISNUMBER(DATA!I3231),DATA!I3231,"n/a")</f>
        <v>1.65E-4</v>
      </c>
      <c r="G2328" s="89">
        <f>+IF(ISNUMBER(DATA!J3231),DATA!J3231,"n/a")</f>
        <v>3.4717769999999999</v>
      </c>
      <c r="H2328" s="79">
        <f>+IF(ISNUMBER(DATA!K3231),DATA!K3231,"n/a")</f>
        <v>-7.685E-3</v>
      </c>
      <c r="I2328" s="89">
        <f>+IF(ISNUMBER(DATA!L3231),DATA!L3231,"n/a")</f>
        <v>3.4675630000000002</v>
      </c>
      <c r="J2328" s="79">
        <f>+IF(ISNUMBER(DATA!M3231),DATA!M3231,"n/a")</f>
        <v>-8.1150000000000007E-3</v>
      </c>
      <c r="K2328" s="89">
        <f>+IF(ISNUMBER(DATA!N3231),DATA!N3231,"n/a")</f>
        <v>3.4811640000000001</v>
      </c>
      <c r="L2328" s="79">
        <f>+IF(ISNUMBER(DATA!O3231),DATA!O3231,"n/a")</f>
        <v>5.2579999999999997E-3</v>
      </c>
      <c r="M2328" s="68"/>
      <c r="N2328" s="68"/>
      <c r="O2328" s="68"/>
      <c r="P2328" s="68"/>
      <c r="Q2328" s="68"/>
      <c r="S2328" s="72"/>
      <c r="U2328" s="72"/>
      <c r="W2328" s="72"/>
      <c r="Y2328" s="72"/>
    </row>
    <row r="2329" spans="1:25" s="71" customFormat="1" x14ac:dyDescent="0.2">
      <c r="A2329" s="68" t="s">
        <v>12</v>
      </c>
      <c r="B2329" s="68" t="s">
        <v>24</v>
      </c>
      <c r="C2329" s="68" t="s">
        <v>10</v>
      </c>
      <c r="D2329" s="68" t="s">
        <v>305</v>
      </c>
      <c r="E2329" s="89">
        <f>+IF(ISNUMBER(DATA!H3232),DATA!H3232,"n/a")</f>
        <v>3.5547870000000001</v>
      </c>
      <c r="F2329" s="79">
        <f>+IF(ISNUMBER(DATA!I3232),DATA!I3232,"n/a")</f>
        <v>2.7399999999999998E-3</v>
      </c>
      <c r="G2329" s="89">
        <f>+IF(ISNUMBER(DATA!J3232),DATA!J3232,"n/a")</f>
        <v>3.4991500000000002</v>
      </c>
      <c r="H2329" s="79">
        <f>+IF(ISNUMBER(DATA!K3232),DATA!K3232,"n/a")</f>
        <v>6.2849999999999998E-3</v>
      </c>
      <c r="I2329" s="89">
        <f>+IF(ISNUMBER(DATA!L3232),DATA!L3232,"n/a")</f>
        <v>3.4264459999999999</v>
      </c>
      <c r="J2329" s="79">
        <f>+IF(ISNUMBER(DATA!M3232),DATA!M3232,"n/a")</f>
        <v>-9.8809999999999992E-3</v>
      </c>
      <c r="K2329" s="89">
        <f>+IF(ISNUMBER(DATA!N3232),DATA!N3232,"n/a")</f>
        <v>3.4513180000000001</v>
      </c>
      <c r="L2329" s="79">
        <f>+IF(ISNUMBER(DATA!O3232),DATA!O3232,"n/a")</f>
        <v>3.7929999999999999E-3</v>
      </c>
      <c r="M2329" s="68"/>
      <c r="N2329" s="68"/>
      <c r="O2329" s="68"/>
      <c r="P2329" s="68"/>
      <c r="Q2329" s="68"/>
      <c r="S2329" s="72"/>
      <c r="U2329" s="72"/>
      <c r="W2329" s="72"/>
      <c r="Y2329" s="72"/>
    </row>
    <row r="2330" spans="1:25" s="71" customFormat="1" x14ac:dyDescent="0.2">
      <c r="A2330" s="68" t="s">
        <v>12</v>
      </c>
      <c r="B2330" s="68" t="s">
        <v>24</v>
      </c>
      <c r="C2330" s="68" t="s">
        <v>10</v>
      </c>
      <c r="D2330" s="68" t="s">
        <v>306</v>
      </c>
      <c r="E2330" s="89">
        <f>+IF(ISNUMBER(DATA!H3233),DATA!H3233,"n/a")</f>
        <v>3.2997239999999999</v>
      </c>
      <c r="F2330" s="79">
        <f>+IF(ISNUMBER(DATA!I3233),DATA!I3233,"n/a")</f>
        <v>-0.106119</v>
      </c>
      <c r="G2330" s="89">
        <f>+IF(ISNUMBER(DATA!J3233),DATA!J3233,"n/a")</f>
        <v>3.3535240000000002</v>
      </c>
      <c r="H2330" s="79">
        <f>+IF(ISNUMBER(DATA!K3233),DATA!K3233,"n/a")</f>
        <v>-0.105166</v>
      </c>
      <c r="I2330" s="89">
        <f>+IF(ISNUMBER(DATA!L3233),DATA!L3233,"n/a")</f>
        <v>3.3220749999999999</v>
      </c>
      <c r="J2330" s="79">
        <f>+IF(ISNUMBER(DATA!M3233),DATA!M3233,"n/a")</f>
        <v>-5.1810000000000002E-2</v>
      </c>
      <c r="K2330" s="89">
        <f>+IF(ISNUMBER(DATA!N3233),DATA!N3233,"n/a")</f>
        <v>3.3197109999999999</v>
      </c>
      <c r="L2330" s="79">
        <f>+IF(ISNUMBER(DATA!O3233),DATA!O3233,"n/a")</f>
        <v>1.0421E-2</v>
      </c>
      <c r="M2330" s="68"/>
      <c r="N2330" s="68"/>
      <c r="O2330" s="68"/>
      <c r="P2330" s="68"/>
      <c r="Q2330" s="68"/>
      <c r="S2330" s="72"/>
      <c r="U2330" s="72"/>
      <c r="W2330" s="72"/>
      <c r="Y2330" s="72"/>
    </row>
    <row r="2331" spans="1:25" s="71" customFormat="1" x14ac:dyDescent="0.2">
      <c r="A2331" s="68" t="s">
        <v>12</v>
      </c>
      <c r="B2331" s="68" t="s">
        <v>24</v>
      </c>
      <c r="C2331" s="68" t="s">
        <v>10</v>
      </c>
      <c r="D2331" s="68" t="s">
        <v>307</v>
      </c>
      <c r="E2331" s="89">
        <f>+IF(ISNUMBER(DATA!H3234),DATA!H3234,"n/a")</f>
        <v>3.7500089999999999</v>
      </c>
      <c r="F2331" s="79">
        <f>+IF(ISNUMBER(DATA!I3234),DATA!I3234,"n/a")</f>
        <v>2.2765000000000001E-2</v>
      </c>
      <c r="G2331" s="89">
        <f>+IF(ISNUMBER(DATA!J3234),DATA!J3234,"n/a")</f>
        <v>3.652873</v>
      </c>
      <c r="H2331" s="79">
        <f>+IF(ISNUMBER(DATA!K3234),DATA!K3234,"n/a")</f>
        <v>-1.3090000000000001E-3</v>
      </c>
      <c r="I2331" s="89">
        <f>+IF(ISNUMBER(DATA!L3234),DATA!L3234,"n/a")</f>
        <v>3.6565270000000001</v>
      </c>
      <c r="J2331" s="79">
        <f>+IF(ISNUMBER(DATA!M3234),DATA!M3234,"n/a")</f>
        <v>8.2450000000000006E-3</v>
      </c>
      <c r="K2331" s="89">
        <f>+IF(ISNUMBER(DATA!N3234),DATA!N3234,"n/a")</f>
        <v>3.6257609999999998</v>
      </c>
      <c r="L2331" s="79">
        <f>+IF(ISNUMBER(DATA!O3234),DATA!O3234,"n/a")</f>
        <v>1.1894E-2</v>
      </c>
      <c r="M2331" s="68"/>
      <c r="N2331" s="68"/>
      <c r="O2331" s="68"/>
      <c r="P2331" s="68"/>
      <c r="Q2331" s="68"/>
      <c r="S2331" s="72"/>
      <c r="U2331" s="72"/>
      <c r="W2331" s="72"/>
      <c r="Y2331" s="72"/>
    </row>
    <row r="2332" spans="1:25" s="71" customFormat="1" x14ac:dyDescent="0.2">
      <c r="A2332" s="68" t="s">
        <v>12</v>
      </c>
      <c r="B2332" s="68" t="s">
        <v>24</v>
      </c>
      <c r="C2332" s="68" t="s">
        <v>10</v>
      </c>
      <c r="D2332" s="68" t="s">
        <v>308</v>
      </c>
      <c r="E2332" s="89">
        <f>+IF(ISNUMBER(DATA!H3235),DATA!H3235,"n/a")</f>
        <v>3.5581800000000001</v>
      </c>
      <c r="F2332" s="79">
        <f>+IF(ISNUMBER(DATA!I3235),DATA!I3235,"n/a")</f>
        <v>-2.3061000000000002E-2</v>
      </c>
      <c r="G2332" s="89">
        <f>+IF(ISNUMBER(DATA!J3235),DATA!J3235,"n/a")</f>
        <v>3.6013099999999998</v>
      </c>
      <c r="H2332" s="79">
        <f>+IF(ISNUMBER(DATA!K3235),DATA!K3235,"n/a")</f>
        <v>-2.6549999999999998E-3</v>
      </c>
      <c r="I2332" s="89">
        <f>+IF(ISNUMBER(DATA!L3235),DATA!L3235,"n/a")</f>
        <v>3.5782419999999999</v>
      </c>
      <c r="J2332" s="79">
        <f>+IF(ISNUMBER(DATA!M3235),DATA!M3235,"n/a")</f>
        <v>-6.5919999999999998E-3</v>
      </c>
      <c r="K2332" s="89">
        <f>+IF(ISNUMBER(DATA!N3235),DATA!N3235,"n/a")</f>
        <v>3.6072329999999999</v>
      </c>
      <c r="L2332" s="79">
        <f>+IF(ISNUMBER(DATA!O3235),DATA!O3235,"n/a")</f>
        <v>2.5000000000000001E-5</v>
      </c>
      <c r="M2332" s="68"/>
      <c r="N2332" s="68"/>
      <c r="O2332" s="68"/>
      <c r="P2332" s="68"/>
      <c r="Q2332" s="68"/>
      <c r="S2332" s="72"/>
      <c r="U2332" s="72"/>
      <c r="W2332" s="72"/>
      <c r="Y2332" s="72"/>
    </row>
    <row r="2333" spans="1:25" s="71" customFormat="1" x14ac:dyDescent="0.2">
      <c r="A2333" s="68" t="s">
        <v>12</v>
      </c>
      <c r="B2333" s="68" t="s">
        <v>24</v>
      </c>
      <c r="C2333" s="68" t="s">
        <v>10</v>
      </c>
      <c r="D2333" s="68" t="s">
        <v>309</v>
      </c>
      <c r="E2333" s="89">
        <f>+IF(ISNUMBER(DATA!H3236),DATA!H3236,"n/a")</f>
        <v>3.3810289999999998</v>
      </c>
      <c r="F2333" s="79">
        <f>+IF(ISNUMBER(DATA!I3236),DATA!I3236,"n/a")</f>
        <v>1.8873000000000001E-2</v>
      </c>
      <c r="G2333" s="89">
        <f>+IF(ISNUMBER(DATA!J3236),DATA!J3236,"n/a")</f>
        <v>3.4608400000000001</v>
      </c>
      <c r="H2333" s="79">
        <f>+IF(ISNUMBER(DATA!K3236),DATA!K3236,"n/a")</f>
        <v>1.4367E-2</v>
      </c>
      <c r="I2333" s="89">
        <f>+IF(ISNUMBER(DATA!L3236),DATA!L3236,"n/a")</f>
        <v>3.4447410000000001</v>
      </c>
      <c r="J2333" s="79">
        <f>+IF(ISNUMBER(DATA!M3236),DATA!M3236,"n/a")</f>
        <v>1.3370999999999999E-2</v>
      </c>
      <c r="K2333" s="89">
        <f>+IF(ISNUMBER(DATA!N3236),DATA!N3236,"n/a")</f>
        <v>3.444855</v>
      </c>
      <c r="L2333" s="79">
        <f>+IF(ISNUMBER(DATA!O3236),DATA!O3236,"n/a")</f>
        <v>1.2781000000000001E-2</v>
      </c>
      <c r="M2333" s="68"/>
      <c r="N2333" s="68"/>
      <c r="O2333" s="68"/>
      <c r="P2333" s="68"/>
      <c r="Q2333" s="68"/>
      <c r="S2333" s="72"/>
      <c r="U2333" s="72"/>
      <c r="W2333" s="72"/>
      <c r="Y2333" s="72"/>
    </row>
    <row r="2334" spans="1:25" s="71" customFormat="1" x14ac:dyDescent="0.2">
      <c r="A2334" s="68" t="s">
        <v>12</v>
      </c>
      <c r="B2334" s="68" t="s">
        <v>24</v>
      </c>
      <c r="C2334" s="68" t="s">
        <v>10</v>
      </c>
      <c r="D2334" s="68" t="s">
        <v>310</v>
      </c>
      <c r="E2334" s="89">
        <f>+IF(ISNUMBER(DATA!H3237),DATA!H3237,"n/a")</f>
        <v>3.6454209999999998</v>
      </c>
      <c r="F2334" s="79">
        <f>+IF(ISNUMBER(DATA!I3237),DATA!I3237,"n/a")</f>
        <v>2.9138000000000001E-2</v>
      </c>
      <c r="G2334" s="89">
        <f>+IF(ISNUMBER(DATA!J3237),DATA!J3237,"n/a")</f>
        <v>3.6138690000000002</v>
      </c>
      <c r="H2334" s="79">
        <f>+IF(ISNUMBER(DATA!K3237),DATA!K3237,"n/a")</f>
        <v>3.4907000000000001E-2</v>
      </c>
      <c r="I2334" s="89">
        <f>+IF(ISNUMBER(DATA!L3237),DATA!L3237,"n/a")</f>
        <v>3.5495909999999999</v>
      </c>
      <c r="J2334" s="79">
        <f>+IF(ISNUMBER(DATA!M3237),DATA!M3237,"n/a")</f>
        <v>3.1872999999999999E-2</v>
      </c>
      <c r="K2334" s="89">
        <f>+IF(ISNUMBER(DATA!N3237),DATA!N3237,"n/a")</f>
        <v>3.5198399999999999</v>
      </c>
      <c r="L2334" s="79">
        <f>+IF(ISNUMBER(DATA!O3237),DATA!O3237,"n/a")</f>
        <v>2.5024000000000001E-2</v>
      </c>
      <c r="M2334" s="68"/>
      <c r="N2334" s="68"/>
      <c r="O2334" s="68"/>
      <c r="P2334" s="68"/>
      <c r="Q2334" s="68"/>
      <c r="S2334" s="72"/>
      <c r="U2334" s="72"/>
      <c r="W2334" s="72"/>
      <c r="Y2334" s="72"/>
    </row>
    <row r="2335" spans="1:25" s="71" customFormat="1" x14ac:dyDescent="0.2">
      <c r="A2335" s="68" t="s">
        <v>12</v>
      </c>
      <c r="B2335" s="68" t="s">
        <v>24</v>
      </c>
      <c r="C2335" s="68" t="s">
        <v>10</v>
      </c>
      <c r="D2335" s="68" t="s">
        <v>311</v>
      </c>
      <c r="E2335" s="89">
        <f>+IF(ISNUMBER(DATA!H3238),DATA!H3238,"n/a")</f>
        <v>3.2440869999999999</v>
      </c>
      <c r="F2335" s="79">
        <f>+IF(ISNUMBER(DATA!I3238),DATA!I3238,"n/a")</f>
        <v>-7.0485000000000006E-2</v>
      </c>
      <c r="G2335" s="89">
        <f>+IF(ISNUMBER(DATA!J3238),DATA!J3238,"n/a")</f>
        <v>3.2617449999999999</v>
      </c>
      <c r="H2335" s="79">
        <f>+IF(ISNUMBER(DATA!K3238),DATA!K3238,"n/a")</f>
        <v>-7.7061000000000004E-2</v>
      </c>
      <c r="I2335" s="89">
        <f>+IF(ISNUMBER(DATA!L3238),DATA!L3238,"n/a")</f>
        <v>3.3061240000000001</v>
      </c>
      <c r="J2335" s="79">
        <f>+IF(ISNUMBER(DATA!M3238),DATA!M3238,"n/a")</f>
        <v>-3.9662000000000003E-2</v>
      </c>
      <c r="K2335" s="89">
        <f>+IF(ISNUMBER(DATA!N3238),DATA!N3238,"n/a")</f>
        <v>3.3412670000000002</v>
      </c>
      <c r="L2335" s="79">
        <f>+IF(ISNUMBER(DATA!O3238),DATA!O3238,"n/a")</f>
        <v>-1.2808E-2</v>
      </c>
      <c r="M2335" s="68"/>
      <c r="N2335" s="68"/>
      <c r="O2335" s="68"/>
      <c r="P2335" s="68"/>
      <c r="Q2335" s="68"/>
      <c r="S2335" s="72"/>
      <c r="U2335" s="72"/>
      <c r="W2335" s="72"/>
      <c r="Y2335" s="72"/>
    </row>
    <row r="2336" spans="1:25" s="71" customFormat="1" x14ac:dyDescent="0.2">
      <c r="A2336" s="68" t="s">
        <v>12</v>
      </c>
      <c r="B2336" s="68" t="s">
        <v>24</v>
      </c>
      <c r="C2336" s="68" t="s">
        <v>10</v>
      </c>
      <c r="D2336" s="68" t="s">
        <v>312</v>
      </c>
      <c r="E2336" s="89">
        <f>+IF(ISNUMBER(DATA!H3239),DATA!H3239,"n/a")</f>
        <v>3.7910339999999998</v>
      </c>
      <c r="F2336" s="79">
        <f>+IF(ISNUMBER(DATA!I3239),DATA!I3239,"n/a")</f>
        <v>4.0772999999999997E-2</v>
      </c>
      <c r="G2336" s="89">
        <f>+IF(ISNUMBER(DATA!J3239),DATA!J3239,"n/a")</f>
        <v>3.7418049999999998</v>
      </c>
      <c r="H2336" s="79">
        <f>+IF(ISNUMBER(DATA!K3239),DATA!K3239,"n/a")</f>
        <v>2.5014000000000002E-2</v>
      </c>
      <c r="I2336" s="89">
        <f>+IF(ISNUMBER(DATA!L3239),DATA!L3239,"n/a")</f>
        <v>3.6939540000000002</v>
      </c>
      <c r="J2336" s="79">
        <f>+IF(ISNUMBER(DATA!M3239),DATA!M3239,"n/a")</f>
        <v>3.8038000000000002E-2</v>
      </c>
      <c r="K2336" s="89">
        <f>+IF(ISNUMBER(DATA!N3239),DATA!N3239,"n/a")</f>
        <v>3.6656930000000001</v>
      </c>
      <c r="L2336" s="79">
        <f>+IF(ISNUMBER(DATA!O3239),DATA!O3239,"n/a")</f>
        <v>0.103501</v>
      </c>
      <c r="M2336" s="68"/>
      <c r="N2336" s="68"/>
      <c r="O2336" s="68"/>
      <c r="P2336" s="68"/>
      <c r="Q2336" s="68"/>
      <c r="S2336" s="72"/>
      <c r="U2336" s="72"/>
      <c r="W2336" s="72"/>
      <c r="Y2336" s="72"/>
    </row>
    <row r="2337" spans="1:25" s="71" customFormat="1" x14ac:dyDescent="0.2">
      <c r="A2337" s="68" t="s">
        <v>12</v>
      </c>
      <c r="B2337" s="68" t="s">
        <v>24</v>
      </c>
      <c r="C2337" s="68" t="s">
        <v>10</v>
      </c>
      <c r="D2337" s="68" t="s">
        <v>313</v>
      </c>
      <c r="E2337" s="89">
        <f>+IF(ISNUMBER(DATA!H3240),DATA!H3240,"n/a")</f>
        <v>3.968988</v>
      </c>
      <c r="F2337" s="79">
        <f>+IF(ISNUMBER(DATA!I3240),DATA!I3240,"n/a")</f>
        <v>6.9725999999999996E-2</v>
      </c>
      <c r="G2337" s="89">
        <f>+IF(ISNUMBER(DATA!J3240),DATA!J3240,"n/a")</f>
        <v>3.6267839999999998</v>
      </c>
      <c r="H2337" s="79">
        <f>+IF(ISNUMBER(DATA!K3240),DATA!K3240,"n/a")</f>
        <v>4.4172000000000003E-2</v>
      </c>
      <c r="I2337" s="89">
        <f>+IF(ISNUMBER(DATA!L3240),DATA!L3240,"n/a")</f>
        <v>3.668863</v>
      </c>
      <c r="J2337" s="79">
        <f>+IF(ISNUMBER(DATA!M3240),DATA!M3240,"n/a")</f>
        <v>7.3719000000000007E-2</v>
      </c>
      <c r="K2337" s="89">
        <f>+IF(ISNUMBER(DATA!N3240),DATA!N3240,"n/a")</f>
        <v>3.364754</v>
      </c>
      <c r="L2337" s="79">
        <f>+IF(ISNUMBER(DATA!O3240),DATA!O3240,"n/a")</f>
        <v>2.2724000000000001E-2</v>
      </c>
      <c r="M2337" s="68"/>
      <c r="N2337" s="68"/>
      <c r="O2337" s="68"/>
      <c r="P2337" s="68"/>
      <c r="Q2337" s="68"/>
      <c r="S2337" s="72"/>
      <c r="U2337" s="72"/>
      <c r="W2337" s="72"/>
      <c r="Y2337" s="72"/>
    </row>
    <row r="2338" spans="1:25" s="71" customFormat="1" x14ac:dyDescent="0.2">
      <c r="A2338" s="68" t="s">
        <v>12</v>
      </c>
      <c r="B2338" s="68" t="s">
        <v>24</v>
      </c>
      <c r="C2338" s="68" t="s">
        <v>10</v>
      </c>
      <c r="D2338" s="68" t="s">
        <v>314</v>
      </c>
      <c r="E2338" s="89">
        <f>+IF(ISNUMBER(DATA!H3241),DATA!H3241,"n/a")</f>
        <v>3.3519230000000002</v>
      </c>
      <c r="F2338" s="79">
        <f>+IF(ISNUMBER(DATA!I3241),DATA!I3241,"n/a")</f>
        <v>2.3530000000000001E-3</v>
      </c>
      <c r="G2338" s="89">
        <f>+IF(ISNUMBER(DATA!J3241),DATA!J3241,"n/a")</f>
        <v>3.3201550000000002</v>
      </c>
      <c r="H2338" s="79">
        <f>+IF(ISNUMBER(DATA!K3241),DATA!K3241,"n/a")</f>
        <v>-3.4520000000000002E-2</v>
      </c>
      <c r="I2338" s="89">
        <f>+IF(ISNUMBER(DATA!L3241),DATA!L3241,"n/a")</f>
        <v>3.3141349999999998</v>
      </c>
      <c r="J2338" s="79">
        <f>+IF(ISNUMBER(DATA!M3241),DATA!M3241,"n/a")</f>
        <v>-3.9681000000000001E-2</v>
      </c>
      <c r="K2338" s="89">
        <f>+IF(ISNUMBER(DATA!N3241),DATA!N3241,"n/a")</f>
        <v>3.3087330000000001</v>
      </c>
      <c r="L2338" s="79">
        <f>+IF(ISNUMBER(DATA!O3241),DATA!O3241,"n/a")</f>
        <v>-3.5217999999999999E-2</v>
      </c>
      <c r="M2338" s="68"/>
      <c r="N2338" s="68"/>
      <c r="O2338" s="68"/>
      <c r="P2338" s="68"/>
      <c r="Q2338" s="68"/>
      <c r="S2338" s="72"/>
      <c r="U2338" s="72"/>
      <c r="W2338" s="72"/>
      <c r="Y2338" s="72"/>
    </row>
    <row r="2339" spans="1:25" s="71" customFormat="1" x14ac:dyDescent="0.2">
      <c r="A2339" s="68" t="s">
        <v>12</v>
      </c>
      <c r="B2339" s="68" t="s">
        <v>24</v>
      </c>
      <c r="C2339" s="68" t="s">
        <v>10</v>
      </c>
      <c r="D2339" s="68" t="s">
        <v>315</v>
      </c>
      <c r="E2339" s="89">
        <f>+IF(ISNUMBER(DATA!H3242),DATA!H3242,"n/a")</f>
        <v>3.411429</v>
      </c>
      <c r="F2339" s="79">
        <f>+IF(ISNUMBER(DATA!I3242),DATA!I3242,"n/a")</f>
        <v>2.6313E-2</v>
      </c>
      <c r="G2339" s="89">
        <f>+IF(ISNUMBER(DATA!J3242),DATA!J3242,"n/a")</f>
        <v>3.4024320000000001</v>
      </c>
      <c r="H2339" s="79">
        <f>+IF(ISNUMBER(DATA!K3242),DATA!K3242,"n/a")</f>
        <v>2.9454999999999999E-2</v>
      </c>
      <c r="I2339" s="89">
        <f>+IF(ISNUMBER(DATA!L3242),DATA!L3242,"n/a")</f>
        <v>3.3606150000000001</v>
      </c>
      <c r="J2339" s="79">
        <f>+IF(ISNUMBER(DATA!M3242),DATA!M3242,"n/a")</f>
        <v>2.2738000000000001E-2</v>
      </c>
      <c r="K2339" s="89">
        <f>+IF(ISNUMBER(DATA!N3242),DATA!N3242,"n/a")</f>
        <v>3.2792539999999999</v>
      </c>
      <c r="L2339" s="79">
        <f>+IF(ISNUMBER(DATA!O3242),DATA!O3242,"n/a")</f>
        <v>-4.888E-3</v>
      </c>
      <c r="M2339" s="68"/>
      <c r="N2339" s="68"/>
      <c r="O2339" s="68"/>
      <c r="P2339" s="68"/>
      <c r="Q2339" s="68"/>
      <c r="S2339" s="72"/>
      <c r="U2339" s="72"/>
      <c r="W2339" s="72"/>
      <c r="Y2339" s="72"/>
    </row>
    <row r="2340" spans="1:25" s="71" customFormat="1" x14ac:dyDescent="0.2">
      <c r="A2340" s="68" t="s">
        <v>12</v>
      </c>
      <c r="B2340" s="68" t="s">
        <v>24</v>
      </c>
      <c r="C2340" s="68" t="s">
        <v>10</v>
      </c>
      <c r="D2340" s="68" t="s">
        <v>316</v>
      </c>
      <c r="E2340" s="89">
        <f>+IF(ISNUMBER(DATA!H3243),DATA!H3243,"n/a")</f>
        <v>3.6339459999999999</v>
      </c>
      <c r="F2340" s="79">
        <f>+IF(ISNUMBER(DATA!I3243),DATA!I3243,"n/a")</f>
        <v>2.5767000000000002E-2</v>
      </c>
      <c r="G2340" s="89">
        <f>+IF(ISNUMBER(DATA!J3243),DATA!J3243,"n/a")</f>
        <v>3.635005</v>
      </c>
      <c r="H2340" s="79">
        <f>+IF(ISNUMBER(DATA!K3243),DATA!K3243,"n/a")</f>
        <v>2.9075E-2</v>
      </c>
      <c r="I2340" s="89">
        <f>+IF(ISNUMBER(DATA!L3243),DATA!L3243,"n/a")</f>
        <v>3.594036</v>
      </c>
      <c r="J2340" s="79">
        <f>+IF(ISNUMBER(DATA!M3243),DATA!M3243,"n/a")</f>
        <v>1.7582E-2</v>
      </c>
      <c r="K2340" s="89">
        <f>+IF(ISNUMBER(DATA!N3243),DATA!N3243,"n/a")</f>
        <v>3.5650759999999999</v>
      </c>
      <c r="L2340" s="79">
        <f>+IF(ISNUMBER(DATA!O3243),DATA!O3243,"n/a")</f>
        <v>1.5041000000000001E-2</v>
      </c>
      <c r="M2340" s="68"/>
      <c r="N2340" s="68"/>
      <c r="O2340" s="68"/>
      <c r="P2340" s="68"/>
      <c r="Q2340" s="68"/>
      <c r="S2340" s="72"/>
      <c r="U2340" s="72"/>
      <c r="W2340" s="72"/>
      <c r="Y2340" s="72"/>
    </row>
    <row r="2341" spans="1:25" s="71" customFormat="1" x14ac:dyDescent="0.2">
      <c r="A2341" s="68" t="s">
        <v>12</v>
      </c>
      <c r="B2341" s="68" t="s">
        <v>24</v>
      </c>
      <c r="C2341" s="68" t="s">
        <v>10</v>
      </c>
      <c r="D2341" s="68" t="s">
        <v>317</v>
      </c>
      <c r="E2341" s="89">
        <f>+IF(ISNUMBER(DATA!H3244),DATA!H3244,"n/a")</f>
        <v>3.7235659999999999</v>
      </c>
      <c r="F2341" s="79">
        <f>+IF(ISNUMBER(DATA!I3244),DATA!I3244,"n/a")</f>
        <v>8.7220000000000006E-3</v>
      </c>
      <c r="G2341" s="89">
        <f>+IF(ISNUMBER(DATA!J3244),DATA!J3244,"n/a")</f>
        <v>3.7367729999999999</v>
      </c>
      <c r="H2341" s="79">
        <f>+IF(ISNUMBER(DATA!K3244),DATA!K3244,"n/a")</f>
        <v>2.9694000000000002E-2</v>
      </c>
      <c r="I2341" s="89">
        <f>+IF(ISNUMBER(DATA!L3244),DATA!L3244,"n/a")</f>
        <v>3.687392</v>
      </c>
      <c r="J2341" s="79">
        <f>+IF(ISNUMBER(DATA!M3244),DATA!M3244,"n/a")</f>
        <v>1.3943000000000001E-2</v>
      </c>
      <c r="K2341" s="89">
        <f>+IF(ISNUMBER(DATA!N3244),DATA!N3244,"n/a")</f>
        <v>3.6054219999999999</v>
      </c>
      <c r="L2341" s="79">
        <f>+IF(ISNUMBER(DATA!O3244),DATA!O3244,"n/a")</f>
        <v>-7.0860000000000003E-3</v>
      </c>
      <c r="M2341" s="68"/>
      <c r="N2341" s="68"/>
      <c r="O2341" s="68"/>
      <c r="P2341" s="68"/>
      <c r="Q2341" s="68"/>
      <c r="S2341" s="72"/>
      <c r="U2341" s="72"/>
      <c r="W2341" s="72"/>
      <c r="Y2341" s="72"/>
    </row>
    <row r="2342" spans="1:25" s="71" customFormat="1" x14ac:dyDescent="0.2">
      <c r="A2342" s="68" t="s">
        <v>12</v>
      </c>
      <c r="B2342" s="68" t="s">
        <v>24</v>
      </c>
      <c r="C2342" s="68" t="s">
        <v>10</v>
      </c>
      <c r="D2342" s="68" t="s">
        <v>318</v>
      </c>
      <c r="E2342" s="89">
        <f>+IF(ISNUMBER(DATA!H3245),DATA!H3245,"n/a")</f>
        <v>2.410571</v>
      </c>
      <c r="F2342" s="79">
        <f>+IF(ISNUMBER(DATA!I3245),DATA!I3245,"n/a")</f>
        <v>3.9462999999999998E-2</v>
      </c>
      <c r="G2342" s="89">
        <f>+IF(ISNUMBER(DATA!J3245),DATA!J3245,"n/a")</f>
        <v>2.4145080000000001</v>
      </c>
      <c r="H2342" s="79">
        <f>+IF(ISNUMBER(DATA!K3245),DATA!K3245,"n/a")</f>
        <v>2.9864000000000002E-2</v>
      </c>
      <c r="I2342" s="89">
        <f>+IF(ISNUMBER(DATA!L3245),DATA!L3245,"n/a")</f>
        <v>2.3925000000000001</v>
      </c>
      <c r="J2342" s="79">
        <f>+IF(ISNUMBER(DATA!M3245),DATA!M3245,"n/a")</f>
        <v>4.8000000000000001E-2</v>
      </c>
      <c r="K2342" s="89">
        <f>+IF(ISNUMBER(DATA!N3245),DATA!N3245,"n/a")</f>
        <v>2.3386809999999998</v>
      </c>
      <c r="L2342" s="79">
        <f>+IF(ISNUMBER(DATA!O3245),DATA!O3245,"n/a")</f>
        <v>2.3782000000000001E-2</v>
      </c>
      <c r="M2342" s="68"/>
      <c r="N2342" s="68"/>
      <c r="O2342" s="68"/>
      <c r="P2342" s="68"/>
      <c r="Q2342" s="68"/>
      <c r="S2342" s="72"/>
      <c r="U2342" s="72"/>
      <c r="W2342" s="72"/>
      <c r="Y2342" s="72"/>
    </row>
    <row r="2343" spans="1:25" s="71" customFormat="1" x14ac:dyDescent="0.2">
      <c r="A2343" s="68" t="s">
        <v>12</v>
      </c>
      <c r="B2343" s="68" t="s">
        <v>24</v>
      </c>
      <c r="C2343" s="68" t="s">
        <v>10</v>
      </c>
      <c r="D2343" s="68" t="s">
        <v>319</v>
      </c>
      <c r="E2343" s="89">
        <f>+IF(ISNUMBER(DATA!H3246),DATA!H3246,"n/a")</f>
        <v>3.507927</v>
      </c>
      <c r="F2343" s="79">
        <f>+IF(ISNUMBER(DATA!I3246),DATA!I3246,"n/a")</f>
        <v>2.1090000000000002E-3</v>
      </c>
      <c r="G2343" s="89">
        <f>+IF(ISNUMBER(DATA!J3246),DATA!J3246,"n/a")</f>
        <v>3.4944009999999999</v>
      </c>
      <c r="H2343" s="79">
        <f>+IF(ISNUMBER(DATA!K3246),DATA!K3246,"n/a")</f>
        <v>4.5139999999999998E-3</v>
      </c>
      <c r="I2343" s="89">
        <f>+IF(ISNUMBER(DATA!L3246),DATA!L3246,"n/a")</f>
        <v>3.4924629999999999</v>
      </c>
      <c r="J2343" s="79">
        <f>+IF(ISNUMBER(DATA!M3246),DATA!M3246,"n/a")</f>
        <v>1.0788000000000001E-2</v>
      </c>
      <c r="K2343" s="89">
        <f>+IF(ISNUMBER(DATA!N3246),DATA!N3246,"n/a")</f>
        <v>3.528734</v>
      </c>
      <c r="L2343" s="79">
        <f>+IF(ISNUMBER(DATA!O3246),DATA!O3246,"n/a")</f>
        <v>1.8098E-2</v>
      </c>
      <c r="M2343" s="68"/>
      <c r="N2343" s="68"/>
      <c r="O2343" s="68"/>
      <c r="P2343" s="68"/>
      <c r="Q2343" s="68"/>
      <c r="S2343" s="72"/>
      <c r="U2343" s="72"/>
      <c r="W2343" s="72"/>
      <c r="Y2343" s="72"/>
    </row>
    <row r="2344" spans="1:25" s="71" customFormat="1" x14ac:dyDescent="0.2">
      <c r="A2344" s="68" t="s">
        <v>12</v>
      </c>
      <c r="B2344" s="68" t="s">
        <v>24</v>
      </c>
      <c r="C2344" s="68" t="s">
        <v>10</v>
      </c>
      <c r="D2344" s="68" t="s">
        <v>320</v>
      </c>
      <c r="E2344" s="89">
        <f>+IF(ISNUMBER(DATA!H3247),DATA!H3247,"n/a")</f>
        <v>3.7363940000000002</v>
      </c>
      <c r="F2344" s="79">
        <f>+IF(ISNUMBER(DATA!I3247),DATA!I3247,"n/a")</f>
        <v>-4.2079999999999999E-2</v>
      </c>
      <c r="G2344" s="89">
        <f>+IF(ISNUMBER(DATA!J3247),DATA!J3247,"n/a")</f>
        <v>3.7532109999999999</v>
      </c>
      <c r="H2344" s="79">
        <f>+IF(ISNUMBER(DATA!K3247),DATA!K3247,"n/a")</f>
        <v>-6.0174999999999999E-2</v>
      </c>
      <c r="I2344" s="89">
        <f>+IF(ISNUMBER(DATA!L3247),DATA!L3247,"n/a")</f>
        <v>3.7470159999999999</v>
      </c>
      <c r="J2344" s="79">
        <f>+IF(ISNUMBER(DATA!M3247),DATA!M3247,"n/a")</f>
        <v>-6.7937999999999998E-2</v>
      </c>
      <c r="K2344" s="89">
        <f>+IF(ISNUMBER(DATA!N3247),DATA!N3247,"n/a")</f>
        <v>3.7908949999999999</v>
      </c>
      <c r="L2344" s="79">
        <f>+IF(ISNUMBER(DATA!O3247),DATA!O3247,"n/a")</f>
        <v>-8.5139999999999993E-2</v>
      </c>
      <c r="M2344" s="68"/>
      <c r="N2344" s="68"/>
      <c r="O2344" s="68"/>
      <c r="P2344" s="68"/>
      <c r="Q2344" s="68"/>
      <c r="S2344" s="72"/>
      <c r="U2344" s="72"/>
      <c r="W2344" s="72"/>
      <c r="Y2344" s="72"/>
    </row>
    <row r="2345" spans="1:25" s="71" customFormat="1" x14ac:dyDescent="0.2">
      <c r="A2345" s="68" t="s">
        <v>12</v>
      </c>
      <c r="B2345" s="68" t="s">
        <v>24</v>
      </c>
      <c r="C2345" s="68" t="s">
        <v>10</v>
      </c>
      <c r="D2345" s="68" t="s">
        <v>321</v>
      </c>
      <c r="E2345" s="89">
        <f>+IF(ISNUMBER(DATA!H3248),DATA!H3248,"n/a")</f>
        <v>3.7180019999999998</v>
      </c>
      <c r="F2345" s="79">
        <f>+IF(ISNUMBER(DATA!I3248),DATA!I3248,"n/a")</f>
        <v>8.0529999999999994E-3</v>
      </c>
      <c r="G2345" s="89">
        <f>+IF(ISNUMBER(DATA!J3248),DATA!J3248,"n/a")</f>
        <v>3.7256070000000001</v>
      </c>
      <c r="H2345" s="79">
        <f>+IF(ISNUMBER(DATA!K3248),DATA!K3248,"n/a")</f>
        <v>-9.2299999999999999E-4</v>
      </c>
      <c r="I2345" s="89">
        <f>+IF(ISNUMBER(DATA!L3248),DATA!L3248,"n/a")</f>
        <v>3.7440699999999998</v>
      </c>
      <c r="J2345" s="79">
        <f>+IF(ISNUMBER(DATA!M3248),DATA!M3248,"n/a")</f>
        <v>2.0091999999999999E-2</v>
      </c>
      <c r="K2345" s="89">
        <f>+IF(ISNUMBER(DATA!N3248),DATA!N3248,"n/a")</f>
        <v>3.7101120000000001</v>
      </c>
      <c r="L2345" s="79">
        <f>+IF(ISNUMBER(DATA!O3248),DATA!O3248,"n/a")</f>
        <v>-1.4947999999999999E-2</v>
      </c>
      <c r="M2345" s="68"/>
      <c r="N2345" s="68"/>
      <c r="O2345" s="68"/>
      <c r="P2345" s="68"/>
      <c r="Q2345" s="68"/>
      <c r="S2345" s="72"/>
      <c r="U2345" s="72"/>
      <c r="W2345" s="72"/>
      <c r="Y2345" s="72"/>
    </row>
    <row r="2346" spans="1:25" s="71" customFormat="1" x14ac:dyDescent="0.2">
      <c r="A2346" s="68" t="s">
        <v>12</v>
      </c>
      <c r="B2346" s="68" t="s">
        <v>24</v>
      </c>
      <c r="C2346" s="68" t="s">
        <v>10</v>
      </c>
      <c r="D2346" s="68" t="s">
        <v>322</v>
      </c>
      <c r="E2346" s="89">
        <f>+IF(ISNUMBER(DATA!H3249),DATA!H3249,"n/a")</f>
        <v>3.396849</v>
      </c>
      <c r="F2346" s="79">
        <f>+IF(ISNUMBER(DATA!I3249),DATA!I3249,"n/a")</f>
        <v>-3.9390000000000001E-2</v>
      </c>
      <c r="G2346" s="89">
        <f>+IF(ISNUMBER(DATA!J3249),DATA!J3249,"n/a")</f>
        <v>3.3286229999999999</v>
      </c>
      <c r="H2346" s="79">
        <f>+IF(ISNUMBER(DATA!K3249),DATA!K3249,"n/a")</f>
        <v>-0.102816</v>
      </c>
      <c r="I2346" s="89">
        <f>+IF(ISNUMBER(DATA!L3249),DATA!L3249,"n/a")</f>
        <v>3.3988160000000001</v>
      </c>
      <c r="J2346" s="79">
        <f>+IF(ISNUMBER(DATA!M3249),DATA!M3249,"n/a")</f>
        <v>-0.101384</v>
      </c>
      <c r="K2346" s="89">
        <f>+IF(ISNUMBER(DATA!N3249),DATA!N3249,"n/a")</f>
        <v>3.4519060000000001</v>
      </c>
      <c r="L2346" s="79">
        <f>+IF(ISNUMBER(DATA!O3249),DATA!O3249,"n/a")</f>
        <v>-9.6249000000000001E-2</v>
      </c>
      <c r="M2346" s="68"/>
      <c r="N2346" s="68"/>
      <c r="O2346" s="68"/>
      <c r="P2346" s="68"/>
      <c r="Q2346" s="68"/>
      <c r="S2346" s="72"/>
      <c r="U2346" s="72"/>
      <c r="W2346" s="72"/>
      <c r="Y2346" s="72"/>
    </row>
    <row r="2347" spans="1:25" s="71" customFormat="1" x14ac:dyDescent="0.2">
      <c r="A2347" s="68" t="s">
        <v>12</v>
      </c>
      <c r="B2347" s="68" t="s">
        <v>24</v>
      </c>
      <c r="C2347" s="68" t="s">
        <v>10</v>
      </c>
      <c r="D2347" s="68" t="s">
        <v>323</v>
      </c>
      <c r="E2347" s="89">
        <f>+IF(ISNUMBER(DATA!H3250),DATA!H3250,"n/a")</f>
        <v>3.5011070000000002</v>
      </c>
      <c r="F2347" s="79">
        <f>+IF(ISNUMBER(DATA!I3250),DATA!I3250,"n/a")</f>
        <v>1.2676E-2</v>
      </c>
      <c r="G2347" s="89">
        <f>+IF(ISNUMBER(DATA!J3250),DATA!J3250,"n/a")</f>
        <v>3.5198939999999999</v>
      </c>
      <c r="H2347" s="79">
        <f>+IF(ISNUMBER(DATA!K3250),DATA!K3250,"n/a")</f>
        <v>3.5010000000000002E-3</v>
      </c>
      <c r="I2347" s="89">
        <f>+IF(ISNUMBER(DATA!L3250),DATA!L3250,"n/a")</f>
        <v>3.5035440000000002</v>
      </c>
      <c r="J2347" s="79">
        <f>+IF(ISNUMBER(DATA!M3250),DATA!M3250,"n/a")</f>
        <v>1.751E-3</v>
      </c>
      <c r="K2347" s="89">
        <f>+IF(ISNUMBER(DATA!N3250),DATA!N3250,"n/a")</f>
        <v>3.4853939999999999</v>
      </c>
      <c r="L2347" s="79">
        <f>+IF(ISNUMBER(DATA!O3250),DATA!O3250,"n/a")</f>
        <v>-1.4300000000000001E-4</v>
      </c>
      <c r="M2347" s="68"/>
      <c r="N2347" s="68"/>
      <c r="O2347" s="68"/>
      <c r="P2347" s="68"/>
      <c r="Q2347" s="68"/>
      <c r="S2347" s="72"/>
      <c r="U2347" s="72"/>
      <c r="W2347" s="72"/>
      <c r="Y2347" s="72"/>
    </row>
    <row r="2348" spans="1:25" s="71" customFormat="1" x14ac:dyDescent="0.2">
      <c r="A2348" s="68" t="s">
        <v>12</v>
      </c>
      <c r="B2348" s="68" t="s">
        <v>24</v>
      </c>
      <c r="C2348" s="68" t="s">
        <v>10</v>
      </c>
      <c r="D2348" s="68" t="s">
        <v>324</v>
      </c>
      <c r="E2348" s="89">
        <f>+IF(ISNUMBER(DATA!H3251),DATA!H3251,"n/a")</f>
        <v>3.4579740000000001</v>
      </c>
      <c r="F2348" s="79">
        <f>+IF(ISNUMBER(DATA!I3251),DATA!I3251,"n/a")</f>
        <v>-7.2500000000000004E-3</v>
      </c>
      <c r="G2348" s="89">
        <f>+IF(ISNUMBER(DATA!J3251),DATA!J3251,"n/a")</f>
        <v>3.5284450000000001</v>
      </c>
      <c r="H2348" s="79">
        <f>+IF(ISNUMBER(DATA!K3251),DATA!K3251,"n/a")</f>
        <v>6.7780000000000007E-2</v>
      </c>
      <c r="I2348" s="89">
        <f>+IF(ISNUMBER(DATA!L3251),DATA!L3251,"n/a")</f>
        <v>3.4671449999999999</v>
      </c>
      <c r="J2348" s="79">
        <f>+IF(ISNUMBER(DATA!M3251),DATA!M3251,"n/a")</f>
        <v>7.3955999999999994E-2</v>
      </c>
      <c r="K2348" s="89">
        <f>+IF(ISNUMBER(DATA!N3251),DATA!N3251,"n/a")</f>
        <v>3.39452</v>
      </c>
      <c r="L2348" s="79">
        <f>+IF(ISNUMBER(DATA!O3251),DATA!O3251,"n/a")</f>
        <v>2.9055000000000001E-2</v>
      </c>
      <c r="M2348" s="68"/>
      <c r="N2348" s="68"/>
      <c r="O2348" s="68"/>
      <c r="P2348" s="68"/>
      <c r="Q2348" s="68"/>
      <c r="S2348" s="72"/>
      <c r="U2348" s="72"/>
      <c r="W2348" s="72"/>
      <c r="Y2348" s="72"/>
    </row>
    <row r="2349" spans="1:25" s="71" customFormat="1" x14ac:dyDescent="0.2">
      <c r="A2349" s="68" t="s">
        <v>12</v>
      </c>
      <c r="B2349" s="68" t="s">
        <v>24</v>
      </c>
      <c r="C2349" s="68" t="s">
        <v>10</v>
      </c>
      <c r="D2349" s="68" t="s">
        <v>325</v>
      </c>
      <c r="E2349" s="89">
        <f>+IF(ISNUMBER(DATA!H3252),DATA!H3252,"n/a")</f>
        <v>3.3295650000000001</v>
      </c>
      <c r="F2349" s="79">
        <f>+IF(ISNUMBER(DATA!I3252),DATA!I3252,"n/a")</f>
        <v>2.349E-3</v>
      </c>
      <c r="G2349" s="89">
        <f>+IF(ISNUMBER(DATA!J3252),DATA!J3252,"n/a")</f>
        <v>3.4372790000000002</v>
      </c>
      <c r="H2349" s="79">
        <f>+IF(ISNUMBER(DATA!K3252),DATA!K3252,"n/a")</f>
        <v>2.5539999999999998E-3</v>
      </c>
      <c r="I2349" s="89">
        <f>+IF(ISNUMBER(DATA!L3252),DATA!L3252,"n/a")</f>
        <v>3.43024</v>
      </c>
      <c r="J2349" s="79">
        <f>+IF(ISNUMBER(DATA!M3252),DATA!M3252,"n/a")</f>
        <v>3.8070000000000001E-3</v>
      </c>
      <c r="K2349" s="89">
        <f>+IF(ISNUMBER(DATA!N3252),DATA!N3252,"n/a")</f>
        <v>3.4363220000000001</v>
      </c>
      <c r="L2349" s="79">
        <f>+IF(ISNUMBER(DATA!O3252),DATA!O3252,"n/a")</f>
        <v>5.5490000000000001E-3</v>
      </c>
      <c r="M2349" s="68"/>
      <c r="N2349" s="68"/>
      <c r="O2349" s="68"/>
      <c r="P2349" s="68"/>
      <c r="Q2349" s="68"/>
      <c r="S2349" s="72"/>
      <c r="U2349" s="72"/>
      <c r="W2349" s="72"/>
      <c r="Y2349" s="72"/>
    </row>
    <row r="2350" spans="1:25" s="71" customFormat="1" x14ac:dyDescent="0.2">
      <c r="A2350" s="68" t="s">
        <v>12</v>
      </c>
      <c r="B2350" s="68" t="s">
        <v>24</v>
      </c>
      <c r="C2350" s="68" t="s">
        <v>10</v>
      </c>
      <c r="D2350" s="68" t="s">
        <v>351</v>
      </c>
      <c r="E2350" s="89">
        <f>+IF(ISNUMBER(DATA!H3253),DATA!H3253,"n/a")</f>
        <v>3.667481</v>
      </c>
      <c r="F2350" s="79">
        <f>+IF(ISNUMBER(DATA!I3253),DATA!I3253,"n/a")</f>
        <v>8.2799999999999999E-2</v>
      </c>
      <c r="G2350" s="89">
        <f>+IF(ISNUMBER(DATA!J3253),DATA!J3253,"n/a")</f>
        <v>3.6314989999999998</v>
      </c>
      <c r="H2350" s="79">
        <f>+IF(ISNUMBER(DATA!K3253),DATA!K3253,"n/a")</f>
        <v>4.5235999999999998E-2</v>
      </c>
      <c r="I2350" s="89">
        <f>+IF(ISNUMBER(DATA!L3253),DATA!L3253,"n/a")</f>
        <v>3.5491700000000002</v>
      </c>
      <c r="J2350" s="79">
        <f>+IF(ISNUMBER(DATA!M3253),DATA!M3253,"n/a")</f>
        <v>2.8688999999999999E-2</v>
      </c>
      <c r="K2350" s="89">
        <f>+IF(ISNUMBER(DATA!N3253),DATA!N3253,"n/a")</f>
        <v>3.5504120000000001</v>
      </c>
      <c r="L2350" s="79">
        <f>+IF(ISNUMBER(DATA!O3253),DATA!O3253,"n/a")</f>
        <v>3.2174000000000001E-2</v>
      </c>
      <c r="M2350" s="68"/>
      <c r="N2350" s="68"/>
      <c r="O2350" s="68"/>
      <c r="P2350" s="68"/>
      <c r="Q2350" s="68"/>
      <c r="S2350" s="72"/>
      <c r="U2350" s="72"/>
      <c r="W2350" s="72"/>
      <c r="Y2350" s="72"/>
    </row>
    <row r="2351" spans="1:25" s="71" customFormat="1" x14ac:dyDescent="0.2">
      <c r="A2351" s="68" t="s">
        <v>12</v>
      </c>
      <c r="B2351" s="68" t="s">
        <v>24</v>
      </c>
      <c r="C2351" s="68" t="s">
        <v>10</v>
      </c>
      <c r="D2351" s="68" t="s">
        <v>352</v>
      </c>
      <c r="E2351" s="89">
        <f>+IF(ISNUMBER(DATA!H3254),DATA!H3254,"n/a")</f>
        <v>3.7830349999999999</v>
      </c>
      <c r="F2351" s="79">
        <f>+IF(ISNUMBER(DATA!I3254),DATA!I3254,"n/a")</f>
        <v>1.1233E-2</v>
      </c>
      <c r="G2351" s="89">
        <f>+IF(ISNUMBER(DATA!J3254),DATA!J3254,"n/a")</f>
        <v>3.7480069999999999</v>
      </c>
      <c r="H2351" s="79">
        <f>+IF(ISNUMBER(DATA!K3254),DATA!K3254,"n/a")</f>
        <v>-8.4840000000000002E-3</v>
      </c>
      <c r="I2351" s="89">
        <f>+IF(ISNUMBER(DATA!L3254),DATA!L3254,"n/a")</f>
        <v>3.735277</v>
      </c>
      <c r="J2351" s="79">
        <f>+IF(ISNUMBER(DATA!M3254),DATA!M3254,"n/a")</f>
        <v>3.5494999999999999E-2</v>
      </c>
      <c r="K2351" s="89">
        <f>+IF(ISNUMBER(DATA!N3254),DATA!N3254,"n/a")</f>
        <v>3.7630949999999999</v>
      </c>
      <c r="L2351" s="79">
        <f>+IF(ISNUMBER(DATA!O3254),DATA!O3254,"n/a")</f>
        <v>0.25515599999999999</v>
      </c>
      <c r="M2351" s="68"/>
      <c r="N2351" s="68"/>
      <c r="O2351" s="68"/>
      <c r="P2351" s="68"/>
      <c r="Q2351" s="68"/>
      <c r="S2351" s="72"/>
      <c r="U2351" s="72"/>
      <c r="W2351" s="72"/>
      <c r="Y2351" s="72"/>
    </row>
    <row r="2352" spans="1:25" x14ac:dyDescent="0.2">
      <c r="E2352" s="102"/>
      <c r="F2352" s="104"/>
      <c r="G2352" s="102"/>
      <c r="H2352" s="104"/>
      <c r="I2352" s="102"/>
      <c r="J2352" s="104"/>
      <c r="K2352" s="102"/>
      <c r="L2352" s="104"/>
    </row>
    <row r="2353" spans="1:25" s="71" customFormat="1" x14ac:dyDescent="0.2">
      <c r="A2353" s="68" t="s">
        <v>12</v>
      </c>
      <c r="B2353" s="68" t="s">
        <v>24</v>
      </c>
      <c r="C2353" s="68" t="s">
        <v>26</v>
      </c>
      <c r="D2353" s="68" t="s">
        <v>278</v>
      </c>
      <c r="E2353" s="89">
        <f>+IF(ISNUMBER(DATA!H3264),DATA!H3264,"n/a")</f>
        <v>2.6441759999999999</v>
      </c>
      <c r="F2353" s="79">
        <f>+IF(ISNUMBER(DATA!I3264),DATA!I3264,"n/a")</f>
        <v>0.121836</v>
      </c>
      <c r="G2353" s="89">
        <f>+IF(ISNUMBER(DATA!J3264),DATA!J3264,"n/a")</f>
        <v>2.4506410000000001</v>
      </c>
      <c r="H2353" s="79">
        <f>+IF(ISNUMBER(DATA!K3264),DATA!K3264,"n/a")</f>
        <v>-2.4169999999999999E-3</v>
      </c>
      <c r="I2353" s="89">
        <f>+IF(ISNUMBER(DATA!L3264),DATA!L3264,"n/a")</f>
        <v>2.46347</v>
      </c>
      <c r="J2353" s="79">
        <f>+IF(ISNUMBER(DATA!M3264),DATA!M3264,"n/a")</f>
        <v>-5.6400000000000005E-4</v>
      </c>
      <c r="K2353" s="89">
        <f>+IF(ISNUMBER(DATA!N3264),DATA!N3264,"n/a")</f>
        <v>2.5003329999999999</v>
      </c>
      <c r="L2353" s="79">
        <f>+IF(ISNUMBER(DATA!O3264),DATA!O3264,"n/a")</f>
        <v>1.9436999999999999E-2</v>
      </c>
      <c r="M2353" s="68"/>
      <c r="N2353" s="68"/>
      <c r="O2353" s="68"/>
      <c r="P2353" s="68"/>
      <c r="Q2353" s="68"/>
      <c r="S2353" s="72"/>
      <c r="U2353" s="72"/>
      <c r="W2353" s="72"/>
      <c r="Y2353" s="72"/>
    </row>
    <row r="2354" spans="1:25" s="71" customFormat="1" x14ac:dyDescent="0.2">
      <c r="A2354" s="68" t="s">
        <v>12</v>
      </c>
      <c r="B2354" s="68" t="s">
        <v>24</v>
      </c>
      <c r="C2354" s="68" t="s">
        <v>26</v>
      </c>
      <c r="D2354" s="68" t="s">
        <v>279</v>
      </c>
      <c r="E2354" s="89">
        <f>+IF(ISNUMBER(DATA!H3265),DATA!H3265,"n/a")</f>
        <v>2.4282309999999998</v>
      </c>
      <c r="F2354" s="79">
        <f>+IF(ISNUMBER(DATA!I3265),DATA!I3265,"n/a")</f>
        <v>3.3576000000000002E-2</v>
      </c>
      <c r="G2354" s="89">
        <f>+IF(ISNUMBER(DATA!J3265),DATA!J3265,"n/a")</f>
        <v>2.396458</v>
      </c>
      <c r="H2354" s="79">
        <f>+IF(ISNUMBER(DATA!K3265),DATA!K3265,"n/a")</f>
        <v>5.2440000000000004E-3</v>
      </c>
      <c r="I2354" s="89">
        <f>+IF(ISNUMBER(DATA!L3265),DATA!L3265,"n/a")</f>
        <v>2.3791890000000002</v>
      </c>
      <c r="J2354" s="79">
        <f>+IF(ISNUMBER(DATA!M3265),DATA!M3265,"n/a")</f>
        <v>1.121E-3</v>
      </c>
      <c r="K2354" s="89">
        <f>+IF(ISNUMBER(DATA!N3265),DATA!N3265,"n/a")</f>
        <v>2.3982389999999998</v>
      </c>
      <c r="L2354" s="79">
        <f>+IF(ISNUMBER(DATA!O3265),DATA!O3265,"n/a")</f>
        <v>1.1611E-2</v>
      </c>
      <c r="M2354" s="68"/>
      <c r="N2354" s="68"/>
      <c r="O2354" s="68"/>
      <c r="P2354" s="68"/>
      <c r="Q2354" s="68"/>
      <c r="S2354" s="72"/>
      <c r="U2354" s="72"/>
      <c r="W2354" s="72"/>
      <c r="Y2354" s="72"/>
    </row>
    <row r="2355" spans="1:25" s="71" customFormat="1" x14ac:dyDescent="0.2">
      <c r="A2355" s="68" t="s">
        <v>12</v>
      </c>
      <c r="B2355" s="68" t="s">
        <v>24</v>
      </c>
      <c r="C2355" s="68" t="s">
        <v>26</v>
      </c>
      <c r="D2355" s="68" t="s">
        <v>280</v>
      </c>
      <c r="E2355" s="89">
        <f>+IF(ISNUMBER(DATA!H3266),DATA!H3266,"n/a")</f>
        <v>2.087968</v>
      </c>
      <c r="F2355" s="79">
        <f>+IF(ISNUMBER(DATA!I3266),DATA!I3266,"n/a")</f>
        <v>-1.3899999999999999E-2</v>
      </c>
      <c r="G2355" s="89">
        <f>+IF(ISNUMBER(DATA!J3266),DATA!J3266,"n/a")</f>
        <v>2.1161490000000001</v>
      </c>
      <c r="H2355" s="79">
        <f>+IF(ISNUMBER(DATA!K3266),DATA!K3266,"n/a")</f>
        <v>-7.9360000000000003E-3</v>
      </c>
      <c r="I2355" s="89">
        <f>+IF(ISNUMBER(DATA!L3266),DATA!L3266,"n/a")</f>
        <v>2.1047859999999998</v>
      </c>
      <c r="J2355" s="79">
        <f>+IF(ISNUMBER(DATA!M3266),DATA!M3266,"n/a")</f>
        <v>-2.1840999999999999E-2</v>
      </c>
      <c r="K2355" s="89">
        <f>+IF(ISNUMBER(DATA!N3266),DATA!N3266,"n/a")</f>
        <v>2.1202299999999998</v>
      </c>
      <c r="L2355" s="79">
        <f>+IF(ISNUMBER(DATA!O3266),DATA!O3266,"n/a")</f>
        <v>-9.8309999999999995E-3</v>
      </c>
      <c r="M2355" s="68"/>
      <c r="N2355" s="68"/>
      <c r="O2355" s="68"/>
      <c r="P2355" s="68"/>
      <c r="Q2355" s="68"/>
      <c r="S2355" s="72"/>
      <c r="U2355" s="72"/>
      <c r="W2355" s="72"/>
      <c r="Y2355" s="72"/>
    </row>
    <row r="2356" spans="1:25" s="71" customFormat="1" x14ac:dyDescent="0.2">
      <c r="A2356" s="68" t="s">
        <v>12</v>
      </c>
      <c r="B2356" s="68" t="s">
        <v>24</v>
      </c>
      <c r="C2356" s="68" t="s">
        <v>26</v>
      </c>
      <c r="D2356" s="68" t="s">
        <v>281</v>
      </c>
      <c r="E2356" s="89">
        <f>+IF(ISNUMBER(DATA!H3267),DATA!H3267,"n/a")</f>
        <v>2.4413100000000001</v>
      </c>
      <c r="F2356" s="79">
        <f>+IF(ISNUMBER(DATA!I3267),DATA!I3267,"n/a")</f>
        <v>2.6518E-2</v>
      </c>
      <c r="G2356" s="89">
        <f>+IF(ISNUMBER(DATA!J3267),DATA!J3267,"n/a")</f>
        <v>2.3903150000000002</v>
      </c>
      <c r="H2356" s="79">
        <f>+IF(ISNUMBER(DATA!K3267),DATA!K3267,"n/a")</f>
        <v>1.5824999999999999E-2</v>
      </c>
      <c r="I2356" s="89">
        <f>+IF(ISNUMBER(DATA!L3267),DATA!L3267,"n/a")</f>
        <v>2.3606820000000002</v>
      </c>
      <c r="J2356" s="79">
        <f>+IF(ISNUMBER(DATA!M3267),DATA!M3267,"n/a")</f>
        <v>1.6292999999999998E-2</v>
      </c>
      <c r="K2356" s="89">
        <f>+IF(ISNUMBER(DATA!N3267),DATA!N3267,"n/a")</f>
        <v>2.3731110000000002</v>
      </c>
      <c r="L2356" s="79">
        <f>+IF(ISNUMBER(DATA!O3267),DATA!O3267,"n/a")</f>
        <v>2.5930999999999999E-2</v>
      </c>
      <c r="M2356" s="68"/>
      <c r="N2356" s="68"/>
      <c r="O2356" s="68"/>
      <c r="P2356" s="68"/>
      <c r="Q2356" s="68"/>
      <c r="S2356" s="72"/>
      <c r="U2356" s="72"/>
      <c r="W2356" s="72"/>
      <c r="Y2356" s="72"/>
    </row>
    <row r="2357" spans="1:25" s="71" customFormat="1" x14ac:dyDescent="0.2">
      <c r="A2357" s="68" t="s">
        <v>12</v>
      </c>
      <c r="B2357" s="68" t="s">
        <v>24</v>
      </c>
      <c r="C2357" s="68" t="s">
        <v>26</v>
      </c>
      <c r="D2357" s="68" t="s">
        <v>282</v>
      </c>
      <c r="E2357" s="89">
        <f>+IF(ISNUMBER(DATA!H3268),DATA!H3268,"n/a")</f>
        <v>2.1280939999999999</v>
      </c>
      <c r="F2357" s="79">
        <f>+IF(ISNUMBER(DATA!I3268),DATA!I3268,"n/a")</f>
        <v>1.3674E-2</v>
      </c>
      <c r="G2357" s="89">
        <f>+IF(ISNUMBER(DATA!J3268),DATA!J3268,"n/a")</f>
        <v>2.1164540000000001</v>
      </c>
      <c r="H2357" s="79">
        <f>+IF(ISNUMBER(DATA!K3268),DATA!K3268,"n/a")</f>
        <v>-9.3860000000000002E-3</v>
      </c>
      <c r="I2357" s="89">
        <f>+IF(ISNUMBER(DATA!L3268),DATA!L3268,"n/a")</f>
        <v>2.1267209999999999</v>
      </c>
      <c r="J2357" s="79">
        <f>+IF(ISNUMBER(DATA!M3268),DATA!M3268,"n/a")</f>
        <v>-2.6026000000000001E-2</v>
      </c>
      <c r="K2357" s="89">
        <f>+IF(ISNUMBER(DATA!N3268),DATA!N3268,"n/a")</f>
        <v>2.1647829999999999</v>
      </c>
      <c r="L2357" s="79">
        <f>+IF(ISNUMBER(DATA!O3268),DATA!O3268,"n/a")</f>
        <v>-9.0500000000000008E-3</v>
      </c>
      <c r="M2357" s="68"/>
      <c r="N2357" s="68"/>
      <c r="O2357" s="68"/>
      <c r="P2357" s="68"/>
      <c r="Q2357" s="68"/>
      <c r="S2357" s="72"/>
      <c r="U2357" s="72"/>
      <c r="W2357" s="72"/>
      <c r="Y2357" s="72"/>
    </row>
    <row r="2358" spans="1:25" s="71" customFormat="1" x14ac:dyDescent="0.2">
      <c r="A2358" s="68" t="s">
        <v>12</v>
      </c>
      <c r="B2358" s="68" t="s">
        <v>24</v>
      </c>
      <c r="C2358" s="68" t="s">
        <v>26</v>
      </c>
      <c r="D2358" s="68" t="s">
        <v>283</v>
      </c>
      <c r="E2358" s="89">
        <f>+IF(ISNUMBER(DATA!H3269),DATA!H3269,"n/a")</f>
        <v>2.2138149999999999</v>
      </c>
      <c r="F2358" s="79">
        <f>+IF(ISNUMBER(DATA!I3269),DATA!I3269,"n/a")</f>
        <v>-0.10105600000000001</v>
      </c>
      <c r="G2358" s="89">
        <f>+IF(ISNUMBER(DATA!J3269),DATA!J3269,"n/a")</f>
        <v>2.5085739999999999</v>
      </c>
      <c r="H2358" s="79">
        <f>+IF(ISNUMBER(DATA!K3269),DATA!K3269,"n/a")</f>
        <v>4.0070000000000001E-3</v>
      </c>
      <c r="I2358" s="89">
        <f>+IF(ISNUMBER(DATA!L3269),DATA!L3269,"n/a")</f>
        <v>2.5173030000000001</v>
      </c>
      <c r="J2358" s="79">
        <f>+IF(ISNUMBER(DATA!M3269),DATA!M3269,"n/a")</f>
        <v>4.3978000000000003E-2</v>
      </c>
      <c r="K2358" s="89">
        <f>+IF(ISNUMBER(DATA!N3269),DATA!N3269,"n/a")</f>
        <v>2.5237660000000002</v>
      </c>
      <c r="L2358" s="79">
        <f>+IF(ISNUMBER(DATA!O3269),DATA!O3269,"n/a")</f>
        <v>3.5258999999999999E-2</v>
      </c>
      <c r="M2358" s="68"/>
      <c r="N2358" s="68"/>
      <c r="O2358" s="68"/>
      <c r="P2358" s="68"/>
      <c r="Q2358" s="68"/>
      <c r="S2358" s="72"/>
      <c r="U2358" s="72"/>
      <c r="W2358" s="72"/>
      <c r="Y2358" s="72"/>
    </row>
    <row r="2359" spans="1:25" s="71" customFormat="1" x14ac:dyDescent="0.2">
      <c r="A2359" s="68" t="s">
        <v>12</v>
      </c>
      <c r="B2359" s="68" t="s">
        <v>24</v>
      </c>
      <c r="C2359" s="68" t="s">
        <v>26</v>
      </c>
      <c r="D2359" s="68" t="s">
        <v>284</v>
      </c>
      <c r="E2359" s="89">
        <f>+IF(ISNUMBER(DATA!H3270),DATA!H3270,"n/a")</f>
        <v>2.2304789999999999</v>
      </c>
      <c r="F2359" s="79">
        <f>+IF(ISNUMBER(DATA!I3270),DATA!I3270,"n/a")</f>
        <v>2.9094999999999999E-2</v>
      </c>
      <c r="G2359" s="89">
        <f>+IF(ISNUMBER(DATA!J3270),DATA!J3270,"n/a")</f>
        <v>2.226953</v>
      </c>
      <c r="H2359" s="79">
        <f>+IF(ISNUMBER(DATA!K3270),DATA!K3270,"n/a")</f>
        <v>2.4496E-2</v>
      </c>
      <c r="I2359" s="89">
        <f>+IF(ISNUMBER(DATA!L3270),DATA!L3270,"n/a")</f>
        <v>2.1739350000000002</v>
      </c>
      <c r="J2359" s="79">
        <f>+IF(ISNUMBER(DATA!M3270),DATA!M3270,"n/a")</f>
        <v>2.699E-3</v>
      </c>
      <c r="K2359" s="89">
        <f>+IF(ISNUMBER(DATA!N3270),DATA!N3270,"n/a")</f>
        <v>2.130236</v>
      </c>
      <c r="L2359" s="79">
        <f>+IF(ISNUMBER(DATA!O3270),DATA!O3270,"n/a")</f>
        <v>-2.4334000000000001E-2</v>
      </c>
      <c r="M2359" s="68"/>
      <c r="N2359" s="68"/>
      <c r="O2359" s="68"/>
      <c r="P2359" s="68"/>
      <c r="Q2359" s="68"/>
      <c r="S2359" s="72"/>
      <c r="U2359" s="72"/>
      <c r="W2359" s="72"/>
      <c r="Y2359" s="72"/>
    </row>
    <row r="2360" spans="1:25" s="71" customFormat="1" x14ac:dyDescent="0.2">
      <c r="A2360" s="68" t="s">
        <v>12</v>
      </c>
      <c r="B2360" s="68" t="s">
        <v>24</v>
      </c>
      <c r="C2360" s="68" t="s">
        <v>26</v>
      </c>
      <c r="D2360" s="68" t="s">
        <v>285</v>
      </c>
      <c r="E2360" s="89">
        <f>+IF(ISNUMBER(DATA!H3271),DATA!H3271,"n/a")</f>
        <v>2.319042</v>
      </c>
      <c r="F2360" s="79">
        <f>+IF(ISNUMBER(DATA!I3271),DATA!I3271,"n/a")</f>
        <v>1.0711999999999999E-2</v>
      </c>
      <c r="G2360" s="89">
        <f>+IF(ISNUMBER(DATA!J3271),DATA!J3271,"n/a")</f>
        <v>2.3182779999999998</v>
      </c>
      <c r="H2360" s="79">
        <f>+IF(ISNUMBER(DATA!K3271),DATA!K3271,"n/a")</f>
        <v>9.2750000000000003E-3</v>
      </c>
      <c r="I2360" s="89">
        <f>+IF(ISNUMBER(DATA!L3271),DATA!L3271,"n/a")</f>
        <v>2.247544</v>
      </c>
      <c r="J2360" s="79">
        <f>+IF(ISNUMBER(DATA!M3271),DATA!M3271,"n/a")</f>
        <v>-2.4520000000000002E-3</v>
      </c>
      <c r="K2360" s="89">
        <f>+IF(ISNUMBER(DATA!N3271),DATA!N3271,"n/a")</f>
        <v>2.2521369999999998</v>
      </c>
      <c r="L2360" s="79">
        <f>+IF(ISNUMBER(DATA!O3271),DATA!O3271,"n/a")</f>
        <v>-9.6240000000000006E-3</v>
      </c>
      <c r="M2360" s="68"/>
      <c r="N2360" s="68"/>
      <c r="O2360" s="68"/>
      <c r="P2360" s="68"/>
      <c r="Q2360" s="68"/>
      <c r="S2360" s="72"/>
      <c r="U2360" s="72"/>
      <c r="W2360" s="72"/>
      <c r="Y2360" s="72"/>
    </row>
    <row r="2361" spans="1:25" s="71" customFormat="1" x14ac:dyDescent="0.2">
      <c r="A2361" s="68" t="s">
        <v>12</v>
      </c>
      <c r="B2361" s="68" t="s">
        <v>24</v>
      </c>
      <c r="C2361" s="68" t="s">
        <v>26</v>
      </c>
      <c r="D2361" s="68" t="s">
        <v>286</v>
      </c>
      <c r="E2361" s="89">
        <f>+IF(ISNUMBER(DATA!H3272),DATA!H3272,"n/a")</f>
        <v>2.4074620000000002</v>
      </c>
      <c r="F2361" s="79">
        <f>+IF(ISNUMBER(DATA!I3272),DATA!I3272,"n/a")</f>
        <v>0.107068</v>
      </c>
      <c r="G2361" s="89">
        <f>+IF(ISNUMBER(DATA!J3272),DATA!J3272,"n/a")</f>
        <v>2.3769339999999999</v>
      </c>
      <c r="H2361" s="79">
        <f>+IF(ISNUMBER(DATA!K3272),DATA!K3272,"n/a")</f>
        <v>5.944E-2</v>
      </c>
      <c r="I2361" s="89">
        <f>+IF(ISNUMBER(DATA!L3272),DATA!L3272,"n/a")</f>
        <v>2.2889279999999999</v>
      </c>
      <c r="J2361" s="79">
        <f>+IF(ISNUMBER(DATA!M3272),DATA!M3272,"n/a")</f>
        <v>2.7043999999999999E-2</v>
      </c>
      <c r="K2361" s="89">
        <f>+IF(ISNUMBER(DATA!N3272),DATA!N3272,"n/a")</f>
        <v>2.3139919999999998</v>
      </c>
      <c r="L2361" s="79">
        <f>+IF(ISNUMBER(DATA!O3272),DATA!O3272,"n/a")</f>
        <v>3.3903000000000003E-2</v>
      </c>
      <c r="M2361" s="68"/>
      <c r="N2361" s="68"/>
      <c r="O2361" s="68"/>
      <c r="P2361" s="68"/>
      <c r="Q2361" s="68"/>
      <c r="S2361" s="72"/>
      <c r="U2361" s="72"/>
      <c r="W2361" s="72"/>
      <c r="Y2361" s="72"/>
    </row>
    <row r="2362" spans="1:25" s="71" customFormat="1" x14ac:dyDescent="0.2">
      <c r="A2362" s="68" t="s">
        <v>12</v>
      </c>
      <c r="B2362" s="68" t="s">
        <v>24</v>
      </c>
      <c r="C2362" s="68" t="s">
        <v>26</v>
      </c>
      <c r="D2362" s="68" t="s">
        <v>287</v>
      </c>
      <c r="E2362" s="89">
        <f>+IF(ISNUMBER(DATA!H3273),DATA!H3273,"n/a")</f>
        <v>2.3353510000000002</v>
      </c>
      <c r="F2362" s="79">
        <f>+IF(ISNUMBER(DATA!I3273),DATA!I3273,"n/a")</f>
        <v>5.9759E-2</v>
      </c>
      <c r="G2362" s="89">
        <f>+IF(ISNUMBER(DATA!J3273),DATA!J3273,"n/a")</f>
        <v>2.153343</v>
      </c>
      <c r="H2362" s="79">
        <f>+IF(ISNUMBER(DATA!K3273),DATA!K3273,"n/a")</f>
        <v>3.1780999999999997E-2</v>
      </c>
      <c r="I2362" s="89">
        <f>+IF(ISNUMBER(DATA!L3273),DATA!L3273,"n/a")</f>
        <v>2.1936300000000002</v>
      </c>
      <c r="J2362" s="79">
        <f>+IF(ISNUMBER(DATA!M3273),DATA!M3273,"n/a")</f>
        <v>9.2041999999999999E-2</v>
      </c>
      <c r="K2362" s="89">
        <f>+IF(ISNUMBER(DATA!N3273),DATA!N3273,"n/a")</f>
        <v>1.9408399999999999</v>
      </c>
      <c r="L2362" s="79">
        <f>+IF(ISNUMBER(DATA!O3273),DATA!O3273,"n/a")</f>
        <v>1.6906999999999998E-2</v>
      </c>
      <c r="M2362" s="68"/>
      <c r="N2362" s="68"/>
      <c r="O2362" s="68"/>
      <c r="P2362" s="68"/>
      <c r="Q2362" s="68"/>
      <c r="S2362" s="72"/>
      <c r="U2362" s="72"/>
      <c r="W2362" s="72"/>
      <c r="Y2362" s="72"/>
    </row>
    <row r="2363" spans="1:25" s="71" customFormat="1" x14ac:dyDescent="0.2">
      <c r="A2363" s="68" t="s">
        <v>12</v>
      </c>
      <c r="B2363" s="68" t="s">
        <v>24</v>
      </c>
      <c r="C2363" s="68" t="s">
        <v>26</v>
      </c>
      <c r="D2363" s="68" t="s">
        <v>288</v>
      </c>
      <c r="E2363" s="89">
        <f>+IF(ISNUMBER(DATA!H3274),DATA!H3274,"n/a")</f>
        <v>2.3786480000000001</v>
      </c>
      <c r="F2363" s="79">
        <f>+IF(ISNUMBER(DATA!I3274),DATA!I3274,"n/a")</f>
        <v>9.9787000000000001E-2</v>
      </c>
      <c r="G2363" s="89">
        <f>+IF(ISNUMBER(DATA!J3274),DATA!J3274,"n/a")</f>
        <v>2.308694</v>
      </c>
      <c r="H2363" s="79">
        <f>+IF(ISNUMBER(DATA!K3274),DATA!K3274,"n/a")</f>
        <v>6.6790000000000002E-2</v>
      </c>
      <c r="I2363" s="89">
        <f>+IF(ISNUMBER(DATA!L3274),DATA!L3274,"n/a")</f>
        <v>2.2667709999999999</v>
      </c>
      <c r="J2363" s="79">
        <f>+IF(ISNUMBER(DATA!M3274),DATA!M3274,"n/a")</f>
        <v>7.1290999999999993E-2</v>
      </c>
      <c r="K2363" s="89">
        <f>+IF(ISNUMBER(DATA!N3274),DATA!N3274,"n/a")</f>
        <v>2.1762060000000001</v>
      </c>
      <c r="L2363" s="79">
        <f>+IF(ISNUMBER(DATA!O3274),DATA!O3274,"n/a")</f>
        <v>4.3353999999999997E-2</v>
      </c>
      <c r="M2363" s="68"/>
      <c r="N2363" s="68"/>
      <c r="O2363" s="68"/>
      <c r="P2363" s="68"/>
      <c r="Q2363" s="68"/>
      <c r="S2363" s="72"/>
      <c r="U2363" s="72"/>
      <c r="W2363" s="72"/>
      <c r="Y2363" s="72"/>
    </row>
    <row r="2364" spans="1:25" s="71" customFormat="1" x14ac:dyDescent="0.2">
      <c r="A2364" s="68" t="s">
        <v>12</v>
      </c>
      <c r="B2364" s="68" t="s">
        <v>24</v>
      </c>
      <c r="C2364" s="68" t="s">
        <v>26</v>
      </c>
      <c r="D2364" s="68" t="s">
        <v>289</v>
      </c>
      <c r="E2364" s="89">
        <f>+IF(ISNUMBER(DATA!H3275),DATA!H3275,"n/a")</f>
        <v>2.2107730000000001</v>
      </c>
      <c r="F2364" s="79">
        <f>+IF(ISNUMBER(DATA!I3275),DATA!I3275,"n/a")</f>
        <v>1.7905000000000001E-2</v>
      </c>
      <c r="G2364" s="89">
        <f>+IF(ISNUMBER(DATA!J3275),DATA!J3275,"n/a")</f>
        <v>2.219004</v>
      </c>
      <c r="H2364" s="79">
        <f>+IF(ISNUMBER(DATA!K3275),DATA!K3275,"n/a")</f>
        <v>2.5490000000000001E-3</v>
      </c>
      <c r="I2364" s="89">
        <f>+IF(ISNUMBER(DATA!L3275),DATA!L3275,"n/a")</f>
        <v>2.2336339999999999</v>
      </c>
      <c r="J2364" s="79">
        <f>+IF(ISNUMBER(DATA!M3275),DATA!M3275,"n/a")</f>
        <v>1.9740000000000001E-3</v>
      </c>
      <c r="K2364" s="89">
        <f>+IF(ISNUMBER(DATA!N3275),DATA!N3275,"n/a")</f>
        <v>2.2549839999999999</v>
      </c>
      <c r="L2364" s="79">
        <f>+IF(ISNUMBER(DATA!O3275),DATA!O3275,"n/a")</f>
        <v>1.4853999999999999E-2</v>
      </c>
      <c r="M2364" s="68"/>
      <c r="N2364" s="68"/>
      <c r="O2364" s="68"/>
      <c r="P2364" s="68"/>
      <c r="Q2364" s="68"/>
      <c r="S2364" s="72"/>
      <c r="U2364" s="72"/>
      <c r="W2364" s="72"/>
      <c r="Y2364" s="72"/>
    </row>
    <row r="2365" spans="1:25" s="71" customFormat="1" x14ac:dyDescent="0.2">
      <c r="A2365" s="68" t="s">
        <v>12</v>
      </c>
      <c r="B2365" s="68" t="s">
        <v>24</v>
      </c>
      <c r="C2365" s="68" t="s">
        <v>26</v>
      </c>
      <c r="D2365" s="68" t="s">
        <v>290</v>
      </c>
      <c r="E2365" s="89">
        <f>+IF(ISNUMBER(DATA!H3276),DATA!H3276,"n/a")</f>
        <v>2.2042679999999999</v>
      </c>
      <c r="F2365" s="79">
        <f>+IF(ISNUMBER(DATA!I3276),DATA!I3276,"n/a")</f>
        <v>-2.1410999999999999E-2</v>
      </c>
      <c r="G2365" s="89">
        <f>+IF(ISNUMBER(DATA!J3276),DATA!J3276,"n/a")</f>
        <v>2.1826089999999998</v>
      </c>
      <c r="H2365" s="79">
        <f>+IF(ISNUMBER(DATA!K3276),DATA!K3276,"n/a")</f>
        <v>-4.8840000000000003E-3</v>
      </c>
      <c r="I2365" s="89">
        <f>+IF(ISNUMBER(DATA!L3276),DATA!L3276,"n/a")</f>
        <v>2.1351179999999998</v>
      </c>
      <c r="J2365" s="79">
        <f>+IF(ISNUMBER(DATA!M3276),DATA!M3276,"n/a")</f>
        <v>-4.2750000000000002E-3</v>
      </c>
      <c r="K2365" s="89">
        <f>+IF(ISNUMBER(DATA!N3276),DATA!N3276,"n/a")</f>
        <v>2.1176780000000002</v>
      </c>
      <c r="L2365" s="79">
        <f>+IF(ISNUMBER(DATA!O3276),DATA!O3276,"n/a")</f>
        <v>-1.6874E-2</v>
      </c>
      <c r="M2365" s="68"/>
      <c r="N2365" s="68"/>
      <c r="O2365" s="68"/>
      <c r="P2365" s="68"/>
      <c r="Q2365" s="68"/>
      <c r="S2365" s="72"/>
      <c r="U2365" s="72"/>
      <c r="W2365" s="72"/>
      <c r="Y2365" s="72"/>
    </row>
    <row r="2366" spans="1:25" s="71" customFormat="1" x14ac:dyDescent="0.2">
      <c r="A2366" s="68" t="s">
        <v>12</v>
      </c>
      <c r="B2366" s="68" t="s">
        <v>24</v>
      </c>
      <c r="C2366" s="68" t="s">
        <v>26</v>
      </c>
      <c r="D2366" s="68" t="s">
        <v>291</v>
      </c>
      <c r="E2366" s="89">
        <f>+IF(ISNUMBER(DATA!H3277),DATA!H3277,"n/a")</f>
        <v>2.3563869999999998</v>
      </c>
      <c r="F2366" s="79">
        <f>+IF(ISNUMBER(DATA!I3277),DATA!I3277,"n/a")</f>
        <v>7.9489000000000004E-2</v>
      </c>
      <c r="G2366" s="89">
        <f>+IF(ISNUMBER(DATA!J3277),DATA!J3277,"n/a")</f>
        <v>2.3570489999999999</v>
      </c>
      <c r="H2366" s="79">
        <f>+IF(ISNUMBER(DATA!K3277),DATA!K3277,"n/a")</f>
        <v>4.1398999999999998E-2</v>
      </c>
      <c r="I2366" s="89">
        <f>+IF(ISNUMBER(DATA!L3277),DATA!L3277,"n/a")</f>
        <v>2.2679130000000001</v>
      </c>
      <c r="J2366" s="79">
        <f>+IF(ISNUMBER(DATA!M3277),DATA!M3277,"n/a")</f>
        <v>1.0122000000000001E-2</v>
      </c>
      <c r="K2366" s="89">
        <f>+IF(ISNUMBER(DATA!N3277),DATA!N3277,"n/a")</f>
        <v>2.2643970000000002</v>
      </c>
      <c r="L2366" s="79">
        <f>+IF(ISNUMBER(DATA!O3277),DATA!O3277,"n/a")</f>
        <v>-7.1329999999999996E-3</v>
      </c>
      <c r="M2366" s="68"/>
      <c r="N2366" s="68"/>
      <c r="O2366" s="68"/>
      <c r="P2366" s="68"/>
      <c r="Q2366" s="68"/>
      <c r="S2366" s="72"/>
      <c r="U2366" s="72"/>
      <c r="W2366" s="72"/>
      <c r="Y2366" s="72"/>
    </row>
    <row r="2367" spans="1:25" s="71" customFormat="1" x14ac:dyDescent="0.2">
      <c r="A2367" s="68" t="s">
        <v>12</v>
      </c>
      <c r="B2367" s="68" t="s">
        <v>24</v>
      </c>
      <c r="C2367" s="68" t="s">
        <v>26</v>
      </c>
      <c r="D2367" s="68" t="s">
        <v>292</v>
      </c>
      <c r="E2367" s="89">
        <f>+IF(ISNUMBER(DATA!H3278),DATA!H3278,"n/a")</f>
        <v>2.0309370000000002</v>
      </c>
      <c r="F2367" s="79">
        <f>+IF(ISNUMBER(DATA!I3278),DATA!I3278,"n/a")</f>
        <v>4.3961E-2</v>
      </c>
      <c r="G2367" s="89">
        <f>+IF(ISNUMBER(DATA!J3278),DATA!J3278,"n/a")</f>
        <v>2.173829</v>
      </c>
      <c r="H2367" s="79">
        <f>+IF(ISNUMBER(DATA!K3278),DATA!K3278,"n/a")</f>
        <v>2.8861999999999999E-2</v>
      </c>
      <c r="I2367" s="89">
        <f>+IF(ISNUMBER(DATA!L3278),DATA!L3278,"n/a")</f>
        <v>2.0438269999999998</v>
      </c>
      <c r="J2367" s="79">
        <f>+IF(ISNUMBER(DATA!M3278),DATA!M3278,"n/a")</f>
        <v>-7.7510000000000001E-3</v>
      </c>
      <c r="K2367" s="89">
        <f>+IF(ISNUMBER(DATA!N3278),DATA!N3278,"n/a")</f>
        <v>2.0223230000000001</v>
      </c>
      <c r="L2367" s="79">
        <f>+IF(ISNUMBER(DATA!O3278),DATA!O3278,"n/a")</f>
        <v>-2.0895E-2</v>
      </c>
      <c r="M2367" s="68"/>
      <c r="N2367" s="68"/>
      <c r="O2367" s="68"/>
      <c r="P2367" s="68"/>
      <c r="Q2367" s="68"/>
      <c r="S2367" s="72"/>
      <c r="U2367" s="72"/>
      <c r="W2367" s="72"/>
      <c r="Y2367" s="72"/>
    </row>
    <row r="2368" spans="1:25" s="71" customFormat="1" x14ac:dyDescent="0.2">
      <c r="A2368" s="68" t="s">
        <v>12</v>
      </c>
      <c r="B2368" s="68" t="s">
        <v>24</v>
      </c>
      <c r="C2368" s="68" t="s">
        <v>26</v>
      </c>
      <c r="D2368" s="68" t="s">
        <v>293</v>
      </c>
      <c r="E2368" s="89">
        <f>+IF(ISNUMBER(DATA!H3279),DATA!H3279,"n/a")</f>
        <v>2.1559140000000001</v>
      </c>
      <c r="F2368" s="79">
        <f>+IF(ISNUMBER(DATA!I3279),DATA!I3279,"n/a")</f>
        <v>6.2859999999999999E-3</v>
      </c>
      <c r="G2368" s="89">
        <f>+IF(ISNUMBER(DATA!J3279),DATA!J3279,"n/a")</f>
        <v>2.1593300000000002</v>
      </c>
      <c r="H2368" s="79">
        <f>+IF(ISNUMBER(DATA!K3279),DATA!K3279,"n/a")</f>
        <v>5.4330000000000003E-3</v>
      </c>
      <c r="I2368" s="89">
        <f>+IF(ISNUMBER(DATA!L3279),DATA!L3279,"n/a")</f>
        <v>2.2226699999999999</v>
      </c>
      <c r="J2368" s="79">
        <f>+IF(ISNUMBER(DATA!M3279),DATA!M3279,"n/a")</f>
        <v>-2.1900000000000001E-3</v>
      </c>
      <c r="K2368" s="89">
        <f>+IF(ISNUMBER(DATA!N3279),DATA!N3279,"n/a")</f>
        <v>2.2686320000000002</v>
      </c>
      <c r="L2368" s="79">
        <f>+IF(ISNUMBER(DATA!O3279),DATA!O3279,"n/a")</f>
        <v>-1.2427000000000001E-2</v>
      </c>
      <c r="M2368" s="68"/>
      <c r="N2368" s="68"/>
      <c r="O2368" s="68"/>
      <c r="P2368" s="68"/>
      <c r="Q2368" s="68"/>
      <c r="S2368" s="72"/>
      <c r="U2368" s="72"/>
      <c r="W2368" s="72"/>
      <c r="Y2368" s="72"/>
    </row>
    <row r="2369" spans="1:25" s="71" customFormat="1" x14ac:dyDescent="0.2">
      <c r="A2369" s="68" t="s">
        <v>12</v>
      </c>
      <c r="B2369" s="68" t="s">
        <v>24</v>
      </c>
      <c r="C2369" s="68" t="s">
        <v>26</v>
      </c>
      <c r="D2369" s="68" t="s">
        <v>294</v>
      </c>
      <c r="E2369" s="89">
        <f>+IF(ISNUMBER(DATA!H3280),DATA!H3280,"n/a")</f>
        <v>2.0906030000000002</v>
      </c>
      <c r="F2369" s="79">
        <f>+IF(ISNUMBER(DATA!I3280),DATA!I3280,"n/a")</f>
        <v>3.8176000000000002E-2</v>
      </c>
      <c r="G2369" s="89">
        <f>+IF(ISNUMBER(DATA!J3280),DATA!J3280,"n/a")</f>
        <v>2.055113</v>
      </c>
      <c r="H2369" s="79">
        <f>+IF(ISNUMBER(DATA!K3280),DATA!K3280,"n/a")</f>
        <v>-1.7309999999999999E-3</v>
      </c>
      <c r="I2369" s="89">
        <f>+IF(ISNUMBER(DATA!L3280),DATA!L3280,"n/a")</f>
        <v>2.075326</v>
      </c>
      <c r="J2369" s="79">
        <f>+IF(ISNUMBER(DATA!M3280),DATA!M3280,"n/a")</f>
        <v>-9.2010000000000008E-3</v>
      </c>
      <c r="K2369" s="89">
        <f>+IF(ISNUMBER(DATA!N3280),DATA!N3280,"n/a")</f>
        <v>2.1185999999999998</v>
      </c>
      <c r="L2369" s="79">
        <f>+IF(ISNUMBER(DATA!O3280),DATA!O3280,"n/a")</f>
        <v>-2.8223999999999999E-2</v>
      </c>
      <c r="M2369" s="68"/>
      <c r="N2369" s="68"/>
      <c r="O2369" s="68"/>
      <c r="P2369" s="68"/>
      <c r="Q2369" s="68"/>
      <c r="S2369" s="72"/>
      <c r="U2369" s="72"/>
      <c r="W2369" s="72"/>
      <c r="Y2369" s="72"/>
    </row>
    <row r="2370" spans="1:25" s="71" customFormat="1" x14ac:dyDescent="0.2">
      <c r="A2370" s="68" t="s">
        <v>12</v>
      </c>
      <c r="B2370" s="68" t="s">
        <v>24</v>
      </c>
      <c r="C2370" s="68" t="s">
        <v>26</v>
      </c>
      <c r="D2370" s="68" t="s">
        <v>295</v>
      </c>
      <c r="E2370" s="89">
        <f>+IF(ISNUMBER(DATA!H3281),DATA!H3281,"n/a")</f>
        <v>2.1021640000000001</v>
      </c>
      <c r="F2370" s="79">
        <f>+IF(ISNUMBER(DATA!I3281),DATA!I3281,"n/a")</f>
        <v>-2.5016E-2</v>
      </c>
      <c r="G2370" s="89">
        <f>+IF(ISNUMBER(DATA!J3281),DATA!J3281,"n/a")</f>
        <v>2.116298</v>
      </c>
      <c r="H2370" s="79">
        <f>+IF(ISNUMBER(DATA!K3281),DATA!K3281,"n/a")</f>
        <v>-2.9561E-2</v>
      </c>
      <c r="I2370" s="89">
        <f>+IF(ISNUMBER(DATA!L3281),DATA!L3281,"n/a")</f>
        <v>2.1525910000000001</v>
      </c>
      <c r="J2370" s="79">
        <f>+IF(ISNUMBER(DATA!M3281),DATA!M3281,"n/a")</f>
        <v>-1.1681E-2</v>
      </c>
      <c r="K2370" s="89">
        <f>+IF(ISNUMBER(DATA!N3281),DATA!N3281,"n/a")</f>
        <v>2.1821489999999999</v>
      </c>
      <c r="L2370" s="79">
        <f>+IF(ISNUMBER(DATA!O3281),DATA!O3281,"n/a")</f>
        <v>-4.8469999999999997E-3</v>
      </c>
      <c r="M2370" s="68"/>
      <c r="N2370" s="68"/>
      <c r="O2370" s="68"/>
      <c r="P2370" s="68"/>
      <c r="Q2370" s="68"/>
      <c r="S2370" s="72"/>
      <c r="U2370" s="72"/>
      <c r="W2370" s="72"/>
      <c r="Y2370" s="72"/>
    </row>
    <row r="2371" spans="1:25" s="71" customFormat="1" x14ac:dyDescent="0.2">
      <c r="A2371" s="68" t="s">
        <v>12</v>
      </c>
      <c r="B2371" s="68" t="s">
        <v>24</v>
      </c>
      <c r="C2371" s="68" t="s">
        <v>26</v>
      </c>
      <c r="D2371" s="68" t="s">
        <v>296</v>
      </c>
      <c r="E2371" s="89">
        <f>+IF(ISNUMBER(DATA!H3282),DATA!H3282,"n/a")</f>
        <v>2.3670149999999999</v>
      </c>
      <c r="F2371" s="79">
        <f>+IF(ISNUMBER(DATA!I3282),DATA!I3282,"n/a")</f>
        <v>7.7067999999999998E-2</v>
      </c>
      <c r="G2371" s="89">
        <f>+IF(ISNUMBER(DATA!J3282),DATA!J3282,"n/a")</f>
        <v>2.3479730000000001</v>
      </c>
      <c r="H2371" s="79">
        <f>+IF(ISNUMBER(DATA!K3282),DATA!K3282,"n/a")</f>
        <v>4.7472E-2</v>
      </c>
      <c r="I2371" s="89">
        <f>+IF(ISNUMBER(DATA!L3282),DATA!L3282,"n/a")</f>
        <v>2.290546</v>
      </c>
      <c r="J2371" s="79">
        <f>+IF(ISNUMBER(DATA!M3282),DATA!M3282,"n/a")</f>
        <v>3.9010000000000003E-2</v>
      </c>
      <c r="K2371" s="89">
        <f>+IF(ISNUMBER(DATA!N3282),DATA!N3282,"n/a")</f>
        <v>2.274864</v>
      </c>
      <c r="L2371" s="79">
        <f>+IF(ISNUMBER(DATA!O3282),DATA!O3282,"n/a")</f>
        <v>3.8731000000000002E-2</v>
      </c>
      <c r="M2371" s="68"/>
      <c r="N2371" s="68"/>
      <c r="O2371" s="68"/>
      <c r="P2371" s="68"/>
      <c r="Q2371" s="68"/>
      <c r="S2371" s="72"/>
      <c r="U2371" s="72"/>
      <c r="W2371" s="72"/>
      <c r="Y2371" s="72"/>
    </row>
    <row r="2372" spans="1:25" s="71" customFormat="1" x14ac:dyDescent="0.2">
      <c r="A2372" s="68" t="s">
        <v>12</v>
      </c>
      <c r="B2372" s="68" t="s">
        <v>24</v>
      </c>
      <c r="C2372" s="68" t="s">
        <v>26</v>
      </c>
      <c r="D2372" s="68" t="s">
        <v>297</v>
      </c>
      <c r="E2372" s="89">
        <f>+IF(ISNUMBER(DATA!H3283),DATA!H3283,"n/a")</f>
        <v>2.483009</v>
      </c>
      <c r="F2372" s="79">
        <f>+IF(ISNUMBER(DATA!I3283),DATA!I3283,"n/a")</f>
        <v>2.1205000000000002E-2</v>
      </c>
      <c r="G2372" s="89">
        <f>+IF(ISNUMBER(DATA!J3283),DATA!J3283,"n/a")</f>
        <v>2.4002810000000001</v>
      </c>
      <c r="H2372" s="79">
        <f>+IF(ISNUMBER(DATA!K3283),DATA!K3283,"n/a")</f>
        <v>1.332E-2</v>
      </c>
      <c r="I2372" s="89">
        <f>+IF(ISNUMBER(DATA!L3283),DATA!L3283,"n/a")</f>
        <v>2.3503759999999998</v>
      </c>
      <c r="J2372" s="79">
        <f>+IF(ISNUMBER(DATA!M3283),DATA!M3283,"n/a")</f>
        <v>-4.9700000000000005E-4</v>
      </c>
      <c r="K2372" s="89">
        <f>+IF(ISNUMBER(DATA!N3283),DATA!N3283,"n/a")</f>
        <v>2.365882</v>
      </c>
      <c r="L2372" s="79">
        <f>+IF(ISNUMBER(DATA!O3283),DATA!O3283,"n/a")</f>
        <v>1.4460000000000001E-2</v>
      </c>
      <c r="M2372" s="68"/>
      <c r="N2372" s="68"/>
      <c r="O2372" s="68"/>
      <c r="P2372" s="68"/>
      <c r="Q2372" s="68"/>
      <c r="S2372" s="72"/>
      <c r="U2372" s="72"/>
      <c r="W2372" s="72"/>
      <c r="Y2372" s="72"/>
    </row>
    <row r="2373" spans="1:25" s="71" customFormat="1" x14ac:dyDescent="0.2">
      <c r="A2373" s="68" t="s">
        <v>12</v>
      </c>
      <c r="B2373" s="68" t="s">
        <v>24</v>
      </c>
      <c r="C2373" s="68" t="s">
        <v>26</v>
      </c>
      <c r="D2373" s="68" t="s">
        <v>298</v>
      </c>
      <c r="E2373" s="89">
        <f>+IF(ISNUMBER(DATA!H3284),DATA!H3284,"n/a")</f>
        <v>2.1081699999999999</v>
      </c>
      <c r="F2373" s="79">
        <f>+IF(ISNUMBER(DATA!I3284),DATA!I3284,"n/a")</f>
        <v>-3.3827000000000003E-2</v>
      </c>
      <c r="G2373" s="89">
        <f>+IF(ISNUMBER(DATA!J3284),DATA!J3284,"n/a")</f>
        <v>2.1993260000000001</v>
      </c>
      <c r="H2373" s="79">
        <f>+IF(ISNUMBER(DATA!K3284),DATA!K3284,"n/a")</f>
        <v>6.7900000000000002E-2</v>
      </c>
      <c r="I2373" s="89">
        <f>+IF(ISNUMBER(DATA!L3284),DATA!L3284,"n/a")</f>
        <v>2.1710189999999998</v>
      </c>
      <c r="J2373" s="79">
        <f>+IF(ISNUMBER(DATA!M3284),DATA!M3284,"n/a")</f>
        <v>5.6965000000000002E-2</v>
      </c>
      <c r="K2373" s="89">
        <f>+IF(ISNUMBER(DATA!N3284),DATA!N3284,"n/a")</f>
        <v>2.145683</v>
      </c>
      <c r="L2373" s="79">
        <f>+IF(ISNUMBER(DATA!O3284),DATA!O3284,"n/a")</f>
        <v>3.0762000000000001E-2</v>
      </c>
      <c r="M2373" s="68"/>
      <c r="N2373" s="68"/>
      <c r="O2373" s="68"/>
      <c r="P2373" s="68"/>
      <c r="Q2373" s="68"/>
      <c r="S2373" s="72"/>
      <c r="U2373" s="72"/>
      <c r="W2373" s="72"/>
      <c r="Y2373" s="72"/>
    </row>
    <row r="2374" spans="1:25" s="71" customFormat="1" x14ac:dyDescent="0.2">
      <c r="A2374" s="68" t="s">
        <v>12</v>
      </c>
      <c r="B2374" s="68" t="s">
        <v>24</v>
      </c>
      <c r="C2374" s="68" t="s">
        <v>26</v>
      </c>
      <c r="D2374" s="68" t="s">
        <v>299</v>
      </c>
      <c r="E2374" s="89">
        <f>+IF(ISNUMBER(DATA!H3285),DATA!H3285,"n/a")</f>
        <v>2.1088079999999998</v>
      </c>
      <c r="F2374" s="79">
        <f>+IF(ISNUMBER(DATA!I3285),DATA!I3285,"n/a")</f>
        <v>-2.8140999999999999E-2</v>
      </c>
      <c r="G2374" s="89">
        <f>+IF(ISNUMBER(DATA!J3285),DATA!J3285,"n/a")</f>
        <v>2.1313900000000001</v>
      </c>
      <c r="H2374" s="79">
        <f>+IF(ISNUMBER(DATA!K3285),DATA!K3285,"n/a")</f>
        <v>-4.2022999999999998E-2</v>
      </c>
      <c r="I2374" s="89">
        <f>+IF(ISNUMBER(DATA!L3285),DATA!L3285,"n/a")</f>
        <v>2.111764</v>
      </c>
      <c r="J2374" s="79">
        <f>+IF(ISNUMBER(DATA!M3285),DATA!M3285,"n/a")</f>
        <v>-6.1365000000000003E-2</v>
      </c>
      <c r="K2374" s="89">
        <f>+IF(ISNUMBER(DATA!N3285),DATA!N3285,"n/a")</f>
        <v>2.1398739999999998</v>
      </c>
      <c r="L2374" s="79">
        <f>+IF(ISNUMBER(DATA!O3285),DATA!O3285,"n/a")</f>
        <v>-7.8936999999999993E-2</v>
      </c>
      <c r="M2374" s="68"/>
      <c r="N2374" s="68"/>
      <c r="O2374" s="68"/>
      <c r="P2374" s="68"/>
      <c r="Q2374" s="68"/>
      <c r="S2374" s="72"/>
      <c r="U2374" s="72"/>
      <c r="W2374" s="72"/>
      <c r="Y2374" s="72"/>
    </row>
    <row r="2375" spans="1:25" s="71" customFormat="1" x14ac:dyDescent="0.2">
      <c r="A2375" s="68" t="s">
        <v>12</v>
      </c>
      <c r="B2375" s="68" t="s">
        <v>24</v>
      </c>
      <c r="C2375" s="68" t="s">
        <v>26</v>
      </c>
      <c r="D2375" s="68" t="s">
        <v>300</v>
      </c>
      <c r="E2375" s="89">
        <f>+IF(ISNUMBER(DATA!H3286),DATA!H3286,"n/a")</f>
        <v>2.6311439999999999</v>
      </c>
      <c r="F2375" s="79">
        <f>+IF(ISNUMBER(DATA!I3286),DATA!I3286,"n/a")</f>
        <v>0.13867399999999999</v>
      </c>
      <c r="G2375" s="89">
        <f>+IF(ISNUMBER(DATA!J3286),DATA!J3286,"n/a")</f>
        <v>2.4926729999999999</v>
      </c>
      <c r="H2375" s="79">
        <f>+IF(ISNUMBER(DATA!K3286),DATA!K3286,"n/a")</f>
        <v>3.5506999999999997E-2</v>
      </c>
      <c r="I2375" s="89">
        <f>+IF(ISNUMBER(DATA!L3286),DATA!L3286,"n/a")</f>
        <v>2.4103720000000002</v>
      </c>
      <c r="J2375" s="79">
        <f>+IF(ISNUMBER(DATA!M3286),DATA!M3286,"n/a")</f>
        <v>1.9656E-2</v>
      </c>
      <c r="K2375" s="89">
        <f>+IF(ISNUMBER(DATA!N3286),DATA!N3286,"n/a")</f>
        <v>2.4256690000000001</v>
      </c>
      <c r="L2375" s="79">
        <f>+IF(ISNUMBER(DATA!O3286),DATA!O3286,"n/a")</f>
        <v>1.9621E-2</v>
      </c>
      <c r="M2375" s="68"/>
      <c r="N2375" s="68"/>
      <c r="O2375" s="68"/>
      <c r="P2375" s="68"/>
      <c r="Q2375" s="68"/>
      <c r="S2375" s="72"/>
      <c r="U2375" s="72"/>
      <c r="W2375" s="72"/>
      <c r="Y2375" s="72"/>
    </row>
    <row r="2376" spans="1:25" s="71" customFormat="1" x14ac:dyDescent="0.2">
      <c r="A2376" s="68" t="s">
        <v>12</v>
      </c>
      <c r="B2376" s="68" t="s">
        <v>24</v>
      </c>
      <c r="C2376" s="68" t="s">
        <v>26</v>
      </c>
      <c r="D2376" s="68" t="s">
        <v>301</v>
      </c>
      <c r="E2376" s="89">
        <f>+IF(ISNUMBER(DATA!H3287),DATA!H3287,"n/a")</f>
        <v>2.5146090000000001</v>
      </c>
      <c r="F2376" s="79">
        <f>+IF(ISNUMBER(DATA!I3287),DATA!I3287,"n/a")</f>
        <v>-9.6100000000000005E-4</v>
      </c>
      <c r="G2376" s="89">
        <f>+IF(ISNUMBER(DATA!J3287),DATA!J3287,"n/a")</f>
        <v>2.4609350000000001</v>
      </c>
      <c r="H2376" s="79">
        <f>+IF(ISNUMBER(DATA!K3287),DATA!K3287,"n/a")</f>
        <v>-1.3717999999999999E-2</v>
      </c>
      <c r="I2376" s="89">
        <f>+IF(ISNUMBER(DATA!L3287),DATA!L3287,"n/a")</f>
        <v>2.4157299999999999</v>
      </c>
      <c r="J2376" s="79">
        <f>+IF(ISNUMBER(DATA!M3287),DATA!M3287,"n/a")</f>
        <v>-1.7173000000000001E-2</v>
      </c>
      <c r="K2376" s="89">
        <f>+IF(ISNUMBER(DATA!N3287),DATA!N3287,"n/a")</f>
        <v>2.45444</v>
      </c>
      <c r="L2376" s="79">
        <f>+IF(ISNUMBER(DATA!O3287),DATA!O3287,"n/a")</f>
        <v>7.0210000000000003E-3</v>
      </c>
      <c r="M2376" s="68"/>
      <c r="N2376" s="68"/>
      <c r="O2376" s="68"/>
      <c r="P2376" s="68"/>
      <c r="Q2376" s="68"/>
      <c r="S2376" s="72"/>
      <c r="U2376" s="72"/>
      <c r="W2376" s="72"/>
      <c r="Y2376" s="72"/>
    </row>
    <row r="2377" spans="1:25" s="71" customFormat="1" x14ac:dyDescent="0.2">
      <c r="A2377" s="68" t="s">
        <v>12</v>
      </c>
      <c r="B2377" s="68" t="s">
        <v>24</v>
      </c>
      <c r="C2377" s="68" t="s">
        <v>26</v>
      </c>
      <c r="D2377" s="68" t="s">
        <v>302</v>
      </c>
      <c r="E2377" s="89">
        <f>+IF(ISNUMBER(DATA!H3288),DATA!H3288,"n/a")</f>
        <v>1.626714</v>
      </c>
      <c r="F2377" s="79">
        <f>+IF(ISNUMBER(DATA!I3288),DATA!I3288,"n/a")</f>
        <v>0.19191</v>
      </c>
      <c r="G2377" s="89">
        <f>+IF(ISNUMBER(DATA!J3288),DATA!J3288,"n/a")</f>
        <v>1.6627270000000001</v>
      </c>
      <c r="H2377" s="79">
        <f>+IF(ISNUMBER(DATA!K3288),DATA!K3288,"n/a")</f>
        <v>0.13833200000000001</v>
      </c>
      <c r="I2377" s="89">
        <f>+IF(ISNUMBER(DATA!L3288),DATA!L3288,"n/a")</f>
        <v>1.5935330000000001</v>
      </c>
      <c r="J2377" s="79">
        <f>+IF(ISNUMBER(DATA!M3288),DATA!M3288,"n/a")</f>
        <v>1.41E-2</v>
      </c>
      <c r="K2377" s="89">
        <f>+IF(ISNUMBER(DATA!N3288),DATA!N3288,"n/a")</f>
        <v>1.59592</v>
      </c>
      <c r="L2377" s="79">
        <f>+IF(ISNUMBER(DATA!O3288),DATA!O3288,"n/a")</f>
        <v>-5.722E-2</v>
      </c>
      <c r="M2377" s="68"/>
      <c r="N2377" s="68"/>
      <c r="O2377" s="68"/>
      <c r="P2377" s="68"/>
      <c r="Q2377" s="68"/>
      <c r="S2377" s="72"/>
      <c r="U2377" s="72"/>
      <c r="W2377" s="72"/>
      <c r="Y2377" s="72"/>
    </row>
    <row r="2378" spans="1:25" s="71" customFormat="1" x14ac:dyDescent="0.2">
      <c r="A2378" s="68" t="s">
        <v>12</v>
      </c>
      <c r="B2378" s="68" t="s">
        <v>24</v>
      </c>
      <c r="C2378" s="68" t="s">
        <v>26</v>
      </c>
      <c r="D2378" s="68" t="s">
        <v>303</v>
      </c>
      <c r="E2378" s="89">
        <f>+IF(ISNUMBER(DATA!H3289),DATA!H3289,"n/a")</f>
        <v>1.7628630000000001</v>
      </c>
      <c r="F2378" s="79">
        <f>+IF(ISNUMBER(DATA!I3289),DATA!I3289,"n/a")</f>
        <v>0.173516</v>
      </c>
      <c r="G2378" s="89">
        <f>+IF(ISNUMBER(DATA!J3289),DATA!J3289,"n/a")</f>
        <v>1.7692490000000001</v>
      </c>
      <c r="H2378" s="79">
        <f>+IF(ISNUMBER(DATA!K3289),DATA!K3289,"n/a")</f>
        <v>9.9807999999999994E-2</v>
      </c>
      <c r="I2378" s="89">
        <f>+IF(ISNUMBER(DATA!L3289),DATA!L3289,"n/a")</f>
        <v>1.6408640000000001</v>
      </c>
      <c r="J2378" s="79">
        <f>+IF(ISNUMBER(DATA!M3289),DATA!M3289,"n/a")</f>
        <v>-1.0710000000000001E-2</v>
      </c>
      <c r="K2378" s="89">
        <f>+IF(ISNUMBER(DATA!N3289),DATA!N3289,"n/a")</f>
        <v>1.6709080000000001</v>
      </c>
      <c r="L2378" s="79">
        <f>+IF(ISNUMBER(DATA!O3289),DATA!O3289,"n/a")</f>
        <v>-6.3827999999999996E-2</v>
      </c>
      <c r="M2378" s="68"/>
      <c r="N2378" s="68"/>
      <c r="O2378" s="68"/>
      <c r="P2378" s="68"/>
      <c r="Q2378" s="68"/>
      <c r="S2378" s="72"/>
      <c r="U2378" s="72"/>
      <c r="W2378" s="72"/>
      <c r="Y2378" s="72"/>
    </row>
    <row r="2379" spans="1:25" s="71" customFormat="1" x14ac:dyDescent="0.2">
      <c r="A2379" s="68" t="s">
        <v>12</v>
      </c>
      <c r="B2379" s="68" t="s">
        <v>24</v>
      </c>
      <c r="C2379" s="68" t="s">
        <v>26</v>
      </c>
      <c r="D2379" s="68" t="s">
        <v>304</v>
      </c>
      <c r="E2379" s="89">
        <f>+IF(ISNUMBER(DATA!H3290),DATA!H3290,"n/a")</f>
        <v>2.5076909999999999</v>
      </c>
      <c r="F2379" s="79">
        <f>+IF(ISNUMBER(DATA!I3290),DATA!I3290,"n/a")</f>
        <v>3.9997999999999999E-2</v>
      </c>
      <c r="G2379" s="89">
        <f>+IF(ISNUMBER(DATA!J3290),DATA!J3290,"n/a")</f>
        <v>2.4514360000000002</v>
      </c>
      <c r="H2379" s="79">
        <f>+IF(ISNUMBER(DATA!K3290),DATA!K3290,"n/a")</f>
        <v>3.9420000000000002E-3</v>
      </c>
      <c r="I2379" s="89">
        <f>+IF(ISNUMBER(DATA!L3290),DATA!L3290,"n/a")</f>
        <v>2.4222860000000002</v>
      </c>
      <c r="J2379" s="79">
        <f>+IF(ISNUMBER(DATA!M3290),DATA!M3290,"n/a")</f>
        <v>7.7629999999999999E-3</v>
      </c>
      <c r="K2379" s="89">
        <f>+IF(ISNUMBER(DATA!N3290),DATA!N3290,"n/a")</f>
        <v>2.4309530000000001</v>
      </c>
      <c r="L2379" s="79">
        <f>+IF(ISNUMBER(DATA!O3290),DATA!O3290,"n/a")</f>
        <v>1.2913000000000001E-2</v>
      </c>
      <c r="M2379" s="68"/>
      <c r="N2379" s="68"/>
      <c r="O2379" s="68"/>
      <c r="P2379" s="68"/>
      <c r="Q2379" s="68"/>
      <c r="S2379" s="72"/>
      <c r="U2379" s="72"/>
      <c r="W2379" s="72"/>
      <c r="Y2379" s="72"/>
    </row>
    <row r="2380" spans="1:25" s="71" customFormat="1" x14ac:dyDescent="0.2">
      <c r="A2380" s="68" t="s">
        <v>12</v>
      </c>
      <c r="B2380" s="68" t="s">
        <v>24</v>
      </c>
      <c r="C2380" s="68" t="s">
        <v>26</v>
      </c>
      <c r="D2380" s="68" t="s">
        <v>305</v>
      </c>
      <c r="E2380" s="89">
        <f>+IF(ISNUMBER(DATA!H3291),DATA!H3291,"n/a")</f>
        <v>2.662928</v>
      </c>
      <c r="F2380" s="79">
        <f>+IF(ISNUMBER(DATA!I3291),DATA!I3291,"n/a")</f>
        <v>5.8983000000000001E-2</v>
      </c>
      <c r="G2380" s="89">
        <f>+IF(ISNUMBER(DATA!J3291),DATA!J3291,"n/a")</f>
        <v>2.5816669999999999</v>
      </c>
      <c r="H2380" s="79">
        <f>+IF(ISNUMBER(DATA!K3291),DATA!K3291,"n/a")</f>
        <v>3.4340000000000002E-2</v>
      </c>
      <c r="I2380" s="89">
        <f>+IF(ISNUMBER(DATA!L3291),DATA!L3291,"n/a")</f>
        <v>2.5152679999999998</v>
      </c>
      <c r="J2380" s="79">
        <f>+IF(ISNUMBER(DATA!M3291),DATA!M3291,"n/a")</f>
        <v>3.823E-2</v>
      </c>
      <c r="K2380" s="89">
        <f>+IF(ISNUMBER(DATA!N3291),DATA!N3291,"n/a")</f>
        <v>2.4809480000000002</v>
      </c>
      <c r="L2380" s="79">
        <f>+IF(ISNUMBER(DATA!O3291),DATA!O3291,"n/a")</f>
        <v>4.5168E-2</v>
      </c>
      <c r="M2380" s="68"/>
      <c r="N2380" s="68"/>
      <c r="O2380" s="68"/>
      <c r="P2380" s="68"/>
      <c r="Q2380" s="68"/>
      <c r="S2380" s="72"/>
      <c r="U2380" s="72"/>
      <c r="W2380" s="72"/>
      <c r="Y2380" s="72"/>
    </row>
    <row r="2381" spans="1:25" s="71" customFormat="1" x14ac:dyDescent="0.2">
      <c r="A2381" s="68" t="s">
        <v>12</v>
      </c>
      <c r="B2381" s="68" t="s">
        <v>24</v>
      </c>
      <c r="C2381" s="68" t="s">
        <v>26</v>
      </c>
      <c r="D2381" s="68" t="s">
        <v>306</v>
      </c>
      <c r="E2381" s="89">
        <f>+IF(ISNUMBER(DATA!H3292),DATA!H3292,"n/a")</f>
        <v>2.3558119999999998</v>
      </c>
      <c r="F2381" s="79">
        <f>+IF(ISNUMBER(DATA!I3292),DATA!I3292,"n/a")</f>
        <v>6.4099999999999997E-4</v>
      </c>
      <c r="G2381" s="89">
        <f>+IF(ISNUMBER(DATA!J3292),DATA!J3292,"n/a")</f>
        <v>2.4180450000000002</v>
      </c>
      <c r="H2381" s="79">
        <f>+IF(ISNUMBER(DATA!K3292),DATA!K3292,"n/a")</f>
        <v>9.306E-3</v>
      </c>
      <c r="I2381" s="89">
        <f>+IF(ISNUMBER(DATA!L3292),DATA!L3292,"n/a")</f>
        <v>2.5408620000000002</v>
      </c>
      <c r="J2381" s="79">
        <f>+IF(ISNUMBER(DATA!M3292),DATA!M3292,"n/a")</f>
        <v>2.2262000000000001E-2</v>
      </c>
      <c r="K2381" s="89">
        <f>+IF(ISNUMBER(DATA!N3292),DATA!N3292,"n/a")</f>
        <v>2.6450689999999999</v>
      </c>
      <c r="L2381" s="79">
        <f>+IF(ISNUMBER(DATA!O3292),DATA!O3292,"n/a")</f>
        <v>1.6837999999999999E-2</v>
      </c>
      <c r="M2381" s="68"/>
      <c r="N2381" s="68"/>
      <c r="O2381" s="68"/>
      <c r="P2381" s="68"/>
      <c r="Q2381" s="68"/>
      <c r="S2381" s="72"/>
      <c r="U2381" s="72"/>
      <c r="W2381" s="72"/>
      <c r="Y2381" s="72"/>
    </row>
    <row r="2382" spans="1:25" s="71" customFormat="1" x14ac:dyDescent="0.2">
      <c r="A2382" s="68" t="s">
        <v>12</v>
      </c>
      <c r="B2382" s="68" t="s">
        <v>24</v>
      </c>
      <c r="C2382" s="68" t="s">
        <v>26</v>
      </c>
      <c r="D2382" s="68" t="s">
        <v>307</v>
      </c>
      <c r="E2382" s="89">
        <f>+IF(ISNUMBER(DATA!H3293),DATA!H3293,"n/a")</f>
        <v>2.2894640000000002</v>
      </c>
      <c r="F2382" s="79">
        <f>+IF(ISNUMBER(DATA!I3293),DATA!I3293,"n/a")</f>
        <v>2.3532000000000001E-2</v>
      </c>
      <c r="G2382" s="89">
        <f>+IF(ISNUMBER(DATA!J3293),DATA!J3293,"n/a")</f>
        <v>2.2299319999999998</v>
      </c>
      <c r="H2382" s="79">
        <f>+IF(ISNUMBER(DATA!K3293),DATA!K3293,"n/a")</f>
        <v>1.85E-4</v>
      </c>
      <c r="I2382" s="89">
        <f>+IF(ISNUMBER(DATA!L3293),DATA!L3293,"n/a")</f>
        <v>2.2378369999999999</v>
      </c>
      <c r="J2382" s="79">
        <f>+IF(ISNUMBER(DATA!M3293),DATA!M3293,"n/a")</f>
        <v>1.0073E-2</v>
      </c>
      <c r="K2382" s="89">
        <f>+IF(ISNUMBER(DATA!N3293),DATA!N3293,"n/a")</f>
        <v>2.2318099999999998</v>
      </c>
      <c r="L2382" s="79">
        <f>+IF(ISNUMBER(DATA!O3293),DATA!O3293,"n/a")</f>
        <v>1.2819000000000001E-2</v>
      </c>
      <c r="M2382" s="68"/>
      <c r="N2382" s="68"/>
      <c r="O2382" s="68"/>
      <c r="P2382" s="68"/>
      <c r="Q2382" s="68"/>
      <c r="S2382" s="72"/>
      <c r="U2382" s="72"/>
      <c r="W2382" s="72"/>
      <c r="Y2382" s="72"/>
    </row>
    <row r="2383" spans="1:25" s="71" customFormat="1" x14ac:dyDescent="0.2">
      <c r="A2383" s="68" t="s">
        <v>12</v>
      </c>
      <c r="B2383" s="68" t="s">
        <v>24</v>
      </c>
      <c r="C2383" s="68" t="s">
        <v>26</v>
      </c>
      <c r="D2383" s="68" t="s">
        <v>308</v>
      </c>
      <c r="E2383" s="89">
        <f>+IF(ISNUMBER(DATA!H3294),DATA!H3294,"n/a")</f>
        <v>2.261145</v>
      </c>
      <c r="F2383" s="79">
        <f>+IF(ISNUMBER(DATA!I3294),DATA!I3294,"n/a")</f>
        <v>-1.1427E-2</v>
      </c>
      <c r="G2383" s="89">
        <f>+IF(ISNUMBER(DATA!J3294),DATA!J3294,"n/a")</f>
        <v>2.288195</v>
      </c>
      <c r="H2383" s="79">
        <f>+IF(ISNUMBER(DATA!K3294),DATA!K3294,"n/a")</f>
        <v>-3.3969999999999998E-3</v>
      </c>
      <c r="I2383" s="89">
        <f>+IF(ISNUMBER(DATA!L3294),DATA!L3294,"n/a")</f>
        <v>2.256399</v>
      </c>
      <c r="J2383" s="79">
        <f>+IF(ISNUMBER(DATA!M3294),DATA!M3294,"n/a")</f>
        <v>-2.0115999999999998E-2</v>
      </c>
      <c r="K2383" s="89">
        <f>+IF(ISNUMBER(DATA!N3294),DATA!N3294,"n/a")</f>
        <v>2.260348</v>
      </c>
      <c r="L2383" s="79">
        <f>+IF(ISNUMBER(DATA!O3294),DATA!O3294,"n/a")</f>
        <v>-1.4853E-2</v>
      </c>
      <c r="M2383" s="68"/>
      <c r="N2383" s="68"/>
      <c r="O2383" s="68"/>
      <c r="P2383" s="68"/>
      <c r="Q2383" s="68"/>
      <c r="S2383" s="72"/>
      <c r="U2383" s="72"/>
      <c r="W2383" s="72"/>
      <c r="Y2383" s="72"/>
    </row>
    <row r="2384" spans="1:25" s="71" customFormat="1" x14ac:dyDescent="0.2">
      <c r="A2384" s="68" t="s">
        <v>12</v>
      </c>
      <c r="B2384" s="68" t="s">
        <v>24</v>
      </c>
      <c r="C2384" s="68" t="s">
        <v>26</v>
      </c>
      <c r="D2384" s="68" t="s">
        <v>309</v>
      </c>
      <c r="E2384" s="89">
        <f>+IF(ISNUMBER(DATA!H3295),DATA!H3295,"n/a")</f>
        <v>2.4766620000000001</v>
      </c>
      <c r="F2384" s="79">
        <f>+IF(ISNUMBER(DATA!I3295),DATA!I3295,"n/a")</f>
        <v>1.8001E-2</v>
      </c>
      <c r="G2384" s="89">
        <f>+IF(ISNUMBER(DATA!J3295),DATA!J3295,"n/a")</f>
        <v>2.4164729999999999</v>
      </c>
      <c r="H2384" s="79">
        <f>+IF(ISNUMBER(DATA!K3295),DATA!K3295,"n/a")</f>
        <v>1.0062E-2</v>
      </c>
      <c r="I2384" s="89">
        <f>+IF(ISNUMBER(DATA!L3295),DATA!L3295,"n/a")</f>
        <v>2.3753869999999999</v>
      </c>
      <c r="J2384" s="79">
        <f>+IF(ISNUMBER(DATA!M3295),DATA!M3295,"n/a")</f>
        <v>1.2828000000000001E-2</v>
      </c>
      <c r="K2384" s="89">
        <f>+IF(ISNUMBER(DATA!N3295),DATA!N3295,"n/a")</f>
        <v>2.398628</v>
      </c>
      <c r="L2384" s="79">
        <f>+IF(ISNUMBER(DATA!O3295),DATA!O3295,"n/a")</f>
        <v>3.8681E-2</v>
      </c>
      <c r="M2384" s="68"/>
      <c r="N2384" s="68"/>
      <c r="O2384" s="68"/>
      <c r="P2384" s="68"/>
      <c r="Q2384" s="68"/>
      <c r="S2384" s="72"/>
      <c r="U2384" s="72"/>
      <c r="W2384" s="72"/>
      <c r="Y2384" s="72"/>
    </row>
    <row r="2385" spans="1:25" s="71" customFormat="1" x14ac:dyDescent="0.2">
      <c r="A2385" s="68" t="s">
        <v>12</v>
      </c>
      <c r="B2385" s="68" t="s">
        <v>24</v>
      </c>
      <c r="C2385" s="68" t="s">
        <v>26</v>
      </c>
      <c r="D2385" s="68" t="s">
        <v>310</v>
      </c>
      <c r="E2385" s="89">
        <f>+IF(ISNUMBER(DATA!H3296),DATA!H3296,"n/a")</f>
        <v>2.4743659999999998</v>
      </c>
      <c r="F2385" s="79">
        <f>+IF(ISNUMBER(DATA!I3296),DATA!I3296,"n/a")</f>
        <v>6.3920000000000005E-2</v>
      </c>
      <c r="G2385" s="89">
        <f>+IF(ISNUMBER(DATA!J3296),DATA!J3296,"n/a")</f>
        <v>2.472048</v>
      </c>
      <c r="H2385" s="79">
        <f>+IF(ISNUMBER(DATA!K3296),DATA!K3296,"n/a")</f>
        <v>7.7369999999999994E-2</v>
      </c>
      <c r="I2385" s="89">
        <f>+IF(ISNUMBER(DATA!L3296),DATA!L3296,"n/a")</f>
        <v>2.4204159999999999</v>
      </c>
      <c r="J2385" s="79">
        <f>+IF(ISNUMBER(DATA!M3296),DATA!M3296,"n/a")</f>
        <v>8.0206E-2</v>
      </c>
      <c r="K2385" s="89">
        <f>+IF(ISNUMBER(DATA!N3296),DATA!N3296,"n/a")</f>
        <v>2.365478</v>
      </c>
      <c r="L2385" s="79">
        <f>+IF(ISNUMBER(DATA!O3296),DATA!O3296,"n/a")</f>
        <v>5.0319000000000003E-2</v>
      </c>
      <c r="M2385" s="68"/>
      <c r="N2385" s="68"/>
      <c r="O2385" s="68"/>
      <c r="P2385" s="68"/>
      <c r="Q2385" s="68"/>
      <c r="S2385" s="72"/>
      <c r="U2385" s="72"/>
      <c r="W2385" s="72"/>
      <c r="Y2385" s="72"/>
    </row>
    <row r="2386" spans="1:25" s="71" customFormat="1" x14ac:dyDescent="0.2">
      <c r="A2386" s="68" t="s">
        <v>12</v>
      </c>
      <c r="B2386" s="68" t="s">
        <v>24</v>
      </c>
      <c r="C2386" s="68" t="s">
        <v>26</v>
      </c>
      <c r="D2386" s="68" t="s">
        <v>311</v>
      </c>
      <c r="E2386" s="89">
        <f>+IF(ISNUMBER(DATA!H3297),DATA!H3297,"n/a")</f>
        <v>2.199786</v>
      </c>
      <c r="F2386" s="79">
        <f>+IF(ISNUMBER(DATA!I3297),DATA!I3297,"n/a")</f>
        <v>-1.5989E-2</v>
      </c>
      <c r="G2386" s="89">
        <f>+IF(ISNUMBER(DATA!J3297),DATA!J3297,"n/a")</f>
        <v>2.2225130000000002</v>
      </c>
      <c r="H2386" s="79">
        <f>+IF(ISNUMBER(DATA!K3297),DATA!K3297,"n/a")</f>
        <v>-1.882E-2</v>
      </c>
      <c r="I2386" s="89">
        <f>+IF(ISNUMBER(DATA!L3297),DATA!L3297,"n/a")</f>
        <v>2.296538</v>
      </c>
      <c r="J2386" s="79">
        <f>+IF(ISNUMBER(DATA!M3297),DATA!M3297,"n/a")</f>
        <v>-6.2639999999999996E-3</v>
      </c>
      <c r="K2386" s="89">
        <f>+IF(ISNUMBER(DATA!N3297),DATA!N3297,"n/a")</f>
        <v>2.3476080000000001</v>
      </c>
      <c r="L2386" s="79">
        <f>+IF(ISNUMBER(DATA!O3297),DATA!O3297,"n/a")</f>
        <v>1.01E-3</v>
      </c>
      <c r="M2386" s="68"/>
      <c r="N2386" s="68"/>
      <c r="O2386" s="68"/>
      <c r="P2386" s="68"/>
      <c r="Q2386" s="68"/>
      <c r="S2386" s="72"/>
      <c r="U2386" s="72"/>
      <c r="W2386" s="72"/>
      <c r="Y2386" s="72"/>
    </row>
    <row r="2387" spans="1:25" s="71" customFormat="1" x14ac:dyDescent="0.2">
      <c r="A2387" s="68" t="s">
        <v>12</v>
      </c>
      <c r="B2387" s="68" t="s">
        <v>24</v>
      </c>
      <c r="C2387" s="68" t="s">
        <v>26</v>
      </c>
      <c r="D2387" s="68" t="s">
        <v>312</v>
      </c>
      <c r="E2387" s="89">
        <f>+IF(ISNUMBER(DATA!H3298),DATA!H3298,"n/a")</f>
        <v>2.1768800000000001</v>
      </c>
      <c r="F2387" s="79">
        <f>+IF(ISNUMBER(DATA!I3298),DATA!I3298,"n/a")</f>
        <v>4.4110000000000003E-2</v>
      </c>
      <c r="G2387" s="89">
        <f>+IF(ISNUMBER(DATA!J3298),DATA!J3298,"n/a")</f>
        <v>2.157181</v>
      </c>
      <c r="H2387" s="79">
        <f>+IF(ISNUMBER(DATA!K3298),DATA!K3298,"n/a")</f>
        <v>3.8309999999999997E-2</v>
      </c>
      <c r="I2387" s="89">
        <f>+IF(ISNUMBER(DATA!L3298),DATA!L3298,"n/a")</f>
        <v>2.1240320000000001</v>
      </c>
      <c r="J2387" s="79">
        <f>+IF(ISNUMBER(DATA!M3298),DATA!M3298,"n/a")</f>
        <v>3.1725000000000003E-2</v>
      </c>
      <c r="K2387" s="89">
        <f>+IF(ISNUMBER(DATA!N3298),DATA!N3298,"n/a")</f>
        <v>2.1091769999999999</v>
      </c>
      <c r="L2387" s="79">
        <f>+IF(ISNUMBER(DATA!O3298),DATA!O3298,"n/a")</f>
        <v>1.738E-2</v>
      </c>
      <c r="M2387" s="68"/>
      <c r="N2387" s="68"/>
      <c r="O2387" s="68"/>
      <c r="P2387" s="68"/>
      <c r="Q2387" s="68"/>
      <c r="S2387" s="72"/>
      <c r="U2387" s="72"/>
      <c r="W2387" s="72"/>
      <c r="Y2387" s="72"/>
    </row>
    <row r="2388" spans="1:25" s="71" customFormat="1" x14ac:dyDescent="0.2">
      <c r="A2388" s="68" t="s">
        <v>12</v>
      </c>
      <c r="B2388" s="68" t="s">
        <v>24</v>
      </c>
      <c r="C2388" s="68" t="s">
        <v>26</v>
      </c>
      <c r="D2388" s="68" t="s">
        <v>313</v>
      </c>
      <c r="E2388" s="89">
        <f>+IF(ISNUMBER(DATA!H3299),DATA!H3299,"n/a")</f>
        <v>2.4311349999999998</v>
      </c>
      <c r="F2388" s="79">
        <f>+IF(ISNUMBER(DATA!I3299),DATA!I3299,"n/a")</f>
        <v>9.1944999999999999E-2</v>
      </c>
      <c r="G2388" s="89">
        <f>+IF(ISNUMBER(DATA!J3299),DATA!J3299,"n/a")</f>
        <v>2.247957</v>
      </c>
      <c r="H2388" s="79">
        <f>+IF(ISNUMBER(DATA!K3299),DATA!K3299,"n/a")</f>
        <v>6.7678000000000002E-2</v>
      </c>
      <c r="I2388" s="89">
        <f>+IF(ISNUMBER(DATA!L3299),DATA!L3299,"n/a")</f>
        <v>2.253206</v>
      </c>
      <c r="J2388" s="79">
        <f>+IF(ISNUMBER(DATA!M3299),DATA!M3299,"n/a")</f>
        <v>0.10705199999999999</v>
      </c>
      <c r="K2388" s="89">
        <f>+IF(ISNUMBER(DATA!N3299),DATA!N3299,"n/a")</f>
        <v>1.9962569999999999</v>
      </c>
      <c r="L2388" s="79">
        <f>+IF(ISNUMBER(DATA!O3299),DATA!O3299,"n/a")</f>
        <v>6.7219999999999997E-3</v>
      </c>
      <c r="M2388" s="68"/>
      <c r="N2388" s="68"/>
      <c r="O2388" s="68"/>
      <c r="P2388" s="68"/>
      <c r="Q2388" s="68"/>
      <c r="S2388" s="72"/>
      <c r="U2388" s="72"/>
      <c r="W2388" s="72"/>
      <c r="Y2388" s="72"/>
    </row>
    <row r="2389" spans="1:25" s="71" customFormat="1" x14ac:dyDescent="0.2">
      <c r="A2389" s="68" t="s">
        <v>12</v>
      </c>
      <c r="B2389" s="68" t="s">
        <v>24</v>
      </c>
      <c r="C2389" s="68" t="s">
        <v>26</v>
      </c>
      <c r="D2389" s="68" t="s">
        <v>314</v>
      </c>
      <c r="E2389" s="89">
        <f>+IF(ISNUMBER(DATA!H3300),DATA!H3300,"n/a")</f>
        <v>1.8301419999999999</v>
      </c>
      <c r="F2389" s="79">
        <f>+IF(ISNUMBER(DATA!I3300),DATA!I3300,"n/a")</f>
        <v>2.2749999999999999E-2</v>
      </c>
      <c r="G2389" s="89">
        <f>+IF(ISNUMBER(DATA!J3300),DATA!J3300,"n/a")</f>
        <v>1.8288409999999999</v>
      </c>
      <c r="H2389" s="79">
        <f>+IF(ISNUMBER(DATA!K3300),DATA!K3300,"n/a")</f>
        <v>-5.986E-3</v>
      </c>
      <c r="I2389" s="89">
        <f>+IF(ISNUMBER(DATA!L3300),DATA!L3300,"n/a")</f>
        <v>1.8008820000000001</v>
      </c>
      <c r="J2389" s="79">
        <f>+IF(ISNUMBER(DATA!M3300),DATA!M3300,"n/a")</f>
        <v>-1.8735000000000002E-2</v>
      </c>
      <c r="K2389" s="89">
        <f>+IF(ISNUMBER(DATA!N3300),DATA!N3300,"n/a")</f>
        <v>1.7862340000000001</v>
      </c>
      <c r="L2389" s="79">
        <f>+IF(ISNUMBER(DATA!O3300),DATA!O3300,"n/a")</f>
        <v>-1.8249999999999999E-2</v>
      </c>
      <c r="M2389" s="68"/>
      <c r="N2389" s="68"/>
      <c r="O2389" s="68"/>
      <c r="P2389" s="68"/>
      <c r="Q2389" s="68"/>
      <c r="S2389" s="72"/>
      <c r="U2389" s="72"/>
      <c r="W2389" s="72"/>
      <c r="Y2389" s="72"/>
    </row>
    <row r="2390" spans="1:25" s="71" customFormat="1" x14ac:dyDescent="0.2">
      <c r="A2390" s="68" t="s">
        <v>12</v>
      </c>
      <c r="B2390" s="68" t="s">
        <v>24</v>
      </c>
      <c r="C2390" s="68" t="s">
        <v>26</v>
      </c>
      <c r="D2390" s="68" t="s">
        <v>315</v>
      </c>
      <c r="E2390" s="89">
        <f>+IF(ISNUMBER(DATA!H3301),DATA!H3301,"n/a")</f>
        <v>2.2264930000000001</v>
      </c>
      <c r="F2390" s="79">
        <f>+IF(ISNUMBER(DATA!I3301),DATA!I3301,"n/a")</f>
        <v>4.9697999999999999E-2</v>
      </c>
      <c r="G2390" s="89">
        <f>+IF(ISNUMBER(DATA!J3301),DATA!J3301,"n/a")</f>
        <v>2.2407699999999999</v>
      </c>
      <c r="H2390" s="79">
        <f>+IF(ISNUMBER(DATA!K3301),DATA!K3301,"n/a")</f>
        <v>5.0756999999999997E-2</v>
      </c>
      <c r="I2390" s="89">
        <f>+IF(ISNUMBER(DATA!L3301),DATA!L3301,"n/a")</f>
        <v>2.178474</v>
      </c>
      <c r="J2390" s="79">
        <f>+IF(ISNUMBER(DATA!M3301),DATA!M3301,"n/a")</f>
        <v>2.4247999999999999E-2</v>
      </c>
      <c r="K2390" s="89">
        <f>+IF(ISNUMBER(DATA!N3301),DATA!N3301,"n/a")</f>
        <v>2.1270120000000001</v>
      </c>
      <c r="L2390" s="79">
        <f>+IF(ISNUMBER(DATA!O3301),DATA!O3301,"n/a")</f>
        <v>-1.1689E-2</v>
      </c>
      <c r="M2390" s="68"/>
      <c r="N2390" s="68"/>
      <c r="O2390" s="68"/>
      <c r="P2390" s="68"/>
      <c r="Q2390" s="68"/>
      <c r="S2390" s="72"/>
      <c r="U2390" s="72"/>
      <c r="W2390" s="72"/>
      <c r="Y2390" s="72"/>
    </row>
    <row r="2391" spans="1:25" s="71" customFormat="1" x14ac:dyDescent="0.2">
      <c r="A2391" s="68" t="s">
        <v>12</v>
      </c>
      <c r="B2391" s="68" t="s">
        <v>24</v>
      </c>
      <c r="C2391" s="68" t="s">
        <v>26</v>
      </c>
      <c r="D2391" s="68" t="s">
        <v>316</v>
      </c>
      <c r="E2391" s="89">
        <f>+IF(ISNUMBER(DATA!H3302),DATA!H3302,"n/a")</f>
        <v>2.1342660000000002</v>
      </c>
      <c r="F2391" s="79">
        <f>+IF(ISNUMBER(DATA!I3302),DATA!I3302,"n/a")</f>
        <v>1.7049999999999999E-3</v>
      </c>
      <c r="G2391" s="89">
        <f>+IF(ISNUMBER(DATA!J3302),DATA!J3302,"n/a")</f>
        <v>2.1613739999999999</v>
      </c>
      <c r="H2391" s="79">
        <f>+IF(ISNUMBER(DATA!K3302),DATA!K3302,"n/a")</f>
        <v>1.5872000000000001E-2</v>
      </c>
      <c r="I2391" s="89">
        <f>+IF(ISNUMBER(DATA!L3302),DATA!L3302,"n/a")</f>
        <v>2.1282990000000002</v>
      </c>
      <c r="J2391" s="79">
        <f>+IF(ISNUMBER(DATA!M3302),DATA!M3302,"n/a")</f>
        <v>8.097E-3</v>
      </c>
      <c r="K2391" s="89">
        <f>+IF(ISNUMBER(DATA!N3302),DATA!N3302,"n/a")</f>
        <v>2.1297100000000002</v>
      </c>
      <c r="L2391" s="79">
        <f>+IF(ISNUMBER(DATA!O3302),DATA!O3302,"n/a")</f>
        <v>1.4307E-2</v>
      </c>
      <c r="M2391" s="68"/>
      <c r="N2391" s="68"/>
      <c r="O2391" s="68"/>
      <c r="P2391" s="68"/>
      <c r="Q2391" s="68"/>
      <c r="S2391" s="72"/>
      <c r="U2391" s="72"/>
      <c r="W2391" s="72"/>
      <c r="Y2391" s="72"/>
    </row>
    <row r="2392" spans="1:25" s="71" customFormat="1" x14ac:dyDescent="0.2">
      <c r="A2392" s="68" t="s">
        <v>12</v>
      </c>
      <c r="B2392" s="68" t="s">
        <v>24</v>
      </c>
      <c r="C2392" s="68" t="s">
        <v>26</v>
      </c>
      <c r="D2392" s="68" t="s">
        <v>317</v>
      </c>
      <c r="E2392" s="89">
        <f>+IF(ISNUMBER(DATA!H3303),DATA!H3303,"n/a")</f>
        <v>2.1890969999999998</v>
      </c>
      <c r="F2392" s="79">
        <f>+IF(ISNUMBER(DATA!I3303),DATA!I3303,"n/a")</f>
        <v>1.4583E-2</v>
      </c>
      <c r="G2392" s="89">
        <f>+IF(ISNUMBER(DATA!J3303),DATA!J3303,"n/a")</f>
        <v>2.2168960000000002</v>
      </c>
      <c r="H2392" s="79">
        <f>+IF(ISNUMBER(DATA!K3303),DATA!K3303,"n/a")</f>
        <v>4.8140000000000002E-2</v>
      </c>
      <c r="I2392" s="89">
        <f>+IF(ISNUMBER(DATA!L3303),DATA!L3303,"n/a")</f>
        <v>2.1660599999999999</v>
      </c>
      <c r="J2392" s="79">
        <f>+IF(ISNUMBER(DATA!M3303),DATA!M3303,"n/a")</f>
        <v>2.5756999999999999E-2</v>
      </c>
      <c r="K2392" s="89">
        <f>+IF(ISNUMBER(DATA!N3303),DATA!N3303,"n/a")</f>
        <v>2.1182080000000001</v>
      </c>
      <c r="L2392" s="79">
        <f>+IF(ISNUMBER(DATA!O3303),DATA!O3303,"n/a")</f>
        <v>-9.2329999999999999E-3</v>
      </c>
      <c r="M2392" s="68"/>
      <c r="N2392" s="68"/>
      <c r="O2392" s="68"/>
      <c r="P2392" s="68"/>
      <c r="Q2392" s="68"/>
      <c r="S2392" s="72"/>
      <c r="U2392" s="72"/>
      <c r="W2392" s="72"/>
      <c r="Y2392" s="72"/>
    </row>
    <row r="2393" spans="1:25" s="71" customFormat="1" x14ac:dyDescent="0.2">
      <c r="A2393" s="68" t="s">
        <v>12</v>
      </c>
      <c r="B2393" s="68" t="s">
        <v>24</v>
      </c>
      <c r="C2393" s="68" t="s">
        <v>26</v>
      </c>
      <c r="D2393" s="68" t="s">
        <v>318</v>
      </c>
      <c r="E2393" s="89">
        <f>+IF(ISNUMBER(DATA!H3304),DATA!H3304,"n/a")</f>
        <v>2.606033</v>
      </c>
      <c r="F2393" s="79">
        <f>+IF(ISNUMBER(DATA!I3304),DATA!I3304,"n/a")</f>
        <v>2.7217000000000002E-2</v>
      </c>
      <c r="G2393" s="89">
        <f>+IF(ISNUMBER(DATA!J3304),DATA!J3304,"n/a")</f>
        <v>2.620352</v>
      </c>
      <c r="H2393" s="79">
        <f>+IF(ISNUMBER(DATA!K3304),DATA!K3304,"n/a")</f>
        <v>2.0126000000000002E-2</v>
      </c>
      <c r="I2393" s="89">
        <f>+IF(ISNUMBER(DATA!L3304),DATA!L3304,"n/a")</f>
        <v>2.5831390000000001</v>
      </c>
      <c r="J2393" s="79">
        <f>+IF(ISNUMBER(DATA!M3304),DATA!M3304,"n/a")</f>
        <v>2.4226000000000001E-2</v>
      </c>
      <c r="K2393" s="89">
        <f>+IF(ISNUMBER(DATA!N3304),DATA!N3304,"n/a")</f>
        <v>2.5600010000000002</v>
      </c>
      <c r="L2393" s="79">
        <f>+IF(ISNUMBER(DATA!O3304),DATA!O3304,"n/a")</f>
        <v>1.1393E-2</v>
      </c>
      <c r="M2393" s="68"/>
      <c r="N2393" s="68"/>
      <c r="O2393" s="68"/>
      <c r="P2393" s="68"/>
      <c r="Q2393" s="68"/>
      <c r="S2393" s="72"/>
      <c r="U2393" s="72"/>
      <c r="W2393" s="72"/>
      <c r="Y2393" s="72"/>
    </row>
    <row r="2394" spans="1:25" s="71" customFormat="1" x14ac:dyDescent="0.2">
      <c r="A2394" s="68" t="s">
        <v>12</v>
      </c>
      <c r="B2394" s="68" t="s">
        <v>24</v>
      </c>
      <c r="C2394" s="68" t="s">
        <v>26</v>
      </c>
      <c r="D2394" s="68" t="s">
        <v>319</v>
      </c>
      <c r="E2394" s="89">
        <f>+IF(ISNUMBER(DATA!H3305),DATA!H3305,"n/a")</f>
        <v>2.2738</v>
      </c>
      <c r="F2394" s="79">
        <f>+IF(ISNUMBER(DATA!I3305),DATA!I3305,"n/a")</f>
        <v>6.6361000000000003E-2</v>
      </c>
      <c r="G2394" s="89">
        <f>+IF(ISNUMBER(DATA!J3305),DATA!J3305,"n/a")</f>
        <v>2.2434270000000001</v>
      </c>
      <c r="H2394" s="79">
        <f>+IF(ISNUMBER(DATA!K3305),DATA!K3305,"n/a")</f>
        <v>5.4821000000000002E-2</v>
      </c>
      <c r="I2394" s="89">
        <f>+IF(ISNUMBER(DATA!L3305),DATA!L3305,"n/a")</f>
        <v>2.2280229999999999</v>
      </c>
      <c r="J2394" s="79">
        <f>+IF(ISNUMBER(DATA!M3305),DATA!M3305,"n/a")</f>
        <v>6.7387000000000002E-2</v>
      </c>
      <c r="K2394" s="89">
        <f>+IF(ISNUMBER(DATA!N3305),DATA!N3305,"n/a")</f>
        <v>2.220799</v>
      </c>
      <c r="L2394" s="79">
        <f>+IF(ISNUMBER(DATA!O3305),DATA!O3305,"n/a")</f>
        <v>6.4100000000000004E-2</v>
      </c>
      <c r="M2394" s="68"/>
      <c r="N2394" s="68"/>
      <c r="O2394" s="68"/>
      <c r="P2394" s="68"/>
      <c r="Q2394" s="68"/>
      <c r="S2394" s="72"/>
      <c r="U2394" s="72"/>
      <c r="W2394" s="72"/>
      <c r="Y2394" s="72"/>
    </row>
    <row r="2395" spans="1:25" s="71" customFormat="1" x14ac:dyDescent="0.2">
      <c r="A2395" s="68" t="s">
        <v>12</v>
      </c>
      <c r="B2395" s="68" t="s">
        <v>24</v>
      </c>
      <c r="C2395" s="68" t="s">
        <v>26</v>
      </c>
      <c r="D2395" s="68" t="s">
        <v>320</v>
      </c>
      <c r="E2395" s="89">
        <f>+IF(ISNUMBER(DATA!H3306),DATA!H3306,"n/a")</f>
        <v>2.0548690000000001</v>
      </c>
      <c r="F2395" s="79">
        <f>+IF(ISNUMBER(DATA!I3306),DATA!I3306,"n/a")</f>
        <v>-5.2958999999999999E-2</v>
      </c>
      <c r="G2395" s="89">
        <f>+IF(ISNUMBER(DATA!J3306),DATA!J3306,"n/a")</f>
        <v>2.082138</v>
      </c>
      <c r="H2395" s="79">
        <f>+IF(ISNUMBER(DATA!K3306),DATA!K3306,"n/a")</f>
        <v>-6.4042000000000002E-2</v>
      </c>
      <c r="I2395" s="89">
        <f>+IF(ISNUMBER(DATA!L3306),DATA!L3306,"n/a")</f>
        <v>2.0691760000000001</v>
      </c>
      <c r="J2395" s="79">
        <f>+IF(ISNUMBER(DATA!M3306),DATA!M3306,"n/a")</f>
        <v>-7.893E-2</v>
      </c>
      <c r="K2395" s="89">
        <f>+IF(ISNUMBER(DATA!N3306),DATA!N3306,"n/a")</f>
        <v>2.0985459999999998</v>
      </c>
      <c r="L2395" s="79">
        <f>+IF(ISNUMBER(DATA!O3306),DATA!O3306,"n/a")</f>
        <v>-9.9336999999999995E-2</v>
      </c>
      <c r="M2395" s="68"/>
      <c r="N2395" s="68"/>
      <c r="O2395" s="68"/>
      <c r="P2395" s="68"/>
      <c r="Q2395" s="68"/>
      <c r="S2395" s="72"/>
      <c r="U2395" s="72"/>
      <c r="W2395" s="72"/>
      <c r="Y2395" s="72"/>
    </row>
    <row r="2396" spans="1:25" s="71" customFormat="1" x14ac:dyDescent="0.2">
      <c r="A2396" s="68" t="s">
        <v>12</v>
      </c>
      <c r="B2396" s="68" t="s">
        <v>24</v>
      </c>
      <c r="C2396" s="68" t="s">
        <v>26</v>
      </c>
      <c r="D2396" s="68" t="s">
        <v>321</v>
      </c>
      <c r="E2396" s="89">
        <f>+IF(ISNUMBER(DATA!H3307),DATA!H3307,"n/a")</f>
        <v>2.432169</v>
      </c>
      <c r="F2396" s="79">
        <f>+IF(ISNUMBER(DATA!I3307),DATA!I3307,"n/a")</f>
        <v>3.773E-2</v>
      </c>
      <c r="G2396" s="89">
        <f>+IF(ISNUMBER(DATA!J3307),DATA!J3307,"n/a")</f>
        <v>2.4231989999999999</v>
      </c>
      <c r="H2396" s="79">
        <f>+IF(ISNUMBER(DATA!K3307),DATA!K3307,"n/a")</f>
        <v>1.6694000000000001E-2</v>
      </c>
      <c r="I2396" s="89">
        <f>+IF(ISNUMBER(DATA!L3307),DATA!L3307,"n/a")</f>
        <v>2.4206490000000001</v>
      </c>
      <c r="J2396" s="79">
        <f>+IF(ISNUMBER(DATA!M3307),DATA!M3307,"n/a")</f>
        <v>3.0041999999999999E-2</v>
      </c>
      <c r="K2396" s="89">
        <f>+IF(ISNUMBER(DATA!N3307),DATA!N3307,"n/a")</f>
        <v>2.4000270000000001</v>
      </c>
      <c r="L2396" s="79">
        <f>+IF(ISNUMBER(DATA!O3307),DATA!O3307,"n/a")</f>
        <v>-8.7480000000000006E-3</v>
      </c>
      <c r="M2396" s="68"/>
      <c r="N2396" s="68"/>
      <c r="O2396" s="68"/>
      <c r="P2396" s="68"/>
      <c r="Q2396" s="68"/>
      <c r="S2396" s="72"/>
      <c r="U2396" s="72"/>
      <c r="W2396" s="72"/>
      <c r="Y2396" s="72"/>
    </row>
    <row r="2397" spans="1:25" s="71" customFormat="1" x14ac:dyDescent="0.2">
      <c r="A2397" s="68" t="s">
        <v>12</v>
      </c>
      <c r="B2397" s="68" t="s">
        <v>24</v>
      </c>
      <c r="C2397" s="68" t="s">
        <v>26</v>
      </c>
      <c r="D2397" s="68" t="s">
        <v>322</v>
      </c>
      <c r="E2397" s="89">
        <f>+IF(ISNUMBER(DATA!H3308),DATA!H3308,"n/a")</f>
        <v>1.925009</v>
      </c>
      <c r="F2397" s="79">
        <f>+IF(ISNUMBER(DATA!I3308),DATA!I3308,"n/a")</f>
        <v>-3.3790000000000001E-3</v>
      </c>
      <c r="G2397" s="89">
        <f>+IF(ISNUMBER(DATA!J3308),DATA!J3308,"n/a")</f>
        <v>1.909599</v>
      </c>
      <c r="H2397" s="79">
        <f>+IF(ISNUMBER(DATA!K3308),DATA!K3308,"n/a")</f>
        <v>-5.4004000000000003E-2</v>
      </c>
      <c r="I2397" s="89">
        <f>+IF(ISNUMBER(DATA!L3308),DATA!L3308,"n/a")</f>
        <v>1.911535</v>
      </c>
      <c r="J2397" s="79">
        <f>+IF(ISNUMBER(DATA!M3308),DATA!M3308,"n/a")</f>
        <v>-6.4254000000000006E-2</v>
      </c>
      <c r="K2397" s="89">
        <f>+IF(ISNUMBER(DATA!N3308),DATA!N3308,"n/a")</f>
        <v>1.9192290000000001</v>
      </c>
      <c r="L2397" s="79">
        <f>+IF(ISNUMBER(DATA!O3308),DATA!O3308,"n/a")</f>
        <v>-6.7353999999999997E-2</v>
      </c>
      <c r="M2397" s="68"/>
      <c r="N2397" s="68"/>
      <c r="O2397" s="68"/>
      <c r="P2397" s="68"/>
      <c r="Q2397" s="68"/>
      <c r="S2397" s="72"/>
      <c r="U2397" s="72"/>
      <c r="W2397" s="72"/>
      <c r="Y2397" s="72"/>
    </row>
    <row r="2398" spans="1:25" s="71" customFormat="1" x14ac:dyDescent="0.2">
      <c r="A2398" s="68" t="s">
        <v>12</v>
      </c>
      <c r="B2398" s="68" t="s">
        <v>24</v>
      </c>
      <c r="C2398" s="68" t="s">
        <v>26</v>
      </c>
      <c r="D2398" s="68" t="s">
        <v>323</v>
      </c>
      <c r="E2398" s="89">
        <f>+IF(ISNUMBER(DATA!H3309),DATA!H3309,"n/a")</f>
        <v>2.3582139999999998</v>
      </c>
      <c r="F2398" s="79">
        <f>+IF(ISNUMBER(DATA!I3309),DATA!I3309,"n/a")</f>
        <v>3.5293999999999999E-2</v>
      </c>
      <c r="G2398" s="89">
        <f>+IF(ISNUMBER(DATA!J3309),DATA!J3309,"n/a")</f>
        <v>2.3026070000000001</v>
      </c>
      <c r="H2398" s="79">
        <f>+IF(ISNUMBER(DATA!K3309),DATA!K3309,"n/a")</f>
        <v>1.4935E-2</v>
      </c>
      <c r="I2398" s="89">
        <f>+IF(ISNUMBER(DATA!L3309),DATA!L3309,"n/a")</f>
        <v>2.2564470000000001</v>
      </c>
      <c r="J2398" s="79">
        <f>+IF(ISNUMBER(DATA!M3309),DATA!M3309,"n/a")</f>
        <v>6.019E-3</v>
      </c>
      <c r="K2398" s="89">
        <f>+IF(ISNUMBER(DATA!N3309),DATA!N3309,"n/a")</f>
        <v>2.2437879999999999</v>
      </c>
      <c r="L2398" s="79">
        <f>+IF(ISNUMBER(DATA!O3309),DATA!O3309,"n/a")</f>
        <v>-1.1609999999999999E-3</v>
      </c>
      <c r="M2398" s="68"/>
      <c r="N2398" s="68"/>
      <c r="O2398" s="68"/>
      <c r="P2398" s="68"/>
      <c r="Q2398" s="68"/>
      <c r="S2398" s="72"/>
      <c r="U2398" s="72"/>
      <c r="W2398" s="72"/>
      <c r="Y2398" s="72"/>
    </row>
    <row r="2399" spans="1:25" s="71" customFormat="1" x14ac:dyDescent="0.2">
      <c r="A2399" s="68" t="s">
        <v>12</v>
      </c>
      <c r="B2399" s="68" t="s">
        <v>24</v>
      </c>
      <c r="C2399" s="68" t="s">
        <v>26</v>
      </c>
      <c r="D2399" s="68" t="s">
        <v>324</v>
      </c>
      <c r="E2399" s="89">
        <f>+IF(ISNUMBER(DATA!H3310),DATA!H3310,"n/a")</f>
        <v>2.1353620000000002</v>
      </c>
      <c r="F2399" s="79">
        <f>+IF(ISNUMBER(DATA!I3310),DATA!I3310,"n/a")</f>
        <v>-3.7026999999999997E-2</v>
      </c>
      <c r="G2399" s="89">
        <f>+IF(ISNUMBER(DATA!J3310),DATA!J3310,"n/a")</f>
        <v>2.2503340000000001</v>
      </c>
      <c r="H2399" s="79">
        <f>+IF(ISNUMBER(DATA!K3310),DATA!K3310,"n/a")</f>
        <v>8.7024000000000004E-2</v>
      </c>
      <c r="I2399" s="89">
        <f>+IF(ISNUMBER(DATA!L3310),DATA!L3310,"n/a")</f>
        <v>2.1727979999999998</v>
      </c>
      <c r="J2399" s="79">
        <f>+IF(ISNUMBER(DATA!M3310),DATA!M3310,"n/a")</f>
        <v>8.7115999999999999E-2</v>
      </c>
      <c r="K2399" s="89">
        <f>+IF(ISNUMBER(DATA!N3310),DATA!N3310,"n/a")</f>
        <v>2.1081509999999999</v>
      </c>
      <c r="L2399" s="79">
        <f>+IF(ISNUMBER(DATA!O3310),DATA!O3310,"n/a")</f>
        <v>2.2145999999999999E-2</v>
      </c>
      <c r="M2399" s="68"/>
      <c r="N2399" s="68"/>
      <c r="O2399" s="68"/>
      <c r="P2399" s="68"/>
      <c r="Q2399" s="68"/>
      <c r="S2399" s="72"/>
      <c r="U2399" s="72"/>
      <c r="W2399" s="72"/>
      <c r="Y2399" s="72"/>
    </row>
    <row r="2400" spans="1:25" s="71" customFormat="1" x14ac:dyDescent="0.2">
      <c r="A2400" s="68" t="s">
        <v>12</v>
      </c>
      <c r="B2400" s="68" t="s">
        <v>24</v>
      </c>
      <c r="C2400" s="68" t="s">
        <v>26</v>
      </c>
      <c r="D2400" s="68" t="s">
        <v>325</v>
      </c>
      <c r="E2400" s="89">
        <f>+IF(ISNUMBER(DATA!H3311),DATA!H3311,"n/a")</f>
        <v>2.373218</v>
      </c>
      <c r="F2400" s="79">
        <f>+IF(ISNUMBER(DATA!I3311),DATA!I3311,"n/a")</f>
        <v>-1.0572E-2</v>
      </c>
      <c r="G2400" s="89">
        <f>+IF(ISNUMBER(DATA!J3311),DATA!J3311,"n/a")</f>
        <v>2.3518050000000001</v>
      </c>
      <c r="H2400" s="79">
        <f>+IF(ISNUMBER(DATA!K3311),DATA!K3311,"n/a")</f>
        <v>-6.8669999999999998E-3</v>
      </c>
      <c r="I2400" s="89">
        <f>+IF(ISNUMBER(DATA!L3311),DATA!L3311,"n/a")</f>
        <v>2.3173550000000001</v>
      </c>
      <c r="J2400" s="79">
        <f>+IF(ISNUMBER(DATA!M3311),DATA!M3311,"n/a")</f>
        <v>-3.6099999999999999E-3</v>
      </c>
      <c r="K2400" s="89">
        <f>+IF(ISNUMBER(DATA!N3311),DATA!N3311,"n/a")</f>
        <v>2.3394509999999999</v>
      </c>
      <c r="L2400" s="79">
        <f>+IF(ISNUMBER(DATA!O3311),DATA!O3311,"n/a")</f>
        <v>1.9067000000000001E-2</v>
      </c>
      <c r="M2400" s="68"/>
      <c r="N2400" s="68"/>
      <c r="O2400" s="68"/>
      <c r="P2400" s="68"/>
      <c r="Q2400" s="68"/>
      <c r="S2400" s="72"/>
      <c r="U2400" s="72"/>
      <c r="W2400" s="72"/>
      <c r="Y2400" s="72"/>
    </row>
    <row r="2401" spans="1:25" s="71" customFormat="1" x14ac:dyDescent="0.2">
      <c r="A2401" s="68" t="s">
        <v>12</v>
      </c>
      <c r="B2401" s="68" t="s">
        <v>24</v>
      </c>
      <c r="C2401" s="68" t="s">
        <v>26</v>
      </c>
      <c r="D2401" s="68" t="s">
        <v>351</v>
      </c>
      <c r="E2401" s="89">
        <f>+IF(ISNUMBER(DATA!H3312),DATA!H3312,"n/a")</f>
        <v>2.3349920000000002</v>
      </c>
      <c r="F2401" s="79">
        <f>+IF(ISNUMBER(DATA!I3312),DATA!I3312,"n/a")</f>
        <v>0.12865799999999999</v>
      </c>
      <c r="G2401" s="89">
        <f>+IF(ISNUMBER(DATA!J3312),DATA!J3312,"n/a")</f>
        <v>2.3025380000000002</v>
      </c>
      <c r="H2401" s="79">
        <f>+IF(ISNUMBER(DATA!K3312),DATA!K3312,"n/a")</f>
        <v>7.3592000000000005E-2</v>
      </c>
      <c r="I2401" s="89">
        <f>+IF(ISNUMBER(DATA!L3312),DATA!L3312,"n/a")</f>
        <v>2.202674</v>
      </c>
      <c r="J2401" s="79">
        <f>+IF(ISNUMBER(DATA!M3312),DATA!M3312,"n/a")</f>
        <v>4.3271999999999998E-2</v>
      </c>
      <c r="K2401" s="89">
        <f>+IF(ISNUMBER(DATA!N3312),DATA!N3312,"n/a")</f>
        <v>2.1952389999999999</v>
      </c>
      <c r="L2401" s="79">
        <f>+IF(ISNUMBER(DATA!O3312),DATA!O3312,"n/a")</f>
        <v>3.5229999999999997E-2</v>
      </c>
      <c r="M2401" s="68"/>
      <c r="N2401" s="68"/>
      <c r="O2401" s="68"/>
      <c r="P2401" s="68"/>
      <c r="Q2401" s="68"/>
      <c r="S2401" s="72"/>
      <c r="U2401" s="72"/>
      <c r="W2401" s="72"/>
      <c r="Y2401" s="72"/>
    </row>
    <row r="2402" spans="1:25" s="71" customFormat="1" x14ac:dyDescent="0.2">
      <c r="A2402" s="68" t="s">
        <v>12</v>
      </c>
      <c r="B2402" s="68" t="s">
        <v>24</v>
      </c>
      <c r="C2402" s="68" t="s">
        <v>26</v>
      </c>
      <c r="D2402" s="68" t="s">
        <v>352</v>
      </c>
      <c r="E2402" s="89">
        <f>+IF(ISNUMBER(DATA!H3313),DATA!H3313,"n/a")</f>
        <v>2.2001140000000001</v>
      </c>
      <c r="F2402" s="79">
        <f>+IF(ISNUMBER(DATA!I3313),DATA!I3313,"n/a")</f>
        <v>-5.2119999999999996E-3</v>
      </c>
      <c r="G2402" s="89">
        <f>+IF(ISNUMBER(DATA!J3313),DATA!J3313,"n/a")</f>
        <v>2.1867420000000002</v>
      </c>
      <c r="H2402" s="79">
        <f>+IF(ISNUMBER(DATA!K3313),DATA!K3313,"n/a")</f>
        <v>-2.1805999999999999E-2</v>
      </c>
      <c r="I2402" s="89">
        <f>+IF(ISNUMBER(DATA!L3313),DATA!L3313,"n/a")</f>
        <v>2.162623</v>
      </c>
      <c r="J2402" s="79">
        <f>+IF(ISNUMBER(DATA!M3313),DATA!M3313,"n/a")</f>
        <v>-1.1776999999999999E-2</v>
      </c>
      <c r="K2402" s="89">
        <f>+IF(ISNUMBER(DATA!N3313),DATA!N3313,"n/a")</f>
        <v>2.1679400000000002</v>
      </c>
      <c r="L2402" s="79">
        <f>+IF(ISNUMBER(DATA!O3313),DATA!O3313,"n/a")</f>
        <v>-2.5699E-2</v>
      </c>
      <c r="M2402" s="68"/>
      <c r="N2402" s="68"/>
      <c r="O2402" s="68"/>
      <c r="P2402" s="68"/>
      <c r="Q2402" s="68"/>
      <c r="S2402" s="72"/>
      <c r="U2402" s="72"/>
      <c r="W2402" s="72"/>
      <c r="Y2402" s="72"/>
    </row>
    <row r="2403" spans="1:25" x14ac:dyDescent="0.2">
      <c r="E2403" s="102"/>
      <c r="F2403" s="104"/>
      <c r="G2403" s="102"/>
      <c r="H2403" s="104"/>
      <c r="I2403" s="102"/>
      <c r="J2403" s="104"/>
      <c r="K2403" s="102"/>
      <c r="L2403" s="104"/>
    </row>
    <row r="2404" spans="1:25" s="71" customFormat="1" x14ac:dyDescent="0.2">
      <c r="A2404" s="68" t="s">
        <v>11</v>
      </c>
      <c r="B2404" s="68" t="s">
        <v>23</v>
      </c>
      <c r="C2404" s="68" t="s">
        <v>0</v>
      </c>
      <c r="D2404" s="68" t="s">
        <v>278</v>
      </c>
      <c r="E2404" s="78">
        <f>+IF(ISNUMBER(DATA!H1553),DATA!H1553,"n/a")</f>
        <v>58901.919999999998</v>
      </c>
      <c r="F2404" s="79">
        <f>+IF(ISNUMBER(DATA!I1553),DATA!I1553,"n/a")</f>
        <v>-7.1467000000000003E-2</v>
      </c>
      <c r="G2404" s="78">
        <f>+IF(ISNUMBER(DATA!J1553),DATA!J1553,"n/a")</f>
        <v>215985.46</v>
      </c>
      <c r="H2404" s="79">
        <f>+IF(ISNUMBER(DATA!K1553),DATA!K1553,"n/a")</f>
        <v>-0.115985</v>
      </c>
      <c r="I2404" s="78">
        <f>+IF(ISNUMBER(DATA!L1553),DATA!L1553,"n/a")</f>
        <v>425892.49</v>
      </c>
      <c r="J2404" s="79">
        <f>+IF(ISNUMBER(DATA!M1553),DATA!M1553,"n/a")</f>
        <v>-9.8027000000000003E-2</v>
      </c>
      <c r="K2404" s="78">
        <f>+IF(ISNUMBER(DATA!N1553),DATA!N1553,"n/a")</f>
        <v>839900.43</v>
      </c>
      <c r="L2404" s="79">
        <f>+IF(ISNUMBER(DATA!O1553),DATA!O1553,"n/a")</f>
        <v>-4.1954999999999999E-2</v>
      </c>
      <c r="M2404" s="68"/>
      <c r="N2404" s="68"/>
      <c r="O2404" s="68"/>
      <c r="P2404" s="68"/>
      <c r="Q2404" s="68"/>
      <c r="S2404" s="72"/>
      <c r="U2404" s="72"/>
      <c r="W2404" s="72"/>
      <c r="Y2404" s="72"/>
    </row>
    <row r="2405" spans="1:25" s="71" customFormat="1" x14ac:dyDescent="0.2">
      <c r="A2405" s="68" t="s">
        <v>11</v>
      </c>
      <c r="B2405" s="68" t="s">
        <v>23</v>
      </c>
      <c r="C2405" s="68" t="s">
        <v>0</v>
      </c>
      <c r="D2405" s="68" t="s">
        <v>279</v>
      </c>
      <c r="E2405" s="78">
        <f>+IF(ISNUMBER(DATA!H1554),DATA!H1554,"n/a")</f>
        <v>250930.33</v>
      </c>
      <c r="F2405" s="79">
        <f>+IF(ISNUMBER(DATA!I1554),DATA!I1554,"n/a")</f>
        <v>5.3962000000000003E-2</v>
      </c>
      <c r="G2405" s="78">
        <f>+IF(ISNUMBER(DATA!J1554),DATA!J1554,"n/a")</f>
        <v>824308.72</v>
      </c>
      <c r="H2405" s="79">
        <f>+IF(ISNUMBER(DATA!K1554),DATA!K1554,"n/a")</f>
        <v>8.8135000000000005E-2</v>
      </c>
      <c r="I2405" s="78">
        <f>+IF(ISNUMBER(DATA!L1554),DATA!L1554,"n/a")</f>
        <v>1736348.33</v>
      </c>
      <c r="J2405" s="79">
        <f>+IF(ISNUMBER(DATA!M1554),DATA!M1554,"n/a")</f>
        <v>0.16046099999999999</v>
      </c>
      <c r="K2405" s="78">
        <f>+IF(ISNUMBER(DATA!N1554),DATA!N1554,"n/a")</f>
        <v>3338741.71</v>
      </c>
      <c r="L2405" s="79">
        <f>+IF(ISNUMBER(DATA!O1554),DATA!O1554,"n/a")</f>
        <v>0.14799300000000001</v>
      </c>
      <c r="M2405" s="68"/>
      <c r="N2405" s="68"/>
      <c r="O2405" s="68"/>
      <c r="P2405" s="68"/>
      <c r="Q2405" s="68"/>
      <c r="S2405" s="72"/>
      <c r="U2405" s="72"/>
      <c r="W2405" s="72"/>
      <c r="Y2405" s="72"/>
    </row>
    <row r="2406" spans="1:25" s="71" customFormat="1" x14ac:dyDescent="0.2">
      <c r="A2406" s="68" t="s">
        <v>11</v>
      </c>
      <c r="B2406" s="68" t="s">
        <v>23</v>
      </c>
      <c r="C2406" s="68" t="s">
        <v>0</v>
      </c>
      <c r="D2406" s="68" t="s">
        <v>280</v>
      </c>
      <c r="E2406" s="78">
        <f>+IF(ISNUMBER(DATA!H1555),DATA!H1555,"n/a")</f>
        <v>348539.62</v>
      </c>
      <c r="F2406" s="79">
        <f>+IF(ISNUMBER(DATA!I1555),DATA!I1555,"n/a")</f>
        <v>7.6296000000000003E-2</v>
      </c>
      <c r="G2406" s="78">
        <f>+IF(ISNUMBER(DATA!J1555),DATA!J1555,"n/a")</f>
        <v>1148195.93</v>
      </c>
      <c r="H2406" s="79">
        <f>+IF(ISNUMBER(DATA!K1555),DATA!K1555,"n/a")</f>
        <v>5.0560000000000001E-2</v>
      </c>
      <c r="I2406" s="78">
        <f>+IF(ISNUMBER(DATA!L1555),DATA!L1555,"n/a")</f>
        <v>2439963.16</v>
      </c>
      <c r="J2406" s="79">
        <f>+IF(ISNUMBER(DATA!M1555),DATA!M1555,"n/a")</f>
        <v>5.4663000000000003E-2</v>
      </c>
      <c r="K2406" s="78">
        <f>+IF(ISNUMBER(DATA!N1555),DATA!N1555,"n/a")</f>
        <v>4770766.43</v>
      </c>
      <c r="L2406" s="79">
        <f>+IF(ISNUMBER(DATA!O1555),DATA!O1555,"n/a")</f>
        <v>1.0573000000000001E-2</v>
      </c>
      <c r="M2406" s="68"/>
      <c r="N2406" s="68"/>
      <c r="O2406" s="68"/>
      <c r="P2406" s="68"/>
      <c r="Q2406" s="68"/>
      <c r="S2406" s="72"/>
      <c r="U2406" s="72"/>
      <c r="W2406" s="72"/>
      <c r="Y2406" s="72"/>
    </row>
    <row r="2407" spans="1:25" s="71" customFormat="1" x14ac:dyDescent="0.2">
      <c r="A2407" s="68" t="s">
        <v>11</v>
      </c>
      <c r="B2407" s="68" t="s">
        <v>23</v>
      </c>
      <c r="C2407" s="68" t="s">
        <v>0</v>
      </c>
      <c r="D2407" s="68" t="s">
        <v>281</v>
      </c>
      <c r="E2407" s="78">
        <f>+IF(ISNUMBER(DATA!H1556),DATA!H1556,"n/a")</f>
        <v>165036.13</v>
      </c>
      <c r="F2407" s="79">
        <f>+IF(ISNUMBER(DATA!I1556),DATA!I1556,"n/a")</f>
        <v>5.9579E-2</v>
      </c>
      <c r="G2407" s="78">
        <f>+IF(ISNUMBER(DATA!J1556),DATA!J1556,"n/a")</f>
        <v>537063.54</v>
      </c>
      <c r="H2407" s="79">
        <f>+IF(ISNUMBER(DATA!K1556),DATA!K1556,"n/a")</f>
        <v>6.8497000000000002E-2</v>
      </c>
      <c r="I2407" s="78">
        <f>+IF(ISNUMBER(DATA!L1556),DATA!L1556,"n/a")</f>
        <v>1135498.81</v>
      </c>
      <c r="J2407" s="79">
        <f>+IF(ISNUMBER(DATA!M1556),DATA!M1556,"n/a")</f>
        <v>0.163129</v>
      </c>
      <c r="K2407" s="78">
        <f>+IF(ISNUMBER(DATA!N1556),DATA!N1556,"n/a")</f>
        <v>2169558.37</v>
      </c>
      <c r="L2407" s="79">
        <f>+IF(ISNUMBER(DATA!O1556),DATA!O1556,"n/a")</f>
        <v>0.17420099999999999</v>
      </c>
      <c r="M2407" s="68"/>
      <c r="N2407" s="68"/>
      <c r="O2407" s="68"/>
      <c r="P2407" s="68"/>
      <c r="Q2407" s="68"/>
      <c r="S2407" s="72"/>
      <c r="U2407" s="72"/>
      <c r="W2407" s="72"/>
      <c r="Y2407" s="72"/>
    </row>
    <row r="2408" spans="1:25" s="71" customFormat="1" x14ac:dyDescent="0.2">
      <c r="A2408" s="68" t="s">
        <v>11</v>
      </c>
      <c r="B2408" s="68" t="s">
        <v>23</v>
      </c>
      <c r="C2408" s="68" t="s">
        <v>0</v>
      </c>
      <c r="D2408" s="68" t="s">
        <v>282</v>
      </c>
      <c r="E2408" s="78">
        <f>+IF(ISNUMBER(DATA!H1557),DATA!H1557,"n/a")</f>
        <v>281292.52</v>
      </c>
      <c r="F2408" s="79">
        <f>+IF(ISNUMBER(DATA!I1557),DATA!I1557,"n/a")</f>
        <v>9.4255000000000005E-2</v>
      </c>
      <c r="G2408" s="78">
        <f>+IF(ISNUMBER(DATA!J1557),DATA!J1557,"n/a")</f>
        <v>937583.77</v>
      </c>
      <c r="H2408" s="79">
        <f>+IF(ISNUMBER(DATA!K1557),DATA!K1557,"n/a")</f>
        <v>8.1560999999999995E-2</v>
      </c>
      <c r="I2408" s="78">
        <f>+IF(ISNUMBER(DATA!L1557),DATA!L1557,"n/a")</f>
        <v>1986126.12</v>
      </c>
      <c r="J2408" s="79">
        <f>+IF(ISNUMBER(DATA!M1557),DATA!M1557,"n/a")</f>
        <v>8.7734000000000006E-2</v>
      </c>
      <c r="K2408" s="78">
        <f>+IF(ISNUMBER(DATA!N1557),DATA!N1557,"n/a")</f>
        <v>3967013.58</v>
      </c>
      <c r="L2408" s="79">
        <f>+IF(ISNUMBER(DATA!O1557),DATA!O1557,"n/a")</f>
        <v>9.5518000000000006E-2</v>
      </c>
      <c r="M2408" s="68"/>
      <c r="N2408" s="68"/>
      <c r="O2408" s="68"/>
      <c r="P2408" s="68"/>
      <c r="Q2408" s="68"/>
      <c r="S2408" s="72"/>
      <c r="U2408" s="72"/>
      <c r="W2408" s="72"/>
      <c r="Y2408" s="72"/>
    </row>
    <row r="2409" spans="1:25" s="71" customFormat="1" x14ac:dyDescent="0.2">
      <c r="A2409" s="68" t="s">
        <v>11</v>
      </c>
      <c r="B2409" s="68" t="s">
        <v>23</v>
      </c>
      <c r="C2409" s="68" t="s">
        <v>0</v>
      </c>
      <c r="D2409" s="68" t="s">
        <v>283</v>
      </c>
      <c r="E2409" s="78">
        <f>+IF(ISNUMBER(DATA!H1558),DATA!H1558,"n/a")</f>
        <v>136272.5</v>
      </c>
      <c r="F2409" s="79">
        <f>+IF(ISNUMBER(DATA!I1558),DATA!I1558,"n/a")</f>
        <v>-0.14785799999999999</v>
      </c>
      <c r="G2409" s="78">
        <f>+IF(ISNUMBER(DATA!J1558),DATA!J1558,"n/a")</f>
        <v>474468.54</v>
      </c>
      <c r="H2409" s="79">
        <f>+IF(ISNUMBER(DATA!K1558),DATA!K1558,"n/a")</f>
        <v>-0.12656999999999999</v>
      </c>
      <c r="I2409" s="78">
        <f>+IF(ISNUMBER(DATA!L1558),DATA!L1558,"n/a")</f>
        <v>1025908.35</v>
      </c>
      <c r="J2409" s="79">
        <f>+IF(ISNUMBER(DATA!M1558),DATA!M1558,"n/a")</f>
        <v>-0.118731</v>
      </c>
      <c r="K2409" s="78">
        <f>+IF(ISNUMBER(DATA!N1558),DATA!N1558,"n/a")</f>
        <v>2145881.9300000002</v>
      </c>
      <c r="L2409" s="79">
        <f>+IF(ISNUMBER(DATA!O1558),DATA!O1558,"n/a")</f>
        <v>-7.1840000000000001E-2</v>
      </c>
      <c r="M2409" s="68"/>
      <c r="N2409" s="68"/>
      <c r="O2409" s="68"/>
      <c r="P2409" s="68"/>
      <c r="Q2409" s="68"/>
      <c r="S2409" s="72"/>
      <c r="U2409" s="72"/>
      <c r="W2409" s="72"/>
      <c r="Y2409" s="72"/>
    </row>
    <row r="2410" spans="1:25" s="71" customFormat="1" x14ac:dyDescent="0.2">
      <c r="A2410" s="68" t="s">
        <v>11</v>
      </c>
      <c r="B2410" s="68" t="s">
        <v>23</v>
      </c>
      <c r="C2410" s="68" t="s">
        <v>0</v>
      </c>
      <c r="D2410" s="68" t="s">
        <v>284</v>
      </c>
      <c r="E2410" s="78">
        <f>+IF(ISNUMBER(DATA!H1559),DATA!H1559,"n/a")</f>
        <v>79399.520000000004</v>
      </c>
      <c r="F2410" s="79">
        <f>+IF(ISNUMBER(DATA!I1559),DATA!I1559,"n/a")</f>
        <v>-5.8037999999999999E-2</v>
      </c>
      <c r="G2410" s="78">
        <f>+IF(ISNUMBER(DATA!J1559),DATA!J1559,"n/a")</f>
        <v>260322.49</v>
      </c>
      <c r="H2410" s="79">
        <f>+IF(ISNUMBER(DATA!K1559),DATA!K1559,"n/a")</f>
        <v>-0.102546</v>
      </c>
      <c r="I2410" s="78">
        <f>+IF(ISNUMBER(DATA!L1559),DATA!L1559,"n/a")</f>
        <v>598667.36</v>
      </c>
      <c r="J2410" s="79">
        <f>+IF(ISNUMBER(DATA!M1559),DATA!M1559,"n/a")</f>
        <v>-1.7083000000000001E-2</v>
      </c>
      <c r="K2410" s="78">
        <f>+IF(ISNUMBER(DATA!N1559),DATA!N1559,"n/a")</f>
        <v>1177180.28</v>
      </c>
      <c r="L2410" s="79">
        <f>+IF(ISNUMBER(DATA!O1559),DATA!O1559,"n/a")</f>
        <v>-2.3567000000000001E-2</v>
      </c>
      <c r="M2410" s="68"/>
      <c r="N2410" s="68"/>
      <c r="O2410" s="68"/>
      <c r="P2410" s="68"/>
      <c r="Q2410" s="68"/>
      <c r="S2410" s="72"/>
      <c r="U2410" s="72"/>
      <c r="W2410" s="72"/>
      <c r="Y2410" s="72"/>
    </row>
    <row r="2411" spans="1:25" s="71" customFormat="1" x14ac:dyDescent="0.2">
      <c r="A2411" s="68" t="s">
        <v>11</v>
      </c>
      <c r="B2411" s="68" t="s">
        <v>23</v>
      </c>
      <c r="C2411" s="68" t="s">
        <v>0</v>
      </c>
      <c r="D2411" s="68" t="s">
        <v>285</v>
      </c>
      <c r="E2411" s="78">
        <f>+IF(ISNUMBER(DATA!H1560),DATA!H1560,"n/a")</f>
        <v>176023.34</v>
      </c>
      <c r="F2411" s="79">
        <f>+IF(ISNUMBER(DATA!I1560),DATA!I1560,"n/a")</f>
        <v>0.15901599999999999</v>
      </c>
      <c r="G2411" s="78">
        <f>+IF(ISNUMBER(DATA!J1560),DATA!J1560,"n/a")</f>
        <v>587296.98</v>
      </c>
      <c r="H2411" s="79">
        <f>+IF(ISNUMBER(DATA!K1560),DATA!K1560,"n/a")</f>
        <v>0.112613</v>
      </c>
      <c r="I2411" s="78">
        <f>+IF(ISNUMBER(DATA!L1560),DATA!L1560,"n/a")</f>
        <v>1254533.03</v>
      </c>
      <c r="J2411" s="79">
        <f>+IF(ISNUMBER(DATA!M1560),DATA!M1560,"n/a")</f>
        <v>0.16989000000000001</v>
      </c>
      <c r="K2411" s="78">
        <f>+IF(ISNUMBER(DATA!N1560),DATA!N1560,"n/a")</f>
        <v>2477802.2200000002</v>
      </c>
      <c r="L2411" s="79">
        <f>+IF(ISNUMBER(DATA!O1560),DATA!O1560,"n/a")</f>
        <v>0.207595</v>
      </c>
      <c r="M2411" s="68"/>
      <c r="N2411" s="68"/>
      <c r="O2411" s="68"/>
      <c r="P2411" s="68"/>
      <c r="Q2411" s="68"/>
      <c r="S2411" s="72"/>
      <c r="U2411" s="72"/>
      <c r="W2411" s="72"/>
      <c r="Y2411" s="72"/>
    </row>
    <row r="2412" spans="1:25" s="71" customFormat="1" x14ac:dyDescent="0.2">
      <c r="A2412" s="68" t="s">
        <v>11</v>
      </c>
      <c r="B2412" s="68" t="s">
        <v>23</v>
      </c>
      <c r="C2412" s="68" t="s">
        <v>0</v>
      </c>
      <c r="D2412" s="68" t="s">
        <v>286</v>
      </c>
      <c r="E2412" s="78">
        <f>+IF(ISNUMBER(DATA!H1561),DATA!H1561,"n/a")</f>
        <v>94122.8</v>
      </c>
      <c r="F2412" s="79">
        <f>+IF(ISNUMBER(DATA!I1561),DATA!I1561,"n/a")</f>
        <v>0.165242</v>
      </c>
      <c r="G2412" s="78">
        <f>+IF(ISNUMBER(DATA!J1561),DATA!J1561,"n/a")</f>
        <v>315020.57</v>
      </c>
      <c r="H2412" s="79">
        <f>+IF(ISNUMBER(DATA!K1561),DATA!K1561,"n/a")</f>
        <v>0.13677600000000001</v>
      </c>
      <c r="I2412" s="78">
        <f>+IF(ISNUMBER(DATA!L1561),DATA!L1561,"n/a")</f>
        <v>634965.56999999995</v>
      </c>
      <c r="J2412" s="79">
        <f>+IF(ISNUMBER(DATA!M1561),DATA!M1561,"n/a")</f>
        <v>9.7600999999999993E-2</v>
      </c>
      <c r="K2412" s="78">
        <f>+IF(ISNUMBER(DATA!N1561),DATA!N1561,"n/a")</f>
        <v>1219906.6200000001</v>
      </c>
      <c r="L2412" s="79">
        <f>+IF(ISNUMBER(DATA!O1561),DATA!O1561,"n/a")</f>
        <v>9.7869999999999999E-2</v>
      </c>
      <c r="M2412" s="68"/>
      <c r="N2412" s="68"/>
      <c r="O2412" s="68"/>
      <c r="P2412" s="68"/>
      <c r="Q2412" s="68"/>
      <c r="S2412" s="72"/>
      <c r="U2412" s="72"/>
      <c r="W2412" s="72"/>
      <c r="Y2412" s="72"/>
    </row>
    <row r="2413" spans="1:25" s="71" customFormat="1" x14ac:dyDescent="0.2">
      <c r="A2413" s="68" t="s">
        <v>11</v>
      </c>
      <c r="B2413" s="68" t="s">
        <v>23</v>
      </c>
      <c r="C2413" s="68" t="s">
        <v>0</v>
      </c>
      <c r="D2413" s="68" t="s">
        <v>287</v>
      </c>
      <c r="E2413" s="78">
        <f>+IF(ISNUMBER(DATA!H1562),DATA!H1562,"n/a")</f>
        <v>93305.52</v>
      </c>
      <c r="F2413" s="79">
        <f>+IF(ISNUMBER(DATA!I1562),DATA!I1562,"n/a")</f>
        <v>0.12618099999999999</v>
      </c>
      <c r="G2413" s="78">
        <f>+IF(ISNUMBER(DATA!J1562),DATA!J1562,"n/a")</f>
        <v>301465.92</v>
      </c>
      <c r="H2413" s="79">
        <f>+IF(ISNUMBER(DATA!K1562),DATA!K1562,"n/a")</f>
        <v>0.15323000000000001</v>
      </c>
      <c r="I2413" s="78">
        <f>+IF(ISNUMBER(DATA!L1562),DATA!L1562,"n/a")</f>
        <v>605885.86</v>
      </c>
      <c r="J2413" s="79">
        <f>+IF(ISNUMBER(DATA!M1562),DATA!M1562,"n/a")</f>
        <v>0.164299</v>
      </c>
      <c r="K2413" s="78">
        <f>+IF(ISNUMBER(DATA!N1562),DATA!N1562,"n/a")</f>
        <v>1171925.99</v>
      </c>
      <c r="L2413" s="79">
        <f>+IF(ISNUMBER(DATA!O1562),DATA!O1562,"n/a")</f>
        <v>0.12045</v>
      </c>
      <c r="M2413" s="68"/>
      <c r="N2413" s="68"/>
      <c r="O2413" s="68"/>
      <c r="P2413" s="68"/>
      <c r="Q2413" s="68"/>
      <c r="S2413" s="72"/>
      <c r="U2413" s="72"/>
      <c r="W2413" s="72"/>
      <c r="Y2413" s="72"/>
    </row>
    <row r="2414" spans="1:25" s="71" customFormat="1" x14ac:dyDescent="0.2">
      <c r="A2414" s="68" t="s">
        <v>11</v>
      </c>
      <c r="B2414" s="68" t="s">
        <v>23</v>
      </c>
      <c r="C2414" s="68" t="s">
        <v>0</v>
      </c>
      <c r="D2414" s="68" t="s">
        <v>288</v>
      </c>
      <c r="E2414" s="78">
        <f>+IF(ISNUMBER(DATA!H1563),DATA!H1563,"n/a")</f>
        <v>83882.179999999993</v>
      </c>
      <c r="F2414" s="79">
        <f>+IF(ISNUMBER(DATA!I1563),DATA!I1563,"n/a")</f>
        <v>0.18651300000000001</v>
      </c>
      <c r="G2414" s="78">
        <f>+IF(ISNUMBER(DATA!J1563),DATA!J1563,"n/a")</f>
        <v>272295.99</v>
      </c>
      <c r="H2414" s="79">
        <f>+IF(ISNUMBER(DATA!K1563),DATA!K1563,"n/a")</f>
        <v>0.16093499999999999</v>
      </c>
      <c r="I2414" s="78">
        <f>+IF(ISNUMBER(DATA!L1563),DATA!L1563,"n/a")</f>
        <v>557207.49</v>
      </c>
      <c r="J2414" s="79">
        <f>+IF(ISNUMBER(DATA!M1563),DATA!M1563,"n/a")</f>
        <v>0.133303</v>
      </c>
      <c r="K2414" s="78">
        <f>+IF(ISNUMBER(DATA!N1563),DATA!N1563,"n/a")</f>
        <v>1083904.1000000001</v>
      </c>
      <c r="L2414" s="79">
        <f>+IF(ISNUMBER(DATA!O1563),DATA!O1563,"n/a")</f>
        <v>0.16603399999999999</v>
      </c>
      <c r="M2414" s="68"/>
      <c r="N2414" s="68"/>
      <c r="O2414" s="68"/>
      <c r="P2414" s="68"/>
      <c r="Q2414" s="68"/>
      <c r="S2414" s="72"/>
      <c r="U2414" s="72"/>
      <c r="W2414" s="72"/>
      <c r="Y2414" s="72"/>
    </row>
    <row r="2415" spans="1:25" s="71" customFormat="1" x14ac:dyDescent="0.2">
      <c r="A2415" s="68" t="s">
        <v>11</v>
      </c>
      <c r="B2415" s="68" t="s">
        <v>23</v>
      </c>
      <c r="C2415" s="68" t="s">
        <v>0</v>
      </c>
      <c r="D2415" s="68" t="s">
        <v>289</v>
      </c>
      <c r="E2415" s="78">
        <f>+IF(ISNUMBER(DATA!H1564),DATA!H1564,"n/a")</f>
        <v>187651.11</v>
      </c>
      <c r="F2415" s="79">
        <f>+IF(ISNUMBER(DATA!I1564),DATA!I1564,"n/a")</f>
        <v>0.197907</v>
      </c>
      <c r="G2415" s="78">
        <f>+IF(ISNUMBER(DATA!J1564),DATA!J1564,"n/a")</f>
        <v>604113.72</v>
      </c>
      <c r="H2415" s="79">
        <f>+IF(ISNUMBER(DATA!K1564),DATA!K1564,"n/a")</f>
        <v>0.160745</v>
      </c>
      <c r="I2415" s="78">
        <f>+IF(ISNUMBER(DATA!L1564),DATA!L1564,"n/a")</f>
        <v>1265572.8500000001</v>
      </c>
      <c r="J2415" s="79">
        <f>+IF(ISNUMBER(DATA!M1564),DATA!M1564,"n/a")</f>
        <v>0.19350200000000001</v>
      </c>
      <c r="K2415" s="78">
        <f>+IF(ISNUMBER(DATA!N1564),DATA!N1564,"n/a")</f>
        <v>2444620.4300000002</v>
      </c>
      <c r="L2415" s="79">
        <f>+IF(ISNUMBER(DATA!O1564),DATA!O1564,"n/a")</f>
        <v>0.15009600000000001</v>
      </c>
      <c r="M2415" s="68"/>
      <c r="N2415" s="68"/>
      <c r="O2415" s="68"/>
      <c r="P2415" s="68"/>
      <c r="Q2415" s="68"/>
      <c r="S2415" s="72"/>
      <c r="U2415" s="72"/>
      <c r="W2415" s="72"/>
      <c r="Y2415" s="72"/>
    </row>
    <row r="2416" spans="1:25" s="71" customFormat="1" x14ac:dyDescent="0.2">
      <c r="A2416" s="68" t="s">
        <v>11</v>
      </c>
      <c r="B2416" s="68" t="s">
        <v>23</v>
      </c>
      <c r="C2416" s="68" t="s">
        <v>0</v>
      </c>
      <c r="D2416" s="68" t="s">
        <v>290</v>
      </c>
      <c r="E2416" s="78">
        <f>+IF(ISNUMBER(DATA!H1565),DATA!H1565,"n/a")</f>
        <v>108331.05</v>
      </c>
      <c r="F2416" s="79">
        <f>+IF(ISNUMBER(DATA!I1565),DATA!I1565,"n/a")</f>
        <v>0.502888</v>
      </c>
      <c r="G2416" s="78">
        <f>+IF(ISNUMBER(DATA!J1565),DATA!J1565,"n/a")</f>
        <v>353150.3</v>
      </c>
      <c r="H2416" s="79">
        <f>+IF(ISNUMBER(DATA!K1565),DATA!K1565,"n/a")</f>
        <v>0.52956700000000001</v>
      </c>
      <c r="I2416" s="78">
        <f>+IF(ISNUMBER(DATA!L1565),DATA!L1565,"n/a")</f>
        <v>713216.97</v>
      </c>
      <c r="J2416" s="79">
        <f>+IF(ISNUMBER(DATA!M1565),DATA!M1565,"n/a")</f>
        <v>0.57687900000000003</v>
      </c>
      <c r="K2416" s="78">
        <f>+IF(ISNUMBER(DATA!N1565),DATA!N1565,"n/a")</f>
        <v>1351673.78</v>
      </c>
      <c r="L2416" s="79">
        <f>+IF(ISNUMBER(DATA!O1565),DATA!O1565,"n/a")</f>
        <v>0.50431300000000001</v>
      </c>
      <c r="M2416" s="68"/>
      <c r="N2416" s="68"/>
      <c r="O2416" s="68"/>
      <c r="P2416" s="68"/>
      <c r="Q2416" s="68"/>
      <c r="S2416" s="72"/>
      <c r="U2416" s="72"/>
      <c r="W2416" s="72"/>
      <c r="Y2416" s="72"/>
    </row>
    <row r="2417" spans="1:25" s="71" customFormat="1" x14ac:dyDescent="0.2">
      <c r="A2417" s="68" t="s">
        <v>11</v>
      </c>
      <c r="B2417" s="68" t="s">
        <v>23</v>
      </c>
      <c r="C2417" s="68" t="s">
        <v>0</v>
      </c>
      <c r="D2417" s="68" t="s">
        <v>291</v>
      </c>
      <c r="E2417" s="78">
        <f>+IF(ISNUMBER(DATA!H1566),DATA!H1566,"n/a")</f>
        <v>122965.93</v>
      </c>
      <c r="F2417" s="79">
        <f>+IF(ISNUMBER(DATA!I1566),DATA!I1566,"n/a")</f>
        <v>7.0864999999999997E-2</v>
      </c>
      <c r="G2417" s="78">
        <f>+IF(ISNUMBER(DATA!J1566),DATA!J1566,"n/a")</f>
        <v>394685.41</v>
      </c>
      <c r="H2417" s="79">
        <f>+IF(ISNUMBER(DATA!K1566),DATA!K1566,"n/a")</f>
        <v>8.8070000000000006E-3</v>
      </c>
      <c r="I2417" s="78">
        <f>+IF(ISNUMBER(DATA!L1566),DATA!L1566,"n/a")</f>
        <v>811310.24</v>
      </c>
      <c r="J2417" s="79">
        <f>+IF(ISNUMBER(DATA!M1566),DATA!M1566,"n/a")</f>
        <v>-4.7454000000000003E-2</v>
      </c>
      <c r="K2417" s="78">
        <f>+IF(ISNUMBER(DATA!N1566),DATA!N1566,"n/a")</f>
        <v>1637043.15</v>
      </c>
      <c r="L2417" s="79">
        <f>+IF(ISNUMBER(DATA!O1566),DATA!O1566,"n/a")</f>
        <v>-1.0406E-2</v>
      </c>
      <c r="M2417" s="68"/>
      <c r="N2417" s="68"/>
      <c r="O2417" s="68"/>
      <c r="P2417" s="68"/>
      <c r="Q2417" s="68"/>
      <c r="S2417" s="72"/>
      <c r="U2417" s="72"/>
      <c r="W2417" s="72"/>
      <c r="Y2417" s="72"/>
    </row>
    <row r="2418" spans="1:25" s="71" customFormat="1" x14ac:dyDescent="0.2">
      <c r="A2418" s="68" t="s">
        <v>11</v>
      </c>
      <c r="B2418" s="68" t="s">
        <v>23</v>
      </c>
      <c r="C2418" s="68" t="s">
        <v>0</v>
      </c>
      <c r="D2418" s="68" t="s">
        <v>292</v>
      </c>
      <c r="E2418" s="78">
        <f>+IF(ISNUMBER(DATA!H1567),DATA!H1567,"n/a")</f>
        <v>77155.25</v>
      </c>
      <c r="F2418" s="79">
        <f>+IF(ISNUMBER(DATA!I1567),DATA!I1567,"n/a")</f>
        <v>8.8172E-2</v>
      </c>
      <c r="G2418" s="78">
        <f>+IF(ISNUMBER(DATA!J1567),DATA!J1567,"n/a")</f>
        <v>244723.68</v>
      </c>
      <c r="H2418" s="79">
        <f>+IF(ISNUMBER(DATA!K1567),DATA!K1567,"n/a")</f>
        <v>1.3036000000000001E-2</v>
      </c>
      <c r="I2418" s="78">
        <f>+IF(ISNUMBER(DATA!L1567),DATA!L1567,"n/a")</f>
        <v>496970.17</v>
      </c>
      <c r="J2418" s="79">
        <f>+IF(ISNUMBER(DATA!M1567),DATA!M1567,"n/a")</f>
        <v>-7.5635999999999995E-2</v>
      </c>
      <c r="K2418" s="78">
        <f>+IF(ISNUMBER(DATA!N1567),DATA!N1567,"n/a")</f>
        <v>1013862.43</v>
      </c>
      <c r="L2418" s="79">
        <f>+IF(ISNUMBER(DATA!O1567),DATA!O1567,"n/a")</f>
        <v>-4.0249E-2</v>
      </c>
      <c r="M2418" s="68"/>
      <c r="N2418" s="68"/>
      <c r="O2418" s="68"/>
      <c r="P2418" s="68"/>
      <c r="Q2418" s="68"/>
      <c r="S2418" s="72"/>
      <c r="U2418" s="72"/>
      <c r="W2418" s="72"/>
      <c r="Y2418" s="72"/>
    </row>
    <row r="2419" spans="1:25" s="71" customFormat="1" x14ac:dyDescent="0.2">
      <c r="A2419" s="68" t="s">
        <v>11</v>
      </c>
      <c r="B2419" s="68" t="s">
        <v>23</v>
      </c>
      <c r="C2419" s="68" t="s">
        <v>0</v>
      </c>
      <c r="D2419" s="68" t="s">
        <v>293</v>
      </c>
      <c r="E2419" s="78">
        <f>+IF(ISNUMBER(DATA!H1568),DATA!H1568,"n/a")</f>
        <v>208374.14</v>
      </c>
      <c r="F2419" s="79">
        <f>+IF(ISNUMBER(DATA!I1568),DATA!I1568,"n/a")</f>
        <v>3.0338E-2</v>
      </c>
      <c r="G2419" s="78">
        <f>+IF(ISNUMBER(DATA!J1568),DATA!J1568,"n/a")</f>
        <v>683451.99</v>
      </c>
      <c r="H2419" s="79">
        <f>+IF(ISNUMBER(DATA!K1568),DATA!K1568,"n/a")</f>
        <v>1.4456E-2</v>
      </c>
      <c r="I2419" s="78">
        <f>+IF(ISNUMBER(DATA!L1568),DATA!L1568,"n/a")</f>
        <v>1439388.67</v>
      </c>
      <c r="J2419" s="79">
        <f>+IF(ISNUMBER(DATA!M1568),DATA!M1568,"n/a")</f>
        <v>3.7257999999999999E-2</v>
      </c>
      <c r="K2419" s="78">
        <f>+IF(ISNUMBER(DATA!N1568),DATA!N1568,"n/a")</f>
        <v>2721548.95</v>
      </c>
      <c r="L2419" s="79">
        <f>+IF(ISNUMBER(DATA!O1568),DATA!O1568,"n/a")</f>
        <v>-8.1700000000000002E-3</v>
      </c>
      <c r="M2419" s="68"/>
      <c r="N2419" s="68"/>
      <c r="O2419" s="68"/>
      <c r="P2419" s="68"/>
      <c r="Q2419" s="68"/>
      <c r="S2419" s="72"/>
      <c r="U2419" s="72"/>
      <c r="W2419" s="72"/>
      <c r="Y2419" s="72"/>
    </row>
    <row r="2420" spans="1:25" s="71" customFormat="1" x14ac:dyDescent="0.2">
      <c r="A2420" s="68" t="s">
        <v>11</v>
      </c>
      <c r="B2420" s="68" t="s">
        <v>23</v>
      </c>
      <c r="C2420" s="68" t="s">
        <v>0</v>
      </c>
      <c r="D2420" s="68" t="s">
        <v>294</v>
      </c>
      <c r="E2420" s="78">
        <f>+IF(ISNUMBER(DATA!H1569),DATA!H1569,"n/a")</f>
        <v>163678.23000000001</v>
      </c>
      <c r="F2420" s="79">
        <f>+IF(ISNUMBER(DATA!I1569),DATA!I1569,"n/a")</f>
        <v>-9.8576999999999998E-2</v>
      </c>
      <c r="G2420" s="78">
        <f>+IF(ISNUMBER(DATA!J1569),DATA!J1569,"n/a")</f>
        <v>672287.22</v>
      </c>
      <c r="H2420" s="79">
        <f>+IF(ISNUMBER(DATA!K1569),DATA!K1569,"n/a")</f>
        <v>9.8080000000000001E-2</v>
      </c>
      <c r="I2420" s="78">
        <f>+IF(ISNUMBER(DATA!L1569),DATA!L1569,"n/a")</f>
        <v>1374654.7</v>
      </c>
      <c r="J2420" s="79">
        <f>+IF(ISNUMBER(DATA!M1569),DATA!M1569,"n/a")</f>
        <v>6.4837000000000006E-2</v>
      </c>
      <c r="K2420" s="78">
        <f>+IF(ISNUMBER(DATA!N1569),DATA!N1569,"n/a")</f>
        <v>2610983.0299999998</v>
      </c>
      <c r="L2420" s="79">
        <f>+IF(ISNUMBER(DATA!O1569),DATA!O1569,"n/a")</f>
        <v>4.1397000000000003E-2</v>
      </c>
      <c r="M2420" s="68"/>
      <c r="N2420" s="68"/>
      <c r="O2420" s="68"/>
      <c r="P2420" s="68"/>
      <c r="Q2420" s="68"/>
      <c r="S2420" s="72"/>
      <c r="U2420" s="72"/>
      <c r="W2420" s="72"/>
      <c r="Y2420" s="72"/>
    </row>
    <row r="2421" spans="1:25" s="71" customFormat="1" x14ac:dyDescent="0.2">
      <c r="A2421" s="68" t="s">
        <v>11</v>
      </c>
      <c r="B2421" s="68" t="s">
        <v>23</v>
      </c>
      <c r="C2421" s="68" t="s">
        <v>0</v>
      </c>
      <c r="D2421" s="68" t="s">
        <v>295</v>
      </c>
      <c r="E2421" s="78">
        <f>+IF(ISNUMBER(DATA!H1570),DATA!H1570,"n/a")</f>
        <v>118173.02</v>
      </c>
      <c r="F2421" s="79">
        <f>+IF(ISNUMBER(DATA!I1570),DATA!I1570,"n/a")</f>
        <v>6.8836999999999995E-2</v>
      </c>
      <c r="G2421" s="78">
        <f>+IF(ISNUMBER(DATA!J1570),DATA!J1570,"n/a")</f>
        <v>375237.56</v>
      </c>
      <c r="H2421" s="79">
        <f>+IF(ISNUMBER(DATA!K1570),DATA!K1570,"n/a")</f>
        <v>4.3234000000000002E-2</v>
      </c>
      <c r="I2421" s="78">
        <f>+IF(ISNUMBER(DATA!L1570),DATA!L1570,"n/a")</f>
        <v>793250.54</v>
      </c>
      <c r="J2421" s="79">
        <f>+IF(ISNUMBER(DATA!M1570),DATA!M1570,"n/a")</f>
        <v>7.9505999999999993E-2</v>
      </c>
      <c r="K2421" s="78">
        <f>+IF(ISNUMBER(DATA!N1570),DATA!N1570,"n/a")</f>
        <v>1570111.11</v>
      </c>
      <c r="L2421" s="79">
        <f>+IF(ISNUMBER(DATA!O1570),DATA!O1570,"n/a")</f>
        <v>3.2826000000000001E-2</v>
      </c>
      <c r="M2421" s="68"/>
      <c r="N2421" s="68"/>
      <c r="O2421" s="68"/>
      <c r="P2421" s="68"/>
      <c r="Q2421" s="68"/>
      <c r="S2421" s="72"/>
      <c r="U2421" s="72"/>
      <c r="W2421" s="72"/>
      <c r="Y2421" s="72"/>
    </row>
    <row r="2422" spans="1:25" s="71" customFormat="1" x14ac:dyDescent="0.2">
      <c r="A2422" s="68" t="s">
        <v>11</v>
      </c>
      <c r="B2422" s="68" t="s">
        <v>23</v>
      </c>
      <c r="C2422" s="68" t="s">
        <v>0</v>
      </c>
      <c r="D2422" s="68" t="s">
        <v>296</v>
      </c>
      <c r="E2422" s="78">
        <f>+IF(ISNUMBER(DATA!H1571),DATA!H1571,"n/a")</f>
        <v>73436.960000000006</v>
      </c>
      <c r="F2422" s="79">
        <f>+IF(ISNUMBER(DATA!I1571),DATA!I1571,"n/a")</f>
        <v>-3.1053000000000001E-2</v>
      </c>
      <c r="G2422" s="78">
        <f>+IF(ISNUMBER(DATA!J1571),DATA!J1571,"n/a")</f>
        <v>252843.02</v>
      </c>
      <c r="H2422" s="79">
        <f>+IF(ISNUMBER(DATA!K1571),DATA!K1571,"n/a")</f>
        <v>-6.1642000000000002E-2</v>
      </c>
      <c r="I2422" s="78">
        <f>+IF(ISNUMBER(DATA!L1571),DATA!L1571,"n/a")</f>
        <v>521862.23</v>
      </c>
      <c r="J2422" s="79">
        <f>+IF(ISNUMBER(DATA!M1571),DATA!M1571,"n/a")</f>
        <v>-6.9509000000000001E-2</v>
      </c>
      <c r="K2422" s="78">
        <f>+IF(ISNUMBER(DATA!N1571),DATA!N1571,"n/a")</f>
        <v>1047839.73</v>
      </c>
      <c r="L2422" s="79">
        <f>+IF(ISNUMBER(DATA!O1571),DATA!O1571,"n/a")</f>
        <v>-2.47E-3</v>
      </c>
      <c r="M2422" s="68"/>
      <c r="N2422" s="68"/>
      <c r="O2422" s="68"/>
      <c r="P2422" s="68"/>
      <c r="Q2422" s="68"/>
      <c r="S2422" s="72"/>
      <c r="U2422" s="72"/>
      <c r="W2422" s="72"/>
      <c r="Y2422" s="72"/>
    </row>
    <row r="2423" spans="1:25" s="71" customFormat="1" x14ac:dyDescent="0.2">
      <c r="A2423" s="68" t="s">
        <v>11</v>
      </c>
      <c r="B2423" s="68" t="s">
        <v>23</v>
      </c>
      <c r="C2423" s="68" t="s">
        <v>0</v>
      </c>
      <c r="D2423" s="68" t="s">
        <v>297</v>
      </c>
      <c r="E2423" s="78">
        <f>+IF(ISNUMBER(DATA!H1572),DATA!H1572,"n/a")</f>
        <v>110957.34</v>
      </c>
      <c r="F2423" s="79">
        <f>+IF(ISNUMBER(DATA!I1572),DATA!I1572,"n/a")</f>
        <v>8.2252000000000006E-2</v>
      </c>
      <c r="G2423" s="78">
        <f>+IF(ISNUMBER(DATA!J1572),DATA!J1572,"n/a")</f>
        <v>357506.1</v>
      </c>
      <c r="H2423" s="79">
        <f>+IF(ISNUMBER(DATA!K1572),DATA!K1572,"n/a")</f>
        <v>5.2045000000000001E-2</v>
      </c>
      <c r="I2423" s="78">
        <f>+IF(ISNUMBER(DATA!L1572),DATA!L1572,"n/a")</f>
        <v>769598.77</v>
      </c>
      <c r="J2423" s="79">
        <f>+IF(ISNUMBER(DATA!M1572),DATA!M1572,"n/a")</f>
        <v>0.14124500000000001</v>
      </c>
      <c r="K2423" s="78">
        <f>+IF(ISNUMBER(DATA!N1572),DATA!N1572,"n/a")</f>
        <v>1508449.46</v>
      </c>
      <c r="L2423" s="79">
        <f>+IF(ISNUMBER(DATA!O1572),DATA!O1572,"n/a")</f>
        <v>0.146234</v>
      </c>
      <c r="M2423" s="68"/>
      <c r="N2423" s="68"/>
      <c r="O2423" s="68"/>
      <c r="P2423" s="68"/>
      <c r="Q2423" s="68"/>
      <c r="S2423" s="72"/>
      <c r="U2423" s="72"/>
      <c r="W2423" s="72"/>
      <c r="Y2423" s="72"/>
    </row>
    <row r="2424" spans="1:25" s="71" customFormat="1" x14ac:dyDescent="0.2">
      <c r="A2424" s="68" t="s">
        <v>11</v>
      </c>
      <c r="B2424" s="68" t="s">
        <v>23</v>
      </c>
      <c r="C2424" s="68" t="s">
        <v>0</v>
      </c>
      <c r="D2424" s="68" t="s">
        <v>298</v>
      </c>
      <c r="E2424" s="78">
        <f>+IF(ISNUMBER(DATA!H1573),DATA!H1573,"n/a")</f>
        <v>24371.43</v>
      </c>
      <c r="F2424" s="79">
        <f>+IF(ISNUMBER(DATA!I1573),DATA!I1573,"n/a")</f>
        <v>-0.58542000000000005</v>
      </c>
      <c r="G2424" s="78">
        <f>+IF(ISNUMBER(DATA!J1573),DATA!J1573,"n/a")</f>
        <v>77095.56</v>
      </c>
      <c r="H2424" s="79">
        <f>+IF(ISNUMBER(DATA!K1573),DATA!K1573,"n/a")</f>
        <v>-0.60643599999999998</v>
      </c>
      <c r="I2424" s="78">
        <f>+IF(ISNUMBER(DATA!L1573),DATA!L1573,"n/a")</f>
        <v>157224.99</v>
      </c>
      <c r="J2424" s="79">
        <f>+IF(ISNUMBER(DATA!M1573),DATA!M1573,"n/a")</f>
        <v>-0.61163199999999995</v>
      </c>
      <c r="K2424" s="78">
        <f>+IF(ISNUMBER(DATA!N1573),DATA!N1573,"n/a")</f>
        <v>337237.4</v>
      </c>
      <c r="L2424" s="79">
        <f>+IF(ISNUMBER(DATA!O1573),DATA!O1573,"n/a")</f>
        <v>-0.567828</v>
      </c>
      <c r="M2424" s="68"/>
      <c r="N2424" s="68"/>
      <c r="O2424" s="68"/>
      <c r="P2424" s="68"/>
      <c r="Q2424" s="68"/>
      <c r="S2424" s="72"/>
      <c r="U2424" s="72"/>
      <c r="W2424" s="72"/>
      <c r="Y2424" s="72"/>
    </row>
    <row r="2425" spans="1:25" s="71" customFormat="1" x14ac:dyDescent="0.2">
      <c r="A2425" s="68" t="s">
        <v>11</v>
      </c>
      <c r="B2425" s="68" t="s">
        <v>23</v>
      </c>
      <c r="C2425" s="68" t="s">
        <v>0</v>
      </c>
      <c r="D2425" s="68" t="s">
        <v>299</v>
      </c>
      <c r="E2425" s="78">
        <f>+IF(ISNUMBER(DATA!H1574),DATA!H1574,"n/a")</f>
        <v>367239.23</v>
      </c>
      <c r="F2425" s="79">
        <f>+IF(ISNUMBER(DATA!I1574),DATA!I1574,"n/a")</f>
        <v>4.0281999999999998E-2</v>
      </c>
      <c r="G2425" s="78">
        <f>+IF(ISNUMBER(DATA!J1574),DATA!J1574,"n/a")</f>
        <v>1175254.8999999999</v>
      </c>
      <c r="H2425" s="79">
        <f>+IF(ISNUMBER(DATA!K1574),DATA!K1574,"n/a")</f>
        <v>-1.115E-2</v>
      </c>
      <c r="I2425" s="78">
        <f>+IF(ISNUMBER(DATA!L1574),DATA!L1574,"n/a")</f>
        <v>2410344.84</v>
      </c>
      <c r="J2425" s="79">
        <f>+IF(ISNUMBER(DATA!M1574),DATA!M1574,"n/a")</f>
        <v>-2.0400000000000001E-3</v>
      </c>
      <c r="K2425" s="78">
        <f>+IF(ISNUMBER(DATA!N1574),DATA!N1574,"n/a")</f>
        <v>5012492.16</v>
      </c>
      <c r="L2425" s="79">
        <f>+IF(ISNUMBER(DATA!O1574),DATA!O1574,"n/a")</f>
        <v>-6.5259999999999997E-3</v>
      </c>
      <c r="M2425" s="68"/>
      <c r="N2425" s="68"/>
      <c r="O2425" s="68"/>
      <c r="P2425" s="68"/>
      <c r="Q2425" s="68"/>
      <c r="S2425" s="72"/>
      <c r="U2425" s="72"/>
      <c r="W2425" s="72"/>
      <c r="Y2425" s="72"/>
    </row>
    <row r="2426" spans="1:25" s="71" customFormat="1" x14ac:dyDescent="0.2">
      <c r="A2426" s="68" t="s">
        <v>11</v>
      </c>
      <c r="B2426" s="68" t="s">
        <v>23</v>
      </c>
      <c r="C2426" s="68" t="s">
        <v>0</v>
      </c>
      <c r="D2426" s="68" t="s">
        <v>300</v>
      </c>
      <c r="E2426" s="78">
        <f>+IF(ISNUMBER(DATA!H1575),DATA!H1575,"n/a")</f>
        <v>35359.040000000001</v>
      </c>
      <c r="F2426" s="79">
        <f>+IF(ISNUMBER(DATA!I1575),DATA!I1575,"n/a")</f>
        <v>1.8235000000000001E-2</v>
      </c>
      <c r="G2426" s="78">
        <f>+IF(ISNUMBER(DATA!J1575),DATA!J1575,"n/a")</f>
        <v>117414.01</v>
      </c>
      <c r="H2426" s="79">
        <f>+IF(ISNUMBER(DATA!K1575),DATA!K1575,"n/a")</f>
        <v>4.81E-3</v>
      </c>
      <c r="I2426" s="78">
        <f>+IF(ISNUMBER(DATA!L1575),DATA!L1575,"n/a")</f>
        <v>251679.89</v>
      </c>
      <c r="J2426" s="79">
        <f>+IF(ISNUMBER(DATA!M1575),DATA!M1575,"n/a")</f>
        <v>0.10763399999999999</v>
      </c>
      <c r="K2426" s="78">
        <f>+IF(ISNUMBER(DATA!N1575),DATA!N1575,"n/a")</f>
        <v>500275.23</v>
      </c>
      <c r="L2426" s="79">
        <f>+IF(ISNUMBER(DATA!O1575),DATA!O1575,"n/a")</f>
        <v>0.20168900000000001</v>
      </c>
      <c r="M2426" s="68"/>
      <c r="N2426" s="68"/>
      <c r="O2426" s="68"/>
      <c r="P2426" s="68"/>
      <c r="Q2426" s="68"/>
      <c r="S2426" s="72"/>
      <c r="U2426" s="72"/>
      <c r="W2426" s="72"/>
      <c r="Y2426" s="72"/>
    </row>
    <row r="2427" spans="1:25" s="71" customFormat="1" x14ac:dyDescent="0.2">
      <c r="A2427" s="68" t="s">
        <v>11</v>
      </c>
      <c r="B2427" s="68" t="s">
        <v>23</v>
      </c>
      <c r="C2427" s="68" t="s">
        <v>0</v>
      </c>
      <c r="D2427" s="68" t="s">
        <v>301</v>
      </c>
      <c r="E2427" s="78">
        <f>+IF(ISNUMBER(DATA!H1576),DATA!H1576,"n/a")</f>
        <v>333919.56</v>
      </c>
      <c r="F2427" s="79">
        <f>+IF(ISNUMBER(DATA!I1576),DATA!I1576,"n/a")</f>
        <v>0.116157</v>
      </c>
      <c r="G2427" s="78">
        <f>+IF(ISNUMBER(DATA!J1576),DATA!J1576,"n/a")</f>
        <v>1076376.54</v>
      </c>
      <c r="H2427" s="79">
        <f>+IF(ISNUMBER(DATA!K1576),DATA!K1576,"n/a")</f>
        <v>0.117215</v>
      </c>
      <c r="I2427" s="78">
        <f>+IF(ISNUMBER(DATA!L1576),DATA!L1576,"n/a")</f>
        <v>2220804.2999999998</v>
      </c>
      <c r="J2427" s="79">
        <f>+IF(ISNUMBER(DATA!M1576),DATA!M1576,"n/a")</f>
        <v>0.18118200000000001</v>
      </c>
      <c r="K2427" s="78">
        <f>+IF(ISNUMBER(DATA!N1576),DATA!N1576,"n/a")</f>
        <v>4360819.25</v>
      </c>
      <c r="L2427" s="79">
        <f>+IF(ISNUMBER(DATA!O1576),DATA!O1576,"n/a")</f>
        <v>0.153727</v>
      </c>
      <c r="M2427" s="68"/>
      <c r="N2427" s="68"/>
      <c r="O2427" s="68"/>
      <c r="P2427" s="68"/>
      <c r="Q2427" s="68"/>
      <c r="S2427" s="72"/>
      <c r="U2427" s="72"/>
      <c r="W2427" s="72"/>
      <c r="Y2427" s="72"/>
    </row>
    <row r="2428" spans="1:25" s="71" customFormat="1" x14ac:dyDescent="0.2">
      <c r="A2428" s="68" t="s">
        <v>11</v>
      </c>
      <c r="B2428" s="68" t="s">
        <v>23</v>
      </c>
      <c r="C2428" s="68" t="s">
        <v>0</v>
      </c>
      <c r="D2428" s="68" t="s">
        <v>302</v>
      </c>
      <c r="E2428" s="78">
        <f>+IF(ISNUMBER(DATA!H1577),DATA!H1577,"n/a")</f>
        <v>16381.65</v>
      </c>
      <c r="F2428" s="79">
        <f>+IF(ISNUMBER(DATA!I1577),DATA!I1577,"n/a")</f>
        <v>0.17474899999999999</v>
      </c>
      <c r="G2428" s="78">
        <f>+IF(ISNUMBER(DATA!J1577),DATA!J1577,"n/a")</f>
        <v>51633.42</v>
      </c>
      <c r="H2428" s="79">
        <f>+IF(ISNUMBER(DATA!K1577),DATA!K1577,"n/a")</f>
        <v>-0.32563700000000001</v>
      </c>
      <c r="I2428" s="78">
        <f>+IF(ISNUMBER(DATA!L1577),DATA!L1577,"n/a")</f>
        <v>112517.62</v>
      </c>
      <c r="J2428" s="79">
        <f>+IF(ISNUMBER(DATA!M1577),DATA!M1577,"n/a")</f>
        <v>-0.65056599999999998</v>
      </c>
      <c r="K2428" s="78">
        <f>+IF(ISNUMBER(DATA!N1577),DATA!N1577,"n/a")</f>
        <v>225135.44</v>
      </c>
      <c r="L2428" s="79">
        <f>+IF(ISNUMBER(DATA!O1577),DATA!O1577,"n/a")</f>
        <v>-0.74306300000000003</v>
      </c>
      <c r="M2428" s="68"/>
      <c r="N2428" s="68"/>
      <c r="O2428" s="68"/>
      <c r="P2428" s="68"/>
      <c r="Q2428" s="68"/>
      <c r="S2428" s="72"/>
      <c r="U2428" s="72"/>
      <c r="W2428" s="72"/>
      <c r="Y2428" s="72"/>
    </row>
    <row r="2429" spans="1:25" s="71" customFormat="1" x14ac:dyDescent="0.2">
      <c r="A2429" s="68" t="s">
        <v>11</v>
      </c>
      <c r="B2429" s="68" t="s">
        <v>23</v>
      </c>
      <c r="C2429" s="68" t="s">
        <v>0</v>
      </c>
      <c r="D2429" s="68" t="s">
        <v>303</v>
      </c>
      <c r="E2429" s="78">
        <f>+IF(ISNUMBER(DATA!H1578),DATA!H1578,"n/a")</f>
        <v>34770.39</v>
      </c>
      <c r="F2429" s="79">
        <f>+IF(ISNUMBER(DATA!I1578),DATA!I1578,"n/a")</f>
        <v>-0.52257799999999999</v>
      </c>
      <c r="G2429" s="78">
        <f>+IF(ISNUMBER(DATA!J1578),DATA!J1578,"n/a")</f>
        <v>112773.31</v>
      </c>
      <c r="H2429" s="79">
        <f>+IF(ISNUMBER(DATA!K1578),DATA!K1578,"n/a")</f>
        <v>-0.56885200000000002</v>
      </c>
      <c r="I2429" s="78">
        <f>+IF(ISNUMBER(DATA!L1578),DATA!L1578,"n/a")</f>
        <v>346089.55</v>
      </c>
      <c r="J2429" s="79">
        <f>+IF(ISNUMBER(DATA!M1578),DATA!M1578,"n/a")</f>
        <v>-0.46327099999999999</v>
      </c>
      <c r="K2429" s="78">
        <f>+IF(ISNUMBER(DATA!N1578),DATA!N1578,"n/a")</f>
        <v>957604</v>
      </c>
      <c r="L2429" s="79">
        <f>+IF(ISNUMBER(DATA!O1578),DATA!O1578,"n/a")</f>
        <v>-0.29150300000000001</v>
      </c>
      <c r="M2429" s="68"/>
      <c r="N2429" s="68"/>
      <c r="O2429" s="68"/>
      <c r="P2429" s="68"/>
      <c r="Q2429" s="68"/>
      <c r="S2429" s="72"/>
      <c r="U2429" s="72"/>
      <c r="W2429" s="72"/>
      <c r="Y2429" s="72"/>
    </row>
    <row r="2430" spans="1:25" s="71" customFormat="1" x14ac:dyDescent="0.2">
      <c r="A2430" s="68" t="s">
        <v>11</v>
      </c>
      <c r="B2430" s="68" t="s">
        <v>23</v>
      </c>
      <c r="C2430" s="68" t="s">
        <v>0</v>
      </c>
      <c r="D2430" s="68" t="s">
        <v>304</v>
      </c>
      <c r="E2430" s="78">
        <f>+IF(ISNUMBER(DATA!H1579),DATA!H1579,"n/a")</f>
        <v>70257.88</v>
      </c>
      <c r="F2430" s="79">
        <f>+IF(ISNUMBER(DATA!I1579),DATA!I1579,"n/a")</f>
        <v>-8.4410000000000006E-3</v>
      </c>
      <c r="G2430" s="78">
        <f>+IF(ISNUMBER(DATA!J1579),DATA!J1579,"n/a")</f>
        <v>228098.14</v>
      </c>
      <c r="H2430" s="79">
        <f>+IF(ISNUMBER(DATA!K1579),DATA!K1579,"n/a")</f>
        <v>2.04E-4</v>
      </c>
      <c r="I2430" s="78">
        <f>+IF(ISNUMBER(DATA!L1579),DATA!L1579,"n/a")</f>
        <v>496686.66</v>
      </c>
      <c r="J2430" s="79">
        <f>+IF(ISNUMBER(DATA!M1579),DATA!M1579,"n/a")</f>
        <v>0.10389</v>
      </c>
      <c r="K2430" s="78">
        <f>+IF(ISNUMBER(DATA!N1579),DATA!N1579,"n/a")</f>
        <v>980336.92</v>
      </c>
      <c r="L2430" s="79">
        <f>+IF(ISNUMBER(DATA!O1579),DATA!O1579,"n/a")</f>
        <v>0.16777700000000001</v>
      </c>
      <c r="M2430" s="68"/>
      <c r="N2430" s="68"/>
      <c r="O2430" s="68"/>
      <c r="P2430" s="68"/>
      <c r="Q2430" s="68"/>
      <c r="S2430" s="72"/>
      <c r="U2430" s="72"/>
      <c r="W2430" s="72"/>
      <c r="Y2430" s="72"/>
    </row>
    <row r="2431" spans="1:25" s="71" customFormat="1" x14ac:dyDescent="0.2">
      <c r="A2431" s="68" t="s">
        <v>11</v>
      </c>
      <c r="B2431" s="68" t="s">
        <v>23</v>
      </c>
      <c r="C2431" s="68" t="s">
        <v>0</v>
      </c>
      <c r="D2431" s="68" t="s">
        <v>305</v>
      </c>
      <c r="E2431" s="78">
        <f>+IF(ISNUMBER(DATA!H1580),DATA!H1580,"n/a")</f>
        <v>104538.32</v>
      </c>
      <c r="F2431" s="79">
        <f>+IF(ISNUMBER(DATA!I1580),DATA!I1580,"n/a")</f>
        <v>0.12659699999999999</v>
      </c>
      <c r="G2431" s="78">
        <f>+IF(ISNUMBER(DATA!J1580),DATA!J1580,"n/a")</f>
        <v>328910.82</v>
      </c>
      <c r="H2431" s="79">
        <f>+IF(ISNUMBER(DATA!K1580),DATA!K1580,"n/a")</f>
        <v>9.9524000000000001E-2</v>
      </c>
      <c r="I2431" s="78">
        <f>+IF(ISNUMBER(DATA!L1580),DATA!L1580,"n/a")</f>
        <v>709435.62</v>
      </c>
      <c r="J2431" s="79">
        <f>+IF(ISNUMBER(DATA!M1580),DATA!M1580,"n/a")</f>
        <v>0.239893</v>
      </c>
      <c r="K2431" s="78">
        <f>+IF(ISNUMBER(DATA!N1580),DATA!N1580,"n/a")</f>
        <v>1351520.02</v>
      </c>
      <c r="L2431" s="79">
        <f>+IF(ISNUMBER(DATA!O1580),DATA!O1580,"n/a")</f>
        <v>0.28123300000000001</v>
      </c>
      <c r="M2431" s="68"/>
      <c r="N2431" s="68"/>
      <c r="O2431" s="68"/>
      <c r="P2431" s="68"/>
      <c r="Q2431" s="68"/>
      <c r="S2431" s="72"/>
      <c r="U2431" s="72"/>
      <c r="W2431" s="72"/>
      <c r="Y2431" s="72"/>
    </row>
    <row r="2432" spans="1:25" s="71" customFormat="1" x14ac:dyDescent="0.2">
      <c r="A2432" s="68" t="s">
        <v>11</v>
      </c>
      <c r="B2432" s="68" t="s">
        <v>23</v>
      </c>
      <c r="C2432" s="68" t="s">
        <v>0</v>
      </c>
      <c r="D2432" s="68" t="s">
        <v>306</v>
      </c>
      <c r="E2432" s="78">
        <f>+IF(ISNUMBER(DATA!H1581),DATA!H1581,"n/a")</f>
        <v>445664.09</v>
      </c>
      <c r="F2432" s="79">
        <f>+IF(ISNUMBER(DATA!I1581),DATA!I1581,"n/a")</f>
        <v>4.8069000000000001E-2</v>
      </c>
      <c r="G2432" s="78">
        <f>+IF(ISNUMBER(DATA!J1581),DATA!J1581,"n/a")</f>
        <v>1531587.63</v>
      </c>
      <c r="H2432" s="79">
        <f>+IF(ISNUMBER(DATA!K1581),DATA!K1581,"n/a")</f>
        <v>4.8200000000000001E-4</v>
      </c>
      <c r="I2432" s="78">
        <f>+IF(ISNUMBER(DATA!L1581),DATA!L1581,"n/a")</f>
        <v>3149651.05</v>
      </c>
      <c r="J2432" s="79">
        <f>+IF(ISNUMBER(DATA!M1581),DATA!M1581,"n/a")</f>
        <v>9.6819999999999996E-3</v>
      </c>
      <c r="K2432" s="78">
        <f>+IF(ISNUMBER(DATA!N1581),DATA!N1581,"n/a")</f>
        <v>5901787.8399999999</v>
      </c>
      <c r="L2432" s="79">
        <f>+IF(ISNUMBER(DATA!O1581),DATA!O1581,"n/a")</f>
        <v>-5.8455E-2</v>
      </c>
      <c r="M2432" s="68"/>
      <c r="N2432" s="68"/>
      <c r="O2432" s="68"/>
      <c r="P2432" s="68"/>
      <c r="Q2432" s="68"/>
      <c r="S2432" s="72"/>
      <c r="U2432" s="72"/>
      <c r="W2432" s="72"/>
      <c r="Y2432" s="72"/>
    </row>
    <row r="2433" spans="1:25" s="71" customFormat="1" x14ac:dyDescent="0.2">
      <c r="A2433" s="68" t="s">
        <v>11</v>
      </c>
      <c r="B2433" s="68" t="s">
        <v>23</v>
      </c>
      <c r="C2433" s="68" t="s">
        <v>0</v>
      </c>
      <c r="D2433" s="68" t="s">
        <v>307</v>
      </c>
      <c r="E2433" s="78">
        <f>+IF(ISNUMBER(DATA!H1582),DATA!H1582,"n/a")</f>
        <v>214040.44</v>
      </c>
      <c r="F2433" s="79">
        <f>+IF(ISNUMBER(DATA!I1582),DATA!I1582,"n/a")</f>
        <v>2.9378000000000001E-2</v>
      </c>
      <c r="G2433" s="78">
        <f>+IF(ISNUMBER(DATA!J1582),DATA!J1582,"n/a")</f>
        <v>700169.72</v>
      </c>
      <c r="H2433" s="79">
        <f>+IF(ISNUMBER(DATA!K1582),DATA!K1582,"n/a")</f>
        <v>1.3110999999999999E-2</v>
      </c>
      <c r="I2433" s="78">
        <f>+IF(ISNUMBER(DATA!L1582),DATA!L1582,"n/a")</f>
        <v>1459514.49</v>
      </c>
      <c r="J2433" s="79">
        <f>+IF(ISNUMBER(DATA!M1582),DATA!M1582,"n/a")</f>
        <v>5.6609E-2</v>
      </c>
      <c r="K2433" s="78">
        <f>+IF(ISNUMBER(DATA!N1582),DATA!N1582,"n/a")</f>
        <v>2896991.09</v>
      </c>
      <c r="L2433" s="79">
        <f>+IF(ISNUMBER(DATA!O1582),DATA!O1582,"n/a")</f>
        <v>9.0789999999999996E-2</v>
      </c>
      <c r="M2433" s="68"/>
      <c r="N2433" s="68"/>
      <c r="O2433" s="68"/>
      <c r="P2433" s="68"/>
      <c r="Q2433" s="68"/>
      <c r="S2433" s="72"/>
      <c r="U2433" s="72"/>
      <c r="W2433" s="72"/>
      <c r="Y2433" s="72"/>
    </row>
    <row r="2434" spans="1:25" s="71" customFormat="1" x14ac:dyDescent="0.2">
      <c r="A2434" s="68" t="s">
        <v>11</v>
      </c>
      <c r="B2434" s="68" t="s">
        <v>23</v>
      </c>
      <c r="C2434" s="68" t="s">
        <v>0</v>
      </c>
      <c r="D2434" s="68" t="s">
        <v>308</v>
      </c>
      <c r="E2434" s="78">
        <f>+IF(ISNUMBER(DATA!H1583),DATA!H1583,"n/a")</f>
        <v>32983.89</v>
      </c>
      <c r="F2434" s="79">
        <f>+IF(ISNUMBER(DATA!I1583),DATA!I1583,"n/a")</f>
        <v>0.43361300000000003</v>
      </c>
      <c r="G2434" s="78">
        <f>+IF(ISNUMBER(DATA!J1583),DATA!J1583,"n/a")</f>
        <v>100714.12</v>
      </c>
      <c r="H2434" s="79">
        <f>+IF(ISNUMBER(DATA!K1583),DATA!K1583,"n/a")</f>
        <v>0.193465</v>
      </c>
      <c r="I2434" s="78">
        <f>+IF(ISNUMBER(DATA!L1583),DATA!L1583,"n/a")</f>
        <v>215879.94</v>
      </c>
      <c r="J2434" s="79">
        <f>+IF(ISNUMBER(DATA!M1583),DATA!M1583,"n/a")</f>
        <v>0.25729400000000002</v>
      </c>
      <c r="K2434" s="78">
        <f>+IF(ISNUMBER(DATA!N1583),DATA!N1583,"n/a")</f>
        <v>408237.13</v>
      </c>
      <c r="L2434" s="79">
        <f>+IF(ISNUMBER(DATA!O1583),DATA!O1583,"n/a")</f>
        <v>0.246418</v>
      </c>
      <c r="M2434" s="68"/>
      <c r="N2434" s="68"/>
      <c r="O2434" s="68"/>
      <c r="P2434" s="68"/>
      <c r="Q2434" s="68"/>
      <c r="S2434" s="72"/>
      <c r="U2434" s="72"/>
      <c r="W2434" s="72"/>
      <c r="Y2434" s="72"/>
    </row>
    <row r="2435" spans="1:25" s="71" customFormat="1" x14ac:dyDescent="0.2">
      <c r="A2435" s="68" t="s">
        <v>11</v>
      </c>
      <c r="B2435" s="68" t="s">
        <v>23</v>
      </c>
      <c r="C2435" s="68" t="s">
        <v>0</v>
      </c>
      <c r="D2435" s="68" t="s">
        <v>309</v>
      </c>
      <c r="E2435" s="78">
        <f>+IF(ISNUMBER(DATA!H1584),DATA!H1584,"n/a")</f>
        <v>211101.47</v>
      </c>
      <c r="F2435" s="79">
        <f>+IF(ISNUMBER(DATA!I1584),DATA!I1584,"n/a")</f>
        <v>7.1207999999999994E-2</v>
      </c>
      <c r="G2435" s="78">
        <f>+IF(ISNUMBER(DATA!J1584),DATA!J1584,"n/a")</f>
        <v>670279.39</v>
      </c>
      <c r="H2435" s="79">
        <f>+IF(ISNUMBER(DATA!K1584),DATA!K1584,"n/a")</f>
        <v>7.0240999999999998E-2</v>
      </c>
      <c r="I2435" s="78">
        <f>+IF(ISNUMBER(DATA!L1584),DATA!L1584,"n/a")</f>
        <v>1393564.11</v>
      </c>
      <c r="J2435" s="79">
        <f>+IF(ISNUMBER(DATA!M1584),DATA!M1584,"n/a")</f>
        <v>0.17294599999999999</v>
      </c>
      <c r="K2435" s="78">
        <f>+IF(ISNUMBER(DATA!N1584),DATA!N1584,"n/a")</f>
        <v>2729231.45</v>
      </c>
      <c r="L2435" s="79">
        <f>+IF(ISNUMBER(DATA!O1584),DATA!O1584,"n/a")</f>
        <v>0.16939599999999999</v>
      </c>
      <c r="M2435" s="68"/>
      <c r="N2435" s="68"/>
      <c r="O2435" s="68"/>
      <c r="P2435" s="68"/>
      <c r="Q2435" s="68"/>
      <c r="S2435" s="72"/>
      <c r="U2435" s="72"/>
      <c r="W2435" s="72"/>
      <c r="Y2435" s="72"/>
    </row>
    <row r="2436" spans="1:25" s="71" customFormat="1" x14ac:dyDescent="0.2">
      <c r="A2436" s="68" t="s">
        <v>11</v>
      </c>
      <c r="B2436" s="68" t="s">
        <v>23</v>
      </c>
      <c r="C2436" s="68" t="s">
        <v>0</v>
      </c>
      <c r="D2436" s="68" t="s">
        <v>310</v>
      </c>
      <c r="E2436" s="78">
        <f>+IF(ISNUMBER(DATA!H1585),DATA!H1585,"n/a")</f>
        <v>50185.02</v>
      </c>
      <c r="F2436" s="79">
        <f>+IF(ISNUMBER(DATA!I1585),DATA!I1585,"n/a")</f>
        <v>3.5816000000000001E-2</v>
      </c>
      <c r="G2436" s="78">
        <f>+IF(ISNUMBER(DATA!J1585),DATA!J1585,"n/a")</f>
        <v>180771.39</v>
      </c>
      <c r="H2436" s="79">
        <f>+IF(ISNUMBER(DATA!K1585),DATA!K1585,"n/a")</f>
        <v>1.5904000000000001E-2</v>
      </c>
      <c r="I2436" s="78">
        <f>+IF(ISNUMBER(DATA!L1585),DATA!L1585,"n/a")</f>
        <v>386407.35</v>
      </c>
      <c r="J2436" s="79">
        <f>+IF(ISNUMBER(DATA!M1585),DATA!M1585,"n/a")</f>
        <v>7.2400999999999993E-2</v>
      </c>
      <c r="K2436" s="78">
        <f>+IF(ISNUMBER(DATA!N1585),DATA!N1585,"n/a")</f>
        <v>745178.61</v>
      </c>
      <c r="L2436" s="79">
        <f>+IF(ISNUMBER(DATA!O1585),DATA!O1585,"n/a")</f>
        <v>0.131078</v>
      </c>
      <c r="M2436" s="68"/>
      <c r="N2436" s="68"/>
      <c r="O2436" s="68"/>
      <c r="P2436" s="68"/>
      <c r="Q2436" s="68"/>
      <c r="S2436" s="72"/>
      <c r="U2436" s="72"/>
      <c r="W2436" s="72"/>
      <c r="Y2436" s="72"/>
    </row>
    <row r="2437" spans="1:25" s="71" customFormat="1" x14ac:dyDescent="0.2">
      <c r="A2437" s="68" t="s">
        <v>11</v>
      </c>
      <c r="B2437" s="68" t="s">
        <v>23</v>
      </c>
      <c r="C2437" s="68" t="s">
        <v>0</v>
      </c>
      <c r="D2437" s="68" t="s">
        <v>311</v>
      </c>
      <c r="E2437" s="78">
        <f>+IF(ISNUMBER(DATA!H1586),DATA!H1586,"n/a")</f>
        <v>237580.85</v>
      </c>
      <c r="F2437" s="79">
        <f>+IF(ISNUMBER(DATA!I1586),DATA!I1586,"n/a")</f>
        <v>7.0816000000000004E-2</v>
      </c>
      <c r="G2437" s="78">
        <f>+IF(ISNUMBER(DATA!J1586),DATA!J1586,"n/a")</f>
        <v>793556.65</v>
      </c>
      <c r="H2437" s="79">
        <f>+IF(ISNUMBER(DATA!K1586),DATA!K1586,"n/a")</f>
        <v>4.9312000000000002E-2</v>
      </c>
      <c r="I2437" s="78">
        <f>+IF(ISNUMBER(DATA!L1586),DATA!L1586,"n/a")</f>
        <v>1672103.75</v>
      </c>
      <c r="J2437" s="79">
        <f>+IF(ISNUMBER(DATA!M1586),DATA!M1586,"n/a")</f>
        <v>7.6111999999999999E-2</v>
      </c>
      <c r="K2437" s="78">
        <f>+IF(ISNUMBER(DATA!N1586),DATA!N1586,"n/a")</f>
        <v>3175760.59</v>
      </c>
      <c r="L2437" s="79">
        <f>+IF(ISNUMBER(DATA!O1586),DATA!O1586,"n/a")</f>
        <v>1.6896000000000001E-2</v>
      </c>
      <c r="M2437" s="68"/>
      <c r="N2437" s="68"/>
      <c r="O2437" s="68"/>
      <c r="P2437" s="68"/>
      <c r="Q2437" s="68"/>
      <c r="S2437" s="72"/>
      <c r="U2437" s="72"/>
      <c r="W2437" s="72"/>
      <c r="Y2437" s="72"/>
    </row>
    <row r="2438" spans="1:25" s="71" customFormat="1" x14ac:dyDescent="0.2">
      <c r="A2438" s="68" t="s">
        <v>11</v>
      </c>
      <c r="B2438" s="68" t="s">
        <v>23</v>
      </c>
      <c r="C2438" s="68" t="s">
        <v>0</v>
      </c>
      <c r="D2438" s="68" t="s">
        <v>312</v>
      </c>
      <c r="E2438" s="78">
        <f>+IF(ISNUMBER(DATA!H1587),DATA!H1587,"n/a")</f>
        <v>122636.96</v>
      </c>
      <c r="F2438" s="79">
        <f>+IF(ISNUMBER(DATA!I1587),DATA!I1587,"n/a")</f>
        <v>5.6757000000000002E-2</v>
      </c>
      <c r="G2438" s="78">
        <f>+IF(ISNUMBER(DATA!J1587),DATA!J1587,"n/a")</f>
        <v>376433.36</v>
      </c>
      <c r="H2438" s="79">
        <f>+IF(ISNUMBER(DATA!K1587),DATA!K1587,"n/a")</f>
        <v>-2.0197E-2</v>
      </c>
      <c r="I2438" s="78">
        <f>+IF(ISNUMBER(DATA!L1587),DATA!L1587,"n/a")</f>
        <v>817719.8</v>
      </c>
      <c r="J2438" s="79">
        <f>+IF(ISNUMBER(DATA!M1587),DATA!M1587,"n/a")</f>
        <v>5.2270999999999998E-2</v>
      </c>
      <c r="K2438" s="78">
        <f>+IF(ISNUMBER(DATA!N1587),DATA!N1587,"n/a")</f>
        <v>1732707.96</v>
      </c>
      <c r="L2438" s="79">
        <f>+IF(ISNUMBER(DATA!O1587),DATA!O1587,"n/a")</f>
        <v>0.14024300000000001</v>
      </c>
      <c r="M2438" s="68"/>
      <c r="N2438" s="68"/>
      <c r="O2438" s="68"/>
      <c r="P2438" s="68"/>
      <c r="Q2438" s="68"/>
      <c r="S2438" s="72"/>
      <c r="U2438" s="72"/>
      <c r="W2438" s="72"/>
      <c r="Y2438" s="72"/>
    </row>
    <row r="2439" spans="1:25" s="71" customFormat="1" x14ac:dyDescent="0.2">
      <c r="A2439" s="68" t="s">
        <v>11</v>
      </c>
      <c r="B2439" s="68" t="s">
        <v>23</v>
      </c>
      <c r="C2439" s="68" t="s">
        <v>0</v>
      </c>
      <c r="D2439" s="68" t="s">
        <v>313</v>
      </c>
      <c r="E2439" s="78">
        <f>+IF(ISNUMBER(DATA!H1588),DATA!H1588,"n/a")</f>
        <v>141793.4</v>
      </c>
      <c r="F2439" s="79">
        <f>+IF(ISNUMBER(DATA!I1588),DATA!I1588,"n/a")</f>
        <v>8.8675000000000004E-2</v>
      </c>
      <c r="G2439" s="78">
        <f>+IF(ISNUMBER(DATA!J1588),DATA!J1588,"n/a")</f>
        <v>475741.36</v>
      </c>
      <c r="H2439" s="79">
        <f>+IF(ISNUMBER(DATA!K1588),DATA!K1588,"n/a")</f>
        <v>0.109324</v>
      </c>
      <c r="I2439" s="78">
        <f>+IF(ISNUMBER(DATA!L1588),DATA!L1588,"n/a")</f>
        <v>1011606.57</v>
      </c>
      <c r="J2439" s="79">
        <f>+IF(ISNUMBER(DATA!M1588),DATA!M1588,"n/a")</f>
        <v>0.102781</v>
      </c>
      <c r="K2439" s="78">
        <f>+IF(ISNUMBER(DATA!N1588),DATA!N1588,"n/a")</f>
        <v>1951477.46</v>
      </c>
      <c r="L2439" s="79">
        <f>+IF(ISNUMBER(DATA!O1588),DATA!O1588,"n/a")</f>
        <v>5.1142E-2</v>
      </c>
      <c r="M2439" s="68"/>
      <c r="N2439" s="68"/>
      <c r="O2439" s="68"/>
      <c r="P2439" s="68"/>
      <c r="Q2439" s="68"/>
      <c r="S2439" s="72"/>
      <c r="U2439" s="72"/>
      <c r="W2439" s="72"/>
      <c r="Y2439" s="72"/>
    </row>
    <row r="2440" spans="1:25" s="71" customFormat="1" x14ac:dyDescent="0.2">
      <c r="A2440" s="68" t="s">
        <v>11</v>
      </c>
      <c r="B2440" s="68" t="s">
        <v>23</v>
      </c>
      <c r="C2440" s="68" t="s">
        <v>0</v>
      </c>
      <c r="D2440" s="68" t="s">
        <v>314</v>
      </c>
      <c r="E2440" s="78">
        <f>+IF(ISNUMBER(DATA!H1589),DATA!H1589,"n/a")</f>
        <v>98832.19</v>
      </c>
      <c r="F2440" s="79">
        <f>+IF(ISNUMBER(DATA!I1589),DATA!I1589,"n/a")</f>
        <v>0.116205</v>
      </c>
      <c r="G2440" s="78">
        <f>+IF(ISNUMBER(DATA!J1589),DATA!J1589,"n/a")</f>
        <v>342112.75</v>
      </c>
      <c r="H2440" s="79">
        <f>+IF(ISNUMBER(DATA!K1589),DATA!K1589,"n/a")</f>
        <v>-1.8755000000000001E-2</v>
      </c>
      <c r="I2440" s="78">
        <f>+IF(ISNUMBER(DATA!L1589),DATA!L1589,"n/a")</f>
        <v>694757.11</v>
      </c>
      <c r="J2440" s="79">
        <f>+IF(ISNUMBER(DATA!M1589),DATA!M1589,"n/a")</f>
        <v>-7.7896000000000007E-2</v>
      </c>
      <c r="K2440" s="78">
        <f>+IF(ISNUMBER(DATA!N1589),DATA!N1589,"n/a")</f>
        <v>1369627.3</v>
      </c>
      <c r="L2440" s="79">
        <f>+IF(ISNUMBER(DATA!O1589),DATA!O1589,"n/a")</f>
        <v>-5.8134999999999999E-2</v>
      </c>
      <c r="M2440" s="68"/>
      <c r="N2440" s="68"/>
      <c r="O2440" s="68"/>
      <c r="P2440" s="68"/>
      <c r="Q2440" s="68"/>
      <c r="S2440" s="72"/>
      <c r="U2440" s="72"/>
      <c r="W2440" s="72"/>
      <c r="Y2440" s="72"/>
    </row>
    <row r="2441" spans="1:25" s="71" customFormat="1" x14ac:dyDescent="0.2">
      <c r="A2441" s="68" t="s">
        <v>11</v>
      </c>
      <c r="B2441" s="68" t="s">
        <v>23</v>
      </c>
      <c r="C2441" s="68" t="s">
        <v>0</v>
      </c>
      <c r="D2441" s="68" t="s">
        <v>315</v>
      </c>
      <c r="E2441" s="78">
        <f>+IF(ISNUMBER(DATA!H1590),DATA!H1590,"n/a")</f>
        <v>120564.94</v>
      </c>
      <c r="F2441" s="79">
        <f>+IF(ISNUMBER(DATA!I1590),DATA!I1590,"n/a")</f>
        <v>0.11344</v>
      </c>
      <c r="G2441" s="78">
        <f>+IF(ISNUMBER(DATA!J1590),DATA!J1590,"n/a")</f>
        <v>380662.63</v>
      </c>
      <c r="H2441" s="79">
        <f>+IF(ISNUMBER(DATA!K1590),DATA!K1590,"n/a")</f>
        <v>4.8965000000000002E-2</v>
      </c>
      <c r="I2441" s="78">
        <f>+IF(ISNUMBER(DATA!L1590),DATA!L1590,"n/a")</f>
        <v>830788.37</v>
      </c>
      <c r="J2441" s="79">
        <f>+IF(ISNUMBER(DATA!M1590),DATA!M1590,"n/a")</f>
        <v>2.7452000000000001E-2</v>
      </c>
      <c r="K2441" s="78">
        <f>+IF(ISNUMBER(DATA!N1590),DATA!N1590,"n/a")</f>
        <v>1682365.65</v>
      </c>
      <c r="L2441" s="79">
        <f>+IF(ISNUMBER(DATA!O1590),DATA!O1590,"n/a")</f>
        <v>1.4840000000000001E-2</v>
      </c>
      <c r="M2441" s="68"/>
      <c r="N2441" s="68"/>
      <c r="O2441" s="68"/>
      <c r="P2441" s="68"/>
      <c r="Q2441" s="68"/>
      <c r="S2441" s="72"/>
      <c r="U2441" s="72"/>
      <c r="W2441" s="72"/>
      <c r="Y2441" s="72"/>
    </row>
    <row r="2442" spans="1:25" s="71" customFormat="1" x14ac:dyDescent="0.2">
      <c r="A2442" s="68" t="s">
        <v>11</v>
      </c>
      <c r="B2442" s="68" t="s">
        <v>23</v>
      </c>
      <c r="C2442" s="68" t="s">
        <v>0</v>
      </c>
      <c r="D2442" s="68" t="s">
        <v>316</v>
      </c>
      <c r="E2442" s="78">
        <f>+IF(ISNUMBER(DATA!H1591),DATA!H1591,"n/a")</f>
        <v>90220.79</v>
      </c>
      <c r="F2442" s="79">
        <f>+IF(ISNUMBER(DATA!I1591),DATA!I1591,"n/a")</f>
        <v>-4.4588000000000003E-2</v>
      </c>
      <c r="G2442" s="78">
        <f>+IF(ISNUMBER(DATA!J1591),DATA!J1591,"n/a")</f>
        <v>298438.43</v>
      </c>
      <c r="H2442" s="79">
        <f>+IF(ISNUMBER(DATA!K1591),DATA!K1591,"n/a")</f>
        <v>-1.6225E-2</v>
      </c>
      <c r="I2442" s="78">
        <f>+IF(ISNUMBER(DATA!L1591),DATA!L1591,"n/a")</f>
        <v>643121.74</v>
      </c>
      <c r="J2442" s="79">
        <f>+IF(ISNUMBER(DATA!M1591),DATA!M1591,"n/a")</f>
        <v>5.0239999999999998E-3</v>
      </c>
      <c r="K2442" s="78">
        <f>+IF(ISNUMBER(DATA!N1591),DATA!N1591,"n/a")</f>
        <v>1266352.81</v>
      </c>
      <c r="L2442" s="79">
        <f>+IF(ISNUMBER(DATA!O1591),DATA!O1591,"n/a")</f>
        <v>-2.2891000000000002E-2</v>
      </c>
      <c r="M2442" s="68"/>
      <c r="N2442" s="68"/>
      <c r="O2442" s="68"/>
      <c r="P2442" s="68"/>
      <c r="Q2442" s="68"/>
      <c r="S2442" s="72"/>
      <c r="U2442" s="72"/>
      <c r="W2442" s="72"/>
      <c r="Y2442" s="72"/>
    </row>
    <row r="2443" spans="1:25" s="71" customFormat="1" x14ac:dyDescent="0.2">
      <c r="A2443" s="68" t="s">
        <v>11</v>
      </c>
      <c r="B2443" s="68" t="s">
        <v>23</v>
      </c>
      <c r="C2443" s="68" t="s">
        <v>0</v>
      </c>
      <c r="D2443" s="68" t="s">
        <v>317</v>
      </c>
      <c r="E2443" s="78">
        <f>+IF(ISNUMBER(DATA!H1592),DATA!H1592,"n/a")</f>
        <v>51905.68</v>
      </c>
      <c r="F2443" s="79">
        <f>+IF(ISNUMBER(DATA!I1592),DATA!I1592,"n/a")</f>
        <v>1.5604E-2</v>
      </c>
      <c r="G2443" s="78">
        <f>+IF(ISNUMBER(DATA!J1592),DATA!J1592,"n/a")</f>
        <v>181554.44</v>
      </c>
      <c r="H2443" s="79">
        <f>+IF(ISNUMBER(DATA!K1592),DATA!K1592,"n/a")</f>
        <v>6.6583000000000003E-2</v>
      </c>
      <c r="I2443" s="78">
        <f>+IF(ISNUMBER(DATA!L1592),DATA!L1592,"n/a")</f>
        <v>379017.5</v>
      </c>
      <c r="J2443" s="79">
        <f>+IF(ISNUMBER(DATA!M1592),DATA!M1592,"n/a")</f>
        <v>7.4797000000000002E-2</v>
      </c>
      <c r="K2443" s="78">
        <f>+IF(ISNUMBER(DATA!N1592),DATA!N1592,"n/a")</f>
        <v>713282</v>
      </c>
      <c r="L2443" s="79">
        <f>+IF(ISNUMBER(DATA!O1592),DATA!O1592,"n/a")</f>
        <v>5.9089999999999997E-2</v>
      </c>
      <c r="M2443" s="68"/>
      <c r="N2443" s="68"/>
      <c r="O2443" s="68"/>
      <c r="P2443" s="68"/>
      <c r="Q2443" s="68"/>
      <c r="S2443" s="72"/>
      <c r="U2443" s="72"/>
      <c r="W2443" s="72"/>
      <c r="Y2443" s="72"/>
    </row>
    <row r="2444" spans="1:25" s="71" customFormat="1" x14ac:dyDescent="0.2">
      <c r="A2444" s="68" t="s">
        <v>11</v>
      </c>
      <c r="B2444" s="68" t="s">
        <v>23</v>
      </c>
      <c r="C2444" s="68" t="s">
        <v>0</v>
      </c>
      <c r="D2444" s="68" t="s">
        <v>318</v>
      </c>
      <c r="E2444" s="78">
        <f>+IF(ISNUMBER(DATA!H1593),DATA!H1593,"n/a")</f>
        <v>140582.26</v>
      </c>
      <c r="F2444" s="79">
        <f>+IF(ISNUMBER(DATA!I1593),DATA!I1593,"n/a")</f>
        <v>0.15559500000000001</v>
      </c>
      <c r="G2444" s="78">
        <f>+IF(ISNUMBER(DATA!J1593),DATA!J1593,"n/a")</f>
        <v>447892.93</v>
      </c>
      <c r="H2444" s="79">
        <f>+IF(ISNUMBER(DATA!K1593),DATA!K1593,"n/a")</f>
        <v>0.12969900000000001</v>
      </c>
      <c r="I2444" s="78">
        <f>+IF(ISNUMBER(DATA!L1593),DATA!L1593,"n/a")</f>
        <v>940266.55</v>
      </c>
      <c r="J2444" s="79">
        <f>+IF(ISNUMBER(DATA!M1593),DATA!M1593,"n/a")</f>
        <v>0.15503400000000001</v>
      </c>
      <c r="K2444" s="78">
        <f>+IF(ISNUMBER(DATA!N1593),DATA!N1593,"n/a")</f>
        <v>1887566.87</v>
      </c>
      <c r="L2444" s="79">
        <f>+IF(ISNUMBER(DATA!O1593),DATA!O1593,"n/a")</f>
        <v>0.14919399999999999</v>
      </c>
      <c r="M2444" s="68"/>
      <c r="N2444" s="68"/>
      <c r="O2444" s="68"/>
      <c r="P2444" s="68"/>
      <c r="Q2444" s="68"/>
      <c r="S2444" s="72"/>
      <c r="U2444" s="72"/>
      <c r="W2444" s="72"/>
      <c r="Y2444" s="72"/>
    </row>
    <row r="2445" spans="1:25" s="71" customFormat="1" x14ac:dyDescent="0.2">
      <c r="A2445" s="68" t="s">
        <v>11</v>
      </c>
      <c r="B2445" s="68" t="s">
        <v>23</v>
      </c>
      <c r="C2445" s="68" t="s">
        <v>0</v>
      </c>
      <c r="D2445" s="68" t="s">
        <v>319</v>
      </c>
      <c r="E2445" s="78">
        <f>+IF(ISNUMBER(DATA!H1594),DATA!H1594,"n/a")</f>
        <v>33216.910000000003</v>
      </c>
      <c r="F2445" s="79">
        <f>+IF(ISNUMBER(DATA!I1594),DATA!I1594,"n/a")</f>
        <v>0.52210800000000002</v>
      </c>
      <c r="G2445" s="78">
        <f>+IF(ISNUMBER(DATA!J1594),DATA!J1594,"n/a")</f>
        <v>104065.98</v>
      </c>
      <c r="H2445" s="79">
        <f>+IF(ISNUMBER(DATA!K1594),DATA!K1594,"n/a")</f>
        <v>0.37650099999999997</v>
      </c>
      <c r="I2445" s="78">
        <f>+IF(ISNUMBER(DATA!L1594),DATA!L1594,"n/a")</f>
        <v>217103.09</v>
      </c>
      <c r="J2445" s="79">
        <f>+IF(ISNUMBER(DATA!M1594),DATA!M1594,"n/a")</f>
        <v>0.49442599999999998</v>
      </c>
      <c r="K2445" s="78">
        <f>+IF(ISNUMBER(DATA!N1594),DATA!N1594,"n/a")</f>
        <v>405282.8</v>
      </c>
      <c r="L2445" s="79">
        <f>+IF(ISNUMBER(DATA!O1594),DATA!O1594,"n/a")</f>
        <v>0.37287100000000001</v>
      </c>
      <c r="M2445" s="68"/>
      <c r="N2445" s="68"/>
      <c r="O2445" s="68"/>
      <c r="P2445" s="68"/>
      <c r="Q2445" s="68"/>
      <c r="S2445" s="72"/>
      <c r="U2445" s="72"/>
      <c r="W2445" s="72"/>
      <c r="Y2445" s="72"/>
    </row>
    <row r="2446" spans="1:25" s="71" customFormat="1" x14ac:dyDescent="0.2">
      <c r="A2446" s="68" t="s">
        <v>11</v>
      </c>
      <c r="B2446" s="68" t="s">
        <v>23</v>
      </c>
      <c r="C2446" s="68" t="s">
        <v>0</v>
      </c>
      <c r="D2446" s="68" t="s">
        <v>320</v>
      </c>
      <c r="E2446" s="78">
        <f>+IF(ISNUMBER(DATA!H1595),DATA!H1595,"n/a")</f>
        <v>104536.15</v>
      </c>
      <c r="F2446" s="79">
        <f>+IF(ISNUMBER(DATA!I1595),DATA!I1595,"n/a")</f>
        <v>-1.856E-2</v>
      </c>
      <c r="G2446" s="78">
        <f>+IF(ISNUMBER(DATA!J1595),DATA!J1595,"n/a")</f>
        <v>329517.75</v>
      </c>
      <c r="H2446" s="79">
        <f>+IF(ISNUMBER(DATA!K1595),DATA!K1595,"n/a")</f>
        <v>-6.6867999999999997E-2</v>
      </c>
      <c r="I2446" s="78">
        <f>+IF(ISNUMBER(DATA!L1595),DATA!L1595,"n/a")</f>
        <v>675322.14</v>
      </c>
      <c r="J2446" s="79">
        <f>+IF(ISNUMBER(DATA!M1595),DATA!M1595,"n/a")</f>
        <v>-4.9127999999999998E-2</v>
      </c>
      <c r="K2446" s="78">
        <f>+IF(ISNUMBER(DATA!N1595),DATA!N1595,"n/a")</f>
        <v>1418058.86</v>
      </c>
      <c r="L2446" s="79">
        <f>+IF(ISNUMBER(DATA!O1595),DATA!O1595,"n/a")</f>
        <v>-2.6960000000000001E-2</v>
      </c>
      <c r="M2446" s="68"/>
      <c r="N2446" s="68"/>
      <c r="O2446" s="68"/>
      <c r="P2446" s="68"/>
      <c r="Q2446" s="68"/>
      <c r="S2446" s="72"/>
      <c r="U2446" s="72"/>
      <c r="W2446" s="72"/>
      <c r="Y2446" s="72"/>
    </row>
    <row r="2447" spans="1:25" s="71" customFormat="1" x14ac:dyDescent="0.2">
      <c r="A2447" s="68" t="s">
        <v>11</v>
      </c>
      <c r="B2447" s="68" t="s">
        <v>23</v>
      </c>
      <c r="C2447" s="68" t="s">
        <v>0</v>
      </c>
      <c r="D2447" s="68" t="s">
        <v>321</v>
      </c>
      <c r="E2447" s="78">
        <f>+IF(ISNUMBER(DATA!H1596),DATA!H1596,"n/a")</f>
        <v>282348.59999999998</v>
      </c>
      <c r="F2447" s="79">
        <f>+IF(ISNUMBER(DATA!I1596),DATA!I1596,"n/a")</f>
        <v>0.180366</v>
      </c>
      <c r="G2447" s="78">
        <f>+IF(ISNUMBER(DATA!J1596),DATA!J1596,"n/a")</f>
        <v>902757.67</v>
      </c>
      <c r="H2447" s="79">
        <f>+IF(ISNUMBER(DATA!K1596),DATA!K1596,"n/a")</f>
        <v>0.13348599999999999</v>
      </c>
      <c r="I2447" s="78">
        <f>+IF(ISNUMBER(DATA!L1596),DATA!L1596,"n/a")</f>
        <v>1844206.08</v>
      </c>
      <c r="J2447" s="79">
        <f>+IF(ISNUMBER(DATA!M1596),DATA!M1596,"n/a")</f>
        <v>0.12443800000000001</v>
      </c>
      <c r="K2447" s="78">
        <f>+IF(ISNUMBER(DATA!N1596),DATA!N1596,"n/a")</f>
        <v>3648384.17</v>
      </c>
      <c r="L2447" s="79">
        <f>+IF(ISNUMBER(DATA!O1596),DATA!O1596,"n/a")</f>
        <v>0.112077</v>
      </c>
      <c r="M2447" s="68"/>
      <c r="N2447" s="68"/>
      <c r="O2447" s="68"/>
      <c r="P2447" s="68"/>
      <c r="Q2447" s="68"/>
      <c r="S2447" s="72"/>
      <c r="U2447" s="72"/>
      <c r="W2447" s="72"/>
      <c r="Y2447" s="72"/>
    </row>
    <row r="2448" spans="1:25" s="71" customFormat="1" x14ac:dyDescent="0.2">
      <c r="A2448" s="68" t="s">
        <v>11</v>
      </c>
      <c r="B2448" s="68" t="s">
        <v>23</v>
      </c>
      <c r="C2448" s="68" t="s">
        <v>0</v>
      </c>
      <c r="D2448" s="68" t="s">
        <v>322</v>
      </c>
      <c r="E2448" s="78">
        <f>+IF(ISNUMBER(DATA!H1597),DATA!H1597,"n/a")</f>
        <v>123445.29</v>
      </c>
      <c r="F2448" s="79">
        <f>+IF(ISNUMBER(DATA!I1597),DATA!I1597,"n/a")</f>
        <v>0.18654299999999999</v>
      </c>
      <c r="G2448" s="78">
        <f>+IF(ISNUMBER(DATA!J1597),DATA!J1597,"n/a")</f>
        <v>429480.24</v>
      </c>
      <c r="H2448" s="79">
        <f>+IF(ISNUMBER(DATA!K1597),DATA!K1597,"n/a")</f>
        <v>0.154172</v>
      </c>
      <c r="I2448" s="78">
        <f>+IF(ISNUMBER(DATA!L1597),DATA!L1597,"n/a")</f>
        <v>916118.06</v>
      </c>
      <c r="J2448" s="79">
        <f>+IF(ISNUMBER(DATA!M1597),DATA!M1597,"n/a")</f>
        <v>0.131025</v>
      </c>
      <c r="K2448" s="78">
        <f>+IF(ISNUMBER(DATA!N1597),DATA!N1597,"n/a")</f>
        <v>1776781.19</v>
      </c>
      <c r="L2448" s="79">
        <f>+IF(ISNUMBER(DATA!O1597),DATA!O1597,"n/a")</f>
        <v>6.6063999999999998E-2</v>
      </c>
      <c r="M2448" s="68"/>
      <c r="N2448" s="68"/>
      <c r="O2448" s="68"/>
      <c r="P2448" s="68"/>
      <c r="Q2448" s="68"/>
      <c r="S2448" s="72"/>
      <c r="U2448" s="72"/>
      <c r="W2448" s="72"/>
      <c r="Y2448" s="72"/>
    </row>
    <row r="2449" spans="1:25" s="71" customFormat="1" x14ac:dyDescent="0.2">
      <c r="A2449" s="68" t="s">
        <v>11</v>
      </c>
      <c r="B2449" s="68" t="s">
        <v>23</v>
      </c>
      <c r="C2449" s="68" t="s">
        <v>0</v>
      </c>
      <c r="D2449" s="68" t="s">
        <v>323</v>
      </c>
      <c r="E2449" s="78">
        <f>+IF(ISNUMBER(DATA!H1598),DATA!H1598,"n/a")</f>
        <v>207986.62</v>
      </c>
      <c r="F2449" s="79">
        <f>+IF(ISNUMBER(DATA!I1598),DATA!I1598,"n/a")</f>
        <v>7.7475000000000002E-2</v>
      </c>
      <c r="G2449" s="78">
        <f>+IF(ISNUMBER(DATA!J1598),DATA!J1598,"n/a")</f>
        <v>681504.69</v>
      </c>
      <c r="H2449" s="79">
        <f>+IF(ISNUMBER(DATA!K1598),DATA!K1598,"n/a")</f>
        <v>8.5167999999999994E-2</v>
      </c>
      <c r="I2449" s="78">
        <f>+IF(ISNUMBER(DATA!L1598),DATA!L1598,"n/a")</f>
        <v>1479727.13</v>
      </c>
      <c r="J2449" s="79">
        <f>+IF(ISNUMBER(DATA!M1598),DATA!M1598,"n/a")</f>
        <v>0.17208300000000001</v>
      </c>
      <c r="K2449" s="78">
        <f>+IF(ISNUMBER(DATA!N1598),DATA!N1598,"n/a")</f>
        <v>2743746.5600000001</v>
      </c>
      <c r="L2449" s="79">
        <f>+IF(ISNUMBER(DATA!O1598),DATA!O1598,"n/a")</f>
        <v>0.138294</v>
      </c>
      <c r="M2449" s="68"/>
      <c r="N2449" s="68"/>
      <c r="O2449" s="68"/>
      <c r="P2449" s="68"/>
      <c r="Q2449" s="68"/>
      <c r="S2449" s="72"/>
      <c r="U2449" s="72"/>
      <c r="W2449" s="72"/>
      <c r="Y2449" s="72"/>
    </row>
    <row r="2450" spans="1:25" s="71" customFormat="1" x14ac:dyDescent="0.2">
      <c r="A2450" s="68" t="s">
        <v>11</v>
      </c>
      <c r="B2450" s="68" t="s">
        <v>23</v>
      </c>
      <c r="C2450" s="68" t="s">
        <v>0</v>
      </c>
      <c r="D2450" s="68" t="s">
        <v>324</v>
      </c>
      <c r="E2450" s="78">
        <f>+IF(ISNUMBER(DATA!H1599),DATA!H1599,"n/a")</f>
        <v>98260.95</v>
      </c>
      <c r="F2450" s="79">
        <f>+IF(ISNUMBER(DATA!I1599),DATA!I1599,"n/a")</f>
        <v>0.172761</v>
      </c>
      <c r="G2450" s="78">
        <f>+IF(ISNUMBER(DATA!J1599),DATA!J1599,"n/a")</f>
        <v>343270.74</v>
      </c>
      <c r="H2450" s="79">
        <f>+IF(ISNUMBER(DATA!K1599),DATA!K1599,"n/a")</f>
        <v>0.16419</v>
      </c>
      <c r="I2450" s="78">
        <f>+IF(ISNUMBER(DATA!L1599),DATA!L1599,"n/a")</f>
        <v>705756.76</v>
      </c>
      <c r="J2450" s="79">
        <f>+IF(ISNUMBER(DATA!M1599),DATA!M1599,"n/a")</f>
        <v>0.23485800000000001</v>
      </c>
      <c r="K2450" s="78">
        <f>+IF(ISNUMBER(DATA!N1599),DATA!N1599,"n/a")</f>
        <v>1387101.95</v>
      </c>
      <c r="L2450" s="79">
        <f>+IF(ISNUMBER(DATA!O1599),DATA!O1599,"n/a")</f>
        <v>0.23047799999999999</v>
      </c>
      <c r="M2450" s="68"/>
      <c r="N2450" s="68"/>
      <c r="O2450" s="68"/>
      <c r="P2450" s="68"/>
      <c r="Q2450" s="68"/>
      <c r="S2450" s="72"/>
      <c r="U2450" s="72"/>
      <c r="W2450" s="72"/>
      <c r="Y2450" s="72"/>
    </row>
    <row r="2451" spans="1:25" s="71" customFormat="1" x14ac:dyDescent="0.2">
      <c r="A2451" s="68" t="s">
        <v>11</v>
      </c>
      <c r="B2451" s="68" t="s">
        <v>23</v>
      </c>
      <c r="C2451" s="68" t="s">
        <v>0</v>
      </c>
      <c r="D2451" s="68" t="s">
        <v>325</v>
      </c>
      <c r="E2451" s="78">
        <f>+IF(ISNUMBER(DATA!H1600),DATA!H1600,"n/a")</f>
        <v>262822.58</v>
      </c>
      <c r="F2451" s="79">
        <f>+IF(ISNUMBER(DATA!I1600),DATA!I1600,"n/a")</f>
        <v>-3.9610000000000001E-3</v>
      </c>
      <c r="G2451" s="78">
        <f>+IF(ISNUMBER(DATA!J1600),DATA!J1600,"n/a")</f>
        <v>846978.61</v>
      </c>
      <c r="H2451" s="79">
        <f>+IF(ISNUMBER(DATA!K1600),DATA!K1600,"n/a")</f>
        <v>2.6804000000000001E-2</v>
      </c>
      <c r="I2451" s="78">
        <f>+IF(ISNUMBER(DATA!L1600),DATA!L1600,"n/a")</f>
        <v>1788309.17</v>
      </c>
      <c r="J2451" s="79">
        <f>+IF(ISNUMBER(DATA!M1600),DATA!M1600,"n/a")</f>
        <v>0.13703099999999999</v>
      </c>
      <c r="K2451" s="78">
        <f>+IF(ISNUMBER(DATA!N1600),DATA!N1600,"n/a")</f>
        <v>3537805.77</v>
      </c>
      <c r="L2451" s="79">
        <f>+IF(ISNUMBER(DATA!O1600),DATA!O1600,"n/a")</f>
        <v>0.13028100000000001</v>
      </c>
      <c r="M2451" s="68"/>
      <c r="N2451" s="68"/>
      <c r="O2451" s="68"/>
      <c r="P2451" s="68"/>
      <c r="Q2451" s="68"/>
      <c r="S2451" s="72"/>
      <c r="U2451" s="72"/>
      <c r="W2451" s="72"/>
      <c r="Y2451" s="72"/>
    </row>
    <row r="2452" spans="1:25" s="71" customFormat="1" x14ac:dyDescent="0.2">
      <c r="A2452" s="68" t="s">
        <v>11</v>
      </c>
      <c r="B2452" s="68" t="s">
        <v>23</v>
      </c>
      <c r="C2452" s="68" t="s">
        <v>0</v>
      </c>
      <c r="D2452" s="68" t="s">
        <v>351</v>
      </c>
      <c r="E2452" s="78">
        <f>+IF(ISNUMBER(DATA!H1601),DATA!H1601,"n/a")</f>
        <v>47016.06</v>
      </c>
      <c r="F2452" s="79">
        <f>+IF(ISNUMBER(DATA!I1601),DATA!I1601,"n/a")</f>
        <v>0.115837</v>
      </c>
      <c r="G2452" s="78">
        <f>+IF(ISNUMBER(DATA!J1601),DATA!J1601,"n/a")</f>
        <v>155039.32</v>
      </c>
      <c r="H2452" s="79">
        <f>+IF(ISNUMBER(DATA!K1601),DATA!K1601,"n/a")</f>
        <v>7.5620999999999994E-2</v>
      </c>
      <c r="I2452" s="78">
        <f>+IF(ISNUMBER(DATA!L1601),DATA!L1601,"n/a")</f>
        <v>310372.47999999998</v>
      </c>
      <c r="J2452" s="79">
        <f>+IF(ISNUMBER(DATA!M1601),DATA!M1601,"n/a")</f>
        <v>2.3101E-2</v>
      </c>
      <c r="K2452" s="78">
        <f>+IF(ISNUMBER(DATA!N1601),DATA!N1601,"n/a")</f>
        <v>606769.67000000004</v>
      </c>
      <c r="L2452" s="79">
        <f>+IF(ISNUMBER(DATA!O1601),DATA!O1601,"n/a")</f>
        <v>6.2748999999999999E-2</v>
      </c>
      <c r="M2452" s="68"/>
      <c r="N2452" s="68"/>
      <c r="O2452" s="68"/>
      <c r="P2452" s="68"/>
      <c r="Q2452" s="68"/>
      <c r="S2452" s="72"/>
      <c r="U2452" s="72"/>
      <c r="W2452" s="72"/>
      <c r="Y2452" s="72"/>
    </row>
    <row r="2453" spans="1:25" s="71" customFormat="1" x14ac:dyDescent="0.2">
      <c r="A2453" s="68" t="s">
        <v>11</v>
      </c>
      <c r="B2453" s="68" t="s">
        <v>23</v>
      </c>
      <c r="C2453" s="68" t="s">
        <v>0</v>
      </c>
      <c r="D2453" s="68" t="s">
        <v>352</v>
      </c>
      <c r="E2453" s="78">
        <f>+IF(ISNUMBER(DATA!H1602),DATA!H1602,"n/a")</f>
        <v>81179.490000000005</v>
      </c>
      <c r="F2453" s="79">
        <f>+IF(ISNUMBER(DATA!I1602),DATA!I1602,"n/a")</f>
        <v>-0.15209900000000001</v>
      </c>
      <c r="G2453" s="78">
        <f>+IF(ISNUMBER(DATA!J1602),DATA!J1602,"n/a")</f>
        <v>268209.65999999997</v>
      </c>
      <c r="H2453" s="79">
        <f>+IF(ISNUMBER(DATA!K1602),DATA!K1602,"n/a")</f>
        <v>-0.18324599999999999</v>
      </c>
      <c r="I2453" s="78">
        <f>+IF(ISNUMBER(DATA!L1602),DATA!L1602,"n/a")</f>
        <v>594468.93000000005</v>
      </c>
      <c r="J2453" s="79">
        <f>+IF(ISNUMBER(DATA!M1602),DATA!M1602,"n/a")</f>
        <v>-8.2177E-2</v>
      </c>
      <c r="K2453" s="78">
        <f>+IF(ISNUMBER(DATA!N1602),DATA!N1602,"n/a")</f>
        <v>1239941</v>
      </c>
      <c r="L2453" s="79">
        <f>+IF(ISNUMBER(DATA!O1602),DATA!O1602,"n/a")</f>
        <v>-1.384E-3</v>
      </c>
      <c r="M2453" s="68"/>
      <c r="N2453" s="68"/>
      <c r="O2453" s="68"/>
      <c r="P2453" s="68"/>
      <c r="Q2453" s="68"/>
      <c r="S2453" s="72"/>
      <c r="U2453" s="72"/>
      <c r="W2453" s="72"/>
      <c r="Y2453" s="72"/>
    </row>
    <row r="2454" spans="1:25" x14ac:dyDescent="0.2">
      <c r="E2454" s="102"/>
      <c r="F2454" s="104"/>
      <c r="G2454" s="102"/>
      <c r="H2454" s="104"/>
      <c r="I2454" s="102"/>
      <c r="J2454" s="104"/>
      <c r="K2454" s="102"/>
      <c r="L2454" s="104"/>
    </row>
    <row r="2455" spans="1:25" s="71" customFormat="1" x14ac:dyDescent="0.2">
      <c r="A2455" s="68" t="s">
        <v>11</v>
      </c>
      <c r="B2455" s="68" t="s">
        <v>23</v>
      </c>
      <c r="C2455" s="68" t="s">
        <v>9</v>
      </c>
      <c r="D2455" s="68" t="s">
        <v>278</v>
      </c>
      <c r="E2455" s="88">
        <f>+IF(ISNUMBER(DATA!H1612),DATA!H1612,"n/a")</f>
        <v>10943.69</v>
      </c>
      <c r="F2455" s="79">
        <f>+IF(ISNUMBER(DATA!I1612),DATA!I1612,"n/a")</f>
        <v>-0.10356600000000001</v>
      </c>
      <c r="G2455" s="88">
        <f>+IF(ISNUMBER(DATA!J1612),DATA!J1612,"n/a")</f>
        <v>43902.48</v>
      </c>
      <c r="H2455" s="79">
        <f>+IF(ISNUMBER(DATA!K1612),DATA!K1612,"n/a")</f>
        <v>-9.4553999999999999E-2</v>
      </c>
      <c r="I2455" s="88">
        <f>+IF(ISNUMBER(DATA!L1612),DATA!L1612,"n/a")</f>
        <v>86021.04</v>
      </c>
      <c r="J2455" s="79">
        <f>+IF(ISNUMBER(DATA!M1612),DATA!M1612,"n/a")</f>
        <v>-8.0807000000000004E-2</v>
      </c>
      <c r="K2455" s="88">
        <f>+IF(ISNUMBER(DATA!N1612),DATA!N1612,"n/a")</f>
        <v>167798.02</v>
      </c>
      <c r="L2455" s="79">
        <f>+IF(ISNUMBER(DATA!O1612),DATA!O1612,"n/a")</f>
        <v>-3.1175000000000001E-2</v>
      </c>
      <c r="M2455" s="68"/>
      <c r="N2455" s="68"/>
      <c r="O2455" s="68"/>
      <c r="P2455" s="68"/>
      <c r="Q2455" s="68"/>
      <c r="S2455" s="72"/>
      <c r="U2455" s="72"/>
      <c r="W2455" s="72"/>
      <c r="Y2455" s="72"/>
    </row>
    <row r="2456" spans="1:25" s="71" customFormat="1" x14ac:dyDescent="0.2">
      <c r="A2456" s="68" t="s">
        <v>11</v>
      </c>
      <c r="B2456" s="68" t="s">
        <v>23</v>
      </c>
      <c r="C2456" s="68" t="s">
        <v>9</v>
      </c>
      <c r="D2456" s="68" t="s">
        <v>279</v>
      </c>
      <c r="E2456" s="88">
        <f>+IF(ISNUMBER(DATA!H1613),DATA!H1613,"n/a")</f>
        <v>54145.98</v>
      </c>
      <c r="F2456" s="79">
        <f>+IF(ISNUMBER(DATA!I1613),DATA!I1613,"n/a")</f>
        <v>3.1406999999999997E-2</v>
      </c>
      <c r="G2456" s="88">
        <f>+IF(ISNUMBER(DATA!J1613),DATA!J1613,"n/a")</f>
        <v>181295.95</v>
      </c>
      <c r="H2456" s="79">
        <f>+IF(ISNUMBER(DATA!K1613),DATA!K1613,"n/a")</f>
        <v>8.7808999999999998E-2</v>
      </c>
      <c r="I2456" s="88">
        <f>+IF(ISNUMBER(DATA!L1613),DATA!L1613,"n/a")</f>
        <v>379711.4</v>
      </c>
      <c r="J2456" s="79">
        <f>+IF(ISNUMBER(DATA!M1613),DATA!M1613,"n/a")</f>
        <v>0.161331</v>
      </c>
      <c r="K2456" s="88">
        <f>+IF(ISNUMBER(DATA!N1613),DATA!N1613,"n/a")</f>
        <v>734970.05</v>
      </c>
      <c r="L2456" s="79">
        <f>+IF(ISNUMBER(DATA!O1613),DATA!O1613,"n/a")</f>
        <v>0.15792400000000001</v>
      </c>
      <c r="M2456" s="68"/>
      <c r="N2456" s="68"/>
      <c r="O2456" s="68"/>
      <c r="P2456" s="68"/>
      <c r="Q2456" s="68"/>
      <c r="S2456" s="72"/>
      <c r="U2456" s="72"/>
      <c r="W2456" s="72"/>
      <c r="Y2456" s="72"/>
    </row>
    <row r="2457" spans="1:25" s="71" customFormat="1" x14ac:dyDescent="0.2">
      <c r="A2457" s="68" t="s">
        <v>11</v>
      </c>
      <c r="B2457" s="68" t="s">
        <v>23</v>
      </c>
      <c r="C2457" s="68" t="s">
        <v>9</v>
      </c>
      <c r="D2457" s="68" t="s">
        <v>280</v>
      </c>
      <c r="E2457" s="88">
        <f>+IF(ISNUMBER(DATA!H1614),DATA!H1614,"n/a")</f>
        <v>77246.47</v>
      </c>
      <c r="F2457" s="79">
        <f>+IF(ISNUMBER(DATA!I1614),DATA!I1614,"n/a")</f>
        <v>6.4659999999999995E-2</v>
      </c>
      <c r="G2457" s="88">
        <f>+IF(ISNUMBER(DATA!J1614),DATA!J1614,"n/a")</f>
        <v>246092.85</v>
      </c>
      <c r="H2457" s="79">
        <f>+IF(ISNUMBER(DATA!K1614),DATA!K1614,"n/a")</f>
        <v>4.4344000000000001E-2</v>
      </c>
      <c r="I2457" s="88">
        <f>+IF(ISNUMBER(DATA!L1614),DATA!L1614,"n/a")</f>
        <v>525907.96</v>
      </c>
      <c r="J2457" s="79">
        <f>+IF(ISNUMBER(DATA!M1614),DATA!M1614,"n/a")</f>
        <v>4.4729999999999999E-2</v>
      </c>
      <c r="K2457" s="88">
        <f>+IF(ISNUMBER(DATA!N1614),DATA!N1614,"n/a")</f>
        <v>1031337.28</v>
      </c>
      <c r="L2457" s="79">
        <f>+IF(ISNUMBER(DATA!O1614),DATA!O1614,"n/a")</f>
        <v>-7.3220000000000004E-3</v>
      </c>
      <c r="M2457" s="68"/>
      <c r="N2457" s="68"/>
      <c r="O2457" s="68"/>
      <c r="P2457" s="68"/>
      <c r="Q2457" s="68"/>
      <c r="S2457" s="72"/>
      <c r="U2457" s="72"/>
      <c r="W2457" s="72"/>
      <c r="Y2457" s="72"/>
    </row>
    <row r="2458" spans="1:25" s="71" customFormat="1" x14ac:dyDescent="0.2">
      <c r="A2458" s="68" t="s">
        <v>11</v>
      </c>
      <c r="B2458" s="68" t="s">
        <v>23</v>
      </c>
      <c r="C2458" s="68" t="s">
        <v>9</v>
      </c>
      <c r="D2458" s="68" t="s">
        <v>281</v>
      </c>
      <c r="E2458" s="88">
        <f>+IF(ISNUMBER(DATA!H1615),DATA!H1615,"n/a")</f>
        <v>35638.160000000003</v>
      </c>
      <c r="F2458" s="79">
        <f>+IF(ISNUMBER(DATA!I1615),DATA!I1615,"n/a")</f>
        <v>5.0758999999999999E-2</v>
      </c>
      <c r="G2458" s="88">
        <f>+IF(ISNUMBER(DATA!J1615),DATA!J1615,"n/a")</f>
        <v>117825.17</v>
      </c>
      <c r="H2458" s="79">
        <f>+IF(ISNUMBER(DATA!K1615),DATA!K1615,"n/a")</f>
        <v>7.7253000000000002E-2</v>
      </c>
      <c r="I2458" s="88">
        <f>+IF(ISNUMBER(DATA!L1615),DATA!L1615,"n/a")</f>
        <v>248007.99</v>
      </c>
      <c r="J2458" s="79">
        <f>+IF(ISNUMBER(DATA!M1615),DATA!M1615,"n/a")</f>
        <v>0.17637700000000001</v>
      </c>
      <c r="K2458" s="88">
        <f>+IF(ISNUMBER(DATA!N1615),DATA!N1615,"n/a")</f>
        <v>477199.46</v>
      </c>
      <c r="L2458" s="79">
        <f>+IF(ISNUMBER(DATA!O1615),DATA!O1615,"n/a")</f>
        <v>0.202352</v>
      </c>
      <c r="M2458" s="68"/>
      <c r="N2458" s="68"/>
      <c r="O2458" s="68"/>
      <c r="P2458" s="68"/>
      <c r="Q2458" s="68"/>
      <c r="S2458" s="72"/>
      <c r="U2458" s="72"/>
      <c r="W2458" s="72"/>
      <c r="Y2458" s="72"/>
    </row>
    <row r="2459" spans="1:25" s="71" customFormat="1" x14ac:dyDescent="0.2">
      <c r="A2459" s="68" t="s">
        <v>11</v>
      </c>
      <c r="B2459" s="68" t="s">
        <v>23</v>
      </c>
      <c r="C2459" s="68" t="s">
        <v>9</v>
      </c>
      <c r="D2459" s="68" t="s">
        <v>282</v>
      </c>
      <c r="E2459" s="88">
        <f>+IF(ISNUMBER(DATA!H1616),DATA!H1616,"n/a")</f>
        <v>71897.149999999994</v>
      </c>
      <c r="F2459" s="79">
        <f>+IF(ISNUMBER(DATA!I1616),DATA!I1616,"n/a")</f>
        <v>0.14695900000000001</v>
      </c>
      <c r="G2459" s="88">
        <f>+IF(ISNUMBER(DATA!J1616),DATA!J1616,"n/a")</f>
        <v>231189.24</v>
      </c>
      <c r="H2459" s="79">
        <f>+IF(ISNUMBER(DATA!K1616),DATA!K1616,"n/a")</f>
        <v>0.121431</v>
      </c>
      <c r="I2459" s="88">
        <f>+IF(ISNUMBER(DATA!L1616),DATA!L1616,"n/a")</f>
        <v>492250.98</v>
      </c>
      <c r="J2459" s="79">
        <f>+IF(ISNUMBER(DATA!M1616),DATA!M1616,"n/a")</f>
        <v>0.123766</v>
      </c>
      <c r="K2459" s="88">
        <f>+IF(ISNUMBER(DATA!N1616),DATA!N1616,"n/a")</f>
        <v>981479.26</v>
      </c>
      <c r="L2459" s="79">
        <f>+IF(ISNUMBER(DATA!O1616),DATA!O1616,"n/a")</f>
        <v>0.121161</v>
      </c>
      <c r="M2459" s="68"/>
      <c r="N2459" s="68"/>
      <c r="O2459" s="68"/>
      <c r="P2459" s="68"/>
      <c r="Q2459" s="68"/>
      <c r="S2459" s="72"/>
      <c r="U2459" s="72"/>
      <c r="W2459" s="72"/>
      <c r="Y2459" s="72"/>
    </row>
    <row r="2460" spans="1:25" s="71" customFormat="1" x14ac:dyDescent="0.2">
      <c r="A2460" s="68" t="s">
        <v>11</v>
      </c>
      <c r="B2460" s="68" t="s">
        <v>23</v>
      </c>
      <c r="C2460" s="68" t="s">
        <v>9</v>
      </c>
      <c r="D2460" s="68" t="s">
        <v>283</v>
      </c>
      <c r="E2460" s="88">
        <f>+IF(ISNUMBER(DATA!H1617),DATA!H1617,"n/a")</f>
        <v>31737.02</v>
      </c>
      <c r="F2460" s="79">
        <f>+IF(ISNUMBER(DATA!I1617),DATA!I1617,"n/a")</f>
        <v>-0.16847599999999999</v>
      </c>
      <c r="G2460" s="88">
        <f>+IF(ISNUMBER(DATA!J1617),DATA!J1617,"n/a")</f>
        <v>110489.42</v>
      </c>
      <c r="H2460" s="79">
        <f>+IF(ISNUMBER(DATA!K1617),DATA!K1617,"n/a")</f>
        <v>-0.14394199999999999</v>
      </c>
      <c r="I2460" s="88">
        <f>+IF(ISNUMBER(DATA!L1617),DATA!L1617,"n/a")</f>
        <v>239980.2</v>
      </c>
      <c r="J2460" s="79">
        <f>+IF(ISNUMBER(DATA!M1617),DATA!M1617,"n/a")</f>
        <v>-0.14163899999999999</v>
      </c>
      <c r="K2460" s="88">
        <f>+IF(ISNUMBER(DATA!N1617),DATA!N1617,"n/a")</f>
        <v>507150.46</v>
      </c>
      <c r="L2460" s="79">
        <f>+IF(ISNUMBER(DATA!O1617),DATA!O1617,"n/a")</f>
        <v>-9.0581999999999996E-2</v>
      </c>
      <c r="M2460" s="68"/>
      <c r="N2460" s="68"/>
      <c r="O2460" s="68"/>
      <c r="P2460" s="68"/>
      <c r="Q2460" s="68"/>
      <c r="S2460" s="72"/>
      <c r="U2460" s="72"/>
      <c r="W2460" s="72"/>
      <c r="Y2460" s="72"/>
    </row>
    <row r="2461" spans="1:25" s="71" customFormat="1" x14ac:dyDescent="0.2">
      <c r="A2461" s="68" t="s">
        <v>11</v>
      </c>
      <c r="B2461" s="68" t="s">
        <v>23</v>
      </c>
      <c r="C2461" s="68" t="s">
        <v>9</v>
      </c>
      <c r="D2461" s="68" t="s">
        <v>284</v>
      </c>
      <c r="E2461" s="88">
        <f>+IF(ISNUMBER(DATA!H1618),DATA!H1618,"n/a")</f>
        <v>15867.16</v>
      </c>
      <c r="F2461" s="79">
        <f>+IF(ISNUMBER(DATA!I1618),DATA!I1618,"n/a")</f>
        <v>-2.1453E-2</v>
      </c>
      <c r="G2461" s="88">
        <f>+IF(ISNUMBER(DATA!J1618),DATA!J1618,"n/a")</f>
        <v>49881.97</v>
      </c>
      <c r="H2461" s="79">
        <f>+IF(ISNUMBER(DATA!K1618),DATA!K1618,"n/a")</f>
        <v>-6.0989000000000002E-2</v>
      </c>
      <c r="I2461" s="88">
        <f>+IF(ISNUMBER(DATA!L1618),DATA!L1618,"n/a")</f>
        <v>114897.2</v>
      </c>
      <c r="J2461" s="79">
        <f>+IF(ISNUMBER(DATA!M1618),DATA!M1618,"n/a")</f>
        <v>2.2744E-2</v>
      </c>
      <c r="K2461" s="88">
        <f>+IF(ISNUMBER(DATA!N1618),DATA!N1618,"n/a")</f>
        <v>225064.79</v>
      </c>
      <c r="L2461" s="79">
        <f>+IF(ISNUMBER(DATA!O1618),DATA!O1618,"n/a")</f>
        <v>1.2777999999999999E-2</v>
      </c>
      <c r="M2461" s="68"/>
      <c r="N2461" s="68"/>
      <c r="O2461" s="68"/>
      <c r="P2461" s="68"/>
      <c r="Q2461" s="68"/>
      <c r="S2461" s="72"/>
      <c r="U2461" s="72"/>
      <c r="W2461" s="72"/>
      <c r="Y2461" s="72"/>
    </row>
    <row r="2462" spans="1:25" s="71" customFormat="1" x14ac:dyDescent="0.2">
      <c r="A2462" s="68" t="s">
        <v>11</v>
      </c>
      <c r="B2462" s="68" t="s">
        <v>23</v>
      </c>
      <c r="C2462" s="68" t="s">
        <v>9</v>
      </c>
      <c r="D2462" s="68" t="s">
        <v>285</v>
      </c>
      <c r="E2462" s="88">
        <f>+IF(ISNUMBER(DATA!H1619),DATA!H1619,"n/a")</f>
        <v>35057.9</v>
      </c>
      <c r="F2462" s="79">
        <f>+IF(ISNUMBER(DATA!I1619),DATA!I1619,"n/a")</f>
        <v>9.9068000000000003E-2</v>
      </c>
      <c r="G2462" s="88">
        <f>+IF(ISNUMBER(DATA!J1619),DATA!J1619,"n/a")</f>
        <v>113409.43</v>
      </c>
      <c r="H2462" s="79">
        <f>+IF(ISNUMBER(DATA!K1619),DATA!K1619,"n/a")</f>
        <v>7.0650000000000004E-2</v>
      </c>
      <c r="I2462" s="88">
        <f>+IF(ISNUMBER(DATA!L1619),DATA!L1619,"n/a")</f>
        <v>246837.14</v>
      </c>
      <c r="J2462" s="79">
        <f>+IF(ISNUMBER(DATA!M1619),DATA!M1619,"n/a")</f>
        <v>0.14293600000000001</v>
      </c>
      <c r="K2462" s="88">
        <f>+IF(ISNUMBER(DATA!N1619),DATA!N1619,"n/a")</f>
        <v>498093.38</v>
      </c>
      <c r="L2462" s="79">
        <f>+IF(ISNUMBER(DATA!O1619),DATA!O1619,"n/a")</f>
        <v>0.19392999999999999</v>
      </c>
      <c r="M2462" s="68"/>
      <c r="N2462" s="68"/>
      <c r="O2462" s="68"/>
      <c r="P2462" s="68"/>
      <c r="Q2462" s="68"/>
      <c r="S2462" s="72"/>
      <c r="U2462" s="72"/>
      <c r="W2462" s="72"/>
      <c r="Y2462" s="72"/>
    </row>
    <row r="2463" spans="1:25" s="71" customFormat="1" x14ac:dyDescent="0.2">
      <c r="A2463" s="68" t="s">
        <v>11</v>
      </c>
      <c r="B2463" s="68" t="s">
        <v>23</v>
      </c>
      <c r="C2463" s="68" t="s">
        <v>9</v>
      </c>
      <c r="D2463" s="68" t="s">
        <v>286</v>
      </c>
      <c r="E2463" s="88">
        <f>+IF(ISNUMBER(DATA!H1620),DATA!H1620,"n/a")</f>
        <v>20529.759999999998</v>
      </c>
      <c r="F2463" s="79">
        <f>+IF(ISNUMBER(DATA!I1620),DATA!I1620,"n/a")</f>
        <v>0.184781</v>
      </c>
      <c r="G2463" s="88">
        <f>+IF(ISNUMBER(DATA!J1620),DATA!J1620,"n/a")</f>
        <v>67860.2</v>
      </c>
      <c r="H2463" s="79">
        <f>+IF(ISNUMBER(DATA!K1620),DATA!K1620,"n/a")</f>
        <v>0.16574800000000001</v>
      </c>
      <c r="I2463" s="88">
        <f>+IF(ISNUMBER(DATA!L1620),DATA!L1620,"n/a")</f>
        <v>144240.32000000001</v>
      </c>
      <c r="J2463" s="79">
        <f>+IF(ISNUMBER(DATA!M1620),DATA!M1620,"n/a")</f>
        <v>0.169322</v>
      </c>
      <c r="K2463" s="88">
        <f>+IF(ISNUMBER(DATA!N1620),DATA!N1620,"n/a")</f>
        <v>273808.71000000002</v>
      </c>
      <c r="L2463" s="79">
        <f>+IF(ISNUMBER(DATA!O1620),DATA!O1620,"n/a")</f>
        <v>0.138654</v>
      </c>
      <c r="M2463" s="68"/>
      <c r="N2463" s="68"/>
      <c r="O2463" s="68"/>
      <c r="P2463" s="68"/>
      <c r="Q2463" s="68"/>
      <c r="S2463" s="72"/>
      <c r="U2463" s="72"/>
      <c r="W2463" s="72"/>
      <c r="Y2463" s="72"/>
    </row>
    <row r="2464" spans="1:25" s="71" customFormat="1" x14ac:dyDescent="0.2">
      <c r="A2464" s="68" t="s">
        <v>11</v>
      </c>
      <c r="B2464" s="68" t="s">
        <v>23</v>
      </c>
      <c r="C2464" s="68" t="s">
        <v>9</v>
      </c>
      <c r="D2464" s="68" t="s">
        <v>287</v>
      </c>
      <c r="E2464" s="88">
        <f>+IF(ISNUMBER(DATA!H1621),DATA!H1621,"n/a")</f>
        <v>16297.48</v>
      </c>
      <c r="F2464" s="79">
        <f>+IF(ISNUMBER(DATA!I1621),DATA!I1621,"n/a")</f>
        <v>0.150889</v>
      </c>
      <c r="G2464" s="88">
        <f>+IF(ISNUMBER(DATA!J1621),DATA!J1621,"n/a")</f>
        <v>49966.97</v>
      </c>
      <c r="H2464" s="79">
        <f>+IF(ISNUMBER(DATA!K1621),DATA!K1621,"n/a")</f>
        <v>0.17666799999999999</v>
      </c>
      <c r="I2464" s="88">
        <f>+IF(ISNUMBER(DATA!L1621),DATA!L1621,"n/a")</f>
        <v>102906.61</v>
      </c>
      <c r="J2464" s="79">
        <f>+IF(ISNUMBER(DATA!M1621),DATA!M1621,"n/a")</f>
        <v>0.15581300000000001</v>
      </c>
      <c r="K2464" s="88">
        <f>+IF(ISNUMBER(DATA!N1621),DATA!N1621,"n/a")</f>
        <v>199220.39</v>
      </c>
      <c r="L2464" s="79">
        <f>+IF(ISNUMBER(DATA!O1621),DATA!O1621,"n/a")</f>
        <v>6.1323000000000003E-2</v>
      </c>
      <c r="M2464" s="68"/>
      <c r="N2464" s="68"/>
      <c r="O2464" s="68"/>
      <c r="P2464" s="68"/>
      <c r="Q2464" s="68"/>
      <c r="S2464" s="72"/>
      <c r="U2464" s="72"/>
      <c r="W2464" s="72"/>
      <c r="Y2464" s="72"/>
    </row>
    <row r="2465" spans="1:25" s="71" customFormat="1" x14ac:dyDescent="0.2">
      <c r="A2465" s="68" t="s">
        <v>11</v>
      </c>
      <c r="B2465" s="68" t="s">
        <v>23</v>
      </c>
      <c r="C2465" s="68" t="s">
        <v>9</v>
      </c>
      <c r="D2465" s="68" t="s">
        <v>288</v>
      </c>
      <c r="E2465" s="88">
        <f>+IF(ISNUMBER(DATA!H1622),DATA!H1622,"n/a")</f>
        <v>15234.28</v>
      </c>
      <c r="F2465" s="79">
        <f>+IF(ISNUMBER(DATA!I1622),DATA!I1622,"n/a")</f>
        <v>9.5020999999999994E-2</v>
      </c>
      <c r="G2465" s="88">
        <f>+IF(ISNUMBER(DATA!J1622),DATA!J1622,"n/a")</f>
        <v>49737.16</v>
      </c>
      <c r="H2465" s="79">
        <f>+IF(ISNUMBER(DATA!K1622),DATA!K1622,"n/a")</f>
        <v>0.108185</v>
      </c>
      <c r="I2465" s="88">
        <f>+IF(ISNUMBER(DATA!L1622),DATA!L1622,"n/a")</f>
        <v>103861.05</v>
      </c>
      <c r="J2465" s="79">
        <f>+IF(ISNUMBER(DATA!M1622),DATA!M1622,"n/a")</f>
        <v>6.5928E-2</v>
      </c>
      <c r="K2465" s="88">
        <f>+IF(ISNUMBER(DATA!N1622),DATA!N1622,"n/a")</f>
        <v>206959.4</v>
      </c>
      <c r="L2465" s="79">
        <f>+IF(ISNUMBER(DATA!O1622),DATA!O1622,"n/a")</f>
        <v>7.8486E-2</v>
      </c>
      <c r="M2465" s="68"/>
      <c r="N2465" s="68"/>
      <c r="O2465" s="68"/>
      <c r="P2465" s="68"/>
      <c r="Q2465" s="68"/>
      <c r="S2465" s="72"/>
      <c r="U2465" s="72"/>
      <c r="W2465" s="72"/>
      <c r="Y2465" s="72"/>
    </row>
    <row r="2466" spans="1:25" s="71" customFormat="1" x14ac:dyDescent="0.2">
      <c r="A2466" s="68" t="s">
        <v>11</v>
      </c>
      <c r="B2466" s="68" t="s">
        <v>23</v>
      </c>
      <c r="C2466" s="68" t="s">
        <v>9</v>
      </c>
      <c r="D2466" s="68" t="s">
        <v>289</v>
      </c>
      <c r="E2466" s="88">
        <f>+IF(ISNUMBER(DATA!H1623),DATA!H1623,"n/a")</f>
        <v>36613.46</v>
      </c>
      <c r="F2466" s="79">
        <f>+IF(ISNUMBER(DATA!I1623),DATA!I1623,"n/a")</f>
        <v>0.18379799999999999</v>
      </c>
      <c r="G2466" s="88">
        <f>+IF(ISNUMBER(DATA!J1623),DATA!J1623,"n/a")</f>
        <v>117254.7</v>
      </c>
      <c r="H2466" s="79">
        <f>+IF(ISNUMBER(DATA!K1623),DATA!K1623,"n/a")</f>
        <v>0.1593</v>
      </c>
      <c r="I2466" s="88">
        <f>+IF(ISNUMBER(DATA!L1623),DATA!L1623,"n/a")</f>
        <v>248053.81</v>
      </c>
      <c r="J2466" s="79">
        <f>+IF(ISNUMBER(DATA!M1623),DATA!M1623,"n/a")</f>
        <v>0.22809299999999999</v>
      </c>
      <c r="K2466" s="88">
        <f>+IF(ISNUMBER(DATA!N1623),DATA!N1623,"n/a")</f>
        <v>481129.86</v>
      </c>
      <c r="L2466" s="79">
        <f>+IF(ISNUMBER(DATA!O1623),DATA!O1623,"n/a")</f>
        <v>0.18506900000000001</v>
      </c>
      <c r="M2466" s="68"/>
      <c r="N2466" s="68"/>
      <c r="O2466" s="68"/>
      <c r="P2466" s="68"/>
      <c r="Q2466" s="68"/>
      <c r="S2466" s="72"/>
      <c r="U2466" s="72"/>
      <c r="W2466" s="72"/>
      <c r="Y2466" s="72"/>
    </row>
    <row r="2467" spans="1:25" s="71" customFormat="1" x14ac:dyDescent="0.2">
      <c r="A2467" s="68" t="s">
        <v>11</v>
      </c>
      <c r="B2467" s="68" t="s">
        <v>23</v>
      </c>
      <c r="C2467" s="68" t="s">
        <v>9</v>
      </c>
      <c r="D2467" s="68" t="s">
        <v>290</v>
      </c>
      <c r="E2467" s="88">
        <f>+IF(ISNUMBER(DATA!H1624),DATA!H1624,"n/a")</f>
        <v>20447.66</v>
      </c>
      <c r="F2467" s="79">
        <f>+IF(ISNUMBER(DATA!I1624),DATA!I1624,"n/a")</f>
        <v>0.49751899999999999</v>
      </c>
      <c r="G2467" s="88">
        <f>+IF(ISNUMBER(DATA!J1624),DATA!J1624,"n/a")</f>
        <v>66787.62</v>
      </c>
      <c r="H2467" s="79">
        <f>+IF(ISNUMBER(DATA!K1624),DATA!K1624,"n/a")</f>
        <v>0.53961899999999996</v>
      </c>
      <c r="I2467" s="88">
        <f>+IF(ISNUMBER(DATA!L1624),DATA!L1624,"n/a")</f>
        <v>137215.07</v>
      </c>
      <c r="J2467" s="79">
        <f>+IF(ISNUMBER(DATA!M1624),DATA!M1624,"n/a")</f>
        <v>0.63650300000000004</v>
      </c>
      <c r="K2467" s="88">
        <f>+IF(ISNUMBER(DATA!N1624),DATA!N1624,"n/a")</f>
        <v>259688.44</v>
      </c>
      <c r="L2467" s="79">
        <f>+IF(ISNUMBER(DATA!O1624),DATA!O1624,"n/a")</f>
        <v>0.55410700000000002</v>
      </c>
      <c r="M2467" s="68"/>
      <c r="N2467" s="68"/>
      <c r="O2467" s="68"/>
      <c r="P2467" s="68"/>
      <c r="Q2467" s="68"/>
      <c r="S2467" s="72"/>
      <c r="U2467" s="72"/>
      <c r="W2467" s="72"/>
      <c r="Y2467" s="72"/>
    </row>
    <row r="2468" spans="1:25" s="71" customFormat="1" x14ac:dyDescent="0.2">
      <c r="A2468" s="68" t="s">
        <v>11</v>
      </c>
      <c r="B2468" s="68" t="s">
        <v>23</v>
      </c>
      <c r="C2468" s="68" t="s">
        <v>9</v>
      </c>
      <c r="D2468" s="68" t="s">
        <v>291</v>
      </c>
      <c r="E2468" s="88">
        <f>+IF(ISNUMBER(DATA!H1625),DATA!H1625,"n/a")</f>
        <v>23831.29</v>
      </c>
      <c r="F2468" s="79">
        <f>+IF(ISNUMBER(DATA!I1625),DATA!I1625,"n/a")</f>
        <v>-4.0127000000000003E-2</v>
      </c>
      <c r="G2468" s="88">
        <f>+IF(ISNUMBER(DATA!J1625),DATA!J1625,"n/a")</f>
        <v>77042.080000000002</v>
      </c>
      <c r="H2468" s="79">
        <f>+IF(ISNUMBER(DATA!K1625),DATA!K1625,"n/a")</f>
        <v>-5.8864E-2</v>
      </c>
      <c r="I2468" s="88">
        <f>+IF(ISNUMBER(DATA!L1625),DATA!L1625,"n/a")</f>
        <v>160846.39999999999</v>
      </c>
      <c r="J2468" s="79">
        <f>+IF(ISNUMBER(DATA!M1625),DATA!M1625,"n/a")</f>
        <v>-0.11841500000000001</v>
      </c>
      <c r="K2468" s="88">
        <f>+IF(ISNUMBER(DATA!N1625),DATA!N1625,"n/a")</f>
        <v>343158.14</v>
      </c>
      <c r="L2468" s="79">
        <f>+IF(ISNUMBER(DATA!O1625),DATA!O1625,"n/a")</f>
        <v>-6.0075999999999997E-2</v>
      </c>
      <c r="M2468" s="68"/>
      <c r="N2468" s="68"/>
      <c r="O2468" s="68"/>
      <c r="P2468" s="68"/>
      <c r="Q2468" s="68"/>
      <c r="S2468" s="72"/>
      <c r="U2468" s="72"/>
      <c r="W2468" s="72"/>
      <c r="Y2468" s="72"/>
    </row>
    <row r="2469" spans="1:25" s="71" customFormat="1" x14ac:dyDescent="0.2">
      <c r="A2469" s="68" t="s">
        <v>11</v>
      </c>
      <c r="B2469" s="68" t="s">
        <v>23</v>
      </c>
      <c r="C2469" s="68" t="s">
        <v>9</v>
      </c>
      <c r="D2469" s="68" t="s">
        <v>292</v>
      </c>
      <c r="E2469" s="88">
        <f>+IF(ISNUMBER(DATA!H1626),DATA!H1626,"n/a")</f>
        <v>21972.23</v>
      </c>
      <c r="F2469" s="79">
        <f>+IF(ISNUMBER(DATA!I1626),DATA!I1626,"n/a")</f>
        <v>0.177734</v>
      </c>
      <c r="G2469" s="88">
        <f>+IF(ISNUMBER(DATA!J1626),DATA!J1626,"n/a")</f>
        <v>61060.74</v>
      </c>
      <c r="H2469" s="79">
        <f>+IF(ISNUMBER(DATA!K1626),DATA!K1626,"n/a")</f>
        <v>-1.0897E-2</v>
      </c>
      <c r="I2469" s="88">
        <f>+IF(ISNUMBER(DATA!L1626),DATA!L1626,"n/a")</f>
        <v>118246.44</v>
      </c>
      <c r="J2469" s="79">
        <f>+IF(ISNUMBER(DATA!M1626),DATA!M1626,"n/a")</f>
        <v>-0.15526400000000001</v>
      </c>
      <c r="K2469" s="88">
        <f>+IF(ISNUMBER(DATA!N1626),DATA!N1626,"n/a")</f>
        <v>249546.72</v>
      </c>
      <c r="L2469" s="79">
        <f>+IF(ISNUMBER(DATA!O1626),DATA!O1626,"n/a")</f>
        <v>-0.119687</v>
      </c>
      <c r="M2469" s="68"/>
      <c r="N2469" s="68"/>
      <c r="O2469" s="68"/>
      <c r="P2469" s="68"/>
      <c r="Q2469" s="68"/>
      <c r="S2469" s="72"/>
      <c r="U2469" s="72"/>
      <c r="W2469" s="72"/>
      <c r="Y2469" s="72"/>
    </row>
    <row r="2470" spans="1:25" s="71" customFormat="1" x14ac:dyDescent="0.2">
      <c r="A2470" s="68" t="s">
        <v>11</v>
      </c>
      <c r="B2470" s="68" t="s">
        <v>23</v>
      </c>
      <c r="C2470" s="68" t="s">
        <v>9</v>
      </c>
      <c r="D2470" s="68" t="s">
        <v>293</v>
      </c>
      <c r="E2470" s="88">
        <f>+IF(ISNUMBER(DATA!H1627),DATA!H1627,"n/a")</f>
        <v>51147.12</v>
      </c>
      <c r="F2470" s="79">
        <f>+IF(ISNUMBER(DATA!I1627),DATA!I1627,"n/a")</f>
        <v>7.5326000000000004E-2</v>
      </c>
      <c r="G2470" s="88">
        <f>+IF(ISNUMBER(DATA!J1627),DATA!J1627,"n/a")</f>
        <v>161951.34</v>
      </c>
      <c r="H2470" s="79">
        <f>+IF(ISNUMBER(DATA!K1627),DATA!K1627,"n/a")</f>
        <v>4.6049E-2</v>
      </c>
      <c r="I2470" s="88">
        <f>+IF(ISNUMBER(DATA!L1627),DATA!L1627,"n/a")</f>
        <v>344864.55</v>
      </c>
      <c r="J2470" s="79">
        <f>+IF(ISNUMBER(DATA!M1627),DATA!M1627,"n/a")</f>
        <v>5.7835999999999999E-2</v>
      </c>
      <c r="K2470" s="88">
        <f>+IF(ISNUMBER(DATA!N1627),DATA!N1627,"n/a")</f>
        <v>649052.68000000005</v>
      </c>
      <c r="L2470" s="79">
        <f>+IF(ISNUMBER(DATA!O1627),DATA!O1627,"n/a")</f>
        <v>-1.4906000000000001E-2</v>
      </c>
      <c r="M2470" s="68"/>
      <c r="N2470" s="68"/>
      <c r="O2470" s="68"/>
      <c r="P2470" s="68"/>
      <c r="Q2470" s="68"/>
      <c r="S2470" s="72"/>
      <c r="U2470" s="72"/>
      <c r="W2470" s="72"/>
      <c r="Y2470" s="72"/>
    </row>
    <row r="2471" spans="1:25" s="71" customFormat="1" x14ac:dyDescent="0.2">
      <c r="A2471" s="68" t="s">
        <v>11</v>
      </c>
      <c r="B2471" s="68" t="s">
        <v>23</v>
      </c>
      <c r="C2471" s="68" t="s">
        <v>9</v>
      </c>
      <c r="D2471" s="68" t="s">
        <v>294</v>
      </c>
      <c r="E2471" s="88">
        <f>+IF(ISNUMBER(DATA!H1628),DATA!H1628,"n/a")</f>
        <v>38359.19</v>
      </c>
      <c r="F2471" s="79">
        <f>+IF(ISNUMBER(DATA!I1628),DATA!I1628,"n/a")</f>
        <v>-2.4417999999999999E-2</v>
      </c>
      <c r="G2471" s="88">
        <f>+IF(ISNUMBER(DATA!J1628),DATA!J1628,"n/a")</f>
        <v>146987.1</v>
      </c>
      <c r="H2471" s="79">
        <f>+IF(ISNUMBER(DATA!K1628),DATA!K1628,"n/a")</f>
        <v>0.126749</v>
      </c>
      <c r="I2471" s="88">
        <f>+IF(ISNUMBER(DATA!L1628),DATA!L1628,"n/a")</f>
        <v>307024.65999999997</v>
      </c>
      <c r="J2471" s="79">
        <f>+IF(ISNUMBER(DATA!M1628),DATA!M1628,"n/a")</f>
        <v>8.8095999999999994E-2</v>
      </c>
      <c r="K2471" s="88">
        <f>+IF(ISNUMBER(DATA!N1628),DATA!N1628,"n/a")</f>
        <v>581466.85</v>
      </c>
      <c r="L2471" s="79">
        <f>+IF(ISNUMBER(DATA!O1628),DATA!O1628,"n/a")</f>
        <v>3.3749000000000001E-2</v>
      </c>
      <c r="M2471" s="68"/>
      <c r="N2471" s="68"/>
      <c r="O2471" s="68"/>
      <c r="P2471" s="68"/>
      <c r="Q2471" s="68"/>
      <c r="S2471" s="72"/>
      <c r="U2471" s="72"/>
      <c r="W2471" s="72"/>
      <c r="Y2471" s="72"/>
    </row>
    <row r="2472" spans="1:25" s="71" customFormat="1" x14ac:dyDescent="0.2">
      <c r="A2472" s="68" t="s">
        <v>11</v>
      </c>
      <c r="B2472" s="68" t="s">
        <v>23</v>
      </c>
      <c r="C2472" s="68" t="s">
        <v>9</v>
      </c>
      <c r="D2472" s="68" t="s">
        <v>295</v>
      </c>
      <c r="E2472" s="88">
        <f>+IF(ISNUMBER(DATA!H1629),DATA!H1629,"n/a")</f>
        <v>22923.67</v>
      </c>
      <c r="F2472" s="79">
        <f>+IF(ISNUMBER(DATA!I1629),DATA!I1629,"n/a")</f>
        <v>3.8302999999999997E-2</v>
      </c>
      <c r="G2472" s="88">
        <f>+IF(ISNUMBER(DATA!J1629),DATA!J1629,"n/a")</f>
        <v>73231.710000000006</v>
      </c>
      <c r="H2472" s="79">
        <f>+IF(ISNUMBER(DATA!K1629),DATA!K1629,"n/a")</f>
        <v>4.0473000000000002E-2</v>
      </c>
      <c r="I2472" s="88">
        <f>+IF(ISNUMBER(DATA!L1629),DATA!L1629,"n/a")</f>
        <v>157257.03</v>
      </c>
      <c r="J2472" s="79">
        <f>+IF(ISNUMBER(DATA!M1629),DATA!M1629,"n/a")</f>
        <v>0.10620499999999999</v>
      </c>
      <c r="K2472" s="88">
        <f>+IF(ISNUMBER(DATA!N1629),DATA!N1629,"n/a")</f>
        <v>310794.90000000002</v>
      </c>
      <c r="L2472" s="79">
        <f>+IF(ISNUMBER(DATA!O1629),DATA!O1629,"n/a")</f>
        <v>4.4436000000000003E-2</v>
      </c>
      <c r="M2472" s="68"/>
      <c r="N2472" s="68"/>
      <c r="O2472" s="68"/>
      <c r="P2472" s="68"/>
      <c r="Q2472" s="68"/>
      <c r="S2472" s="72"/>
      <c r="U2472" s="72"/>
      <c r="W2472" s="72"/>
      <c r="Y2472" s="72"/>
    </row>
    <row r="2473" spans="1:25" s="71" customFormat="1" x14ac:dyDescent="0.2">
      <c r="A2473" s="68" t="s">
        <v>11</v>
      </c>
      <c r="B2473" s="68" t="s">
        <v>23</v>
      </c>
      <c r="C2473" s="68" t="s">
        <v>9</v>
      </c>
      <c r="D2473" s="68" t="s">
        <v>296</v>
      </c>
      <c r="E2473" s="88">
        <f>+IF(ISNUMBER(DATA!H1630),DATA!H1630,"n/a")</f>
        <v>14437.82</v>
      </c>
      <c r="F2473" s="79">
        <f>+IF(ISNUMBER(DATA!I1630),DATA!I1630,"n/a")</f>
        <v>-7.8459000000000001E-2</v>
      </c>
      <c r="G2473" s="88">
        <f>+IF(ISNUMBER(DATA!J1630),DATA!J1630,"n/a")</f>
        <v>49042.58</v>
      </c>
      <c r="H2473" s="79">
        <f>+IF(ISNUMBER(DATA!K1630),DATA!K1630,"n/a")</f>
        <v>-9.6425999999999998E-2</v>
      </c>
      <c r="I2473" s="88">
        <f>+IF(ISNUMBER(DATA!L1630),DATA!L1630,"n/a")</f>
        <v>103037.95</v>
      </c>
      <c r="J2473" s="79">
        <f>+IF(ISNUMBER(DATA!M1630),DATA!M1630,"n/a")</f>
        <v>-9.7699999999999995E-2</v>
      </c>
      <c r="K2473" s="88">
        <f>+IF(ISNUMBER(DATA!N1630),DATA!N1630,"n/a")</f>
        <v>214027.91</v>
      </c>
      <c r="L2473" s="79">
        <f>+IF(ISNUMBER(DATA!O1630),DATA!O1630,"n/a")</f>
        <v>-1.2439E-2</v>
      </c>
      <c r="M2473" s="68"/>
      <c r="N2473" s="68"/>
      <c r="O2473" s="68"/>
      <c r="P2473" s="68"/>
      <c r="Q2473" s="68"/>
      <c r="S2473" s="72"/>
      <c r="U2473" s="72"/>
      <c r="W2473" s="72"/>
      <c r="Y2473" s="72"/>
    </row>
    <row r="2474" spans="1:25" s="71" customFormat="1" x14ac:dyDescent="0.2">
      <c r="A2474" s="68" t="s">
        <v>11</v>
      </c>
      <c r="B2474" s="68" t="s">
        <v>23</v>
      </c>
      <c r="C2474" s="68" t="s">
        <v>9</v>
      </c>
      <c r="D2474" s="68" t="s">
        <v>297</v>
      </c>
      <c r="E2474" s="88">
        <f>+IF(ISNUMBER(DATA!H1631),DATA!H1631,"n/a")</f>
        <v>24417.75</v>
      </c>
      <c r="F2474" s="79">
        <f>+IF(ISNUMBER(DATA!I1631),DATA!I1631,"n/a")</f>
        <v>7.0650000000000004E-2</v>
      </c>
      <c r="G2474" s="88">
        <f>+IF(ISNUMBER(DATA!J1631),DATA!J1631,"n/a")</f>
        <v>80425.5</v>
      </c>
      <c r="H2474" s="79">
        <f>+IF(ISNUMBER(DATA!K1631),DATA!K1631,"n/a")</f>
        <v>5.5309999999999998E-2</v>
      </c>
      <c r="I2474" s="88">
        <f>+IF(ISNUMBER(DATA!L1631),DATA!L1631,"n/a")</f>
        <v>171174.37</v>
      </c>
      <c r="J2474" s="79">
        <f>+IF(ISNUMBER(DATA!M1631),DATA!M1631,"n/a")</f>
        <v>0.13364100000000001</v>
      </c>
      <c r="K2474" s="88">
        <f>+IF(ISNUMBER(DATA!N1631),DATA!N1631,"n/a")</f>
        <v>339136.74</v>
      </c>
      <c r="L2474" s="79">
        <f>+IF(ISNUMBER(DATA!O1631),DATA!O1631,"n/a")</f>
        <v>0.153256</v>
      </c>
      <c r="M2474" s="68"/>
      <c r="N2474" s="68"/>
      <c r="O2474" s="68"/>
      <c r="P2474" s="68"/>
      <c r="Q2474" s="68"/>
      <c r="S2474" s="72"/>
      <c r="U2474" s="72"/>
      <c r="W2474" s="72"/>
      <c r="Y2474" s="72"/>
    </row>
    <row r="2475" spans="1:25" s="71" customFormat="1" x14ac:dyDescent="0.2">
      <c r="A2475" s="68" t="s">
        <v>11</v>
      </c>
      <c r="B2475" s="68" t="s">
        <v>23</v>
      </c>
      <c r="C2475" s="68" t="s">
        <v>9</v>
      </c>
      <c r="D2475" s="68" t="s">
        <v>298</v>
      </c>
      <c r="E2475" s="88">
        <f>+IF(ISNUMBER(DATA!H1632),DATA!H1632,"n/a")</f>
        <v>4605.3</v>
      </c>
      <c r="F2475" s="79">
        <f>+IF(ISNUMBER(DATA!I1632),DATA!I1632,"n/a")</f>
        <v>-0.53931799999999996</v>
      </c>
      <c r="G2475" s="88">
        <f>+IF(ISNUMBER(DATA!J1632),DATA!J1632,"n/a")</f>
        <v>14410.52</v>
      </c>
      <c r="H2475" s="79">
        <f>+IF(ISNUMBER(DATA!K1632),DATA!K1632,"n/a")</f>
        <v>-0.55664100000000005</v>
      </c>
      <c r="I2475" s="88">
        <f>+IF(ISNUMBER(DATA!L1632),DATA!L1632,"n/a")</f>
        <v>30284.62</v>
      </c>
      <c r="J2475" s="79">
        <f>+IF(ISNUMBER(DATA!M1632),DATA!M1632,"n/a")</f>
        <v>-0.54865699999999995</v>
      </c>
      <c r="K2475" s="88">
        <f>+IF(ISNUMBER(DATA!N1632),DATA!N1632,"n/a")</f>
        <v>64407.49</v>
      </c>
      <c r="L2475" s="79">
        <f>+IF(ISNUMBER(DATA!O1632),DATA!O1632,"n/a")</f>
        <v>-0.50565899999999997</v>
      </c>
      <c r="M2475" s="68"/>
      <c r="N2475" s="68"/>
      <c r="O2475" s="68"/>
      <c r="P2475" s="68"/>
      <c r="Q2475" s="68"/>
      <c r="S2475" s="72"/>
      <c r="U2475" s="72"/>
      <c r="W2475" s="72"/>
      <c r="Y2475" s="72"/>
    </row>
    <row r="2476" spans="1:25" s="71" customFormat="1" x14ac:dyDescent="0.2">
      <c r="A2476" s="68" t="s">
        <v>11</v>
      </c>
      <c r="B2476" s="68" t="s">
        <v>23</v>
      </c>
      <c r="C2476" s="68" t="s">
        <v>9</v>
      </c>
      <c r="D2476" s="68" t="s">
        <v>299</v>
      </c>
      <c r="E2476" s="88">
        <f>+IF(ISNUMBER(DATA!H1633),DATA!H1633,"n/a")</f>
        <v>68058.22</v>
      </c>
      <c r="F2476" s="79">
        <f>+IF(ISNUMBER(DATA!I1633),DATA!I1633,"n/a")</f>
        <v>3.7560000000000003E-2</v>
      </c>
      <c r="G2476" s="88">
        <f>+IF(ISNUMBER(DATA!J1633),DATA!J1633,"n/a")</f>
        <v>218503.63</v>
      </c>
      <c r="H2476" s="79">
        <f>+IF(ISNUMBER(DATA!K1633),DATA!K1633,"n/a")</f>
        <v>8.0870000000000004E-3</v>
      </c>
      <c r="I2476" s="88">
        <f>+IF(ISNUMBER(DATA!L1633),DATA!L1633,"n/a")</f>
        <v>453865.04</v>
      </c>
      <c r="J2476" s="79">
        <f>+IF(ISNUMBER(DATA!M1633),DATA!M1633,"n/a")</f>
        <v>5.0743999999999997E-2</v>
      </c>
      <c r="K2476" s="88">
        <f>+IF(ISNUMBER(DATA!N1633),DATA!N1633,"n/a")</f>
        <v>933691.73</v>
      </c>
      <c r="L2476" s="79">
        <f>+IF(ISNUMBER(DATA!O1633),DATA!O1633,"n/a")</f>
        <v>2.6079999999999999E-2</v>
      </c>
      <c r="M2476" s="68"/>
      <c r="N2476" s="68"/>
      <c r="O2476" s="68"/>
      <c r="P2476" s="68"/>
      <c r="Q2476" s="68"/>
      <c r="S2476" s="72"/>
      <c r="U2476" s="72"/>
      <c r="W2476" s="72"/>
      <c r="Y2476" s="72"/>
    </row>
    <row r="2477" spans="1:25" s="71" customFormat="1" x14ac:dyDescent="0.2">
      <c r="A2477" s="68" t="s">
        <v>11</v>
      </c>
      <c r="B2477" s="68" t="s">
        <v>23</v>
      </c>
      <c r="C2477" s="68" t="s">
        <v>9</v>
      </c>
      <c r="D2477" s="68" t="s">
        <v>300</v>
      </c>
      <c r="E2477" s="88">
        <f>+IF(ISNUMBER(DATA!H1634),DATA!H1634,"n/a")</f>
        <v>7309.98</v>
      </c>
      <c r="F2477" s="79">
        <f>+IF(ISNUMBER(DATA!I1634),DATA!I1634,"n/a")</f>
        <v>-2.1887E-2</v>
      </c>
      <c r="G2477" s="88">
        <f>+IF(ISNUMBER(DATA!J1634),DATA!J1634,"n/a")</f>
        <v>22583.85</v>
      </c>
      <c r="H2477" s="79">
        <f>+IF(ISNUMBER(DATA!K1634),DATA!K1634,"n/a")</f>
        <v>-6.6042000000000003E-2</v>
      </c>
      <c r="I2477" s="88">
        <f>+IF(ISNUMBER(DATA!L1634),DATA!L1634,"n/a")</f>
        <v>46042.07</v>
      </c>
      <c r="J2477" s="79">
        <f>+IF(ISNUMBER(DATA!M1634),DATA!M1634,"n/a")</f>
        <v>-2.0122000000000001E-2</v>
      </c>
      <c r="K2477" s="88">
        <f>+IF(ISNUMBER(DATA!N1634),DATA!N1634,"n/a")</f>
        <v>89252.99</v>
      </c>
      <c r="L2477" s="79">
        <f>+IF(ISNUMBER(DATA!O1634),DATA!O1634,"n/a")</f>
        <v>3.7441000000000002E-2</v>
      </c>
      <c r="M2477" s="68"/>
      <c r="N2477" s="68"/>
      <c r="O2477" s="68"/>
      <c r="P2477" s="68"/>
      <c r="Q2477" s="68"/>
      <c r="S2477" s="72"/>
      <c r="U2477" s="72"/>
      <c r="W2477" s="72"/>
      <c r="Y2477" s="72"/>
    </row>
    <row r="2478" spans="1:25" s="71" customFormat="1" x14ac:dyDescent="0.2">
      <c r="A2478" s="68" t="s">
        <v>11</v>
      </c>
      <c r="B2478" s="68" t="s">
        <v>23</v>
      </c>
      <c r="C2478" s="68" t="s">
        <v>9</v>
      </c>
      <c r="D2478" s="68" t="s">
        <v>301</v>
      </c>
      <c r="E2478" s="88">
        <f>+IF(ISNUMBER(DATA!H1635),DATA!H1635,"n/a")</f>
        <v>70876.070000000007</v>
      </c>
      <c r="F2478" s="79">
        <f>+IF(ISNUMBER(DATA!I1635),DATA!I1635,"n/a")</f>
        <v>9.7300999999999999E-2</v>
      </c>
      <c r="G2478" s="88">
        <f>+IF(ISNUMBER(DATA!J1635),DATA!J1635,"n/a")</f>
        <v>236062.8</v>
      </c>
      <c r="H2478" s="79">
        <f>+IF(ISNUMBER(DATA!K1635),DATA!K1635,"n/a")</f>
        <v>0.124101</v>
      </c>
      <c r="I2478" s="88">
        <f>+IF(ISNUMBER(DATA!L1635),DATA!L1635,"n/a")</f>
        <v>479832.64</v>
      </c>
      <c r="J2478" s="79">
        <f>+IF(ISNUMBER(DATA!M1635),DATA!M1635,"n/a")</f>
        <v>0.17342099999999999</v>
      </c>
      <c r="K2478" s="88">
        <f>+IF(ISNUMBER(DATA!N1635),DATA!N1635,"n/a")</f>
        <v>949689.34</v>
      </c>
      <c r="L2478" s="79">
        <f>+IF(ISNUMBER(DATA!O1635),DATA!O1635,"n/a")</f>
        <v>0.15748799999999999</v>
      </c>
      <c r="M2478" s="68"/>
      <c r="N2478" s="68"/>
      <c r="O2478" s="68"/>
      <c r="P2478" s="68"/>
      <c r="Q2478" s="68"/>
      <c r="S2478" s="72"/>
      <c r="U2478" s="72"/>
      <c r="W2478" s="72"/>
      <c r="Y2478" s="72"/>
    </row>
    <row r="2479" spans="1:25" s="71" customFormat="1" x14ac:dyDescent="0.2">
      <c r="A2479" s="68" t="s">
        <v>11</v>
      </c>
      <c r="B2479" s="68" t="s">
        <v>23</v>
      </c>
      <c r="C2479" s="68" t="s">
        <v>9</v>
      </c>
      <c r="D2479" s="68" t="s">
        <v>302</v>
      </c>
      <c r="E2479" s="88">
        <f>+IF(ISNUMBER(DATA!H1636),DATA!H1636,"n/a")</f>
        <v>3742.48</v>
      </c>
      <c r="F2479" s="79">
        <f>+IF(ISNUMBER(DATA!I1636),DATA!I1636,"n/a")</f>
        <v>0.152252</v>
      </c>
      <c r="G2479" s="88">
        <f>+IF(ISNUMBER(DATA!J1636),DATA!J1636,"n/a")</f>
        <v>11721.36</v>
      </c>
      <c r="H2479" s="79">
        <f>+IF(ISNUMBER(DATA!K1636),DATA!K1636,"n/a")</f>
        <v>-0.21785299999999999</v>
      </c>
      <c r="I2479" s="88">
        <f>+IF(ISNUMBER(DATA!L1636),DATA!L1636,"n/a")</f>
        <v>26041.46</v>
      </c>
      <c r="J2479" s="79">
        <f>+IF(ISNUMBER(DATA!M1636),DATA!M1636,"n/a")</f>
        <v>-0.63914599999999999</v>
      </c>
      <c r="K2479" s="88">
        <f>+IF(ISNUMBER(DATA!N1636),DATA!N1636,"n/a")</f>
        <v>53085.59</v>
      </c>
      <c r="L2479" s="79">
        <f>+IF(ISNUMBER(DATA!O1636),DATA!O1636,"n/a")</f>
        <v>-0.73239799999999999</v>
      </c>
      <c r="M2479" s="68"/>
      <c r="N2479" s="68"/>
      <c r="O2479" s="68"/>
      <c r="P2479" s="68"/>
      <c r="Q2479" s="68"/>
      <c r="S2479" s="72"/>
      <c r="U2479" s="72"/>
      <c r="W2479" s="72"/>
      <c r="Y2479" s="72"/>
    </row>
    <row r="2480" spans="1:25" s="71" customFormat="1" x14ac:dyDescent="0.2">
      <c r="A2480" s="68" t="s">
        <v>11</v>
      </c>
      <c r="B2480" s="68" t="s">
        <v>23</v>
      </c>
      <c r="C2480" s="68" t="s">
        <v>9</v>
      </c>
      <c r="D2480" s="68" t="s">
        <v>303</v>
      </c>
      <c r="E2480" s="88">
        <f>+IF(ISNUMBER(DATA!H1637),DATA!H1637,"n/a")</f>
        <v>7412.53</v>
      </c>
      <c r="F2480" s="79">
        <f>+IF(ISNUMBER(DATA!I1637),DATA!I1637,"n/a")</f>
        <v>-0.54946499999999998</v>
      </c>
      <c r="G2480" s="88">
        <f>+IF(ISNUMBER(DATA!J1637),DATA!J1637,"n/a")</f>
        <v>23836.65</v>
      </c>
      <c r="H2480" s="79">
        <f>+IF(ISNUMBER(DATA!K1637),DATA!K1637,"n/a")</f>
        <v>-0.59892000000000001</v>
      </c>
      <c r="I2480" s="88">
        <f>+IF(ISNUMBER(DATA!L1637),DATA!L1637,"n/a")</f>
        <v>75706.52</v>
      </c>
      <c r="J2480" s="79">
        <f>+IF(ISNUMBER(DATA!M1637),DATA!M1637,"n/a")</f>
        <v>-0.49627100000000002</v>
      </c>
      <c r="K2480" s="88">
        <f>+IF(ISNUMBER(DATA!N1637),DATA!N1637,"n/a")</f>
        <v>212915.09</v>
      </c>
      <c r="L2480" s="79">
        <f>+IF(ISNUMBER(DATA!O1637),DATA!O1637,"n/a")</f>
        <v>-0.29402400000000001</v>
      </c>
      <c r="M2480" s="68"/>
      <c r="N2480" s="68"/>
      <c r="O2480" s="68"/>
      <c r="P2480" s="68"/>
      <c r="Q2480" s="68"/>
      <c r="S2480" s="72"/>
      <c r="U2480" s="72"/>
      <c r="W2480" s="72"/>
      <c r="Y2480" s="72"/>
    </row>
    <row r="2481" spans="1:25" s="71" customFormat="1" x14ac:dyDescent="0.2">
      <c r="A2481" s="68" t="s">
        <v>11</v>
      </c>
      <c r="B2481" s="68" t="s">
        <v>23</v>
      </c>
      <c r="C2481" s="68" t="s">
        <v>9</v>
      </c>
      <c r="D2481" s="68" t="s">
        <v>304</v>
      </c>
      <c r="E2481" s="88">
        <f>+IF(ISNUMBER(DATA!H1638),DATA!H1638,"n/a")</f>
        <v>14961.53</v>
      </c>
      <c r="F2481" s="79">
        <f>+IF(ISNUMBER(DATA!I1638),DATA!I1638,"n/a")</f>
        <v>-1.132E-2</v>
      </c>
      <c r="G2481" s="88">
        <f>+IF(ISNUMBER(DATA!J1638),DATA!J1638,"n/a")</f>
        <v>47476.38</v>
      </c>
      <c r="H2481" s="79">
        <f>+IF(ISNUMBER(DATA!K1638),DATA!K1638,"n/a")</f>
        <v>-1.0632000000000001E-2</v>
      </c>
      <c r="I2481" s="88">
        <f>+IF(ISNUMBER(DATA!L1638),DATA!L1638,"n/a")</f>
        <v>99135.96</v>
      </c>
      <c r="J2481" s="79">
        <f>+IF(ISNUMBER(DATA!M1638),DATA!M1638,"n/a")</f>
        <v>5.3773000000000001E-2</v>
      </c>
      <c r="K2481" s="88">
        <f>+IF(ISNUMBER(DATA!N1638),DATA!N1638,"n/a")</f>
        <v>191708.08</v>
      </c>
      <c r="L2481" s="79">
        <f>+IF(ISNUMBER(DATA!O1638),DATA!O1638,"n/a")</f>
        <v>0.100439</v>
      </c>
      <c r="M2481" s="68"/>
      <c r="N2481" s="68"/>
      <c r="O2481" s="68"/>
      <c r="P2481" s="68"/>
      <c r="Q2481" s="68"/>
      <c r="S2481" s="72"/>
      <c r="U2481" s="72"/>
      <c r="W2481" s="72"/>
      <c r="Y2481" s="72"/>
    </row>
    <row r="2482" spans="1:25" s="71" customFormat="1" x14ac:dyDescent="0.2">
      <c r="A2482" s="68" t="s">
        <v>11</v>
      </c>
      <c r="B2482" s="68" t="s">
        <v>23</v>
      </c>
      <c r="C2482" s="68" t="s">
        <v>9</v>
      </c>
      <c r="D2482" s="68" t="s">
        <v>305</v>
      </c>
      <c r="E2482" s="88">
        <f>+IF(ISNUMBER(DATA!H1639),DATA!H1639,"n/a")</f>
        <v>21230.65</v>
      </c>
      <c r="F2482" s="79">
        <f>+IF(ISNUMBER(DATA!I1639),DATA!I1639,"n/a")</f>
        <v>0.13330500000000001</v>
      </c>
      <c r="G2482" s="88">
        <f>+IF(ISNUMBER(DATA!J1639),DATA!J1639,"n/a")</f>
        <v>65955.58</v>
      </c>
      <c r="H2482" s="79">
        <f>+IF(ISNUMBER(DATA!K1639),DATA!K1639,"n/a")</f>
        <v>0.10857</v>
      </c>
      <c r="I2482" s="88">
        <f>+IF(ISNUMBER(DATA!L1639),DATA!L1639,"n/a")</f>
        <v>143002.10999999999</v>
      </c>
      <c r="J2482" s="79">
        <f>+IF(ISNUMBER(DATA!M1639),DATA!M1639,"n/a")</f>
        <v>0.286111</v>
      </c>
      <c r="K2482" s="88">
        <f>+IF(ISNUMBER(DATA!N1639),DATA!N1639,"n/a")</f>
        <v>274129.53999999998</v>
      </c>
      <c r="L2482" s="79">
        <f>+IF(ISNUMBER(DATA!O1639),DATA!O1639,"n/a")</f>
        <v>0.35428300000000001</v>
      </c>
      <c r="M2482" s="68"/>
      <c r="N2482" s="68"/>
      <c r="O2482" s="68"/>
      <c r="P2482" s="68"/>
      <c r="Q2482" s="68"/>
      <c r="S2482" s="72"/>
      <c r="U2482" s="72"/>
      <c r="W2482" s="72"/>
      <c r="Y2482" s="72"/>
    </row>
    <row r="2483" spans="1:25" s="71" customFormat="1" x14ac:dyDescent="0.2">
      <c r="A2483" s="68" t="s">
        <v>11</v>
      </c>
      <c r="B2483" s="68" t="s">
        <v>23</v>
      </c>
      <c r="C2483" s="68" t="s">
        <v>9</v>
      </c>
      <c r="D2483" s="68" t="s">
        <v>306</v>
      </c>
      <c r="E2483" s="88">
        <f>+IF(ISNUMBER(DATA!H1640),DATA!H1640,"n/a")</f>
        <v>102238.84</v>
      </c>
      <c r="F2483" s="79">
        <f>+IF(ISNUMBER(DATA!I1640),DATA!I1640,"n/a")</f>
        <v>0.276503</v>
      </c>
      <c r="G2483" s="88">
        <f>+IF(ISNUMBER(DATA!J1640),DATA!J1640,"n/a")</f>
        <v>338200.36</v>
      </c>
      <c r="H2483" s="79">
        <f>+IF(ISNUMBER(DATA!K1640),DATA!K1640,"n/a")</f>
        <v>0.17799699999999999</v>
      </c>
      <c r="I2483" s="88">
        <f>+IF(ISNUMBER(DATA!L1640),DATA!L1640,"n/a")</f>
        <v>703370.48</v>
      </c>
      <c r="J2483" s="79">
        <f>+IF(ISNUMBER(DATA!M1640),DATA!M1640,"n/a")</f>
        <v>0.124718</v>
      </c>
      <c r="K2483" s="88">
        <f>+IF(ISNUMBER(DATA!N1640),DATA!N1640,"n/a")</f>
        <v>1238603</v>
      </c>
      <c r="L2483" s="79">
        <f>+IF(ISNUMBER(DATA!O1640),DATA!O1640,"n/a")</f>
        <v>-5.9361999999999998E-2</v>
      </c>
      <c r="M2483" s="68"/>
      <c r="N2483" s="68"/>
      <c r="O2483" s="68"/>
      <c r="P2483" s="68"/>
      <c r="Q2483" s="68"/>
      <c r="S2483" s="72"/>
      <c r="U2483" s="72"/>
      <c r="W2483" s="72"/>
      <c r="Y2483" s="72"/>
    </row>
    <row r="2484" spans="1:25" s="71" customFormat="1" x14ac:dyDescent="0.2">
      <c r="A2484" s="68" t="s">
        <v>11</v>
      </c>
      <c r="B2484" s="68" t="s">
        <v>23</v>
      </c>
      <c r="C2484" s="68" t="s">
        <v>9</v>
      </c>
      <c r="D2484" s="68" t="s">
        <v>307</v>
      </c>
      <c r="E2484" s="88">
        <f>+IF(ISNUMBER(DATA!H1641),DATA!H1641,"n/a")</f>
        <v>48222.23</v>
      </c>
      <c r="F2484" s="79">
        <f>+IF(ISNUMBER(DATA!I1641),DATA!I1641,"n/a")</f>
        <v>1.3571E-2</v>
      </c>
      <c r="G2484" s="88">
        <f>+IF(ISNUMBER(DATA!J1641),DATA!J1641,"n/a")</f>
        <v>162275.74</v>
      </c>
      <c r="H2484" s="79">
        <f>+IF(ISNUMBER(DATA!K1641),DATA!K1641,"n/a")</f>
        <v>2.4303000000000002E-2</v>
      </c>
      <c r="I2484" s="88">
        <f>+IF(ISNUMBER(DATA!L1641),DATA!L1641,"n/a")</f>
        <v>333055.40999999997</v>
      </c>
      <c r="J2484" s="79">
        <f>+IF(ISNUMBER(DATA!M1641),DATA!M1641,"n/a")</f>
        <v>4.9074E-2</v>
      </c>
      <c r="K2484" s="88">
        <f>+IF(ISNUMBER(DATA!N1641),DATA!N1641,"n/a")</f>
        <v>665539.39</v>
      </c>
      <c r="L2484" s="79">
        <f>+IF(ISNUMBER(DATA!O1641),DATA!O1641,"n/a")</f>
        <v>9.2975000000000002E-2</v>
      </c>
      <c r="M2484" s="68"/>
      <c r="N2484" s="68"/>
      <c r="O2484" s="68"/>
      <c r="P2484" s="68"/>
      <c r="Q2484" s="68"/>
      <c r="S2484" s="72"/>
      <c r="U2484" s="72"/>
      <c r="W2484" s="72"/>
      <c r="Y2484" s="72"/>
    </row>
    <row r="2485" spans="1:25" s="71" customFormat="1" x14ac:dyDescent="0.2">
      <c r="A2485" s="68" t="s">
        <v>11</v>
      </c>
      <c r="B2485" s="68" t="s">
        <v>23</v>
      </c>
      <c r="C2485" s="68" t="s">
        <v>9</v>
      </c>
      <c r="D2485" s="68" t="s">
        <v>308</v>
      </c>
      <c r="E2485" s="88">
        <f>+IF(ISNUMBER(DATA!H1642),DATA!H1642,"n/a")</f>
        <v>6223</v>
      </c>
      <c r="F2485" s="79">
        <f>+IF(ISNUMBER(DATA!I1642),DATA!I1642,"n/a")</f>
        <v>0.392073</v>
      </c>
      <c r="G2485" s="88">
        <f>+IF(ISNUMBER(DATA!J1642),DATA!J1642,"n/a")</f>
        <v>18600.23</v>
      </c>
      <c r="H2485" s="79">
        <f>+IF(ISNUMBER(DATA!K1642),DATA!K1642,"n/a")</f>
        <v>0.12286900000000001</v>
      </c>
      <c r="I2485" s="88">
        <f>+IF(ISNUMBER(DATA!L1642),DATA!L1642,"n/a")</f>
        <v>40083.11</v>
      </c>
      <c r="J2485" s="79">
        <f>+IF(ISNUMBER(DATA!M1642),DATA!M1642,"n/a")</f>
        <v>0.20568800000000001</v>
      </c>
      <c r="K2485" s="88">
        <f>+IF(ISNUMBER(DATA!N1642),DATA!N1642,"n/a")</f>
        <v>76354.289999999994</v>
      </c>
      <c r="L2485" s="79">
        <f>+IF(ISNUMBER(DATA!O1642),DATA!O1642,"n/a")</f>
        <v>0.22000700000000001</v>
      </c>
      <c r="M2485" s="68"/>
      <c r="N2485" s="68"/>
      <c r="O2485" s="68"/>
      <c r="P2485" s="68"/>
      <c r="Q2485" s="68"/>
      <c r="S2485" s="72"/>
      <c r="U2485" s="72"/>
      <c r="W2485" s="72"/>
      <c r="Y2485" s="72"/>
    </row>
    <row r="2486" spans="1:25" s="71" customFormat="1" x14ac:dyDescent="0.2">
      <c r="A2486" s="68" t="s">
        <v>11</v>
      </c>
      <c r="B2486" s="68" t="s">
        <v>23</v>
      </c>
      <c r="C2486" s="68" t="s">
        <v>9</v>
      </c>
      <c r="D2486" s="68" t="s">
        <v>309</v>
      </c>
      <c r="E2486" s="88">
        <f>+IF(ISNUMBER(DATA!H1643),DATA!H1643,"n/a")</f>
        <v>46209.09</v>
      </c>
      <c r="F2486" s="79">
        <f>+IF(ISNUMBER(DATA!I1643),DATA!I1643,"n/a")</f>
        <v>6.1989000000000002E-2</v>
      </c>
      <c r="G2486" s="88">
        <f>+IF(ISNUMBER(DATA!J1643),DATA!J1643,"n/a")</f>
        <v>150489.19</v>
      </c>
      <c r="H2486" s="79">
        <f>+IF(ISNUMBER(DATA!K1643),DATA!K1643,"n/a")</f>
        <v>7.6997999999999997E-2</v>
      </c>
      <c r="I2486" s="88">
        <f>+IF(ISNUMBER(DATA!L1643),DATA!L1643,"n/a")</f>
        <v>309474.09000000003</v>
      </c>
      <c r="J2486" s="79">
        <f>+IF(ISNUMBER(DATA!M1643),DATA!M1643,"n/a")</f>
        <v>0.17035900000000001</v>
      </c>
      <c r="K2486" s="88">
        <f>+IF(ISNUMBER(DATA!N1643),DATA!N1643,"n/a")</f>
        <v>612959.44999999995</v>
      </c>
      <c r="L2486" s="79">
        <f>+IF(ISNUMBER(DATA!O1643),DATA!O1643,"n/a")</f>
        <v>0.18205099999999999</v>
      </c>
      <c r="M2486" s="68"/>
      <c r="N2486" s="68"/>
      <c r="O2486" s="68"/>
      <c r="P2486" s="68"/>
      <c r="Q2486" s="68"/>
      <c r="S2486" s="72"/>
      <c r="U2486" s="72"/>
      <c r="W2486" s="72"/>
      <c r="Y2486" s="72"/>
    </row>
    <row r="2487" spans="1:25" s="71" customFormat="1" x14ac:dyDescent="0.2">
      <c r="A2487" s="68" t="s">
        <v>11</v>
      </c>
      <c r="B2487" s="68" t="s">
        <v>23</v>
      </c>
      <c r="C2487" s="68" t="s">
        <v>9</v>
      </c>
      <c r="D2487" s="68" t="s">
        <v>310</v>
      </c>
      <c r="E2487" s="88">
        <f>+IF(ISNUMBER(DATA!H1644),DATA!H1644,"n/a")</f>
        <v>9939.32</v>
      </c>
      <c r="F2487" s="79">
        <f>+IF(ISNUMBER(DATA!I1644),DATA!I1644,"n/a")</f>
        <v>-5.104E-3</v>
      </c>
      <c r="G2487" s="88">
        <f>+IF(ISNUMBER(DATA!J1644),DATA!J1644,"n/a")</f>
        <v>35211</v>
      </c>
      <c r="H2487" s="79">
        <f>+IF(ISNUMBER(DATA!K1644),DATA!K1644,"n/a")</f>
        <v>-2.9477E-2</v>
      </c>
      <c r="I2487" s="88">
        <f>+IF(ISNUMBER(DATA!L1644),DATA!L1644,"n/a")</f>
        <v>76793.919999999998</v>
      </c>
      <c r="J2487" s="79">
        <f>+IF(ISNUMBER(DATA!M1644),DATA!M1644,"n/a")</f>
        <v>4.4024000000000001E-2</v>
      </c>
      <c r="K2487" s="88">
        <f>+IF(ISNUMBER(DATA!N1644),DATA!N1644,"n/a")</f>
        <v>152357.84</v>
      </c>
      <c r="L2487" s="79">
        <f>+IF(ISNUMBER(DATA!O1644),DATA!O1644,"n/a")</f>
        <v>0.11987299999999999</v>
      </c>
      <c r="M2487" s="68"/>
      <c r="N2487" s="68"/>
      <c r="O2487" s="68"/>
      <c r="P2487" s="68"/>
      <c r="Q2487" s="68"/>
      <c r="S2487" s="72"/>
      <c r="U2487" s="72"/>
      <c r="W2487" s="72"/>
      <c r="Y2487" s="72"/>
    </row>
    <row r="2488" spans="1:25" s="71" customFormat="1" x14ac:dyDescent="0.2">
      <c r="A2488" s="68" t="s">
        <v>11</v>
      </c>
      <c r="B2488" s="68" t="s">
        <v>23</v>
      </c>
      <c r="C2488" s="68" t="s">
        <v>9</v>
      </c>
      <c r="D2488" s="68" t="s">
        <v>311</v>
      </c>
      <c r="E2488" s="88">
        <f>+IF(ISNUMBER(DATA!H1645),DATA!H1645,"n/a")</f>
        <v>54259.78</v>
      </c>
      <c r="F2488" s="79">
        <f>+IF(ISNUMBER(DATA!I1645),DATA!I1645,"n/a")</f>
        <v>0.16417200000000001</v>
      </c>
      <c r="G2488" s="88">
        <f>+IF(ISNUMBER(DATA!J1645),DATA!J1645,"n/a")</f>
        <v>176036.7</v>
      </c>
      <c r="H2488" s="79">
        <f>+IF(ISNUMBER(DATA!K1645),DATA!K1645,"n/a")</f>
        <v>0.150953</v>
      </c>
      <c r="I2488" s="88">
        <f>+IF(ISNUMBER(DATA!L1645),DATA!L1645,"n/a")</f>
        <v>376497.29</v>
      </c>
      <c r="J2488" s="79">
        <f>+IF(ISNUMBER(DATA!M1645),DATA!M1645,"n/a")</f>
        <v>0.164189</v>
      </c>
      <c r="K2488" s="88">
        <f>+IF(ISNUMBER(DATA!N1645),DATA!N1645,"n/a")</f>
        <v>701634.96</v>
      </c>
      <c r="L2488" s="79">
        <f>+IF(ISNUMBER(DATA!O1645),DATA!O1645,"n/a")</f>
        <v>5.7825000000000001E-2</v>
      </c>
      <c r="M2488" s="68"/>
      <c r="N2488" s="68"/>
      <c r="O2488" s="68"/>
      <c r="P2488" s="68"/>
      <c r="Q2488" s="68"/>
      <c r="S2488" s="72"/>
      <c r="U2488" s="72"/>
      <c r="W2488" s="72"/>
      <c r="Y2488" s="72"/>
    </row>
    <row r="2489" spans="1:25" s="71" customFormat="1" x14ac:dyDescent="0.2">
      <c r="A2489" s="68" t="s">
        <v>11</v>
      </c>
      <c r="B2489" s="68" t="s">
        <v>23</v>
      </c>
      <c r="C2489" s="68" t="s">
        <v>9</v>
      </c>
      <c r="D2489" s="68" t="s">
        <v>312</v>
      </c>
      <c r="E2489" s="88">
        <f>+IF(ISNUMBER(DATA!H1646),DATA!H1646,"n/a")</f>
        <v>22966.42</v>
      </c>
      <c r="F2489" s="79">
        <f>+IF(ISNUMBER(DATA!I1646),DATA!I1646,"n/a")</f>
        <v>3.2862000000000002E-2</v>
      </c>
      <c r="G2489" s="88">
        <f>+IF(ISNUMBER(DATA!J1646),DATA!J1646,"n/a")</f>
        <v>71388.05</v>
      </c>
      <c r="H2489" s="79">
        <f>+IF(ISNUMBER(DATA!K1646),DATA!K1646,"n/a")</f>
        <v>-3.0325000000000001E-2</v>
      </c>
      <c r="I2489" s="88">
        <f>+IF(ISNUMBER(DATA!L1646),DATA!L1646,"n/a")</f>
        <v>158294.54999999999</v>
      </c>
      <c r="J2489" s="79">
        <f>+IF(ISNUMBER(DATA!M1646),DATA!M1646,"n/a")</f>
        <v>7.8413999999999998E-2</v>
      </c>
      <c r="K2489" s="88">
        <f>+IF(ISNUMBER(DATA!N1646),DATA!N1646,"n/a")</f>
        <v>325900.94</v>
      </c>
      <c r="L2489" s="79">
        <f>+IF(ISNUMBER(DATA!O1646),DATA!O1646,"n/a")</f>
        <v>0.146511</v>
      </c>
      <c r="M2489" s="68"/>
      <c r="N2489" s="68"/>
      <c r="O2489" s="68"/>
      <c r="P2489" s="68"/>
      <c r="Q2489" s="68"/>
      <c r="S2489" s="72"/>
      <c r="U2489" s="72"/>
      <c r="W2489" s="72"/>
      <c r="Y2489" s="72"/>
    </row>
    <row r="2490" spans="1:25" s="71" customFormat="1" x14ac:dyDescent="0.2">
      <c r="A2490" s="68" t="s">
        <v>11</v>
      </c>
      <c r="B2490" s="68" t="s">
        <v>23</v>
      </c>
      <c r="C2490" s="68" t="s">
        <v>9</v>
      </c>
      <c r="D2490" s="68" t="s">
        <v>313</v>
      </c>
      <c r="E2490" s="88">
        <f>+IF(ISNUMBER(DATA!H1647),DATA!H1647,"n/a")</f>
        <v>25371.86</v>
      </c>
      <c r="F2490" s="79">
        <f>+IF(ISNUMBER(DATA!I1647),DATA!I1647,"n/a")</f>
        <v>0.115825</v>
      </c>
      <c r="G2490" s="88">
        <f>+IF(ISNUMBER(DATA!J1647),DATA!J1647,"n/a")</f>
        <v>80525.279999999999</v>
      </c>
      <c r="H2490" s="79">
        <f>+IF(ISNUMBER(DATA!K1647),DATA!K1647,"n/a")</f>
        <v>0.14052899999999999</v>
      </c>
      <c r="I2490" s="88">
        <f>+IF(ISNUMBER(DATA!L1647),DATA!L1647,"n/a")</f>
        <v>175328.84</v>
      </c>
      <c r="J2490" s="79">
        <f>+IF(ISNUMBER(DATA!M1647),DATA!M1647,"n/a")</f>
        <v>0.105015</v>
      </c>
      <c r="K2490" s="88">
        <f>+IF(ISNUMBER(DATA!N1647),DATA!N1647,"n/a")</f>
        <v>338620.13</v>
      </c>
      <c r="L2490" s="79">
        <f>+IF(ISNUMBER(DATA!O1647),DATA!O1647,"n/a")</f>
        <v>8.3049999999999999E-3</v>
      </c>
      <c r="M2490" s="68"/>
      <c r="N2490" s="68"/>
      <c r="O2490" s="68"/>
      <c r="P2490" s="68"/>
      <c r="Q2490" s="68"/>
      <c r="S2490" s="72"/>
      <c r="U2490" s="72"/>
      <c r="W2490" s="72"/>
      <c r="Y2490" s="72"/>
    </row>
    <row r="2491" spans="1:25" s="71" customFormat="1" x14ac:dyDescent="0.2">
      <c r="A2491" s="68" t="s">
        <v>11</v>
      </c>
      <c r="B2491" s="68" t="s">
        <v>23</v>
      </c>
      <c r="C2491" s="68" t="s">
        <v>9</v>
      </c>
      <c r="D2491" s="68" t="s">
        <v>314</v>
      </c>
      <c r="E2491" s="88">
        <f>+IF(ISNUMBER(DATA!H1648),DATA!H1648,"n/a")</f>
        <v>23331.66</v>
      </c>
      <c r="F2491" s="79">
        <f>+IF(ISNUMBER(DATA!I1648),DATA!I1648,"n/a")</f>
        <v>0.18738299999999999</v>
      </c>
      <c r="G2491" s="88">
        <f>+IF(ISNUMBER(DATA!J1648),DATA!J1648,"n/a")</f>
        <v>80009.95</v>
      </c>
      <c r="H2491" s="79">
        <f>+IF(ISNUMBER(DATA!K1648),DATA!K1648,"n/a")</f>
        <v>6.1890000000000001E-3</v>
      </c>
      <c r="I2491" s="88">
        <f>+IF(ISNUMBER(DATA!L1648),DATA!L1648,"n/a")</f>
        <v>160671.14000000001</v>
      </c>
      <c r="J2491" s="79">
        <f>+IF(ISNUMBER(DATA!M1648),DATA!M1648,"n/a")</f>
        <v>-6.7660999999999999E-2</v>
      </c>
      <c r="K2491" s="88">
        <f>+IF(ISNUMBER(DATA!N1648),DATA!N1648,"n/a")</f>
        <v>312355.07</v>
      </c>
      <c r="L2491" s="79">
        <f>+IF(ISNUMBER(DATA!O1648),DATA!O1648,"n/a")</f>
        <v>-6.0734999999999997E-2</v>
      </c>
      <c r="M2491" s="68"/>
      <c r="N2491" s="68"/>
      <c r="O2491" s="68"/>
      <c r="P2491" s="68"/>
      <c r="Q2491" s="68"/>
      <c r="S2491" s="72"/>
      <c r="U2491" s="72"/>
      <c r="W2491" s="72"/>
      <c r="Y2491" s="72"/>
    </row>
    <row r="2492" spans="1:25" s="71" customFormat="1" x14ac:dyDescent="0.2">
      <c r="A2492" s="68" t="s">
        <v>11</v>
      </c>
      <c r="B2492" s="68" t="s">
        <v>23</v>
      </c>
      <c r="C2492" s="68" t="s">
        <v>9</v>
      </c>
      <c r="D2492" s="68" t="s">
        <v>315</v>
      </c>
      <c r="E2492" s="88">
        <f>+IF(ISNUMBER(DATA!H1649),DATA!H1649,"n/a")</f>
        <v>23912.73</v>
      </c>
      <c r="F2492" s="79">
        <f>+IF(ISNUMBER(DATA!I1649),DATA!I1649,"n/a")</f>
        <v>0.19049099999999999</v>
      </c>
      <c r="G2492" s="88">
        <f>+IF(ISNUMBER(DATA!J1649),DATA!J1649,"n/a")</f>
        <v>72063.66</v>
      </c>
      <c r="H2492" s="79">
        <f>+IF(ISNUMBER(DATA!K1649),DATA!K1649,"n/a")</f>
        <v>0.114866</v>
      </c>
      <c r="I2492" s="88">
        <f>+IF(ISNUMBER(DATA!L1649),DATA!L1649,"n/a")</f>
        <v>155899.64000000001</v>
      </c>
      <c r="J2492" s="79">
        <f>+IF(ISNUMBER(DATA!M1649),DATA!M1649,"n/a")</f>
        <v>6.8998000000000004E-2</v>
      </c>
      <c r="K2492" s="88">
        <f>+IF(ISNUMBER(DATA!N1649),DATA!N1649,"n/a")</f>
        <v>311408.68</v>
      </c>
      <c r="L2492" s="79">
        <f>+IF(ISNUMBER(DATA!O1649),DATA!O1649,"n/a")</f>
        <v>3.8420999999999997E-2</v>
      </c>
      <c r="M2492" s="68"/>
      <c r="N2492" s="68"/>
      <c r="O2492" s="68"/>
      <c r="P2492" s="68"/>
      <c r="Q2492" s="68"/>
      <c r="S2492" s="72"/>
      <c r="U2492" s="72"/>
      <c r="W2492" s="72"/>
      <c r="Y2492" s="72"/>
    </row>
    <row r="2493" spans="1:25" s="71" customFormat="1" x14ac:dyDescent="0.2">
      <c r="A2493" s="68" t="s">
        <v>11</v>
      </c>
      <c r="B2493" s="68" t="s">
        <v>23</v>
      </c>
      <c r="C2493" s="68" t="s">
        <v>9</v>
      </c>
      <c r="D2493" s="68" t="s">
        <v>316</v>
      </c>
      <c r="E2493" s="88">
        <f>+IF(ISNUMBER(DATA!H1650),DATA!H1650,"n/a")</f>
        <v>17445.009999999998</v>
      </c>
      <c r="F2493" s="79">
        <f>+IF(ISNUMBER(DATA!I1650),DATA!I1650,"n/a")</f>
        <v>-6.6850999999999994E-2</v>
      </c>
      <c r="G2493" s="88">
        <f>+IF(ISNUMBER(DATA!J1650),DATA!J1650,"n/a")</f>
        <v>55730.05</v>
      </c>
      <c r="H2493" s="79">
        <f>+IF(ISNUMBER(DATA!K1650),DATA!K1650,"n/a")</f>
        <v>-4.2004E-2</v>
      </c>
      <c r="I2493" s="88">
        <f>+IF(ISNUMBER(DATA!L1650),DATA!L1650,"n/a")</f>
        <v>120248.35</v>
      </c>
      <c r="J2493" s="79">
        <f>+IF(ISNUMBER(DATA!M1650),DATA!M1650,"n/a")</f>
        <v>-1.487E-2</v>
      </c>
      <c r="K2493" s="88">
        <f>+IF(ISNUMBER(DATA!N1650),DATA!N1650,"n/a")</f>
        <v>238993.89</v>
      </c>
      <c r="L2493" s="79">
        <f>+IF(ISNUMBER(DATA!O1650),DATA!O1650,"n/a")</f>
        <v>-1.2933999999999999E-2</v>
      </c>
      <c r="M2493" s="68"/>
      <c r="N2493" s="68"/>
      <c r="O2493" s="68"/>
      <c r="P2493" s="68"/>
      <c r="Q2493" s="68"/>
      <c r="S2493" s="72"/>
      <c r="U2493" s="72"/>
      <c r="W2493" s="72"/>
      <c r="Y2493" s="72"/>
    </row>
    <row r="2494" spans="1:25" s="71" customFormat="1" x14ac:dyDescent="0.2">
      <c r="A2494" s="68" t="s">
        <v>11</v>
      </c>
      <c r="B2494" s="68" t="s">
        <v>23</v>
      </c>
      <c r="C2494" s="68" t="s">
        <v>9</v>
      </c>
      <c r="D2494" s="68" t="s">
        <v>317</v>
      </c>
      <c r="E2494" s="88">
        <f>+IF(ISNUMBER(DATA!H1651),DATA!H1651,"n/a")</f>
        <v>8944.41</v>
      </c>
      <c r="F2494" s="79">
        <f>+IF(ISNUMBER(DATA!I1651),DATA!I1651,"n/a")</f>
        <v>2.6960000000000001E-2</v>
      </c>
      <c r="G2494" s="88">
        <f>+IF(ISNUMBER(DATA!J1651),DATA!J1651,"n/a")</f>
        <v>30879.25</v>
      </c>
      <c r="H2494" s="79">
        <f>+IF(ISNUMBER(DATA!K1651),DATA!K1651,"n/a")</f>
        <v>8.2789000000000001E-2</v>
      </c>
      <c r="I2494" s="88">
        <f>+IF(ISNUMBER(DATA!L1651),DATA!L1651,"n/a")</f>
        <v>64325.120000000003</v>
      </c>
      <c r="J2494" s="79">
        <f>+IF(ISNUMBER(DATA!M1651),DATA!M1651,"n/a")</f>
        <v>9.6615000000000006E-2</v>
      </c>
      <c r="K2494" s="88">
        <f>+IF(ISNUMBER(DATA!N1651),DATA!N1651,"n/a")</f>
        <v>120498.65</v>
      </c>
      <c r="L2494" s="79">
        <f>+IF(ISNUMBER(DATA!O1651),DATA!O1651,"n/a")</f>
        <v>6.7347000000000004E-2</v>
      </c>
      <c r="M2494" s="68"/>
      <c r="N2494" s="68"/>
      <c r="O2494" s="68"/>
      <c r="P2494" s="68"/>
      <c r="Q2494" s="68"/>
      <c r="S2494" s="72"/>
      <c r="U2494" s="72"/>
      <c r="W2494" s="72"/>
      <c r="Y2494" s="72"/>
    </row>
    <row r="2495" spans="1:25" s="71" customFormat="1" x14ac:dyDescent="0.2">
      <c r="A2495" s="68" t="s">
        <v>11</v>
      </c>
      <c r="B2495" s="68" t="s">
        <v>23</v>
      </c>
      <c r="C2495" s="68" t="s">
        <v>9</v>
      </c>
      <c r="D2495" s="68" t="s">
        <v>318</v>
      </c>
      <c r="E2495" s="88">
        <f>+IF(ISNUMBER(DATA!H1652),DATA!H1652,"n/a")</f>
        <v>27061.62</v>
      </c>
      <c r="F2495" s="79">
        <f>+IF(ISNUMBER(DATA!I1652),DATA!I1652,"n/a")</f>
        <v>0.16192200000000001</v>
      </c>
      <c r="G2495" s="88">
        <f>+IF(ISNUMBER(DATA!J1652),DATA!J1652,"n/a")</f>
        <v>85598.98</v>
      </c>
      <c r="H2495" s="79">
        <f>+IF(ISNUMBER(DATA!K1652),DATA!K1652,"n/a")</f>
        <v>0.10631599999999999</v>
      </c>
      <c r="I2495" s="88">
        <f>+IF(ISNUMBER(DATA!L1652),DATA!L1652,"n/a")</f>
        <v>179199.38</v>
      </c>
      <c r="J2495" s="79">
        <f>+IF(ISNUMBER(DATA!M1652),DATA!M1652,"n/a")</f>
        <v>0.118294</v>
      </c>
      <c r="K2495" s="88">
        <f>+IF(ISNUMBER(DATA!N1652),DATA!N1652,"n/a")</f>
        <v>365267.84</v>
      </c>
      <c r="L2495" s="79">
        <f>+IF(ISNUMBER(DATA!O1652),DATA!O1652,"n/a")</f>
        <v>0.10233299999999999</v>
      </c>
      <c r="M2495" s="68"/>
      <c r="N2495" s="68"/>
      <c r="O2495" s="68"/>
      <c r="P2495" s="68"/>
      <c r="Q2495" s="68"/>
      <c r="S2495" s="72"/>
      <c r="U2495" s="72"/>
      <c r="W2495" s="72"/>
      <c r="Y2495" s="72"/>
    </row>
    <row r="2496" spans="1:25" s="71" customFormat="1" x14ac:dyDescent="0.2">
      <c r="A2496" s="68" t="s">
        <v>11</v>
      </c>
      <c r="B2496" s="68" t="s">
        <v>23</v>
      </c>
      <c r="C2496" s="68" t="s">
        <v>9</v>
      </c>
      <c r="D2496" s="68" t="s">
        <v>319</v>
      </c>
      <c r="E2496" s="88">
        <f>+IF(ISNUMBER(DATA!H1653),DATA!H1653,"n/a")</f>
        <v>7015.16</v>
      </c>
      <c r="F2496" s="79">
        <f>+IF(ISNUMBER(DATA!I1653),DATA!I1653,"n/a")</f>
        <v>0.63766299999999998</v>
      </c>
      <c r="G2496" s="88">
        <f>+IF(ISNUMBER(DATA!J1653),DATA!J1653,"n/a")</f>
        <v>21567.279999999999</v>
      </c>
      <c r="H2496" s="79">
        <f>+IF(ISNUMBER(DATA!K1653),DATA!K1653,"n/a")</f>
        <v>0.45622000000000001</v>
      </c>
      <c r="I2496" s="88">
        <f>+IF(ISNUMBER(DATA!L1653),DATA!L1653,"n/a")</f>
        <v>45226.61</v>
      </c>
      <c r="J2496" s="79">
        <f>+IF(ISNUMBER(DATA!M1653),DATA!M1653,"n/a")</f>
        <v>0.67439700000000002</v>
      </c>
      <c r="K2496" s="88">
        <f>+IF(ISNUMBER(DATA!N1653),DATA!N1653,"n/a")</f>
        <v>84248.62</v>
      </c>
      <c r="L2496" s="79">
        <f>+IF(ISNUMBER(DATA!O1653),DATA!O1653,"n/a")</f>
        <v>0.62519599999999997</v>
      </c>
      <c r="M2496" s="68"/>
      <c r="N2496" s="68"/>
      <c r="O2496" s="68"/>
      <c r="P2496" s="68"/>
      <c r="Q2496" s="68"/>
      <c r="S2496" s="72"/>
      <c r="U2496" s="72"/>
      <c r="W2496" s="72"/>
      <c r="Y2496" s="72"/>
    </row>
    <row r="2497" spans="1:25" s="71" customFormat="1" x14ac:dyDescent="0.2">
      <c r="A2497" s="68" t="s">
        <v>11</v>
      </c>
      <c r="B2497" s="68" t="s">
        <v>23</v>
      </c>
      <c r="C2497" s="68" t="s">
        <v>9</v>
      </c>
      <c r="D2497" s="68" t="s">
        <v>320</v>
      </c>
      <c r="E2497" s="88">
        <f>+IF(ISNUMBER(DATA!H1654),DATA!H1654,"n/a")</f>
        <v>20407.48</v>
      </c>
      <c r="F2497" s="79">
        <f>+IF(ISNUMBER(DATA!I1654),DATA!I1654,"n/a")</f>
        <v>3.7169999999999998E-3</v>
      </c>
      <c r="G2497" s="88">
        <f>+IF(ISNUMBER(DATA!J1654),DATA!J1654,"n/a")</f>
        <v>64324.68</v>
      </c>
      <c r="H2497" s="79">
        <f>+IF(ISNUMBER(DATA!K1654),DATA!K1654,"n/a")</f>
        <v>-3.3349999999999998E-2</v>
      </c>
      <c r="I2497" s="88">
        <f>+IF(ISNUMBER(DATA!L1654),DATA!L1654,"n/a")</f>
        <v>133783.72</v>
      </c>
      <c r="J2497" s="79">
        <f>+IF(ISNUMBER(DATA!M1654),DATA!M1654,"n/a")</f>
        <v>1.6476999999999999E-2</v>
      </c>
      <c r="K2497" s="88">
        <f>+IF(ISNUMBER(DATA!N1654),DATA!N1654,"n/a")</f>
        <v>275606.90000000002</v>
      </c>
      <c r="L2497" s="79">
        <f>+IF(ISNUMBER(DATA!O1654),DATA!O1654,"n/a")</f>
        <v>1.4141000000000001E-2</v>
      </c>
      <c r="M2497" s="68"/>
      <c r="N2497" s="68"/>
      <c r="O2497" s="68"/>
      <c r="P2497" s="68"/>
      <c r="Q2497" s="68"/>
      <c r="S2497" s="72"/>
      <c r="U2497" s="72"/>
      <c r="W2497" s="72"/>
      <c r="Y2497" s="72"/>
    </row>
    <row r="2498" spans="1:25" s="71" customFormat="1" x14ac:dyDescent="0.2">
      <c r="A2498" s="68" t="s">
        <v>11</v>
      </c>
      <c r="B2498" s="68" t="s">
        <v>23</v>
      </c>
      <c r="C2498" s="68" t="s">
        <v>9</v>
      </c>
      <c r="D2498" s="68" t="s">
        <v>321</v>
      </c>
      <c r="E2498" s="88">
        <f>+IF(ISNUMBER(DATA!H1655),DATA!H1655,"n/a")</f>
        <v>51703.69</v>
      </c>
      <c r="F2498" s="79">
        <f>+IF(ISNUMBER(DATA!I1655),DATA!I1655,"n/a")</f>
        <v>0.161495</v>
      </c>
      <c r="G2498" s="88">
        <f>+IF(ISNUMBER(DATA!J1655),DATA!J1655,"n/a")</f>
        <v>163540.24</v>
      </c>
      <c r="H2498" s="79">
        <f>+IF(ISNUMBER(DATA!K1655),DATA!K1655,"n/a")</f>
        <v>0.10157099999999999</v>
      </c>
      <c r="I2498" s="88">
        <f>+IF(ISNUMBER(DATA!L1655),DATA!L1655,"n/a")</f>
        <v>328508.17</v>
      </c>
      <c r="J2498" s="79">
        <f>+IF(ISNUMBER(DATA!M1655),DATA!M1655,"n/a")</f>
        <v>7.8366000000000005E-2</v>
      </c>
      <c r="K2498" s="88">
        <f>+IF(ISNUMBER(DATA!N1655),DATA!N1655,"n/a")</f>
        <v>654697.15</v>
      </c>
      <c r="L2498" s="79">
        <f>+IF(ISNUMBER(DATA!O1655),DATA!O1655,"n/a")</f>
        <v>4.9993999999999997E-2</v>
      </c>
      <c r="M2498" s="68"/>
      <c r="N2498" s="68"/>
      <c r="O2498" s="68"/>
      <c r="P2498" s="68"/>
      <c r="Q2498" s="68"/>
      <c r="S2498" s="72"/>
      <c r="U2498" s="72"/>
      <c r="W2498" s="72"/>
      <c r="Y2498" s="72"/>
    </row>
    <row r="2499" spans="1:25" s="71" customFormat="1" x14ac:dyDescent="0.2">
      <c r="A2499" s="68" t="s">
        <v>11</v>
      </c>
      <c r="B2499" s="68" t="s">
        <v>23</v>
      </c>
      <c r="C2499" s="68" t="s">
        <v>9</v>
      </c>
      <c r="D2499" s="68" t="s">
        <v>322</v>
      </c>
      <c r="E2499" s="88">
        <f>+IF(ISNUMBER(DATA!H1656),DATA!H1656,"n/a")</f>
        <v>24511.56</v>
      </c>
      <c r="F2499" s="79">
        <f>+IF(ISNUMBER(DATA!I1656),DATA!I1656,"n/a")</f>
        <v>0.23610200000000001</v>
      </c>
      <c r="G2499" s="88">
        <f>+IF(ISNUMBER(DATA!J1656),DATA!J1656,"n/a")</f>
        <v>85592.01</v>
      </c>
      <c r="H2499" s="79">
        <f>+IF(ISNUMBER(DATA!K1656),DATA!K1656,"n/a")</f>
        <v>0.237594</v>
      </c>
      <c r="I2499" s="88">
        <f>+IF(ISNUMBER(DATA!L1656),DATA!L1656,"n/a")</f>
        <v>179045.66</v>
      </c>
      <c r="J2499" s="79">
        <f>+IF(ISNUMBER(DATA!M1656),DATA!M1656,"n/a")</f>
        <v>0.21917900000000001</v>
      </c>
      <c r="K2499" s="88">
        <f>+IF(ISNUMBER(DATA!N1656),DATA!N1656,"n/a")</f>
        <v>346209.45</v>
      </c>
      <c r="L2499" s="79">
        <f>+IF(ISNUMBER(DATA!O1656),DATA!O1656,"n/a")</f>
        <v>0.13161600000000001</v>
      </c>
      <c r="M2499" s="68"/>
      <c r="N2499" s="68"/>
      <c r="O2499" s="68"/>
      <c r="P2499" s="68"/>
      <c r="Q2499" s="68"/>
      <c r="S2499" s="72"/>
      <c r="U2499" s="72"/>
      <c r="W2499" s="72"/>
      <c r="Y2499" s="72"/>
    </row>
    <row r="2500" spans="1:25" s="71" customFormat="1" x14ac:dyDescent="0.2">
      <c r="A2500" s="68" t="s">
        <v>11</v>
      </c>
      <c r="B2500" s="68" t="s">
        <v>23</v>
      </c>
      <c r="C2500" s="68" t="s">
        <v>9</v>
      </c>
      <c r="D2500" s="68" t="s">
        <v>323</v>
      </c>
      <c r="E2500" s="88">
        <f>+IF(ISNUMBER(DATA!H1657),DATA!H1657,"n/a")</f>
        <v>42972.800000000003</v>
      </c>
      <c r="F2500" s="79">
        <f>+IF(ISNUMBER(DATA!I1657),DATA!I1657,"n/a")</f>
        <v>9.0343000000000007E-2</v>
      </c>
      <c r="G2500" s="88">
        <f>+IF(ISNUMBER(DATA!J1657),DATA!J1657,"n/a")</f>
        <v>141508.54999999999</v>
      </c>
      <c r="H2500" s="79">
        <f>+IF(ISNUMBER(DATA!K1657),DATA!K1657,"n/a")</f>
        <v>0.115425</v>
      </c>
      <c r="I2500" s="88">
        <f>+IF(ISNUMBER(DATA!L1657),DATA!L1657,"n/a")</f>
        <v>305471.89</v>
      </c>
      <c r="J2500" s="79">
        <f>+IF(ISNUMBER(DATA!M1657),DATA!M1657,"n/a")</f>
        <v>0.20261999999999999</v>
      </c>
      <c r="K2500" s="88">
        <f>+IF(ISNUMBER(DATA!N1657),DATA!N1657,"n/a")</f>
        <v>571565.54</v>
      </c>
      <c r="L2500" s="79">
        <f>+IF(ISNUMBER(DATA!O1657),DATA!O1657,"n/a")</f>
        <v>0.18149499999999999</v>
      </c>
      <c r="M2500" s="68"/>
      <c r="N2500" s="68"/>
      <c r="O2500" s="68"/>
      <c r="P2500" s="68"/>
      <c r="Q2500" s="68"/>
      <c r="S2500" s="72"/>
      <c r="U2500" s="72"/>
      <c r="W2500" s="72"/>
      <c r="Y2500" s="72"/>
    </row>
    <row r="2501" spans="1:25" s="71" customFormat="1" x14ac:dyDescent="0.2">
      <c r="A2501" s="68" t="s">
        <v>11</v>
      </c>
      <c r="B2501" s="68" t="s">
        <v>23</v>
      </c>
      <c r="C2501" s="68" t="s">
        <v>9</v>
      </c>
      <c r="D2501" s="68" t="s">
        <v>324</v>
      </c>
      <c r="E2501" s="88">
        <f>+IF(ISNUMBER(DATA!H1658),DATA!H1658,"n/a")</f>
        <v>16473.62</v>
      </c>
      <c r="F2501" s="79">
        <f>+IF(ISNUMBER(DATA!I1658),DATA!I1658,"n/a")</f>
        <v>3.1706999999999999E-2</v>
      </c>
      <c r="G2501" s="88">
        <f>+IF(ISNUMBER(DATA!J1658),DATA!J1658,"n/a")</f>
        <v>59253.41</v>
      </c>
      <c r="H2501" s="79">
        <f>+IF(ISNUMBER(DATA!K1658),DATA!K1658,"n/a")</f>
        <v>6.5632999999999997E-2</v>
      </c>
      <c r="I2501" s="88">
        <f>+IF(ISNUMBER(DATA!L1658),DATA!L1658,"n/a")</f>
        <v>124255.36</v>
      </c>
      <c r="J2501" s="79">
        <f>+IF(ISNUMBER(DATA!M1658),DATA!M1658,"n/a")</f>
        <v>0.17528099999999999</v>
      </c>
      <c r="K2501" s="88">
        <f>+IF(ISNUMBER(DATA!N1658),DATA!N1658,"n/a")</f>
        <v>240560.43</v>
      </c>
      <c r="L2501" s="79">
        <f>+IF(ISNUMBER(DATA!O1658),DATA!O1658,"n/a")</f>
        <v>0.156337</v>
      </c>
      <c r="M2501" s="68"/>
      <c r="N2501" s="68"/>
      <c r="O2501" s="68"/>
      <c r="P2501" s="68"/>
      <c r="Q2501" s="68"/>
      <c r="S2501" s="72"/>
      <c r="U2501" s="72"/>
      <c r="W2501" s="72"/>
      <c r="Y2501" s="72"/>
    </row>
    <row r="2502" spans="1:25" s="71" customFormat="1" x14ac:dyDescent="0.2">
      <c r="A2502" s="68" t="s">
        <v>11</v>
      </c>
      <c r="B2502" s="68" t="s">
        <v>23</v>
      </c>
      <c r="C2502" s="68" t="s">
        <v>9</v>
      </c>
      <c r="D2502" s="68" t="s">
        <v>325</v>
      </c>
      <c r="E2502" s="88">
        <f>+IF(ISNUMBER(DATA!H1659),DATA!H1659,"n/a")</f>
        <v>57282.04</v>
      </c>
      <c r="F2502" s="79">
        <f>+IF(ISNUMBER(DATA!I1659),DATA!I1659,"n/a")</f>
        <v>-2.8933E-2</v>
      </c>
      <c r="G2502" s="88">
        <f>+IF(ISNUMBER(DATA!J1659),DATA!J1659,"n/a")</f>
        <v>190291.26</v>
      </c>
      <c r="H2502" s="79">
        <f>+IF(ISNUMBER(DATA!K1659),DATA!K1659,"n/a")</f>
        <v>2.3744000000000001E-2</v>
      </c>
      <c r="I2502" s="88">
        <f>+IF(ISNUMBER(DATA!L1659),DATA!L1659,"n/a")</f>
        <v>396689.4</v>
      </c>
      <c r="J2502" s="79">
        <f>+IF(ISNUMBER(DATA!M1659),DATA!M1659,"n/a")</f>
        <v>0.122974</v>
      </c>
      <c r="K2502" s="88">
        <f>+IF(ISNUMBER(DATA!N1659),DATA!N1659,"n/a")</f>
        <v>793836.24</v>
      </c>
      <c r="L2502" s="79">
        <f>+IF(ISNUMBER(DATA!O1659),DATA!O1659,"n/a")</f>
        <v>0.13306999999999999</v>
      </c>
      <c r="M2502" s="68"/>
      <c r="N2502" s="68"/>
      <c r="O2502" s="68"/>
      <c r="P2502" s="68"/>
      <c r="Q2502" s="68"/>
      <c r="S2502" s="72"/>
      <c r="U2502" s="72"/>
      <c r="W2502" s="72"/>
      <c r="Y2502" s="72"/>
    </row>
    <row r="2503" spans="1:25" s="71" customFormat="1" x14ac:dyDescent="0.2">
      <c r="A2503" s="68" t="s">
        <v>11</v>
      </c>
      <c r="B2503" s="68" t="s">
        <v>23</v>
      </c>
      <c r="C2503" s="68" t="s">
        <v>9</v>
      </c>
      <c r="D2503" s="68" t="s">
        <v>351</v>
      </c>
      <c r="E2503" s="88">
        <f>+IF(ISNUMBER(DATA!H1660),DATA!H1660,"n/a")</f>
        <v>8922.52</v>
      </c>
      <c r="F2503" s="79">
        <f>+IF(ISNUMBER(DATA!I1660),DATA!I1660,"n/a")</f>
        <v>-1.0532E-2</v>
      </c>
      <c r="G2503" s="88">
        <f>+IF(ISNUMBER(DATA!J1660),DATA!J1660,"n/a")</f>
        <v>30295.66</v>
      </c>
      <c r="H2503" s="79">
        <f>+IF(ISNUMBER(DATA!K1660),DATA!K1660,"n/a")</f>
        <v>1.9366999999999999E-2</v>
      </c>
      <c r="I2503" s="88">
        <f>+IF(ISNUMBER(DATA!L1660),DATA!L1660,"n/a")</f>
        <v>61507.13</v>
      </c>
      <c r="J2503" s="79">
        <f>+IF(ISNUMBER(DATA!M1660),DATA!M1660,"n/a")</f>
        <v>-4.2705E-2</v>
      </c>
      <c r="K2503" s="88">
        <f>+IF(ISNUMBER(DATA!N1660),DATA!N1660,"n/a")</f>
        <v>125425.24</v>
      </c>
      <c r="L2503" s="79">
        <f>+IF(ISNUMBER(DATA!O1660),DATA!O1660,"n/a")</f>
        <v>-1.2750000000000001E-3</v>
      </c>
      <c r="M2503" s="68"/>
      <c r="N2503" s="68"/>
      <c r="O2503" s="68"/>
      <c r="P2503" s="68"/>
      <c r="Q2503" s="68"/>
      <c r="S2503" s="72"/>
      <c r="U2503" s="72"/>
      <c r="W2503" s="72"/>
      <c r="Y2503" s="72"/>
    </row>
    <row r="2504" spans="1:25" s="71" customFormat="1" x14ac:dyDescent="0.2">
      <c r="A2504" s="68" t="s">
        <v>11</v>
      </c>
      <c r="B2504" s="68" t="s">
        <v>23</v>
      </c>
      <c r="C2504" s="68" t="s">
        <v>9</v>
      </c>
      <c r="D2504" s="68" t="s">
        <v>352</v>
      </c>
      <c r="E2504" s="88">
        <f>+IF(ISNUMBER(DATA!H1661),DATA!H1661,"n/a")</f>
        <v>15753.49</v>
      </c>
      <c r="F2504" s="79">
        <f>+IF(ISNUMBER(DATA!I1661),DATA!I1661,"n/a")</f>
        <v>-0.215368</v>
      </c>
      <c r="G2504" s="88">
        <f>+IF(ISNUMBER(DATA!J1661),DATA!J1661,"n/a")</f>
        <v>53568.26</v>
      </c>
      <c r="H2504" s="79">
        <f>+IF(ISNUMBER(DATA!K1661),DATA!K1661,"n/a")</f>
        <v>-0.20188500000000001</v>
      </c>
      <c r="I2504" s="88">
        <f>+IF(ISNUMBER(DATA!L1661),DATA!L1661,"n/a")</f>
        <v>122931.71</v>
      </c>
      <c r="J2504" s="79">
        <f>+IF(ISNUMBER(DATA!M1661),DATA!M1661,"n/a")</f>
        <v>-6.2709000000000001E-2</v>
      </c>
      <c r="K2504" s="88">
        <f>+IF(ISNUMBER(DATA!N1661),DATA!N1661,"n/a")</f>
        <v>258628.09</v>
      </c>
      <c r="L2504" s="79">
        <f>+IF(ISNUMBER(DATA!O1661),DATA!O1661,"n/a")</f>
        <v>2.9517999999999999E-2</v>
      </c>
      <c r="M2504" s="68"/>
      <c r="N2504" s="68"/>
      <c r="O2504" s="68"/>
      <c r="P2504" s="68"/>
      <c r="Q2504" s="68"/>
      <c r="S2504" s="72"/>
      <c r="U2504" s="72"/>
      <c r="W2504" s="72"/>
      <c r="Y2504" s="72"/>
    </row>
    <row r="2505" spans="1:25" x14ac:dyDescent="0.2">
      <c r="E2505" s="102"/>
      <c r="F2505" s="104"/>
      <c r="G2505" s="102"/>
      <c r="H2505" s="104"/>
      <c r="I2505" s="102"/>
      <c r="J2505" s="104"/>
      <c r="K2505" s="102"/>
      <c r="L2505" s="104"/>
    </row>
    <row r="2506" spans="1:25" s="71" customFormat="1" x14ac:dyDescent="0.2">
      <c r="A2506" s="68" t="s">
        <v>11</v>
      </c>
      <c r="B2506" s="68" t="s">
        <v>23</v>
      </c>
      <c r="C2506" s="68" t="s">
        <v>25</v>
      </c>
      <c r="D2506" s="68" t="s">
        <v>278</v>
      </c>
      <c r="E2506" s="88">
        <f>+IF(ISNUMBER(DATA!H1671),DATA!H1671,"n/a")</f>
        <v>19933.29</v>
      </c>
      <c r="F2506" s="79">
        <f>+IF(ISNUMBER(DATA!I1671),DATA!I1671,"n/a")</f>
        <v>-7.7421000000000004E-2</v>
      </c>
      <c r="G2506" s="88">
        <f>+IF(ISNUMBER(DATA!J1671),DATA!J1671,"n/a")</f>
        <v>77514.09</v>
      </c>
      <c r="H2506" s="79">
        <f>+IF(ISNUMBER(DATA!K1671),DATA!K1671,"n/a")</f>
        <v>-7.9272999999999996E-2</v>
      </c>
      <c r="I2506" s="88">
        <f>+IF(ISNUMBER(DATA!L1671),DATA!L1671,"n/a")</f>
        <v>158749.66</v>
      </c>
      <c r="J2506" s="79">
        <f>+IF(ISNUMBER(DATA!M1671),DATA!M1671,"n/a")</f>
        <v>-5.6741E-2</v>
      </c>
      <c r="K2506" s="88">
        <f>+IF(ISNUMBER(DATA!N1671),DATA!N1671,"n/a")</f>
        <v>317511.44</v>
      </c>
      <c r="L2506" s="79">
        <f>+IF(ISNUMBER(DATA!O1671),DATA!O1671,"n/a")</f>
        <v>-1.6546000000000002E-2</v>
      </c>
      <c r="M2506" s="68"/>
      <c r="N2506" s="68"/>
      <c r="O2506" s="68"/>
      <c r="P2506" s="68"/>
      <c r="Q2506" s="68"/>
      <c r="S2506" s="72"/>
      <c r="U2506" s="72"/>
      <c r="W2506" s="72"/>
      <c r="Y2506" s="72"/>
    </row>
    <row r="2507" spans="1:25" s="71" customFormat="1" x14ac:dyDescent="0.2">
      <c r="A2507" s="68" t="s">
        <v>11</v>
      </c>
      <c r="B2507" s="68" t="s">
        <v>23</v>
      </c>
      <c r="C2507" s="68" t="s">
        <v>25</v>
      </c>
      <c r="D2507" s="68" t="s">
        <v>279</v>
      </c>
      <c r="E2507" s="88">
        <f>+IF(ISNUMBER(DATA!H1672),DATA!H1672,"n/a")</f>
        <v>106399.32</v>
      </c>
      <c r="F2507" s="79">
        <f>+IF(ISNUMBER(DATA!I1672),DATA!I1672,"n/a")</f>
        <v>2.0889000000000001E-2</v>
      </c>
      <c r="G2507" s="88">
        <f>+IF(ISNUMBER(DATA!J1672),DATA!J1672,"n/a")</f>
        <v>357288.13</v>
      </c>
      <c r="H2507" s="79">
        <f>+IF(ISNUMBER(DATA!K1672),DATA!K1672,"n/a")</f>
        <v>7.6536000000000007E-2</v>
      </c>
      <c r="I2507" s="88">
        <f>+IF(ISNUMBER(DATA!L1672),DATA!L1672,"n/a")</f>
        <v>744804.82</v>
      </c>
      <c r="J2507" s="79">
        <f>+IF(ISNUMBER(DATA!M1672),DATA!M1672,"n/a")</f>
        <v>0.12926599999999999</v>
      </c>
      <c r="K2507" s="88">
        <f>+IF(ISNUMBER(DATA!N1672),DATA!N1672,"n/a")</f>
        <v>1443890.03</v>
      </c>
      <c r="L2507" s="79">
        <f>+IF(ISNUMBER(DATA!O1672),DATA!O1672,"n/a")</f>
        <v>0.120461</v>
      </c>
      <c r="M2507" s="68"/>
      <c r="N2507" s="68"/>
      <c r="O2507" s="68"/>
      <c r="P2507" s="68"/>
      <c r="Q2507" s="68"/>
      <c r="S2507" s="72"/>
      <c r="U2507" s="72"/>
      <c r="W2507" s="72"/>
      <c r="Y2507" s="72"/>
    </row>
    <row r="2508" spans="1:25" s="71" customFormat="1" x14ac:dyDescent="0.2">
      <c r="A2508" s="68" t="s">
        <v>11</v>
      </c>
      <c r="B2508" s="68" t="s">
        <v>23</v>
      </c>
      <c r="C2508" s="68" t="s">
        <v>25</v>
      </c>
      <c r="D2508" s="68" t="s">
        <v>280</v>
      </c>
      <c r="E2508" s="88">
        <f>+IF(ISNUMBER(DATA!H1673),DATA!H1673,"n/a")</f>
        <v>157443.84</v>
      </c>
      <c r="F2508" s="79">
        <f>+IF(ISNUMBER(DATA!I1673),DATA!I1673,"n/a")</f>
        <v>7.8172000000000005E-2</v>
      </c>
      <c r="G2508" s="88">
        <f>+IF(ISNUMBER(DATA!J1673),DATA!J1673,"n/a")</f>
        <v>503945.08</v>
      </c>
      <c r="H2508" s="79">
        <f>+IF(ISNUMBER(DATA!K1673),DATA!K1673,"n/a")</f>
        <v>5.1209999999999999E-2</v>
      </c>
      <c r="I2508" s="88">
        <f>+IF(ISNUMBER(DATA!L1673),DATA!L1673,"n/a")</f>
        <v>1077472.18</v>
      </c>
      <c r="J2508" s="79">
        <f>+IF(ISNUMBER(DATA!M1673),DATA!M1673,"n/a")</f>
        <v>4.7743000000000001E-2</v>
      </c>
      <c r="K2508" s="88">
        <f>+IF(ISNUMBER(DATA!N1673),DATA!N1673,"n/a")</f>
        <v>2107481.0499999998</v>
      </c>
      <c r="L2508" s="79">
        <f>+IF(ISNUMBER(DATA!O1673),DATA!O1673,"n/a")</f>
        <v>-8.3540000000000003E-3</v>
      </c>
      <c r="M2508" s="68"/>
      <c r="N2508" s="68"/>
      <c r="O2508" s="68"/>
      <c r="P2508" s="68"/>
      <c r="Q2508" s="68"/>
      <c r="S2508" s="72"/>
      <c r="U2508" s="72"/>
      <c r="W2508" s="72"/>
      <c r="Y2508" s="72"/>
    </row>
    <row r="2509" spans="1:25" s="71" customFormat="1" x14ac:dyDescent="0.2">
      <c r="A2509" s="68" t="s">
        <v>11</v>
      </c>
      <c r="B2509" s="68" t="s">
        <v>23</v>
      </c>
      <c r="C2509" s="68" t="s">
        <v>25</v>
      </c>
      <c r="D2509" s="68" t="s">
        <v>281</v>
      </c>
      <c r="E2509" s="88">
        <f>+IF(ISNUMBER(DATA!H1674),DATA!H1674,"n/a")</f>
        <v>68181.83</v>
      </c>
      <c r="F2509" s="79">
        <f>+IF(ISNUMBER(DATA!I1674),DATA!I1674,"n/a")</f>
        <v>4.7079000000000003E-2</v>
      </c>
      <c r="G2509" s="88">
        <f>+IF(ISNUMBER(DATA!J1674),DATA!J1674,"n/a")</f>
        <v>225662.28</v>
      </c>
      <c r="H2509" s="79">
        <f>+IF(ISNUMBER(DATA!K1674),DATA!K1674,"n/a")</f>
        <v>7.1282999999999999E-2</v>
      </c>
      <c r="I2509" s="88">
        <f>+IF(ISNUMBER(DATA!L1674),DATA!L1674,"n/a")</f>
        <v>472452.34</v>
      </c>
      <c r="J2509" s="79">
        <f>+IF(ISNUMBER(DATA!M1674),DATA!M1674,"n/a")</f>
        <v>0.13259199999999999</v>
      </c>
      <c r="K2509" s="88">
        <f>+IF(ISNUMBER(DATA!N1674),DATA!N1674,"n/a")</f>
        <v>911428.74</v>
      </c>
      <c r="L2509" s="79">
        <f>+IF(ISNUMBER(DATA!O1674),DATA!O1674,"n/a")</f>
        <v>0.144569</v>
      </c>
      <c r="M2509" s="68"/>
      <c r="N2509" s="68"/>
      <c r="O2509" s="68"/>
      <c r="P2509" s="68"/>
      <c r="Q2509" s="68"/>
      <c r="S2509" s="72"/>
      <c r="U2509" s="72"/>
      <c r="W2509" s="72"/>
      <c r="Y2509" s="72"/>
    </row>
    <row r="2510" spans="1:25" s="71" customFormat="1" x14ac:dyDescent="0.2">
      <c r="A2510" s="68" t="s">
        <v>11</v>
      </c>
      <c r="B2510" s="68" t="s">
        <v>23</v>
      </c>
      <c r="C2510" s="68" t="s">
        <v>25</v>
      </c>
      <c r="D2510" s="68" t="s">
        <v>282</v>
      </c>
      <c r="E2510" s="88">
        <f>+IF(ISNUMBER(DATA!H1675),DATA!H1675,"n/a")</f>
        <v>122059.9</v>
      </c>
      <c r="F2510" s="79">
        <f>+IF(ISNUMBER(DATA!I1675),DATA!I1675,"n/a")</f>
        <v>0.151507</v>
      </c>
      <c r="G2510" s="88">
        <f>+IF(ISNUMBER(DATA!J1675),DATA!J1675,"n/a")</f>
        <v>393413.85</v>
      </c>
      <c r="H2510" s="79">
        <f>+IF(ISNUMBER(DATA!K1675),DATA!K1675,"n/a")</f>
        <v>0.111397</v>
      </c>
      <c r="I2510" s="88">
        <f>+IF(ISNUMBER(DATA!L1675),DATA!L1675,"n/a")</f>
        <v>834637.55</v>
      </c>
      <c r="J2510" s="79">
        <f>+IF(ISNUMBER(DATA!M1675),DATA!M1675,"n/a")</f>
        <v>0.10280400000000001</v>
      </c>
      <c r="K2510" s="88">
        <f>+IF(ISNUMBER(DATA!N1675),DATA!N1675,"n/a")</f>
        <v>1663091.42</v>
      </c>
      <c r="L2510" s="79">
        <f>+IF(ISNUMBER(DATA!O1675),DATA!O1675,"n/a")</f>
        <v>8.6136000000000004E-2</v>
      </c>
      <c r="M2510" s="68"/>
      <c r="N2510" s="68"/>
      <c r="O2510" s="68"/>
      <c r="P2510" s="68"/>
      <c r="Q2510" s="68"/>
      <c r="S2510" s="72"/>
      <c r="U2510" s="72"/>
      <c r="W2510" s="72"/>
      <c r="Y2510" s="72"/>
    </row>
    <row r="2511" spans="1:25" s="71" customFormat="1" x14ac:dyDescent="0.2">
      <c r="A2511" s="68" t="s">
        <v>11</v>
      </c>
      <c r="B2511" s="68" t="s">
        <v>23</v>
      </c>
      <c r="C2511" s="68" t="s">
        <v>25</v>
      </c>
      <c r="D2511" s="68" t="s">
        <v>283</v>
      </c>
      <c r="E2511" s="88">
        <f>+IF(ISNUMBER(DATA!H1676),DATA!H1676,"n/a")</f>
        <v>64323.199999999997</v>
      </c>
      <c r="F2511" s="79">
        <f>+IF(ISNUMBER(DATA!I1676),DATA!I1676,"n/a")</f>
        <v>-9.9106E-2</v>
      </c>
      <c r="G2511" s="88">
        <f>+IF(ISNUMBER(DATA!J1676),DATA!J1676,"n/a")</f>
        <v>224267.71</v>
      </c>
      <c r="H2511" s="79">
        <f>+IF(ISNUMBER(DATA!K1676),DATA!K1676,"n/a")</f>
        <v>-7.7576000000000006E-2</v>
      </c>
      <c r="I2511" s="88">
        <f>+IF(ISNUMBER(DATA!L1676),DATA!L1676,"n/a")</f>
        <v>485881.29</v>
      </c>
      <c r="J2511" s="79">
        <f>+IF(ISNUMBER(DATA!M1676),DATA!M1676,"n/a")</f>
        <v>-7.5606000000000007E-2</v>
      </c>
      <c r="K2511" s="88">
        <f>+IF(ISNUMBER(DATA!N1676),DATA!N1676,"n/a")</f>
        <v>1012322.34</v>
      </c>
      <c r="L2511" s="79">
        <f>+IF(ISNUMBER(DATA!O1676),DATA!O1676,"n/a")</f>
        <v>-3.6888999999999998E-2</v>
      </c>
      <c r="M2511" s="68"/>
      <c r="N2511" s="68"/>
      <c r="O2511" s="68"/>
      <c r="P2511" s="68"/>
      <c r="Q2511" s="68"/>
      <c r="S2511" s="72"/>
      <c r="U2511" s="72"/>
      <c r="W2511" s="72"/>
      <c r="Y2511" s="72"/>
    </row>
    <row r="2512" spans="1:25" s="71" customFormat="1" x14ac:dyDescent="0.2">
      <c r="A2512" s="68" t="s">
        <v>11</v>
      </c>
      <c r="B2512" s="68" t="s">
        <v>23</v>
      </c>
      <c r="C2512" s="68" t="s">
        <v>25</v>
      </c>
      <c r="D2512" s="68" t="s">
        <v>284</v>
      </c>
      <c r="E2512" s="88">
        <f>+IF(ISNUMBER(DATA!H1677),DATA!H1677,"n/a")</f>
        <v>33530.019999999997</v>
      </c>
      <c r="F2512" s="79">
        <f>+IF(ISNUMBER(DATA!I1677),DATA!I1677,"n/a")</f>
        <v>-3.6759E-2</v>
      </c>
      <c r="G2512" s="88">
        <f>+IF(ISNUMBER(DATA!J1677),DATA!J1677,"n/a")</f>
        <v>106403.73</v>
      </c>
      <c r="H2512" s="79">
        <f>+IF(ISNUMBER(DATA!K1677),DATA!K1677,"n/a")</f>
        <v>-6.4677999999999999E-2</v>
      </c>
      <c r="I2512" s="88">
        <f>+IF(ISNUMBER(DATA!L1677),DATA!L1677,"n/a")</f>
        <v>243330.56</v>
      </c>
      <c r="J2512" s="79">
        <f>+IF(ISNUMBER(DATA!M1677),DATA!M1677,"n/a")</f>
        <v>1.4803999999999999E-2</v>
      </c>
      <c r="K2512" s="88">
        <f>+IF(ISNUMBER(DATA!N1677),DATA!N1677,"n/a")</f>
        <v>469879.03999999998</v>
      </c>
      <c r="L2512" s="79">
        <f>+IF(ISNUMBER(DATA!O1677),DATA!O1677,"n/a")</f>
        <v>-5.4999999999999997E-3</v>
      </c>
      <c r="M2512" s="68"/>
      <c r="N2512" s="68"/>
      <c r="O2512" s="68"/>
      <c r="P2512" s="68"/>
      <c r="Q2512" s="68"/>
      <c r="S2512" s="72"/>
      <c r="U2512" s="72"/>
      <c r="W2512" s="72"/>
      <c r="Y2512" s="72"/>
    </row>
    <row r="2513" spans="1:25" s="71" customFormat="1" x14ac:dyDescent="0.2">
      <c r="A2513" s="68" t="s">
        <v>11</v>
      </c>
      <c r="B2513" s="68" t="s">
        <v>23</v>
      </c>
      <c r="C2513" s="68" t="s">
        <v>25</v>
      </c>
      <c r="D2513" s="68" t="s">
        <v>285</v>
      </c>
      <c r="E2513" s="88">
        <f>+IF(ISNUMBER(DATA!H1678),DATA!H1678,"n/a")</f>
        <v>68939.210000000006</v>
      </c>
      <c r="F2513" s="79">
        <f>+IF(ISNUMBER(DATA!I1678),DATA!I1678,"n/a")</f>
        <v>5.8997000000000001E-2</v>
      </c>
      <c r="G2513" s="88">
        <f>+IF(ISNUMBER(DATA!J1678),DATA!J1678,"n/a")</f>
        <v>224773.32</v>
      </c>
      <c r="H2513" s="79">
        <f>+IF(ISNUMBER(DATA!K1678),DATA!K1678,"n/a")</f>
        <v>4.5942999999999998E-2</v>
      </c>
      <c r="I2513" s="88">
        <f>+IF(ISNUMBER(DATA!L1678),DATA!L1678,"n/a")</f>
        <v>488776.77</v>
      </c>
      <c r="J2513" s="79">
        <f>+IF(ISNUMBER(DATA!M1678),DATA!M1678,"n/a")</f>
        <v>0.11669599999999999</v>
      </c>
      <c r="K2513" s="88">
        <f>+IF(ISNUMBER(DATA!N1678),DATA!N1678,"n/a")</f>
        <v>985549.45</v>
      </c>
      <c r="L2513" s="79">
        <f>+IF(ISNUMBER(DATA!O1678),DATA!O1678,"n/a")</f>
        <v>0.18369099999999999</v>
      </c>
      <c r="M2513" s="68"/>
      <c r="N2513" s="68"/>
      <c r="O2513" s="68"/>
      <c r="P2513" s="68"/>
      <c r="Q2513" s="68"/>
      <c r="S2513" s="72"/>
      <c r="U2513" s="72"/>
      <c r="W2513" s="72"/>
      <c r="Y2513" s="72"/>
    </row>
    <row r="2514" spans="1:25" s="71" customFormat="1" x14ac:dyDescent="0.2">
      <c r="A2514" s="68" t="s">
        <v>11</v>
      </c>
      <c r="B2514" s="68" t="s">
        <v>23</v>
      </c>
      <c r="C2514" s="68" t="s">
        <v>25</v>
      </c>
      <c r="D2514" s="68" t="s">
        <v>286</v>
      </c>
      <c r="E2514" s="88">
        <f>+IF(ISNUMBER(DATA!H1679),DATA!H1679,"n/a")</f>
        <v>41043.56</v>
      </c>
      <c r="F2514" s="79">
        <f>+IF(ISNUMBER(DATA!I1679),DATA!I1679,"n/a")</f>
        <v>0.15442500000000001</v>
      </c>
      <c r="G2514" s="88">
        <f>+IF(ISNUMBER(DATA!J1679),DATA!J1679,"n/a")</f>
        <v>135665.39000000001</v>
      </c>
      <c r="H2514" s="79">
        <f>+IF(ISNUMBER(DATA!K1679),DATA!K1679,"n/a")</f>
        <v>0.130021</v>
      </c>
      <c r="I2514" s="88">
        <f>+IF(ISNUMBER(DATA!L1679),DATA!L1679,"n/a")</f>
        <v>288422.89</v>
      </c>
      <c r="J2514" s="79">
        <f>+IF(ISNUMBER(DATA!M1679),DATA!M1679,"n/a")</f>
        <v>0.13717199999999999</v>
      </c>
      <c r="K2514" s="88">
        <f>+IF(ISNUMBER(DATA!N1679),DATA!N1679,"n/a")</f>
        <v>549303.5</v>
      </c>
      <c r="L2514" s="79">
        <f>+IF(ISNUMBER(DATA!O1679),DATA!O1679,"n/a")</f>
        <v>0.114901</v>
      </c>
      <c r="M2514" s="68"/>
      <c r="N2514" s="68"/>
      <c r="O2514" s="68"/>
      <c r="P2514" s="68"/>
      <c r="Q2514" s="68"/>
      <c r="S2514" s="72"/>
      <c r="U2514" s="72"/>
      <c r="W2514" s="72"/>
      <c r="Y2514" s="72"/>
    </row>
    <row r="2515" spans="1:25" s="71" customFormat="1" x14ac:dyDescent="0.2">
      <c r="A2515" s="68" t="s">
        <v>11</v>
      </c>
      <c r="B2515" s="68" t="s">
        <v>23</v>
      </c>
      <c r="C2515" s="68" t="s">
        <v>25</v>
      </c>
      <c r="D2515" s="68" t="s">
        <v>287</v>
      </c>
      <c r="E2515" s="88">
        <f>+IF(ISNUMBER(DATA!H1680),DATA!H1680,"n/a")</f>
        <v>33219.81</v>
      </c>
      <c r="F2515" s="79">
        <f>+IF(ISNUMBER(DATA!I1680),DATA!I1680,"n/a")</f>
        <v>0.13591800000000001</v>
      </c>
      <c r="G2515" s="88">
        <f>+IF(ISNUMBER(DATA!J1680),DATA!J1680,"n/a")</f>
        <v>103120.27</v>
      </c>
      <c r="H2515" s="79">
        <f>+IF(ISNUMBER(DATA!K1680),DATA!K1680,"n/a")</f>
        <v>0.159244</v>
      </c>
      <c r="I2515" s="88">
        <f>+IF(ISNUMBER(DATA!L1680),DATA!L1680,"n/a")</f>
        <v>211900.38</v>
      </c>
      <c r="J2515" s="79">
        <f>+IF(ISNUMBER(DATA!M1680),DATA!M1680,"n/a")</f>
        <v>0.14733399999999999</v>
      </c>
      <c r="K2515" s="88">
        <f>+IF(ISNUMBER(DATA!N1680),DATA!N1680,"n/a")</f>
        <v>409308.69</v>
      </c>
      <c r="L2515" s="79">
        <f>+IF(ISNUMBER(DATA!O1680),DATA!O1680,"n/a")</f>
        <v>5.9478999999999997E-2</v>
      </c>
      <c r="M2515" s="68"/>
      <c r="N2515" s="68"/>
      <c r="O2515" s="68"/>
      <c r="P2515" s="68"/>
      <c r="Q2515" s="68"/>
      <c r="S2515" s="72"/>
      <c r="U2515" s="72"/>
      <c r="W2515" s="72"/>
      <c r="Y2515" s="72"/>
    </row>
    <row r="2516" spans="1:25" s="71" customFormat="1" x14ac:dyDescent="0.2">
      <c r="A2516" s="68" t="s">
        <v>11</v>
      </c>
      <c r="B2516" s="68" t="s">
        <v>23</v>
      </c>
      <c r="C2516" s="68" t="s">
        <v>25</v>
      </c>
      <c r="D2516" s="68" t="s">
        <v>288</v>
      </c>
      <c r="E2516" s="88">
        <f>+IF(ISNUMBER(DATA!H1681),DATA!H1681,"n/a")</f>
        <v>30789.93</v>
      </c>
      <c r="F2516" s="79">
        <f>+IF(ISNUMBER(DATA!I1681),DATA!I1681,"n/a")</f>
        <v>7.3792999999999997E-2</v>
      </c>
      <c r="G2516" s="88">
        <f>+IF(ISNUMBER(DATA!J1681),DATA!J1681,"n/a")</f>
        <v>100837.96</v>
      </c>
      <c r="H2516" s="79">
        <f>+IF(ISNUMBER(DATA!K1681),DATA!K1681,"n/a")</f>
        <v>8.2521999999999998E-2</v>
      </c>
      <c r="I2516" s="88">
        <f>+IF(ISNUMBER(DATA!L1681),DATA!L1681,"n/a")</f>
        <v>211156.8</v>
      </c>
      <c r="J2516" s="79">
        <f>+IF(ISNUMBER(DATA!M1681),DATA!M1681,"n/a")</f>
        <v>4.9294999999999999E-2</v>
      </c>
      <c r="K2516" s="88">
        <f>+IF(ISNUMBER(DATA!N1681),DATA!N1681,"n/a")</f>
        <v>421702.91</v>
      </c>
      <c r="L2516" s="79">
        <f>+IF(ISNUMBER(DATA!O1681),DATA!O1681,"n/a")</f>
        <v>6.8051E-2</v>
      </c>
      <c r="M2516" s="68"/>
      <c r="N2516" s="68"/>
      <c r="O2516" s="68"/>
      <c r="P2516" s="68"/>
      <c r="Q2516" s="68"/>
      <c r="S2516" s="72"/>
      <c r="U2516" s="72"/>
      <c r="W2516" s="72"/>
      <c r="Y2516" s="72"/>
    </row>
    <row r="2517" spans="1:25" s="71" customFormat="1" x14ac:dyDescent="0.2">
      <c r="A2517" s="68" t="s">
        <v>11</v>
      </c>
      <c r="B2517" s="68" t="s">
        <v>23</v>
      </c>
      <c r="C2517" s="68" t="s">
        <v>25</v>
      </c>
      <c r="D2517" s="68" t="s">
        <v>289</v>
      </c>
      <c r="E2517" s="88">
        <f>+IF(ISNUMBER(DATA!H1682),DATA!H1682,"n/a")</f>
        <v>66441.75</v>
      </c>
      <c r="F2517" s="79">
        <f>+IF(ISNUMBER(DATA!I1682),DATA!I1682,"n/a")</f>
        <v>0.16434799999999999</v>
      </c>
      <c r="G2517" s="88">
        <f>+IF(ISNUMBER(DATA!J1682),DATA!J1682,"n/a")</f>
        <v>212132.58</v>
      </c>
      <c r="H2517" s="79">
        <f>+IF(ISNUMBER(DATA!K1682),DATA!K1682,"n/a")</f>
        <v>0.14665900000000001</v>
      </c>
      <c r="I2517" s="88">
        <f>+IF(ISNUMBER(DATA!L1682),DATA!L1682,"n/a")</f>
        <v>446753.28000000003</v>
      </c>
      <c r="J2517" s="79">
        <f>+IF(ISNUMBER(DATA!M1682),DATA!M1682,"n/a")</f>
        <v>0.187222</v>
      </c>
      <c r="K2517" s="88">
        <f>+IF(ISNUMBER(DATA!N1682),DATA!N1682,"n/a")</f>
        <v>869825.47</v>
      </c>
      <c r="L2517" s="79">
        <f>+IF(ISNUMBER(DATA!O1682),DATA!O1682,"n/a")</f>
        <v>0.14063600000000001</v>
      </c>
      <c r="M2517" s="68"/>
      <c r="N2517" s="68"/>
      <c r="O2517" s="68"/>
      <c r="P2517" s="68"/>
      <c r="Q2517" s="68"/>
      <c r="S2517" s="72"/>
      <c r="U2517" s="72"/>
      <c r="W2517" s="72"/>
      <c r="Y2517" s="72"/>
    </row>
    <row r="2518" spans="1:25" s="71" customFormat="1" x14ac:dyDescent="0.2">
      <c r="A2518" s="68" t="s">
        <v>11</v>
      </c>
      <c r="B2518" s="68" t="s">
        <v>23</v>
      </c>
      <c r="C2518" s="68" t="s">
        <v>25</v>
      </c>
      <c r="D2518" s="68" t="s">
        <v>290</v>
      </c>
      <c r="E2518" s="88">
        <f>+IF(ISNUMBER(DATA!H1683),DATA!H1683,"n/a")</f>
        <v>39036.230000000003</v>
      </c>
      <c r="F2518" s="79">
        <f>+IF(ISNUMBER(DATA!I1683),DATA!I1683,"n/a")</f>
        <v>0.484093</v>
      </c>
      <c r="G2518" s="88">
        <f>+IF(ISNUMBER(DATA!J1683),DATA!J1683,"n/a")</f>
        <v>127539.08</v>
      </c>
      <c r="H2518" s="79">
        <f>+IF(ISNUMBER(DATA!K1683),DATA!K1683,"n/a")</f>
        <v>0.49989099999999997</v>
      </c>
      <c r="I2518" s="88">
        <f>+IF(ISNUMBER(DATA!L1683),DATA!L1683,"n/a")</f>
        <v>260087.77</v>
      </c>
      <c r="J2518" s="79">
        <f>+IF(ISNUMBER(DATA!M1683),DATA!M1683,"n/a")</f>
        <v>0.530918</v>
      </c>
      <c r="K2518" s="88">
        <f>+IF(ISNUMBER(DATA!N1683),DATA!N1683,"n/a")</f>
        <v>489947.36</v>
      </c>
      <c r="L2518" s="79">
        <f>+IF(ISNUMBER(DATA!O1683),DATA!O1683,"n/a")</f>
        <v>0.44842300000000002</v>
      </c>
      <c r="M2518" s="68"/>
      <c r="N2518" s="68"/>
      <c r="O2518" s="68"/>
      <c r="P2518" s="68"/>
      <c r="Q2518" s="68"/>
      <c r="S2518" s="72"/>
      <c r="U2518" s="72"/>
      <c r="W2518" s="72"/>
      <c r="Y2518" s="72"/>
    </row>
    <row r="2519" spans="1:25" s="71" customFormat="1" x14ac:dyDescent="0.2">
      <c r="A2519" s="68" t="s">
        <v>11</v>
      </c>
      <c r="B2519" s="68" t="s">
        <v>23</v>
      </c>
      <c r="C2519" s="68" t="s">
        <v>25</v>
      </c>
      <c r="D2519" s="68" t="s">
        <v>291</v>
      </c>
      <c r="E2519" s="88">
        <f>+IF(ISNUMBER(DATA!H1684),DATA!H1684,"n/a")</f>
        <v>47880.73</v>
      </c>
      <c r="F2519" s="79">
        <f>+IF(ISNUMBER(DATA!I1684),DATA!I1684,"n/a")</f>
        <v>-6.2698000000000004E-2</v>
      </c>
      <c r="G2519" s="88">
        <f>+IF(ISNUMBER(DATA!J1684),DATA!J1684,"n/a")</f>
        <v>154834.6</v>
      </c>
      <c r="H2519" s="79">
        <f>+IF(ISNUMBER(DATA!K1684),DATA!K1684,"n/a")</f>
        <v>-8.6199999999999999E-2</v>
      </c>
      <c r="I2519" s="88">
        <f>+IF(ISNUMBER(DATA!L1684),DATA!L1684,"n/a")</f>
        <v>324476.52</v>
      </c>
      <c r="J2519" s="79">
        <f>+IF(ISNUMBER(DATA!M1684),DATA!M1684,"n/a")</f>
        <v>-0.137018</v>
      </c>
      <c r="K2519" s="88">
        <f>+IF(ISNUMBER(DATA!N1684),DATA!N1684,"n/a")</f>
        <v>690757.44</v>
      </c>
      <c r="L2519" s="79">
        <f>+IF(ISNUMBER(DATA!O1684),DATA!O1684,"n/a")</f>
        <v>-8.0195000000000002E-2</v>
      </c>
      <c r="M2519" s="68"/>
      <c r="N2519" s="68"/>
      <c r="O2519" s="68"/>
      <c r="P2519" s="68"/>
      <c r="Q2519" s="68"/>
      <c r="S2519" s="72"/>
      <c r="U2519" s="72"/>
      <c r="W2519" s="72"/>
      <c r="Y2519" s="72"/>
    </row>
    <row r="2520" spans="1:25" s="71" customFormat="1" x14ac:dyDescent="0.2">
      <c r="A2520" s="68" t="s">
        <v>11</v>
      </c>
      <c r="B2520" s="68" t="s">
        <v>23</v>
      </c>
      <c r="C2520" s="68" t="s">
        <v>25</v>
      </c>
      <c r="D2520" s="68" t="s">
        <v>292</v>
      </c>
      <c r="E2520" s="88">
        <f>+IF(ISNUMBER(DATA!H1685),DATA!H1685,"n/a")</f>
        <v>43949.94</v>
      </c>
      <c r="F2520" s="79">
        <f>+IF(ISNUMBER(DATA!I1685),DATA!I1685,"n/a")</f>
        <v>0.174426</v>
      </c>
      <c r="G2520" s="88">
        <f>+IF(ISNUMBER(DATA!J1685),DATA!J1685,"n/a")</f>
        <v>122131.72</v>
      </c>
      <c r="H2520" s="79">
        <f>+IF(ISNUMBER(DATA!K1685),DATA!K1685,"n/a")</f>
        <v>-1.4798E-2</v>
      </c>
      <c r="I2520" s="88">
        <f>+IF(ISNUMBER(DATA!L1685),DATA!L1685,"n/a")</f>
        <v>235982.59</v>
      </c>
      <c r="J2520" s="79">
        <f>+IF(ISNUMBER(DATA!M1685),DATA!M1685,"n/a")</f>
        <v>-0.160052</v>
      </c>
      <c r="K2520" s="88">
        <f>+IF(ISNUMBER(DATA!N1685),DATA!N1685,"n/a")</f>
        <v>495629.09</v>
      </c>
      <c r="L2520" s="79">
        <f>+IF(ISNUMBER(DATA!O1685),DATA!O1685,"n/a")</f>
        <v>-0.128388</v>
      </c>
      <c r="M2520" s="68"/>
      <c r="N2520" s="68"/>
      <c r="O2520" s="68"/>
      <c r="P2520" s="68"/>
      <c r="Q2520" s="68"/>
      <c r="S2520" s="72"/>
      <c r="U2520" s="72"/>
      <c r="W2520" s="72"/>
      <c r="Y2520" s="72"/>
    </row>
    <row r="2521" spans="1:25" s="71" customFormat="1" x14ac:dyDescent="0.2">
      <c r="A2521" s="68" t="s">
        <v>11</v>
      </c>
      <c r="B2521" s="68" t="s">
        <v>23</v>
      </c>
      <c r="C2521" s="68" t="s">
        <v>25</v>
      </c>
      <c r="D2521" s="68" t="s">
        <v>293</v>
      </c>
      <c r="E2521" s="88">
        <f>+IF(ISNUMBER(DATA!H1686),DATA!H1686,"n/a")</f>
        <v>102483.38</v>
      </c>
      <c r="F2521" s="79">
        <f>+IF(ISNUMBER(DATA!I1686),DATA!I1686,"n/a")</f>
        <v>8.9376999999999998E-2</v>
      </c>
      <c r="G2521" s="88">
        <f>+IF(ISNUMBER(DATA!J1686),DATA!J1686,"n/a")</f>
        <v>324201.07</v>
      </c>
      <c r="H2521" s="79">
        <f>+IF(ISNUMBER(DATA!K1686),DATA!K1686,"n/a")</f>
        <v>5.8099999999999999E-2</v>
      </c>
      <c r="I2521" s="88">
        <f>+IF(ISNUMBER(DATA!L1686),DATA!L1686,"n/a")</f>
        <v>691770.82</v>
      </c>
      <c r="J2521" s="79">
        <f>+IF(ISNUMBER(DATA!M1686),DATA!M1686,"n/a")</f>
        <v>6.9531999999999997E-2</v>
      </c>
      <c r="K2521" s="88">
        <f>+IF(ISNUMBER(DATA!N1686),DATA!N1686,"n/a")</f>
        <v>1301223.8</v>
      </c>
      <c r="L2521" s="79">
        <f>+IF(ISNUMBER(DATA!O1686),DATA!O1686,"n/a")</f>
        <v>-6.1999999999999998E-3</v>
      </c>
      <c r="M2521" s="68"/>
      <c r="N2521" s="68"/>
      <c r="O2521" s="68"/>
      <c r="P2521" s="68"/>
      <c r="Q2521" s="68"/>
      <c r="S2521" s="72"/>
      <c r="U2521" s="72"/>
      <c r="W2521" s="72"/>
      <c r="Y2521" s="72"/>
    </row>
    <row r="2522" spans="1:25" s="71" customFormat="1" x14ac:dyDescent="0.2">
      <c r="A2522" s="68" t="s">
        <v>11</v>
      </c>
      <c r="B2522" s="68" t="s">
        <v>23</v>
      </c>
      <c r="C2522" s="68" t="s">
        <v>25</v>
      </c>
      <c r="D2522" s="68" t="s">
        <v>294</v>
      </c>
      <c r="E2522" s="88">
        <f>+IF(ISNUMBER(DATA!H1687),DATA!H1687,"n/a")</f>
        <v>77689.210000000006</v>
      </c>
      <c r="F2522" s="79">
        <f>+IF(ISNUMBER(DATA!I1687),DATA!I1687,"n/a")</f>
        <v>-2.3154000000000001E-2</v>
      </c>
      <c r="G2522" s="88">
        <f>+IF(ISNUMBER(DATA!J1687),DATA!J1687,"n/a")</f>
        <v>297717.36</v>
      </c>
      <c r="H2522" s="79">
        <f>+IF(ISNUMBER(DATA!K1687),DATA!K1687,"n/a")</f>
        <v>0.12545200000000001</v>
      </c>
      <c r="I2522" s="88">
        <f>+IF(ISNUMBER(DATA!L1687),DATA!L1687,"n/a")</f>
        <v>621739.93999999994</v>
      </c>
      <c r="J2522" s="79">
        <f>+IF(ISNUMBER(DATA!M1687),DATA!M1687,"n/a")</f>
        <v>8.7452000000000002E-2</v>
      </c>
      <c r="K2522" s="88">
        <f>+IF(ISNUMBER(DATA!N1687),DATA!N1687,"n/a")</f>
        <v>1178781.05</v>
      </c>
      <c r="L2522" s="79">
        <f>+IF(ISNUMBER(DATA!O1687),DATA!O1687,"n/a")</f>
        <v>3.3551999999999998E-2</v>
      </c>
      <c r="M2522" s="68"/>
      <c r="N2522" s="68"/>
      <c r="O2522" s="68"/>
      <c r="P2522" s="68"/>
      <c r="Q2522" s="68"/>
      <c r="S2522" s="72"/>
      <c r="U2522" s="72"/>
      <c r="W2522" s="72"/>
      <c r="Y2522" s="72"/>
    </row>
    <row r="2523" spans="1:25" s="71" customFormat="1" x14ac:dyDescent="0.2">
      <c r="A2523" s="68" t="s">
        <v>11</v>
      </c>
      <c r="B2523" s="68" t="s">
        <v>23</v>
      </c>
      <c r="C2523" s="68" t="s">
        <v>25</v>
      </c>
      <c r="D2523" s="68" t="s">
        <v>295</v>
      </c>
      <c r="E2523" s="88">
        <f>+IF(ISNUMBER(DATA!H1688),DATA!H1688,"n/a")</f>
        <v>42648.01</v>
      </c>
      <c r="F2523" s="79">
        <f>+IF(ISNUMBER(DATA!I1688),DATA!I1688,"n/a")</f>
        <v>3.2979000000000001E-2</v>
      </c>
      <c r="G2523" s="88">
        <f>+IF(ISNUMBER(DATA!J1688),DATA!J1688,"n/a")</f>
        <v>134488.21</v>
      </c>
      <c r="H2523" s="79">
        <f>+IF(ISNUMBER(DATA!K1688),DATA!K1688,"n/a")</f>
        <v>5.6589E-2</v>
      </c>
      <c r="I2523" s="88">
        <f>+IF(ISNUMBER(DATA!L1688),DATA!L1688,"n/a")</f>
        <v>286938.43</v>
      </c>
      <c r="J2523" s="79">
        <f>+IF(ISNUMBER(DATA!M1688),DATA!M1688,"n/a")</f>
        <v>0.11797199999999999</v>
      </c>
      <c r="K2523" s="88">
        <f>+IF(ISNUMBER(DATA!N1688),DATA!N1688,"n/a")</f>
        <v>569617.92000000004</v>
      </c>
      <c r="L2523" s="79">
        <f>+IF(ISNUMBER(DATA!O1688),DATA!O1688,"n/a")</f>
        <v>6.2459000000000001E-2</v>
      </c>
      <c r="M2523" s="68"/>
      <c r="N2523" s="68"/>
      <c r="O2523" s="68"/>
      <c r="P2523" s="68"/>
      <c r="Q2523" s="68"/>
      <c r="S2523" s="72"/>
      <c r="U2523" s="72"/>
      <c r="W2523" s="72"/>
      <c r="Y2523" s="72"/>
    </row>
    <row r="2524" spans="1:25" s="71" customFormat="1" x14ac:dyDescent="0.2">
      <c r="A2524" s="68" t="s">
        <v>11</v>
      </c>
      <c r="B2524" s="68" t="s">
        <v>23</v>
      </c>
      <c r="C2524" s="68" t="s">
        <v>25</v>
      </c>
      <c r="D2524" s="68" t="s">
        <v>296</v>
      </c>
      <c r="E2524" s="88">
        <f>+IF(ISNUMBER(DATA!H1689),DATA!H1689,"n/a")</f>
        <v>28892.32</v>
      </c>
      <c r="F2524" s="79">
        <f>+IF(ISNUMBER(DATA!I1689),DATA!I1689,"n/a")</f>
        <v>-0.106931</v>
      </c>
      <c r="G2524" s="88">
        <f>+IF(ISNUMBER(DATA!J1689),DATA!J1689,"n/a")</f>
        <v>98243.199999999997</v>
      </c>
      <c r="H2524" s="79">
        <f>+IF(ISNUMBER(DATA!K1689),DATA!K1689,"n/a")</f>
        <v>-0.13117999999999999</v>
      </c>
      <c r="I2524" s="88">
        <f>+IF(ISNUMBER(DATA!L1689),DATA!L1689,"n/a")</f>
        <v>206960.76</v>
      </c>
      <c r="J2524" s="79">
        <f>+IF(ISNUMBER(DATA!M1689),DATA!M1689,"n/a")</f>
        <v>-0.128497</v>
      </c>
      <c r="K2524" s="88">
        <f>+IF(ISNUMBER(DATA!N1689),DATA!N1689,"n/a")</f>
        <v>432685.96</v>
      </c>
      <c r="L2524" s="79">
        <f>+IF(ISNUMBER(DATA!O1689),DATA!O1689,"n/a")</f>
        <v>-3.6725000000000001E-2</v>
      </c>
      <c r="M2524" s="68"/>
      <c r="N2524" s="68"/>
      <c r="O2524" s="68"/>
      <c r="P2524" s="68"/>
      <c r="Q2524" s="68"/>
      <c r="S2524" s="72"/>
      <c r="U2524" s="72"/>
      <c r="W2524" s="72"/>
      <c r="Y2524" s="72"/>
    </row>
    <row r="2525" spans="1:25" s="71" customFormat="1" x14ac:dyDescent="0.2">
      <c r="A2525" s="68" t="s">
        <v>11</v>
      </c>
      <c r="B2525" s="68" t="s">
        <v>23</v>
      </c>
      <c r="C2525" s="68" t="s">
        <v>25</v>
      </c>
      <c r="D2525" s="68" t="s">
        <v>297</v>
      </c>
      <c r="E2525" s="88">
        <f>+IF(ISNUMBER(DATA!H1690),DATA!H1690,"n/a")</f>
        <v>47909.77</v>
      </c>
      <c r="F2525" s="79">
        <f>+IF(ISNUMBER(DATA!I1690),DATA!I1690,"n/a")</f>
        <v>5.7111000000000002E-2</v>
      </c>
      <c r="G2525" s="88">
        <f>+IF(ISNUMBER(DATA!J1690),DATA!J1690,"n/a")</f>
        <v>158315.69</v>
      </c>
      <c r="H2525" s="79">
        <f>+IF(ISNUMBER(DATA!K1690),DATA!K1690,"n/a")</f>
        <v>4.4693999999999998E-2</v>
      </c>
      <c r="I2525" s="88">
        <f>+IF(ISNUMBER(DATA!L1690),DATA!L1690,"n/a")</f>
        <v>336470.19</v>
      </c>
      <c r="J2525" s="79">
        <f>+IF(ISNUMBER(DATA!M1690),DATA!M1690,"n/a")</f>
        <v>0.10929899999999999</v>
      </c>
      <c r="K2525" s="88">
        <f>+IF(ISNUMBER(DATA!N1690),DATA!N1690,"n/a")</f>
        <v>667253.61</v>
      </c>
      <c r="L2525" s="79">
        <f>+IF(ISNUMBER(DATA!O1690),DATA!O1690,"n/a")</f>
        <v>0.12209399999999999</v>
      </c>
      <c r="M2525" s="68"/>
      <c r="N2525" s="68"/>
      <c r="O2525" s="68"/>
      <c r="P2525" s="68"/>
      <c r="Q2525" s="68"/>
      <c r="S2525" s="72"/>
      <c r="U2525" s="72"/>
      <c r="W2525" s="72"/>
      <c r="Y2525" s="72"/>
    </row>
    <row r="2526" spans="1:25" s="71" customFormat="1" x14ac:dyDescent="0.2">
      <c r="A2526" s="68" t="s">
        <v>11</v>
      </c>
      <c r="B2526" s="68" t="s">
        <v>23</v>
      </c>
      <c r="C2526" s="68" t="s">
        <v>25</v>
      </c>
      <c r="D2526" s="68" t="s">
        <v>298</v>
      </c>
      <c r="E2526" s="88">
        <f>+IF(ISNUMBER(DATA!H1691),DATA!H1691,"n/a")</f>
        <v>8370.7900000000009</v>
      </c>
      <c r="F2526" s="79">
        <f>+IF(ISNUMBER(DATA!I1691),DATA!I1691,"n/a")</f>
        <v>-0.56204200000000004</v>
      </c>
      <c r="G2526" s="88">
        <f>+IF(ISNUMBER(DATA!J1691),DATA!J1691,"n/a")</f>
        <v>26346.63</v>
      </c>
      <c r="H2526" s="79">
        <f>+IF(ISNUMBER(DATA!K1691),DATA!K1691,"n/a")</f>
        <v>-0.58451799999999998</v>
      </c>
      <c r="I2526" s="88">
        <f>+IF(ISNUMBER(DATA!L1691),DATA!L1691,"n/a")</f>
        <v>54000.37</v>
      </c>
      <c r="J2526" s="79">
        <f>+IF(ISNUMBER(DATA!M1691),DATA!M1691,"n/a")</f>
        <v>-0.59748800000000002</v>
      </c>
      <c r="K2526" s="88">
        <f>+IF(ISNUMBER(DATA!N1691),DATA!N1691,"n/a")</f>
        <v>114838.04</v>
      </c>
      <c r="L2526" s="79">
        <f>+IF(ISNUMBER(DATA!O1691),DATA!O1691,"n/a")</f>
        <v>-0.56367699999999998</v>
      </c>
      <c r="M2526" s="68"/>
      <c r="N2526" s="68"/>
      <c r="O2526" s="68"/>
      <c r="P2526" s="68"/>
      <c r="Q2526" s="68"/>
      <c r="S2526" s="72"/>
      <c r="U2526" s="72"/>
      <c r="W2526" s="72"/>
      <c r="Y2526" s="72"/>
    </row>
    <row r="2527" spans="1:25" s="71" customFormat="1" x14ac:dyDescent="0.2">
      <c r="A2527" s="68" t="s">
        <v>11</v>
      </c>
      <c r="B2527" s="68" t="s">
        <v>23</v>
      </c>
      <c r="C2527" s="68" t="s">
        <v>25</v>
      </c>
      <c r="D2527" s="68" t="s">
        <v>299</v>
      </c>
      <c r="E2527" s="88">
        <f>+IF(ISNUMBER(DATA!H1692),DATA!H1692,"n/a")</f>
        <v>133439.26999999999</v>
      </c>
      <c r="F2527" s="79">
        <f>+IF(ISNUMBER(DATA!I1692),DATA!I1692,"n/a")</f>
        <v>2.7644999999999999E-2</v>
      </c>
      <c r="G2527" s="88">
        <f>+IF(ISNUMBER(DATA!J1692),DATA!J1692,"n/a")</f>
        <v>430507.72</v>
      </c>
      <c r="H2527" s="79">
        <f>+IF(ISNUMBER(DATA!K1692),DATA!K1692,"n/a")</f>
        <v>-1.9699999999999999E-4</v>
      </c>
      <c r="I2527" s="88">
        <f>+IF(ISNUMBER(DATA!L1692),DATA!L1692,"n/a")</f>
        <v>894069</v>
      </c>
      <c r="J2527" s="79">
        <f>+IF(ISNUMBER(DATA!M1692),DATA!M1692,"n/a")</f>
        <v>4.3518000000000001E-2</v>
      </c>
      <c r="K2527" s="88">
        <f>+IF(ISNUMBER(DATA!N1692),DATA!N1692,"n/a")</f>
        <v>1850975.14</v>
      </c>
      <c r="L2527" s="79">
        <f>+IF(ISNUMBER(DATA!O1692),DATA!O1692,"n/a")</f>
        <v>3.0700000000000002E-2</v>
      </c>
      <c r="M2527" s="68"/>
      <c r="N2527" s="68"/>
      <c r="O2527" s="68"/>
      <c r="P2527" s="68"/>
      <c r="Q2527" s="68"/>
      <c r="S2527" s="72"/>
      <c r="U2527" s="72"/>
      <c r="W2527" s="72"/>
      <c r="Y2527" s="72"/>
    </row>
    <row r="2528" spans="1:25" s="71" customFormat="1" x14ac:dyDescent="0.2">
      <c r="A2528" s="68" t="s">
        <v>11</v>
      </c>
      <c r="B2528" s="68" t="s">
        <v>23</v>
      </c>
      <c r="C2528" s="68" t="s">
        <v>25</v>
      </c>
      <c r="D2528" s="68" t="s">
        <v>300</v>
      </c>
      <c r="E2528" s="88">
        <f>+IF(ISNUMBER(DATA!H1693),DATA!H1693,"n/a")</f>
        <v>13883.7</v>
      </c>
      <c r="F2528" s="79">
        <f>+IF(ISNUMBER(DATA!I1693),DATA!I1693,"n/a")</f>
        <v>-3.7121000000000001E-2</v>
      </c>
      <c r="G2528" s="88">
        <f>+IF(ISNUMBER(DATA!J1693),DATA!J1693,"n/a")</f>
        <v>42724.89</v>
      </c>
      <c r="H2528" s="79">
        <f>+IF(ISNUMBER(DATA!K1693),DATA!K1693,"n/a")</f>
        <v>-9.3325000000000005E-2</v>
      </c>
      <c r="I2528" s="88">
        <f>+IF(ISNUMBER(DATA!L1693),DATA!L1693,"n/a")</f>
        <v>86670.79</v>
      </c>
      <c r="J2528" s="79">
        <f>+IF(ISNUMBER(DATA!M1693),DATA!M1693,"n/a")</f>
        <v>-7.8E-2</v>
      </c>
      <c r="K2528" s="88">
        <f>+IF(ISNUMBER(DATA!N1693),DATA!N1693,"n/a")</f>
        <v>168896.39</v>
      </c>
      <c r="L2528" s="79">
        <f>+IF(ISNUMBER(DATA!O1693),DATA!O1693,"n/a")</f>
        <v>-3.1444E-2</v>
      </c>
      <c r="M2528" s="68"/>
      <c r="N2528" s="68"/>
      <c r="O2528" s="68"/>
      <c r="P2528" s="68"/>
      <c r="Q2528" s="68"/>
      <c r="S2528" s="72"/>
      <c r="U2528" s="72"/>
      <c r="W2528" s="72"/>
      <c r="Y2528" s="72"/>
    </row>
    <row r="2529" spans="1:25" s="71" customFormat="1" x14ac:dyDescent="0.2">
      <c r="A2529" s="68" t="s">
        <v>11</v>
      </c>
      <c r="B2529" s="68" t="s">
        <v>23</v>
      </c>
      <c r="C2529" s="68" t="s">
        <v>25</v>
      </c>
      <c r="D2529" s="68" t="s">
        <v>301</v>
      </c>
      <c r="E2529" s="88">
        <f>+IF(ISNUMBER(DATA!H1694),DATA!H1694,"n/a")</f>
        <v>141152.95999999999</v>
      </c>
      <c r="F2529" s="79">
        <f>+IF(ISNUMBER(DATA!I1694),DATA!I1694,"n/a")</f>
        <v>8.4251000000000006E-2</v>
      </c>
      <c r="G2529" s="88">
        <f>+IF(ISNUMBER(DATA!J1694),DATA!J1694,"n/a")</f>
        <v>471832.9</v>
      </c>
      <c r="H2529" s="79">
        <f>+IF(ISNUMBER(DATA!K1694),DATA!K1694,"n/a")</f>
        <v>0.11332299999999999</v>
      </c>
      <c r="I2529" s="88">
        <f>+IF(ISNUMBER(DATA!L1694),DATA!L1694,"n/a")</f>
        <v>957223.69</v>
      </c>
      <c r="J2529" s="79">
        <f>+IF(ISNUMBER(DATA!M1694),DATA!M1694,"n/a")</f>
        <v>0.15051100000000001</v>
      </c>
      <c r="K2529" s="88">
        <f>+IF(ISNUMBER(DATA!N1694),DATA!N1694,"n/a")</f>
        <v>1896602.39</v>
      </c>
      <c r="L2529" s="79">
        <f>+IF(ISNUMBER(DATA!O1694),DATA!O1694,"n/a")</f>
        <v>0.129992</v>
      </c>
      <c r="M2529" s="68"/>
      <c r="N2529" s="68"/>
      <c r="O2529" s="68"/>
      <c r="P2529" s="68"/>
      <c r="Q2529" s="68"/>
      <c r="S2529" s="72"/>
      <c r="U2529" s="72"/>
      <c r="W2529" s="72"/>
      <c r="Y2529" s="72"/>
    </row>
    <row r="2530" spans="1:25" s="71" customFormat="1" x14ac:dyDescent="0.2">
      <c r="A2530" s="68" t="s">
        <v>11</v>
      </c>
      <c r="B2530" s="68" t="s">
        <v>23</v>
      </c>
      <c r="C2530" s="68" t="s">
        <v>25</v>
      </c>
      <c r="D2530" s="68" t="s">
        <v>302</v>
      </c>
      <c r="E2530" s="88">
        <f>+IF(ISNUMBER(DATA!H1695),DATA!H1695,"n/a")</f>
        <v>6074.35</v>
      </c>
      <c r="F2530" s="79">
        <f>+IF(ISNUMBER(DATA!I1695),DATA!I1695,"n/a")</f>
        <v>-6.6620000000000004E-3</v>
      </c>
      <c r="G2530" s="88">
        <f>+IF(ISNUMBER(DATA!J1695),DATA!J1695,"n/a")</f>
        <v>19295.400000000001</v>
      </c>
      <c r="H2530" s="79">
        <f>+IF(ISNUMBER(DATA!K1695),DATA!K1695,"n/a")</f>
        <v>-0.34494799999999998</v>
      </c>
      <c r="I2530" s="88">
        <f>+IF(ISNUMBER(DATA!L1695),DATA!L1695,"n/a")</f>
        <v>42059.7</v>
      </c>
      <c r="J2530" s="79">
        <f>+IF(ISNUMBER(DATA!M1695),DATA!M1695,"n/a")</f>
        <v>-0.71499400000000002</v>
      </c>
      <c r="K2530" s="88">
        <f>+IF(ISNUMBER(DATA!N1695),DATA!N1695,"n/a")</f>
        <v>85915.13</v>
      </c>
      <c r="L2530" s="79">
        <f>+IF(ISNUMBER(DATA!O1695),DATA!O1695,"n/a")</f>
        <v>-0.787852</v>
      </c>
      <c r="M2530" s="68"/>
      <c r="N2530" s="68"/>
      <c r="O2530" s="68"/>
      <c r="P2530" s="68"/>
      <c r="Q2530" s="68"/>
      <c r="S2530" s="72"/>
      <c r="U2530" s="72"/>
      <c r="W2530" s="72"/>
      <c r="Y2530" s="72"/>
    </row>
    <row r="2531" spans="1:25" s="71" customFormat="1" x14ac:dyDescent="0.2">
      <c r="A2531" s="68" t="s">
        <v>11</v>
      </c>
      <c r="B2531" s="68" t="s">
        <v>23</v>
      </c>
      <c r="C2531" s="68" t="s">
        <v>25</v>
      </c>
      <c r="D2531" s="68" t="s">
        <v>303</v>
      </c>
      <c r="E2531" s="88">
        <f>+IF(ISNUMBER(DATA!H1696),DATA!H1696,"n/a")</f>
        <v>14083.05</v>
      </c>
      <c r="F2531" s="79">
        <f>+IF(ISNUMBER(DATA!I1696),DATA!I1696,"n/a")</f>
        <v>-0.57016</v>
      </c>
      <c r="G2531" s="88">
        <f>+IF(ISNUMBER(DATA!J1696),DATA!J1696,"n/a")</f>
        <v>45644.67</v>
      </c>
      <c r="H2531" s="79">
        <f>+IF(ISNUMBER(DATA!K1696),DATA!K1696,"n/a")</f>
        <v>-0.61552799999999996</v>
      </c>
      <c r="I2531" s="88">
        <f>+IF(ISNUMBER(DATA!L1696),DATA!L1696,"n/a")</f>
        <v>146072.35999999999</v>
      </c>
      <c r="J2531" s="79">
        <f>+IF(ISNUMBER(DATA!M1696),DATA!M1696,"n/a")</f>
        <v>-0.51839500000000005</v>
      </c>
      <c r="K2531" s="88">
        <f>+IF(ISNUMBER(DATA!N1696),DATA!N1696,"n/a")</f>
        <v>414728.6</v>
      </c>
      <c r="L2531" s="79">
        <f>+IF(ISNUMBER(DATA!O1696),DATA!O1696,"n/a")</f>
        <v>-0.31975999999999999</v>
      </c>
      <c r="M2531" s="68"/>
      <c r="N2531" s="68"/>
      <c r="O2531" s="68"/>
      <c r="P2531" s="68"/>
      <c r="Q2531" s="68"/>
      <c r="S2531" s="72"/>
      <c r="U2531" s="72"/>
      <c r="W2531" s="72"/>
      <c r="Y2531" s="72"/>
    </row>
    <row r="2532" spans="1:25" s="71" customFormat="1" x14ac:dyDescent="0.2">
      <c r="A2532" s="68" t="s">
        <v>11</v>
      </c>
      <c r="B2532" s="68" t="s">
        <v>23</v>
      </c>
      <c r="C2532" s="68" t="s">
        <v>25</v>
      </c>
      <c r="D2532" s="68" t="s">
        <v>304</v>
      </c>
      <c r="E2532" s="88">
        <f>+IF(ISNUMBER(DATA!H1697),DATA!H1697,"n/a")</f>
        <v>28884.18</v>
      </c>
      <c r="F2532" s="79">
        <f>+IF(ISNUMBER(DATA!I1697),DATA!I1697,"n/a")</f>
        <v>-2.4011999999999999E-2</v>
      </c>
      <c r="G2532" s="88">
        <f>+IF(ISNUMBER(DATA!J1697),DATA!J1697,"n/a")</f>
        <v>91557.16</v>
      </c>
      <c r="H2532" s="79">
        <f>+IF(ISNUMBER(DATA!K1697),DATA!K1697,"n/a")</f>
        <v>-2.7268000000000001E-2</v>
      </c>
      <c r="I2532" s="88">
        <f>+IF(ISNUMBER(DATA!L1697),DATA!L1697,"n/a")</f>
        <v>190221.22</v>
      </c>
      <c r="J2532" s="79">
        <f>+IF(ISNUMBER(DATA!M1697),DATA!M1697,"n/a")</f>
        <v>8.4930000000000005E-3</v>
      </c>
      <c r="K2532" s="88">
        <f>+IF(ISNUMBER(DATA!N1697),DATA!N1697,"n/a")</f>
        <v>369044.99</v>
      </c>
      <c r="L2532" s="79">
        <f>+IF(ISNUMBER(DATA!O1697),DATA!O1697,"n/a")</f>
        <v>4.4613E-2</v>
      </c>
      <c r="M2532" s="68"/>
      <c r="N2532" s="68"/>
      <c r="O2532" s="68"/>
      <c r="P2532" s="68"/>
      <c r="Q2532" s="68"/>
      <c r="S2532" s="72"/>
      <c r="U2532" s="72"/>
      <c r="W2532" s="72"/>
      <c r="Y2532" s="72"/>
    </row>
    <row r="2533" spans="1:25" s="71" customFormat="1" x14ac:dyDescent="0.2">
      <c r="A2533" s="68" t="s">
        <v>11</v>
      </c>
      <c r="B2533" s="68" t="s">
        <v>23</v>
      </c>
      <c r="C2533" s="68" t="s">
        <v>25</v>
      </c>
      <c r="D2533" s="68" t="s">
        <v>305</v>
      </c>
      <c r="E2533" s="88">
        <f>+IF(ISNUMBER(DATA!H1698),DATA!H1698,"n/a")</f>
        <v>40461.760000000002</v>
      </c>
      <c r="F2533" s="79">
        <f>+IF(ISNUMBER(DATA!I1698),DATA!I1698,"n/a")</f>
        <v>0.166855</v>
      </c>
      <c r="G2533" s="88">
        <f>+IF(ISNUMBER(DATA!J1698),DATA!J1698,"n/a")</f>
        <v>124597.19</v>
      </c>
      <c r="H2533" s="79">
        <f>+IF(ISNUMBER(DATA!K1698),DATA!K1698,"n/a")</f>
        <v>0.122116</v>
      </c>
      <c r="I2533" s="88">
        <f>+IF(ISNUMBER(DATA!L1698),DATA!L1698,"n/a")</f>
        <v>266410.15999999997</v>
      </c>
      <c r="J2533" s="79">
        <f>+IF(ISNUMBER(DATA!M1698),DATA!M1698,"n/a")</f>
        <v>0.232373</v>
      </c>
      <c r="K2533" s="88">
        <f>+IF(ISNUMBER(DATA!N1698),DATA!N1698,"n/a")</f>
        <v>507391.04</v>
      </c>
      <c r="L2533" s="79">
        <f>+IF(ISNUMBER(DATA!O1698),DATA!O1698,"n/a")</f>
        <v>0.26155899999999999</v>
      </c>
      <c r="M2533" s="68"/>
      <c r="N2533" s="68"/>
      <c r="O2533" s="68"/>
      <c r="P2533" s="68"/>
      <c r="Q2533" s="68"/>
      <c r="S2533" s="72"/>
      <c r="U2533" s="72"/>
      <c r="W2533" s="72"/>
      <c r="Y2533" s="72"/>
    </row>
    <row r="2534" spans="1:25" s="71" customFormat="1" x14ac:dyDescent="0.2">
      <c r="A2534" s="68" t="s">
        <v>11</v>
      </c>
      <c r="B2534" s="68" t="s">
        <v>23</v>
      </c>
      <c r="C2534" s="68" t="s">
        <v>25</v>
      </c>
      <c r="D2534" s="68" t="s">
        <v>306</v>
      </c>
      <c r="E2534" s="88">
        <f>+IF(ISNUMBER(DATA!H1699),DATA!H1699,"n/a")</f>
        <v>187838.84</v>
      </c>
      <c r="F2534" s="79">
        <f>+IF(ISNUMBER(DATA!I1699),DATA!I1699,"n/a")</f>
        <v>0.121096</v>
      </c>
      <c r="G2534" s="88">
        <f>+IF(ISNUMBER(DATA!J1699),DATA!J1699,"n/a")</f>
        <v>622008.69999999995</v>
      </c>
      <c r="H2534" s="79">
        <f>+IF(ISNUMBER(DATA!K1699),DATA!K1699,"n/a")</f>
        <v>4.9501999999999997E-2</v>
      </c>
      <c r="I2534" s="88">
        <f>+IF(ISNUMBER(DATA!L1699),DATA!L1699,"n/a")</f>
        <v>1299179.07</v>
      </c>
      <c r="J2534" s="79">
        <f>+IF(ISNUMBER(DATA!M1699),DATA!M1699,"n/a")</f>
        <v>5.987E-2</v>
      </c>
      <c r="K2534" s="88">
        <f>+IF(ISNUMBER(DATA!N1699),DATA!N1699,"n/a")</f>
        <v>2394142.62</v>
      </c>
      <c r="L2534" s="79">
        <f>+IF(ISNUMBER(DATA!O1699),DATA!O1699,"n/a")</f>
        <v>-4.768E-2</v>
      </c>
      <c r="M2534" s="68"/>
      <c r="N2534" s="68"/>
      <c r="O2534" s="68"/>
      <c r="P2534" s="68"/>
      <c r="Q2534" s="68"/>
      <c r="S2534" s="72"/>
      <c r="U2534" s="72"/>
      <c r="W2534" s="72"/>
      <c r="Y2534" s="72"/>
    </row>
    <row r="2535" spans="1:25" s="71" customFormat="1" x14ac:dyDescent="0.2">
      <c r="A2535" s="68" t="s">
        <v>11</v>
      </c>
      <c r="B2535" s="68" t="s">
        <v>23</v>
      </c>
      <c r="C2535" s="68" t="s">
        <v>25</v>
      </c>
      <c r="D2535" s="68" t="s">
        <v>307</v>
      </c>
      <c r="E2535" s="88">
        <f>+IF(ISNUMBER(DATA!H1700),DATA!H1700,"n/a")</f>
        <v>80570.740000000005</v>
      </c>
      <c r="F2535" s="79">
        <f>+IF(ISNUMBER(DATA!I1700),DATA!I1700,"n/a")</f>
        <v>8.2209999999999991E-3</v>
      </c>
      <c r="G2535" s="88">
        <f>+IF(ISNUMBER(DATA!J1700),DATA!J1700,"n/a")</f>
        <v>272000.17</v>
      </c>
      <c r="H2535" s="79">
        <f>+IF(ISNUMBER(DATA!K1700),DATA!K1700,"n/a")</f>
        <v>1.3566E-2</v>
      </c>
      <c r="I2535" s="88">
        <f>+IF(ISNUMBER(DATA!L1700),DATA!L1700,"n/a")</f>
        <v>559215.06999999995</v>
      </c>
      <c r="J2535" s="79">
        <f>+IF(ISNUMBER(DATA!M1700),DATA!M1700,"n/a")</f>
        <v>3.1817999999999999E-2</v>
      </c>
      <c r="K2535" s="88">
        <f>+IF(ISNUMBER(DATA!N1700),DATA!N1700,"n/a")</f>
        <v>1123030.3600000001</v>
      </c>
      <c r="L2535" s="79">
        <f>+IF(ISNUMBER(DATA!O1700),DATA!O1700,"n/a")</f>
        <v>6.0893999999999997E-2</v>
      </c>
      <c r="M2535" s="68"/>
      <c r="N2535" s="68"/>
      <c r="O2535" s="68"/>
      <c r="P2535" s="68"/>
      <c r="Q2535" s="68"/>
      <c r="S2535" s="72"/>
      <c r="U2535" s="72"/>
      <c r="W2535" s="72"/>
      <c r="Y2535" s="72"/>
    </row>
    <row r="2536" spans="1:25" s="71" customFormat="1" x14ac:dyDescent="0.2">
      <c r="A2536" s="68" t="s">
        <v>11</v>
      </c>
      <c r="B2536" s="68" t="s">
        <v>23</v>
      </c>
      <c r="C2536" s="68" t="s">
        <v>25</v>
      </c>
      <c r="D2536" s="68" t="s">
        <v>308</v>
      </c>
      <c r="E2536" s="88">
        <f>+IF(ISNUMBER(DATA!H1701),DATA!H1701,"n/a")</f>
        <v>11739.96</v>
      </c>
      <c r="F2536" s="79">
        <f>+IF(ISNUMBER(DATA!I1701),DATA!I1701,"n/a")</f>
        <v>0.33530599999999999</v>
      </c>
      <c r="G2536" s="88">
        <f>+IF(ISNUMBER(DATA!J1701),DATA!J1701,"n/a")</f>
        <v>35222.370000000003</v>
      </c>
      <c r="H2536" s="79">
        <f>+IF(ISNUMBER(DATA!K1701),DATA!K1701,"n/a")</f>
        <v>8.9213000000000001E-2</v>
      </c>
      <c r="I2536" s="88">
        <f>+IF(ISNUMBER(DATA!L1701),DATA!L1701,"n/a")</f>
        <v>75719.56</v>
      </c>
      <c r="J2536" s="79">
        <f>+IF(ISNUMBER(DATA!M1701),DATA!M1701,"n/a")</f>
        <v>0.14157600000000001</v>
      </c>
      <c r="K2536" s="88">
        <f>+IF(ISNUMBER(DATA!N1701),DATA!N1701,"n/a")</f>
        <v>144661.81</v>
      </c>
      <c r="L2536" s="79">
        <f>+IF(ISNUMBER(DATA!O1701),DATA!O1701,"n/a")</f>
        <v>0.14647299999999999</v>
      </c>
      <c r="M2536" s="68"/>
      <c r="N2536" s="68"/>
      <c r="O2536" s="68"/>
      <c r="P2536" s="68"/>
      <c r="Q2536" s="68"/>
      <c r="S2536" s="72"/>
      <c r="U2536" s="72"/>
      <c r="W2536" s="72"/>
      <c r="Y2536" s="72"/>
    </row>
    <row r="2537" spans="1:25" s="71" customFormat="1" x14ac:dyDescent="0.2">
      <c r="A2537" s="68" t="s">
        <v>11</v>
      </c>
      <c r="B2537" s="68" t="s">
        <v>23</v>
      </c>
      <c r="C2537" s="68" t="s">
        <v>25</v>
      </c>
      <c r="D2537" s="68" t="s">
        <v>309</v>
      </c>
      <c r="E2537" s="88">
        <f>+IF(ISNUMBER(DATA!H1702),DATA!H1702,"n/a")</f>
        <v>90077.14</v>
      </c>
      <c r="F2537" s="79">
        <f>+IF(ISNUMBER(DATA!I1702),DATA!I1702,"n/a")</f>
        <v>4.725E-2</v>
      </c>
      <c r="G2537" s="88">
        <f>+IF(ISNUMBER(DATA!J1702),DATA!J1702,"n/a")</f>
        <v>294822.55</v>
      </c>
      <c r="H2537" s="79">
        <f>+IF(ISNUMBER(DATA!K1702),DATA!K1702,"n/a")</f>
        <v>6.7438999999999999E-2</v>
      </c>
      <c r="I2537" s="88">
        <f>+IF(ISNUMBER(DATA!L1702),DATA!L1702,"n/a")</f>
        <v>604466.03</v>
      </c>
      <c r="J2537" s="79">
        <f>+IF(ISNUMBER(DATA!M1702),DATA!M1702,"n/a")</f>
        <v>0.139654</v>
      </c>
      <c r="K2537" s="88">
        <f>+IF(ISNUMBER(DATA!N1702),DATA!N1702,"n/a")</f>
        <v>1196325.1399999999</v>
      </c>
      <c r="L2537" s="79">
        <f>+IF(ISNUMBER(DATA!O1702),DATA!O1702,"n/a")</f>
        <v>0.14006399999999999</v>
      </c>
      <c r="M2537" s="68"/>
      <c r="N2537" s="68"/>
      <c r="O2537" s="68"/>
      <c r="P2537" s="68"/>
      <c r="Q2537" s="68"/>
      <c r="S2537" s="72"/>
      <c r="U2537" s="72"/>
      <c r="W2537" s="72"/>
      <c r="Y2537" s="72"/>
    </row>
    <row r="2538" spans="1:25" s="71" customFormat="1" x14ac:dyDescent="0.2">
      <c r="A2538" s="68" t="s">
        <v>11</v>
      </c>
      <c r="B2538" s="68" t="s">
        <v>23</v>
      </c>
      <c r="C2538" s="68" t="s">
        <v>25</v>
      </c>
      <c r="D2538" s="68" t="s">
        <v>310</v>
      </c>
      <c r="E2538" s="88">
        <f>+IF(ISNUMBER(DATA!H1703),DATA!H1703,"n/a")</f>
        <v>18518.71</v>
      </c>
      <c r="F2538" s="79">
        <f>+IF(ISNUMBER(DATA!I1703),DATA!I1703,"n/a")</f>
        <v>-2.5654E-2</v>
      </c>
      <c r="G2538" s="88">
        <f>+IF(ISNUMBER(DATA!J1703),DATA!J1703,"n/a")</f>
        <v>65840.320000000007</v>
      </c>
      <c r="H2538" s="79">
        <f>+IF(ISNUMBER(DATA!K1703),DATA!K1703,"n/a")</f>
        <v>-4.0980999999999997E-2</v>
      </c>
      <c r="I2538" s="88">
        <f>+IF(ISNUMBER(DATA!L1703),DATA!L1703,"n/a")</f>
        <v>142995.09</v>
      </c>
      <c r="J2538" s="79">
        <f>+IF(ISNUMBER(DATA!M1703),DATA!M1703,"n/a")</f>
        <v>-2.7560000000000002E-3</v>
      </c>
      <c r="K2538" s="88">
        <f>+IF(ISNUMBER(DATA!N1703),DATA!N1703,"n/a")</f>
        <v>285001.62</v>
      </c>
      <c r="L2538" s="79">
        <f>+IF(ISNUMBER(DATA!O1703),DATA!O1703,"n/a")</f>
        <v>6.6417000000000004E-2</v>
      </c>
      <c r="M2538" s="68"/>
      <c r="N2538" s="68"/>
      <c r="O2538" s="68"/>
      <c r="P2538" s="68"/>
      <c r="Q2538" s="68"/>
      <c r="S2538" s="72"/>
      <c r="U2538" s="72"/>
      <c r="W2538" s="72"/>
      <c r="Y2538" s="72"/>
    </row>
    <row r="2539" spans="1:25" s="71" customFormat="1" x14ac:dyDescent="0.2">
      <c r="A2539" s="68" t="s">
        <v>11</v>
      </c>
      <c r="B2539" s="68" t="s">
        <v>23</v>
      </c>
      <c r="C2539" s="68" t="s">
        <v>25</v>
      </c>
      <c r="D2539" s="68" t="s">
        <v>311</v>
      </c>
      <c r="E2539" s="88">
        <f>+IF(ISNUMBER(DATA!H1704),DATA!H1704,"n/a")</f>
        <v>107686.79</v>
      </c>
      <c r="F2539" s="79">
        <f>+IF(ISNUMBER(DATA!I1704),DATA!I1704,"n/a")</f>
        <v>0.14197599999999999</v>
      </c>
      <c r="G2539" s="88">
        <f>+IF(ISNUMBER(DATA!J1704),DATA!J1704,"n/a")</f>
        <v>350673.16</v>
      </c>
      <c r="H2539" s="79">
        <f>+IF(ISNUMBER(DATA!K1704),DATA!K1704,"n/a")</f>
        <v>0.12650400000000001</v>
      </c>
      <c r="I2539" s="88">
        <f>+IF(ISNUMBER(DATA!L1704),DATA!L1704,"n/a")</f>
        <v>749657.59999999998</v>
      </c>
      <c r="J2539" s="79">
        <f>+IF(ISNUMBER(DATA!M1704),DATA!M1704,"n/a")</f>
        <v>0.15540200000000001</v>
      </c>
      <c r="K2539" s="88">
        <f>+IF(ISNUMBER(DATA!N1704),DATA!N1704,"n/a")</f>
        <v>1409177.02</v>
      </c>
      <c r="L2539" s="79">
        <f>+IF(ISNUMBER(DATA!O1704),DATA!O1704,"n/a")</f>
        <v>6.5787999999999999E-2</v>
      </c>
      <c r="M2539" s="68"/>
      <c r="N2539" s="68"/>
      <c r="O2539" s="68"/>
      <c r="P2539" s="68"/>
      <c r="Q2539" s="68"/>
      <c r="S2539" s="72"/>
      <c r="U2539" s="72"/>
      <c r="W2539" s="72"/>
      <c r="Y2539" s="72"/>
    </row>
    <row r="2540" spans="1:25" s="71" customFormat="1" x14ac:dyDescent="0.2">
      <c r="A2540" s="68" t="s">
        <v>11</v>
      </c>
      <c r="B2540" s="68" t="s">
        <v>23</v>
      </c>
      <c r="C2540" s="68" t="s">
        <v>25</v>
      </c>
      <c r="D2540" s="68" t="s">
        <v>312</v>
      </c>
      <c r="E2540" s="88">
        <f>+IF(ISNUMBER(DATA!H1705),DATA!H1705,"n/a")</f>
        <v>43581.23</v>
      </c>
      <c r="F2540" s="79">
        <f>+IF(ISNUMBER(DATA!I1705),DATA!I1705,"n/a")</f>
        <v>-1.3306E-2</v>
      </c>
      <c r="G2540" s="88">
        <f>+IF(ISNUMBER(DATA!J1705),DATA!J1705,"n/a")</f>
        <v>135937.79999999999</v>
      </c>
      <c r="H2540" s="79">
        <f>+IF(ISNUMBER(DATA!K1705),DATA!K1705,"n/a")</f>
        <v>-5.8451999999999997E-2</v>
      </c>
      <c r="I2540" s="88">
        <f>+IF(ISNUMBER(DATA!L1705),DATA!L1705,"n/a")</f>
        <v>298436.58</v>
      </c>
      <c r="J2540" s="79">
        <f>+IF(ISNUMBER(DATA!M1705),DATA!M1705,"n/a")</f>
        <v>6.5399999999999996E-4</v>
      </c>
      <c r="K2540" s="88">
        <f>+IF(ISNUMBER(DATA!N1705),DATA!N1705,"n/a")</f>
        <v>619130.43999999994</v>
      </c>
      <c r="L2540" s="79">
        <f>+IF(ISNUMBER(DATA!O1705),DATA!O1705,"n/a")</f>
        <v>5.5397000000000002E-2</v>
      </c>
      <c r="M2540" s="68"/>
      <c r="N2540" s="68"/>
      <c r="O2540" s="68"/>
      <c r="P2540" s="68"/>
      <c r="Q2540" s="68"/>
      <c r="S2540" s="72"/>
      <c r="U2540" s="72"/>
      <c r="W2540" s="72"/>
      <c r="Y2540" s="72"/>
    </row>
    <row r="2541" spans="1:25" s="71" customFormat="1" x14ac:dyDescent="0.2">
      <c r="A2541" s="68" t="s">
        <v>11</v>
      </c>
      <c r="B2541" s="68" t="s">
        <v>23</v>
      </c>
      <c r="C2541" s="68" t="s">
        <v>25</v>
      </c>
      <c r="D2541" s="68" t="s">
        <v>313</v>
      </c>
      <c r="E2541" s="88">
        <f>+IF(ISNUMBER(DATA!H1706),DATA!H1706,"n/a")</f>
        <v>51411.46</v>
      </c>
      <c r="F2541" s="79">
        <f>+IF(ISNUMBER(DATA!I1706),DATA!I1706,"n/a")</f>
        <v>9.5563999999999996E-2</v>
      </c>
      <c r="G2541" s="88">
        <f>+IF(ISNUMBER(DATA!J1706),DATA!J1706,"n/a")</f>
        <v>165362.32</v>
      </c>
      <c r="H2541" s="79">
        <f>+IF(ISNUMBER(DATA!K1706),DATA!K1706,"n/a")</f>
        <v>0.119001</v>
      </c>
      <c r="I2541" s="88">
        <f>+IF(ISNUMBER(DATA!L1706),DATA!L1706,"n/a")</f>
        <v>360179.02</v>
      </c>
      <c r="J2541" s="79">
        <f>+IF(ISNUMBER(DATA!M1706),DATA!M1706,"n/a")</f>
        <v>9.5037999999999997E-2</v>
      </c>
      <c r="K2541" s="88">
        <f>+IF(ISNUMBER(DATA!N1706),DATA!N1706,"n/a")</f>
        <v>694376.92</v>
      </c>
      <c r="L2541" s="79">
        <f>+IF(ISNUMBER(DATA!O1706),DATA!O1706,"n/a")</f>
        <v>4.4749999999999998E-3</v>
      </c>
      <c r="M2541" s="68"/>
      <c r="N2541" s="68"/>
      <c r="O2541" s="68"/>
      <c r="P2541" s="68"/>
      <c r="Q2541" s="68"/>
      <c r="S2541" s="72"/>
      <c r="U2541" s="72"/>
      <c r="W2541" s="72"/>
      <c r="Y2541" s="72"/>
    </row>
    <row r="2542" spans="1:25" s="71" customFormat="1" x14ac:dyDescent="0.2">
      <c r="A2542" s="68" t="s">
        <v>11</v>
      </c>
      <c r="B2542" s="68" t="s">
        <v>23</v>
      </c>
      <c r="C2542" s="68" t="s">
        <v>25</v>
      </c>
      <c r="D2542" s="68" t="s">
        <v>314</v>
      </c>
      <c r="E2542" s="88">
        <f>+IF(ISNUMBER(DATA!H1707),DATA!H1707,"n/a")</f>
        <v>45919.72</v>
      </c>
      <c r="F2542" s="79">
        <f>+IF(ISNUMBER(DATA!I1707),DATA!I1707,"n/a")</f>
        <v>0.159526</v>
      </c>
      <c r="G2542" s="88">
        <f>+IF(ISNUMBER(DATA!J1707),DATA!J1707,"n/a")</f>
        <v>157631.29</v>
      </c>
      <c r="H2542" s="79">
        <f>+IF(ISNUMBER(DATA!K1707),DATA!K1707,"n/a")</f>
        <v>-1.4054000000000001E-2</v>
      </c>
      <c r="I2542" s="88">
        <f>+IF(ISNUMBER(DATA!L1707),DATA!L1707,"n/a")</f>
        <v>318452.19</v>
      </c>
      <c r="J2542" s="79">
        <f>+IF(ISNUMBER(DATA!M1707),DATA!M1707,"n/a")</f>
        <v>-8.4542000000000006E-2</v>
      </c>
      <c r="K2542" s="88">
        <f>+IF(ISNUMBER(DATA!N1707),DATA!N1707,"n/a")</f>
        <v>623568.91</v>
      </c>
      <c r="L2542" s="79">
        <f>+IF(ISNUMBER(DATA!O1707),DATA!O1707,"n/a")</f>
        <v>-7.3380000000000001E-2</v>
      </c>
      <c r="M2542" s="68"/>
      <c r="N2542" s="68"/>
      <c r="O2542" s="68"/>
      <c r="P2542" s="68"/>
      <c r="Q2542" s="68"/>
      <c r="S2542" s="72"/>
      <c r="U2542" s="72"/>
      <c r="W2542" s="72"/>
      <c r="Y2542" s="72"/>
    </row>
    <row r="2543" spans="1:25" s="71" customFormat="1" x14ac:dyDescent="0.2">
      <c r="A2543" s="68" t="s">
        <v>11</v>
      </c>
      <c r="B2543" s="68" t="s">
        <v>23</v>
      </c>
      <c r="C2543" s="68" t="s">
        <v>25</v>
      </c>
      <c r="D2543" s="68" t="s">
        <v>315</v>
      </c>
      <c r="E2543" s="88">
        <f>+IF(ISNUMBER(DATA!H1708),DATA!H1708,"n/a")</f>
        <v>50216.79</v>
      </c>
      <c r="F2543" s="79">
        <f>+IF(ISNUMBER(DATA!I1708),DATA!I1708,"n/a")</f>
        <v>0.156856</v>
      </c>
      <c r="G2543" s="88">
        <f>+IF(ISNUMBER(DATA!J1708),DATA!J1708,"n/a")</f>
        <v>153081.79999999999</v>
      </c>
      <c r="H2543" s="79">
        <f>+IF(ISNUMBER(DATA!K1708),DATA!K1708,"n/a")</f>
        <v>9.7186999999999996E-2</v>
      </c>
      <c r="I2543" s="88">
        <f>+IF(ISNUMBER(DATA!L1708),DATA!L1708,"n/a")</f>
        <v>332103.36</v>
      </c>
      <c r="J2543" s="79">
        <f>+IF(ISNUMBER(DATA!M1708),DATA!M1708,"n/a")</f>
        <v>5.9651000000000003E-2</v>
      </c>
      <c r="K2543" s="88">
        <f>+IF(ISNUMBER(DATA!N1708),DATA!N1708,"n/a")</f>
        <v>661871.56000000006</v>
      </c>
      <c r="L2543" s="79">
        <f>+IF(ISNUMBER(DATA!O1708),DATA!O1708,"n/a")</f>
        <v>3.2252000000000003E-2</v>
      </c>
      <c r="M2543" s="68"/>
      <c r="N2543" s="68"/>
      <c r="O2543" s="68"/>
      <c r="P2543" s="68"/>
      <c r="Q2543" s="68"/>
      <c r="S2543" s="72"/>
      <c r="U2543" s="72"/>
      <c r="W2543" s="72"/>
      <c r="Y2543" s="72"/>
    </row>
    <row r="2544" spans="1:25" s="71" customFormat="1" x14ac:dyDescent="0.2">
      <c r="A2544" s="68" t="s">
        <v>11</v>
      </c>
      <c r="B2544" s="68" t="s">
        <v>23</v>
      </c>
      <c r="C2544" s="68" t="s">
        <v>25</v>
      </c>
      <c r="D2544" s="68" t="s">
        <v>316</v>
      </c>
      <c r="E2544" s="88">
        <f>+IF(ISNUMBER(DATA!H1709),DATA!H1709,"n/a")</f>
        <v>37182.239999999998</v>
      </c>
      <c r="F2544" s="79">
        <f>+IF(ISNUMBER(DATA!I1709),DATA!I1709,"n/a")</f>
        <v>-8.2420999999999994E-2</v>
      </c>
      <c r="G2544" s="88">
        <f>+IF(ISNUMBER(DATA!J1709),DATA!J1709,"n/a")</f>
        <v>119966.16</v>
      </c>
      <c r="H2544" s="79">
        <f>+IF(ISNUMBER(DATA!K1709),DATA!K1709,"n/a")</f>
        <v>-5.0032E-2</v>
      </c>
      <c r="I2544" s="88">
        <f>+IF(ISNUMBER(DATA!L1709),DATA!L1709,"n/a")</f>
        <v>261355.13</v>
      </c>
      <c r="J2544" s="79">
        <f>+IF(ISNUMBER(DATA!M1709),DATA!M1709,"n/a")</f>
        <v>-1.4945999999999999E-2</v>
      </c>
      <c r="K2544" s="88">
        <f>+IF(ISNUMBER(DATA!N1709),DATA!N1709,"n/a")</f>
        <v>520404.29</v>
      </c>
      <c r="L2544" s="79">
        <f>+IF(ISNUMBER(DATA!O1709),DATA!O1709,"n/a")</f>
        <v>-1.1387E-2</v>
      </c>
      <c r="M2544" s="68"/>
      <c r="N2544" s="68"/>
      <c r="O2544" s="68"/>
      <c r="P2544" s="68"/>
      <c r="Q2544" s="68"/>
      <c r="S2544" s="72"/>
      <c r="U2544" s="72"/>
      <c r="W2544" s="72"/>
      <c r="Y2544" s="72"/>
    </row>
    <row r="2545" spans="1:25" s="71" customFormat="1" x14ac:dyDescent="0.2">
      <c r="A2545" s="68" t="s">
        <v>11</v>
      </c>
      <c r="B2545" s="68" t="s">
        <v>23</v>
      </c>
      <c r="C2545" s="68" t="s">
        <v>25</v>
      </c>
      <c r="D2545" s="68" t="s">
        <v>317</v>
      </c>
      <c r="E2545" s="88">
        <f>+IF(ISNUMBER(DATA!H1710),DATA!H1710,"n/a")</f>
        <v>18384.14</v>
      </c>
      <c r="F2545" s="79">
        <f>+IF(ISNUMBER(DATA!I1710),DATA!I1710,"n/a")</f>
        <v>-9.9839999999999998E-3</v>
      </c>
      <c r="G2545" s="88">
        <f>+IF(ISNUMBER(DATA!J1710),DATA!J1710,"n/a")</f>
        <v>63832.13</v>
      </c>
      <c r="H2545" s="79">
        <f>+IF(ISNUMBER(DATA!K1710),DATA!K1710,"n/a")</f>
        <v>4.2269000000000001E-2</v>
      </c>
      <c r="I2545" s="88">
        <f>+IF(ISNUMBER(DATA!L1710),DATA!L1710,"n/a")</f>
        <v>133951.54999999999</v>
      </c>
      <c r="J2545" s="79">
        <f>+IF(ISNUMBER(DATA!M1710),DATA!M1710,"n/a")</f>
        <v>5.0557999999999999E-2</v>
      </c>
      <c r="K2545" s="88">
        <f>+IF(ISNUMBER(DATA!N1710),DATA!N1710,"n/a")</f>
        <v>252160.3</v>
      </c>
      <c r="L2545" s="79">
        <f>+IF(ISNUMBER(DATA!O1710),DATA!O1710,"n/a")</f>
        <v>2.4976000000000002E-2</v>
      </c>
      <c r="M2545" s="68"/>
      <c r="N2545" s="68"/>
      <c r="O2545" s="68"/>
      <c r="P2545" s="68"/>
      <c r="Q2545" s="68"/>
      <c r="S2545" s="72"/>
      <c r="U2545" s="72"/>
      <c r="W2545" s="72"/>
      <c r="Y2545" s="72"/>
    </row>
    <row r="2546" spans="1:25" s="71" customFormat="1" x14ac:dyDescent="0.2">
      <c r="A2546" s="68" t="s">
        <v>11</v>
      </c>
      <c r="B2546" s="68" t="s">
        <v>23</v>
      </c>
      <c r="C2546" s="68" t="s">
        <v>25</v>
      </c>
      <c r="D2546" s="68" t="s">
        <v>318</v>
      </c>
      <c r="E2546" s="88">
        <f>+IF(ISNUMBER(DATA!H1711),DATA!H1711,"n/a")</f>
        <v>48716.7</v>
      </c>
      <c r="F2546" s="79">
        <f>+IF(ISNUMBER(DATA!I1711),DATA!I1711,"n/a")</f>
        <v>0.17541699999999999</v>
      </c>
      <c r="G2546" s="88">
        <f>+IF(ISNUMBER(DATA!J1711),DATA!J1711,"n/a")</f>
        <v>153445.39000000001</v>
      </c>
      <c r="H2546" s="79">
        <f>+IF(ISNUMBER(DATA!K1711),DATA!K1711,"n/a")</f>
        <v>9.8422999999999997E-2</v>
      </c>
      <c r="I2546" s="88">
        <f>+IF(ISNUMBER(DATA!L1711),DATA!L1711,"n/a")</f>
        <v>321176.09999999998</v>
      </c>
      <c r="J2546" s="79">
        <f>+IF(ISNUMBER(DATA!M1711),DATA!M1711,"n/a")</f>
        <v>0.10824499999999999</v>
      </c>
      <c r="K2546" s="88">
        <f>+IF(ISNUMBER(DATA!N1711),DATA!N1711,"n/a")</f>
        <v>655284.38</v>
      </c>
      <c r="L2546" s="79">
        <f>+IF(ISNUMBER(DATA!O1711),DATA!O1711,"n/a")</f>
        <v>8.7930999999999995E-2</v>
      </c>
      <c r="M2546" s="68"/>
      <c r="N2546" s="68"/>
      <c r="O2546" s="68"/>
      <c r="P2546" s="68"/>
      <c r="Q2546" s="68"/>
      <c r="S2546" s="72"/>
      <c r="U2546" s="72"/>
      <c r="W2546" s="72"/>
      <c r="Y2546" s="72"/>
    </row>
    <row r="2547" spans="1:25" s="71" customFormat="1" x14ac:dyDescent="0.2">
      <c r="A2547" s="68" t="s">
        <v>11</v>
      </c>
      <c r="B2547" s="68" t="s">
        <v>23</v>
      </c>
      <c r="C2547" s="68" t="s">
        <v>25</v>
      </c>
      <c r="D2547" s="68" t="s">
        <v>319</v>
      </c>
      <c r="E2547" s="88">
        <f>+IF(ISNUMBER(DATA!H1712),DATA!H1712,"n/a")</f>
        <v>12436.31</v>
      </c>
      <c r="F2547" s="79">
        <f>+IF(ISNUMBER(DATA!I1712),DATA!I1712,"n/a")</f>
        <v>0.745058</v>
      </c>
      <c r="G2547" s="88">
        <f>+IF(ISNUMBER(DATA!J1712),DATA!J1712,"n/a")</f>
        <v>38165.61</v>
      </c>
      <c r="H2547" s="79">
        <f>+IF(ISNUMBER(DATA!K1712),DATA!K1712,"n/a")</f>
        <v>0.55126200000000003</v>
      </c>
      <c r="I2547" s="88">
        <f>+IF(ISNUMBER(DATA!L1712),DATA!L1712,"n/a")</f>
        <v>79045.19</v>
      </c>
      <c r="J2547" s="79">
        <f>+IF(ISNUMBER(DATA!M1712),DATA!M1712,"n/a")</f>
        <v>0.61790699999999998</v>
      </c>
      <c r="K2547" s="88">
        <f>+IF(ISNUMBER(DATA!N1712),DATA!N1712,"n/a")</f>
        <v>142693.35999999999</v>
      </c>
      <c r="L2547" s="79">
        <f>+IF(ISNUMBER(DATA!O1712),DATA!O1712,"n/a")</f>
        <v>0.42427300000000001</v>
      </c>
      <c r="M2547" s="68"/>
      <c r="N2547" s="68"/>
      <c r="O2547" s="68"/>
      <c r="P2547" s="68"/>
      <c r="Q2547" s="68"/>
      <c r="S2547" s="72"/>
      <c r="U2547" s="72"/>
      <c r="W2547" s="72"/>
      <c r="Y2547" s="72"/>
    </row>
    <row r="2548" spans="1:25" s="71" customFormat="1" x14ac:dyDescent="0.2">
      <c r="A2548" s="68" t="s">
        <v>11</v>
      </c>
      <c r="B2548" s="68" t="s">
        <v>23</v>
      </c>
      <c r="C2548" s="68" t="s">
        <v>25</v>
      </c>
      <c r="D2548" s="68" t="s">
        <v>320</v>
      </c>
      <c r="E2548" s="88">
        <f>+IF(ISNUMBER(DATA!H1713),DATA!H1713,"n/a")</f>
        <v>38119.14</v>
      </c>
      <c r="F2548" s="79">
        <f>+IF(ISNUMBER(DATA!I1713),DATA!I1713,"n/a")</f>
        <v>-4.8820000000000001E-3</v>
      </c>
      <c r="G2548" s="88">
        <f>+IF(ISNUMBER(DATA!J1713),DATA!J1713,"n/a")</f>
        <v>120579.05</v>
      </c>
      <c r="H2548" s="79">
        <f>+IF(ISNUMBER(DATA!K1713),DATA!K1713,"n/a")</f>
        <v>-3.9312E-2</v>
      </c>
      <c r="I2548" s="88">
        <f>+IF(ISNUMBER(DATA!L1713),DATA!L1713,"n/a")</f>
        <v>250761.16</v>
      </c>
      <c r="J2548" s="79">
        <f>+IF(ISNUMBER(DATA!M1713),DATA!M1713,"n/a")</f>
        <v>1.5698E-2</v>
      </c>
      <c r="K2548" s="88">
        <f>+IF(ISNUMBER(DATA!N1713),DATA!N1713,"n/a")</f>
        <v>519739.17</v>
      </c>
      <c r="L2548" s="79">
        <f>+IF(ISNUMBER(DATA!O1713),DATA!O1713,"n/a")</f>
        <v>2.2006000000000001E-2</v>
      </c>
      <c r="M2548" s="68"/>
      <c r="N2548" s="68"/>
      <c r="O2548" s="68"/>
      <c r="P2548" s="68"/>
      <c r="Q2548" s="68"/>
      <c r="S2548" s="72"/>
      <c r="U2548" s="72"/>
      <c r="W2548" s="72"/>
      <c r="Y2548" s="72"/>
    </row>
    <row r="2549" spans="1:25" s="71" customFormat="1" x14ac:dyDescent="0.2">
      <c r="A2549" s="68" t="s">
        <v>11</v>
      </c>
      <c r="B2549" s="68" t="s">
        <v>23</v>
      </c>
      <c r="C2549" s="68" t="s">
        <v>25</v>
      </c>
      <c r="D2549" s="68" t="s">
        <v>321</v>
      </c>
      <c r="E2549" s="88">
        <f>+IF(ISNUMBER(DATA!H1714),DATA!H1714,"n/a")</f>
        <v>91855.19</v>
      </c>
      <c r="F2549" s="79">
        <f>+IF(ISNUMBER(DATA!I1714),DATA!I1714,"n/a")</f>
        <v>0.18388699999999999</v>
      </c>
      <c r="G2549" s="88">
        <f>+IF(ISNUMBER(DATA!J1714),DATA!J1714,"n/a")</f>
        <v>289400.15000000002</v>
      </c>
      <c r="H2549" s="79">
        <f>+IF(ISNUMBER(DATA!K1714),DATA!K1714,"n/a")</f>
        <v>0.105735</v>
      </c>
      <c r="I2549" s="88">
        <f>+IF(ISNUMBER(DATA!L1714),DATA!L1714,"n/a")</f>
        <v>582135.42000000004</v>
      </c>
      <c r="J2549" s="79">
        <f>+IF(ISNUMBER(DATA!M1714),DATA!M1714,"n/a")</f>
        <v>8.4565000000000001E-2</v>
      </c>
      <c r="K2549" s="88">
        <f>+IF(ISNUMBER(DATA!N1714),DATA!N1714,"n/a")</f>
        <v>1154900.46</v>
      </c>
      <c r="L2549" s="79">
        <f>+IF(ISNUMBER(DATA!O1714),DATA!O1714,"n/a")</f>
        <v>5.1103999999999997E-2</v>
      </c>
      <c r="M2549" s="68"/>
      <c r="N2549" s="68"/>
      <c r="O2549" s="68"/>
      <c r="P2549" s="68"/>
      <c r="Q2549" s="68"/>
      <c r="S2549" s="72"/>
      <c r="U2549" s="72"/>
      <c r="W2549" s="72"/>
      <c r="Y2549" s="72"/>
    </row>
    <row r="2550" spans="1:25" s="71" customFormat="1" x14ac:dyDescent="0.2">
      <c r="A2550" s="68" t="s">
        <v>11</v>
      </c>
      <c r="B2550" s="68" t="s">
        <v>23</v>
      </c>
      <c r="C2550" s="68" t="s">
        <v>25</v>
      </c>
      <c r="D2550" s="68" t="s">
        <v>322</v>
      </c>
      <c r="E2550" s="88">
        <f>+IF(ISNUMBER(DATA!H1715),DATA!H1715,"n/a")</f>
        <v>48398.47</v>
      </c>
      <c r="F2550" s="79">
        <f>+IF(ISNUMBER(DATA!I1715),DATA!I1715,"n/a")</f>
        <v>0.21581</v>
      </c>
      <c r="G2550" s="88">
        <f>+IF(ISNUMBER(DATA!J1715),DATA!J1715,"n/a")</f>
        <v>169070.45</v>
      </c>
      <c r="H2550" s="79">
        <f>+IF(ISNUMBER(DATA!K1715),DATA!K1715,"n/a")</f>
        <v>0.20822099999999999</v>
      </c>
      <c r="I2550" s="88">
        <f>+IF(ISNUMBER(DATA!L1715),DATA!L1715,"n/a")</f>
        <v>353802.08</v>
      </c>
      <c r="J2550" s="79">
        <f>+IF(ISNUMBER(DATA!M1715),DATA!M1715,"n/a")</f>
        <v>0.18523400000000001</v>
      </c>
      <c r="K2550" s="88">
        <f>+IF(ISNUMBER(DATA!N1715),DATA!N1715,"n/a")</f>
        <v>687070.51</v>
      </c>
      <c r="L2550" s="79">
        <f>+IF(ISNUMBER(DATA!O1715),DATA!O1715,"n/a")</f>
        <v>0.10263799999999999</v>
      </c>
      <c r="M2550" s="68"/>
      <c r="N2550" s="68"/>
      <c r="O2550" s="68"/>
      <c r="P2550" s="68"/>
      <c r="Q2550" s="68"/>
      <c r="S2550" s="72"/>
      <c r="U2550" s="72"/>
      <c r="W2550" s="72"/>
      <c r="Y2550" s="72"/>
    </row>
    <row r="2551" spans="1:25" s="71" customFormat="1" x14ac:dyDescent="0.2">
      <c r="A2551" s="68" t="s">
        <v>11</v>
      </c>
      <c r="B2551" s="68" t="s">
        <v>23</v>
      </c>
      <c r="C2551" s="68" t="s">
        <v>25</v>
      </c>
      <c r="D2551" s="68" t="s">
        <v>323</v>
      </c>
      <c r="E2551" s="88">
        <f>+IF(ISNUMBER(DATA!H1716),DATA!H1716,"n/a")</f>
        <v>87201.51</v>
      </c>
      <c r="F2551" s="79">
        <f>+IF(ISNUMBER(DATA!I1716),DATA!I1716,"n/a")</f>
        <v>7.7710000000000001E-2</v>
      </c>
      <c r="G2551" s="88">
        <f>+IF(ISNUMBER(DATA!J1716),DATA!J1716,"n/a")</f>
        <v>288188.49</v>
      </c>
      <c r="H2551" s="79">
        <f>+IF(ISNUMBER(DATA!K1716),DATA!K1716,"n/a")</f>
        <v>0.100434</v>
      </c>
      <c r="I2551" s="88">
        <f>+IF(ISNUMBER(DATA!L1716),DATA!L1716,"n/a")</f>
        <v>619594.63</v>
      </c>
      <c r="J2551" s="79">
        <f>+IF(ISNUMBER(DATA!M1716),DATA!M1716,"n/a")</f>
        <v>0.169012</v>
      </c>
      <c r="K2551" s="88">
        <f>+IF(ISNUMBER(DATA!N1716),DATA!N1716,"n/a")</f>
        <v>1148826.06</v>
      </c>
      <c r="L2551" s="79">
        <f>+IF(ISNUMBER(DATA!O1716),DATA!O1716,"n/a")</f>
        <v>0.133323</v>
      </c>
      <c r="M2551" s="68"/>
      <c r="N2551" s="68"/>
      <c r="O2551" s="68"/>
      <c r="P2551" s="68"/>
      <c r="Q2551" s="68"/>
      <c r="S2551" s="72"/>
      <c r="U2551" s="72"/>
      <c r="W2551" s="72"/>
      <c r="Y2551" s="72"/>
    </row>
    <row r="2552" spans="1:25" s="71" customFormat="1" x14ac:dyDescent="0.2">
      <c r="A2552" s="68" t="s">
        <v>11</v>
      </c>
      <c r="B2552" s="68" t="s">
        <v>23</v>
      </c>
      <c r="C2552" s="68" t="s">
        <v>25</v>
      </c>
      <c r="D2552" s="68" t="s">
        <v>324</v>
      </c>
      <c r="E2552" s="88">
        <f>+IF(ISNUMBER(DATA!H1717),DATA!H1717,"n/a")</f>
        <v>30782.68</v>
      </c>
      <c r="F2552" s="79">
        <f>+IF(ISNUMBER(DATA!I1717),DATA!I1717,"n/a")</f>
        <v>-2.4372999999999999E-2</v>
      </c>
      <c r="G2552" s="88">
        <f>+IF(ISNUMBER(DATA!J1717),DATA!J1717,"n/a")</f>
        <v>115385.48</v>
      </c>
      <c r="H2552" s="79">
        <f>+IF(ISNUMBER(DATA!K1717),DATA!K1717,"n/a")</f>
        <v>8.0914E-2</v>
      </c>
      <c r="I2552" s="88">
        <f>+IF(ISNUMBER(DATA!L1717),DATA!L1717,"n/a")</f>
        <v>237723.64</v>
      </c>
      <c r="J2552" s="79">
        <f>+IF(ISNUMBER(DATA!M1717),DATA!M1717,"n/a")</f>
        <v>0.13769300000000001</v>
      </c>
      <c r="K2552" s="88">
        <f>+IF(ISNUMBER(DATA!N1717),DATA!N1717,"n/a")</f>
        <v>464722.99</v>
      </c>
      <c r="L2552" s="79">
        <f>+IF(ISNUMBER(DATA!O1717),DATA!O1717,"n/a")</f>
        <v>0.108486</v>
      </c>
      <c r="M2552" s="68"/>
      <c r="N2552" s="68"/>
      <c r="O2552" s="68"/>
      <c r="P2552" s="68"/>
      <c r="Q2552" s="68"/>
      <c r="S2552" s="72"/>
      <c r="U2552" s="72"/>
      <c r="W2552" s="72"/>
      <c r="Y2552" s="72"/>
    </row>
    <row r="2553" spans="1:25" s="71" customFormat="1" x14ac:dyDescent="0.2">
      <c r="A2553" s="68" t="s">
        <v>11</v>
      </c>
      <c r="B2553" s="68" t="s">
        <v>23</v>
      </c>
      <c r="C2553" s="68" t="s">
        <v>25</v>
      </c>
      <c r="D2553" s="68" t="s">
        <v>325</v>
      </c>
      <c r="E2553" s="88">
        <f>+IF(ISNUMBER(DATA!H1718),DATA!H1718,"n/a")</f>
        <v>112965.97</v>
      </c>
      <c r="F2553" s="79">
        <f>+IF(ISNUMBER(DATA!I1718),DATA!I1718,"n/a")</f>
        <v>-4.0925999999999997E-2</v>
      </c>
      <c r="G2553" s="88">
        <f>+IF(ISNUMBER(DATA!J1718),DATA!J1718,"n/a")</f>
        <v>376606.24</v>
      </c>
      <c r="H2553" s="79">
        <f>+IF(ISNUMBER(DATA!K1718),DATA!K1718,"n/a")</f>
        <v>1.4864E-2</v>
      </c>
      <c r="I2553" s="88">
        <f>+IF(ISNUMBER(DATA!L1718),DATA!L1718,"n/a")</f>
        <v>783331.78</v>
      </c>
      <c r="J2553" s="79">
        <f>+IF(ISNUMBER(DATA!M1718),DATA!M1718,"n/a")</f>
        <v>9.8847000000000004E-2</v>
      </c>
      <c r="K2553" s="88">
        <f>+IF(ISNUMBER(DATA!N1718),DATA!N1718,"n/a")</f>
        <v>1568007.01</v>
      </c>
      <c r="L2553" s="79">
        <f>+IF(ISNUMBER(DATA!O1718),DATA!O1718,"n/a")</f>
        <v>0.10229199999999999</v>
      </c>
      <c r="M2553" s="68"/>
      <c r="N2553" s="68"/>
      <c r="O2553" s="68"/>
      <c r="P2553" s="68"/>
      <c r="Q2553" s="68"/>
      <c r="S2553" s="72"/>
      <c r="U2553" s="72"/>
      <c r="W2553" s="72"/>
      <c r="Y2553" s="72"/>
    </row>
    <row r="2554" spans="1:25" s="71" customFormat="1" x14ac:dyDescent="0.2">
      <c r="A2554" s="68" t="s">
        <v>11</v>
      </c>
      <c r="B2554" s="68" t="s">
        <v>23</v>
      </c>
      <c r="C2554" s="68" t="s">
        <v>25</v>
      </c>
      <c r="D2554" s="68" t="s">
        <v>351</v>
      </c>
      <c r="E2554" s="88">
        <f>+IF(ISNUMBER(DATA!H1719),DATA!H1719,"n/a")</f>
        <v>17753.830000000002</v>
      </c>
      <c r="F2554" s="79">
        <f>+IF(ISNUMBER(DATA!I1719),DATA!I1719,"n/a")</f>
        <v>-4.7730000000000002E-2</v>
      </c>
      <c r="G2554" s="88">
        <f>+IF(ISNUMBER(DATA!J1719),DATA!J1719,"n/a")</f>
        <v>60256.65</v>
      </c>
      <c r="H2554" s="79">
        <f>+IF(ISNUMBER(DATA!K1719),DATA!K1719,"n/a")</f>
        <v>-2.6131000000000001E-2</v>
      </c>
      <c r="I2554" s="88">
        <f>+IF(ISNUMBER(DATA!L1719),DATA!L1719,"n/a")</f>
        <v>122983.46</v>
      </c>
      <c r="J2554" s="79">
        <f>+IF(ISNUMBER(DATA!M1719),DATA!M1719,"n/a")</f>
        <v>-7.6264999999999999E-2</v>
      </c>
      <c r="K2554" s="88">
        <f>+IF(ISNUMBER(DATA!N1719),DATA!N1719,"n/a")</f>
        <v>250414.63</v>
      </c>
      <c r="L2554" s="79">
        <f>+IF(ISNUMBER(DATA!O1719),DATA!O1719,"n/a")</f>
        <v>-3.4141999999999999E-2</v>
      </c>
      <c r="M2554" s="68"/>
      <c r="N2554" s="68"/>
      <c r="O2554" s="68"/>
      <c r="P2554" s="68"/>
      <c r="Q2554" s="68"/>
      <c r="S2554" s="72"/>
      <c r="U2554" s="72"/>
      <c r="W2554" s="72"/>
      <c r="Y2554" s="72"/>
    </row>
    <row r="2555" spans="1:25" s="71" customFormat="1" x14ac:dyDescent="0.2">
      <c r="A2555" s="68" t="s">
        <v>11</v>
      </c>
      <c r="B2555" s="68" t="s">
        <v>23</v>
      </c>
      <c r="C2555" s="68" t="s">
        <v>25</v>
      </c>
      <c r="D2555" s="68" t="s">
        <v>352</v>
      </c>
      <c r="E2555" s="88">
        <f>+IF(ISNUMBER(DATA!H1720),DATA!H1720,"n/a")</f>
        <v>30436.61</v>
      </c>
      <c r="F2555" s="79">
        <f>+IF(ISNUMBER(DATA!I1720),DATA!I1720,"n/a")</f>
        <v>-0.1535</v>
      </c>
      <c r="G2555" s="88">
        <f>+IF(ISNUMBER(DATA!J1720),DATA!J1720,"n/a")</f>
        <v>101685.96</v>
      </c>
      <c r="H2555" s="79">
        <f>+IF(ISNUMBER(DATA!K1720),DATA!K1720,"n/a")</f>
        <v>-0.174424</v>
      </c>
      <c r="I2555" s="88">
        <f>+IF(ISNUMBER(DATA!L1720),DATA!L1720,"n/a")</f>
        <v>227721.7</v>
      </c>
      <c r="J2555" s="79">
        <f>+IF(ISNUMBER(DATA!M1720),DATA!M1720,"n/a")</f>
        <v>-9.2288999999999996E-2</v>
      </c>
      <c r="K2555" s="88">
        <f>+IF(ISNUMBER(DATA!N1720),DATA!N1720,"n/a")</f>
        <v>470571.81</v>
      </c>
      <c r="L2555" s="79">
        <f>+IF(ISNUMBER(DATA!O1720),DATA!O1720,"n/a")</f>
        <v>-4.0223000000000002E-2</v>
      </c>
      <c r="M2555" s="68"/>
      <c r="N2555" s="68"/>
      <c r="O2555" s="68"/>
      <c r="P2555" s="68"/>
      <c r="Q2555" s="68"/>
      <c r="S2555" s="72"/>
      <c r="U2555" s="72"/>
      <c r="W2555" s="72"/>
      <c r="Y2555" s="72"/>
    </row>
    <row r="2556" spans="1:25" x14ac:dyDescent="0.2">
      <c r="E2556" s="102"/>
      <c r="F2556" s="104"/>
      <c r="G2556" s="102"/>
      <c r="H2556" s="104"/>
      <c r="I2556" s="102"/>
      <c r="J2556" s="104"/>
      <c r="K2556" s="102"/>
      <c r="L2556" s="104"/>
    </row>
    <row r="2557" spans="1:25" s="71" customFormat="1" x14ac:dyDescent="0.2">
      <c r="A2557" s="68" t="s">
        <v>11</v>
      </c>
      <c r="B2557" s="68" t="s">
        <v>23</v>
      </c>
      <c r="C2557" s="68" t="s">
        <v>10</v>
      </c>
      <c r="D2557" s="68" t="s">
        <v>278</v>
      </c>
      <c r="E2557" s="89">
        <f>+IF(ISNUMBER(DATA!H1730),DATA!H1730,"n/a")</f>
        <v>5.3822720000000004</v>
      </c>
      <c r="F2557" s="79">
        <f>+IF(ISNUMBER(DATA!I1730),DATA!I1730,"n/a")</f>
        <v>3.5806999999999999E-2</v>
      </c>
      <c r="G2557" s="89">
        <f>+IF(ISNUMBER(DATA!J1730),DATA!J1730,"n/a")</f>
        <v>4.919664</v>
      </c>
      <c r="H2557" s="79">
        <f>+IF(ISNUMBER(DATA!K1730),DATA!K1730,"n/a")</f>
        <v>-2.3668999999999999E-2</v>
      </c>
      <c r="I2557" s="89">
        <f>+IF(ISNUMBER(DATA!L1730),DATA!L1730,"n/a")</f>
        <v>4.9510269999999998</v>
      </c>
      <c r="J2557" s="79">
        <f>+IF(ISNUMBER(DATA!M1730),DATA!M1730,"n/a")</f>
        <v>-1.8733E-2</v>
      </c>
      <c r="K2557" s="89">
        <f>+IF(ISNUMBER(DATA!N1730),DATA!N1730,"n/a")</f>
        <v>5.0054249999999998</v>
      </c>
      <c r="L2557" s="79">
        <f>+IF(ISNUMBER(DATA!O1730),DATA!O1730,"n/a")</f>
        <v>-1.1127E-2</v>
      </c>
      <c r="M2557" s="68"/>
      <c r="N2557" s="68"/>
      <c r="O2557" s="68"/>
      <c r="P2557" s="68"/>
      <c r="Q2557" s="68"/>
      <c r="S2557" s="72"/>
      <c r="U2557" s="72"/>
      <c r="W2557" s="72"/>
      <c r="Y2557" s="72"/>
    </row>
    <row r="2558" spans="1:25" s="71" customFormat="1" x14ac:dyDescent="0.2">
      <c r="A2558" s="68" t="s">
        <v>11</v>
      </c>
      <c r="B2558" s="68" t="s">
        <v>23</v>
      </c>
      <c r="C2558" s="68" t="s">
        <v>10</v>
      </c>
      <c r="D2558" s="68" t="s">
        <v>279</v>
      </c>
      <c r="E2558" s="89">
        <f>+IF(ISNUMBER(DATA!H1731),DATA!H1731,"n/a")</f>
        <v>4.6343300000000003</v>
      </c>
      <c r="F2558" s="79">
        <f>+IF(ISNUMBER(DATA!I1731),DATA!I1731,"n/a")</f>
        <v>2.1867999999999999E-2</v>
      </c>
      <c r="G2558" s="89">
        <f>+IF(ISNUMBER(DATA!J1731),DATA!J1731,"n/a")</f>
        <v>4.5467570000000004</v>
      </c>
      <c r="H2558" s="79">
        <f>+IF(ISNUMBER(DATA!K1731),DATA!K1731,"n/a")</f>
        <v>2.99E-4</v>
      </c>
      <c r="I2558" s="89">
        <f>+IF(ISNUMBER(DATA!L1731),DATA!L1731,"n/a")</f>
        <v>4.5728109999999997</v>
      </c>
      <c r="J2558" s="79">
        <f>+IF(ISNUMBER(DATA!M1731),DATA!M1731,"n/a")</f>
        <v>-7.4899999999999999E-4</v>
      </c>
      <c r="K2558" s="89">
        <f>+IF(ISNUMBER(DATA!N1731),DATA!N1731,"n/a")</f>
        <v>4.5426909999999996</v>
      </c>
      <c r="L2558" s="79">
        <f>+IF(ISNUMBER(DATA!O1731),DATA!O1731,"n/a")</f>
        <v>-8.5760000000000003E-3</v>
      </c>
      <c r="M2558" s="68"/>
      <c r="N2558" s="68"/>
      <c r="O2558" s="68"/>
      <c r="P2558" s="68"/>
      <c r="Q2558" s="68"/>
      <c r="S2558" s="72"/>
      <c r="U2558" s="72"/>
      <c r="W2558" s="72"/>
      <c r="Y2558" s="72"/>
    </row>
    <row r="2559" spans="1:25" s="71" customFormat="1" x14ac:dyDescent="0.2">
      <c r="A2559" s="68" t="s">
        <v>11</v>
      </c>
      <c r="B2559" s="68" t="s">
        <v>23</v>
      </c>
      <c r="C2559" s="68" t="s">
        <v>10</v>
      </c>
      <c r="D2559" s="68" t="s">
        <v>280</v>
      </c>
      <c r="E2559" s="89">
        <f>+IF(ISNUMBER(DATA!H1732),DATA!H1732,"n/a")</f>
        <v>4.5120459999999998</v>
      </c>
      <c r="F2559" s="79">
        <f>+IF(ISNUMBER(DATA!I1732),DATA!I1732,"n/a")</f>
        <v>1.0928999999999999E-2</v>
      </c>
      <c r="G2559" s="89">
        <f>+IF(ISNUMBER(DATA!J1732),DATA!J1732,"n/a")</f>
        <v>4.6657019999999996</v>
      </c>
      <c r="H2559" s="79">
        <f>+IF(ISNUMBER(DATA!K1732),DATA!K1732,"n/a")</f>
        <v>5.9519999999999998E-3</v>
      </c>
      <c r="I2559" s="89">
        <f>+IF(ISNUMBER(DATA!L1732),DATA!L1732,"n/a")</f>
        <v>4.6395249999999999</v>
      </c>
      <c r="J2559" s="79">
        <f>+IF(ISNUMBER(DATA!M1732),DATA!M1732,"n/a")</f>
        <v>9.5080000000000008E-3</v>
      </c>
      <c r="K2559" s="89">
        <f>+IF(ISNUMBER(DATA!N1732),DATA!N1732,"n/a")</f>
        <v>4.6258059999999999</v>
      </c>
      <c r="L2559" s="79">
        <f>+IF(ISNUMBER(DATA!O1732),DATA!O1732,"n/a")</f>
        <v>1.8027000000000001E-2</v>
      </c>
      <c r="M2559" s="68"/>
      <c r="N2559" s="68"/>
      <c r="O2559" s="68"/>
      <c r="P2559" s="68"/>
      <c r="Q2559" s="68"/>
      <c r="S2559" s="72"/>
      <c r="U2559" s="72"/>
      <c r="W2559" s="72"/>
      <c r="Y2559" s="72"/>
    </row>
    <row r="2560" spans="1:25" s="71" customFormat="1" x14ac:dyDescent="0.2">
      <c r="A2560" s="68" t="s">
        <v>11</v>
      </c>
      <c r="B2560" s="68" t="s">
        <v>23</v>
      </c>
      <c r="C2560" s="68" t="s">
        <v>10</v>
      </c>
      <c r="D2560" s="68" t="s">
        <v>281</v>
      </c>
      <c r="E2560" s="89">
        <f>+IF(ISNUMBER(DATA!H1733),DATA!H1733,"n/a")</f>
        <v>4.6308819999999997</v>
      </c>
      <c r="F2560" s="79">
        <f>+IF(ISNUMBER(DATA!I1733),DATA!I1733,"n/a")</f>
        <v>8.3940000000000004E-3</v>
      </c>
      <c r="G2560" s="89">
        <f>+IF(ISNUMBER(DATA!J1733),DATA!J1733,"n/a")</f>
        <v>4.5581389999999997</v>
      </c>
      <c r="H2560" s="79">
        <f>+IF(ISNUMBER(DATA!K1733),DATA!K1733,"n/a")</f>
        <v>-8.1279999999999998E-3</v>
      </c>
      <c r="I2560" s="89">
        <f>+IF(ISNUMBER(DATA!L1733),DATA!L1733,"n/a")</f>
        <v>4.5784770000000004</v>
      </c>
      <c r="J2560" s="79">
        <f>+IF(ISNUMBER(DATA!M1733),DATA!M1733,"n/a")</f>
        <v>-1.1261999999999999E-2</v>
      </c>
      <c r="K2560" s="89">
        <f>+IF(ISNUMBER(DATA!N1733),DATA!N1733,"n/a")</f>
        <v>4.5464390000000003</v>
      </c>
      <c r="L2560" s="79">
        <f>+IF(ISNUMBER(DATA!O1733),DATA!O1733,"n/a")</f>
        <v>-2.3414000000000001E-2</v>
      </c>
      <c r="M2560" s="68"/>
      <c r="N2560" s="68"/>
      <c r="O2560" s="68"/>
      <c r="P2560" s="68"/>
      <c r="Q2560" s="68"/>
      <c r="S2560" s="72"/>
      <c r="U2560" s="72"/>
      <c r="W2560" s="72"/>
      <c r="Y2560" s="72"/>
    </row>
    <row r="2561" spans="1:25" s="71" customFormat="1" x14ac:dyDescent="0.2">
      <c r="A2561" s="68" t="s">
        <v>11</v>
      </c>
      <c r="B2561" s="68" t="s">
        <v>23</v>
      </c>
      <c r="C2561" s="68" t="s">
        <v>10</v>
      </c>
      <c r="D2561" s="68" t="s">
        <v>282</v>
      </c>
      <c r="E2561" s="89">
        <f>+IF(ISNUMBER(DATA!H1734),DATA!H1734,"n/a")</f>
        <v>3.9124289999999999</v>
      </c>
      <c r="F2561" s="79">
        <f>+IF(ISNUMBER(DATA!I1734),DATA!I1734,"n/a")</f>
        <v>-4.5950999999999999E-2</v>
      </c>
      <c r="G2561" s="89">
        <f>+IF(ISNUMBER(DATA!J1734),DATA!J1734,"n/a")</f>
        <v>4.0554819999999996</v>
      </c>
      <c r="H2561" s="79">
        <f>+IF(ISNUMBER(DATA!K1734),DATA!K1734,"n/a")</f>
        <v>-3.5553000000000001E-2</v>
      </c>
      <c r="I2561" s="89">
        <f>+IF(ISNUMBER(DATA!L1734),DATA!L1734,"n/a")</f>
        <v>4.034783</v>
      </c>
      <c r="J2561" s="79">
        <f>+IF(ISNUMBER(DATA!M1734),DATA!M1734,"n/a")</f>
        <v>-3.2064000000000002E-2</v>
      </c>
      <c r="K2561" s="89">
        <f>+IF(ISNUMBER(DATA!N1734),DATA!N1734,"n/a")</f>
        <v>4.0418719999999997</v>
      </c>
      <c r="L2561" s="79">
        <f>+IF(ISNUMBER(DATA!O1734),DATA!O1734,"n/a")</f>
        <v>-2.2872E-2</v>
      </c>
      <c r="M2561" s="68"/>
      <c r="N2561" s="68"/>
      <c r="O2561" s="68"/>
      <c r="P2561" s="68"/>
      <c r="Q2561" s="68"/>
      <c r="S2561" s="72"/>
      <c r="U2561" s="72"/>
      <c r="W2561" s="72"/>
      <c r="Y2561" s="72"/>
    </row>
    <row r="2562" spans="1:25" s="71" customFormat="1" x14ac:dyDescent="0.2">
      <c r="A2562" s="68" t="s">
        <v>11</v>
      </c>
      <c r="B2562" s="68" t="s">
        <v>23</v>
      </c>
      <c r="C2562" s="68" t="s">
        <v>10</v>
      </c>
      <c r="D2562" s="68" t="s">
        <v>283</v>
      </c>
      <c r="E2562" s="89">
        <f>+IF(ISNUMBER(DATA!H1735),DATA!H1735,"n/a")</f>
        <v>4.2938029999999996</v>
      </c>
      <c r="F2562" s="79">
        <f>+IF(ISNUMBER(DATA!I1735),DATA!I1735,"n/a")</f>
        <v>2.4795000000000001E-2</v>
      </c>
      <c r="G2562" s="89">
        <f>+IF(ISNUMBER(DATA!J1735),DATA!J1735,"n/a")</f>
        <v>4.294244</v>
      </c>
      <c r="H2562" s="79">
        <f>+IF(ISNUMBER(DATA!K1735),DATA!K1735,"n/a")</f>
        <v>2.0292000000000001E-2</v>
      </c>
      <c r="I2562" s="89">
        <f>+IF(ISNUMBER(DATA!L1735),DATA!L1735,"n/a")</f>
        <v>4.2749709999999999</v>
      </c>
      <c r="J2562" s="79">
        <f>+IF(ISNUMBER(DATA!M1735),DATA!M1735,"n/a")</f>
        <v>2.6688E-2</v>
      </c>
      <c r="K2562" s="89">
        <f>+IF(ISNUMBER(DATA!N1735),DATA!N1735,"n/a")</f>
        <v>4.2312529999999997</v>
      </c>
      <c r="L2562" s="79">
        <f>+IF(ISNUMBER(DATA!O1735),DATA!O1735,"n/a")</f>
        <v>2.061E-2</v>
      </c>
      <c r="M2562" s="68"/>
      <c r="N2562" s="68"/>
      <c r="O2562" s="68"/>
      <c r="P2562" s="68"/>
      <c r="Q2562" s="68"/>
      <c r="S2562" s="72"/>
      <c r="U2562" s="72"/>
      <c r="W2562" s="72"/>
      <c r="Y2562" s="72"/>
    </row>
    <row r="2563" spans="1:25" s="71" customFormat="1" x14ac:dyDescent="0.2">
      <c r="A2563" s="68" t="s">
        <v>11</v>
      </c>
      <c r="B2563" s="68" t="s">
        <v>23</v>
      </c>
      <c r="C2563" s="68" t="s">
        <v>10</v>
      </c>
      <c r="D2563" s="68" t="s">
        <v>284</v>
      </c>
      <c r="E2563" s="89">
        <f>+IF(ISNUMBER(DATA!H1736),DATA!H1736,"n/a")</f>
        <v>5.004016</v>
      </c>
      <c r="F2563" s="79">
        <f>+IF(ISNUMBER(DATA!I1736),DATA!I1736,"n/a")</f>
        <v>-3.7386999999999997E-2</v>
      </c>
      <c r="G2563" s="89">
        <f>+IF(ISNUMBER(DATA!J1736),DATA!J1736,"n/a")</f>
        <v>5.218769</v>
      </c>
      <c r="H2563" s="79">
        <f>+IF(ISNUMBER(DATA!K1736),DATA!K1736,"n/a")</f>
        <v>-4.4255999999999997E-2</v>
      </c>
      <c r="I2563" s="89">
        <f>+IF(ISNUMBER(DATA!L1736),DATA!L1736,"n/a")</f>
        <v>5.2104609999999996</v>
      </c>
      <c r="J2563" s="79">
        <f>+IF(ISNUMBER(DATA!M1736),DATA!M1736,"n/a")</f>
        <v>-3.8941999999999997E-2</v>
      </c>
      <c r="K2563" s="89">
        <f>+IF(ISNUMBER(DATA!N1736),DATA!N1736,"n/a")</f>
        <v>5.2304060000000003</v>
      </c>
      <c r="L2563" s="79">
        <f>+IF(ISNUMBER(DATA!O1736),DATA!O1736,"n/a")</f>
        <v>-3.5886000000000001E-2</v>
      </c>
      <c r="M2563" s="68"/>
      <c r="N2563" s="68"/>
      <c r="O2563" s="68"/>
      <c r="P2563" s="68"/>
      <c r="Q2563" s="68"/>
      <c r="S2563" s="72"/>
      <c r="U2563" s="72"/>
      <c r="W2563" s="72"/>
      <c r="Y2563" s="72"/>
    </row>
    <row r="2564" spans="1:25" s="71" customFormat="1" x14ac:dyDescent="0.2">
      <c r="A2564" s="68" t="s">
        <v>11</v>
      </c>
      <c r="B2564" s="68" t="s">
        <v>23</v>
      </c>
      <c r="C2564" s="68" t="s">
        <v>10</v>
      </c>
      <c r="D2564" s="68" t="s">
        <v>285</v>
      </c>
      <c r="E2564" s="89">
        <f>+IF(ISNUMBER(DATA!H1737),DATA!H1737,"n/a")</f>
        <v>5.0209320000000002</v>
      </c>
      <c r="F2564" s="79">
        <f>+IF(ISNUMBER(DATA!I1737),DATA!I1737,"n/a")</f>
        <v>5.4545000000000003E-2</v>
      </c>
      <c r="G2564" s="89">
        <f>+IF(ISNUMBER(DATA!J1737),DATA!J1737,"n/a")</f>
        <v>5.1785550000000002</v>
      </c>
      <c r="H2564" s="79">
        <f>+IF(ISNUMBER(DATA!K1737),DATA!K1737,"n/a")</f>
        <v>3.9194E-2</v>
      </c>
      <c r="I2564" s="89">
        <f>+IF(ISNUMBER(DATA!L1737),DATA!L1737,"n/a")</f>
        <v>5.0824319999999998</v>
      </c>
      <c r="J2564" s="79">
        <f>+IF(ISNUMBER(DATA!M1737),DATA!M1737,"n/a")</f>
        <v>2.3584000000000001E-2</v>
      </c>
      <c r="K2564" s="89">
        <f>+IF(ISNUMBER(DATA!N1737),DATA!N1737,"n/a")</f>
        <v>4.9745739999999996</v>
      </c>
      <c r="L2564" s="79">
        <f>+IF(ISNUMBER(DATA!O1737),DATA!O1737,"n/a")</f>
        <v>1.1445E-2</v>
      </c>
      <c r="M2564" s="68"/>
      <c r="N2564" s="68"/>
      <c r="O2564" s="68"/>
      <c r="P2564" s="68"/>
      <c r="Q2564" s="68"/>
      <c r="S2564" s="72"/>
      <c r="U2564" s="72"/>
      <c r="W2564" s="72"/>
      <c r="Y2564" s="72"/>
    </row>
    <row r="2565" spans="1:25" s="71" customFormat="1" x14ac:dyDescent="0.2">
      <c r="A2565" s="68" t="s">
        <v>11</v>
      </c>
      <c r="B2565" s="68" t="s">
        <v>23</v>
      </c>
      <c r="C2565" s="68" t="s">
        <v>10</v>
      </c>
      <c r="D2565" s="68" t="s">
        <v>286</v>
      </c>
      <c r="E2565" s="89">
        <f>+IF(ISNUMBER(DATA!H1738),DATA!H1738,"n/a")</f>
        <v>4.5846999999999998</v>
      </c>
      <c r="F2565" s="79">
        <f>+IF(ISNUMBER(DATA!I1738),DATA!I1738,"n/a")</f>
        <v>-1.6492E-2</v>
      </c>
      <c r="G2565" s="89">
        <f>+IF(ISNUMBER(DATA!J1738),DATA!J1738,"n/a")</f>
        <v>4.6421989999999997</v>
      </c>
      <c r="H2565" s="79">
        <f>+IF(ISNUMBER(DATA!K1738),DATA!K1738,"n/a")</f>
        <v>-2.4853E-2</v>
      </c>
      <c r="I2565" s="89">
        <f>+IF(ISNUMBER(DATA!L1738),DATA!L1738,"n/a")</f>
        <v>4.4021359999999996</v>
      </c>
      <c r="J2565" s="79">
        <f>+IF(ISNUMBER(DATA!M1738),DATA!M1738,"n/a")</f>
        <v>-6.1336000000000002E-2</v>
      </c>
      <c r="K2565" s="89">
        <f>+IF(ISNUMBER(DATA!N1738),DATA!N1738,"n/a")</f>
        <v>4.4553240000000001</v>
      </c>
      <c r="L2565" s="79">
        <f>+IF(ISNUMBER(DATA!O1738),DATA!O1738,"n/a")</f>
        <v>-3.5817000000000002E-2</v>
      </c>
      <c r="M2565" s="68"/>
      <c r="N2565" s="68"/>
      <c r="O2565" s="68"/>
      <c r="P2565" s="68"/>
      <c r="Q2565" s="68"/>
      <c r="S2565" s="72"/>
      <c r="U2565" s="72"/>
      <c r="W2565" s="72"/>
      <c r="Y2565" s="72"/>
    </row>
    <row r="2566" spans="1:25" s="71" customFormat="1" x14ac:dyDescent="0.2">
      <c r="A2566" s="68" t="s">
        <v>11</v>
      </c>
      <c r="B2566" s="68" t="s">
        <v>23</v>
      </c>
      <c r="C2566" s="68" t="s">
        <v>10</v>
      </c>
      <c r="D2566" s="68" t="s">
        <v>287</v>
      </c>
      <c r="E2566" s="89">
        <f>+IF(ISNUMBER(DATA!H1739),DATA!H1739,"n/a")</f>
        <v>5.7251500000000002</v>
      </c>
      <c r="F2566" s="79">
        <f>+IF(ISNUMBER(DATA!I1739),DATA!I1739,"n/a")</f>
        <v>-2.1468000000000001E-2</v>
      </c>
      <c r="G2566" s="89">
        <f>+IF(ISNUMBER(DATA!J1739),DATA!J1739,"n/a")</f>
        <v>6.0333040000000002</v>
      </c>
      <c r="H2566" s="79">
        <f>+IF(ISNUMBER(DATA!K1739),DATA!K1739,"n/a")</f>
        <v>-1.9918999999999999E-2</v>
      </c>
      <c r="I2566" s="89">
        <f>+IF(ISNUMBER(DATA!L1739),DATA!L1739,"n/a")</f>
        <v>5.8877249999999997</v>
      </c>
      <c r="J2566" s="79">
        <f>+IF(ISNUMBER(DATA!M1739),DATA!M1739,"n/a")</f>
        <v>7.3419999999999996E-3</v>
      </c>
      <c r="K2566" s="89">
        <f>+IF(ISNUMBER(DATA!N1739),DATA!N1739,"n/a")</f>
        <v>5.8825599999999998</v>
      </c>
      <c r="L2566" s="79">
        <f>+IF(ISNUMBER(DATA!O1739),DATA!O1739,"n/a")</f>
        <v>5.5710000000000003E-2</v>
      </c>
      <c r="M2566" s="68"/>
      <c r="N2566" s="68"/>
      <c r="O2566" s="68"/>
      <c r="P2566" s="68"/>
      <c r="Q2566" s="68"/>
      <c r="S2566" s="72"/>
      <c r="U2566" s="72"/>
      <c r="W2566" s="72"/>
      <c r="Y2566" s="72"/>
    </row>
    <row r="2567" spans="1:25" s="71" customFormat="1" x14ac:dyDescent="0.2">
      <c r="A2567" s="68" t="s">
        <v>11</v>
      </c>
      <c r="B2567" s="68" t="s">
        <v>23</v>
      </c>
      <c r="C2567" s="68" t="s">
        <v>10</v>
      </c>
      <c r="D2567" s="68" t="s">
        <v>288</v>
      </c>
      <c r="E2567" s="89">
        <f>+IF(ISNUMBER(DATA!H1740),DATA!H1740,"n/a")</f>
        <v>5.5061470000000003</v>
      </c>
      <c r="F2567" s="79">
        <f>+IF(ISNUMBER(DATA!I1740),DATA!I1740,"n/a")</f>
        <v>8.3553000000000002E-2</v>
      </c>
      <c r="G2567" s="89">
        <f>+IF(ISNUMBER(DATA!J1740),DATA!J1740,"n/a")</f>
        <v>5.4746990000000002</v>
      </c>
      <c r="H2567" s="79">
        <f>+IF(ISNUMBER(DATA!K1740),DATA!K1740,"n/a")</f>
        <v>4.7599000000000002E-2</v>
      </c>
      <c r="I2567" s="89">
        <f>+IF(ISNUMBER(DATA!L1740),DATA!L1740,"n/a")</f>
        <v>5.3649319999999996</v>
      </c>
      <c r="J2567" s="79">
        <f>+IF(ISNUMBER(DATA!M1740),DATA!M1740,"n/a")</f>
        <v>6.3206999999999999E-2</v>
      </c>
      <c r="K2567" s="89">
        <f>+IF(ISNUMBER(DATA!N1740),DATA!N1740,"n/a")</f>
        <v>5.237279</v>
      </c>
      <c r="L2567" s="79">
        <f>+IF(ISNUMBER(DATA!O1740),DATA!O1740,"n/a")</f>
        <v>8.1178E-2</v>
      </c>
      <c r="M2567" s="68"/>
      <c r="N2567" s="68"/>
      <c r="O2567" s="68"/>
      <c r="P2567" s="68"/>
      <c r="Q2567" s="68"/>
      <c r="S2567" s="72"/>
      <c r="U2567" s="72"/>
      <c r="W2567" s="72"/>
      <c r="Y2567" s="72"/>
    </row>
    <row r="2568" spans="1:25" s="71" customFormat="1" x14ac:dyDescent="0.2">
      <c r="A2568" s="68" t="s">
        <v>11</v>
      </c>
      <c r="B2568" s="68" t="s">
        <v>23</v>
      </c>
      <c r="C2568" s="68" t="s">
        <v>10</v>
      </c>
      <c r="D2568" s="68" t="s">
        <v>289</v>
      </c>
      <c r="E2568" s="89">
        <f>+IF(ISNUMBER(DATA!H1741),DATA!H1741,"n/a")</f>
        <v>5.1251949999999997</v>
      </c>
      <c r="F2568" s="79">
        <f>+IF(ISNUMBER(DATA!I1741),DATA!I1741,"n/a")</f>
        <v>1.1918E-2</v>
      </c>
      <c r="G2568" s="89">
        <f>+IF(ISNUMBER(DATA!J1741),DATA!J1741,"n/a")</f>
        <v>5.1521489999999996</v>
      </c>
      <c r="H2568" s="79">
        <f>+IF(ISNUMBER(DATA!K1741),DATA!K1741,"n/a")</f>
        <v>1.2470000000000001E-3</v>
      </c>
      <c r="I2568" s="89">
        <f>+IF(ISNUMBER(DATA!L1741),DATA!L1741,"n/a")</f>
        <v>5.1020089999999998</v>
      </c>
      <c r="J2568" s="79">
        <f>+IF(ISNUMBER(DATA!M1741),DATA!M1741,"n/a")</f>
        <v>-2.8167000000000001E-2</v>
      </c>
      <c r="K2568" s="89">
        <f>+IF(ISNUMBER(DATA!N1741),DATA!N1741,"n/a")</f>
        <v>5.0809990000000003</v>
      </c>
      <c r="L2568" s="79">
        <f>+IF(ISNUMBER(DATA!O1741),DATA!O1741,"n/a")</f>
        <v>-2.9512E-2</v>
      </c>
      <c r="M2568" s="68"/>
      <c r="N2568" s="68"/>
      <c r="O2568" s="68"/>
      <c r="P2568" s="68"/>
      <c r="Q2568" s="68"/>
      <c r="S2568" s="72"/>
      <c r="U2568" s="72"/>
      <c r="W2568" s="72"/>
      <c r="Y2568" s="72"/>
    </row>
    <row r="2569" spans="1:25" s="71" customFormat="1" x14ac:dyDescent="0.2">
      <c r="A2569" s="68" t="s">
        <v>11</v>
      </c>
      <c r="B2569" s="68" t="s">
        <v>23</v>
      </c>
      <c r="C2569" s="68" t="s">
        <v>10</v>
      </c>
      <c r="D2569" s="68" t="s">
        <v>290</v>
      </c>
      <c r="E2569" s="89">
        <f>+IF(ISNUMBER(DATA!H1742),DATA!H1742,"n/a")</f>
        <v>5.297968</v>
      </c>
      <c r="F2569" s="79">
        <f>+IF(ISNUMBER(DATA!I1742),DATA!I1742,"n/a")</f>
        <v>3.5850000000000001E-3</v>
      </c>
      <c r="G2569" s="89">
        <f>+IF(ISNUMBER(DATA!J1742),DATA!J1742,"n/a")</f>
        <v>5.2876609999999999</v>
      </c>
      <c r="H2569" s="79">
        <f>+IF(ISNUMBER(DATA!K1742),DATA!K1742,"n/a")</f>
        <v>-6.5279999999999999E-3</v>
      </c>
      <c r="I2569" s="89">
        <f>+IF(ISNUMBER(DATA!L1742),DATA!L1742,"n/a")</f>
        <v>5.1978030000000004</v>
      </c>
      <c r="J2569" s="79">
        <f>+IF(ISNUMBER(DATA!M1742),DATA!M1742,"n/a")</f>
        <v>-3.6434000000000001E-2</v>
      </c>
      <c r="K2569" s="89">
        <f>+IF(ISNUMBER(DATA!N1742),DATA!N1742,"n/a")</f>
        <v>5.2049820000000002</v>
      </c>
      <c r="L2569" s="79">
        <f>+IF(ISNUMBER(DATA!O1742),DATA!O1742,"n/a")</f>
        <v>-3.2039999999999999E-2</v>
      </c>
      <c r="M2569" s="68"/>
      <c r="N2569" s="68"/>
      <c r="O2569" s="68"/>
      <c r="P2569" s="68"/>
      <c r="Q2569" s="68"/>
      <c r="S2569" s="72"/>
      <c r="U2569" s="72"/>
      <c r="W2569" s="72"/>
      <c r="Y2569" s="72"/>
    </row>
    <row r="2570" spans="1:25" s="71" customFormat="1" x14ac:dyDescent="0.2">
      <c r="A2570" s="68" t="s">
        <v>11</v>
      </c>
      <c r="B2570" s="68" t="s">
        <v>23</v>
      </c>
      <c r="C2570" s="68" t="s">
        <v>10</v>
      </c>
      <c r="D2570" s="68" t="s">
        <v>291</v>
      </c>
      <c r="E2570" s="89">
        <f>+IF(ISNUMBER(DATA!H1743),DATA!H1743,"n/a")</f>
        <v>5.1598519999999999</v>
      </c>
      <c r="F2570" s="79">
        <f>+IF(ISNUMBER(DATA!I1743),DATA!I1743,"n/a")</f>
        <v>0.115633</v>
      </c>
      <c r="G2570" s="89">
        <f>+IF(ISNUMBER(DATA!J1743),DATA!J1743,"n/a")</f>
        <v>5.1229849999999999</v>
      </c>
      <c r="H2570" s="79">
        <f>+IF(ISNUMBER(DATA!K1743),DATA!K1743,"n/a")</f>
        <v>7.1903999999999996E-2</v>
      </c>
      <c r="I2570" s="89">
        <f>+IF(ISNUMBER(DATA!L1743),DATA!L1743,"n/a")</f>
        <v>5.0440060000000004</v>
      </c>
      <c r="J2570" s="79">
        <f>+IF(ISNUMBER(DATA!M1743),DATA!M1743,"n/a")</f>
        <v>8.0491999999999994E-2</v>
      </c>
      <c r="K2570" s="89">
        <f>+IF(ISNUMBER(DATA!N1743),DATA!N1743,"n/a")</f>
        <v>4.7705209999999996</v>
      </c>
      <c r="L2570" s="79">
        <f>+IF(ISNUMBER(DATA!O1743),DATA!O1743,"n/a")</f>
        <v>5.2845000000000003E-2</v>
      </c>
      <c r="M2570" s="68"/>
      <c r="N2570" s="68"/>
      <c r="O2570" s="68"/>
      <c r="P2570" s="68"/>
      <c r="Q2570" s="68"/>
      <c r="S2570" s="72"/>
      <c r="U2570" s="72"/>
      <c r="W2570" s="72"/>
      <c r="Y2570" s="72"/>
    </row>
    <row r="2571" spans="1:25" s="71" customFormat="1" x14ac:dyDescent="0.2">
      <c r="A2571" s="68" t="s">
        <v>11</v>
      </c>
      <c r="B2571" s="68" t="s">
        <v>23</v>
      </c>
      <c r="C2571" s="68" t="s">
        <v>10</v>
      </c>
      <c r="D2571" s="68" t="s">
        <v>292</v>
      </c>
      <c r="E2571" s="89">
        <f>+IF(ISNUMBER(DATA!H1744),DATA!H1744,"n/a")</f>
        <v>3.5114890000000001</v>
      </c>
      <c r="F2571" s="79">
        <f>+IF(ISNUMBER(DATA!I1744),DATA!I1744,"n/a")</f>
        <v>-7.6046000000000002E-2</v>
      </c>
      <c r="G2571" s="89">
        <f>+IF(ISNUMBER(DATA!J1744),DATA!J1744,"n/a")</f>
        <v>4.007873</v>
      </c>
      <c r="H2571" s="79">
        <f>+IF(ISNUMBER(DATA!K1744),DATA!K1744,"n/a")</f>
        <v>2.4195999999999999E-2</v>
      </c>
      <c r="I2571" s="89">
        <f>+IF(ISNUMBER(DATA!L1744),DATA!L1744,"n/a")</f>
        <v>4.2028340000000002</v>
      </c>
      <c r="J2571" s="79">
        <f>+IF(ISNUMBER(DATA!M1744),DATA!M1744,"n/a")</f>
        <v>9.4264000000000001E-2</v>
      </c>
      <c r="K2571" s="89">
        <f>+IF(ISNUMBER(DATA!N1744),DATA!N1744,"n/a")</f>
        <v>4.0628159999999998</v>
      </c>
      <c r="L2571" s="79">
        <f>+IF(ISNUMBER(DATA!O1744),DATA!O1744,"n/a")</f>
        <v>9.0237999999999999E-2</v>
      </c>
      <c r="M2571" s="68"/>
      <c r="N2571" s="68"/>
      <c r="O2571" s="68"/>
      <c r="P2571" s="68"/>
      <c r="Q2571" s="68"/>
      <c r="S2571" s="72"/>
      <c r="U2571" s="72"/>
      <c r="W2571" s="72"/>
      <c r="Y2571" s="72"/>
    </row>
    <row r="2572" spans="1:25" s="71" customFormat="1" x14ac:dyDescent="0.2">
      <c r="A2572" s="68" t="s">
        <v>11</v>
      </c>
      <c r="B2572" s="68" t="s">
        <v>23</v>
      </c>
      <c r="C2572" s="68" t="s">
        <v>10</v>
      </c>
      <c r="D2572" s="68" t="s">
        <v>293</v>
      </c>
      <c r="E2572" s="89">
        <f>+IF(ISNUMBER(DATA!H1745),DATA!H1745,"n/a")</f>
        <v>4.0740150000000002</v>
      </c>
      <c r="F2572" s="79">
        <f>+IF(ISNUMBER(DATA!I1745),DATA!I1745,"n/a")</f>
        <v>-4.1836999999999999E-2</v>
      </c>
      <c r="G2572" s="89">
        <f>+IF(ISNUMBER(DATA!J1745),DATA!J1745,"n/a")</f>
        <v>4.2201069999999996</v>
      </c>
      <c r="H2572" s="79">
        <f>+IF(ISNUMBER(DATA!K1745),DATA!K1745,"n/a")</f>
        <v>-3.0202E-2</v>
      </c>
      <c r="I2572" s="89">
        <f>+IF(ISNUMBER(DATA!L1745),DATA!L1745,"n/a")</f>
        <v>4.1737799999999998</v>
      </c>
      <c r="J2572" s="79">
        <f>+IF(ISNUMBER(DATA!M1745),DATA!M1745,"n/a")</f>
        <v>-1.9453000000000002E-2</v>
      </c>
      <c r="K2572" s="89">
        <f>+IF(ISNUMBER(DATA!N1745),DATA!N1745,"n/a")</f>
        <v>4.1931089999999998</v>
      </c>
      <c r="L2572" s="79">
        <f>+IF(ISNUMBER(DATA!O1745),DATA!O1745,"n/a")</f>
        <v>6.8380000000000003E-3</v>
      </c>
      <c r="M2572" s="68"/>
      <c r="N2572" s="68"/>
      <c r="O2572" s="68"/>
      <c r="P2572" s="68"/>
      <c r="Q2572" s="68"/>
      <c r="S2572" s="72"/>
      <c r="U2572" s="72"/>
      <c r="W2572" s="72"/>
      <c r="Y2572" s="72"/>
    </row>
    <row r="2573" spans="1:25" s="71" customFormat="1" x14ac:dyDescent="0.2">
      <c r="A2573" s="68" t="s">
        <v>11</v>
      </c>
      <c r="B2573" s="68" t="s">
        <v>23</v>
      </c>
      <c r="C2573" s="68" t="s">
        <v>10</v>
      </c>
      <c r="D2573" s="68" t="s">
        <v>294</v>
      </c>
      <c r="E2573" s="89">
        <f>+IF(ISNUMBER(DATA!H1746),DATA!H1746,"n/a")</f>
        <v>4.2669889999999997</v>
      </c>
      <c r="F2573" s="79">
        <f>+IF(ISNUMBER(DATA!I1746),DATA!I1746,"n/a")</f>
        <v>-7.6014999999999999E-2</v>
      </c>
      <c r="G2573" s="89">
        <f>+IF(ISNUMBER(DATA!J1746),DATA!J1746,"n/a")</f>
        <v>4.5737839999999998</v>
      </c>
      <c r="H2573" s="79">
        <f>+IF(ISNUMBER(DATA!K1746),DATA!K1746,"n/a")</f>
        <v>-2.5443E-2</v>
      </c>
      <c r="I2573" s="89">
        <f>+IF(ISNUMBER(DATA!L1746),DATA!L1746,"n/a")</f>
        <v>4.4773430000000003</v>
      </c>
      <c r="J2573" s="79">
        <f>+IF(ISNUMBER(DATA!M1746),DATA!M1746,"n/a")</f>
        <v>-2.1375000000000002E-2</v>
      </c>
      <c r="K2573" s="89">
        <f>+IF(ISNUMBER(DATA!N1746),DATA!N1746,"n/a")</f>
        <v>4.4903389999999996</v>
      </c>
      <c r="L2573" s="79">
        <f>+IF(ISNUMBER(DATA!O1746),DATA!O1746,"n/a")</f>
        <v>7.3980000000000001E-3</v>
      </c>
      <c r="M2573" s="68"/>
      <c r="N2573" s="68"/>
      <c r="O2573" s="68"/>
      <c r="P2573" s="68"/>
      <c r="Q2573" s="68"/>
      <c r="S2573" s="72"/>
      <c r="U2573" s="72"/>
      <c r="W2573" s="72"/>
      <c r="Y2573" s="72"/>
    </row>
    <row r="2574" spans="1:25" s="71" customFormat="1" x14ac:dyDescent="0.2">
      <c r="A2574" s="68" t="s">
        <v>11</v>
      </c>
      <c r="B2574" s="68" t="s">
        <v>23</v>
      </c>
      <c r="C2574" s="68" t="s">
        <v>10</v>
      </c>
      <c r="D2574" s="68" t="s">
        <v>295</v>
      </c>
      <c r="E2574" s="89">
        <f>+IF(ISNUMBER(DATA!H1747),DATA!H1747,"n/a")</f>
        <v>5.1550649999999996</v>
      </c>
      <c r="F2574" s="79">
        <f>+IF(ISNUMBER(DATA!I1747),DATA!I1747,"n/a")</f>
        <v>2.9406999999999999E-2</v>
      </c>
      <c r="G2574" s="89">
        <f>+IF(ISNUMBER(DATA!J1747),DATA!J1747,"n/a")</f>
        <v>5.1239759999999999</v>
      </c>
      <c r="H2574" s="79">
        <f>+IF(ISNUMBER(DATA!K1747),DATA!K1747,"n/a")</f>
        <v>2.653E-3</v>
      </c>
      <c r="I2574" s="89">
        <f>+IF(ISNUMBER(DATA!L1747),DATA!L1747,"n/a")</f>
        <v>5.0442929999999997</v>
      </c>
      <c r="J2574" s="79">
        <f>+IF(ISNUMBER(DATA!M1747),DATA!M1747,"n/a")</f>
        <v>-2.4135E-2</v>
      </c>
      <c r="K2574" s="89">
        <f>+IF(ISNUMBER(DATA!N1747),DATA!N1747,"n/a")</f>
        <v>5.05192</v>
      </c>
      <c r="L2574" s="79">
        <f>+IF(ISNUMBER(DATA!O1747),DATA!O1747,"n/a")</f>
        <v>-1.1115999999999999E-2</v>
      </c>
      <c r="M2574" s="68"/>
      <c r="N2574" s="68"/>
      <c r="O2574" s="68"/>
      <c r="P2574" s="68"/>
      <c r="Q2574" s="68"/>
      <c r="S2574" s="72"/>
      <c r="U2574" s="72"/>
      <c r="W2574" s="72"/>
      <c r="Y2574" s="72"/>
    </row>
    <row r="2575" spans="1:25" s="71" customFormat="1" x14ac:dyDescent="0.2">
      <c r="A2575" s="68" t="s">
        <v>11</v>
      </c>
      <c r="B2575" s="68" t="s">
        <v>23</v>
      </c>
      <c r="C2575" s="68" t="s">
        <v>10</v>
      </c>
      <c r="D2575" s="68" t="s">
        <v>296</v>
      </c>
      <c r="E2575" s="89">
        <f>+IF(ISNUMBER(DATA!H1748),DATA!H1748,"n/a")</f>
        <v>5.08643</v>
      </c>
      <c r="F2575" s="79">
        <f>+IF(ISNUMBER(DATA!I1748),DATA!I1748,"n/a")</f>
        <v>5.1442000000000002E-2</v>
      </c>
      <c r="G2575" s="89">
        <f>+IF(ISNUMBER(DATA!J1748),DATA!J1748,"n/a")</f>
        <v>5.1555819999999999</v>
      </c>
      <c r="H2575" s="79">
        <f>+IF(ISNUMBER(DATA!K1748),DATA!K1748,"n/a")</f>
        <v>3.8496000000000002E-2</v>
      </c>
      <c r="I2575" s="89">
        <f>+IF(ISNUMBER(DATA!L1748),DATA!L1748,"n/a")</f>
        <v>5.0647570000000002</v>
      </c>
      <c r="J2575" s="79">
        <f>+IF(ISNUMBER(DATA!M1748),DATA!M1748,"n/a")</f>
        <v>3.1243E-2</v>
      </c>
      <c r="K2575" s="89">
        <f>+IF(ISNUMBER(DATA!N1748),DATA!N1748,"n/a")</f>
        <v>4.8958089999999999</v>
      </c>
      <c r="L2575" s="79">
        <f>+IF(ISNUMBER(DATA!O1748),DATA!O1748,"n/a")</f>
        <v>1.0095E-2</v>
      </c>
      <c r="M2575" s="68"/>
      <c r="N2575" s="68"/>
      <c r="O2575" s="68"/>
      <c r="P2575" s="68"/>
      <c r="Q2575" s="68"/>
      <c r="S2575" s="72"/>
      <c r="U2575" s="72"/>
      <c r="W2575" s="72"/>
      <c r="Y2575" s="72"/>
    </row>
    <row r="2576" spans="1:25" s="71" customFormat="1" x14ac:dyDescent="0.2">
      <c r="A2576" s="68" t="s">
        <v>11</v>
      </c>
      <c r="B2576" s="68" t="s">
        <v>23</v>
      </c>
      <c r="C2576" s="68" t="s">
        <v>10</v>
      </c>
      <c r="D2576" s="68" t="s">
        <v>297</v>
      </c>
      <c r="E2576" s="89">
        <f>+IF(ISNUMBER(DATA!H1749),DATA!H1749,"n/a")</f>
        <v>4.5441260000000003</v>
      </c>
      <c r="F2576" s="79">
        <f>+IF(ISNUMBER(DATA!I1749),DATA!I1749,"n/a")</f>
        <v>1.0836E-2</v>
      </c>
      <c r="G2576" s="89">
        <f>+IF(ISNUMBER(DATA!J1749),DATA!J1749,"n/a")</f>
        <v>4.4451830000000001</v>
      </c>
      <c r="H2576" s="79">
        <f>+IF(ISNUMBER(DATA!K1749),DATA!K1749,"n/a")</f>
        <v>-3.0929999999999998E-3</v>
      </c>
      <c r="I2576" s="89">
        <f>+IF(ISNUMBER(DATA!L1749),DATA!L1749,"n/a")</f>
        <v>4.4959930000000004</v>
      </c>
      <c r="J2576" s="79">
        <f>+IF(ISNUMBER(DATA!M1749),DATA!M1749,"n/a")</f>
        <v>6.7070000000000003E-3</v>
      </c>
      <c r="K2576" s="89">
        <f>+IF(ISNUMBER(DATA!N1749),DATA!N1749,"n/a")</f>
        <v>4.4479090000000001</v>
      </c>
      <c r="L2576" s="79">
        <f>+IF(ISNUMBER(DATA!O1749),DATA!O1749,"n/a")</f>
        <v>-6.0889999999999998E-3</v>
      </c>
      <c r="M2576" s="68"/>
      <c r="N2576" s="68"/>
      <c r="O2576" s="68"/>
      <c r="P2576" s="68"/>
      <c r="Q2576" s="68"/>
      <c r="S2576" s="72"/>
      <c r="U2576" s="72"/>
      <c r="W2576" s="72"/>
      <c r="Y2576" s="72"/>
    </row>
    <row r="2577" spans="1:25" s="71" customFormat="1" x14ac:dyDescent="0.2">
      <c r="A2577" s="68" t="s">
        <v>11</v>
      </c>
      <c r="B2577" s="68" t="s">
        <v>23</v>
      </c>
      <c r="C2577" s="68" t="s">
        <v>10</v>
      </c>
      <c r="D2577" s="68" t="s">
        <v>298</v>
      </c>
      <c r="E2577" s="89">
        <f>+IF(ISNUMBER(DATA!H1750),DATA!H1750,"n/a")</f>
        <v>5.2920400000000001</v>
      </c>
      <c r="F2577" s="79">
        <f>+IF(ISNUMBER(DATA!I1750),DATA!I1750,"n/a")</f>
        <v>-0.10007199999999999</v>
      </c>
      <c r="G2577" s="89">
        <f>+IF(ISNUMBER(DATA!J1750),DATA!J1750,"n/a")</f>
        <v>5.3499499999999998</v>
      </c>
      <c r="H2577" s="79">
        <f>+IF(ISNUMBER(DATA!K1750),DATA!K1750,"n/a")</f>
        <v>-0.112314</v>
      </c>
      <c r="I2577" s="89">
        <f>+IF(ISNUMBER(DATA!L1750),DATA!L1750,"n/a")</f>
        <v>5.1915789999999999</v>
      </c>
      <c r="J2577" s="79">
        <f>+IF(ISNUMBER(DATA!M1750),DATA!M1750,"n/a")</f>
        <v>-0.13952800000000001</v>
      </c>
      <c r="K2577" s="89">
        <f>+IF(ISNUMBER(DATA!N1750),DATA!N1750,"n/a")</f>
        <v>5.2359970000000002</v>
      </c>
      <c r="L2577" s="79">
        <f>+IF(ISNUMBER(DATA!O1750),DATA!O1750,"n/a")</f>
        <v>-0.12576200000000001</v>
      </c>
      <c r="M2577" s="68"/>
      <c r="N2577" s="68"/>
      <c r="O2577" s="68"/>
      <c r="P2577" s="68"/>
      <c r="Q2577" s="68"/>
      <c r="S2577" s="72"/>
      <c r="U2577" s="72"/>
      <c r="W2577" s="72"/>
      <c r="Y2577" s="72"/>
    </row>
    <row r="2578" spans="1:25" s="71" customFormat="1" x14ac:dyDescent="0.2">
      <c r="A2578" s="68" t="s">
        <v>11</v>
      </c>
      <c r="B2578" s="68" t="s">
        <v>23</v>
      </c>
      <c r="C2578" s="68" t="s">
        <v>10</v>
      </c>
      <c r="D2578" s="68" t="s">
        <v>299</v>
      </c>
      <c r="E2578" s="89">
        <f>+IF(ISNUMBER(DATA!H1751),DATA!H1751,"n/a")</f>
        <v>5.3959570000000001</v>
      </c>
      <c r="F2578" s="79">
        <f>+IF(ISNUMBER(DATA!I1751),DATA!I1751,"n/a")</f>
        <v>2.624E-3</v>
      </c>
      <c r="G2578" s="89">
        <f>+IF(ISNUMBER(DATA!J1751),DATA!J1751,"n/a")</f>
        <v>5.3786519999999998</v>
      </c>
      <c r="H2578" s="79">
        <f>+IF(ISNUMBER(DATA!K1751),DATA!K1751,"n/a")</f>
        <v>-1.9082999999999999E-2</v>
      </c>
      <c r="I2578" s="89">
        <f>+IF(ISNUMBER(DATA!L1751),DATA!L1751,"n/a")</f>
        <v>5.310708</v>
      </c>
      <c r="J2578" s="79">
        <f>+IF(ISNUMBER(DATA!M1751),DATA!M1751,"n/a")</f>
        <v>-5.0236000000000003E-2</v>
      </c>
      <c r="K2578" s="89">
        <f>+IF(ISNUMBER(DATA!N1751),DATA!N1751,"n/a")</f>
        <v>5.3684659999999997</v>
      </c>
      <c r="L2578" s="79">
        <f>+IF(ISNUMBER(DATA!O1751),DATA!O1751,"n/a")</f>
        <v>-3.1777E-2</v>
      </c>
      <c r="M2578" s="68"/>
      <c r="N2578" s="68"/>
      <c r="O2578" s="68"/>
      <c r="P2578" s="68"/>
      <c r="Q2578" s="68"/>
      <c r="S2578" s="72"/>
      <c r="U2578" s="72"/>
      <c r="W2578" s="72"/>
      <c r="Y2578" s="72"/>
    </row>
    <row r="2579" spans="1:25" s="71" customFormat="1" x14ac:dyDescent="0.2">
      <c r="A2579" s="68" t="s">
        <v>11</v>
      </c>
      <c r="B2579" s="68" t="s">
        <v>23</v>
      </c>
      <c r="C2579" s="68" t="s">
        <v>10</v>
      </c>
      <c r="D2579" s="68" t="s">
        <v>300</v>
      </c>
      <c r="E2579" s="89">
        <f>+IF(ISNUMBER(DATA!H1752),DATA!H1752,"n/a")</f>
        <v>4.837091</v>
      </c>
      <c r="F2579" s="79">
        <f>+IF(ISNUMBER(DATA!I1752),DATA!I1752,"n/a")</f>
        <v>4.1019E-2</v>
      </c>
      <c r="G2579" s="89">
        <f>+IF(ISNUMBER(DATA!J1752),DATA!J1752,"n/a")</f>
        <v>5.1990249999999998</v>
      </c>
      <c r="H2579" s="79">
        <f>+IF(ISNUMBER(DATA!K1752),DATA!K1752,"n/a")</f>
        <v>7.5861999999999999E-2</v>
      </c>
      <c r="I2579" s="89">
        <f>+IF(ISNUMBER(DATA!L1752),DATA!L1752,"n/a")</f>
        <v>5.4663029999999999</v>
      </c>
      <c r="J2579" s="79">
        <f>+IF(ISNUMBER(DATA!M1752),DATA!M1752,"n/a")</f>
        <v>0.13038</v>
      </c>
      <c r="K2579" s="89">
        <f>+IF(ISNUMBER(DATA!N1752),DATA!N1752,"n/a")</f>
        <v>5.605137</v>
      </c>
      <c r="L2579" s="79">
        <f>+IF(ISNUMBER(DATA!O1752),DATA!O1752,"n/a")</f>
        <v>0.15831999999999999</v>
      </c>
      <c r="M2579" s="68"/>
      <c r="N2579" s="68"/>
      <c r="O2579" s="68"/>
      <c r="P2579" s="68"/>
      <c r="Q2579" s="68"/>
      <c r="S2579" s="72"/>
      <c r="U2579" s="72"/>
      <c r="W2579" s="72"/>
      <c r="Y2579" s="72"/>
    </row>
    <row r="2580" spans="1:25" s="71" customFormat="1" x14ac:dyDescent="0.2">
      <c r="A2580" s="68" t="s">
        <v>11</v>
      </c>
      <c r="B2580" s="68" t="s">
        <v>23</v>
      </c>
      <c r="C2580" s="68" t="s">
        <v>10</v>
      </c>
      <c r="D2580" s="68" t="s">
        <v>301</v>
      </c>
      <c r="E2580" s="89">
        <f>+IF(ISNUMBER(DATA!H1753),DATA!H1753,"n/a")</f>
        <v>4.7113160000000001</v>
      </c>
      <c r="F2580" s="79">
        <f>+IF(ISNUMBER(DATA!I1753),DATA!I1753,"n/a")</f>
        <v>1.7184000000000001E-2</v>
      </c>
      <c r="G2580" s="89">
        <f>+IF(ISNUMBER(DATA!J1753),DATA!J1753,"n/a")</f>
        <v>4.559704</v>
      </c>
      <c r="H2580" s="79">
        <f>+IF(ISNUMBER(DATA!K1753),DATA!K1753,"n/a")</f>
        <v>-6.1260000000000004E-3</v>
      </c>
      <c r="I2580" s="89">
        <f>+IF(ISNUMBER(DATA!L1753),DATA!L1753,"n/a")</f>
        <v>4.6282889999999997</v>
      </c>
      <c r="J2580" s="79">
        <f>+IF(ISNUMBER(DATA!M1753),DATA!M1753,"n/a")</f>
        <v>6.6140000000000001E-3</v>
      </c>
      <c r="K2580" s="89">
        <f>+IF(ISNUMBER(DATA!N1753),DATA!N1753,"n/a")</f>
        <v>4.5918380000000001</v>
      </c>
      <c r="L2580" s="79">
        <f>+IF(ISNUMBER(DATA!O1753),DATA!O1753,"n/a")</f>
        <v>-3.2490000000000002E-3</v>
      </c>
      <c r="M2580" s="68"/>
      <c r="N2580" s="68"/>
      <c r="O2580" s="68"/>
      <c r="P2580" s="68"/>
      <c r="Q2580" s="68"/>
      <c r="S2580" s="72"/>
      <c r="U2580" s="72"/>
      <c r="W2580" s="72"/>
      <c r="Y2580" s="72"/>
    </row>
    <row r="2581" spans="1:25" s="71" customFormat="1" x14ac:dyDescent="0.2">
      <c r="A2581" s="68" t="s">
        <v>11</v>
      </c>
      <c r="B2581" s="68" t="s">
        <v>23</v>
      </c>
      <c r="C2581" s="68" t="s">
        <v>10</v>
      </c>
      <c r="D2581" s="68" t="s">
        <v>302</v>
      </c>
      <c r="E2581" s="89">
        <f>+IF(ISNUMBER(DATA!H1754),DATA!H1754,"n/a")</f>
        <v>4.3772180000000001</v>
      </c>
      <c r="F2581" s="79">
        <f>+IF(ISNUMBER(DATA!I1754),DATA!I1754,"n/a")</f>
        <v>1.9524E-2</v>
      </c>
      <c r="G2581" s="89">
        <f>+IF(ISNUMBER(DATA!J1754),DATA!J1754,"n/a")</f>
        <v>4.4050710000000004</v>
      </c>
      <c r="H2581" s="79">
        <f>+IF(ISNUMBER(DATA!K1754),DATA!K1754,"n/a")</f>
        <v>-0.13780500000000001</v>
      </c>
      <c r="I2581" s="89">
        <f>+IF(ISNUMBER(DATA!L1754),DATA!L1754,"n/a")</f>
        <v>4.3207110000000002</v>
      </c>
      <c r="J2581" s="79">
        <f>+IF(ISNUMBER(DATA!M1754),DATA!M1754,"n/a")</f>
        <v>-3.1647000000000002E-2</v>
      </c>
      <c r="K2581" s="89">
        <f>+IF(ISNUMBER(DATA!N1754),DATA!N1754,"n/a")</f>
        <v>4.24099</v>
      </c>
      <c r="L2581" s="79">
        <f>+IF(ISNUMBER(DATA!O1754),DATA!O1754,"n/a")</f>
        <v>-3.9853E-2</v>
      </c>
      <c r="M2581" s="68"/>
      <c r="N2581" s="68"/>
      <c r="O2581" s="68"/>
      <c r="P2581" s="68"/>
      <c r="Q2581" s="68"/>
      <c r="S2581" s="72"/>
      <c r="U2581" s="72"/>
      <c r="W2581" s="72"/>
      <c r="Y2581" s="72"/>
    </row>
    <row r="2582" spans="1:25" s="71" customFormat="1" x14ac:dyDescent="0.2">
      <c r="A2582" s="68" t="s">
        <v>11</v>
      </c>
      <c r="B2582" s="68" t="s">
        <v>23</v>
      </c>
      <c r="C2582" s="68" t="s">
        <v>10</v>
      </c>
      <c r="D2582" s="68" t="s">
        <v>303</v>
      </c>
      <c r="E2582" s="89">
        <f>+IF(ISNUMBER(DATA!H1755),DATA!H1755,"n/a")</f>
        <v>4.6907589999999999</v>
      </c>
      <c r="F2582" s="79">
        <f>+IF(ISNUMBER(DATA!I1755),DATA!I1755,"n/a")</f>
        <v>5.9678000000000002E-2</v>
      </c>
      <c r="G2582" s="89">
        <f>+IF(ISNUMBER(DATA!J1755),DATA!J1755,"n/a")</f>
        <v>4.7310889999999999</v>
      </c>
      <c r="H2582" s="79">
        <f>+IF(ISNUMBER(DATA!K1755),DATA!K1755,"n/a")</f>
        <v>7.4966000000000005E-2</v>
      </c>
      <c r="I2582" s="89">
        <f>+IF(ISNUMBER(DATA!L1755),DATA!L1755,"n/a")</f>
        <v>4.5714629999999996</v>
      </c>
      <c r="J2582" s="79">
        <f>+IF(ISNUMBER(DATA!M1755),DATA!M1755,"n/a")</f>
        <v>6.5511E-2</v>
      </c>
      <c r="K2582" s="89">
        <f>+IF(ISNUMBER(DATA!N1755),DATA!N1755,"n/a")</f>
        <v>4.4975860000000001</v>
      </c>
      <c r="L2582" s="79">
        <f>+IF(ISNUMBER(DATA!O1755),DATA!O1755,"n/a")</f>
        <v>3.571E-3</v>
      </c>
      <c r="M2582" s="68"/>
      <c r="N2582" s="68"/>
      <c r="O2582" s="68"/>
      <c r="P2582" s="68"/>
      <c r="Q2582" s="68"/>
      <c r="S2582" s="72"/>
      <c r="U2582" s="72"/>
      <c r="W2582" s="72"/>
      <c r="Y2582" s="72"/>
    </row>
    <row r="2583" spans="1:25" s="71" customFormat="1" x14ac:dyDescent="0.2">
      <c r="A2583" s="68" t="s">
        <v>11</v>
      </c>
      <c r="B2583" s="68" t="s">
        <v>23</v>
      </c>
      <c r="C2583" s="68" t="s">
        <v>10</v>
      </c>
      <c r="D2583" s="68" t="s">
        <v>304</v>
      </c>
      <c r="E2583" s="89">
        <f>+IF(ISNUMBER(DATA!H1756),DATA!H1756,"n/a")</f>
        <v>4.6959020000000002</v>
      </c>
      <c r="F2583" s="79">
        <f>+IF(ISNUMBER(DATA!I1756),DATA!I1756,"n/a")</f>
        <v>2.9120000000000001E-3</v>
      </c>
      <c r="G2583" s="89">
        <f>+IF(ISNUMBER(DATA!J1756),DATA!J1756,"n/a")</f>
        <v>4.8044549999999999</v>
      </c>
      <c r="H2583" s="79">
        <f>+IF(ISNUMBER(DATA!K1756),DATA!K1756,"n/a")</f>
        <v>1.0952E-2</v>
      </c>
      <c r="I2583" s="89">
        <f>+IF(ISNUMBER(DATA!L1756),DATA!L1756,"n/a")</f>
        <v>5.0101560000000003</v>
      </c>
      <c r="J2583" s="79">
        <f>+IF(ISNUMBER(DATA!M1756),DATA!M1756,"n/a")</f>
        <v>4.7558999999999997E-2</v>
      </c>
      <c r="K2583" s="89">
        <f>+IF(ISNUMBER(DATA!N1756),DATA!N1756,"n/a")</f>
        <v>5.113696</v>
      </c>
      <c r="L2583" s="79">
        <f>+IF(ISNUMBER(DATA!O1756),DATA!O1756,"n/a")</f>
        <v>6.1191000000000002E-2</v>
      </c>
      <c r="M2583" s="68"/>
      <c r="N2583" s="68"/>
      <c r="O2583" s="68"/>
      <c r="P2583" s="68"/>
      <c r="Q2583" s="68"/>
      <c r="S2583" s="72"/>
      <c r="U2583" s="72"/>
      <c r="W2583" s="72"/>
      <c r="Y2583" s="72"/>
    </row>
    <row r="2584" spans="1:25" s="71" customFormat="1" x14ac:dyDescent="0.2">
      <c r="A2584" s="68" t="s">
        <v>11</v>
      </c>
      <c r="B2584" s="68" t="s">
        <v>23</v>
      </c>
      <c r="C2584" s="68" t="s">
        <v>10</v>
      </c>
      <c r="D2584" s="68" t="s">
        <v>305</v>
      </c>
      <c r="E2584" s="89">
        <f>+IF(ISNUMBER(DATA!H1757),DATA!H1757,"n/a")</f>
        <v>4.923934</v>
      </c>
      <c r="F2584" s="79">
        <f>+IF(ISNUMBER(DATA!I1757),DATA!I1757,"n/a")</f>
        <v>-5.9189999999999998E-3</v>
      </c>
      <c r="G2584" s="89">
        <f>+IF(ISNUMBER(DATA!J1757),DATA!J1757,"n/a")</f>
        <v>4.9868540000000001</v>
      </c>
      <c r="H2584" s="79">
        <f>+IF(ISNUMBER(DATA!K1757),DATA!K1757,"n/a")</f>
        <v>-8.1600000000000006E-3</v>
      </c>
      <c r="I2584" s="89">
        <f>+IF(ISNUMBER(DATA!L1757),DATA!L1757,"n/a")</f>
        <v>4.9610149999999997</v>
      </c>
      <c r="J2584" s="79">
        <f>+IF(ISNUMBER(DATA!M1757),DATA!M1757,"n/a")</f>
        <v>-3.5936000000000003E-2</v>
      </c>
      <c r="K2584" s="89">
        <f>+IF(ISNUMBER(DATA!N1757),DATA!N1757,"n/a")</f>
        <v>4.9302239999999999</v>
      </c>
      <c r="L2584" s="79">
        <f>+IF(ISNUMBER(DATA!O1757),DATA!O1757,"n/a")</f>
        <v>-5.3940000000000002E-2</v>
      </c>
      <c r="M2584" s="68"/>
      <c r="N2584" s="68"/>
      <c r="O2584" s="68"/>
      <c r="P2584" s="68"/>
      <c r="Q2584" s="68"/>
      <c r="S2584" s="72"/>
      <c r="U2584" s="72"/>
      <c r="W2584" s="72"/>
      <c r="Y2584" s="72"/>
    </row>
    <row r="2585" spans="1:25" s="71" customFormat="1" x14ac:dyDescent="0.2">
      <c r="A2585" s="68" t="s">
        <v>11</v>
      </c>
      <c r="B2585" s="68" t="s">
        <v>23</v>
      </c>
      <c r="C2585" s="68" t="s">
        <v>10</v>
      </c>
      <c r="D2585" s="68" t="s">
        <v>306</v>
      </c>
      <c r="E2585" s="89">
        <f>+IF(ISNUMBER(DATA!H1758),DATA!H1758,"n/a")</f>
        <v>4.3590489999999997</v>
      </c>
      <c r="F2585" s="79">
        <f>+IF(ISNUMBER(DATA!I1758),DATA!I1758,"n/a")</f>
        <v>-0.178953</v>
      </c>
      <c r="G2585" s="89">
        <f>+IF(ISNUMBER(DATA!J1758),DATA!J1758,"n/a")</f>
        <v>4.5286400000000002</v>
      </c>
      <c r="H2585" s="79">
        <f>+IF(ISNUMBER(DATA!K1758),DATA!K1758,"n/a")</f>
        <v>-0.15069199999999999</v>
      </c>
      <c r="I2585" s="89">
        <f>+IF(ISNUMBER(DATA!L1758),DATA!L1758,"n/a")</f>
        <v>4.4779400000000003</v>
      </c>
      <c r="J2585" s="79">
        <f>+IF(ISNUMBER(DATA!M1758),DATA!M1758,"n/a")</f>
        <v>-0.10227899999999999</v>
      </c>
      <c r="K2585" s="89">
        <f>+IF(ISNUMBER(DATA!N1758),DATA!N1758,"n/a")</f>
        <v>4.7648739999999998</v>
      </c>
      <c r="L2585" s="79">
        <f>+IF(ISNUMBER(DATA!O1758),DATA!O1758,"n/a")</f>
        <v>9.6400000000000001E-4</v>
      </c>
      <c r="M2585" s="68"/>
      <c r="N2585" s="68"/>
      <c r="O2585" s="68"/>
      <c r="P2585" s="68"/>
      <c r="Q2585" s="68"/>
      <c r="S2585" s="72"/>
      <c r="U2585" s="72"/>
      <c r="W2585" s="72"/>
      <c r="Y2585" s="72"/>
    </row>
    <row r="2586" spans="1:25" s="71" customFormat="1" x14ac:dyDescent="0.2">
      <c r="A2586" s="68" t="s">
        <v>11</v>
      </c>
      <c r="B2586" s="68" t="s">
        <v>23</v>
      </c>
      <c r="C2586" s="68" t="s">
        <v>10</v>
      </c>
      <c r="D2586" s="68" t="s">
        <v>307</v>
      </c>
      <c r="E2586" s="89">
        <f>+IF(ISNUMBER(DATA!H1759),DATA!H1759,"n/a")</f>
        <v>4.4386260000000002</v>
      </c>
      <c r="F2586" s="79">
        <f>+IF(ISNUMBER(DATA!I1759),DATA!I1759,"n/a")</f>
        <v>1.5596E-2</v>
      </c>
      <c r="G2586" s="89">
        <f>+IF(ISNUMBER(DATA!J1759),DATA!J1759,"n/a")</f>
        <v>4.3146909999999998</v>
      </c>
      <c r="H2586" s="79">
        <f>+IF(ISNUMBER(DATA!K1759),DATA!K1759,"n/a")</f>
        <v>-1.0926999999999999E-2</v>
      </c>
      <c r="I2586" s="89">
        <f>+IF(ISNUMBER(DATA!L1759),DATA!L1759,"n/a")</f>
        <v>4.3821969999999997</v>
      </c>
      <c r="J2586" s="79">
        <f>+IF(ISNUMBER(DATA!M1759),DATA!M1759,"n/a")</f>
        <v>7.182E-3</v>
      </c>
      <c r="K2586" s="89">
        <f>+IF(ISNUMBER(DATA!N1759),DATA!N1759,"n/a")</f>
        <v>4.3528469999999997</v>
      </c>
      <c r="L2586" s="79">
        <f>+IF(ISNUMBER(DATA!O1759),DATA!O1759,"n/a")</f>
        <v>-1.9989999999999999E-3</v>
      </c>
      <c r="M2586" s="68"/>
      <c r="N2586" s="68"/>
      <c r="O2586" s="68"/>
      <c r="P2586" s="68"/>
      <c r="Q2586" s="68"/>
      <c r="S2586" s="72"/>
      <c r="U2586" s="72"/>
      <c r="W2586" s="72"/>
      <c r="Y2586" s="72"/>
    </row>
    <row r="2587" spans="1:25" s="71" customFormat="1" x14ac:dyDescent="0.2">
      <c r="A2587" s="68" t="s">
        <v>11</v>
      </c>
      <c r="B2587" s="68" t="s">
        <v>23</v>
      </c>
      <c r="C2587" s="68" t="s">
        <v>10</v>
      </c>
      <c r="D2587" s="68" t="s">
        <v>308</v>
      </c>
      <c r="E2587" s="89">
        <f>+IF(ISNUMBER(DATA!H1760),DATA!H1760,"n/a")</f>
        <v>5.3003200000000001</v>
      </c>
      <c r="F2587" s="79">
        <f>+IF(ISNUMBER(DATA!I1760),DATA!I1760,"n/a")</f>
        <v>2.9839999999999998E-2</v>
      </c>
      <c r="G2587" s="89">
        <f>+IF(ISNUMBER(DATA!J1760),DATA!J1760,"n/a")</f>
        <v>5.4146710000000002</v>
      </c>
      <c r="H2587" s="79">
        <f>+IF(ISNUMBER(DATA!K1760),DATA!K1760,"n/a")</f>
        <v>6.2869999999999995E-2</v>
      </c>
      <c r="I2587" s="89">
        <f>+IF(ISNUMBER(DATA!L1760),DATA!L1760,"n/a")</f>
        <v>5.3858079999999999</v>
      </c>
      <c r="J2587" s="79">
        <f>+IF(ISNUMBER(DATA!M1760),DATA!M1760,"n/a")</f>
        <v>4.2802E-2</v>
      </c>
      <c r="K2587" s="89">
        <f>+IF(ISNUMBER(DATA!N1760),DATA!N1760,"n/a")</f>
        <v>5.3466170000000002</v>
      </c>
      <c r="L2587" s="79">
        <f>+IF(ISNUMBER(DATA!O1760),DATA!O1760,"n/a")</f>
        <v>2.1649000000000002E-2</v>
      </c>
      <c r="M2587" s="68"/>
      <c r="N2587" s="68"/>
      <c r="O2587" s="68"/>
      <c r="P2587" s="68"/>
      <c r="Q2587" s="68"/>
      <c r="S2587" s="72"/>
      <c r="U2587" s="72"/>
      <c r="W2587" s="72"/>
      <c r="Y2587" s="72"/>
    </row>
    <row r="2588" spans="1:25" s="71" customFormat="1" x14ac:dyDescent="0.2">
      <c r="A2588" s="68" t="s">
        <v>11</v>
      </c>
      <c r="B2588" s="68" t="s">
        <v>23</v>
      </c>
      <c r="C2588" s="68" t="s">
        <v>10</v>
      </c>
      <c r="D2588" s="68" t="s">
        <v>309</v>
      </c>
      <c r="E2588" s="89">
        <f>+IF(ISNUMBER(DATA!H1761),DATA!H1761,"n/a")</f>
        <v>4.568397</v>
      </c>
      <c r="F2588" s="79">
        <f>+IF(ISNUMBER(DATA!I1761),DATA!I1761,"n/a")</f>
        <v>8.6800000000000002E-3</v>
      </c>
      <c r="G2588" s="89">
        <f>+IF(ISNUMBER(DATA!J1761),DATA!J1761,"n/a")</f>
        <v>4.4540040000000003</v>
      </c>
      <c r="H2588" s="79">
        <f>+IF(ISNUMBER(DATA!K1761),DATA!K1761,"n/a")</f>
        <v>-6.2740000000000001E-3</v>
      </c>
      <c r="I2588" s="89">
        <f>+IF(ISNUMBER(DATA!L1761),DATA!L1761,"n/a")</f>
        <v>4.5030070000000002</v>
      </c>
      <c r="J2588" s="79">
        <f>+IF(ISNUMBER(DATA!M1761),DATA!M1761,"n/a")</f>
        <v>2.2100000000000002E-3</v>
      </c>
      <c r="K2588" s="89">
        <f>+IF(ISNUMBER(DATA!N1761),DATA!N1761,"n/a")</f>
        <v>4.4525480000000002</v>
      </c>
      <c r="L2588" s="79">
        <f>+IF(ISNUMBER(DATA!O1761),DATA!O1761,"n/a")</f>
        <v>-1.0706E-2</v>
      </c>
      <c r="M2588" s="68"/>
      <c r="N2588" s="68"/>
      <c r="O2588" s="68"/>
      <c r="P2588" s="68"/>
      <c r="Q2588" s="68"/>
      <c r="S2588" s="72"/>
      <c r="U2588" s="72"/>
      <c r="W2588" s="72"/>
      <c r="Y2588" s="72"/>
    </row>
    <row r="2589" spans="1:25" s="71" customFormat="1" x14ac:dyDescent="0.2">
      <c r="A2589" s="68" t="s">
        <v>11</v>
      </c>
      <c r="B2589" s="68" t="s">
        <v>23</v>
      </c>
      <c r="C2589" s="68" t="s">
        <v>10</v>
      </c>
      <c r="D2589" s="68" t="s">
        <v>310</v>
      </c>
      <c r="E2589" s="89">
        <f>+IF(ISNUMBER(DATA!H1762),DATA!H1762,"n/a")</f>
        <v>5.0491400000000004</v>
      </c>
      <c r="F2589" s="79">
        <f>+IF(ISNUMBER(DATA!I1762),DATA!I1762,"n/a")</f>
        <v>4.113E-2</v>
      </c>
      <c r="G2589" s="89">
        <f>+IF(ISNUMBER(DATA!J1762),DATA!J1762,"n/a")</f>
        <v>5.1339459999999999</v>
      </c>
      <c r="H2589" s="79">
        <f>+IF(ISNUMBER(DATA!K1762),DATA!K1762,"n/a")</f>
        <v>4.6759000000000002E-2</v>
      </c>
      <c r="I2589" s="89">
        <f>+IF(ISNUMBER(DATA!L1762),DATA!L1762,"n/a")</f>
        <v>5.0317439999999998</v>
      </c>
      <c r="J2589" s="79">
        <f>+IF(ISNUMBER(DATA!M1762),DATA!M1762,"n/a")</f>
        <v>2.7181E-2</v>
      </c>
      <c r="K2589" s="89">
        <f>+IF(ISNUMBER(DATA!N1762),DATA!N1762,"n/a")</f>
        <v>4.8909760000000002</v>
      </c>
      <c r="L2589" s="79">
        <f>+IF(ISNUMBER(DATA!O1762),DATA!O1762,"n/a")</f>
        <v>1.0005999999999999E-2</v>
      </c>
      <c r="M2589" s="68"/>
      <c r="N2589" s="68"/>
      <c r="O2589" s="68"/>
      <c r="P2589" s="68"/>
      <c r="Q2589" s="68"/>
      <c r="S2589" s="72"/>
      <c r="U2589" s="72"/>
      <c r="W2589" s="72"/>
      <c r="Y2589" s="72"/>
    </row>
    <row r="2590" spans="1:25" s="71" customFormat="1" x14ac:dyDescent="0.2">
      <c r="A2590" s="68" t="s">
        <v>11</v>
      </c>
      <c r="B2590" s="68" t="s">
        <v>23</v>
      </c>
      <c r="C2590" s="68" t="s">
        <v>10</v>
      </c>
      <c r="D2590" s="68" t="s">
        <v>311</v>
      </c>
      <c r="E2590" s="89">
        <f>+IF(ISNUMBER(DATA!H1763),DATA!H1763,"n/a")</f>
        <v>4.3785809999999996</v>
      </c>
      <c r="F2590" s="79">
        <f>+IF(ISNUMBER(DATA!I1763),DATA!I1763,"n/a")</f>
        <v>-8.0190999999999998E-2</v>
      </c>
      <c r="G2590" s="89">
        <f>+IF(ISNUMBER(DATA!J1763),DATA!J1763,"n/a")</f>
        <v>4.5079050000000001</v>
      </c>
      <c r="H2590" s="79">
        <f>+IF(ISNUMBER(DATA!K1763),DATA!K1763,"n/a")</f>
        <v>-8.831E-2</v>
      </c>
      <c r="I2590" s="89">
        <f>+IF(ISNUMBER(DATA!L1763),DATA!L1763,"n/a")</f>
        <v>4.441211</v>
      </c>
      <c r="J2590" s="79">
        <f>+IF(ISNUMBER(DATA!M1763),DATA!M1763,"n/a")</f>
        <v>-7.5656000000000001E-2</v>
      </c>
      <c r="K2590" s="89">
        <f>+IF(ISNUMBER(DATA!N1763),DATA!N1763,"n/a")</f>
        <v>4.5262289999999998</v>
      </c>
      <c r="L2590" s="79">
        <f>+IF(ISNUMBER(DATA!O1763),DATA!O1763,"n/a")</f>
        <v>-3.8691000000000003E-2</v>
      </c>
      <c r="M2590" s="68"/>
      <c r="N2590" s="68"/>
      <c r="O2590" s="68"/>
      <c r="P2590" s="68"/>
      <c r="Q2590" s="68"/>
      <c r="S2590" s="72"/>
      <c r="U2590" s="72"/>
      <c r="W2590" s="72"/>
      <c r="Y2590" s="72"/>
    </row>
    <row r="2591" spans="1:25" s="71" customFormat="1" x14ac:dyDescent="0.2">
      <c r="A2591" s="68" t="s">
        <v>11</v>
      </c>
      <c r="B2591" s="68" t="s">
        <v>23</v>
      </c>
      <c r="C2591" s="68" t="s">
        <v>10</v>
      </c>
      <c r="D2591" s="68" t="s">
        <v>312</v>
      </c>
      <c r="E2591" s="89">
        <f>+IF(ISNUMBER(DATA!H1764),DATA!H1764,"n/a")</f>
        <v>5.3398380000000003</v>
      </c>
      <c r="F2591" s="79">
        <f>+IF(ISNUMBER(DATA!I1764),DATA!I1764,"n/a")</f>
        <v>2.3134999999999999E-2</v>
      </c>
      <c r="G2591" s="89">
        <f>+IF(ISNUMBER(DATA!J1764),DATA!J1764,"n/a")</f>
        <v>5.2730579999999998</v>
      </c>
      <c r="H2591" s="79">
        <f>+IF(ISNUMBER(DATA!K1764),DATA!K1764,"n/a")</f>
        <v>1.0444999999999999E-2</v>
      </c>
      <c r="I2591" s="89">
        <f>+IF(ISNUMBER(DATA!L1764),DATA!L1764,"n/a")</f>
        <v>5.1658109999999997</v>
      </c>
      <c r="J2591" s="79">
        <f>+IF(ISNUMBER(DATA!M1764),DATA!M1764,"n/a")</f>
        <v>-2.4242E-2</v>
      </c>
      <c r="K2591" s="89">
        <f>+IF(ISNUMBER(DATA!N1764),DATA!N1764,"n/a")</f>
        <v>5.3166710000000004</v>
      </c>
      <c r="L2591" s="79">
        <f>+IF(ISNUMBER(DATA!O1764),DATA!O1764,"n/a")</f>
        <v>-5.4679999999999998E-3</v>
      </c>
      <c r="M2591" s="68"/>
      <c r="N2591" s="68"/>
      <c r="O2591" s="68"/>
      <c r="P2591" s="68"/>
      <c r="Q2591" s="68"/>
      <c r="S2591" s="72"/>
      <c r="U2591" s="72"/>
      <c r="W2591" s="72"/>
      <c r="Y2591" s="72"/>
    </row>
    <row r="2592" spans="1:25" s="71" customFormat="1" x14ac:dyDescent="0.2">
      <c r="A2592" s="68" t="s">
        <v>11</v>
      </c>
      <c r="B2592" s="68" t="s">
        <v>23</v>
      </c>
      <c r="C2592" s="68" t="s">
        <v>10</v>
      </c>
      <c r="D2592" s="68" t="s">
        <v>313</v>
      </c>
      <c r="E2592" s="89">
        <f>+IF(ISNUMBER(DATA!H1765),DATA!H1765,"n/a")</f>
        <v>5.5886089999999999</v>
      </c>
      <c r="F2592" s="79">
        <f>+IF(ISNUMBER(DATA!I1765),DATA!I1765,"n/a")</f>
        <v>-2.4331999999999999E-2</v>
      </c>
      <c r="G2592" s="89">
        <f>+IF(ISNUMBER(DATA!J1765),DATA!J1765,"n/a")</f>
        <v>5.9079750000000004</v>
      </c>
      <c r="H2592" s="79">
        <f>+IF(ISNUMBER(DATA!K1765),DATA!K1765,"n/a")</f>
        <v>-2.7359999999999999E-2</v>
      </c>
      <c r="I2592" s="89">
        <f>+IF(ISNUMBER(DATA!L1765),DATA!L1765,"n/a")</f>
        <v>5.7697669999999999</v>
      </c>
      <c r="J2592" s="79">
        <f>+IF(ISNUMBER(DATA!M1765),DATA!M1765,"n/a")</f>
        <v>-2.0219999999999999E-3</v>
      </c>
      <c r="K2592" s="89">
        <f>+IF(ISNUMBER(DATA!N1765),DATA!N1765,"n/a")</f>
        <v>5.7630290000000004</v>
      </c>
      <c r="L2592" s="79">
        <f>+IF(ISNUMBER(DATA!O1765),DATA!O1765,"n/a")</f>
        <v>4.2484000000000001E-2</v>
      </c>
      <c r="M2592" s="68"/>
      <c r="N2592" s="68"/>
      <c r="O2592" s="68"/>
      <c r="P2592" s="68"/>
      <c r="Q2592" s="68"/>
      <c r="S2592" s="72"/>
      <c r="U2592" s="72"/>
      <c r="W2592" s="72"/>
      <c r="Y2592" s="72"/>
    </row>
    <row r="2593" spans="1:25" s="71" customFormat="1" x14ac:dyDescent="0.2">
      <c r="A2593" s="68" t="s">
        <v>11</v>
      </c>
      <c r="B2593" s="68" t="s">
        <v>23</v>
      </c>
      <c r="C2593" s="68" t="s">
        <v>10</v>
      </c>
      <c r="D2593" s="68" t="s">
        <v>314</v>
      </c>
      <c r="E2593" s="89">
        <f>+IF(ISNUMBER(DATA!H1766),DATA!H1766,"n/a")</f>
        <v>4.2359689999999999</v>
      </c>
      <c r="F2593" s="79">
        <f>+IF(ISNUMBER(DATA!I1766),DATA!I1766,"n/a")</f>
        <v>-5.9944999999999998E-2</v>
      </c>
      <c r="G2593" s="89">
        <f>+IF(ISNUMBER(DATA!J1766),DATA!J1766,"n/a")</f>
        <v>4.2758779999999996</v>
      </c>
      <c r="H2593" s="79">
        <f>+IF(ISNUMBER(DATA!K1766),DATA!K1766,"n/a")</f>
        <v>-2.4791000000000001E-2</v>
      </c>
      <c r="I2593" s="89">
        <f>+IF(ISNUMBER(DATA!L1766),DATA!L1766,"n/a")</f>
        <v>4.3240939999999997</v>
      </c>
      <c r="J2593" s="79">
        <f>+IF(ISNUMBER(DATA!M1766),DATA!M1766,"n/a")</f>
        <v>-1.0978E-2</v>
      </c>
      <c r="K2593" s="89">
        <f>+IF(ISNUMBER(DATA!N1766),DATA!N1766,"n/a")</f>
        <v>4.3848409999999998</v>
      </c>
      <c r="L2593" s="79">
        <f>+IF(ISNUMBER(DATA!O1766),DATA!O1766,"n/a")</f>
        <v>2.7680000000000001E-3</v>
      </c>
      <c r="M2593" s="68"/>
      <c r="N2593" s="68"/>
      <c r="O2593" s="68"/>
      <c r="P2593" s="68"/>
      <c r="Q2593" s="68"/>
      <c r="S2593" s="72"/>
      <c r="U2593" s="72"/>
      <c r="W2593" s="72"/>
      <c r="Y2593" s="72"/>
    </row>
    <row r="2594" spans="1:25" s="71" customFormat="1" x14ac:dyDescent="0.2">
      <c r="A2594" s="68" t="s">
        <v>11</v>
      </c>
      <c r="B2594" s="68" t="s">
        <v>23</v>
      </c>
      <c r="C2594" s="68" t="s">
        <v>10</v>
      </c>
      <c r="D2594" s="68" t="s">
        <v>315</v>
      </c>
      <c r="E2594" s="89">
        <f>+IF(ISNUMBER(DATA!H1767),DATA!H1767,"n/a")</f>
        <v>5.0418729999999998</v>
      </c>
      <c r="F2594" s="79">
        <f>+IF(ISNUMBER(DATA!I1767),DATA!I1767,"n/a")</f>
        <v>-6.4722000000000002E-2</v>
      </c>
      <c r="G2594" s="89">
        <f>+IF(ISNUMBER(DATA!J1767),DATA!J1767,"n/a")</f>
        <v>5.282311</v>
      </c>
      <c r="H2594" s="79">
        <f>+IF(ISNUMBER(DATA!K1767),DATA!K1767,"n/a")</f>
        <v>-5.9110999999999997E-2</v>
      </c>
      <c r="I2594" s="89">
        <f>+IF(ISNUMBER(DATA!L1767),DATA!L1767,"n/a")</f>
        <v>5.3289949999999999</v>
      </c>
      <c r="J2594" s="79">
        <f>+IF(ISNUMBER(DATA!M1767),DATA!M1767,"n/a")</f>
        <v>-3.8864000000000003E-2</v>
      </c>
      <c r="K2594" s="89">
        <f>+IF(ISNUMBER(DATA!N1767),DATA!N1767,"n/a")</f>
        <v>5.4024369999999999</v>
      </c>
      <c r="L2594" s="79">
        <f>+IF(ISNUMBER(DATA!O1767),DATA!O1767,"n/a")</f>
        <v>-2.2709E-2</v>
      </c>
      <c r="M2594" s="68"/>
      <c r="N2594" s="68"/>
      <c r="O2594" s="68"/>
      <c r="P2594" s="68"/>
      <c r="Q2594" s="68"/>
      <c r="S2594" s="72"/>
      <c r="U2594" s="72"/>
      <c r="W2594" s="72"/>
      <c r="Y2594" s="72"/>
    </row>
    <row r="2595" spans="1:25" s="71" customFormat="1" x14ac:dyDescent="0.2">
      <c r="A2595" s="68" t="s">
        <v>11</v>
      </c>
      <c r="B2595" s="68" t="s">
        <v>23</v>
      </c>
      <c r="C2595" s="68" t="s">
        <v>10</v>
      </c>
      <c r="D2595" s="68" t="s">
        <v>316</v>
      </c>
      <c r="E2595" s="89">
        <f>+IF(ISNUMBER(DATA!H1768),DATA!H1768,"n/a")</f>
        <v>5.1717250000000003</v>
      </c>
      <c r="F2595" s="79">
        <f>+IF(ISNUMBER(DATA!I1768),DATA!I1768,"n/a")</f>
        <v>2.3858000000000001E-2</v>
      </c>
      <c r="G2595" s="89">
        <f>+IF(ISNUMBER(DATA!J1768),DATA!J1768,"n/a")</f>
        <v>5.3550719999999998</v>
      </c>
      <c r="H2595" s="79">
        <f>+IF(ISNUMBER(DATA!K1768),DATA!K1768,"n/a")</f>
        <v>2.691E-2</v>
      </c>
      <c r="I2595" s="89">
        <f>+IF(ISNUMBER(DATA!L1768),DATA!L1768,"n/a")</f>
        <v>5.3482789999999998</v>
      </c>
      <c r="J2595" s="79">
        <f>+IF(ISNUMBER(DATA!M1768),DATA!M1768,"n/a")</f>
        <v>2.0194E-2</v>
      </c>
      <c r="K2595" s="89">
        <f>+IF(ISNUMBER(DATA!N1768),DATA!N1768,"n/a")</f>
        <v>5.2986829999999996</v>
      </c>
      <c r="L2595" s="79">
        <f>+IF(ISNUMBER(DATA!O1768),DATA!O1768,"n/a")</f>
        <v>-1.0088E-2</v>
      </c>
      <c r="M2595" s="68"/>
      <c r="N2595" s="68"/>
      <c r="O2595" s="68"/>
      <c r="P2595" s="68"/>
      <c r="Q2595" s="68"/>
      <c r="S2595" s="72"/>
      <c r="U2595" s="72"/>
      <c r="W2595" s="72"/>
      <c r="Y2595" s="72"/>
    </row>
    <row r="2596" spans="1:25" s="71" customFormat="1" x14ac:dyDescent="0.2">
      <c r="A2596" s="68" t="s">
        <v>11</v>
      </c>
      <c r="B2596" s="68" t="s">
        <v>23</v>
      </c>
      <c r="C2596" s="68" t="s">
        <v>10</v>
      </c>
      <c r="D2596" s="68" t="s">
        <v>317</v>
      </c>
      <c r="E2596" s="89">
        <f>+IF(ISNUMBER(DATA!H1769),DATA!H1769,"n/a")</f>
        <v>5.8031420000000002</v>
      </c>
      <c r="F2596" s="79">
        <f>+IF(ISNUMBER(DATA!I1769),DATA!I1769,"n/a")</f>
        <v>-1.1057000000000001E-2</v>
      </c>
      <c r="G2596" s="89">
        <f>+IF(ISNUMBER(DATA!J1769),DATA!J1769,"n/a")</f>
        <v>5.8794959999999996</v>
      </c>
      <c r="H2596" s="79">
        <f>+IF(ISNUMBER(DATA!K1769),DATA!K1769,"n/a")</f>
        <v>-1.4966999999999999E-2</v>
      </c>
      <c r="I2596" s="89">
        <f>+IF(ISNUMBER(DATA!L1769),DATA!L1769,"n/a")</f>
        <v>5.8922160000000003</v>
      </c>
      <c r="J2596" s="79">
        <f>+IF(ISNUMBER(DATA!M1769),DATA!M1769,"n/a")</f>
        <v>-1.9894999999999999E-2</v>
      </c>
      <c r="K2596" s="89">
        <f>+IF(ISNUMBER(DATA!N1769),DATA!N1769,"n/a")</f>
        <v>5.9194190000000004</v>
      </c>
      <c r="L2596" s="79">
        <f>+IF(ISNUMBER(DATA!O1769),DATA!O1769,"n/a")</f>
        <v>-7.7359999999999998E-3</v>
      </c>
      <c r="M2596" s="68"/>
      <c r="N2596" s="68"/>
      <c r="O2596" s="68"/>
      <c r="P2596" s="68"/>
      <c r="Q2596" s="68"/>
      <c r="S2596" s="72"/>
      <c r="U2596" s="72"/>
      <c r="W2596" s="72"/>
      <c r="Y2596" s="72"/>
    </row>
    <row r="2597" spans="1:25" s="71" customFormat="1" x14ac:dyDescent="0.2">
      <c r="A2597" s="68" t="s">
        <v>11</v>
      </c>
      <c r="B2597" s="68" t="s">
        <v>23</v>
      </c>
      <c r="C2597" s="68" t="s">
        <v>10</v>
      </c>
      <c r="D2597" s="68" t="s">
        <v>318</v>
      </c>
      <c r="E2597" s="89">
        <f>+IF(ISNUMBER(DATA!H1770),DATA!H1770,"n/a")</f>
        <v>5.1948939999999997</v>
      </c>
      <c r="F2597" s="79">
        <f>+IF(ISNUMBER(DATA!I1770),DATA!I1770,"n/a")</f>
        <v>-5.4450000000000002E-3</v>
      </c>
      <c r="G2597" s="89">
        <f>+IF(ISNUMBER(DATA!J1770),DATA!J1770,"n/a")</f>
        <v>5.232456</v>
      </c>
      <c r="H2597" s="79">
        <f>+IF(ISNUMBER(DATA!K1770),DATA!K1770,"n/a")</f>
        <v>2.1135999999999999E-2</v>
      </c>
      <c r="I2597" s="89">
        <f>+IF(ISNUMBER(DATA!L1770),DATA!L1770,"n/a")</f>
        <v>5.2470410000000003</v>
      </c>
      <c r="J2597" s="79">
        <f>+IF(ISNUMBER(DATA!M1770),DATA!M1770,"n/a")</f>
        <v>3.2854000000000001E-2</v>
      </c>
      <c r="K2597" s="89">
        <f>+IF(ISNUMBER(DATA!N1770),DATA!N1770,"n/a")</f>
        <v>5.167624</v>
      </c>
      <c r="L2597" s="79">
        <f>+IF(ISNUMBER(DATA!O1770),DATA!O1770,"n/a")</f>
        <v>4.2511E-2</v>
      </c>
      <c r="M2597" s="68"/>
      <c r="N2597" s="68"/>
      <c r="O2597" s="68"/>
      <c r="P2597" s="68"/>
      <c r="Q2597" s="68"/>
      <c r="S2597" s="72"/>
      <c r="U2597" s="72"/>
      <c r="W2597" s="72"/>
      <c r="Y2597" s="72"/>
    </row>
    <row r="2598" spans="1:25" s="71" customFormat="1" x14ac:dyDescent="0.2">
      <c r="A2598" s="68" t="s">
        <v>11</v>
      </c>
      <c r="B2598" s="68" t="s">
        <v>23</v>
      </c>
      <c r="C2598" s="68" t="s">
        <v>10</v>
      </c>
      <c r="D2598" s="68" t="s">
        <v>319</v>
      </c>
      <c r="E2598" s="89">
        <f>+IF(ISNUMBER(DATA!H1771),DATA!H1771,"n/a")</f>
        <v>4.7350180000000002</v>
      </c>
      <c r="F2598" s="79">
        <f>+IF(ISNUMBER(DATA!I1771),DATA!I1771,"n/a")</f>
        <v>-7.0560999999999999E-2</v>
      </c>
      <c r="G2598" s="89">
        <f>+IF(ISNUMBER(DATA!J1771),DATA!J1771,"n/a")</f>
        <v>4.8251790000000003</v>
      </c>
      <c r="H2598" s="79">
        <f>+IF(ISNUMBER(DATA!K1771),DATA!K1771,"n/a")</f>
        <v>-5.4744000000000001E-2</v>
      </c>
      <c r="I2598" s="89">
        <f>+IF(ISNUMBER(DATA!L1771),DATA!L1771,"n/a")</f>
        <v>4.8003400000000003</v>
      </c>
      <c r="J2598" s="79">
        <f>+IF(ISNUMBER(DATA!M1771),DATA!M1771,"n/a")</f>
        <v>-0.107484</v>
      </c>
      <c r="K2598" s="89">
        <f>+IF(ISNUMBER(DATA!N1771),DATA!N1771,"n/a")</f>
        <v>4.8105570000000002</v>
      </c>
      <c r="L2598" s="79">
        <f>+IF(ISNUMBER(DATA!O1771),DATA!O1771,"n/a")</f>
        <v>-0.15525800000000001</v>
      </c>
      <c r="M2598" s="68"/>
      <c r="N2598" s="68"/>
      <c r="O2598" s="68"/>
      <c r="P2598" s="68"/>
      <c r="Q2598" s="68"/>
      <c r="S2598" s="72"/>
      <c r="U2598" s="72"/>
      <c r="W2598" s="72"/>
      <c r="Y2598" s="72"/>
    </row>
    <row r="2599" spans="1:25" s="71" customFormat="1" x14ac:dyDescent="0.2">
      <c r="A2599" s="68" t="s">
        <v>11</v>
      </c>
      <c r="B2599" s="68" t="s">
        <v>23</v>
      </c>
      <c r="C2599" s="68" t="s">
        <v>10</v>
      </c>
      <c r="D2599" s="68" t="s">
        <v>320</v>
      </c>
      <c r="E2599" s="89">
        <f>+IF(ISNUMBER(DATA!H1772),DATA!H1772,"n/a")</f>
        <v>5.1224429999999996</v>
      </c>
      <c r="F2599" s="79">
        <f>+IF(ISNUMBER(DATA!I1772),DATA!I1772,"n/a")</f>
        <v>-2.2193999999999998E-2</v>
      </c>
      <c r="G2599" s="89">
        <f>+IF(ISNUMBER(DATA!J1772),DATA!J1772,"n/a")</f>
        <v>5.1227270000000003</v>
      </c>
      <c r="H2599" s="79">
        <f>+IF(ISNUMBER(DATA!K1772),DATA!K1772,"n/a")</f>
        <v>-3.4673000000000002E-2</v>
      </c>
      <c r="I2599" s="89">
        <f>+IF(ISNUMBER(DATA!L1772),DATA!L1772,"n/a")</f>
        <v>5.0478649999999998</v>
      </c>
      <c r="J2599" s="79">
        <f>+IF(ISNUMBER(DATA!M1772),DATA!M1772,"n/a")</f>
        <v>-6.4541000000000001E-2</v>
      </c>
      <c r="K2599" s="89">
        <f>+IF(ISNUMBER(DATA!N1772),DATA!N1772,"n/a")</f>
        <v>5.1452229999999997</v>
      </c>
      <c r="L2599" s="79">
        <f>+IF(ISNUMBER(DATA!O1772),DATA!O1772,"n/a")</f>
        <v>-4.0529000000000003E-2</v>
      </c>
      <c r="M2599" s="68"/>
      <c r="N2599" s="68"/>
      <c r="O2599" s="68"/>
      <c r="P2599" s="68"/>
      <c r="Q2599" s="68"/>
      <c r="S2599" s="72"/>
      <c r="U2599" s="72"/>
      <c r="W2599" s="72"/>
      <c r="Y2599" s="72"/>
    </row>
    <row r="2600" spans="1:25" s="71" customFormat="1" x14ac:dyDescent="0.2">
      <c r="A2600" s="68" t="s">
        <v>11</v>
      </c>
      <c r="B2600" s="68" t="s">
        <v>23</v>
      </c>
      <c r="C2600" s="68" t="s">
        <v>10</v>
      </c>
      <c r="D2600" s="68" t="s">
        <v>321</v>
      </c>
      <c r="E2600" s="89">
        <f>+IF(ISNUMBER(DATA!H1773),DATA!H1773,"n/a")</f>
        <v>5.4608980000000003</v>
      </c>
      <c r="F2600" s="79">
        <f>+IF(ISNUMBER(DATA!I1773),DATA!I1773,"n/a")</f>
        <v>1.6247000000000001E-2</v>
      </c>
      <c r="G2600" s="89">
        <f>+IF(ISNUMBER(DATA!J1773),DATA!J1773,"n/a")</f>
        <v>5.5200950000000004</v>
      </c>
      <c r="H2600" s="79">
        <f>+IF(ISNUMBER(DATA!K1773),DATA!K1773,"n/a")</f>
        <v>2.8972000000000001E-2</v>
      </c>
      <c r="I2600" s="89">
        <f>+IF(ISNUMBER(DATA!L1773),DATA!L1773,"n/a")</f>
        <v>5.6138820000000003</v>
      </c>
      <c r="J2600" s="79">
        <f>+IF(ISNUMBER(DATA!M1773),DATA!M1773,"n/a")</f>
        <v>4.2723999999999998E-2</v>
      </c>
      <c r="K2600" s="89">
        <f>+IF(ISNUMBER(DATA!N1773),DATA!N1773,"n/a")</f>
        <v>5.5726290000000001</v>
      </c>
      <c r="L2600" s="79">
        <f>+IF(ISNUMBER(DATA!O1773),DATA!O1773,"n/a")</f>
        <v>5.9128E-2</v>
      </c>
      <c r="M2600" s="68"/>
      <c r="N2600" s="68"/>
      <c r="O2600" s="68"/>
      <c r="P2600" s="68"/>
      <c r="Q2600" s="68"/>
      <c r="S2600" s="72"/>
      <c r="U2600" s="72"/>
      <c r="W2600" s="72"/>
      <c r="Y2600" s="72"/>
    </row>
    <row r="2601" spans="1:25" s="71" customFormat="1" x14ac:dyDescent="0.2">
      <c r="A2601" s="68" t="s">
        <v>11</v>
      </c>
      <c r="B2601" s="68" t="s">
        <v>23</v>
      </c>
      <c r="C2601" s="68" t="s">
        <v>10</v>
      </c>
      <c r="D2601" s="68" t="s">
        <v>322</v>
      </c>
      <c r="E2601" s="89">
        <f>+IF(ISNUMBER(DATA!H1774),DATA!H1774,"n/a")</f>
        <v>5.0362070000000001</v>
      </c>
      <c r="F2601" s="79">
        <f>+IF(ISNUMBER(DATA!I1774),DATA!I1774,"n/a")</f>
        <v>-4.0092000000000003E-2</v>
      </c>
      <c r="G2601" s="89">
        <f>+IF(ISNUMBER(DATA!J1774),DATA!J1774,"n/a")</f>
        <v>5.0177610000000001</v>
      </c>
      <c r="H2601" s="79">
        <f>+IF(ISNUMBER(DATA!K1774),DATA!K1774,"n/a")</f>
        <v>-6.7406999999999995E-2</v>
      </c>
      <c r="I2601" s="89">
        <f>+IF(ISNUMBER(DATA!L1774),DATA!L1774,"n/a")</f>
        <v>5.1166729999999996</v>
      </c>
      <c r="J2601" s="79">
        <f>+IF(ISNUMBER(DATA!M1774),DATA!M1774,"n/a")</f>
        <v>-7.2305999999999995E-2</v>
      </c>
      <c r="K2601" s="89">
        <f>+IF(ISNUMBER(DATA!N1774),DATA!N1774,"n/a")</f>
        <v>5.1320990000000002</v>
      </c>
      <c r="L2601" s="79">
        <f>+IF(ISNUMBER(DATA!O1774),DATA!O1774,"n/a")</f>
        <v>-5.7926999999999999E-2</v>
      </c>
      <c r="M2601" s="68"/>
      <c r="N2601" s="68"/>
      <c r="O2601" s="68"/>
      <c r="P2601" s="68"/>
      <c r="Q2601" s="68"/>
      <c r="S2601" s="72"/>
      <c r="U2601" s="72"/>
      <c r="W2601" s="72"/>
      <c r="Y2601" s="72"/>
    </row>
    <row r="2602" spans="1:25" s="71" customFormat="1" x14ac:dyDescent="0.2">
      <c r="A2602" s="68" t="s">
        <v>11</v>
      </c>
      <c r="B2602" s="68" t="s">
        <v>23</v>
      </c>
      <c r="C2602" s="68" t="s">
        <v>10</v>
      </c>
      <c r="D2602" s="68" t="s">
        <v>323</v>
      </c>
      <c r="E2602" s="89">
        <f>+IF(ISNUMBER(DATA!H1775),DATA!H1775,"n/a")</f>
        <v>4.8399599999999996</v>
      </c>
      <c r="F2602" s="79">
        <f>+IF(ISNUMBER(DATA!I1775),DATA!I1775,"n/a")</f>
        <v>-1.1802E-2</v>
      </c>
      <c r="G2602" s="89">
        <f>+IF(ISNUMBER(DATA!J1775),DATA!J1775,"n/a")</f>
        <v>4.8159970000000003</v>
      </c>
      <c r="H2602" s="79">
        <f>+IF(ISNUMBER(DATA!K1775),DATA!K1775,"n/a")</f>
        <v>-2.7125E-2</v>
      </c>
      <c r="I2602" s="89">
        <f>+IF(ISNUMBER(DATA!L1775),DATA!L1775,"n/a")</f>
        <v>4.8440700000000003</v>
      </c>
      <c r="J2602" s="79">
        <f>+IF(ISNUMBER(DATA!M1775),DATA!M1775,"n/a")</f>
        <v>-2.5392000000000001E-2</v>
      </c>
      <c r="K2602" s="89">
        <f>+IF(ISNUMBER(DATA!N1775),DATA!N1775,"n/a")</f>
        <v>4.8004059999999997</v>
      </c>
      <c r="L2602" s="79">
        <f>+IF(ISNUMBER(DATA!O1775),DATA!O1775,"n/a")</f>
        <v>-3.6565E-2</v>
      </c>
      <c r="M2602" s="68"/>
      <c r="N2602" s="68"/>
      <c r="O2602" s="68"/>
      <c r="P2602" s="68"/>
      <c r="Q2602" s="68"/>
      <c r="S2602" s="72"/>
      <c r="U2602" s="72"/>
      <c r="W2602" s="72"/>
      <c r="Y2602" s="72"/>
    </row>
    <row r="2603" spans="1:25" s="71" customFormat="1" x14ac:dyDescent="0.2">
      <c r="A2603" s="68" t="s">
        <v>11</v>
      </c>
      <c r="B2603" s="68" t="s">
        <v>23</v>
      </c>
      <c r="C2603" s="68" t="s">
        <v>10</v>
      </c>
      <c r="D2603" s="68" t="s">
        <v>324</v>
      </c>
      <c r="E2603" s="89">
        <f>+IF(ISNUMBER(DATA!H1776),DATA!H1776,"n/a")</f>
        <v>5.9647449999999997</v>
      </c>
      <c r="F2603" s="79">
        <f>+IF(ISNUMBER(DATA!I1776),DATA!I1776,"n/a")</f>
        <v>0.13672000000000001</v>
      </c>
      <c r="G2603" s="89">
        <f>+IF(ISNUMBER(DATA!J1776),DATA!J1776,"n/a")</f>
        <v>5.793266</v>
      </c>
      <c r="H2603" s="79">
        <f>+IF(ISNUMBER(DATA!K1776),DATA!K1776,"n/a")</f>
        <v>9.2487E-2</v>
      </c>
      <c r="I2603" s="89">
        <f>+IF(ISNUMBER(DATA!L1776),DATA!L1776,"n/a")</f>
        <v>5.6798900000000003</v>
      </c>
      <c r="J2603" s="79">
        <f>+IF(ISNUMBER(DATA!M1776),DATA!M1776,"n/a")</f>
        <v>5.0691E-2</v>
      </c>
      <c r="K2603" s="89">
        <f>+IF(ISNUMBER(DATA!N1776),DATA!N1776,"n/a")</f>
        <v>5.766127</v>
      </c>
      <c r="L2603" s="79">
        <f>+IF(ISNUMBER(DATA!O1776),DATA!O1776,"n/a")</f>
        <v>6.4116999999999993E-2</v>
      </c>
      <c r="M2603" s="68"/>
      <c r="N2603" s="68"/>
      <c r="O2603" s="68"/>
      <c r="P2603" s="68"/>
      <c r="Q2603" s="68"/>
      <c r="S2603" s="72"/>
      <c r="U2603" s="72"/>
      <c r="W2603" s="72"/>
      <c r="Y2603" s="72"/>
    </row>
    <row r="2604" spans="1:25" s="71" customFormat="1" x14ac:dyDescent="0.2">
      <c r="A2604" s="68" t="s">
        <v>11</v>
      </c>
      <c r="B2604" s="68" t="s">
        <v>23</v>
      </c>
      <c r="C2604" s="68" t="s">
        <v>10</v>
      </c>
      <c r="D2604" s="68" t="s">
        <v>325</v>
      </c>
      <c r="E2604" s="89">
        <f>+IF(ISNUMBER(DATA!H1777),DATA!H1777,"n/a")</f>
        <v>4.5882199999999997</v>
      </c>
      <c r="F2604" s="79">
        <f>+IF(ISNUMBER(DATA!I1777),DATA!I1777,"n/a")</f>
        <v>2.5715999999999999E-2</v>
      </c>
      <c r="G2604" s="89">
        <f>+IF(ISNUMBER(DATA!J1777),DATA!J1777,"n/a")</f>
        <v>4.4509590000000001</v>
      </c>
      <c r="H2604" s="79">
        <f>+IF(ISNUMBER(DATA!K1777),DATA!K1777,"n/a")</f>
        <v>2.9889999999999999E-3</v>
      </c>
      <c r="I2604" s="89">
        <f>+IF(ISNUMBER(DATA!L1777),DATA!L1777,"n/a")</f>
        <v>4.5080840000000002</v>
      </c>
      <c r="J2604" s="79">
        <f>+IF(ISNUMBER(DATA!M1777),DATA!M1777,"n/a")</f>
        <v>1.2517E-2</v>
      </c>
      <c r="K2604" s="89">
        <f>+IF(ISNUMBER(DATA!N1777),DATA!N1777,"n/a")</f>
        <v>4.4565939999999999</v>
      </c>
      <c r="L2604" s="79">
        <f>+IF(ISNUMBER(DATA!O1777),DATA!O1777,"n/a")</f>
        <v>-2.4620000000000002E-3</v>
      </c>
      <c r="M2604" s="68"/>
      <c r="N2604" s="68"/>
      <c r="O2604" s="68"/>
      <c r="P2604" s="68"/>
      <c r="Q2604" s="68"/>
      <c r="S2604" s="72"/>
      <c r="U2604" s="72"/>
      <c r="W2604" s="72"/>
      <c r="Y2604" s="72"/>
    </row>
    <row r="2605" spans="1:25" s="71" customFormat="1" x14ac:dyDescent="0.2">
      <c r="A2605" s="68" t="s">
        <v>11</v>
      </c>
      <c r="B2605" s="68" t="s">
        <v>23</v>
      </c>
      <c r="C2605" s="68" t="s">
        <v>10</v>
      </c>
      <c r="D2605" s="68" t="s">
        <v>351</v>
      </c>
      <c r="E2605" s="89">
        <f>+IF(ISNUMBER(DATA!H1778),DATA!H1778,"n/a")</f>
        <v>5.2693700000000003</v>
      </c>
      <c r="F2605" s="79">
        <f>+IF(ISNUMBER(DATA!I1778),DATA!I1778,"n/a")</f>
        <v>0.12771399999999999</v>
      </c>
      <c r="G2605" s="89">
        <f>+IF(ISNUMBER(DATA!J1778),DATA!J1778,"n/a")</f>
        <v>5.1175420000000003</v>
      </c>
      <c r="H2605" s="79">
        <f>+IF(ISNUMBER(DATA!K1778),DATA!K1778,"n/a")</f>
        <v>5.5184999999999998E-2</v>
      </c>
      <c r="I2605" s="89">
        <f>+IF(ISNUMBER(DATA!L1778),DATA!L1778,"n/a")</f>
        <v>5.0461220000000004</v>
      </c>
      <c r="J2605" s="79">
        <f>+IF(ISNUMBER(DATA!M1778),DATA!M1778,"n/a")</f>
        <v>6.8741999999999998E-2</v>
      </c>
      <c r="K2605" s="89">
        <f>+IF(ISNUMBER(DATA!N1778),DATA!N1778,"n/a")</f>
        <v>4.8376999999999999</v>
      </c>
      <c r="L2605" s="79">
        <f>+IF(ISNUMBER(DATA!O1778),DATA!O1778,"n/a")</f>
        <v>6.4104999999999995E-2</v>
      </c>
      <c r="M2605" s="68"/>
      <c r="N2605" s="68"/>
      <c r="O2605" s="68"/>
      <c r="P2605" s="68"/>
      <c r="Q2605" s="68"/>
      <c r="S2605" s="72"/>
      <c r="U2605" s="72"/>
      <c r="W2605" s="72"/>
      <c r="Y2605" s="72"/>
    </row>
    <row r="2606" spans="1:25" s="71" customFormat="1" x14ac:dyDescent="0.2">
      <c r="A2606" s="68" t="s">
        <v>11</v>
      </c>
      <c r="B2606" s="68" t="s">
        <v>23</v>
      </c>
      <c r="C2606" s="68" t="s">
        <v>10</v>
      </c>
      <c r="D2606" s="68" t="s">
        <v>352</v>
      </c>
      <c r="E2606" s="89">
        <f>+IF(ISNUMBER(DATA!H1779),DATA!H1779,"n/a")</f>
        <v>5.153111</v>
      </c>
      <c r="F2606" s="79">
        <f>+IF(ISNUMBER(DATA!I1779),DATA!I1779,"n/a")</f>
        <v>8.0634999999999998E-2</v>
      </c>
      <c r="G2606" s="89">
        <f>+IF(ISNUMBER(DATA!J1779),DATA!J1779,"n/a")</f>
        <v>5.0068760000000001</v>
      </c>
      <c r="H2606" s="79">
        <f>+IF(ISNUMBER(DATA!K1779),DATA!K1779,"n/a")</f>
        <v>2.3354E-2</v>
      </c>
      <c r="I2606" s="89">
        <f>+IF(ISNUMBER(DATA!L1779),DATA!L1779,"n/a")</f>
        <v>4.8357659999999996</v>
      </c>
      <c r="J2606" s="79">
        <f>+IF(ISNUMBER(DATA!M1779),DATA!M1779,"n/a")</f>
        <v>-2.0771000000000001E-2</v>
      </c>
      <c r="K2606" s="89">
        <f>+IF(ISNUMBER(DATA!N1779),DATA!N1779,"n/a")</f>
        <v>4.7943009999999999</v>
      </c>
      <c r="L2606" s="79">
        <f>+IF(ISNUMBER(DATA!O1779),DATA!O1779,"n/a")</f>
        <v>-3.0016000000000001E-2</v>
      </c>
      <c r="M2606" s="68"/>
      <c r="N2606" s="68"/>
      <c r="O2606" s="68"/>
      <c r="P2606" s="68"/>
      <c r="Q2606" s="68"/>
      <c r="S2606" s="72"/>
      <c r="U2606" s="72"/>
      <c r="W2606" s="72"/>
      <c r="Y2606" s="72"/>
    </row>
    <row r="2607" spans="1:25" x14ac:dyDescent="0.2">
      <c r="E2607" s="102"/>
      <c r="F2607" s="104"/>
      <c r="G2607" s="102"/>
      <c r="H2607" s="104"/>
      <c r="I2607" s="102"/>
      <c r="J2607" s="104"/>
      <c r="K2607" s="102"/>
      <c r="L2607" s="104"/>
    </row>
    <row r="2608" spans="1:25" s="71" customFormat="1" x14ac:dyDescent="0.2">
      <c r="A2608" s="68" t="s">
        <v>11</v>
      </c>
      <c r="B2608" s="68" t="s">
        <v>23</v>
      </c>
      <c r="C2608" s="68" t="s">
        <v>26</v>
      </c>
      <c r="D2608" s="68" t="s">
        <v>278</v>
      </c>
      <c r="E2608" s="89">
        <f>+IF(ISNUMBER(DATA!H1789),DATA!H1789,"n/a")</f>
        <v>2.954952</v>
      </c>
      <c r="F2608" s="79">
        <f>+IF(ISNUMBER(DATA!I1789),DATA!I1789,"n/a")</f>
        <v>6.4539999999999997E-3</v>
      </c>
      <c r="G2608" s="89">
        <f>+IF(ISNUMBER(DATA!J1789),DATA!J1789,"n/a")</f>
        <v>2.786403</v>
      </c>
      <c r="H2608" s="79">
        <f>+IF(ISNUMBER(DATA!K1789),DATA!K1789,"n/a")</f>
        <v>-3.9872999999999999E-2</v>
      </c>
      <c r="I2608" s="89">
        <f>+IF(ISNUMBER(DATA!L1789),DATA!L1789,"n/a")</f>
        <v>2.6827930000000002</v>
      </c>
      <c r="J2608" s="79">
        <f>+IF(ISNUMBER(DATA!M1789),DATA!M1789,"n/a")</f>
        <v>-4.3769000000000002E-2</v>
      </c>
      <c r="K2608" s="89">
        <f>+IF(ISNUMBER(DATA!N1789),DATA!N1789,"n/a")</f>
        <v>2.6452599999999999</v>
      </c>
      <c r="L2608" s="79">
        <f>+IF(ISNUMBER(DATA!O1789),DATA!O1789,"n/a")</f>
        <v>-2.5836999999999999E-2</v>
      </c>
      <c r="M2608" s="68"/>
      <c r="N2608" s="68"/>
      <c r="O2608" s="68"/>
      <c r="P2608" s="68"/>
      <c r="Q2608" s="68"/>
      <c r="S2608" s="72"/>
      <c r="U2608" s="72"/>
      <c r="W2608" s="72"/>
      <c r="Y2608" s="72"/>
    </row>
    <row r="2609" spans="1:25" s="71" customFormat="1" x14ac:dyDescent="0.2">
      <c r="A2609" s="68" t="s">
        <v>11</v>
      </c>
      <c r="B2609" s="68" t="s">
        <v>23</v>
      </c>
      <c r="C2609" s="68" t="s">
        <v>26</v>
      </c>
      <c r="D2609" s="68" t="s">
        <v>279</v>
      </c>
      <c r="E2609" s="89">
        <f>+IF(ISNUMBER(DATA!H1790),DATA!H1790,"n/a")</f>
        <v>2.3583829999999999</v>
      </c>
      <c r="F2609" s="79">
        <f>+IF(ISNUMBER(DATA!I1790),DATA!I1790,"n/a")</f>
        <v>3.2397000000000002E-2</v>
      </c>
      <c r="G2609" s="89">
        <f>+IF(ISNUMBER(DATA!J1790),DATA!J1790,"n/a")</f>
        <v>2.3071259999999998</v>
      </c>
      <c r="H2609" s="79">
        <f>+IF(ISNUMBER(DATA!K1790),DATA!K1790,"n/a")</f>
        <v>1.0774000000000001E-2</v>
      </c>
      <c r="I2609" s="89">
        <f>+IF(ISNUMBER(DATA!L1790),DATA!L1790,"n/a")</f>
        <v>2.33128</v>
      </c>
      <c r="J2609" s="79">
        <f>+IF(ISNUMBER(DATA!M1790),DATA!M1790,"n/a")</f>
        <v>2.7623999999999999E-2</v>
      </c>
      <c r="K2609" s="89">
        <f>+IF(ISNUMBER(DATA!N1790),DATA!N1790,"n/a")</f>
        <v>2.3123239999999998</v>
      </c>
      <c r="L2609" s="79">
        <f>+IF(ISNUMBER(DATA!O1790),DATA!O1790,"n/a")</f>
        <v>2.4570999999999999E-2</v>
      </c>
      <c r="M2609" s="68"/>
      <c r="N2609" s="68"/>
      <c r="O2609" s="68"/>
      <c r="P2609" s="68"/>
      <c r="Q2609" s="68"/>
      <c r="S2609" s="72"/>
      <c r="U2609" s="72"/>
      <c r="W2609" s="72"/>
      <c r="Y2609" s="72"/>
    </row>
    <row r="2610" spans="1:25" s="71" customFormat="1" x14ac:dyDescent="0.2">
      <c r="A2610" s="68" t="s">
        <v>11</v>
      </c>
      <c r="B2610" s="68" t="s">
        <v>23</v>
      </c>
      <c r="C2610" s="68" t="s">
        <v>26</v>
      </c>
      <c r="D2610" s="68" t="s">
        <v>280</v>
      </c>
      <c r="E2610" s="89">
        <f>+IF(ISNUMBER(DATA!H1791),DATA!H1791,"n/a")</f>
        <v>2.2137389999999999</v>
      </c>
      <c r="F2610" s="79">
        <f>+IF(ISNUMBER(DATA!I1791),DATA!I1791,"n/a")</f>
        <v>-1.74E-3</v>
      </c>
      <c r="G2610" s="89">
        <f>+IF(ISNUMBER(DATA!J1791),DATA!J1791,"n/a")</f>
        <v>2.2784149999999999</v>
      </c>
      <c r="H2610" s="79">
        <f>+IF(ISNUMBER(DATA!K1791),DATA!K1791,"n/a")</f>
        <v>-6.1899999999999998E-4</v>
      </c>
      <c r="I2610" s="89">
        <f>+IF(ISNUMBER(DATA!L1791),DATA!L1791,"n/a")</f>
        <v>2.2645249999999999</v>
      </c>
      <c r="J2610" s="79">
        <f>+IF(ISNUMBER(DATA!M1791),DATA!M1791,"n/a")</f>
        <v>6.6039999999999996E-3</v>
      </c>
      <c r="K2610" s="89">
        <f>+IF(ISNUMBER(DATA!N1791),DATA!N1791,"n/a")</f>
        <v>2.2637290000000001</v>
      </c>
      <c r="L2610" s="79">
        <f>+IF(ISNUMBER(DATA!O1791),DATA!O1791,"n/a")</f>
        <v>1.9085999999999999E-2</v>
      </c>
      <c r="M2610" s="68"/>
      <c r="N2610" s="68"/>
      <c r="O2610" s="68"/>
      <c r="P2610" s="68"/>
      <c r="Q2610" s="68"/>
      <c r="S2610" s="72"/>
      <c r="U2610" s="72"/>
      <c r="W2610" s="72"/>
      <c r="Y2610" s="72"/>
    </row>
    <row r="2611" spans="1:25" s="71" customFormat="1" x14ac:dyDescent="0.2">
      <c r="A2611" s="68" t="s">
        <v>11</v>
      </c>
      <c r="B2611" s="68" t="s">
        <v>23</v>
      </c>
      <c r="C2611" s="68" t="s">
        <v>26</v>
      </c>
      <c r="D2611" s="68" t="s">
        <v>281</v>
      </c>
      <c r="E2611" s="89">
        <f>+IF(ISNUMBER(DATA!H1792),DATA!H1792,"n/a")</f>
        <v>2.4205290000000002</v>
      </c>
      <c r="F2611" s="79">
        <f>+IF(ISNUMBER(DATA!I1792),DATA!I1792,"n/a")</f>
        <v>1.1937E-2</v>
      </c>
      <c r="G2611" s="89">
        <f>+IF(ISNUMBER(DATA!J1792),DATA!J1792,"n/a")</f>
        <v>2.3799440000000001</v>
      </c>
      <c r="H2611" s="79">
        <f>+IF(ISNUMBER(DATA!K1792),DATA!K1792,"n/a")</f>
        <v>-2.601E-3</v>
      </c>
      <c r="I2611" s="89">
        <f>+IF(ISNUMBER(DATA!L1792),DATA!L1792,"n/a")</f>
        <v>2.4034149999999999</v>
      </c>
      <c r="J2611" s="79">
        <f>+IF(ISNUMBER(DATA!M1792),DATA!M1792,"n/a")</f>
        <v>2.6962E-2</v>
      </c>
      <c r="K2611" s="89">
        <f>+IF(ISNUMBER(DATA!N1792),DATA!N1792,"n/a")</f>
        <v>2.3803930000000002</v>
      </c>
      <c r="L2611" s="79">
        <f>+IF(ISNUMBER(DATA!O1792),DATA!O1792,"n/a")</f>
        <v>2.5888999999999999E-2</v>
      </c>
      <c r="M2611" s="68"/>
      <c r="N2611" s="68"/>
      <c r="O2611" s="68"/>
      <c r="P2611" s="68"/>
      <c r="Q2611" s="68"/>
      <c r="S2611" s="72"/>
      <c r="U2611" s="72"/>
      <c r="W2611" s="72"/>
      <c r="Y2611" s="72"/>
    </row>
    <row r="2612" spans="1:25" s="71" customFormat="1" x14ac:dyDescent="0.2">
      <c r="A2612" s="68" t="s">
        <v>11</v>
      </c>
      <c r="B2612" s="68" t="s">
        <v>23</v>
      </c>
      <c r="C2612" s="68" t="s">
        <v>26</v>
      </c>
      <c r="D2612" s="68" t="s">
        <v>282</v>
      </c>
      <c r="E2612" s="89">
        <f>+IF(ISNUMBER(DATA!H1793),DATA!H1793,"n/a")</f>
        <v>2.3045450000000001</v>
      </c>
      <c r="F2612" s="79">
        <f>+IF(ISNUMBER(DATA!I1793),DATA!I1793,"n/a")</f>
        <v>-4.9718999999999999E-2</v>
      </c>
      <c r="G2612" s="89">
        <f>+IF(ISNUMBER(DATA!J1793),DATA!J1793,"n/a")</f>
        <v>2.3832</v>
      </c>
      <c r="H2612" s="79">
        <f>+IF(ISNUMBER(DATA!K1793),DATA!K1793,"n/a")</f>
        <v>-2.6845999999999998E-2</v>
      </c>
      <c r="I2612" s="89">
        <f>+IF(ISNUMBER(DATA!L1793),DATA!L1793,"n/a")</f>
        <v>2.3796270000000002</v>
      </c>
      <c r="J2612" s="79">
        <f>+IF(ISNUMBER(DATA!M1793),DATA!M1793,"n/a")</f>
        <v>-1.3665E-2</v>
      </c>
      <c r="K2612" s="89">
        <f>+IF(ISNUMBER(DATA!N1793),DATA!N1793,"n/a")</f>
        <v>2.3853249999999999</v>
      </c>
      <c r="L2612" s="79">
        <f>+IF(ISNUMBER(DATA!O1793),DATA!O1793,"n/a")</f>
        <v>8.6370000000000006E-3</v>
      </c>
      <c r="M2612" s="68"/>
      <c r="N2612" s="68"/>
      <c r="O2612" s="68"/>
      <c r="P2612" s="68"/>
      <c r="Q2612" s="68"/>
      <c r="S2612" s="72"/>
      <c r="U2612" s="72"/>
      <c r="W2612" s="72"/>
      <c r="Y2612" s="72"/>
    </row>
    <row r="2613" spans="1:25" s="71" customFormat="1" x14ac:dyDescent="0.2">
      <c r="A2613" s="68" t="s">
        <v>11</v>
      </c>
      <c r="B2613" s="68" t="s">
        <v>23</v>
      </c>
      <c r="C2613" s="68" t="s">
        <v>26</v>
      </c>
      <c r="D2613" s="68" t="s">
        <v>283</v>
      </c>
      <c r="E2613" s="89">
        <f>+IF(ISNUMBER(DATA!H1794),DATA!H1794,"n/a")</f>
        <v>2.1185589999999999</v>
      </c>
      <c r="F2613" s="79">
        <f>+IF(ISNUMBER(DATA!I1794),DATA!I1794,"n/a")</f>
        <v>-5.4115000000000003E-2</v>
      </c>
      <c r="G2613" s="89">
        <f>+IF(ISNUMBER(DATA!J1794),DATA!J1794,"n/a")</f>
        <v>2.1156350000000002</v>
      </c>
      <c r="H2613" s="79">
        <f>+IF(ISNUMBER(DATA!K1794),DATA!K1794,"n/a")</f>
        <v>-5.3115000000000002E-2</v>
      </c>
      <c r="I2613" s="89">
        <f>+IF(ISNUMBER(DATA!L1794),DATA!L1794,"n/a")</f>
        <v>2.1114380000000001</v>
      </c>
      <c r="J2613" s="79">
        <f>+IF(ISNUMBER(DATA!M1794),DATA!M1794,"n/a")</f>
        <v>-4.6653E-2</v>
      </c>
      <c r="K2613" s="89">
        <f>+IF(ISNUMBER(DATA!N1794),DATA!N1794,"n/a")</f>
        <v>2.1197620000000001</v>
      </c>
      <c r="L2613" s="79">
        <f>+IF(ISNUMBER(DATA!O1794),DATA!O1794,"n/a")</f>
        <v>-3.6290000000000003E-2</v>
      </c>
      <c r="M2613" s="68"/>
      <c r="N2613" s="68"/>
      <c r="O2613" s="68"/>
      <c r="P2613" s="68"/>
      <c r="Q2613" s="68"/>
      <c r="S2613" s="72"/>
      <c r="U2613" s="72"/>
      <c r="W2613" s="72"/>
      <c r="Y2613" s="72"/>
    </row>
    <row r="2614" spans="1:25" s="71" customFormat="1" x14ac:dyDescent="0.2">
      <c r="A2614" s="68" t="s">
        <v>11</v>
      </c>
      <c r="B2614" s="68" t="s">
        <v>23</v>
      </c>
      <c r="C2614" s="68" t="s">
        <v>26</v>
      </c>
      <c r="D2614" s="68" t="s">
        <v>284</v>
      </c>
      <c r="E2614" s="89">
        <f>+IF(ISNUMBER(DATA!H1795),DATA!H1795,"n/a")</f>
        <v>2.3680129999999999</v>
      </c>
      <c r="F2614" s="79">
        <f>+IF(ISNUMBER(DATA!I1795),DATA!I1795,"n/a")</f>
        <v>-2.2089999999999999E-2</v>
      </c>
      <c r="G2614" s="89">
        <f>+IF(ISNUMBER(DATA!J1795),DATA!J1795,"n/a")</f>
        <v>2.4465539999999999</v>
      </c>
      <c r="H2614" s="79">
        <f>+IF(ISNUMBER(DATA!K1795),DATA!K1795,"n/a")</f>
        <v>-4.0487000000000002E-2</v>
      </c>
      <c r="I2614" s="89">
        <f>+IF(ISNUMBER(DATA!L1795),DATA!L1795,"n/a")</f>
        <v>2.460305</v>
      </c>
      <c r="J2614" s="79">
        <f>+IF(ISNUMBER(DATA!M1795),DATA!M1795,"n/a")</f>
        <v>-3.1421999999999999E-2</v>
      </c>
      <c r="K2614" s="89">
        <f>+IF(ISNUMBER(DATA!N1795),DATA!N1795,"n/a")</f>
        <v>2.5052840000000001</v>
      </c>
      <c r="L2614" s="79">
        <f>+IF(ISNUMBER(DATA!O1795),DATA!O1795,"n/a")</f>
        <v>-1.8166000000000002E-2</v>
      </c>
      <c r="M2614" s="68"/>
      <c r="N2614" s="68"/>
      <c r="O2614" s="68"/>
      <c r="P2614" s="68"/>
      <c r="Q2614" s="68"/>
      <c r="S2614" s="72"/>
      <c r="U2614" s="72"/>
      <c r="W2614" s="72"/>
      <c r="Y2614" s="72"/>
    </row>
    <row r="2615" spans="1:25" s="71" customFormat="1" x14ac:dyDescent="0.2">
      <c r="A2615" s="68" t="s">
        <v>11</v>
      </c>
      <c r="B2615" s="68" t="s">
        <v>23</v>
      </c>
      <c r="C2615" s="68" t="s">
        <v>26</v>
      </c>
      <c r="D2615" s="68" t="s">
        <v>285</v>
      </c>
      <c r="E2615" s="89">
        <f>+IF(ISNUMBER(DATA!H1796),DATA!H1796,"n/a")</f>
        <v>2.553312</v>
      </c>
      <c r="F2615" s="79">
        <f>+IF(ISNUMBER(DATA!I1796),DATA!I1796,"n/a")</f>
        <v>9.4447000000000003E-2</v>
      </c>
      <c r="G2615" s="89">
        <f>+IF(ISNUMBER(DATA!J1796),DATA!J1796,"n/a")</f>
        <v>2.612841</v>
      </c>
      <c r="H2615" s="79">
        <f>+IF(ISNUMBER(DATA!K1796),DATA!K1796,"n/a")</f>
        <v>6.3741000000000006E-2</v>
      </c>
      <c r="I2615" s="89">
        <f>+IF(ISNUMBER(DATA!L1796),DATA!L1796,"n/a")</f>
        <v>2.5666790000000002</v>
      </c>
      <c r="J2615" s="79">
        <f>+IF(ISNUMBER(DATA!M1796),DATA!M1796,"n/a")</f>
        <v>4.7634999999999997E-2</v>
      </c>
      <c r="K2615" s="89">
        <f>+IF(ISNUMBER(DATA!N1796),DATA!N1796,"n/a")</f>
        <v>2.5141330000000002</v>
      </c>
      <c r="L2615" s="79">
        <f>+IF(ISNUMBER(DATA!O1796),DATA!O1796,"n/a")</f>
        <v>2.0194E-2</v>
      </c>
      <c r="M2615" s="68"/>
      <c r="N2615" s="68"/>
      <c r="O2615" s="68"/>
      <c r="P2615" s="68"/>
      <c r="Q2615" s="68"/>
      <c r="S2615" s="72"/>
      <c r="U2615" s="72"/>
      <c r="W2615" s="72"/>
      <c r="Y2615" s="72"/>
    </row>
    <row r="2616" spans="1:25" s="71" customFormat="1" x14ac:dyDescent="0.2">
      <c r="A2616" s="68" t="s">
        <v>11</v>
      </c>
      <c r="B2616" s="68" t="s">
        <v>23</v>
      </c>
      <c r="C2616" s="68" t="s">
        <v>26</v>
      </c>
      <c r="D2616" s="68" t="s">
        <v>286</v>
      </c>
      <c r="E2616" s="89">
        <f>+IF(ISNUMBER(DATA!H1797),DATA!H1797,"n/a")</f>
        <v>2.2932419999999998</v>
      </c>
      <c r="F2616" s="79">
        <f>+IF(ISNUMBER(DATA!I1797),DATA!I1797,"n/a")</f>
        <v>9.3699999999999999E-3</v>
      </c>
      <c r="G2616" s="89">
        <f>+IF(ISNUMBER(DATA!J1797),DATA!J1797,"n/a")</f>
        <v>2.322041</v>
      </c>
      <c r="H2616" s="79">
        <f>+IF(ISNUMBER(DATA!K1797),DATA!K1797,"n/a")</f>
        <v>5.9779999999999998E-3</v>
      </c>
      <c r="I2616" s="89">
        <f>+IF(ISNUMBER(DATA!L1797),DATA!L1797,"n/a")</f>
        <v>2.2015090000000002</v>
      </c>
      <c r="J2616" s="79">
        <f>+IF(ISNUMBER(DATA!M1797),DATA!M1797,"n/a")</f>
        <v>-3.4798000000000003E-2</v>
      </c>
      <c r="K2616" s="89">
        <f>+IF(ISNUMBER(DATA!N1797),DATA!N1797,"n/a")</f>
        <v>2.2208239999999999</v>
      </c>
      <c r="L2616" s="79">
        <f>+IF(ISNUMBER(DATA!O1797),DATA!O1797,"n/a")</f>
        <v>-1.5276E-2</v>
      </c>
      <c r="M2616" s="68"/>
      <c r="N2616" s="68"/>
      <c r="O2616" s="68"/>
      <c r="P2616" s="68"/>
      <c r="Q2616" s="68"/>
      <c r="S2616" s="72"/>
      <c r="U2616" s="72"/>
      <c r="W2616" s="72"/>
      <c r="Y2616" s="72"/>
    </row>
    <row r="2617" spans="1:25" s="71" customFormat="1" x14ac:dyDescent="0.2">
      <c r="A2617" s="68" t="s">
        <v>11</v>
      </c>
      <c r="B2617" s="68" t="s">
        <v>23</v>
      </c>
      <c r="C2617" s="68" t="s">
        <v>26</v>
      </c>
      <c r="D2617" s="68" t="s">
        <v>287</v>
      </c>
      <c r="E2617" s="89">
        <f>+IF(ISNUMBER(DATA!H1798),DATA!H1798,"n/a")</f>
        <v>2.8087309999999999</v>
      </c>
      <c r="F2617" s="79">
        <f>+IF(ISNUMBER(DATA!I1798),DATA!I1798,"n/a")</f>
        <v>-8.5719999999999998E-3</v>
      </c>
      <c r="G2617" s="89">
        <f>+IF(ISNUMBER(DATA!J1798),DATA!J1798,"n/a")</f>
        <v>2.9234399999999998</v>
      </c>
      <c r="H2617" s="79">
        <f>+IF(ISNUMBER(DATA!K1798),DATA!K1798,"n/a")</f>
        <v>-5.1879999999999999E-3</v>
      </c>
      <c r="I2617" s="89">
        <f>+IF(ISNUMBER(DATA!L1798),DATA!L1798,"n/a")</f>
        <v>2.8592960000000001</v>
      </c>
      <c r="J2617" s="79">
        <f>+IF(ISNUMBER(DATA!M1798),DATA!M1798,"n/a")</f>
        <v>1.4787E-2</v>
      </c>
      <c r="K2617" s="89">
        <f>+IF(ISNUMBER(DATA!N1798),DATA!N1798,"n/a")</f>
        <v>2.863184</v>
      </c>
      <c r="L2617" s="79">
        <f>+IF(ISNUMBER(DATA!O1798),DATA!O1798,"n/a")</f>
        <v>5.7548000000000002E-2</v>
      </c>
      <c r="M2617" s="68"/>
      <c r="N2617" s="68"/>
      <c r="O2617" s="68"/>
      <c r="P2617" s="68"/>
      <c r="Q2617" s="68"/>
      <c r="S2617" s="72"/>
      <c r="U2617" s="72"/>
      <c r="W2617" s="72"/>
      <c r="Y2617" s="72"/>
    </row>
    <row r="2618" spans="1:25" s="71" customFormat="1" x14ac:dyDescent="0.2">
      <c r="A2618" s="68" t="s">
        <v>11</v>
      </c>
      <c r="B2618" s="68" t="s">
        <v>23</v>
      </c>
      <c r="C2618" s="68" t="s">
        <v>26</v>
      </c>
      <c r="D2618" s="68" t="s">
        <v>288</v>
      </c>
      <c r="E2618" s="89">
        <f>+IF(ISNUMBER(DATA!H1799),DATA!H1799,"n/a")</f>
        <v>2.7243379999999999</v>
      </c>
      <c r="F2618" s="79">
        <f>+IF(ISNUMBER(DATA!I1799),DATA!I1799,"n/a")</f>
        <v>0.104974</v>
      </c>
      <c r="G2618" s="89">
        <f>+IF(ISNUMBER(DATA!J1799),DATA!J1799,"n/a")</f>
        <v>2.700332</v>
      </c>
      <c r="H2618" s="79">
        <f>+IF(ISNUMBER(DATA!K1799),DATA!K1799,"n/a")</f>
        <v>7.2434999999999999E-2</v>
      </c>
      <c r="I2618" s="89">
        <f>+IF(ISNUMBER(DATA!L1799),DATA!L1799,"n/a")</f>
        <v>2.638833</v>
      </c>
      <c r="J2618" s="79">
        <f>+IF(ISNUMBER(DATA!M1799),DATA!M1799,"n/a")</f>
        <v>8.0060999999999993E-2</v>
      </c>
      <c r="K2618" s="89">
        <f>+IF(ISNUMBER(DATA!N1799),DATA!N1799,"n/a")</f>
        <v>2.570303</v>
      </c>
      <c r="L2618" s="79">
        <f>+IF(ISNUMBER(DATA!O1799),DATA!O1799,"n/a")</f>
        <v>9.1740000000000002E-2</v>
      </c>
      <c r="M2618" s="68"/>
      <c r="N2618" s="68"/>
      <c r="O2618" s="68"/>
      <c r="P2618" s="68"/>
      <c r="Q2618" s="68"/>
      <c r="S2618" s="72"/>
      <c r="U2618" s="72"/>
      <c r="W2618" s="72"/>
      <c r="Y2618" s="72"/>
    </row>
    <row r="2619" spans="1:25" s="71" customFormat="1" x14ac:dyDescent="0.2">
      <c r="A2619" s="68" t="s">
        <v>11</v>
      </c>
      <c r="B2619" s="68" t="s">
        <v>23</v>
      </c>
      <c r="C2619" s="68" t="s">
        <v>26</v>
      </c>
      <c r="D2619" s="68" t="s">
        <v>289</v>
      </c>
      <c r="E2619" s="89">
        <f>+IF(ISNUMBER(DATA!H1800),DATA!H1800,"n/a")</f>
        <v>2.8242950000000002</v>
      </c>
      <c r="F2619" s="79">
        <f>+IF(ISNUMBER(DATA!I1800),DATA!I1800,"n/a")</f>
        <v>2.8822E-2</v>
      </c>
      <c r="G2619" s="89">
        <f>+IF(ISNUMBER(DATA!J1800),DATA!J1800,"n/a")</f>
        <v>2.8478119999999998</v>
      </c>
      <c r="H2619" s="79">
        <f>+IF(ISNUMBER(DATA!K1800),DATA!K1800,"n/a")</f>
        <v>1.2285000000000001E-2</v>
      </c>
      <c r="I2619" s="89">
        <f>+IF(ISNUMBER(DATA!L1800),DATA!L1800,"n/a")</f>
        <v>2.8328229999999999</v>
      </c>
      <c r="J2619" s="79">
        <f>+IF(ISNUMBER(DATA!M1800),DATA!M1800,"n/a")</f>
        <v>5.2900000000000004E-3</v>
      </c>
      <c r="K2619" s="89">
        <f>+IF(ISNUMBER(DATA!N1800),DATA!N1800,"n/a")</f>
        <v>2.8104719999999999</v>
      </c>
      <c r="L2619" s="79">
        <f>+IF(ISNUMBER(DATA!O1800),DATA!O1800,"n/a")</f>
        <v>8.293E-3</v>
      </c>
      <c r="M2619" s="68"/>
      <c r="N2619" s="68"/>
      <c r="O2619" s="68"/>
      <c r="P2619" s="68"/>
      <c r="Q2619" s="68"/>
      <c r="S2619" s="72"/>
      <c r="U2619" s="72"/>
      <c r="W2619" s="72"/>
      <c r="Y2619" s="72"/>
    </row>
    <row r="2620" spans="1:25" s="71" customFormat="1" x14ac:dyDescent="0.2">
      <c r="A2620" s="68" t="s">
        <v>11</v>
      </c>
      <c r="B2620" s="68" t="s">
        <v>23</v>
      </c>
      <c r="C2620" s="68" t="s">
        <v>26</v>
      </c>
      <c r="D2620" s="68" t="s">
        <v>290</v>
      </c>
      <c r="E2620" s="89">
        <f>+IF(ISNUMBER(DATA!H1801),DATA!H1801,"n/a")</f>
        <v>2.7751410000000001</v>
      </c>
      <c r="F2620" s="79">
        <f>+IF(ISNUMBER(DATA!I1801),DATA!I1801,"n/a")</f>
        <v>1.2664E-2</v>
      </c>
      <c r="G2620" s="89">
        <f>+IF(ISNUMBER(DATA!J1801),DATA!J1801,"n/a")</f>
        <v>2.768958</v>
      </c>
      <c r="H2620" s="79">
        <f>+IF(ISNUMBER(DATA!K1801),DATA!K1801,"n/a")</f>
        <v>1.9786000000000002E-2</v>
      </c>
      <c r="I2620" s="89">
        <f>+IF(ISNUMBER(DATA!L1801),DATA!L1801,"n/a")</f>
        <v>2.742216</v>
      </c>
      <c r="J2620" s="79">
        <f>+IF(ISNUMBER(DATA!M1801),DATA!M1801,"n/a")</f>
        <v>3.0022E-2</v>
      </c>
      <c r="K2620" s="89">
        <f>+IF(ISNUMBER(DATA!N1801),DATA!N1801,"n/a")</f>
        <v>2.7588140000000001</v>
      </c>
      <c r="L2620" s="79">
        <f>+IF(ISNUMBER(DATA!O1801),DATA!O1801,"n/a")</f>
        <v>3.8587000000000003E-2</v>
      </c>
      <c r="M2620" s="68"/>
      <c r="N2620" s="68"/>
      <c r="O2620" s="68"/>
      <c r="P2620" s="68"/>
      <c r="Q2620" s="68"/>
      <c r="S2620" s="72"/>
      <c r="U2620" s="72"/>
      <c r="W2620" s="72"/>
      <c r="Y2620" s="72"/>
    </row>
    <row r="2621" spans="1:25" s="71" customFormat="1" x14ac:dyDescent="0.2">
      <c r="A2621" s="68" t="s">
        <v>11</v>
      </c>
      <c r="B2621" s="68" t="s">
        <v>23</v>
      </c>
      <c r="C2621" s="68" t="s">
        <v>26</v>
      </c>
      <c r="D2621" s="68" t="s">
        <v>291</v>
      </c>
      <c r="E2621" s="89">
        <f>+IF(ISNUMBER(DATA!H1802),DATA!H1802,"n/a")</f>
        <v>2.5681720000000001</v>
      </c>
      <c r="F2621" s="79">
        <f>+IF(ISNUMBER(DATA!I1802),DATA!I1802,"n/a")</f>
        <v>0.14249800000000001</v>
      </c>
      <c r="G2621" s="89">
        <f>+IF(ISNUMBER(DATA!J1802),DATA!J1802,"n/a")</f>
        <v>2.5490780000000002</v>
      </c>
      <c r="H2621" s="79">
        <f>+IF(ISNUMBER(DATA!K1802),DATA!K1802,"n/a")</f>
        <v>0.10396900000000001</v>
      </c>
      <c r="I2621" s="89">
        <f>+IF(ISNUMBER(DATA!L1802),DATA!L1802,"n/a")</f>
        <v>2.5003669999999998</v>
      </c>
      <c r="J2621" s="79">
        <f>+IF(ISNUMBER(DATA!M1802),DATA!M1802,"n/a")</f>
        <v>0.103784</v>
      </c>
      <c r="K2621" s="89">
        <f>+IF(ISNUMBER(DATA!N1802),DATA!N1802,"n/a")</f>
        <v>2.3699249999999998</v>
      </c>
      <c r="L2621" s="79">
        <f>+IF(ISNUMBER(DATA!O1802),DATA!O1802,"n/a")</f>
        <v>7.5873999999999997E-2</v>
      </c>
      <c r="M2621" s="68"/>
      <c r="N2621" s="68"/>
      <c r="O2621" s="68"/>
      <c r="P2621" s="68"/>
      <c r="Q2621" s="68"/>
      <c r="S2621" s="72"/>
      <c r="U2621" s="72"/>
      <c r="W2621" s="72"/>
      <c r="Y2621" s="72"/>
    </row>
    <row r="2622" spans="1:25" s="71" customFormat="1" x14ac:dyDescent="0.2">
      <c r="A2622" s="68" t="s">
        <v>11</v>
      </c>
      <c r="B2622" s="68" t="s">
        <v>23</v>
      </c>
      <c r="C2622" s="68" t="s">
        <v>26</v>
      </c>
      <c r="D2622" s="68" t="s">
        <v>292</v>
      </c>
      <c r="E2622" s="89">
        <f>+IF(ISNUMBER(DATA!H1803),DATA!H1803,"n/a")</f>
        <v>1.7555259999999999</v>
      </c>
      <c r="F2622" s="79">
        <f>+IF(ISNUMBER(DATA!I1803),DATA!I1803,"n/a")</f>
        <v>-7.3442999999999994E-2</v>
      </c>
      <c r="G2622" s="89">
        <f>+IF(ISNUMBER(DATA!J1803),DATA!J1803,"n/a")</f>
        <v>2.003768</v>
      </c>
      <c r="H2622" s="79">
        <f>+IF(ISNUMBER(DATA!K1803),DATA!K1803,"n/a")</f>
        <v>2.8251999999999999E-2</v>
      </c>
      <c r="I2622" s="89">
        <f>+IF(ISNUMBER(DATA!L1803),DATA!L1803,"n/a")</f>
        <v>2.1059610000000002</v>
      </c>
      <c r="J2622" s="79">
        <f>+IF(ISNUMBER(DATA!M1803),DATA!M1803,"n/a")</f>
        <v>0.10050099999999999</v>
      </c>
      <c r="K2622" s="89">
        <f>+IF(ISNUMBER(DATA!N1803),DATA!N1803,"n/a")</f>
        <v>2.045607</v>
      </c>
      <c r="L2622" s="79">
        <f>+IF(ISNUMBER(DATA!O1803),DATA!O1803,"n/a")</f>
        <v>0.101122</v>
      </c>
      <c r="M2622" s="68"/>
      <c r="N2622" s="68"/>
      <c r="O2622" s="68"/>
      <c r="P2622" s="68"/>
      <c r="Q2622" s="68"/>
      <c r="S2622" s="72"/>
      <c r="U2622" s="72"/>
      <c r="W2622" s="72"/>
      <c r="Y2622" s="72"/>
    </row>
    <row r="2623" spans="1:25" s="71" customFormat="1" x14ac:dyDescent="0.2">
      <c r="A2623" s="68" t="s">
        <v>11</v>
      </c>
      <c r="B2623" s="68" t="s">
        <v>23</v>
      </c>
      <c r="C2623" s="68" t="s">
        <v>26</v>
      </c>
      <c r="D2623" s="68" t="s">
        <v>293</v>
      </c>
      <c r="E2623" s="89">
        <f>+IF(ISNUMBER(DATA!H1804),DATA!H1804,"n/a")</f>
        <v>2.0332479999999999</v>
      </c>
      <c r="F2623" s="79">
        <f>+IF(ISNUMBER(DATA!I1804),DATA!I1804,"n/a")</f>
        <v>-5.4195E-2</v>
      </c>
      <c r="G2623" s="89">
        <f>+IF(ISNUMBER(DATA!J1804),DATA!J1804,"n/a")</f>
        <v>2.1081110000000001</v>
      </c>
      <c r="H2623" s="79">
        <f>+IF(ISNUMBER(DATA!K1804),DATA!K1804,"n/a")</f>
        <v>-4.1246999999999999E-2</v>
      </c>
      <c r="I2623" s="89">
        <f>+IF(ISNUMBER(DATA!L1804),DATA!L1804,"n/a")</f>
        <v>2.0807310000000001</v>
      </c>
      <c r="J2623" s="79">
        <f>+IF(ISNUMBER(DATA!M1804),DATA!M1804,"n/a")</f>
        <v>-3.0176000000000001E-2</v>
      </c>
      <c r="K2623" s="89">
        <f>+IF(ISNUMBER(DATA!N1804),DATA!N1804,"n/a")</f>
        <v>2.0915300000000001</v>
      </c>
      <c r="L2623" s="79">
        <f>+IF(ISNUMBER(DATA!O1804),DATA!O1804,"n/a")</f>
        <v>-1.983E-3</v>
      </c>
      <c r="M2623" s="68"/>
      <c r="N2623" s="68"/>
      <c r="O2623" s="68"/>
      <c r="P2623" s="68"/>
      <c r="Q2623" s="68"/>
      <c r="S2623" s="72"/>
      <c r="U2623" s="72"/>
      <c r="W2623" s="72"/>
      <c r="Y2623" s="72"/>
    </row>
    <row r="2624" spans="1:25" s="71" customFormat="1" x14ac:dyDescent="0.2">
      <c r="A2624" s="68" t="s">
        <v>11</v>
      </c>
      <c r="B2624" s="68" t="s">
        <v>23</v>
      </c>
      <c r="C2624" s="68" t="s">
        <v>26</v>
      </c>
      <c r="D2624" s="68" t="s">
        <v>294</v>
      </c>
      <c r="E2624" s="89">
        <f>+IF(ISNUMBER(DATA!H1805),DATA!H1805,"n/a")</f>
        <v>2.106833</v>
      </c>
      <c r="F2624" s="79">
        <f>+IF(ISNUMBER(DATA!I1805),DATA!I1805,"n/a")</f>
        <v>-7.7211000000000002E-2</v>
      </c>
      <c r="G2624" s="89">
        <f>+IF(ISNUMBER(DATA!J1805),DATA!J1805,"n/a")</f>
        <v>2.2581389999999999</v>
      </c>
      <c r="H2624" s="79">
        <f>+IF(ISNUMBER(DATA!K1805),DATA!K1805,"n/a")</f>
        <v>-2.4320999999999999E-2</v>
      </c>
      <c r="I2624" s="89">
        <f>+IF(ISNUMBER(DATA!L1805),DATA!L1805,"n/a")</f>
        <v>2.2109800000000002</v>
      </c>
      <c r="J2624" s="79">
        <f>+IF(ISNUMBER(DATA!M1805),DATA!M1805,"n/a")</f>
        <v>-2.0795999999999999E-2</v>
      </c>
      <c r="K2624" s="89">
        <f>+IF(ISNUMBER(DATA!N1805),DATA!N1805,"n/a")</f>
        <v>2.2149860000000001</v>
      </c>
      <c r="L2624" s="79">
        <f>+IF(ISNUMBER(DATA!O1805),DATA!O1805,"n/a")</f>
        <v>7.5900000000000004E-3</v>
      </c>
      <c r="M2624" s="68"/>
      <c r="N2624" s="68"/>
      <c r="O2624" s="68"/>
      <c r="P2624" s="68"/>
      <c r="Q2624" s="68"/>
      <c r="S2624" s="72"/>
      <c r="U2624" s="72"/>
      <c r="W2624" s="72"/>
      <c r="Y2624" s="72"/>
    </row>
    <row r="2625" spans="1:25" s="71" customFormat="1" x14ac:dyDescent="0.2">
      <c r="A2625" s="68" t="s">
        <v>11</v>
      </c>
      <c r="B2625" s="68" t="s">
        <v>23</v>
      </c>
      <c r="C2625" s="68" t="s">
        <v>26</v>
      </c>
      <c r="D2625" s="68" t="s">
        <v>295</v>
      </c>
      <c r="E2625" s="89">
        <f>+IF(ISNUMBER(DATA!H1806),DATA!H1806,"n/a")</f>
        <v>2.7708919999999999</v>
      </c>
      <c r="F2625" s="79">
        <f>+IF(ISNUMBER(DATA!I1806),DATA!I1806,"n/a")</f>
        <v>3.4712E-2</v>
      </c>
      <c r="G2625" s="89">
        <f>+IF(ISNUMBER(DATA!J1806),DATA!J1806,"n/a")</f>
        <v>2.7901150000000001</v>
      </c>
      <c r="H2625" s="79">
        <f>+IF(ISNUMBER(DATA!K1806),DATA!K1806,"n/a")</f>
        <v>-1.2638999999999999E-2</v>
      </c>
      <c r="I2625" s="89">
        <f>+IF(ISNUMBER(DATA!L1806),DATA!L1806,"n/a")</f>
        <v>2.764532</v>
      </c>
      <c r="J2625" s="79">
        <f>+IF(ISNUMBER(DATA!M1806),DATA!M1806,"n/a")</f>
        <v>-3.4407E-2</v>
      </c>
      <c r="K2625" s="89">
        <f>+IF(ISNUMBER(DATA!N1806),DATA!N1806,"n/a")</f>
        <v>2.7564289999999998</v>
      </c>
      <c r="L2625" s="79">
        <f>+IF(ISNUMBER(DATA!O1806),DATA!O1806,"n/a")</f>
        <v>-2.7890999999999999E-2</v>
      </c>
      <c r="M2625" s="68"/>
      <c r="N2625" s="68"/>
      <c r="O2625" s="68"/>
      <c r="P2625" s="68"/>
      <c r="Q2625" s="68"/>
      <c r="S2625" s="72"/>
      <c r="U2625" s="72"/>
      <c r="W2625" s="72"/>
      <c r="Y2625" s="72"/>
    </row>
    <row r="2626" spans="1:25" s="71" customFormat="1" x14ac:dyDescent="0.2">
      <c r="A2626" s="68" t="s">
        <v>11</v>
      </c>
      <c r="B2626" s="68" t="s">
        <v>23</v>
      </c>
      <c r="C2626" s="68" t="s">
        <v>26</v>
      </c>
      <c r="D2626" s="68" t="s">
        <v>296</v>
      </c>
      <c r="E2626" s="89">
        <f>+IF(ISNUMBER(DATA!H1807),DATA!H1807,"n/a")</f>
        <v>2.541747</v>
      </c>
      <c r="F2626" s="79">
        <f>+IF(ISNUMBER(DATA!I1807),DATA!I1807,"n/a")</f>
        <v>8.4962999999999997E-2</v>
      </c>
      <c r="G2626" s="89">
        <f>+IF(ISNUMBER(DATA!J1807),DATA!J1807,"n/a")</f>
        <v>2.5736439999999998</v>
      </c>
      <c r="H2626" s="79">
        <f>+IF(ISNUMBER(DATA!K1807),DATA!K1807,"n/a")</f>
        <v>8.0037999999999998E-2</v>
      </c>
      <c r="I2626" s="89">
        <f>+IF(ISNUMBER(DATA!L1807),DATA!L1807,"n/a")</f>
        <v>2.5215519999999998</v>
      </c>
      <c r="J2626" s="79">
        <f>+IF(ISNUMBER(DATA!M1807),DATA!M1807,"n/a")</f>
        <v>6.7684999999999995E-2</v>
      </c>
      <c r="K2626" s="89">
        <f>+IF(ISNUMBER(DATA!N1807),DATA!N1807,"n/a")</f>
        <v>2.42171</v>
      </c>
      <c r="L2626" s="79">
        <f>+IF(ISNUMBER(DATA!O1807),DATA!O1807,"n/a")</f>
        <v>3.5561000000000002E-2</v>
      </c>
      <c r="M2626" s="68"/>
      <c r="N2626" s="68"/>
      <c r="O2626" s="68"/>
      <c r="P2626" s="68"/>
      <c r="Q2626" s="68"/>
      <c r="S2626" s="72"/>
      <c r="U2626" s="72"/>
      <c r="W2626" s="72"/>
      <c r="Y2626" s="72"/>
    </row>
    <row r="2627" spans="1:25" s="71" customFormat="1" x14ac:dyDescent="0.2">
      <c r="A2627" s="68" t="s">
        <v>11</v>
      </c>
      <c r="B2627" s="68" t="s">
        <v>23</v>
      </c>
      <c r="C2627" s="68" t="s">
        <v>26</v>
      </c>
      <c r="D2627" s="68" t="s">
        <v>297</v>
      </c>
      <c r="E2627" s="89">
        <f>+IF(ISNUMBER(DATA!H1808),DATA!H1808,"n/a")</f>
        <v>2.3159649999999998</v>
      </c>
      <c r="F2627" s="79">
        <f>+IF(ISNUMBER(DATA!I1808),DATA!I1808,"n/a")</f>
        <v>2.3782000000000001E-2</v>
      </c>
      <c r="G2627" s="89">
        <f>+IF(ISNUMBER(DATA!J1808),DATA!J1808,"n/a")</f>
        <v>2.2581850000000001</v>
      </c>
      <c r="H2627" s="79">
        <f>+IF(ISNUMBER(DATA!K1808),DATA!K1808,"n/a")</f>
        <v>7.0369999999999999E-3</v>
      </c>
      <c r="I2627" s="89">
        <f>+IF(ISNUMBER(DATA!L1808),DATA!L1808,"n/a")</f>
        <v>2.2872720000000002</v>
      </c>
      <c r="J2627" s="79">
        <f>+IF(ISNUMBER(DATA!M1808),DATA!M1808,"n/a")</f>
        <v>2.8798000000000001E-2</v>
      </c>
      <c r="K2627" s="89">
        <f>+IF(ISNUMBER(DATA!N1808),DATA!N1808,"n/a")</f>
        <v>2.2606839999999999</v>
      </c>
      <c r="L2627" s="79">
        <f>+IF(ISNUMBER(DATA!O1808),DATA!O1808,"n/a")</f>
        <v>2.1513000000000001E-2</v>
      </c>
      <c r="M2627" s="68"/>
      <c r="N2627" s="68"/>
      <c r="O2627" s="68"/>
      <c r="P2627" s="68"/>
      <c r="Q2627" s="68"/>
      <c r="S2627" s="72"/>
      <c r="U2627" s="72"/>
      <c r="W2627" s="72"/>
      <c r="Y2627" s="72"/>
    </row>
    <row r="2628" spans="1:25" s="71" customFormat="1" x14ac:dyDescent="0.2">
      <c r="A2628" s="68" t="s">
        <v>11</v>
      </c>
      <c r="B2628" s="68" t="s">
        <v>23</v>
      </c>
      <c r="C2628" s="68" t="s">
        <v>26</v>
      </c>
      <c r="D2628" s="68" t="s">
        <v>298</v>
      </c>
      <c r="E2628" s="89">
        <f>+IF(ISNUMBER(DATA!H1809),DATA!H1809,"n/a")</f>
        <v>2.9114849999999999</v>
      </c>
      <c r="F2628" s="79">
        <f>+IF(ISNUMBER(DATA!I1809),DATA!I1809,"n/a")</f>
        <v>-5.3378000000000002E-2</v>
      </c>
      <c r="G2628" s="89">
        <f>+IF(ISNUMBER(DATA!J1809),DATA!J1809,"n/a")</f>
        <v>2.926202</v>
      </c>
      <c r="H2628" s="79">
        <f>+IF(ISNUMBER(DATA!K1809),DATA!K1809,"n/a")</f>
        <v>-5.2754000000000002E-2</v>
      </c>
      <c r="I2628" s="89">
        <f>+IF(ISNUMBER(DATA!L1809),DATA!L1809,"n/a")</f>
        <v>2.9115540000000002</v>
      </c>
      <c r="J2628" s="79">
        <f>+IF(ISNUMBER(DATA!M1809),DATA!M1809,"n/a")</f>
        <v>-3.5138999999999997E-2</v>
      </c>
      <c r="K2628" s="89">
        <f>+IF(ISNUMBER(DATA!N1809),DATA!N1809,"n/a")</f>
        <v>2.9366349999999999</v>
      </c>
      <c r="L2628" s="79">
        <f>+IF(ISNUMBER(DATA!O1809),DATA!O1809,"n/a")</f>
        <v>-9.5139999999999999E-3</v>
      </c>
      <c r="M2628" s="68"/>
      <c r="N2628" s="68"/>
      <c r="O2628" s="68"/>
      <c r="P2628" s="68"/>
      <c r="Q2628" s="68"/>
      <c r="S2628" s="72"/>
      <c r="U2628" s="72"/>
      <c r="W2628" s="72"/>
      <c r="Y2628" s="72"/>
    </row>
    <row r="2629" spans="1:25" s="71" customFormat="1" x14ac:dyDescent="0.2">
      <c r="A2629" s="68" t="s">
        <v>11</v>
      </c>
      <c r="B2629" s="68" t="s">
        <v>23</v>
      </c>
      <c r="C2629" s="68" t="s">
        <v>26</v>
      </c>
      <c r="D2629" s="68" t="s">
        <v>299</v>
      </c>
      <c r="E2629" s="89">
        <f>+IF(ISNUMBER(DATA!H1810),DATA!H1810,"n/a")</f>
        <v>2.7521080000000002</v>
      </c>
      <c r="F2629" s="79">
        <f>+IF(ISNUMBER(DATA!I1810),DATA!I1810,"n/a")</f>
        <v>1.2297000000000001E-2</v>
      </c>
      <c r="G2629" s="89">
        <f>+IF(ISNUMBER(DATA!J1810),DATA!J1810,"n/a")</f>
        <v>2.7299280000000001</v>
      </c>
      <c r="H2629" s="79">
        <f>+IF(ISNUMBER(DATA!K1810),DATA!K1810,"n/a")</f>
        <v>-1.0956E-2</v>
      </c>
      <c r="I2629" s="89">
        <f>+IF(ISNUMBER(DATA!L1810),DATA!L1810,"n/a")</f>
        <v>2.6959270000000002</v>
      </c>
      <c r="J2629" s="79">
        <f>+IF(ISNUMBER(DATA!M1810),DATA!M1810,"n/a")</f>
        <v>-4.3659000000000003E-2</v>
      </c>
      <c r="K2629" s="89">
        <f>+IF(ISNUMBER(DATA!N1810),DATA!N1810,"n/a")</f>
        <v>2.7080280000000001</v>
      </c>
      <c r="L2629" s="79">
        <f>+IF(ISNUMBER(DATA!O1810),DATA!O1810,"n/a")</f>
        <v>-3.6117000000000003E-2</v>
      </c>
      <c r="M2629" s="68"/>
      <c r="N2629" s="68"/>
      <c r="O2629" s="68"/>
      <c r="P2629" s="68"/>
      <c r="Q2629" s="68"/>
      <c r="S2629" s="72"/>
      <c r="U2629" s="72"/>
      <c r="W2629" s="72"/>
      <c r="Y2629" s="72"/>
    </row>
    <row r="2630" spans="1:25" s="71" customFormat="1" x14ac:dyDescent="0.2">
      <c r="A2630" s="68" t="s">
        <v>11</v>
      </c>
      <c r="B2630" s="68" t="s">
        <v>23</v>
      </c>
      <c r="C2630" s="68" t="s">
        <v>26</v>
      </c>
      <c r="D2630" s="68" t="s">
        <v>300</v>
      </c>
      <c r="E2630" s="89">
        <f>+IF(ISNUMBER(DATA!H1811),DATA!H1811,"n/a")</f>
        <v>2.546802</v>
      </c>
      <c r="F2630" s="79">
        <f>+IF(ISNUMBER(DATA!I1811),DATA!I1811,"n/a")</f>
        <v>5.7489999999999999E-2</v>
      </c>
      <c r="G2630" s="89">
        <f>+IF(ISNUMBER(DATA!J1811),DATA!J1811,"n/a")</f>
        <v>2.7481409999999999</v>
      </c>
      <c r="H2630" s="79">
        <f>+IF(ISNUMBER(DATA!K1811),DATA!K1811,"n/a")</f>
        <v>0.108236</v>
      </c>
      <c r="I2630" s="89">
        <f>+IF(ISNUMBER(DATA!L1811),DATA!L1811,"n/a")</f>
        <v>2.903861</v>
      </c>
      <c r="J2630" s="79">
        <f>+IF(ISNUMBER(DATA!M1811),DATA!M1811,"n/a")</f>
        <v>0.20133799999999999</v>
      </c>
      <c r="K2630" s="89">
        <f>+IF(ISNUMBER(DATA!N1811),DATA!N1811,"n/a")</f>
        <v>2.962024</v>
      </c>
      <c r="L2630" s="79">
        <f>+IF(ISNUMBER(DATA!O1811),DATA!O1811,"n/a")</f>
        <v>0.240701</v>
      </c>
      <c r="M2630" s="68"/>
      <c r="N2630" s="68"/>
      <c r="O2630" s="68"/>
      <c r="P2630" s="68"/>
      <c r="Q2630" s="68"/>
      <c r="S2630" s="72"/>
      <c r="U2630" s="72"/>
      <c r="W2630" s="72"/>
      <c r="Y2630" s="72"/>
    </row>
    <row r="2631" spans="1:25" s="71" customFormat="1" x14ac:dyDescent="0.2">
      <c r="A2631" s="68" t="s">
        <v>11</v>
      </c>
      <c r="B2631" s="68" t="s">
        <v>23</v>
      </c>
      <c r="C2631" s="68" t="s">
        <v>26</v>
      </c>
      <c r="D2631" s="68" t="s">
        <v>301</v>
      </c>
      <c r="E2631" s="89">
        <f>+IF(ISNUMBER(DATA!H1812),DATA!H1812,"n/a")</f>
        <v>2.3656579999999998</v>
      </c>
      <c r="F2631" s="79">
        <f>+IF(ISNUMBER(DATA!I1812),DATA!I1812,"n/a")</f>
        <v>2.9426000000000001E-2</v>
      </c>
      <c r="G2631" s="89">
        <f>+IF(ISNUMBER(DATA!J1812),DATA!J1812,"n/a")</f>
        <v>2.281266</v>
      </c>
      <c r="H2631" s="79">
        <f>+IF(ISNUMBER(DATA!K1812),DATA!K1812,"n/a")</f>
        <v>3.496E-3</v>
      </c>
      <c r="I2631" s="89">
        <f>+IF(ISNUMBER(DATA!L1812),DATA!L1812,"n/a")</f>
        <v>2.3200470000000002</v>
      </c>
      <c r="J2631" s="79">
        <f>+IF(ISNUMBER(DATA!M1812),DATA!M1812,"n/a")</f>
        <v>2.6658000000000001E-2</v>
      </c>
      <c r="K2631" s="89">
        <f>+IF(ISNUMBER(DATA!N1812),DATA!N1812,"n/a")</f>
        <v>2.29928</v>
      </c>
      <c r="L2631" s="79">
        <f>+IF(ISNUMBER(DATA!O1812),DATA!O1812,"n/a")</f>
        <v>2.1004999999999999E-2</v>
      </c>
      <c r="M2631" s="68"/>
      <c r="N2631" s="68"/>
      <c r="O2631" s="68"/>
      <c r="P2631" s="68"/>
      <c r="Q2631" s="68"/>
      <c r="S2631" s="72"/>
      <c r="U2631" s="72"/>
      <c r="W2631" s="72"/>
      <c r="Y2631" s="72"/>
    </row>
    <row r="2632" spans="1:25" s="71" customFormat="1" x14ac:dyDescent="0.2">
      <c r="A2632" s="68" t="s">
        <v>11</v>
      </c>
      <c r="B2632" s="68" t="s">
        <v>23</v>
      </c>
      <c r="C2632" s="68" t="s">
        <v>26</v>
      </c>
      <c r="D2632" s="68" t="s">
        <v>302</v>
      </c>
      <c r="E2632" s="89">
        <f>+IF(ISNUMBER(DATA!H1813),DATA!H1813,"n/a")</f>
        <v>2.6968559999999999</v>
      </c>
      <c r="F2632" s="79">
        <f>+IF(ISNUMBER(DATA!I1813),DATA!I1813,"n/a")</f>
        <v>0.18262800000000001</v>
      </c>
      <c r="G2632" s="89">
        <f>+IF(ISNUMBER(DATA!J1813),DATA!J1813,"n/a")</f>
        <v>2.675945</v>
      </c>
      <c r="H2632" s="79">
        <f>+IF(ISNUMBER(DATA!K1813),DATA!K1813,"n/a")</f>
        <v>2.9479000000000002E-2</v>
      </c>
      <c r="I2632" s="89">
        <f>+IF(ISNUMBER(DATA!L1813),DATA!L1813,"n/a")</f>
        <v>2.6751879999999999</v>
      </c>
      <c r="J2632" s="79">
        <f>+IF(ISNUMBER(DATA!M1813),DATA!M1813,"n/a")</f>
        <v>0.22605900000000001</v>
      </c>
      <c r="K2632" s="89">
        <f>+IF(ISNUMBER(DATA!N1813),DATA!N1813,"n/a")</f>
        <v>2.6204399999999999</v>
      </c>
      <c r="L2632" s="79">
        <f>+IF(ISNUMBER(DATA!O1813),DATA!O1813,"n/a")</f>
        <v>0.21112300000000001</v>
      </c>
      <c r="M2632" s="68"/>
      <c r="N2632" s="68"/>
      <c r="O2632" s="68"/>
      <c r="P2632" s="68"/>
      <c r="Q2632" s="68"/>
      <c r="S2632" s="72"/>
      <c r="U2632" s="72"/>
      <c r="W2632" s="72"/>
      <c r="Y2632" s="72"/>
    </row>
    <row r="2633" spans="1:25" s="71" customFormat="1" x14ac:dyDescent="0.2">
      <c r="A2633" s="68" t="s">
        <v>11</v>
      </c>
      <c r="B2633" s="68" t="s">
        <v>23</v>
      </c>
      <c r="C2633" s="68" t="s">
        <v>26</v>
      </c>
      <c r="D2633" s="68" t="s">
        <v>303</v>
      </c>
      <c r="E2633" s="89">
        <f>+IF(ISNUMBER(DATA!H1814),DATA!H1814,"n/a")</f>
        <v>2.468953</v>
      </c>
      <c r="F2633" s="79">
        <f>+IF(ISNUMBER(DATA!I1814),DATA!I1814,"n/a")</f>
        <v>0.110698</v>
      </c>
      <c r="G2633" s="89">
        <f>+IF(ISNUMBER(DATA!J1814),DATA!J1814,"n/a")</f>
        <v>2.4706790000000001</v>
      </c>
      <c r="H2633" s="79">
        <f>+IF(ISNUMBER(DATA!K1814),DATA!K1814,"n/a")</f>
        <v>0.121403</v>
      </c>
      <c r="I2633" s="89">
        <f>+IF(ISNUMBER(DATA!L1814),DATA!L1814,"n/a")</f>
        <v>2.3693019999999998</v>
      </c>
      <c r="J2633" s="79">
        <f>+IF(ISNUMBER(DATA!M1814),DATA!M1814,"n/a")</f>
        <v>0.11445900000000001</v>
      </c>
      <c r="K2633" s="89">
        <f>+IF(ISNUMBER(DATA!N1814),DATA!N1814,"n/a")</f>
        <v>2.3089900000000001</v>
      </c>
      <c r="L2633" s="79">
        <f>+IF(ISNUMBER(DATA!O1814),DATA!O1814,"n/a")</f>
        <v>4.1539E-2</v>
      </c>
      <c r="M2633" s="68"/>
      <c r="N2633" s="68"/>
      <c r="O2633" s="68"/>
      <c r="P2633" s="68"/>
      <c r="Q2633" s="68"/>
      <c r="S2633" s="72"/>
      <c r="U2633" s="72"/>
      <c r="W2633" s="72"/>
      <c r="Y2633" s="72"/>
    </row>
    <row r="2634" spans="1:25" s="71" customFormat="1" x14ac:dyDescent="0.2">
      <c r="A2634" s="68" t="s">
        <v>11</v>
      </c>
      <c r="B2634" s="68" t="s">
        <v>23</v>
      </c>
      <c r="C2634" s="68" t="s">
        <v>26</v>
      </c>
      <c r="D2634" s="68" t="s">
        <v>304</v>
      </c>
      <c r="E2634" s="89">
        <f>+IF(ISNUMBER(DATA!H1815),DATA!H1815,"n/a")</f>
        <v>2.4323999999999999</v>
      </c>
      <c r="F2634" s="79">
        <f>+IF(ISNUMBER(DATA!I1815),DATA!I1815,"n/a")</f>
        <v>1.5955E-2</v>
      </c>
      <c r="G2634" s="89">
        <f>+IF(ISNUMBER(DATA!J1815),DATA!J1815,"n/a")</f>
        <v>2.49132</v>
      </c>
      <c r="H2634" s="79">
        <f>+IF(ISNUMBER(DATA!K1815),DATA!K1815,"n/a")</f>
        <v>2.8242E-2</v>
      </c>
      <c r="I2634" s="89">
        <f>+IF(ISNUMBER(DATA!L1815),DATA!L1815,"n/a")</f>
        <v>2.6111</v>
      </c>
      <c r="J2634" s="79">
        <f>+IF(ISNUMBER(DATA!M1815),DATA!M1815,"n/a")</f>
        <v>9.4592999999999997E-2</v>
      </c>
      <c r="K2634" s="89">
        <f>+IF(ISNUMBER(DATA!N1815),DATA!N1815,"n/a")</f>
        <v>2.6564160000000001</v>
      </c>
      <c r="L2634" s="79">
        <f>+IF(ISNUMBER(DATA!O1815),DATA!O1815,"n/a")</f>
        <v>0.11790399999999999</v>
      </c>
      <c r="M2634" s="68"/>
      <c r="N2634" s="68"/>
      <c r="O2634" s="68"/>
      <c r="P2634" s="68"/>
      <c r="Q2634" s="68"/>
      <c r="S2634" s="72"/>
      <c r="U2634" s="72"/>
      <c r="W2634" s="72"/>
      <c r="Y2634" s="72"/>
    </row>
    <row r="2635" spans="1:25" s="71" customFormat="1" x14ac:dyDescent="0.2">
      <c r="A2635" s="68" t="s">
        <v>11</v>
      </c>
      <c r="B2635" s="68" t="s">
        <v>23</v>
      </c>
      <c r="C2635" s="68" t="s">
        <v>26</v>
      </c>
      <c r="D2635" s="68" t="s">
        <v>305</v>
      </c>
      <c r="E2635" s="89">
        <f>+IF(ISNUMBER(DATA!H1816),DATA!H1816,"n/a")</f>
        <v>2.5836329999999998</v>
      </c>
      <c r="F2635" s="79">
        <f>+IF(ISNUMBER(DATA!I1816),DATA!I1816,"n/a")</f>
        <v>-3.4500999999999997E-2</v>
      </c>
      <c r="G2635" s="89">
        <f>+IF(ISNUMBER(DATA!J1816),DATA!J1816,"n/a")</f>
        <v>2.6397930000000001</v>
      </c>
      <c r="H2635" s="79">
        <f>+IF(ISNUMBER(DATA!K1816),DATA!K1816,"n/a")</f>
        <v>-2.0133000000000002E-2</v>
      </c>
      <c r="I2635" s="89">
        <f>+IF(ISNUMBER(DATA!L1816),DATA!L1816,"n/a")</f>
        <v>2.6629450000000001</v>
      </c>
      <c r="J2635" s="79">
        <f>+IF(ISNUMBER(DATA!M1816),DATA!M1816,"n/a")</f>
        <v>6.1019999999999998E-3</v>
      </c>
      <c r="K2635" s="89">
        <f>+IF(ISNUMBER(DATA!N1816),DATA!N1816,"n/a")</f>
        <v>2.6636660000000001</v>
      </c>
      <c r="L2635" s="79">
        <f>+IF(ISNUMBER(DATA!O1816),DATA!O1816,"n/a")</f>
        <v>1.5594999999999999E-2</v>
      </c>
      <c r="M2635" s="68"/>
      <c r="N2635" s="68"/>
      <c r="O2635" s="68"/>
      <c r="P2635" s="68"/>
      <c r="Q2635" s="68"/>
      <c r="S2635" s="72"/>
      <c r="U2635" s="72"/>
      <c r="W2635" s="72"/>
      <c r="Y2635" s="72"/>
    </row>
    <row r="2636" spans="1:25" s="71" customFormat="1" x14ac:dyDescent="0.2">
      <c r="A2636" s="68" t="s">
        <v>11</v>
      </c>
      <c r="B2636" s="68" t="s">
        <v>23</v>
      </c>
      <c r="C2636" s="68" t="s">
        <v>26</v>
      </c>
      <c r="D2636" s="68" t="s">
        <v>306</v>
      </c>
      <c r="E2636" s="89">
        <f>+IF(ISNUMBER(DATA!H1817),DATA!H1817,"n/a")</f>
        <v>2.3725879999999999</v>
      </c>
      <c r="F2636" s="79">
        <f>+IF(ISNUMBER(DATA!I1817),DATA!I1817,"n/a")</f>
        <v>-6.5139000000000002E-2</v>
      </c>
      <c r="G2636" s="89">
        <f>+IF(ISNUMBER(DATA!J1817),DATA!J1817,"n/a")</f>
        <v>2.4623249999999999</v>
      </c>
      <c r="H2636" s="79">
        <f>+IF(ISNUMBER(DATA!K1817),DATA!K1817,"n/a")</f>
        <v>-4.6706999999999999E-2</v>
      </c>
      <c r="I2636" s="89">
        <f>+IF(ISNUMBER(DATA!L1817),DATA!L1817,"n/a")</f>
        <v>2.4243389999999998</v>
      </c>
      <c r="J2636" s="79">
        <f>+IF(ISNUMBER(DATA!M1817),DATA!M1817,"n/a")</f>
        <v>-4.7352999999999999E-2</v>
      </c>
      <c r="K2636" s="89">
        <f>+IF(ISNUMBER(DATA!N1817),DATA!N1817,"n/a")</f>
        <v>2.4650949999999998</v>
      </c>
      <c r="L2636" s="79">
        <f>+IF(ISNUMBER(DATA!O1817),DATA!O1817,"n/a")</f>
        <v>-1.1315E-2</v>
      </c>
      <c r="M2636" s="68"/>
      <c r="N2636" s="68"/>
      <c r="O2636" s="68"/>
      <c r="P2636" s="68"/>
      <c r="Q2636" s="68"/>
      <c r="S2636" s="72"/>
      <c r="U2636" s="72"/>
      <c r="W2636" s="72"/>
      <c r="Y2636" s="72"/>
    </row>
    <row r="2637" spans="1:25" s="71" customFormat="1" x14ac:dyDescent="0.2">
      <c r="A2637" s="68" t="s">
        <v>11</v>
      </c>
      <c r="B2637" s="68" t="s">
        <v>23</v>
      </c>
      <c r="C2637" s="68" t="s">
        <v>26</v>
      </c>
      <c r="D2637" s="68" t="s">
        <v>307</v>
      </c>
      <c r="E2637" s="89">
        <f>+IF(ISNUMBER(DATA!H1818),DATA!H1818,"n/a")</f>
        <v>2.6565530000000002</v>
      </c>
      <c r="F2637" s="79">
        <f>+IF(ISNUMBER(DATA!I1818),DATA!I1818,"n/a")</f>
        <v>2.0983999999999999E-2</v>
      </c>
      <c r="G2637" s="89">
        <f>+IF(ISNUMBER(DATA!J1818),DATA!J1818,"n/a")</f>
        <v>2.5741520000000002</v>
      </c>
      <c r="H2637" s="79">
        <f>+IF(ISNUMBER(DATA!K1818),DATA!K1818,"n/a")</f>
        <v>-4.4999999999999999E-4</v>
      </c>
      <c r="I2637" s="89">
        <f>+IF(ISNUMBER(DATA!L1818),DATA!L1818,"n/a")</f>
        <v>2.609934</v>
      </c>
      <c r="J2637" s="79">
        <f>+IF(ISNUMBER(DATA!M1818),DATA!M1818,"n/a")</f>
        <v>2.4025999999999999E-2</v>
      </c>
      <c r="K2637" s="89">
        <f>+IF(ISNUMBER(DATA!N1818),DATA!N1818,"n/a")</f>
        <v>2.5796199999999998</v>
      </c>
      <c r="L2637" s="79">
        <f>+IF(ISNUMBER(DATA!O1818),DATA!O1818,"n/a")</f>
        <v>2.8181000000000001E-2</v>
      </c>
      <c r="M2637" s="68"/>
      <c r="N2637" s="68"/>
      <c r="O2637" s="68"/>
      <c r="P2637" s="68"/>
      <c r="Q2637" s="68"/>
      <c r="S2637" s="72"/>
      <c r="U2637" s="72"/>
      <c r="W2637" s="72"/>
      <c r="Y2637" s="72"/>
    </row>
    <row r="2638" spans="1:25" s="71" customFormat="1" x14ac:dyDescent="0.2">
      <c r="A2638" s="68" t="s">
        <v>11</v>
      </c>
      <c r="B2638" s="68" t="s">
        <v>23</v>
      </c>
      <c r="C2638" s="68" t="s">
        <v>26</v>
      </c>
      <c r="D2638" s="68" t="s">
        <v>308</v>
      </c>
      <c r="E2638" s="89">
        <f>+IF(ISNUMBER(DATA!H1819),DATA!H1819,"n/a")</f>
        <v>2.8095400000000001</v>
      </c>
      <c r="F2638" s="79">
        <f>+IF(ISNUMBER(DATA!I1819),DATA!I1819,"n/a")</f>
        <v>7.3621000000000006E-2</v>
      </c>
      <c r="G2638" s="89">
        <f>+IF(ISNUMBER(DATA!J1819),DATA!J1819,"n/a")</f>
        <v>2.8593790000000001</v>
      </c>
      <c r="H2638" s="79">
        <f>+IF(ISNUMBER(DATA!K1819),DATA!K1819,"n/a")</f>
        <v>9.5713000000000006E-2</v>
      </c>
      <c r="I2638" s="89">
        <f>+IF(ISNUMBER(DATA!L1819),DATA!L1819,"n/a")</f>
        <v>2.8510460000000002</v>
      </c>
      <c r="J2638" s="79">
        <f>+IF(ISNUMBER(DATA!M1819),DATA!M1819,"n/a")</f>
        <v>0.101366</v>
      </c>
      <c r="K2638" s="89">
        <f>+IF(ISNUMBER(DATA!N1819),DATA!N1819,"n/a")</f>
        <v>2.8220100000000001</v>
      </c>
      <c r="L2638" s="79">
        <f>+IF(ISNUMBER(DATA!O1819),DATA!O1819,"n/a")</f>
        <v>8.7176000000000003E-2</v>
      </c>
      <c r="M2638" s="68"/>
      <c r="N2638" s="68"/>
      <c r="O2638" s="68"/>
      <c r="P2638" s="68"/>
      <c r="Q2638" s="68"/>
      <c r="S2638" s="72"/>
      <c r="U2638" s="72"/>
      <c r="W2638" s="72"/>
      <c r="Y2638" s="72"/>
    </row>
    <row r="2639" spans="1:25" s="71" customFormat="1" x14ac:dyDescent="0.2">
      <c r="A2639" s="68" t="s">
        <v>11</v>
      </c>
      <c r="B2639" s="68" t="s">
        <v>23</v>
      </c>
      <c r="C2639" s="68" t="s">
        <v>26</v>
      </c>
      <c r="D2639" s="68" t="s">
        <v>309</v>
      </c>
      <c r="E2639" s="89">
        <f>+IF(ISNUMBER(DATA!H1820),DATA!H1820,"n/a")</f>
        <v>2.3435630000000001</v>
      </c>
      <c r="F2639" s="79">
        <f>+IF(ISNUMBER(DATA!I1820),DATA!I1820,"n/a")</f>
        <v>2.2876000000000001E-2</v>
      </c>
      <c r="G2639" s="89">
        <f>+IF(ISNUMBER(DATA!J1820),DATA!J1820,"n/a")</f>
        <v>2.273501</v>
      </c>
      <c r="H2639" s="79">
        <f>+IF(ISNUMBER(DATA!K1820),DATA!K1820,"n/a")</f>
        <v>2.6250000000000002E-3</v>
      </c>
      <c r="I2639" s="89">
        <f>+IF(ISNUMBER(DATA!L1820),DATA!L1820,"n/a")</f>
        <v>2.305447</v>
      </c>
      <c r="J2639" s="79">
        <f>+IF(ISNUMBER(DATA!M1820),DATA!M1820,"n/a")</f>
        <v>2.9212999999999999E-2</v>
      </c>
      <c r="K2639" s="89">
        <f>+IF(ISNUMBER(DATA!N1820),DATA!N1820,"n/a")</f>
        <v>2.2813460000000001</v>
      </c>
      <c r="L2639" s="79">
        <f>+IF(ISNUMBER(DATA!O1820),DATA!O1820,"n/a")</f>
        <v>2.5728999999999998E-2</v>
      </c>
      <c r="M2639" s="68"/>
      <c r="N2639" s="68"/>
      <c r="O2639" s="68"/>
      <c r="P2639" s="68"/>
      <c r="Q2639" s="68"/>
      <c r="S2639" s="72"/>
      <c r="U2639" s="72"/>
      <c r="W2639" s="72"/>
      <c r="Y2639" s="72"/>
    </row>
    <row r="2640" spans="1:25" s="71" customFormat="1" x14ac:dyDescent="0.2">
      <c r="A2640" s="68" t="s">
        <v>11</v>
      </c>
      <c r="B2640" s="68" t="s">
        <v>23</v>
      </c>
      <c r="C2640" s="68" t="s">
        <v>26</v>
      </c>
      <c r="D2640" s="68" t="s">
        <v>310</v>
      </c>
      <c r="E2640" s="89">
        <f>+IF(ISNUMBER(DATA!H1821),DATA!H1821,"n/a")</f>
        <v>2.7099630000000001</v>
      </c>
      <c r="F2640" s="79">
        <f>+IF(ISNUMBER(DATA!I1821),DATA!I1821,"n/a")</f>
        <v>6.3088000000000005E-2</v>
      </c>
      <c r="G2640" s="89">
        <f>+IF(ISNUMBER(DATA!J1821),DATA!J1821,"n/a")</f>
        <v>2.745603</v>
      </c>
      <c r="H2640" s="79">
        <f>+IF(ISNUMBER(DATA!K1821),DATA!K1821,"n/a")</f>
        <v>5.9316000000000001E-2</v>
      </c>
      <c r="I2640" s="89">
        <f>+IF(ISNUMBER(DATA!L1821),DATA!L1821,"n/a")</f>
        <v>2.702242</v>
      </c>
      <c r="J2640" s="79">
        <f>+IF(ISNUMBER(DATA!M1821),DATA!M1821,"n/a")</f>
        <v>7.5365000000000001E-2</v>
      </c>
      <c r="K2640" s="89">
        <f>+IF(ISNUMBER(DATA!N1821),DATA!N1821,"n/a")</f>
        <v>2.6146470000000002</v>
      </c>
      <c r="L2640" s="79">
        <f>+IF(ISNUMBER(DATA!O1821),DATA!O1821,"n/a")</f>
        <v>6.0634E-2</v>
      </c>
      <c r="M2640" s="68"/>
      <c r="N2640" s="68"/>
      <c r="O2640" s="68"/>
      <c r="P2640" s="68"/>
      <c r="Q2640" s="68"/>
      <c r="S2640" s="72"/>
      <c r="U2640" s="72"/>
      <c r="W2640" s="72"/>
      <c r="Y2640" s="72"/>
    </row>
    <row r="2641" spans="1:25" s="71" customFormat="1" x14ac:dyDescent="0.2">
      <c r="A2641" s="68" t="s">
        <v>11</v>
      </c>
      <c r="B2641" s="68" t="s">
        <v>23</v>
      </c>
      <c r="C2641" s="68" t="s">
        <v>26</v>
      </c>
      <c r="D2641" s="68" t="s">
        <v>311</v>
      </c>
      <c r="E2641" s="89">
        <f>+IF(ISNUMBER(DATA!H1822),DATA!H1822,"n/a")</f>
        <v>2.2062210000000002</v>
      </c>
      <c r="F2641" s="79">
        <f>+IF(ISNUMBER(DATA!I1822),DATA!I1822,"n/a")</f>
        <v>-6.2313E-2</v>
      </c>
      <c r="G2641" s="89">
        <f>+IF(ISNUMBER(DATA!J1822),DATA!J1822,"n/a")</f>
        <v>2.2629519999999999</v>
      </c>
      <c r="H2641" s="79">
        <f>+IF(ISNUMBER(DATA!K1822),DATA!K1822,"n/a")</f>
        <v>-6.8523000000000001E-2</v>
      </c>
      <c r="I2641" s="89">
        <f>+IF(ISNUMBER(DATA!L1822),DATA!L1822,"n/a")</f>
        <v>2.2304900000000001</v>
      </c>
      <c r="J2641" s="79">
        <f>+IF(ISNUMBER(DATA!M1822),DATA!M1822,"n/a")</f>
        <v>-6.8625000000000005E-2</v>
      </c>
      <c r="K2641" s="89">
        <f>+IF(ISNUMBER(DATA!N1822),DATA!N1822,"n/a")</f>
        <v>2.253628</v>
      </c>
      <c r="L2641" s="79">
        <f>+IF(ISNUMBER(DATA!O1822),DATA!O1822,"n/a")</f>
        <v>-4.5873999999999998E-2</v>
      </c>
      <c r="M2641" s="68"/>
      <c r="N2641" s="68"/>
      <c r="O2641" s="68"/>
      <c r="P2641" s="68"/>
      <c r="Q2641" s="68"/>
      <c r="S2641" s="72"/>
      <c r="U2641" s="72"/>
      <c r="W2641" s="72"/>
      <c r="Y2641" s="72"/>
    </row>
    <row r="2642" spans="1:25" s="71" customFormat="1" x14ac:dyDescent="0.2">
      <c r="A2642" s="68" t="s">
        <v>11</v>
      </c>
      <c r="B2642" s="68" t="s">
        <v>23</v>
      </c>
      <c r="C2642" s="68" t="s">
        <v>26</v>
      </c>
      <c r="D2642" s="68" t="s">
        <v>312</v>
      </c>
      <c r="E2642" s="89">
        <f>+IF(ISNUMBER(DATA!H1823),DATA!H1823,"n/a")</f>
        <v>2.8139859999999999</v>
      </c>
      <c r="F2642" s="79">
        <f>+IF(ISNUMBER(DATA!I1823),DATA!I1823,"n/a")</f>
        <v>7.1008000000000002E-2</v>
      </c>
      <c r="G2642" s="89">
        <f>+IF(ISNUMBER(DATA!J1823),DATA!J1823,"n/a")</f>
        <v>2.7691590000000001</v>
      </c>
      <c r="H2642" s="79">
        <f>+IF(ISNUMBER(DATA!K1823),DATA!K1823,"n/a")</f>
        <v>4.0629999999999999E-2</v>
      </c>
      <c r="I2642" s="89">
        <f>+IF(ISNUMBER(DATA!L1823),DATA!L1823,"n/a")</f>
        <v>2.7400120000000001</v>
      </c>
      <c r="J2642" s="79">
        <f>+IF(ISNUMBER(DATA!M1823),DATA!M1823,"n/a")</f>
        <v>5.1583999999999998E-2</v>
      </c>
      <c r="K2642" s="89">
        <f>+IF(ISNUMBER(DATA!N1823),DATA!N1823,"n/a")</f>
        <v>2.7986149999999999</v>
      </c>
      <c r="L2642" s="79">
        <f>+IF(ISNUMBER(DATA!O1823),DATA!O1823,"n/a")</f>
        <v>8.0393000000000006E-2</v>
      </c>
      <c r="M2642" s="68"/>
      <c r="N2642" s="68"/>
      <c r="O2642" s="68"/>
      <c r="P2642" s="68"/>
      <c r="Q2642" s="68"/>
      <c r="S2642" s="72"/>
      <c r="U2642" s="72"/>
      <c r="W2642" s="72"/>
      <c r="Y2642" s="72"/>
    </row>
    <row r="2643" spans="1:25" s="71" customFormat="1" x14ac:dyDescent="0.2">
      <c r="A2643" s="68" t="s">
        <v>11</v>
      </c>
      <c r="B2643" s="68" t="s">
        <v>23</v>
      </c>
      <c r="C2643" s="68" t="s">
        <v>26</v>
      </c>
      <c r="D2643" s="68" t="s">
        <v>313</v>
      </c>
      <c r="E2643" s="89">
        <f>+IF(ISNUMBER(DATA!H1824),DATA!H1824,"n/a")</f>
        <v>2.7580119999999999</v>
      </c>
      <c r="F2643" s="79">
        <f>+IF(ISNUMBER(DATA!I1824),DATA!I1824,"n/a")</f>
        <v>-6.2880000000000002E-3</v>
      </c>
      <c r="G2643" s="89">
        <f>+IF(ISNUMBER(DATA!J1824),DATA!J1824,"n/a")</f>
        <v>2.8769640000000001</v>
      </c>
      <c r="H2643" s="79">
        <f>+IF(ISNUMBER(DATA!K1824),DATA!K1824,"n/a")</f>
        <v>-8.6479999999999994E-3</v>
      </c>
      <c r="I2643" s="89">
        <f>+IF(ISNUMBER(DATA!L1824),DATA!L1824,"n/a")</f>
        <v>2.8086220000000002</v>
      </c>
      <c r="J2643" s="79">
        <f>+IF(ISNUMBER(DATA!M1824),DATA!M1824,"n/a")</f>
        <v>7.071E-3</v>
      </c>
      <c r="K2643" s="89">
        <f>+IF(ISNUMBER(DATA!N1824),DATA!N1824,"n/a")</f>
        <v>2.8104010000000001</v>
      </c>
      <c r="L2643" s="79">
        <f>+IF(ISNUMBER(DATA!O1824),DATA!O1824,"n/a")</f>
        <v>4.6459E-2</v>
      </c>
      <c r="M2643" s="68"/>
      <c r="N2643" s="68"/>
      <c r="O2643" s="68"/>
      <c r="P2643" s="68"/>
      <c r="Q2643" s="68"/>
      <c r="S2643" s="72"/>
      <c r="U2643" s="72"/>
      <c r="W2643" s="72"/>
      <c r="Y2643" s="72"/>
    </row>
    <row r="2644" spans="1:25" s="71" customFormat="1" x14ac:dyDescent="0.2">
      <c r="A2644" s="68" t="s">
        <v>11</v>
      </c>
      <c r="B2644" s="68" t="s">
        <v>23</v>
      </c>
      <c r="C2644" s="68" t="s">
        <v>26</v>
      </c>
      <c r="D2644" s="68" t="s">
        <v>314</v>
      </c>
      <c r="E2644" s="89">
        <f>+IF(ISNUMBER(DATA!H1825),DATA!H1825,"n/a")</f>
        <v>2.152282</v>
      </c>
      <c r="F2644" s="79">
        <f>+IF(ISNUMBER(DATA!I1825),DATA!I1825,"n/a")</f>
        <v>-3.7360999999999998E-2</v>
      </c>
      <c r="G2644" s="89">
        <f>+IF(ISNUMBER(DATA!J1825),DATA!J1825,"n/a")</f>
        <v>2.1703350000000001</v>
      </c>
      <c r="H2644" s="79">
        <f>+IF(ISNUMBER(DATA!K1825),DATA!K1825,"n/a")</f>
        <v>-4.7689999999999998E-3</v>
      </c>
      <c r="I2644" s="89">
        <f>+IF(ISNUMBER(DATA!L1825),DATA!L1825,"n/a")</f>
        <v>2.1816680000000002</v>
      </c>
      <c r="J2644" s="79">
        <f>+IF(ISNUMBER(DATA!M1825),DATA!M1825,"n/a")</f>
        <v>7.26E-3</v>
      </c>
      <c r="K2644" s="89">
        <f>+IF(ISNUMBER(DATA!N1825),DATA!N1825,"n/a")</f>
        <v>2.1964329999999999</v>
      </c>
      <c r="L2644" s="79">
        <f>+IF(ISNUMBER(DATA!O1825),DATA!O1825,"n/a")</f>
        <v>1.6452000000000001E-2</v>
      </c>
      <c r="M2644" s="68"/>
      <c r="N2644" s="68"/>
      <c r="O2644" s="68"/>
      <c r="P2644" s="68"/>
      <c r="Q2644" s="68"/>
      <c r="S2644" s="72"/>
      <c r="U2644" s="72"/>
      <c r="W2644" s="72"/>
      <c r="Y2644" s="72"/>
    </row>
    <row r="2645" spans="1:25" s="71" customFormat="1" x14ac:dyDescent="0.2">
      <c r="A2645" s="68" t="s">
        <v>11</v>
      </c>
      <c r="B2645" s="68" t="s">
        <v>23</v>
      </c>
      <c r="C2645" s="68" t="s">
        <v>26</v>
      </c>
      <c r="D2645" s="68" t="s">
        <v>315</v>
      </c>
      <c r="E2645" s="89">
        <f>+IF(ISNUMBER(DATA!H1826),DATA!H1826,"n/a")</f>
        <v>2.4008889999999998</v>
      </c>
      <c r="F2645" s="79">
        <f>+IF(ISNUMBER(DATA!I1826),DATA!I1826,"n/a")</f>
        <v>-3.7529E-2</v>
      </c>
      <c r="G2645" s="89">
        <f>+IF(ISNUMBER(DATA!J1826),DATA!J1826,"n/a")</f>
        <v>2.4866619999999999</v>
      </c>
      <c r="H2645" s="79">
        <f>+IF(ISNUMBER(DATA!K1826),DATA!K1826,"n/a")</f>
        <v>-4.3950999999999997E-2</v>
      </c>
      <c r="I2645" s="89">
        <f>+IF(ISNUMBER(DATA!L1826),DATA!L1826,"n/a")</f>
        <v>2.5015960000000002</v>
      </c>
      <c r="J2645" s="79">
        <f>+IF(ISNUMBER(DATA!M1826),DATA!M1826,"n/a")</f>
        <v>-3.0386E-2</v>
      </c>
      <c r="K2645" s="89">
        <f>+IF(ISNUMBER(DATA!N1826),DATA!N1826,"n/a")</f>
        <v>2.5418310000000002</v>
      </c>
      <c r="L2645" s="79">
        <f>+IF(ISNUMBER(DATA!O1826),DATA!O1826,"n/a")</f>
        <v>-1.6868000000000001E-2</v>
      </c>
      <c r="M2645" s="68"/>
      <c r="N2645" s="68"/>
      <c r="O2645" s="68"/>
      <c r="P2645" s="68"/>
      <c r="Q2645" s="68"/>
      <c r="S2645" s="72"/>
      <c r="U2645" s="72"/>
      <c r="W2645" s="72"/>
      <c r="Y2645" s="72"/>
    </row>
    <row r="2646" spans="1:25" s="71" customFormat="1" x14ac:dyDescent="0.2">
      <c r="A2646" s="68" t="s">
        <v>11</v>
      </c>
      <c r="B2646" s="68" t="s">
        <v>23</v>
      </c>
      <c r="C2646" s="68" t="s">
        <v>26</v>
      </c>
      <c r="D2646" s="68" t="s">
        <v>316</v>
      </c>
      <c r="E2646" s="89">
        <f>+IF(ISNUMBER(DATA!H1827),DATA!H1827,"n/a")</f>
        <v>2.4264480000000002</v>
      </c>
      <c r="F2646" s="79">
        <f>+IF(ISNUMBER(DATA!I1827),DATA!I1827,"n/a")</f>
        <v>4.1230999999999997E-2</v>
      </c>
      <c r="G2646" s="89">
        <f>+IF(ISNUMBER(DATA!J1827),DATA!J1827,"n/a")</f>
        <v>2.4876879999999999</v>
      </c>
      <c r="H2646" s="79">
        <f>+IF(ISNUMBER(DATA!K1827),DATA!K1827,"n/a")</f>
        <v>3.5588000000000002E-2</v>
      </c>
      <c r="I2646" s="89">
        <f>+IF(ISNUMBER(DATA!L1827),DATA!L1827,"n/a")</f>
        <v>2.4607199999999998</v>
      </c>
      <c r="J2646" s="79">
        <f>+IF(ISNUMBER(DATA!M1827),DATA!M1827,"n/a")</f>
        <v>2.0272999999999999E-2</v>
      </c>
      <c r="K2646" s="89">
        <f>+IF(ISNUMBER(DATA!N1827),DATA!N1827,"n/a")</f>
        <v>2.4334020000000001</v>
      </c>
      <c r="L2646" s="79">
        <f>+IF(ISNUMBER(DATA!O1827),DATA!O1827,"n/a")</f>
        <v>-1.1637E-2</v>
      </c>
      <c r="M2646" s="68"/>
      <c r="N2646" s="68"/>
      <c r="O2646" s="68"/>
      <c r="P2646" s="68"/>
      <c r="Q2646" s="68"/>
      <c r="S2646" s="72"/>
      <c r="U2646" s="72"/>
      <c r="W2646" s="72"/>
      <c r="Y2646" s="72"/>
    </row>
    <row r="2647" spans="1:25" s="71" customFormat="1" x14ac:dyDescent="0.2">
      <c r="A2647" s="68" t="s">
        <v>11</v>
      </c>
      <c r="B2647" s="68" t="s">
        <v>23</v>
      </c>
      <c r="C2647" s="68" t="s">
        <v>26</v>
      </c>
      <c r="D2647" s="68" t="s">
        <v>317</v>
      </c>
      <c r="E2647" s="89">
        <f>+IF(ISNUMBER(DATA!H1828),DATA!H1828,"n/a")</f>
        <v>2.8233950000000001</v>
      </c>
      <c r="F2647" s="79">
        <f>+IF(ISNUMBER(DATA!I1828),DATA!I1828,"n/a")</f>
        <v>2.5846999999999998E-2</v>
      </c>
      <c r="G2647" s="89">
        <f>+IF(ISNUMBER(DATA!J1828),DATA!J1828,"n/a")</f>
        <v>2.8442479999999999</v>
      </c>
      <c r="H2647" s="79">
        <f>+IF(ISNUMBER(DATA!K1828),DATA!K1828,"n/a")</f>
        <v>2.3328000000000002E-2</v>
      </c>
      <c r="I2647" s="89">
        <f>+IF(ISNUMBER(DATA!L1828),DATA!L1828,"n/a")</f>
        <v>2.8295119999999998</v>
      </c>
      <c r="J2647" s="79">
        <f>+IF(ISNUMBER(DATA!M1828),DATA!M1828,"n/a")</f>
        <v>2.3073E-2</v>
      </c>
      <c r="K2647" s="89">
        <f>+IF(ISNUMBER(DATA!N1828),DATA!N1828,"n/a")</f>
        <v>2.8286850000000001</v>
      </c>
      <c r="L2647" s="79">
        <f>+IF(ISNUMBER(DATA!O1828),DATA!O1828,"n/a")</f>
        <v>3.3283E-2</v>
      </c>
      <c r="M2647" s="68"/>
      <c r="N2647" s="68"/>
      <c r="O2647" s="68"/>
      <c r="P2647" s="68"/>
      <c r="Q2647" s="68"/>
      <c r="S2647" s="72"/>
      <c r="U2647" s="72"/>
      <c r="W2647" s="72"/>
      <c r="Y2647" s="72"/>
    </row>
    <row r="2648" spans="1:25" s="71" customFormat="1" x14ac:dyDescent="0.2">
      <c r="A2648" s="68" t="s">
        <v>11</v>
      </c>
      <c r="B2648" s="68" t="s">
        <v>23</v>
      </c>
      <c r="C2648" s="68" t="s">
        <v>26</v>
      </c>
      <c r="D2648" s="68" t="s">
        <v>318</v>
      </c>
      <c r="E2648" s="89">
        <f>+IF(ISNUMBER(DATA!H1829),DATA!H1829,"n/a")</f>
        <v>2.88571</v>
      </c>
      <c r="F2648" s="79">
        <f>+IF(ISNUMBER(DATA!I1829),DATA!I1829,"n/a")</f>
        <v>-1.6864000000000001E-2</v>
      </c>
      <c r="G2648" s="89">
        <f>+IF(ISNUMBER(DATA!J1829),DATA!J1829,"n/a")</f>
        <v>2.9189080000000001</v>
      </c>
      <c r="H2648" s="79">
        <f>+IF(ISNUMBER(DATA!K1829),DATA!K1829,"n/a")</f>
        <v>2.8473999999999999E-2</v>
      </c>
      <c r="I2648" s="89">
        <f>+IF(ISNUMBER(DATA!L1829),DATA!L1829,"n/a")</f>
        <v>2.9275730000000002</v>
      </c>
      <c r="J2648" s="79">
        <f>+IF(ISNUMBER(DATA!M1829),DATA!M1829,"n/a")</f>
        <v>4.2219E-2</v>
      </c>
      <c r="K2648" s="89">
        <f>+IF(ISNUMBER(DATA!N1829),DATA!N1829,"n/a")</f>
        <v>2.880531</v>
      </c>
      <c r="L2648" s="79">
        <f>+IF(ISNUMBER(DATA!O1829),DATA!O1829,"n/a")</f>
        <v>5.6311E-2</v>
      </c>
      <c r="M2648" s="68"/>
      <c r="N2648" s="68"/>
      <c r="O2648" s="68"/>
      <c r="P2648" s="68"/>
      <c r="Q2648" s="68"/>
      <c r="S2648" s="72"/>
      <c r="U2648" s="72"/>
      <c r="W2648" s="72"/>
      <c r="Y2648" s="72"/>
    </row>
    <row r="2649" spans="1:25" s="71" customFormat="1" x14ac:dyDescent="0.2">
      <c r="A2649" s="68" t="s">
        <v>11</v>
      </c>
      <c r="B2649" s="68" t="s">
        <v>23</v>
      </c>
      <c r="C2649" s="68" t="s">
        <v>26</v>
      </c>
      <c r="D2649" s="68" t="s">
        <v>319</v>
      </c>
      <c r="E2649" s="89">
        <f>+IF(ISNUMBER(DATA!H1830),DATA!H1830,"n/a")</f>
        <v>2.6709619999999998</v>
      </c>
      <c r="F2649" s="79">
        <f>+IF(ISNUMBER(DATA!I1830),DATA!I1830,"n/a")</f>
        <v>-0.12776100000000001</v>
      </c>
      <c r="G2649" s="89">
        <f>+IF(ISNUMBER(DATA!J1830),DATA!J1830,"n/a")</f>
        <v>2.7266949999999999</v>
      </c>
      <c r="H2649" s="79">
        <f>+IF(ISNUMBER(DATA!K1830),DATA!K1830,"n/a")</f>
        <v>-0.11265699999999999</v>
      </c>
      <c r="I2649" s="89">
        <f>+IF(ISNUMBER(DATA!L1830),DATA!L1830,"n/a")</f>
        <v>2.746569</v>
      </c>
      <c r="J2649" s="79">
        <f>+IF(ISNUMBER(DATA!M1830),DATA!M1830,"n/a")</f>
        <v>-7.6322000000000001E-2</v>
      </c>
      <c r="K2649" s="89">
        <f>+IF(ISNUMBER(DATA!N1830),DATA!N1830,"n/a")</f>
        <v>2.840236</v>
      </c>
      <c r="L2649" s="79">
        <f>+IF(ISNUMBER(DATA!O1830),DATA!O1830,"n/a")</f>
        <v>-3.6089999999999997E-2</v>
      </c>
      <c r="M2649" s="68"/>
      <c r="N2649" s="68"/>
      <c r="O2649" s="68"/>
      <c r="P2649" s="68"/>
      <c r="Q2649" s="68"/>
      <c r="S2649" s="72"/>
      <c r="U2649" s="72"/>
      <c r="W2649" s="72"/>
      <c r="Y2649" s="72"/>
    </row>
    <row r="2650" spans="1:25" s="71" customFormat="1" x14ac:dyDescent="0.2">
      <c r="A2650" s="68" t="s">
        <v>11</v>
      </c>
      <c r="B2650" s="68" t="s">
        <v>23</v>
      </c>
      <c r="C2650" s="68" t="s">
        <v>26</v>
      </c>
      <c r="D2650" s="68" t="s">
        <v>320</v>
      </c>
      <c r="E2650" s="89">
        <f>+IF(ISNUMBER(DATA!H1831),DATA!H1831,"n/a")</f>
        <v>2.742353</v>
      </c>
      <c r="F2650" s="79">
        <f>+IF(ISNUMBER(DATA!I1831),DATA!I1831,"n/a")</f>
        <v>-1.3745E-2</v>
      </c>
      <c r="G2650" s="89">
        <f>+IF(ISNUMBER(DATA!J1831),DATA!J1831,"n/a")</f>
        <v>2.7327940000000002</v>
      </c>
      <c r="H2650" s="79">
        <f>+IF(ISNUMBER(DATA!K1831),DATA!K1831,"n/a")</f>
        <v>-2.8683E-2</v>
      </c>
      <c r="I2650" s="89">
        <f>+IF(ISNUMBER(DATA!L1831),DATA!L1831,"n/a")</f>
        <v>2.6930890000000001</v>
      </c>
      <c r="J2650" s="79">
        <f>+IF(ISNUMBER(DATA!M1831),DATA!M1831,"n/a")</f>
        <v>-6.3823000000000005E-2</v>
      </c>
      <c r="K2650" s="89">
        <f>+IF(ISNUMBER(DATA!N1831),DATA!N1831,"n/a")</f>
        <v>2.728405</v>
      </c>
      <c r="L2650" s="79">
        <f>+IF(ISNUMBER(DATA!O1831),DATA!O1831,"n/a")</f>
        <v>-4.7912000000000003E-2</v>
      </c>
      <c r="M2650" s="68"/>
      <c r="N2650" s="68"/>
      <c r="O2650" s="68"/>
      <c r="P2650" s="68"/>
      <c r="Q2650" s="68"/>
      <c r="S2650" s="72"/>
      <c r="U2650" s="72"/>
      <c r="W2650" s="72"/>
      <c r="Y2650" s="72"/>
    </row>
    <row r="2651" spans="1:25" s="71" customFormat="1" x14ac:dyDescent="0.2">
      <c r="A2651" s="68" t="s">
        <v>11</v>
      </c>
      <c r="B2651" s="68" t="s">
        <v>23</v>
      </c>
      <c r="C2651" s="68" t="s">
        <v>26</v>
      </c>
      <c r="D2651" s="68" t="s">
        <v>321</v>
      </c>
      <c r="E2651" s="89">
        <f>+IF(ISNUMBER(DATA!H1832),DATA!H1832,"n/a")</f>
        <v>3.0738449999999999</v>
      </c>
      <c r="F2651" s="79">
        <f>+IF(ISNUMBER(DATA!I1832),DATA!I1832,"n/a")</f>
        <v>-2.9740000000000001E-3</v>
      </c>
      <c r="G2651" s="89">
        <f>+IF(ISNUMBER(DATA!J1832),DATA!J1832,"n/a")</f>
        <v>3.1194099999999998</v>
      </c>
      <c r="H2651" s="79">
        <f>+IF(ISNUMBER(DATA!K1832),DATA!K1832,"n/a")</f>
        <v>2.5097999999999999E-2</v>
      </c>
      <c r="I2651" s="89">
        <f>+IF(ISNUMBER(DATA!L1832),DATA!L1832,"n/a")</f>
        <v>3.168002</v>
      </c>
      <c r="J2651" s="79">
        <f>+IF(ISNUMBER(DATA!M1832),DATA!M1832,"n/a")</f>
        <v>3.6763999999999998E-2</v>
      </c>
      <c r="K2651" s="89">
        <f>+IF(ISNUMBER(DATA!N1832),DATA!N1832,"n/a")</f>
        <v>3.159046</v>
      </c>
      <c r="L2651" s="79">
        <f>+IF(ISNUMBER(DATA!O1832),DATA!O1832,"n/a")</f>
        <v>5.8007999999999997E-2</v>
      </c>
      <c r="M2651" s="68"/>
      <c r="N2651" s="68"/>
      <c r="O2651" s="68"/>
      <c r="P2651" s="68"/>
      <c r="Q2651" s="68"/>
      <c r="S2651" s="72"/>
      <c r="U2651" s="72"/>
      <c r="W2651" s="72"/>
      <c r="Y2651" s="72"/>
    </row>
    <row r="2652" spans="1:25" s="71" customFormat="1" x14ac:dyDescent="0.2">
      <c r="A2652" s="68" t="s">
        <v>11</v>
      </c>
      <c r="B2652" s="68" t="s">
        <v>23</v>
      </c>
      <c r="C2652" s="68" t="s">
        <v>26</v>
      </c>
      <c r="D2652" s="68" t="s">
        <v>322</v>
      </c>
      <c r="E2652" s="89">
        <f>+IF(ISNUMBER(DATA!H1833),DATA!H1833,"n/a")</f>
        <v>2.5506030000000002</v>
      </c>
      <c r="F2652" s="79">
        <f>+IF(ISNUMBER(DATA!I1833),DATA!I1833,"n/a")</f>
        <v>-2.4070999999999999E-2</v>
      </c>
      <c r="G2652" s="89">
        <f>+IF(ISNUMBER(DATA!J1833),DATA!J1833,"n/a")</f>
        <v>2.5402439999999999</v>
      </c>
      <c r="H2652" s="79">
        <f>+IF(ISNUMBER(DATA!K1833),DATA!K1833,"n/a")</f>
        <v>-4.4734000000000003E-2</v>
      </c>
      <c r="I2652" s="89">
        <f>+IF(ISNUMBER(DATA!L1833),DATA!L1833,"n/a")</f>
        <v>2.5893519999999999</v>
      </c>
      <c r="J2652" s="79">
        <f>+IF(ISNUMBER(DATA!M1833),DATA!M1833,"n/a")</f>
        <v>-4.5737E-2</v>
      </c>
      <c r="K2652" s="89">
        <f>+IF(ISNUMBER(DATA!N1833),DATA!N1833,"n/a")</f>
        <v>2.5860249999999998</v>
      </c>
      <c r="L2652" s="79">
        <f>+IF(ISNUMBER(DATA!O1833),DATA!O1833,"n/a")</f>
        <v>-3.3169999999999998E-2</v>
      </c>
      <c r="M2652" s="68"/>
      <c r="N2652" s="68"/>
      <c r="O2652" s="68"/>
      <c r="P2652" s="68"/>
      <c r="Q2652" s="68"/>
      <c r="S2652" s="72"/>
      <c r="U2652" s="72"/>
      <c r="W2652" s="72"/>
      <c r="Y2652" s="72"/>
    </row>
    <row r="2653" spans="1:25" s="71" customFormat="1" x14ac:dyDescent="0.2">
      <c r="A2653" s="68" t="s">
        <v>11</v>
      </c>
      <c r="B2653" s="68" t="s">
        <v>23</v>
      </c>
      <c r="C2653" s="68" t="s">
        <v>26</v>
      </c>
      <c r="D2653" s="68" t="s">
        <v>323</v>
      </c>
      <c r="E2653" s="89">
        <f>+IF(ISNUMBER(DATA!H1834),DATA!H1834,"n/a")</f>
        <v>2.3851260000000001</v>
      </c>
      <c r="F2653" s="79">
        <f>+IF(ISNUMBER(DATA!I1834),DATA!I1834,"n/a")</f>
        <v>-2.1800000000000001E-4</v>
      </c>
      <c r="G2653" s="89">
        <f>+IF(ISNUMBER(DATA!J1834),DATA!J1834,"n/a")</f>
        <v>2.3647879999999999</v>
      </c>
      <c r="H2653" s="79">
        <f>+IF(ISNUMBER(DATA!K1834),DATA!K1834,"n/a")</f>
        <v>-1.3872000000000001E-2</v>
      </c>
      <c r="I2653" s="89">
        <f>+IF(ISNUMBER(DATA!L1834),DATA!L1834,"n/a")</f>
        <v>2.3882180000000002</v>
      </c>
      <c r="J2653" s="79">
        <f>+IF(ISNUMBER(DATA!M1834),DATA!M1834,"n/a")</f>
        <v>2.627E-3</v>
      </c>
      <c r="K2653" s="89">
        <f>+IF(ISNUMBER(DATA!N1834),DATA!N1834,"n/a")</f>
        <v>2.3883049999999999</v>
      </c>
      <c r="L2653" s="79">
        <f>+IF(ISNUMBER(DATA!O1834),DATA!O1834,"n/a")</f>
        <v>4.3860000000000001E-3</v>
      </c>
      <c r="M2653" s="68"/>
      <c r="N2653" s="68"/>
      <c r="O2653" s="68"/>
      <c r="P2653" s="68"/>
      <c r="Q2653" s="68"/>
      <c r="S2653" s="72"/>
      <c r="U2653" s="72"/>
      <c r="W2653" s="72"/>
      <c r="Y2653" s="72"/>
    </row>
    <row r="2654" spans="1:25" s="71" customFormat="1" x14ac:dyDescent="0.2">
      <c r="A2654" s="68" t="s">
        <v>11</v>
      </c>
      <c r="B2654" s="68" t="s">
        <v>23</v>
      </c>
      <c r="C2654" s="68" t="s">
        <v>26</v>
      </c>
      <c r="D2654" s="68" t="s">
        <v>324</v>
      </c>
      <c r="E2654" s="89">
        <f>+IF(ISNUMBER(DATA!H1835),DATA!H1835,"n/a")</f>
        <v>3.1920860000000002</v>
      </c>
      <c r="F2654" s="79">
        <f>+IF(ISNUMBER(DATA!I1835),DATA!I1835,"n/a")</f>
        <v>0.20205899999999999</v>
      </c>
      <c r="G2654" s="89">
        <f>+IF(ISNUMBER(DATA!J1835),DATA!J1835,"n/a")</f>
        <v>2.9749910000000002</v>
      </c>
      <c r="H2654" s="79">
        <f>+IF(ISNUMBER(DATA!K1835),DATA!K1835,"n/a")</f>
        <v>7.7041999999999999E-2</v>
      </c>
      <c r="I2654" s="89">
        <f>+IF(ISNUMBER(DATA!L1835),DATA!L1835,"n/a")</f>
        <v>2.9688119999999998</v>
      </c>
      <c r="J2654" s="79">
        <f>+IF(ISNUMBER(DATA!M1835),DATA!M1835,"n/a")</f>
        <v>8.5404999999999995E-2</v>
      </c>
      <c r="K2654" s="89">
        <f>+IF(ISNUMBER(DATA!N1835),DATA!N1835,"n/a")</f>
        <v>2.9847929999999998</v>
      </c>
      <c r="L2654" s="79">
        <f>+IF(ISNUMBER(DATA!O1835),DATA!O1835,"n/a")</f>
        <v>0.110053</v>
      </c>
      <c r="M2654" s="68"/>
      <c r="N2654" s="68"/>
      <c r="O2654" s="68"/>
      <c r="P2654" s="68"/>
      <c r="Q2654" s="68"/>
      <c r="S2654" s="72"/>
      <c r="U2654" s="72"/>
      <c r="W2654" s="72"/>
      <c r="Y2654" s="72"/>
    </row>
    <row r="2655" spans="1:25" s="71" customFormat="1" x14ac:dyDescent="0.2">
      <c r="A2655" s="68" t="s">
        <v>11</v>
      </c>
      <c r="B2655" s="68" t="s">
        <v>23</v>
      </c>
      <c r="C2655" s="68" t="s">
        <v>26</v>
      </c>
      <c r="D2655" s="68" t="s">
        <v>325</v>
      </c>
      <c r="E2655" s="89">
        <f>+IF(ISNUMBER(DATA!H1836),DATA!H1836,"n/a")</f>
        <v>2.3265639999999999</v>
      </c>
      <c r="F2655" s="79">
        <f>+IF(ISNUMBER(DATA!I1836),DATA!I1836,"n/a")</f>
        <v>3.8543000000000001E-2</v>
      </c>
      <c r="G2655" s="89">
        <f>+IF(ISNUMBER(DATA!J1836),DATA!J1836,"n/a")</f>
        <v>2.248977</v>
      </c>
      <c r="H2655" s="79">
        <f>+IF(ISNUMBER(DATA!K1836),DATA!K1836,"n/a")</f>
        <v>1.1764999999999999E-2</v>
      </c>
      <c r="I2655" s="89">
        <f>+IF(ISNUMBER(DATA!L1836),DATA!L1836,"n/a")</f>
        <v>2.2829519999999999</v>
      </c>
      <c r="J2655" s="79">
        <f>+IF(ISNUMBER(DATA!M1836),DATA!M1836,"n/a")</f>
        <v>3.4749000000000002E-2</v>
      </c>
      <c r="K2655" s="89">
        <f>+IF(ISNUMBER(DATA!N1836),DATA!N1836,"n/a")</f>
        <v>2.2562440000000001</v>
      </c>
      <c r="L2655" s="79">
        <f>+IF(ISNUMBER(DATA!O1836),DATA!O1836,"n/a")</f>
        <v>2.5391E-2</v>
      </c>
      <c r="M2655" s="68"/>
      <c r="N2655" s="68"/>
      <c r="O2655" s="68"/>
      <c r="P2655" s="68"/>
      <c r="Q2655" s="68"/>
      <c r="S2655" s="72"/>
      <c r="U2655" s="72"/>
      <c r="W2655" s="72"/>
      <c r="Y2655" s="72"/>
    </row>
    <row r="2656" spans="1:25" s="71" customFormat="1" x14ac:dyDescent="0.2">
      <c r="A2656" s="68" t="s">
        <v>11</v>
      </c>
      <c r="B2656" s="68" t="s">
        <v>23</v>
      </c>
      <c r="C2656" s="68" t="s">
        <v>26</v>
      </c>
      <c r="D2656" s="68" t="s">
        <v>351</v>
      </c>
      <c r="E2656" s="89">
        <f>+IF(ISNUMBER(DATA!H1837),DATA!H1837,"n/a")</f>
        <v>2.6482209999999999</v>
      </c>
      <c r="F2656" s="79">
        <f>+IF(ISNUMBER(DATA!I1837),DATA!I1837,"n/a")</f>
        <v>0.171765</v>
      </c>
      <c r="G2656" s="89">
        <f>+IF(ISNUMBER(DATA!J1837),DATA!J1837,"n/a")</f>
        <v>2.5729829999999998</v>
      </c>
      <c r="H2656" s="79">
        <f>+IF(ISNUMBER(DATA!K1837),DATA!K1837,"n/a")</f>
        <v>0.10448200000000001</v>
      </c>
      <c r="I2656" s="89">
        <f>+IF(ISNUMBER(DATA!L1837),DATA!L1837,"n/a")</f>
        <v>2.5236930000000002</v>
      </c>
      <c r="J2656" s="79">
        <f>+IF(ISNUMBER(DATA!M1837),DATA!M1837,"n/a")</f>
        <v>0.10757</v>
      </c>
      <c r="K2656" s="89">
        <f>+IF(ISNUMBER(DATA!N1837),DATA!N1837,"n/a")</f>
        <v>2.42306</v>
      </c>
      <c r="L2656" s="79">
        <f>+IF(ISNUMBER(DATA!O1837),DATA!O1837,"n/a")</f>
        <v>0.100316</v>
      </c>
      <c r="M2656" s="68"/>
      <c r="N2656" s="68"/>
      <c r="O2656" s="68"/>
      <c r="P2656" s="68"/>
      <c r="Q2656" s="68"/>
      <c r="S2656" s="72"/>
      <c r="U2656" s="72"/>
      <c r="W2656" s="72"/>
      <c r="Y2656" s="72"/>
    </row>
    <row r="2657" spans="1:25" s="71" customFormat="1" x14ac:dyDescent="0.2">
      <c r="A2657" s="68" t="s">
        <v>11</v>
      </c>
      <c r="B2657" s="68" t="s">
        <v>23</v>
      </c>
      <c r="C2657" s="68" t="s">
        <v>26</v>
      </c>
      <c r="D2657" s="68" t="s">
        <v>352</v>
      </c>
      <c r="E2657" s="89">
        <f>+IF(ISNUMBER(DATA!H1838),DATA!H1838,"n/a")</f>
        <v>2.6671659999999999</v>
      </c>
      <c r="F2657" s="79">
        <f>+IF(ISNUMBER(DATA!I1838),DATA!I1838,"n/a")</f>
        <v>1.6540000000000001E-3</v>
      </c>
      <c r="G2657" s="89">
        <f>+IF(ISNUMBER(DATA!J1838),DATA!J1838,"n/a")</f>
        <v>2.6376270000000002</v>
      </c>
      <c r="H2657" s="79">
        <f>+IF(ISNUMBER(DATA!K1838),DATA!K1838,"n/a")</f>
        <v>-1.0685999999999999E-2</v>
      </c>
      <c r="I2657" s="89">
        <f>+IF(ISNUMBER(DATA!L1838),DATA!L1838,"n/a")</f>
        <v>2.610506</v>
      </c>
      <c r="J2657" s="79">
        <f>+IF(ISNUMBER(DATA!M1838),DATA!M1838,"n/a")</f>
        <v>1.1140000000000001E-2</v>
      </c>
      <c r="K2657" s="89">
        <f>+IF(ISNUMBER(DATA!N1838),DATA!N1838,"n/a")</f>
        <v>2.6349670000000001</v>
      </c>
      <c r="L2657" s="79">
        <f>+IF(ISNUMBER(DATA!O1838),DATA!O1838,"n/a")</f>
        <v>4.0466000000000002E-2</v>
      </c>
      <c r="M2657" s="68"/>
      <c r="N2657" s="68"/>
      <c r="O2657" s="68"/>
      <c r="P2657" s="68"/>
      <c r="Q2657" s="68"/>
      <c r="S2657" s="72"/>
      <c r="U2657" s="72"/>
      <c r="W2657" s="72"/>
      <c r="Y2657" s="72"/>
    </row>
    <row r="2658" spans="1:25" x14ac:dyDescent="0.2">
      <c r="E2658" s="102"/>
      <c r="F2658" s="104"/>
      <c r="G2658" s="102"/>
      <c r="H2658" s="104"/>
      <c r="I2658" s="102"/>
      <c r="J2658" s="104"/>
      <c r="K2658" s="102"/>
      <c r="L2658" s="104"/>
    </row>
    <row r="2659" spans="1:25" s="71" customFormat="1" x14ac:dyDescent="0.2">
      <c r="A2659" s="68" t="s">
        <v>27</v>
      </c>
      <c r="B2659" s="68" t="s">
        <v>23</v>
      </c>
      <c r="C2659" s="68" t="s">
        <v>0</v>
      </c>
      <c r="D2659" s="68" t="s">
        <v>278</v>
      </c>
      <c r="E2659" s="78">
        <f>+IF(ISNUMBER(DATA!H3922),DATA!H3922,"n/a")</f>
        <v>23017.08</v>
      </c>
      <c r="F2659" s="79">
        <f>+IF(ISNUMBER(DATA!I3922),DATA!I3922,"n/a")</f>
        <v>4.8024999999999998E-2</v>
      </c>
      <c r="G2659" s="78">
        <f>+IF(ISNUMBER(DATA!J3922),DATA!J3922,"n/a")</f>
        <v>75087.009999999995</v>
      </c>
      <c r="H2659" s="79">
        <f>+IF(ISNUMBER(DATA!K3922),DATA!K3922,"n/a")</f>
        <v>7.6012999999999997E-2</v>
      </c>
      <c r="I2659" s="78">
        <f>+IF(ISNUMBER(DATA!L3922),DATA!L3922,"n/a")</f>
        <v>162209.79999999999</v>
      </c>
      <c r="J2659" s="79">
        <f>+IF(ISNUMBER(DATA!M3922),DATA!M3922,"n/a")</f>
        <v>0.119286</v>
      </c>
      <c r="K2659" s="78">
        <f>+IF(ISNUMBER(DATA!N3922),DATA!N3922,"n/a")</f>
        <v>333927.87</v>
      </c>
      <c r="L2659" s="79">
        <f>+IF(ISNUMBER(DATA!O3922),DATA!O3922,"n/a")</f>
        <v>0.133996</v>
      </c>
      <c r="M2659" s="68"/>
      <c r="N2659" s="68"/>
      <c r="O2659" s="68"/>
      <c r="P2659" s="68"/>
      <c r="Q2659" s="68"/>
      <c r="S2659" s="72"/>
      <c r="U2659" s="72"/>
      <c r="W2659" s="72"/>
      <c r="Y2659" s="72"/>
    </row>
    <row r="2660" spans="1:25" s="71" customFormat="1" x14ac:dyDescent="0.2">
      <c r="A2660" s="68" t="s">
        <v>27</v>
      </c>
      <c r="B2660" s="68" t="s">
        <v>23</v>
      </c>
      <c r="C2660" s="68" t="s">
        <v>0</v>
      </c>
      <c r="D2660" s="68" t="s">
        <v>279</v>
      </c>
      <c r="E2660" s="78">
        <f>+IF(ISNUMBER(DATA!H3923),DATA!H3923,"n/a")</f>
        <v>139216.46</v>
      </c>
      <c r="F2660" s="79">
        <f>+IF(ISNUMBER(DATA!I3923),DATA!I3923,"n/a")</f>
        <v>-0.28759099999999999</v>
      </c>
      <c r="G2660" s="78">
        <f>+IF(ISNUMBER(DATA!J3923),DATA!J3923,"n/a")</f>
        <v>493970.51</v>
      </c>
      <c r="H2660" s="79">
        <f>+IF(ISNUMBER(DATA!K3923),DATA!K3923,"n/a")</f>
        <v>-0.20175799999999999</v>
      </c>
      <c r="I2660" s="78">
        <f>+IF(ISNUMBER(DATA!L3923),DATA!L3923,"n/a")</f>
        <v>1008183.85</v>
      </c>
      <c r="J2660" s="79">
        <f>+IF(ISNUMBER(DATA!M3923),DATA!M3923,"n/a")</f>
        <v>-0.201598</v>
      </c>
      <c r="K2660" s="78">
        <f>+IF(ISNUMBER(DATA!N3923),DATA!N3923,"n/a")</f>
        <v>2046032.4</v>
      </c>
      <c r="L2660" s="79">
        <f>+IF(ISNUMBER(DATA!O3923),DATA!O3923,"n/a")</f>
        <v>-0.18329599999999999</v>
      </c>
      <c r="M2660" s="68"/>
      <c r="N2660" s="68"/>
      <c r="O2660" s="68"/>
      <c r="P2660" s="68"/>
      <c r="Q2660" s="68"/>
      <c r="S2660" s="72"/>
      <c r="U2660" s="72"/>
      <c r="W2660" s="72"/>
      <c r="Y2660" s="72"/>
    </row>
    <row r="2661" spans="1:25" s="71" customFormat="1" x14ac:dyDescent="0.2">
      <c r="A2661" s="68" t="s">
        <v>27</v>
      </c>
      <c r="B2661" s="68" t="s">
        <v>23</v>
      </c>
      <c r="C2661" s="68" t="s">
        <v>0</v>
      </c>
      <c r="D2661" s="68" t="s">
        <v>280</v>
      </c>
      <c r="E2661" s="78">
        <f>+IF(ISNUMBER(DATA!H3924),DATA!H3924,"n/a")</f>
        <v>286461.02</v>
      </c>
      <c r="F2661" s="79">
        <f>+IF(ISNUMBER(DATA!I3924),DATA!I3924,"n/a")</f>
        <v>8.5862999999999995E-2</v>
      </c>
      <c r="G2661" s="78">
        <f>+IF(ISNUMBER(DATA!J3924),DATA!J3924,"n/a")</f>
        <v>913352.44</v>
      </c>
      <c r="H2661" s="79">
        <f>+IF(ISNUMBER(DATA!K3924),DATA!K3924,"n/a")</f>
        <v>5.8937000000000003E-2</v>
      </c>
      <c r="I2661" s="78">
        <f>+IF(ISNUMBER(DATA!L3924),DATA!L3924,"n/a")</f>
        <v>1982142.53</v>
      </c>
      <c r="J2661" s="79">
        <f>+IF(ISNUMBER(DATA!M3924),DATA!M3924,"n/a")</f>
        <v>6.0474E-2</v>
      </c>
      <c r="K2661" s="78">
        <f>+IF(ISNUMBER(DATA!N3924),DATA!N3924,"n/a")</f>
        <v>3911164.47</v>
      </c>
      <c r="L2661" s="79">
        <f>+IF(ISNUMBER(DATA!O3924),DATA!O3924,"n/a")</f>
        <v>9.3519999999999992E-3</v>
      </c>
      <c r="M2661" s="68"/>
      <c r="N2661" s="68"/>
      <c r="O2661" s="68"/>
      <c r="P2661" s="68"/>
      <c r="Q2661" s="68"/>
      <c r="S2661" s="72"/>
      <c r="U2661" s="72"/>
      <c r="W2661" s="72"/>
      <c r="Y2661" s="72"/>
    </row>
    <row r="2662" spans="1:25" s="71" customFormat="1" x14ac:dyDescent="0.2">
      <c r="A2662" s="68" t="s">
        <v>27</v>
      </c>
      <c r="B2662" s="68" t="s">
        <v>23</v>
      </c>
      <c r="C2662" s="68" t="s">
        <v>0</v>
      </c>
      <c r="D2662" s="68" t="s">
        <v>281</v>
      </c>
      <c r="E2662" s="78">
        <f>+IF(ISNUMBER(DATA!H3925),DATA!H3925,"n/a")</f>
        <v>124684.16</v>
      </c>
      <c r="F2662" s="79">
        <f>+IF(ISNUMBER(DATA!I3925),DATA!I3925,"n/a")</f>
        <v>2.6332999999999999E-2</v>
      </c>
      <c r="G2662" s="78">
        <f>+IF(ISNUMBER(DATA!J3925),DATA!J3925,"n/a")</f>
        <v>404248.66</v>
      </c>
      <c r="H2662" s="79">
        <f>+IF(ISNUMBER(DATA!K3925),DATA!K3925,"n/a")</f>
        <v>3.6241000000000002E-2</v>
      </c>
      <c r="I2662" s="78">
        <f>+IF(ISNUMBER(DATA!L3925),DATA!L3925,"n/a")</f>
        <v>860480.66</v>
      </c>
      <c r="J2662" s="79">
        <f>+IF(ISNUMBER(DATA!M3925),DATA!M3925,"n/a")</f>
        <v>6.8917999999999993E-2</v>
      </c>
      <c r="K2662" s="78">
        <f>+IF(ISNUMBER(DATA!N3925),DATA!N3925,"n/a")</f>
        <v>1668434.28</v>
      </c>
      <c r="L2662" s="79">
        <f>+IF(ISNUMBER(DATA!O3925),DATA!O3925,"n/a")</f>
        <v>6.7791000000000004E-2</v>
      </c>
      <c r="M2662" s="68"/>
      <c r="N2662" s="68"/>
      <c r="O2662" s="68"/>
      <c r="P2662" s="68"/>
      <c r="Q2662" s="68"/>
      <c r="S2662" s="72"/>
      <c r="U2662" s="72"/>
      <c r="W2662" s="72"/>
      <c r="Y2662" s="72"/>
    </row>
    <row r="2663" spans="1:25" s="71" customFormat="1" x14ac:dyDescent="0.2">
      <c r="A2663" s="68" t="s">
        <v>27</v>
      </c>
      <c r="B2663" s="68" t="s">
        <v>23</v>
      </c>
      <c r="C2663" s="68" t="s">
        <v>0</v>
      </c>
      <c r="D2663" s="68" t="s">
        <v>282</v>
      </c>
      <c r="E2663" s="78">
        <f>+IF(ISNUMBER(DATA!H3926),DATA!H3926,"n/a")</f>
        <v>173733.58</v>
      </c>
      <c r="F2663" s="79">
        <f>+IF(ISNUMBER(DATA!I3926),DATA!I3926,"n/a")</f>
        <v>-0.16816900000000001</v>
      </c>
      <c r="G2663" s="78">
        <f>+IF(ISNUMBER(DATA!J3926),DATA!J3926,"n/a")</f>
        <v>573677.51</v>
      </c>
      <c r="H2663" s="79">
        <f>+IF(ISNUMBER(DATA!K3926),DATA!K3926,"n/a")</f>
        <v>-0.16037299999999999</v>
      </c>
      <c r="I2663" s="78">
        <f>+IF(ISNUMBER(DATA!L3926),DATA!L3926,"n/a")</f>
        <v>1398989.08</v>
      </c>
      <c r="J2663" s="79">
        <f>+IF(ISNUMBER(DATA!M3926),DATA!M3926,"n/a")</f>
        <v>-4.6219000000000003E-2</v>
      </c>
      <c r="K2663" s="78">
        <f>+IF(ISNUMBER(DATA!N3926),DATA!N3926,"n/a")</f>
        <v>3074579.96</v>
      </c>
      <c r="L2663" s="79">
        <f>+IF(ISNUMBER(DATA!O3926),DATA!O3926,"n/a")</f>
        <v>5.1790999999999997E-2</v>
      </c>
      <c r="M2663" s="68"/>
      <c r="N2663" s="68"/>
      <c r="O2663" s="68"/>
      <c r="P2663" s="68"/>
      <c r="Q2663" s="68"/>
      <c r="S2663" s="72"/>
      <c r="U2663" s="72"/>
      <c r="W2663" s="72"/>
      <c r="Y2663" s="72"/>
    </row>
    <row r="2664" spans="1:25" s="71" customFormat="1" x14ac:dyDescent="0.2">
      <c r="A2664" s="68" t="s">
        <v>27</v>
      </c>
      <c r="B2664" s="68" t="s">
        <v>23</v>
      </c>
      <c r="C2664" s="68" t="s">
        <v>0</v>
      </c>
      <c r="D2664" s="68" t="s">
        <v>283</v>
      </c>
      <c r="E2664" s="78">
        <f>+IF(ISNUMBER(DATA!H3927),DATA!H3927,"n/a")</f>
        <v>120689.24</v>
      </c>
      <c r="F2664" s="79">
        <f>+IF(ISNUMBER(DATA!I3927),DATA!I3927,"n/a")</f>
        <v>-0.152725</v>
      </c>
      <c r="G2664" s="78">
        <f>+IF(ISNUMBER(DATA!J3927),DATA!J3927,"n/a")</f>
        <v>415859.12</v>
      </c>
      <c r="H2664" s="79">
        <f>+IF(ISNUMBER(DATA!K3927),DATA!K3927,"n/a")</f>
        <v>-0.13073599999999999</v>
      </c>
      <c r="I2664" s="78">
        <f>+IF(ISNUMBER(DATA!L3927),DATA!L3927,"n/a")</f>
        <v>919673.54</v>
      </c>
      <c r="J2664" s="79">
        <f>+IF(ISNUMBER(DATA!M3927),DATA!M3927,"n/a")</f>
        <v>-0.12080299999999999</v>
      </c>
      <c r="K2664" s="78">
        <f>+IF(ISNUMBER(DATA!N3927),DATA!N3927,"n/a")</f>
        <v>1972036.11</v>
      </c>
      <c r="L2664" s="79">
        <f>+IF(ISNUMBER(DATA!O3927),DATA!O3927,"n/a")</f>
        <v>-6.4625000000000002E-2</v>
      </c>
      <c r="M2664" s="68"/>
      <c r="N2664" s="68"/>
      <c r="O2664" s="68"/>
      <c r="P2664" s="68"/>
      <c r="Q2664" s="68"/>
      <c r="S2664" s="72"/>
      <c r="U2664" s="72"/>
      <c r="W2664" s="72"/>
      <c r="Y2664" s="72"/>
    </row>
    <row r="2665" spans="1:25" s="71" customFormat="1" x14ac:dyDescent="0.2">
      <c r="A2665" s="68" t="s">
        <v>27</v>
      </c>
      <c r="B2665" s="68" t="s">
        <v>23</v>
      </c>
      <c r="C2665" s="68" t="s">
        <v>0</v>
      </c>
      <c r="D2665" s="68" t="s">
        <v>284</v>
      </c>
      <c r="E2665" s="78">
        <f>+IF(ISNUMBER(DATA!H3928),DATA!H3928,"n/a")</f>
        <v>71157.94</v>
      </c>
      <c r="F2665" s="79">
        <f>+IF(ISNUMBER(DATA!I3928),DATA!I3928,"n/a")</f>
        <v>-4.2677E-2</v>
      </c>
      <c r="G2665" s="78">
        <f>+IF(ISNUMBER(DATA!J3928),DATA!J3928,"n/a")</f>
        <v>226823.19</v>
      </c>
      <c r="H2665" s="79">
        <f>+IF(ISNUMBER(DATA!K3928),DATA!K3928,"n/a")</f>
        <v>-9.6560999999999994E-2</v>
      </c>
      <c r="I2665" s="78">
        <f>+IF(ISNUMBER(DATA!L3928),DATA!L3928,"n/a")</f>
        <v>532044.98</v>
      </c>
      <c r="J2665" s="79">
        <f>+IF(ISNUMBER(DATA!M3928),DATA!M3928,"n/a")</f>
        <v>-8.5470000000000008E-3</v>
      </c>
      <c r="K2665" s="78">
        <f>+IF(ISNUMBER(DATA!N3928),DATA!N3928,"n/a")</f>
        <v>1054280.73</v>
      </c>
      <c r="L2665" s="79">
        <f>+IF(ISNUMBER(DATA!O3928),DATA!O3928,"n/a")</f>
        <v>-1.4888E-2</v>
      </c>
      <c r="M2665" s="68"/>
      <c r="N2665" s="68"/>
      <c r="O2665" s="68"/>
      <c r="P2665" s="68"/>
      <c r="Q2665" s="68"/>
      <c r="S2665" s="72"/>
      <c r="U2665" s="72"/>
      <c r="W2665" s="72"/>
      <c r="Y2665" s="72"/>
    </row>
    <row r="2666" spans="1:25" s="71" customFormat="1" x14ac:dyDescent="0.2">
      <c r="A2666" s="68" t="s">
        <v>27</v>
      </c>
      <c r="B2666" s="68" t="s">
        <v>23</v>
      </c>
      <c r="C2666" s="68" t="s">
        <v>0</v>
      </c>
      <c r="D2666" s="68" t="s">
        <v>285</v>
      </c>
      <c r="E2666" s="78">
        <f>+IF(ISNUMBER(DATA!H3929),DATA!H3929,"n/a")</f>
        <v>130989.84</v>
      </c>
      <c r="F2666" s="79">
        <f>+IF(ISNUMBER(DATA!I3929),DATA!I3929,"n/a")</f>
        <v>0.14524000000000001</v>
      </c>
      <c r="G2666" s="78">
        <f>+IF(ISNUMBER(DATA!J3929),DATA!J3929,"n/a")</f>
        <v>426826.44</v>
      </c>
      <c r="H2666" s="79">
        <f>+IF(ISNUMBER(DATA!K3929),DATA!K3929,"n/a")</f>
        <v>0.114178</v>
      </c>
      <c r="I2666" s="78">
        <f>+IF(ISNUMBER(DATA!L3929),DATA!L3929,"n/a")</f>
        <v>932085.9</v>
      </c>
      <c r="J2666" s="79">
        <f>+IF(ISNUMBER(DATA!M3929),DATA!M3929,"n/a")</f>
        <v>0.13683400000000001</v>
      </c>
      <c r="K2666" s="78">
        <f>+IF(ISNUMBER(DATA!N3929),DATA!N3929,"n/a")</f>
        <v>1860709.55</v>
      </c>
      <c r="L2666" s="79">
        <f>+IF(ISNUMBER(DATA!O3929),DATA!O3929,"n/a")</f>
        <v>0.147673</v>
      </c>
      <c r="M2666" s="68"/>
      <c r="N2666" s="68"/>
      <c r="O2666" s="68"/>
      <c r="P2666" s="68"/>
      <c r="Q2666" s="68"/>
      <c r="S2666" s="72"/>
      <c r="U2666" s="72"/>
      <c r="W2666" s="72"/>
      <c r="Y2666" s="72"/>
    </row>
    <row r="2667" spans="1:25" s="71" customFormat="1" x14ac:dyDescent="0.2">
      <c r="A2667" s="68" t="s">
        <v>27</v>
      </c>
      <c r="B2667" s="68" t="s">
        <v>23</v>
      </c>
      <c r="C2667" s="68" t="s">
        <v>0</v>
      </c>
      <c r="D2667" s="68" t="s">
        <v>286</v>
      </c>
      <c r="E2667" s="78">
        <f>+IF(ISNUMBER(DATA!H3930),DATA!H3930,"n/a")</f>
        <v>19660.25</v>
      </c>
      <c r="F2667" s="79">
        <f>+IF(ISNUMBER(DATA!I3930),DATA!I3930,"n/a")</f>
        <v>-0.71171099999999998</v>
      </c>
      <c r="G2667" s="78">
        <f>+IF(ISNUMBER(DATA!J3930),DATA!J3930,"n/a")</f>
        <v>99730.23</v>
      </c>
      <c r="H2667" s="79">
        <f>+IF(ISNUMBER(DATA!K3930),DATA!K3930,"n/a")</f>
        <v>-0.56364400000000003</v>
      </c>
      <c r="I2667" s="78">
        <f>+IF(ISNUMBER(DATA!L3930),DATA!L3930,"n/a")</f>
        <v>169736</v>
      </c>
      <c r="J2667" s="79">
        <f>+IF(ISNUMBER(DATA!M3930),DATA!M3930,"n/a")</f>
        <v>-0.65185000000000004</v>
      </c>
      <c r="K2667" s="78">
        <f>+IF(ISNUMBER(DATA!N3930),DATA!N3930,"n/a")</f>
        <v>407019.07</v>
      </c>
      <c r="L2667" s="79">
        <f>+IF(ISNUMBER(DATA!O3930),DATA!O3930,"n/a")</f>
        <v>-0.57475399999999999</v>
      </c>
      <c r="M2667" s="68"/>
      <c r="N2667" s="68"/>
      <c r="O2667" s="68"/>
      <c r="P2667" s="68"/>
      <c r="Q2667" s="68"/>
      <c r="S2667" s="72"/>
      <c r="U2667" s="72"/>
      <c r="W2667" s="72"/>
      <c r="Y2667" s="72"/>
    </row>
    <row r="2668" spans="1:25" s="71" customFormat="1" x14ac:dyDescent="0.2">
      <c r="A2668" s="68" t="s">
        <v>27</v>
      </c>
      <c r="B2668" s="68" t="s">
        <v>23</v>
      </c>
      <c r="C2668" s="68" t="s">
        <v>0</v>
      </c>
      <c r="D2668" s="68" t="s">
        <v>287</v>
      </c>
      <c r="E2668" s="78">
        <f>+IF(ISNUMBER(DATA!H3931),DATA!H3931,"n/a")</f>
        <v>79161.59</v>
      </c>
      <c r="F2668" s="79">
        <f>+IF(ISNUMBER(DATA!I3931),DATA!I3931,"n/a")</f>
        <v>0.14933399999999999</v>
      </c>
      <c r="G2668" s="78">
        <f>+IF(ISNUMBER(DATA!J3931),DATA!J3931,"n/a")</f>
        <v>241678.82</v>
      </c>
      <c r="H2668" s="79">
        <f>+IF(ISNUMBER(DATA!K3931),DATA!K3931,"n/a")</f>
        <v>0.170403</v>
      </c>
      <c r="I2668" s="78">
        <f>+IF(ISNUMBER(DATA!L3931),DATA!L3931,"n/a")</f>
        <v>500862.39</v>
      </c>
      <c r="J2668" s="79">
        <f>+IF(ISNUMBER(DATA!M3931),DATA!M3931,"n/a")</f>
        <v>0.16597400000000001</v>
      </c>
      <c r="K2668" s="78">
        <f>+IF(ISNUMBER(DATA!N3931),DATA!N3931,"n/a")</f>
        <v>993622.11</v>
      </c>
      <c r="L2668" s="79">
        <f>+IF(ISNUMBER(DATA!O3931),DATA!O3931,"n/a")</f>
        <v>0.117696</v>
      </c>
      <c r="M2668" s="68"/>
      <c r="N2668" s="68"/>
      <c r="O2668" s="68"/>
      <c r="P2668" s="68"/>
      <c r="Q2668" s="68"/>
      <c r="S2668" s="72"/>
      <c r="U2668" s="72"/>
      <c r="W2668" s="72"/>
      <c r="Y2668" s="72"/>
    </row>
    <row r="2669" spans="1:25" s="71" customFormat="1" x14ac:dyDescent="0.2">
      <c r="A2669" s="68" t="s">
        <v>27</v>
      </c>
      <c r="B2669" s="68" t="s">
        <v>23</v>
      </c>
      <c r="C2669" s="68" t="s">
        <v>0</v>
      </c>
      <c r="D2669" s="68" t="s">
        <v>288</v>
      </c>
      <c r="E2669" s="78">
        <f>+IF(ISNUMBER(DATA!H3932),DATA!H3932,"n/a")</f>
        <v>44137.53</v>
      </c>
      <c r="F2669" s="79">
        <f>+IF(ISNUMBER(DATA!I3932),DATA!I3932,"n/a")</f>
        <v>-0.26386900000000002</v>
      </c>
      <c r="G2669" s="78">
        <f>+IF(ISNUMBER(DATA!J3932),DATA!J3932,"n/a")</f>
        <v>138916.19</v>
      </c>
      <c r="H2669" s="79">
        <f>+IF(ISNUMBER(DATA!K3932),DATA!K3932,"n/a")</f>
        <v>-0.27894000000000002</v>
      </c>
      <c r="I2669" s="78">
        <f>+IF(ISNUMBER(DATA!L3932),DATA!L3932,"n/a")</f>
        <v>363935.06</v>
      </c>
      <c r="J2669" s="79">
        <f>+IF(ISNUMBER(DATA!M3932),DATA!M3932,"n/a")</f>
        <v>-0.118974</v>
      </c>
      <c r="K2669" s="78">
        <f>+IF(ISNUMBER(DATA!N3932),DATA!N3932,"n/a")</f>
        <v>833311.78</v>
      </c>
      <c r="L2669" s="79">
        <f>+IF(ISNUMBER(DATA!O3932),DATA!O3932,"n/a")</f>
        <v>5.0349999999999999E-2</v>
      </c>
      <c r="M2669" s="68"/>
      <c r="N2669" s="68"/>
      <c r="O2669" s="68"/>
      <c r="P2669" s="68"/>
      <c r="Q2669" s="68"/>
      <c r="S2669" s="72"/>
      <c r="U2669" s="72"/>
      <c r="W2669" s="72"/>
      <c r="Y2669" s="72"/>
    </row>
    <row r="2670" spans="1:25" s="71" customFormat="1" x14ac:dyDescent="0.2">
      <c r="A2670" s="68" t="s">
        <v>27</v>
      </c>
      <c r="B2670" s="68" t="s">
        <v>23</v>
      </c>
      <c r="C2670" s="68" t="s">
        <v>0</v>
      </c>
      <c r="D2670" s="68" t="s">
        <v>289</v>
      </c>
      <c r="E2670" s="78">
        <f>+IF(ISNUMBER(DATA!H3933),DATA!H3933,"n/a")</f>
        <v>127045.73</v>
      </c>
      <c r="F2670" s="79">
        <f>+IF(ISNUMBER(DATA!I3933),DATA!I3933,"n/a")</f>
        <v>-1.9443999999999999E-2</v>
      </c>
      <c r="G2670" s="78">
        <f>+IF(ISNUMBER(DATA!J3933),DATA!J3933,"n/a")</f>
        <v>408588.07</v>
      </c>
      <c r="H2670" s="79">
        <f>+IF(ISNUMBER(DATA!K3933),DATA!K3933,"n/a")</f>
        <v>-2.7677E-2</v>
      </c>
      <c r="I2670" s="78">
        <f>+IF(ISNUMBER(DATA!L3933),DATA!L3933,"n/a")</f>
        <v>852960.06</v>
      </c>
      <c r="J2670" s="79">
        <f>+IF(ISNUMBER(DATA!M3933),DATA!M3933,"n/a")</f>
        <v>-2.2078E-2</v>
      </c>
      <c r="K2670" s="78">
        <f>+IF(ISNUMBER(DATA!N3933),DATA!N3933,"n/a")</f>
        <v>1714824.39</v>
      </c>
      <c r="L2670" s="79">
        <f>+IF(ISNUMBER(DATA!O3933),DATA!O3933,"n/a")</f>
        <v>-3.9934999999999998E-2</v>
      </c>
      <c r="M2670" s="68"/>
      <c r="N2670" s="68"/>
      <c r="O2670" s="68"/>
      <c r="P2670" s="68"/>
      <c r="Q2670" s="68"/>
      <c r="S2670" s="72"/>
      <c r="U2670" s="72"/>
      <c r="W2670" s="72"/>
      <c r="Y2670" s="72"/>
    </row>
    <row r="2671" spans="1:25" s="71" customFormat="1" x14ac:dyDescent="0.2">
      <c r="A2671" s="68" t="s">
        <v>27</v>
      </c>
      <c r="B2671" s="68" t="s">
        <v>23</v>
      </c>
      <c r="C2671" s="68" t="s">
        <v>0</v>
      </c>
      <c r="D2671" s="68" t="s">
        <v>290</v>
      </c>
      <c r="E2671" s="78">
        <f>+IF(ISNUMBER(DATA!H3934),DATA!H3934,"n/a")</f>
        <v>55499.74</v>
      </c>
      <c r="F2671" s="79">
        <f>+IF(ISNUMBER(DATA!I3934),DATA!I3934,"n/a")</f>
        <v>7.7392000000000002E-2</v>
      </c>
      <c r="G2671" s="78">
        <f>+IF(ISNUMBER(DATA!J3934),DATA!J3934,"n/a")</f>
        <v>180435.77</v>
      </c>
      <c r="H2671" s="79">
        <f>+IF(ISNUMBER(DATA!K3934),DATA!K3934,"n/a")</f>
        <v>0.16712299999999999</v>
      </c>
      <c r="I2671" s="78">
        <f>+IF(ISNUMBER(DATA!L3934),DATA!L3934,"n/a")</f>
        <v>390198.87</v>
      </c>
      <c r="J2671" s="79">
        <f>+IF(ISNUMBER(DATA!M3934),DATA!M3934,"n/a")</f>
        <v>0.218448</v>
      </c>
      <c r="K2671" s="78">
        <f>+IF(ISNUMBER(DATA!N3934),DATA!N3934,"n/a")</f>
        <v>822861.39</v>
      </c>
      <c r="L2671" s="79">
        <f>+IF(ISNUMBER(DATA!O3934),DATA!O3934,"n/a")</f>
        <v>0.32339200000000001</v>
      </c>
      <c r="M2671" s="68"/>
      <c r="N2671" s="68"/>
      <c r="O2671" s="68"/>
      <c r="P2671" s="68"/>
      <c r="Q2671" s="68"/>
      <c r="S2671" s="72"/>
      <c r="U2671" s="72"/>
      <c r="W2671" s="72"/>
      <c r="Y2671" s="72"/>
    </row>
    <row r="2672" spans="1:25" s="71" customFormat="1" x14ac:dyDescent="0.2">
      <c r="A2672" s="68" t="s">
        <v>27</v>
      </c>
      <c r="B2672" s="68" t="s">
        <v>23</v>
      </c>
      <c r="C2672" s="68" t="s">
        <v>0</v>
      </c>
      <c r="D2672" s="68" t="s">
        <v>291</v>
      </c>
      <c r="E2672" s="78">
        <f>+IF(ISNUMBER(DATA!H3935),DATA!H3935,"n/a")</f>
        <v>64314.47</v>
      </c>
      <c r="F2672" s="79">
        <f>+IF(ISNUMBER(DATA!I3935),DATA!I3935,"n/a")</f>
        <v>-0.33800200000000002</v>
      </c>
      <c r="G2672" s="78">
        <f>+IF(ISNUMBER(DATA!J3935),DATA!J3935,"n/a")</f>
        <v>208314.71</v>
      </c>
      <c r="H2672" s="79">
        <f>+IF(ISNUMBER(DATA!K3935),DATA!K3935,"n/a")</f>
        <v>-0.352659</v>
      </c>
      <c r="I2672" s="78">
        <f>+IF(ISNUMBER(DATA!L3935),DATA!L3935,"n/a")</f>
        <v>534994.06000000006</v>
      </c>
      <c r="J2672" s="79">
        <f>+IF(ISNUMBER(DATA!M3935),DATA!M3935,"n/a")</f>
        <v>-0.25223699999999999</v>
      </c>
      <c r="K2672" s="78">
        <f>+IF(ISNUMBER(DATA!N3935),DATA!N3935,"n/a")</f>
        <v>1256499.8500000001</v>
      </c>
      <c r="L2672" s="79">
        <f>+IF(ISNUMBER(DATA!O3935),DATA!O3935,"n/a")</f>
        <v>-0.101456</v>
      </c>
      <c r="M2672" s="68"/>
      <c r="N2672" s="68"/>
      <c r="O2672" s="68"/>
      <c r="P2672" s="68"/>
      <c r="Q2672" s="68"/>
      <c r="S2672" s="72"/>
      <c r="U2672" s="72"/>
      <c r="W2672" s="72"/>
      <c r="Y2672" s="72"/>
    </row>
    <row r="2673" spans="1:25" s="71" customFormat="1" x14ac:dyDescent="0.2">
      <c r="A2673" s="68" t="s">
        <v>27</v>
      </c>
      <c r="B2673" s="68" t="s">
        <v>23</v>
      </c>
      <c r="C2673" s="68" t="s">
        <v>0</v>
      </c>
      <c r="D2673" s="68" t="s">
        <v>292</v>
      </c>
      <c r="E2673" s="78">
        <f>+IF(ISNUMBER(DATA!H3936),DATA!H3936,"n/a")</f>
        <v>76486.259999999995</v>
      </c>
      <c r="F2673" s="79">
        <f>+IF(ISNUMBER(DATA!I3936),DATA!I3936,"n/a")</f>
        <v>9.2414999999999997E-2</v>
      </c>
      <c r="G2673" s="78">
        <f>+IF(ISNUMBER(DATA!J3936),DATA!J3936,"n/a")</f>
        <v>243061.57</v>
      </c>
      <c r="H2673" s="79">
        <f>+IF(ISNUMBER(DATA!K3936),DATA!K3936,"n/a")</f>
        <v>2.2765000000000001E-2</v>
      </c>
      <c r="I2673" s="78">
        <f>+IF(ISNUMBER(DATA!L3936),DATA!L3936,"n/a")</f>
        <v>493522.77</v>
      </c>
      <c r="J2673" s="79">
        <f>+IF(ISNUMBER(DATA!M3936),DATA!M3936,"n/a")</f>
        <v>-6.8754999999999997E-2</v>
      </c>
      <c r="K2673" s="78">
        <f>+IF(ISNUMBER(DATA!N3936),DATA!N3936,"n/a")</f>
        <v>1006422.6</v>
      </c>
      <c r="L2673" s="79">
        <f>+IF(ISNUMBER(DATA!O3936),DATA!O3936,"n/a")</f>
        <v>-3.5493999999999998E-2</v>
      </c>
      <c r="M2673" s="68"/>
      <c r="N2673" s="68"/>
      <c r="O2673" s="68"/>
      <c r="P2673" s="68"/>
      <c r="Q2673" s="68"/>
      <c r="S2673" s="72"/>
      <c r="U2673" s="72"/>
      <c r="W2673" s="72"/>
      <c r="Y2673" s="72"/>
    </row>
    <row r="2674" spans="1:25" s="71" customFormat="1" x14ac:dyDescent="0.2">
      <c r="A2674" s="68" t="s">
        <v>27</v>
      </c>
      <c r="B2674" s="68" t="s">
        <v>23</v>
      </c>
      <c r="C2674" s="68" t="s">
        <v>0</v>
      </c>
      <c r="D2674" s="68" t="s">
        <v>293</v>
      </c>
      <c r="E2674" s="78">
        <f>+IF(ISNUMBER(DATA!H3937),DATA!H3937,"n/a")</f>
        <v>183678.03</v>
      </c>
      <c r="F2674" s="79">
        <f>+IF(ISNUMBER(DATA!I3937),DATA!I3937,"n/a")</f>
        <v>8.1148999999999999E-2</v>
      </c>
      <c r="G2674" s="78">
        <f>+IF(ISNUMBER(DATA!J3937),DATA!J3937,"n/a")</f>
        <v>592060.11</v>
      </c>
      <c r="H2674" s="79">
        <f>+IF(ISNUMBER(DATA!K3937),DATA!K3937,"n/a")</f>
        <v>8.3970000000000003E-2</v>
      </c>
      <c r="I2674" s="78">
        <f>+IF(ISNUMBER(DATA!L3937),DATA!L3937,"n/a")</f>
        <v>1275629.67</v>
      </c>
      <c r="J2674" s="79">
        <f>+IF(ISNUMBER(DATA!M3937),DATA!M3937,"n/a")</f>
        <v>9.2830999999999997E-2</v>
      </c>
      <c r="K2674" s="78">
        <f>+IF(ISNUMBER(DATA!N3937),DATA!N3937,"n/a")</f>
        <v>2408812.41</v>
      </c>
      <c r="L2674" s="79">
        <f>+IF(ISNUMBER(DATA!O3937),DATA!O3937,"n/a")</f>
        <v>1.8327E-2</v>
      </c>
      <c r="M2674" s="68"/>
      <c r="N2674" s="68"/>
      <c r="O2674" s="68"/>
      <c r="P2674" s="68"/>
      <c r="Q2674" s="68"/>
      <c r="S2674" s="72"/>
      <c r="U2674" s="72"/>
      <c r="W2674" s="72"/>
      <c r="Y2674" s="72"/>
    </row>
    <row r="2675" spans="1:25" s="71" customFormat="1" x14ac:dyDescent="0.2">
      <c r="A2675" s="68" t="s">
        <v>27</v>
      </c>
      <c r="B2675" s="68" t="s">
        <v>23</v>
      </c>
      <c r="C2675" s="68" t="s">
        <v>0</v>
      </c>
      <c r="D2675" s="68" t="s">
        <v>294</v>
      </c>
      <c r="E2675" s="78">
        <f>+IF(ISNUMBER(DATA!H3938),DATA!H3938,"n/a")</f>
        <v>132286.70000000001</v>
      </c>
      <c r="F2675" s="79">
        <f>+IF(ISNUMBER(DATA!I3938),DATA!I3938,"n/a")</f>
        <v>-9.6243999999999996E-2</v>
      </c>
      <c r="G2675" s="78">
        <f>+IF(ISNUMBER(DATA!J3938),DATA!J3938,"n/a")</f>
        <v>547734.46</v>
      </c>
      <c r="H2675" s="79">
        <f>+IF(ISNUMBER(DATA!K3938),DATA!K3938,"n/a")</f>
        <v>0.17441100000000001</v>
      </c>
      <c r="I2675" s="78">
        <f>+IF(ISNUMBER(DATA!L3938),DATA!L3938,"n/a")</f>
        <v>1151469.72</v>
      </c>
      <c r="J2675" s="79">
        <f>+IF(ISNUMBER(DATA!M3938),DATA!M3938,"n/a")</f>
        <v>0.126943</v>
      </c>
      <c r="K2675" s="78">
        <f>+IF(ISNUMBER(DATA!N3938),DATA!N3938,"n/a")</f>
        <v>2189730.84</v>
      </c>
      <c r="L2675" s="79">
        <f>+IF(ISNUMBER(DATA!O3938),DATA!O3938,"n/a")</f>
        <v>8.1776000000000001E-2</v>
      </c>
      <c r="M2675" s="68"/>
      <c r="N2675" s="68"/>
      <c r="O2675" s="68"/>
      <c r="P2675" s="68"/>
      <c r="Q2675" s="68"/>
      <c r="S2675" s="72"/>
      <c r="U2675" s="72"/>
      <c r="W2675" s="72"/>
      <c r="Y2675" s="72"/>
    </row>
    <row r="2676" spans="1:25" s="71" customFormat="1" x14ac:dyDescent="0.2">
      <c r="A2676" s="68" t="s">
        <v>27</v>
      </c>
      <c r="B2676" s="68" t="s">
        <v>23</v>
      </c>
      <c r="C2676" s="68" t="s">
        <v>0</v>
      </c>
      <c r="D2676" s="68" t="s">
        <v>295</v>
      </c>
      <c r="E2676" s="78">
        <f>+IF(ISNUMBER(DATA!H3939),DATA!H3939,"n/a")</f>
        <v>60936.7</v>
      </c>
      <c r="F2676" s="79">
        <f>+IF(ISNUMBER(DATA!I3939),DATA!I3939,"n/a")</f>
        <v>-0.28967599999999999</v>
      </c>
      <c r="G2676" s="78">
        <f>+IF(ISNUMBER(DATA!J3939),DATA!J3939,"n/a")</f>
        <v>191491.56</v>
      </c>
      <c r="H2676" s="79">
        <f>+IF(ISNUMBER(DATA!K3939),DATA!K3939,"n/a")</f>
        <v>-0.29602499999999998</v>
      </c>
      <c r="I2676" s="78">
        <f>+IF(ISNUMBER(DATA!L3939),DATA!L3939,"n/a")</f>
        <v>385357.9</v>
      </c>
      <c r="J2676" s="79">
        <f>+IF(ISNUMBER(DATA!M3939),DATA!M3939,"n/a")</f>
        <v>-0.34358</v>
      </c>
      <c r="K2676" s="78">
        <f>+IF(ISNUMBER(DATA!N3939),DATA!N3939,"n/a")</f>
        <v>818297.87</v>
      </c>
      <c r="L2676" s="79">
        <f>+IF(ISNUMBER(DATA!O3939),DATA!O3939,"n/a")</f>
        <v>-0.35236400000000001</v>
      </c>
      <c r="M2676" s="68"/>
      <c r="N2676" s="68"/>
      <c r="O2676" s="68"/>
      <c r="P2676" s="68"/>
      <c r="Q2676" s="68"/>
      <c r="S2676" s="72"/>
      <c r="U2676" s="72"/>
      <c r="W2676" s="72"/>
      <c r="Y2676" s="72"/>
    </row>
    <row r="2677" spans="1:25" s="71" customFormat="1" x14ac:dyDescent="0.2">
      <c r="A2677" s="68" t="s">
        <v>27</v>
      </c>
      <c r="B2677" s="68" t="s">
        <v>23</v>
      </c>
      <c r="C2677" s="68" t="s">
        <v>0</v>
      </c>
      <c r="D2677" s="68" t="s">
        <v>296</v>
      </c>
      <c r="E2677" s="78">
        <f>+IF(ISNUMBER(DATA!H3940),DATA!H3940,"n/a")</f>
        <v>41986.96</v>
      </c>
      <c r="F2677" s="79">
        <f>+IF(ISNUMBER(DATA!I3940),DATA!I3940,"n/a")</f>
        <v>-0.31997700000000001</v>
      </c>
      <c r="G2677" s="78">
        <f>+IF(ISNUMBER(DATA!J3940),DATA!J3940,"n/a")</f>
        <v>158725.39000000001</v>
      </c>
      <c r="H2677" s="79">
        <f>+IF(ISNUMBER(DATA!K3940),DATA!K3940,"n/a")</f>
        <v>-0.24093600000000001</v>
      </c>
      <c r="I2677" s="78">
        <f>+IF(ISNUMBER(DATA!L3940),DATA!L3940,"n/a")</f>
        <v>326394.55</v>
      </c>
      <c r="J2677" s="79">
        <f>+IF(ISNUMBER(DATA!M3940),DATA!M3940,"n/a")</f>
        <v>-0.262125</v>
      </c>
      <c r="K2677" s="78">
        <f>+IF(ISNUMBER(DATA!N3940),DATA!N3940,"n/a")</f>
        <v>694235.26</v>
      </c>
      <c r="L2677" s="79">
        <f>+IF(ISNUMBER(DATA!O3940),DATA!O3940,"n/a")</f>
        <v>-0.17941099999999999</v>
      </c>
      <c r="M2677" s="68"/>
      <c r="N2677" s="68"/>
      <c r="O2677" s="68"/>
      <c r="P2677" s="68"/>
      <c r="Q2677" s="68"/>
      <c r="S2677" s="72"/>
      <c r="U2677" s="72"/>
      <c r="W2677" s="72"/>
      <c r="Y2677" s="72"/>
    </row>
    <row r="2678" spans="1:25" s="71" customFormat="1" x14ac:dyDescent="0.2">
      <c r="A2678" s="68" t="s">
        <v>27</v>
      </c>
      <c r="B2678" s="68" t="s">
        <v>23</v>
      </c>
      <c r="C2678" s="68" t="s">
        <v>0</v>
      </c>
      <c r="D2678" s="68" t="s">
        <v>297</v>
      </c>
      <c r="E2678" s="78">
        <f>+IF(ISNUMBER(DATA!H3941),DATA!H3941,"n/a")</f>
        <v>96934.24</v>
      </c>
      <c r="F2678" s="79">
        <f>+IF(ISNUMBER(DATA!I3941),DATA!I3941,"n/a")</f>
        <v>0.13617399999999999</v>
      </c>
      <c r="G2678" s="78">
        <f>+IF(ISNUMBER(DATA!J3941),DATA!J3941,"n/a")</f>
        <v>305377.55</v>
      </c>
      <c r="H2678" s="79">
        <f>+IF(ISNUMBER(DATA!K3941),DATA!K3941,"n/a")</f>
        <v>7.2441000000000005E-2</v>
      </c>
      <c r="I2678" s="78">
        <f>+IF(ISNUMBER(DATA!L3941),DATA!L3941,"n/a")</f>
        <v>664546.81000000006</v>
      </c>
      <c r="J2678" s="79">
        <f>+IF(ISNUMBER(DATA!M3941),DATA!M3941,"n/a")</f>
        <v>0.14526900000000001</v>
      </c>
      <c r="K2678" s="78">
        <f>+IF(ISNUMBER(DATA!N3941),DATA!N3941,"n/a")</f>
        <v>1302942.6200000001</v>
      </c>
      <c r="L2678" s="79">
        <f>+IF(ISNUMBER(DATA!O3941),DATA!O3941,"n/a")</f>
        <v>0.13655500000000001</v>
      </c>
      <c r="M2678" s="68"/>
      <c r="N2678" s="68"/>
      <c r="O2678" s="68"/>
      <c r="P2678" s="68"/>
      <c r="Q2678" s="68"/>
      <c r="S2678" s="72"/>
      <c r="U2678" s="72"/>
      <c r="W2678" s="72"/>
      <c r="Y2678" s="72"/>
    </row>
    <row r="2679" spans="1:25" s="71" customFormat="1" x14ac:dyDescent="0.2">
      <c r="A2679" s="68" t="s">
        <v>27</v>
      </c>
      <c r="B2679" s="68" t="s">
        <v>23</v>
      </c>
      <c r="C2679" s="68" t="s">
        <v>0</v>
      </c>
      <c r="D2679" s="68" t="s">
        <v>298</v>
      </c>
      <c r="E2679" s="78">
        <f>+IF(ISNUMBER(DATA!H3942),DATA!H3942,"n/a")</f>
        <v>16477.7</v>
      </c>
      <c r="F2679" s="79">
        <f>+IF(ISNUMBER(DATA!I3942),DATA!I3942,"n/a")</f>
        <v>-0.69124799999999997</v>
      </c>
      <c r="G2679" s="78">
        <f>+IF(ISNUMBER(DATA!J3942),DATA!J3942,"n/a")</f>
        <v>50169.81</v>
      </c>
      <c r="H2679" s="79">
        <f>+IF(ISNUMBER(DATA!K3942),DATA!K3942,"n/a")</f>
        <v>-0.71171200000000001</v>
      </c>
      <c r="I2679" s="78">
        <f>+IF(ISNUMBER(DATA!L3942),DATA!L3942,"n/a")</f>
        <v>109115.51</v>
      </c>
      <c r="J2679" s="79">
        <f>+IF(ISNUMBER(DATA!M3942),DATA!M3942,"n/a")</f>
        <v>-0.69765100000000002</v>
      </c>
      <c r="K2679" s="78">
        <f>+IF(ISNUMBER(DATA!N3942),DATA!N3942,"n/a")</f>
        <v>251267.86</v>
      </c>
      <c r="L2679" s="79">
        <f>+IF(ISNUMBER(DATA!O3942),DATA!O3942,"n/a")</f>
        <v>-0.64061599999999996</v>
      </c>
      <c r="M2679" s="68"/>
      <c r="N2679" s="68"/>
      <c r="O2679" s="68"/>
      <c r="P2679" s="68"/>
      <c r="Q2679" s="68"/>
      <c r="S2679" s="72"/>
      <c r="U2679" s="72"/>
      <c r="W2679" s="72"/>
      <c r="Y2679" s="72"/>
    </row>
    <row r="2680" spans="1:25" s="71" customFormat="1" x14ac:dyDescent="0.2">
      <c r="A2680" s="68" t="s">
        <v>27</v>
      </c>
      <c r="B2680" s="68" t="s">
        <v>23</v>
      </c>
      <c r="C2680" s="68" t="s">
        <v>0</v>
      </c>
      <c r="D2680" s="68" t="s">
        <v>299</v>
      </c>
      <c r="E2680" s="78">
        <f>+IF(ISNUMBER(DATA!H3943),DATA!H3943,"n/a")</f>
        <v>202707.69</v>
      </c>
      <c r="F2680" s="79">
        <f>+IF(ISNUMBER(DATA!I3943),DATA!I3943,"n/a")</f>
        <v>-0.32089299999999998</v>
      </c>
      <c r="G2680" s="78">
        <f>+IF(ISNUMBER(DATA!J3943),DATA!J3943,"n/a")</f>
        <v>645600.43000000005</v>
      </c>
      <c r="H2680" s="79">
        <f>+IF(ISNUMBER(DATA!K3943),DATA!K3943,"n/a")</f>
        <v>-0.35142600000000002</v>
      </c>
      <c r="I2680" s="78">
        <f>+IF(ISNUMBER(DATA!L3943),DATA!L3943,"n/a")</f>
        <v>1409594.07</v>
      </c>
      <c r="J2680" s="79">
        <f>+IF(ISNUMBER(DATA!M3943),DATA!M3943,"n/a")</f>
        <v>-0.31047999999999998</v>
      </c>
      <c r="K2680" s="78">
        <f>+IF(ISNUMBER(DATA!N3943),DATA!N3943,"n/a")</f>
        <v>3660312.7</v>
      </c>
      <c r="L2680" s="79">
        <f>+IF(ISNUMBER(DATA!O3943),DATA!O3943,"n/a")</f>
        <v>-0.162883</v>
      </c>
      <c r="M2680" s="68"/>
      <c r="N2680" s="68"/>
      <c r="O2680" s="68"/>
      <c r="P2680" s="68"/>
      <c r="Q2680" s="68"/>
      <c r="S2680" s="72"/>
      <c r="U2680" s="72"/>
      <c r="W2680" s="72"/>
      <c r="Y2680" s="72"/>
    </row>
    <row r="2681" spans="1:25" s="71" customFormat="1" x14ac:dyDescent="0.2">
      <c r="A2681" s="68" t="s">
        <v>27</v>
      </c>
      <c r="B2681" s="68" t="s">
        <v>23</v>
      </c>
      <c r="C2681" s="68" t="s">
        <v>0</v>
      </c>
      <c r="D2681" s="68" t="s">
        <v>300</v>
      </c>
      <c r="E2681" s="78">
        <f>+IF(ISNUMBER(DATA!H3944),DATA!H3944,"n/a")</f>
        <v>8931.52</v>
      </c>
      <c r="F2681" s="79">
        <f>+IF(ISNUMBER(DATA!I3944),DATA!I3944,"n/a")</f>
        <v>-0.66613699999999998</v>
      </c>
      <c r="G2681" s="78">
        <f>+IF(ISNUMBER(DATA!J3944),DATA!J3944,"n/a")</f>
        <v>42504.12</v>
      </c>
      <c r="H2681" s="79">
        <f>+IF(ISNUMBER(DATA!K3944),DATA!K3944,"n/a")</f>
        <v>-0.50222900000000004</v>
      </c>
      <c r="I2681" s="78">
        <f>+IF(ISNUMBER(DATA!L3944),DATA!L3944,"n/a")</f>
        <v>77931.05</v>
      </c>
      <c r="J2681" s="79">
        <f>+IF(ISNUMBER(DATA!M3944),DATA!M3944,"n/a")</f>
        <v>-0.56406599999999996</v>
      </c>
      <c r="K2681" s="78">
        <f>+IF(ISNUMBER(DATA!N3944),DATA!N3944,"n/a")</f>
        <v>175043.97</v>
      </c>
      <c r="L2681" s="79">
        <f>+IF(ISNUMBER(DATA!O3944),DATA!O3944,"n/a")</f>
        <v>-0.48232799999999998</v>
      </c>
      <c r="M2681" s="68"/>
      <c r="N2681" s="68"/>
      <c r="O2681" s="68"/>
      <c r="P2681" s="68"/>
      <c r="Q2681" s="68"/>
      <c r="S2681" s="72"/>
      <c r="U2681" s="72"/>
      <c r="W2681" s="72"/>
      <c r="Y2681" s="72"/>
    </row>
    <row r="2682" spans="1:25" s="71" customFormat="1" x14ac:dyDescent="0.2">
      <c r="A2682" s="68" t="s">
        <v>27</v>
      </c>
      <c r="B2682" s="68" t="s">
        <v>23</v>
      </c>
      <c r="C2682" s="68" t="s">
        <v>0</v>
      </c>
      <c r="D2682" s="68" t="s">
        <v>301</v>
      </c>
      <c r="E2682" s="78">
        <f>+IF(ISNUMBER(DATA!H3945),DATA!H3945,"n/a")</f>
        <v>278688.39</v>
      </c>
      <c r="F2682" s="79">
        <f>+IF(ISNUMBER(DATA!I3945),DATA!I3945,"n/a")</f>
        <v>0.186282</v>
      </c>
      <c r="G2682" s="78">
        <f>+IF(ISNUMBER(DATA!J3945),DATA!J3945,"n/a")</f>
        <v>885467.54</v>
      </c>
      <c r="H2682" s="79">
        <f>+IF(ISNUMBER(DATA!K3945),DATA!K3945,"n/a")</f>
        <v>0.16175899999999999</v>
      </c>
      <c r="I2682" s="78">
        <f>+IF(ISNUMBER(DATA!L3945),DATA!L3945,"n/a")</f>
        <v>1834211.32</v>
      </c>
      <c r="J2682" s="79">
        <f>+IF(ISNUMBER(DATA!M3945),DATA!M3945,"n/a")</f>
        <v>0.207201</v>
      </c>
      <c r="K2682" s="78">
        <f>+IF(ISNUMBER(DATA!N3945),DATA!N3945,"n/a")</f>
        <v>3568625.86</v>
      </c>
      <c r="L2682" s="79">
        <f>+IF(ISNUMBER(DATA!O3945),DATA!O3945,"n/a")</f>
        <v>0.15732699999999999</v>
      </c>
      <c r="M2682" s="68"/>
      <c r="N2682" s="68"/>
      <c r="O2682" s="68"/>
      <c r="P2682" s="68"/>
      <c r="Q2682" s="68"/>
      <c r="S2682" s="72"/>
      <c r="U2682" s="72"/>
      <c r="W2682" s="72"/>
      <c r="Y2682" s="72"/>
    </row>
    <row r="2683" spans="1:25" s="71" customFormat="1" x14ac:dyDescent="0.2">
      <c r="A2683" s="68" t="s">
        <v>27</v>
      </c>
      <c r="B2683" s="68" t="s">
        <v>23</v>
      </c>
      <c r="C2683" s="68" t="s">
        <v>0</v>
      </c>
      <c r="D2683" s="68" t="s">
        <v>302</v>
      </c>
      <c r="E2683" s="78">
        <f>+IF(ISNUMBER(DATA!H3946),DATA!H3946,"n/a")</f>
        <v>9575.49</v>
      </c>
      <c r="F2683" s="79">
        <f>+IF(ISNUMBER(DATA!I3946),DATA!I3946,"n/a")</f>
        <v>0.18681300000000001</v>
      </c>
      <c r="G2683" s="78">
        <f>+IF(ISNUMBER(DATA!J3946),DATA!J3946,"n/a")</f>
        <v>31029.17</v>
      </c>
      <c r="H2683" s="79">
        <f>+IF(ISNUMBER(DATA!K3946),DATA!K3946,"n/a")</f>
        <v>0.19107099999999999</v>
      </c>
      <c r="I2683" s="78">
        <f>+IF(ISNUMBER(DATA!L3946),DATA!L3946,"n/a")</f>
        <v>67978.58</v>
      </c>
      <c r="J2683" s="79">
        <f>+IF(ISNUMBER(DATA!M3946),DATA!M3946,"n/a")</f>
        <v>-0.69825800000000005</v>
      </c>
      <c r="K2683" s="78">
        <f>+IF(ISNUMBER(DATA!N3946),DATA!N3946,"n/a")</f>
        <v>137873.62</v>
      </c>
      <c r="L2683" s="79">
        <f>+IF(ISNUMBER(DATA!O3946),DATA!O3946,"n/a")</f>
        <v>-0.80607200000000001</v>
      </c>
      <c r="M2683" s="68"/>
      <c r="N2683" s="68"/>
      <c r="O2683" s="68"/>
      <c r="P2683" s="68"/>
      <c r="Q2683" s="68"/>
      <c r="S2683" s="72"/>
      <c r="U2683" s="72"/>
      <c r="W2683" s="72"/>
      <c r="Y2683" s="72"/>
    </row>
    <row r="2684" spans="1:25" s="71" customFormat="1" x14ac:dyDescent="0.2">
      <c r="A2684" s="68" t="s">
        <v>27</v>
      </c>
      <c r="B2684" s="68" t="s">
        <v>23</v>
      </c>
      <c r="C2684" s="68" t="s">
        <v>0</v>
      </c>
      <c r="D2684" s="68" t="s">
        <v>303</v>
      </c>
      <c r="E2684" s="78">
        <f>+IF(ISNUMBER(DATA!H3947),DATA!H3947,"n/a")</f>
        <v>24665.49</v>
      </c>
      <c r="F2684" s="79">
        <f>+IF(ISNUMBER(DATA!I3947),DATA!I3947,"n/a")</f>
        <v>-0.61996600000000002</v>
      </c>
      <c r="G2684" s="78">
        <f>+IF(ISNUMBER(DATA!J3947),DATA!J3947,"n/a")</f>
        <v>80280.960000000006</v>
      </c>
      <c r="H2684" s="79">
        <f>+IF(ISNUMBER(DATA!K3947),DATA!K3947,"n/a")</f>
        <v>-0.63657799999999998</v>
      </c>
      <c r="I2684" s="78">
        <f>+IF(ISNUMBER(DATA!L3947),DATA!L3947,"n/a")</f>
        <v>279501.86</v>
      </c>
      <c r="J2684" s="79">
        <f>+IF(ISNUMBER(DATA!M3947),DATA!M3947,"n/a")</f>
        <v>-0.50808299999999995</v>
      </c>
      <c r="K2684" s="78">
        <f>+IF(ISNUMBER(DATA!N3947),DATA!N3947,"n/a")</f>
        <v>829645.27</v>
      </c>
      <c r="L2684" s="79">
        <f>+IF(ISNUMBER(DATA!O3947),DATA!O3947,"n/a")</f>
        <v>-0.322405</v>
      </c>
      <c r="M2684" s="68"/>
      <c r="N2684" s="68"/>
      <c r="O2684" s="68"/>
      <c r="P2684" s="68"/>
      <c r="Q2684" s="68"/>
      <c r="S2684" s="72"/>
      <c r="U2684" s="72"/>
      <c r="W2684" s="72"/>
      <c r="Y2684" s="72"/>
    </row>
    <row r="2685" spans="1:25" s="71" customFormat="1" x14ac:dyDescent="0.2">
      <c r="A2685" s="68" t="s">
        <v>27</v>
      </c>
      <c r="B2685" s="68" t="s">
        <v>23</v>
      </c>
      <c r="C2685" s="68" t="s">
        <v>0</v>
      </c>
      <c r="D2685" s="68" t="s">
        <v>304</v>
      </c>
      <c r="E2685" s="78">
        <f>+IF(ISNUMBER(DATA!H3948),DATA!H3948,"n/a")</f>
        <v>36052.86</v>
      </c>
      <c r="F2685" s="79">
        <f>+IF(ISNUMBER(DATA!I3948),DATA!I3948,"n/a")</f>
        <v>-0.377523</v>
      </c>
      <c r="G2685" s="78">
        <f>+IF(ISNUMBER(DATA!J3948),DATA!J3948,"n/a")</f>
        <v>129985.02</v>
      </c>
      <c r="H2685" s="79">
        <f>+IF(ISNUMBER(DATA!K3948),DATA!K3948,"n/a")</f>
        <v>-0.283829</v>
      </c>
      <c r="I2685" s="78">
        <f>+IF(ISNUMBER(DATA!L3948),DATA!L3948,"n/a")</f>
        <v>268003.21999999997</v>
      </c>
      <c r="J2685" s="79">
        <f>+IF(ISNUMBER(DATA!M3948),DATA!M3948,"n/a")</f>
        <v>-0.29167700000000002</v>
      </c>
      <c r="K2685" s="78">
        <f>+IF(ISNUMBER(DATA!N3948),DATA!N3948,"n/a")</f>
        <v>557740.51</v>
      </c>
      <c r="L2685" s="79">
        <f>+IF(ISNUMBER(DATA!O3948),DATA!O3948,"n/a")</f>
        <v>-0.22949800000000001</v>
      </c>
      <c r="M2685" s="68"/>
      <c r="N2685" s="68"/>
      <c r="O2685" s="68"/>
      <c r="P2685" s="68"/>
      <c r="Q2685" s="68"/>
      <c r="S2685" s="72"/>
      <c r="U2685" s="72"/>
      <c r="W2685" s="72"/>
      <c r="Y2685" s="72"/>
    </row>
    <row r="2686" spans="1:25" s="71" customFormat="1" x14ac:dyDescent="0.2">
      <c r="A2686" s="68" t="s">
        <v>27</v>
      </c>
      <c r="B2686" s="68" t="s">
        <v>23</v>
      </c>
      <c r="C2686" s="68" t="s">
        <v>0</v>
      </c>
      <c r="D2686" s="68" t="s">
        <v>305</v>
      </c>
      <c r="E2686" s="78">
        <f>+IF(ISNUMBER(DATA!H3949),DATA!H3949,"n/a")</f>
        <v>80680.06</v>
      </c>
      <c r="F2686" s="79">
        <f>+IF(ISNUMBER(DATA!I3949),DATA!I3949,"n/a")</f>
        <v>0.25914100000000001</v>
      </c>
      <c r="G2686" s="78">
        <f>+IF(ISNUMBER(DATA!J3949),DATA!J3949,"n/a")</f>
        <v>239088.89</v>
      </c>
      <c r="H2686" s="79">
        <f>+IF(ISNUMBER(DATA!K3949),DATA!K3949,"n/a")</f>
        <v>0.19855600000000001</v>
      </c>
      <c r="I2686" s="78">
        <f>+IF(ISNUMBER(DATA!L3949),DATA!L3949,"n/a")</f>
        <v>515445.02</v>
      </c>
      <c r="J2686" s="79">
        <f>+IF(ISNUMBER(DATA!M3949),DATA!M3949,"n/a")</f>
        <v>0.25668400000000002</v>
      </c>
      <c r="K2686" s="78">
        <f>+IF(ISNUMBER(DATA!N3949),DATA!N3949,"n/a")</f>
        <v>982313.19</v>
      </c>
      <c r="L2686" s="79">
        <f>+IF(ISNUMBER(DATA!O3949),DATA!O3949,"n/a")</f>
        <v>0.29791400000000001</v>
      </c>
      <c r="M2686" s="68"/>
      <c r="N2686" s="68"/>
      <c r="O2686" s="68"/>
      <c r="P2686" s="68"/>
      <c r="Q2686" s="68"/>
      <c r="S2686" s="72"/>
      <c r="U2686" s="72"/>
      <c r="W2686" s="72"/>
      <c r="Y2686" s="72"/>
    </row>
    <row r="2687" spans="1:25" s="71" customFormat="1" x14ac:dyDescent="0.2">
      <c r="A2687" s="68" t="s">
        <v>27</v>
      </c>
      <c r="B2687" s="68" t="s">
        <v>23</v>
      </c>
      <c r="C2687" s="68" t="s">
        <v>0</v>
      </c>
      <c r="D2687" s="68" t="s">
        <v>306</v>
      </c>
      <c r="E2687" s="78">
        <f>+IF(ISNUMBER(DATA!H3950),DATA!H3950,"n/a")</f>
        <v>320305.52</v>
      </c>
      <c r="F2687" s="79">
        <f>+IF(ISNUMBER(DATA!I3950),DATA!I3950,"n/a")</f>
        <v>0.23402899999999999</v>
      </c>
      <c r="G2687" s="78">
        <f>+IF(ISNUMBER(DATA!J3950),DATA!J3950,"n/a")</f>
        <v>1063407.5</v>
      </c>
      <c r="H2687" s="79">
        <f>+IF(ISNUMBER(DATA!K3950),DATA!K3950,"n/a")</f>
        <v>0.184089</v>
      </c>
      <c r="I2687" s="78">
        <f>+IF(ISNUMBER(DATA!L3950),DATA!L3950,"n/a")</f>
        <v>2292330.56</v>
      </c>
      <c r="J2687" s="79">
        <f>+IF(ISNUMBER(DATA!M3950),DATA!M3950,"n/a")</f>
        <v>0.15063399999999999</v>
      </c>
      <c r="K2687" s="78">
        <f>+IF(ISNUMBER(DATA!N3950),DATA!N3950,"n/a")</f>
        <v>4242152.38</v>
      </c>
      <c r="L2687" s="79">
        <f>+IF(ISNUMBER(DATA!O3950),DATA!O3950,"n/a")</f>
        <v>2.41E-4</v>
      </c>
      <c r="M2687" s="68"/>
      <c r="N2687" s="68"/>
      <c r="O2687" s="68"/>
      <c r="P2687" s="68"/>
      <c r="Q2687" s="68"/>
      <c r="S2687" s="72"/>
      <c r="U2687" s="72"/>
      <c r="W2687" s="72"/>
      <c r="Y2687" s="72"/>
    </row>
    <row r="2688" spans="1:25" s="71" customFormat="1" x14ac:dyDescent="0.2">
      <c r="A2688" s="68" t="s">
        <v>27</v>
      </c>
      <c r="B2688" s="68" t="s">
        <v>23</v>
      </c>
      <c r="C2688" s="68" t="s">
        <v>0</v>
      </c>
      <c r="D2688" s="68" t="s">
        <v>307</v>
      </c>
      <c r="E2688" s="78">
        <f>+IF(ISNUMBER(DATA!H3951),DATA!H3951,"n/a")</f>
        <v>146262.35</v>
      </c>
      <c r="F2688" s="79">
        <f>+IF(ISNUMBER(DATA!I3951),DATA!I3951,"n/a")</f>
        <v>-0.147343</v>
      </c>
      <c r="G2688" s="78">
        <f>+IF(ISNUMBER(DATA!J3951),DATA!J3951,"n/a")</f>
        <v>467412.07</v>
      </c>
      <c r="H2688" s="79">
        <f>+IF(ISNUMBER(DATA!K3951),DATA!K3951,"n/a")</f>
        <v>-0.15427199999999999</v>
      </c>
      <c r="I2688" s="78">
        <f>+IF(ISNUMBER(DATA!L3951),DATA!L3951,"n/a")</f>
        <v>1085927.3899999999</v>
      </c>
      <c r="J2688" s="79">
        <f>+IF(ISNUMBER(DATA!M3951),DATA!M3951,"n/a")</f>
        <v>-4.2397999999999998E-2</v>
      </c>
      <c r="K2688" s="78">
        <f>+IF(ISNUMBER(DATA!N3951),DATA!N3951,"n/a")</f>
        <v>2332943.27</v>
      </c>
      <c r="L2688" s="79">
        <f>+IF(ISNUMBER(DATA!O3951),DATA!O3951,"n/a")</f>
        <v>5.9938999999999999E-2</v>
      </c>
      <c r="M2688" s="68"/>
      <c r="N2688" s="68"/>
      <c r="O2688" s="68"/>
      <c r="P2688" s="68"/>
      <c r="Q2688" s="68"/>
      <c r="S2688" s="72"/>
      <c r="U2688" s="72"/>
      <c r="W2688" s="72"/>
      <c r="Y2688" s="72"/>
    </row>
    <row r="2689" spans="1:25" s="71" customFormat="1" x14ac:dyDescent="0.2">
      <c r="A2689" s="68" t="s">
        <v>27</v>
      </c>
      <c r="B2689" s="68" t="s">
        <v>23</v>
      </c>
      <c r="C2689" s="68" t="s">
        <v>0</v>
      </c>
      <c r="D2689" s="68" t="s">
        <v>308</v>
      </c>
      <c r="E2689" s="78">
        <f>+IF(ISNUMBER(DATA!H3952),DATA!H3952,"n/a")</f>
        <v>5543.67</v>
      </c>
      <c r="F2689" s="79">
        <f>+IF(ISNUMBER(DATA!I3952),DATA!I3952,"n/a")</f>
        <v>-0.72022699999999995</v>
      </c>
      <c r="G2689" s="78">
        <f>+IF(ISNUMBER(DATA!J3952),DATA!J3952,"n/a")</f>
        <v>17655.84</v>
      </c>
      <c r="H2689" s="79">
        <f>+IF(ISNUMBER(DATA!K3952),DATA!K3952,"n/a")</f>
        <v>-0.74537399999999998</v>
      </c>
      <c r="I2689" s="78">
        <f>+IF(ISNUMBER(DATA!L3952),DATA!L3952,"n/a")</f>
        <v>39642.36</v>
      </c>
      <c r="J2689" s="79">
        <f>+IF(ISNUMBER(DATA!M3952),DATA!M3952,"n/a")</f>
        <v>-0.73086300000000004</v>
      </c>
      <c r="K2689" s="78">
        <f>+IF(ISNUMBER(DATA!N3952),DATA!N3952,"n/a")</f>
        <v>124881.82</v>
      </c>
      <c r="L2689" s="79">
        <f>+IF(ISNUMBER(DATA!O3952),DATA!O3952,"n/a")</f>
        <v>-0.56302200000000002</v>
      </c>
      <c r="M2689" s="68"/>
      <c r="N2689" s="68"/>
      <c r="O2689" s="68"/>
      <c r="P2689" s="68"/>
      <c r="Q2689" s="68"/>
      <c r="S2689" s="72"/>
      <c r="U2689" s="72"/>
      <c r="W2689" s="72"/>
      <c r="Y2689" s="72"/>
    </row>
    <row r="2690" spans="1:25" s="71" customFormat="1" x14ac:dyDescent="0.2">
      <c r="A2690" s="68" t="s">
        <v>27</v>
      </c>
      <c r="B2690" s="68" t="s">
        <v>23</v>
      </c>
      <c r="C2690" s="68" t="s">
        <v>0</v>
      </c>
      <c r="D2690" s="68" t="s">
        <v>309</v>
      </c>
      <c r="E2690" s="78">
        <f>+IF(ISNUMBER(DATA!H3953),DATA!H3953,"n/a")</f>
        <v>179152.49</v>
      </c>
      <c r="F2690" s="79">
        <f>+IF(ISNUMBER(DATA!I3953),DATA!I3953,"n/a")</f>
        <v>0.13144800000000001</v>
      </c>
      <c r="G2690" s="78">
        <f>+IF(ISNUMBER(DATA!J3953),DATA!J3953,"n/a")</f>
        <v>559325.68000000005</v>
      </c>
      <c r="H2690" s="79">
        <f>+IF(ISNUMBER(DATA!K3953),DATA!K3953,"n/a")</f>
        <v>0.107367</v>
      </c>
      <c r="I2690" s="78">
        <f>+IF(ISNUMBER(DATA!L3953),DATA!L3953,"n/a")</f>
        <v>1170327.17</v>
      </c>
      <c r="J2690" s="79">
        <f>+IF(ISNUMBER(DATA!M3953),DATA!M3953,"n/a")</f>
        <v>0.17741799999999999</v>
      </c>
      <c r="K2690" s="78">
        <f>+IF(ISNUMBER(DATA!N3953),DATA!N3953,"n/a")</f>
        <v>2283214.73</v>
      </c>
      <c r="L2690" s="79">
        <f>+IF(ISNUMBER(DATA!O3953),DATA!O3953,"n/a")</f>
        <v>0.14895900000000001</v>
      </c>
      <c r="M2690" s="68"/>
      <c r="N2690" s="68"/>
      <c r="O2690" s="68"/>
      <c r="P2690" s="68"/>
      <c r="Q2690" s="68"/>
      <c r="S2690" s="72"/>
      <c r="U2690" s="72"/>
      <c r="W2690" s="72"/>
      <c r="Y2690" s="72"/>
    </row>
    <row r="2691" spans="1:25" s="71" customFormat="1" x14ac:dyDescent="0.2">
      <c r="A2691" s="68" t="s">
        <v>27</v>
      </c>
      <c r="B2691" s="68" t="s">
        <v>23</v>
      </c>
      <c r="C2691" s="68" t="s">
        <v>0</v>
      </c>
      <c r="D2691" s="68" t="s">
        <v>310</v>
      </c>
      <c r="E2691" s="78">
        <f>+IF(ISNUMBER(DATA!H3954),DATA!H3954,"n/a")</f>
        <v>26357.33</v>
      </c>
      <c r="F2691" s="79">
        <f>+IF(ISNUMBER(DATA!I3954),DATA!I3954,"n/a")</f>
        <v>-0.25640499999999999</v>
      </c>
      <c r="G2691" s="78">
        <f>+IF(ISNUMBER(DATA!J3954),DATA!J3954,"n/a")</f>
        <v>103924.91</v>
      </c>
      <c r="H2691" s="79">
        <f>+IF(ISNUMBER(DATA!K3954),DATA!K3954,"n/a")</f>
        <v>-0.164325</v>
      </c>
      <c r="I2691" s="78">
        <f>+IF(ISNUMBER(DATA!L3954),DATA!L3954,"n/a")</f>
        <v>223454.26</v>
      </c>
      <c r="J2691" s="79">
        <f>+IF(ISNUMBER(DATA!M3954),DATA!M3954,"n/a")</f>
        <v>-0.17349400000000001</v>
      </c>
      <c r="K2691" s="78">
        <f>+IF(ISNUMBER(DATA!N3954),DATA!N3954,"n/a")</f>
        <v>458791.84</v>
      </c>
      <c r="L2691" s="79">
        <f>+IF(ISNUMBER(DATA!O3954),DATA!O3954,"n/a")</f>
        <v>-0.12037399999999999</v>
      </c>
      <c r="M2691" s="68"/>
      <c r="N2691" s="68"/>
      <c r="O2691" s="68"/>
      <c r="P2691" s="68"/>
      <c r="Q2691" s="68"/>
      <c r="S2691" s="72"/>
      <c r="U2691" s="72"/>
      <c r="W2691" s="72"/>
      <c r="Y2691" s="72"/>
    </row>
    <row r="2692" spans="1:25" s="71" customFormat="1" x14ac:dyDescent="0.2">
      <c r="A2692" s="68" t="s">
        <v>27</v>
      </c>
      <c r="B2692" s="68" t="s">
        <v>23</v>
      </c>
      <c r="C2692" s="68" t="s">
        <v>0</v>
      </c>
      <c r="D2692" s="68" t="s">
        <v>311</v>
      </c>
      <c r="E2692" s="78">
        <f>+IF(ISNUMBER(DATA!H3955),DATA!H3955,"n/a")</f>
        <v>202968.64</v>
      </c>
      <c r="F2692" s="79">
        <f>+IF(ISNUMBER(DATA!I3955),DATA!I3955,"n/a")</f>
        <v>0.22774900000000001</v>
      </c>
      <c r="G2692" s="78">
        <f>+IF(ISNUMBER(DATA!J3955),DATA!J3955,"n/a")</f>
        <v>664641.72</v>
      </c>
      <c r="H2692" s="79">
        <f>+IF(ISNUMBER(DATA!K3955),DATA!K3955,"n/a")</f>
        <v>0.242647</v>
      </c>
      <c r="I2692" s="78">
        <f>+IF(ISNUMBER(DATA!L3955),DATA!L3955,"n/a")</f>
        <v>1430842.69</v>
      </c>
      <c r="J2692" s="79">
        <f>+IF(ISNUMBER(DATA!M3955),DATA!M3955,"n/a")</f>
        <v>0.237459</v>
      </c>
      <c r="K2692" s="78">
        <f>+IF(ISNUMBER(DATA!N3955),DATA!N3955,"n/a")</f>
        <v>2681779.62</v>
      </c>
      <c r="L2692" s="79">
        <f>+IF(ISNUMBER(DATA!O3955),DATA!O3955,"n/a")</f>
        <v>0.118937</v>
      </c>
      <c r="M2692" s="68"/>
      <c r="N2692" s="68"/>
      <c r="O2692" s="68"/>
      <c r="P2692" s="68"/>
      <c r="Q2692" s="68"/>
      <c r="S2692" s="72"/>
      <c r="U2692" s="72"/>
      <c r="W2692" s="72"/>
      <c r="Y2692" s="72"/>
    </row>
    <row r="2693" spans="1:25" s="71" customFormat="1" x14ac:dyDescent="0.2">
      <c r="A2693" s="68" t="s">
        <v>27</v>
      </c>
      <c r="B2693" s="68" t="s">
        <v>23</v>
      </c>
      <c r="C2693" s="68" t="s">
        <v>0</v>
      </c>
      <c r="D2693" s="68" t="s">
        <v>312</v>
      </c>
      <c r="E2693" s="78">
        <f>+IF(ISNUMBER(DATA!H3956),DATA!H3956,"n/a")</f>
        <v>91074.68</v>
      </c>
      <c r="F2693" s="79">
        <f>+IF(ISNUMBER(DATA!I3956),DATA!I3956,"n/a")</f>
        <v>6.7274E-2</v>
      </c>
      <c r="G2693" s="78">
        <f>+IF(ISNUMBER(DATA!J3956),DATA!J3956,"n/a")</f>
        <v>275620.77</v>
      </c>
      <c r="H2693" s="79">
        <f>+IF(ISNUMBER(DATA!K3956),DATA!K3956,"n/a")</f>
        <v>3.2940000000000001E-3</v>
      </c>
      <c r="I2693" s="78">
        <f>+IF(ISNUMBER(DATA!L3956),DATA!L3956,"n/a")</f>
        <v>594806.12</v>
      </c>
      <c r="J2693" s="79">
        <f>+IF(ISNUMBER(DATA!M3956),DATA!M3956,"n/a")</f>
        <v>1.9077E-2</v>
      </c>
      <c r="K2693" s="78">
        <f>+IF(ISNUMBER(DATA!N3956),DATA!N3956,"n/a")</f>
        <v>1273827.9099999999</v>
      </c>
      <c r="L2693" s="79">
        <f>+IF(ISNUMBER(DATA!O3956),DATA!O3956,"n/a")</f>
        <v>8.2785999999999998E-2</v>
      </c>
      <c r="M2693" s="68"/>
      <c r="N2693" s="68"/>
      <c r="O2693" s="68"/>
      <c r="P2693" s="68"/>
      <c r="Q2693" s="68"/>
      <c r="S2693" s="72"/>
      <c r="U2693" s="72"/>
      <c r="W2693" s="72"/>
      <c r="Y2693" s="72"/>
    </row>
    <row r="2694" spans="1:25" s="71" customFormat="1" x14ac:dyDescent="0.2">
      <c r="A2694" s="68" t="s">
        <v>27</v>
      </c>
      <c r="B2694" s="68" t="s">
        <v>23</v>
      </c>
      <c r="C2694" s="68" t="s">
        <v>0</v>
      </c>
      <c r="D2694" s="68" t="s">
        <v>313</v>
      </c>
      <c r="E2694" s="78">
        <f>+IF(ISNUMBER(DATA!H3957),DATA!H3957,"n/a")</f>
        <v>119472.24</v>
      </c>
      <c r="F2694" s="79">
        <f>+IF(ISNUMBER(DATA!I3957),DATA!I3957,"n/a")</f>
        <v>9.5820000000000002E-2</v>
      </c>
      <c r="G2694" s="78">
        <f>+IF(ISNUMBER(DATA!J3957),DATA!J3957,"n/a")</f>
        <v>375329.66</v>
      </c>
      <c r="H2694" s="79">
        <f>+IF(ISNUMBER(DATA!K3957),DATA!K3957,"n/a")</f>
        <v>0.11153</v>
      </c>
      <c r="I2694" s="78">
        <f>+IF(ISNUMBER(DATA!L3957),DATA!L3957,"n/a")</f>
        <v>833080.53</v>
      </c>
      <c r="J2694" s="79">
        <f>+IF(ISNUMBER(DATA!M3957),DATA!M3957,"n/a")</f>
        <v>0.105812</v>
      </c>
      <c r="K2694" s="78">
        <f>+IF(ISNUMBER(DATA!N3957),DATA!N3957,"n/a")</f>
        <v>1661412.89</v>
      </c>
      <c r="L2694" s="79">
        <f>+IF(ISNUMBER(DATA!O3957),DATA!O3957,"n/a")</f>
        <v>5.6367E-2</v>
      </c>
      <c r="M2694" s="68"/>
      <c r="N2694" s="68"/>
      <c r="O2694" s="68"/>
      <c r="P2694" s="68"/>
      <c r="Q2694" s="68"/>
      <c r="S2694" s="72"/>
      <c r="U2694" s="72"/>
      <c r="W2694" s="72"/>
      <c r="Y2694" s="72"/>
    </row>
    <row r="2695" spans="1:25" s="71" customFormat="1" x14ac:dyDescent="0.2">
      <c r="A2695" s="68" t="s">
        <v>27</v>
      </c>
      <c r="B2695" s="68" t="s">
        <v>23</v>
      </c>
      <c r="C2695" s="68" t="s">
        <v>0</v>
      </c>
      <c r="D2695" s="68" t="s">
        <v>314</v>
      </c>
      <c r="E2695" s="78">
        <f>+IF(ISNUMBER(DATA!H3958),DATA!H3958,"n/a")</f>
        <v>38661.629999999997</v>
      </c>
      <c r="F2695" s="79">
        <f>+IF(ISNUMBER(DATA!I3958),DATA!I3958,"n/a")</f>
        <v>-0.50358000000000003</v>
      </c>
      <c r="G2695" s="78">
        <f>+IF(ISNUMBER(DATA!J3958),DATA!J3958,"n/a")</f>
        <v>134429.4</v>
      </c>
      <c r="H2695" s="79">
        <f>+IF(ISNUMBER(DATA!K3958),DATA!K3958,"n/a")</f>
        <v>-0.56729600000000002</v>
      </c>
      <c r="I2695" s="78">
        <f>+IF(ISNUMBER(DATA!L3958),DATA!L3958,"n/a")</f>
        <v>266900.36</v>
      </c>
      <c r="J2695" s="79">
        <f>+IF(ISNUMBER(DATA!M3958),DATA!M3958,"n/a")</f>
        <v>-0.607908</v>
      </c>
      <c r="K2695" s="78">
        <f>+IF(ISNUMBER(DATA!N3958),DATA!N3958,"n/a")</f>
        <v>792701.83</v>
      </c>
      <c r="L2695" s="79">
        <f>+IF(ISNUMBER(DATA!O3958),DATA!O3958,"n/a")</f>
        <v>-0.39652900000000002</v>
      </c>
      <c r="M2695" s="68"/>
      <c r="N2695" s="68"/>
      <c r="O2695" s="68"/>
      <c r="P2695" s="68"/>
      <c r="Q2695" s="68"/>
      <c r="S2695" s="72"/>
      <c r="U2695" s="72"/>
      <c r="W2695" s="72"/>
      <c r="Y2695" s="72"/>
    </row>
    <row r="2696" spans="1:25" s="71" customFormat="1" x14ac:dyDescent="0.2">
      <c r="A2696" s="68" t="s">
        <v>27</v>
      </c>
      <c r="B2696" s="68" t="s">
        <v>23</v>
      </c>
      <c r="C2696" s="68" t="s">
        <v>0</v>
      </c>
      <c r="D2696" s="68" t="s">
        <v>315</v>
      </c>
      <c r="E2696" s="78">
        <f>+IF(ISNUMBER(DATA!H3959),DATA!H3959,"n/a")</f>
        <v>104575.05</v>
      </c>
      <c r="F2696" s="79">
        <f>+IF(ISNUMBER(DATA!I3959),DATA!I3959,"n/a")</f>
        <v>7.3843000000000006E-2</v>
      </c>
      <c r="G2696" s="78">
        <f>+IF(ISNUMBER(DATA!J3959),DATA!J3959,"n/a")</f>
        <v>322833.62</v>
      </c>
      <c r="H2696" s="79">
        <f>+IF(ISNUMBER(DATA!K3959),DATA!K3959,"n/a")</f>
        <v>6.7089999999999997E-3</v>
      </c>
      <c r="I2696" s="78">
        <f>+IF(ISNUMBER(DATA!L3959),DATA!L3959,"n/a")</f>
        <v>730312.45</v>
      </c>
      <c r="J2696" s="79">
        <f>+IF(ISNUMBER(DATA!M3959),DATA!M3959,"n/a")</f>
        <v>1.145E-2</v>
      </c>
      <c r="K2696" s="78">
        <f>+IF(ISNUMBER(DATA!N3959),DATA!N3959,"n/a")</f>
        <v>1517134.27</v>
      </c>
      <c r="L2696" s="79">
        <f>+IF(ISNUMBER(DATA!O3959),DATA!O3959,"n/a")</f>
        <v>2.1132000000000001E-2</v>
      </c>
      <c r="M2696" s="68"/>
      <c r="N2696" s="68"/>
      <c r="O2696" s="68"/>
      <c r="P2696" s="68"/>
      <c r="Q2696" s="68"/>
      <c r="S2696" s="72"/>
      <c r="U2696" s="72"/>
      <c r="W2696" s="72"/>
      <c r="Y2696" s="72"/>
    </row>
    <row r="2697" spans="1:25" s="71" customFormat="1" x14ac:dyDescent="0.2">
      <c r="A2697" s="68" t="s">
        <v>27</v>
      </c>
      <c r="B2697" s="68" t="s">
        <v>23</v>
      </c>
      <c r="C2697" s="68" t="s">
        <v>0</v>
      </c>
      <c r="D2697" s="68" t="s">
        <v>316</v>
      </c>
      <c r="E2697" s="78">
        <f>+IF(ISNUMBER(DATA!H3960),DATA!H3960,"n/a")</f>
        <v>63154.53</v>
      </c>
      <c r="F2697" s="79">
        <f>+IF(ISNUMBER(DATA!I3960),DATA!I3960,"n/a")</f>
        <v>-0.230436</v>
      </c>
      <c r="G2697" s="78">
        <f>+IF(ISNUMBER(DATA!J3960),DATA!J3960,"n/a")</f>
        <v>204417.89</v>
      </c>
      <c r="H2697" s="79">
        <f>+IF(ISNUMBER(DATA!K3960),DATA!K3960,"n/a")</f>
        <v>-0.20269499999999999</v>
      </c>
      <c r="I2697" s="78">
        <f>+IF(ISNUMBER(DATA!L3960),DATA!L3960,"n/a")</f>
        <v>495276.49</v>
      </c>
      <c r="J2697" s="79">
        <f>+IF(ISNUMBER(DATA!M3960),DATA!M3960,"n/a")</f>
        <v>-8.6647000000000002E-2</v>
      </c>
      <c r="K2697" s="78">
        <f>+IF(ISNUMBER(DATA!N3960),DATA!N3960,"n/a")</f>
        <v>1039362.59</v>
      </c>
      <c r="L2697" s="79">
        <f>+IF(ISNUMBER(DATA!O3960),DATA!O3960,"n/a")</f>
        <v>-4.6519999999999999E-2</v>
      </c>
      <c r="M2697" s="68"/>
      <c r="N2697" s="68"/>
      <c r="O2697" s="68"/>
      <c r="P2697" s="68"/>
      <c r="Q2697" s="68"/>
      <c r="S2697" s="72"/>
      <c r="U2697" s="72"/>
      <c r="W2697" s="72"/>
      <c r="Y2697" s="72"/>
    </row>
    <row r="2698" spans="1:25" s="71" customFormat="1" x14ac:dyDescent="0.2">
      <c r="A2698" s="68" t="s">
        <v>27</v>
      </c>
      <c r="B2698" s="68" t="s">
        <v>23</v>
      </c>
      <c r="C2698" s="68" t="s">
        <v>0</v>
      </c>
      <c r="D2698" s="68" t="s">
        <v>317</v>
      </c>
      <c r="E2698" s="78">
        <f>+IF(ISNUMBER(DATA!H3961),DATA!H3961,"n/a")</f>
        <v>21145.32</v>
      </c>
      <c r="F2698" s="79">
        <f>+IF(ISNUMBER(DATA!I3961),DATA!I3961,"n/a")</f>
        <v>-0.45602599999999999</v>
      </c>
      <c r="G2698" s="78">
        <f>+IF(ISNUMBER(DATA!J3961),DATA!J3961,"n/a")</f>
        <v>70711.44</v>
      </c>
      <c r="H2698" s="79">
        <f>+IF(ISNUMBER(DATA!K3961),DATA!K3961,"n/a")</f>
        <v>-0.433417</v>
      </c>
      <c r="I2698" s="78">
        <f>+IF(ISNUMBER(DATA!L3961),DATA!L3961,"n/a")</f>
        <v>221652.14</v>
      </c>
      <c r="J2698" s="79">
        <f>+IF(ISNUMBER(DATA!M3961),DATA!M3961,"n/a")</f>
        <v>-0.167876</v>
      </c>
      <c r="K2698" s="78">
        <f>+IF(ISNUMBER(DATA!N3961),DATA!N3961,"n/a")</f>
        <v>493700.51</v>
      </c>
      <c r="L2698" s="79">
        <f>+IF(ISNUMBER(DATA!O3961),DATA!O3961,"n/a")</f>
        <v>-4.6066999999999997E-2</v>
      </c>
      <c r="M2698" s="68"/>
      <c r="N2698" s="68"/>
      <c r="O2698" s="68"/>
      <c r="P2698" s="68"/>
      <c r="Q2698" s="68"/>
      <c r="S2698" s="72"/>
      <c r="U2698" s="72"/>
      <c r="W2698" s="72"/>
      <c r="Y2698" s="72"/>
    </row>
    <row r="2699" spans="1:25" s="71" customFormat="1" x14ac:dyDescent="0.2">
      <c r="A2699" s="68" t="s">
        <v>27</v>
      </c>
      <c r="B2699" s="68" t="s">
        <v>23</v>
      </c>
      <c r="C2699" s="68" t="s">
        <v>0</v>
      </c>
      <c r="D2699" s="68" t="s">
        <v>318</v>
      </c>
      <c r="E2699" s="78">
        <f>+IF(ISNUMBER(DATA!H3962),DATA!H3962,"n/a")</f>
        <v>120261.99</v>
      </c>
      <c r="F2699" s="79">
        <f>+IF(ISNUMBER(DATA!I3962),DATA!I3962,"n/a")</f>
        <v>0.121575</v>
      </c>
      <c r="G2699" s="78">
        <f>+IF(ISNUMBER(DATA!J3962),DATA!J3962,"n/a")</f>
        <v>395253.84</v>
      </c>
      <c r="H2699" s="79">
        <f>+IF(ISNUMBER(DATA!K3962),DATA!K3962,"n/a")</f>
        <v>0.14771400000000001</v>
      </c>
      <c r="I2699" s="78">
        <f>+IF(ISNUMBER(DATA!L3962),DATA!L3962,"n/a")</f>
        <v>851933.92</v>
      </c>
      <c r="J2699" s="79">
        <f>+IF(ISNUMBER(DATA!M3962),DATA!M3962,"n/a")</f>
        <v>0.17338300000000001</v>
      </c>
      <c r="K2699" s="78">
        <f>+IF(ISNUMBER(DATA!N3962),DATA!N3962,"n/a")</f>
        <v>1728887.3</v>
      </c>
      <c r="L2699" s="79">
        <f>+IF(ISNUMBER(DATA!O3962),DATA!O3962,"n/a")</f>
        <v>0.15643599999999999</v>
      </c>
      <c r="M2699" s="68"/>
      <c r="N2699" s="68"/>
      <c r="O2699" s="68"/>
      <c r="P2699" s="68"/>
      <c r="Q2699" s="68"/>
      <c r="S2699" s="72"/>
      <c r="U2699" s="72"/>
      <c r="W2699" s="72"/>
      <c r="Y2699" s="72"/>
    </row>
    <row r="2700" spans="1:25" s="71" customFormat="1" x14ac:dyDescent="0.2">
      <c r="A2700" s="68" t="s">
        <v>27</v>
      </c>
      <c r="B2700" s="68" t="s">
        <v>23</v>
      </c>
      <c r="C2700" s="68" t="s">
        <v>0</v>
      </c>
      <c r="D2700" s="68" t="s">
        <v>319</v>
      </c>
      <c r="E2700" s="78">
        <f>+IF(ISNUMBER(DATA!H3963),DATA!H3963,"n/a")</f>
        <v>7230.15</v>
      </c>
      <c r="F2700" s="79">
        <f>+IF(ISNUMBER(DATA!I3963),DATA!I3963,"n/a")</f>
        <v>-0.45711400000000002</v>
      </c>
      <c r="G2700" s="78">
        <f>+IF(ISNUMBER(DATA!J3963),DATA!J3963,"n/a")</f>
        <v>22031.14</v>
      </c>
      <c r="H2700" s="79">
        <f>+IF(ISNUMBER(DATA!K3963),DATA!K3963,"n/a")</f>
        <v>-0.50016799999999995</v>
      </c>
      <c r="I2700" s="78">
        <f>+IF(ISNUMBER(DATA!L3963),DATA!L3963,"n/a")</f>
        <v>48193.29</v>
      </c>
      <c r="J2700" s="79">
        <f>+IF(ISNUMBER(DATA!M3963),DATA!M3963,"n/a")</f>
        <v>-0.50388200000000005</v>
      </c>
      <c r="K2700" s="78">
        <f>+IF(ISNUMBER(DATA!N3963),DATA!N3963,"n/a")</f>
        <v>131706.13</v>
      </c>
      <c r="L2700" s="79">
        <f>+IF(ISNUMBER(DATA!O3963),DATA!O3963,"n/a")</f>
        <v>-0.351634</v>
      </c>
      <c r="M2700" s="68"/>
      <c r="N2700" s="68"/>
      <c r="O2700" s="68"/>
      <c r="P2700" s="68"/>
      <c r="Q2700" s="68"/>
      <c r="S2700" s="72"/>
      <c r="U2700" s="72"/>
      <c r="W2700" s="72"/>
      <c r="Y2700" s="72"/>
    </row>
    <row r="2701" spans="1:25" s="71" customFormat="1" x14ac:dyDescent="0.2">
      <c r="A2701" s="68" t="s">
        <v>27</v>
      </c>
      <c r="B2701" s="68" t="s">
        <v>23</v>
      </c>
      <c r="C2701" s="68" t="s">
        <v>0</v>
      </c>
      <c r="D2701" s="68" t="s">
        <v>320</v>
      </c>
      <c r="E2701" s="78">
        <f>+IF(ISNUMBER(DATA!H3964),DATA!H3964,"n/a")</f>
        <v>72427.87</v>
      </c>
      <c r="F2701" s="79">
        <f>+IF(ISNUMBER(DATA!I3964),DATA!I3964,"n/a")</f>
        <v>-0.18317800000000001</v>
      </c>
      <c r="G2701" s="78">
        <f>+IF(ISNUMBER(DATA!J3964),DATA!J3964,"n/a")</f>
        <v>225843.08</v>
      </c>
      <c r="H2701" s="79">
        <f>+IF(ISNUMBER(DATA!K3964),DATA!K3964,"n/a")</f>
        <v>-0.23449</v>
      </c>
      <c r="I2701" s="78">
        <f>+IF(ISNUMBER(DATA!L3964),DATA!L3964,"n/a")</f>
        <v>483754.22</v>
      </c>
      <c r="J2701" s="79">
        <f>+IF(ISNUMBER(DATA!M3964),DATA!M3964,"n/a")</f>
        <v>-0.194134</v>
      </c>
      <c r="K2701" s="78">
        <f>+IF(ISNUMBER(DATA!N3964),DATA!N3964,"n/a")</f>
        <v>1126473.51</v>
      </c>
      <c r="L2701" s="79">
        <f>+IF(ISNUMBER(DATA!O3964),DATA!O3964,"n/a")</f>
        <v>-0.10355300000000001</v>
      </c>
      <c r="M2701" s="68"/>
      <c r="N2701" s="68"/>
      <c r="O2701" s="68"/>
      <c r="P2701" s="68"/>
      <c r="Q2701" s="68"/>
      <c r="S2701" s="72"/>
      <c r="U2701" s="72"/>
      <c r="W2701" s="72"/>
      <c r="Y2701" s="72"/>
    </row>
    <row r="2702" spans="1:25" s="71" customFormat="1" x14ac:dyDescent="0.2">
      <c r="A2702" s="68" t="s">
        <v>27</v>
      </c>
      <c r="B2702" s="68" t="s">
        <v>23</v>
      </c>
      <c r="C2702" s="68" t="s">
        <v>0</v>
      </c>
      <c r="D2702" s="68" t="s">
        <v>321</v>
      </c>
      <c r="E2702" s="78">
        <f>+IF(ISNUMBER(DATA!H3965),DATA!H3965,"n/a")</f>
        <v>238353.03</v>
      </c>
      <c r="F2702" s="79">
        <f>+IF(ISNUMBER(DATA!I3965),DATA!I3965,"n/a")</f>
        <v>0.14633199999999999</v>
      </c>
      <c r="G2702" s="78">
        <f>+IF(ISNUMBER(DATA!J3965),DATA!J3965,"n/a")</f>
        <v>762284.5</v>
      </c>
      <c r="H2702" s="79">
        <f>+IF(ISNUMBER(DATA!K3965),DATA!K3965,"n/a")</f>
        <v>0.115313</v>
      </c>
      <c r="I2702" s="78">
        <f>+IF(ISNUMBER(DATA!L3965),DATA!L3965,"n/a")</f>
        <v>1583107.29</v>
      </c>
      <c r="J2702" s="79">
        <f>+IF(ISNUMBER(DATA!M3965),DATA!M3965,"n/a")</f>
        <v>0.11190700000000001</v>
      </c>
      <c r="K2702" s="78">
        <f>+IF(ISNUMBER(DATA!N3965),DATA!N3965,"n/a")</f>
        <v>3175439.97</v>
      </c>
      <c r="L2702" s="79">
        <f>+IF(ISNUMBER(DATA!O3965),DATA!O3965,"n/a")</f>
        <v>9.5825999999999995E-2</v>
      </c>
      <c r="M2702" s="68"/>
      <c r="N2702" s="68"/>
      <c r="O2702" s="68"/>
      <c r="P2702" s="68"/>
      <c r="Q2702" s="68"/>
      <c r="S2702" s="72"/>
      <c r="U2702" s="72"/>
      <c r="W2702" s="72"/>
      <c r="Y2702" s="72"/>
    </row>
    <row r="2703" spans="1:25" s="71" customFormat="1" x14ac:dyDescent="0.2">
      <c r="A2703" s="68" t="s">
        <v>27</v>
      </c>
      <c r="B2703" s="68" t="s">
        <v>23</v>
      </c>
      <c r="C2703" s="68" t="s">
        <v>0</v>
      </c>
      <c r="D2703" s="68" t="s">
        <v>322</v>
      </c>
      <c r="E2703" s="78">
        <f>+IF(ISNUMBER(DATA!H3966),DATA!H3966,"n/a")</f>
        <v>43152.05</v>
      </c>
      <c r="F2703" s="79">
        <f>+IF(ISNUMBER(DATA!I3966),DATA!I3966,"n/a")</f>
        <v>-0.50439800000000001</v>
      </c>
      <c r="G2703" s="78">
        <f>+IF(ISNUMBER(DATA!J3966),DATA!J3966,"n/a")</f>
        <v>148788.79</v>
      </c>
      <c r="H2703" s="79">
        <f>+IF(ISNUMBER(DATA!K3966),DATA!K3966,"n/a")</f>
        <v>-0.52323600000000003</v>
      </c>
      <c r="I2703" s="78">
        <f>+IF(ISNUMBER(DATA!L3966),DATA!L3966,"n/a")</f>
        <v>315322.5</v>
      </c>
      <c r="J2703" s="79">
        <f>+IF(ISNUMBER(DATA!M3966),DATA!M3966,"n/a")</f>
        <v>-0.54528500000000002</v>
      </c>
      <c r="K2703" s="78">
        <f>+IF(ISNUMBER(DATA!N3966),DATA!N3966,"n/a")</f>
        <v>962007.26</v>
      </c>
      <c r="L2703" s="79">
        <f>+IF(ISNUMBER(DATA!O3966),DATA!O3966,"n/a")</f>
        <v>-0.33459499999999998</v>
      </c>
      <c r="M2703" s="68"/>
      <c r="N2703" s="68"/>
      <c r="O2703" s="68"/>
      <c r="P2703" s="68"/>
      <c r="Q2703" s="68"/>
      <c r="S2703" s="72"/>
      <c r="U2703" s="72"/>
      <c r="W2703" s="72"/>
      <c r="Y2703" s="72"/>
    </row>
    <row r="2704" spans="1:25" s="71" customFormat="1" x14ac:dyDescent="0.2">
      <c r="A2704" s="68" t="s">
        <v>27</v>
      </c>
      <c r="B2704" s="68" t="s">
        <v>23</v>
      </c>
      <c r="C2704" s="68" t="s">
        <v>0</v>
      </c>
      <c r="D2704" s="68" t="s">
        <v>323</v>
      </c>
      <c r="E2704" s="78">
        <f>+IF(ISNUMBER(DATA!H3967),DATA!H3967,"n/a")</f>
        <v>160309.67000000001</v>
      </c>
      <c r="F2704" s="79">
        <f>+IF(ISNUMBER(DATA!I3967),DATA!I3967,"n/a")</f>
        <v>2.3949000000000002E-2</v>
      </c>
      <c r="G2704" s="78">
        <f>+IF(ISNUMBER(DATA!J3967),DATA!J3967,"n/a")</f>
        <v>524178.18</v>
      </c>
      <c r="H2704" s="79">
        <f>+IF(ISNUMBER(DATA!K3967),DATA!K3967,"n/a")</f>
        <v>4.2752999999999999E-2</v>
      </c>
      <c r="I2704" s="78">
        <f>+IF(ISNUMBER(DATA!L3967),DATA!L3967,"n/a")</f>
        <v>1146066.6499999999</v>
      </c>
      <c r="J2704" s="79">
        <f>+IF(ISNUMBER(DATA!M3967),DATA!M3967,"n/a")</f>
        <v>9.9346000000000004E-2</v>
      </c>
      <c r="K2704" s="78">
        <f>+IF(ISNUMBER(DATA!N3967),DATA!N3967,"n/a")</f>
        <v>2155038.4</v>
      </c>
      <c r="L2704" s="79">
        <f>+IF(ISNUMBER(DATA!O3967),DATA!O3967,"n/a")</f>
        <v>6.4335000000000003E-2</v>
      </c>
      <c r="M2704" s="68"/>
      <c r="N2704" s="68"/>
      <c r="O2704" s="68"/>
      <c r="P2704" s="68"/>
      <c r="Q2704" s="68"/>
      <c r="S2704" s="72"/>
      <c r="U2704" s="72"/>
      <c r="W2704" s="72"/>
      <c r="Y2704" s="72"/>
    </row>
    <row r="2705" spans="1:25" s="71" customFormat="1" x14ac:dyDescent="0.2">
      <c r="A2705" s="68" t="s">
        <v>27</v>
      </c>
      <c r="B2705" s="68" t="s">
        <v>23</v>
      </c>
      <c r="C2705" s="68" t="s">
        <v>0</v>
      </c>
      <c r="D2705" s="68" t="s">
        <v>324</v>
      </c>
      <c r="E2705" s="78">
        <f>+IF(ISNUMBER(DATA!H3968),DATA!H3968,"n/a")</f>
        <v>67631.66</v>
      </c>
      <c r="F2705" s="79">
        <f>+IF(ISNUMBER(DATA!I3968),DATA!I3968,"n/a")</f>
        <v>9.5315999999999998E-2</v>
      </c>
      <c r="G2705" s="78">
        <f>+IF(ISNUMBER(DATA!J3968),DATA!J3968,"n/a")</f>
        <v>241805.07</v>
      </c>
      <c r="H2705" s="79">
        <f>+IF(ISNUMBER(DATA!K3968),DATA!K3968,"n/a")</f>
        <v>0.12905</v>
      </c>
      <c r="I2705" s="78">
        <f>+IF(ISNUMBER(DATA!L3968),DATA!L3968,"n/a")</f>
        <v>526602.73</v>
      </c>
      <c r="J2705" s="79">
        <f>+IF(ISNUMBER(DATA!M3968),DATA!M3968,"n/a")</f>
        <v>0.24087500000000001</v>
      </c>
      <c r="K2705" s="78">
        <f>+IF(ISNUMBER(DATA!N3968),DATA!N3968,"n/a")</f>
        <v>1073437.49</v>
      </c>
      <c r="L2705" s="79">
        <f>+IF(ISNUMBER(DATA!O3968),DATA!O3968,"n/a")</f>
        <v>0.21287500000000001</v>
      </c>
      <c r="M2705" s="68"/>
      <c r="N2705" s="68"/>
      <c r="O2705" s="68"/>
      <c r="P2705" s="68"/>
      <c r="Q2705" s="68"/>
      <c r="S2705" s="72"/>
      <c r="U2705" s="72"/>
      <c r="W2705" s="72"/>
      <c r="Y2705" s="72"/>
    </row>
    <row r="2706" spans="1:25" s="71" customFormat="1" x14ac:dyDescent="0.2">
      <c r="A2706" s="68" t="s">
        <v>27</v>
      </c>
      <c r="B2706" s="68" t="s">
        <v>23</v>
      </c>
      <c r="C2706" s="68" t="s">
        <v>0</v>
      </c>
      <c r="D2706" s="68" t="s">
        <v>325</v>
      </c>
      <c r="E2706" s="78">
        <f>+IF(ISNUMBER(DATA!H3969),DATA!H3969,"n/a")</f>
        <v>225040.21</v>
      </c>
      <c r="F2706" s="79">
        <f>+IF(ISNUMBER(DATA!I3969),DATA!I3969,"n/a")</f>
        <v>3.3620999999999998E-2</v>
      </c>
      <c r="G2706" s="78">
        <f>+IF(ISNUMBER(DATA!J3969),DATA!J3969,"n/a")</f>
        <v>717165.76</v>
      </c>
      <c r="H2706" s="79">
        <f>+IF(ISNUMBER(DATA!K3969),DATA!K3969,"n/a")</f>
        <v>5.4927999999999998E-2</v>
      </c>
      <c r="I2706" s="78">
        <f>+IF(ISNUMBER(DATA!L3969),DATA!L3969,"n/a")</f>
        <v>1521624.2</v>
      </c>
      <c r="J2706" s="79">
        <f>+IF(ISNUMBER(DATA!M3969),DATA!M3969,"n/a")</f>
        <v>0.14496700000000001</v>
      </c>
      <c r="K2706" s="78">
        <f>+IF(ISNUMBER(DATA!N3969),DATA!N3969,"n/a")</f>
        <v>3002133.72</v>
      </c>
      <c r="L2706" s="79">
        <f>+IF(ISNUMBER(DATA!O3969),DATA!O3969,"n/a")</f>
        <v>0.11824900000000001</v>
      </c>
      <c r="M2706" s="68"/>
      <c r="N2706" s="68"/>
      <c r="O2706" s="68"/>
      <c r="P2706" s="68"/>
      <c r="Q2706" s="68"/>
      <c r="S2706" s="72"/>
      <c r="U2706" s="72"/>
      <c r="W2706" s="72"/>
      <c r="Y2706" s="72"/>
    </row>
    <row r="2707" spans="1:25" s="71" customFormat="1" x14ac:dyDescent="0.2">
      <c r="A2707" s="68" t="s">
        <v>27</v>
      </c>
      <c r="B2707" s="68" t="s">
        <v>23</v>
      </c>
      <c r="C2707" s="68" t="s">
        <v>0</v>
      </c>
      <c r="D2707" s="68" t="s">
        <v>351</v>
      </c>
      <c r="E2707" s="78">
        <f>+IF(ISNUMBER(DATA!H3970),DATA!H3970,"n/a")</f>
        <v>22229.11</v>
      </c>
      <c r="F2707" s="79">
        <f>+IF(ISNUMBER(DATA!I3970),DATA!I3970,"n/a")</f>
        <v>-0.35778799999999999</v>
      </c>
      <c r="G2707" s="78">
        <f>+IF(ISNUMBER(DATA!J3970),DATA!J3970,"n/a")</f>
        <v>74542.080000000002</v>
      </c>
      <c r="H2707" s="79">
        <f>+IF(ISNUMBER(DATA!K3970),DATA!K3970,"n/a")</f>
        <v>-0.34979500000000002</v>
      </c>
      <c r="I2707" s="78">
        <f>+IF(ISNUMBER(DATA!L3970),DATA!L3970,"n/a")</f>
        <v>193727.32</v>
      </c>
      <c r="J2707" s="79">
        <f>+IF(ISNUMBER(DATA!M3970),DATA!M3970,"n/a")</f>
        <v>-0.214501</v>
      </c>
      <c r="K2707" s="78">
        <f>+IF(ISNUMBER(DATA!N3970),DATA!N3970,"n/a")</f>
        <v>451154.31</v>
      </c>
      <c r="L2707" s="79">
        <f>+IF(ISNUMBER(DATA!O3970),DATA!O3970,"n/a")</f>
        <v>-4.3549999999999998E-2</v>
      </c>
      <c r="M2707" s="68"/>
      <c r="N2707" s="68"/>
      <c r="O2707" s="68"/>
      <c r="P2707" s="68"/>
      <c r="Q2707" s="68"/>
      <c r="S2707" s="72"/>
      <c r="U2707" s="72"/>
      <c r="W2707" s="72"/>
      <c r="Y2707" s="72"/>
    </row>
    <row r="2708" spans="1:25" s="71" customFormat="1" x14ac:dyDescent="0.2">
      <c r="A2708" s="68" t="s">
        <v>27</v>
      </c>
      <c r="B2708" s="68" t="s">
        <v>23</v>
      </c>
      <c r="C2708" s="68" t="s">
        <v>0</v>
      </c>
      <c r="D2708" s="68" t="s">
        <v>352</v>
      </c>
      <c r="E2708" s="78">
        <f>+IF(ISNUMBER(DATA!H3971),DATA!H3971,"n/a")</f>
        <v>66506.31</v>
      </c>
      <c r="F2708" s="79">
        <f>+IF(ISNUMBER(DATA!I3971),DATA!I3971,"n/a")</f>
        <v>-0.17374300000000001</v>
      </c>
      <c r="G2708" s="78">
        <f>+IF(ISNUMBER(DATA!J3971),DATA!J3971,"n/a")</f>
        <v>210341.63</v>
      </c>
      <c r="H2708" s="79">
        <f>+IF(ISNUMBER(DATA!K3971),DATA!K3971,"n/a")</f>
        <v>-0.26419500000000001</v>
      </c>
      <c r="I2708" s="78">
        <f>+IF(ISNUMBER(DATA!L3971),DATA!L3971,"n/a")</f>
        <v>458472.07</v>
      </c>
      <c r="J2708" s="79">
        <f>+IF(ISNUMBER(DATA!M3971),DATA!M3971,"n/a")</f>
        <v>-0.19963</v>
      </c>
      <c r="K2708" s="78">
        <f>+IF(ISNUMBER(DATA!N3971),DATA!N3971,"n/a")</f>
        <v>960676.19</v>
      </c>
      <c r="L2708" s="79">
        <f>+IF(ISNUMBER(DATA!O3971),DATA!O3971,"n/a")</f>
        <v>-0.125002</v>
      </c>
      <c r="M2708" s="68"/>
      <c r="N2708" s="68"/>
      <c r="O2708" s="68"/>
      <c r="P2708" s="68"/>
      <c r="Q2708" s="68"/>
      <c r="S2708" s="72"/>
      <c r="U2708" s="72"/>
      <c r="W2708" s="72"/>
      <c r="Y2708" s="72"/>
    </row>
    <row r="2709" spans="1:25" x14ac:dyDescent="0.2">
      <c r="E2709" s="102"/>
      <c r="F2709" s="104"/>
      <c r="G2709" s="102"/>
      <c r="H2709" s="104"/>
      <c r="I2709" s="102"/>
      <c r="J2709" s="104"/>
      <c r="K2709" s="102"/>
      <c r="L2709" s="104"/>
    </row>
    <row r="2710" spans="1:25" s="71" customFormat="1" x14ac:dyDescent="0.2">
      <c r="A2710" s="68" t="s">
        <v>27</v>
      </c>
      <c r="B2710" s="68" t="s">
        <v>23</v>
      </c>
      <c r="C2710" s="68" t="s">
        <v>9</v>
      </c>
      <c r="D2710" s="68" t="s">
        <v>278</v>
      </c>
      <c r="E2710" s="88">
        <f>+IF(ISNUMBER(DATA!H3981),DATA!H3981,"n/a")</f>
        <v>4643.13</v>
      </c>
      <c r="F2710" s="79">
        <f>+IF(ISNUMBER(DATA!I3981),DATA!I3981,"n/a")</f>
        <v>-1.4416999999999999E-2</v>
      </c>
      <c r="G2710" s="88">
        <f>+IF(ISNUMBER(DATA!J3981),DATA!J3981,"n/a")</f>
        <v>15970.84</v>
      </c>
      <c r="H2710" s="79">
        <f>+IF(ISNUMBER(DATA!K3981),DATA!K3981,"n/a")</f>
        <v>5.6542000000000002E-2</v>
      </c>
      <c r="I2710" s="88">
        <f>+IF(ISNUMBER(DATA!L3981),DATA!L3981,"n/a")</f>
        <v>33991.69</v>
      </c>
      <c r="J2710" s="79">
        <f>+IF(ISNUMBER(DATA!M3981),DATA!M3981,"n/a")</f>
        <v>0.106942</v>
      </c>
      <c r="K2710" s="88">
        <f>+IF(ISNUMBER(DATA!N3981),DATA!N3981,"n/a")</f>
        <v>70036.81</v>
      </c>
      <c r="L2710" s="79">
        <f>+IF(ISNUMBER(DATA!O3981),DATA!O3981,"n/a")</f>
        <v>0.114172</v>
      </c>
      <c r="M2710" s="68"/>
      <c r="N2710" s="68"/>
      <c r="O2710" s="68"/>
      <c r="P2710" s="68"/>
      <c r="Q2710" s="68"/>
      <c r="S2710" s="72"/>
      <c r="U2710" s="72"/>
      <c r="W2710" s="72"/>
      <c r="Y2710" s="72"/>
    </row>
    <row r="2711" spans="1:25" s="71" customFormat="1" x14ac:dyDescent="0.2">
      <c r="A2711" s="68" t="s">
        <v>27</v>
      </c>
      <c r="B2711" s="68" t="s">
        <v>23</v>
      </c>
      <c r="C2711" s="68" t="s">
        <v>9</v>
      </c>
      <c r="D2711" s="68" t="s">
        <v>279</v>
      </c>
      <c r="E2711" s="88">
        <f>+IF(ISNUMBER(DATA!H3982),DATA!H3982,"n/a")</f>
        <v>31557.56</v>
      </c>
      <c r="F2711" s="79">
        <f>+IF(ISNUMBER(DATA!I3982),DATA!I3982,"n/a")</f>
        <v>-0.31345099999999998</v>
      </c>
      <c r="G2711" s="88">
        <f>+IF(ISNUMBER(DATA!J3982),DATA!J3982,"n/a")</f>
        <v>116124.96</v>
      </c>
      <c r="H2711" s="79">
        <f>+IF(ISNUMBER(DATA!K3982),DATA!K3982,"n/a")</f>
        <v>-0.20278599999999999</v>
      </c>
      <c r="I2711" s="88">
        <f>+IF(ISNUMBER(DATA!L3982),DATA!L3982,"n/a")</f>
        <v>233582.22</v>
      </c>
      <c r="J2711" s="79">
        <f>+IF(ISNUMBER(DATA!M3982),DATA!M3982,"n/a")</f>
        <v>-0.209201</v>
      </c>
      <c r="K2711" s="88">
        <f>+IF(ISNUMBER(DATA!N3982),DATA!N3982,"n/a")</f>
        <v>477739.15</v>
      </c>
      <c r="L2711" s="79">
        <f>+IF(ISNUMBER(DATA!O3982),DATA!O3982,"n/a")</f>
        <v>-0.18123500000000001</v>
      </c>
      <c r="M2711" s="68"/>
      <c r="N2711" s="68"/>
      <c r="O2711" s="68"/>
      <c r="P2711" s="68"/>
      <c r="Q2711" s="68"/>
      <c r="S2711" s="72"/>
      <c r="U2711" s="72"/>
      <c r="W2711" s="72"/>
      <c r="Y2711" s="72"/>
    </row>
    <row r="2712" spans="1:25" s="71" customFormat="1" x14ac:dyDescent="0.2">
      <c r="A2712" s="68" t="s">
        <v>27</v>
      </c>
      <c r="B2712" s="68" t="s">
        <v>23</v>
      </c>
      <c r="C2712" s="68" t="s">
        <v>9</v>
      </c>
      <c r="D2712" s="68" t="s">
        <v>280</v>
      </c>
      <c r="E2712" s="88">
        <f>+IF(ISNUMBER(DATA!H3983),DATA!H3983,"n/a")</f>
        <v>68737.69</v>
      </c>
      <c r="F2712" s="79">
        <f>+IF(ISNUMBER(DATA!I3983),DATA!I3983,"n/a")</f>
        <v>6.241E-2</v>
      </c>
      <c r="G2712" s="88">
        <f>+IF(ISNUMBER(DATA!J3983),DATA!J3983,"n/a")</f>
        <v>213888.09</v>
      </c>
      <c r="H2712" s="79">
        <f>+IF(ISNUMBER(DATA!K3983),DATA!K3983,"n/a")</f>
        <v>3.6470000000000002E-2</v>
      </c>
      <c r="I2712" s="88">
        <f>+IF(ISNUMBER(DATA!L3983),DATA!L3983,"n/a")</f>
        <v>464362.53</v>
      </c>
      <c r="J2712" s="79">
        <f>+IF(ISNUMBER(DATA!M3983),DATA!M3983,"n/a")</f>
        <v>3.5116000000000001E-2</v>
      </c>
      <c r="K2712" s="88">
        <f>+IF(ISNUMBER(DATA!N3983),DATA!N3983,"n/a")</f>
        <v>916820.04</v>
      </c>
      <c r="L2712" s="79">
        <f>+IF(ISNUMBER(DATA!O3983),DATA!O3983,"n/a")</f>
        <v>-2.0799999999999999E-2</v>
      </c>
      <c r="M2712" s="68"/>
      <c r="N2712" s="68"/>
      <c r="O2712" s="68"/>
      <c r="P2712" s="68"/>
      <c r="Q2712" s="68"/>
      <c r="S2712" s="72"/>
      <c r="U2712" s="72"/>
      <c r="W2712" s="72"/>
      <c r="Y2712" s="72"/>
    </row>
    <row r="2713" spans="1:25" s="71" customFormat="1" x14ac:dyDescent="0.2">
      <c r="A2713" s="68" t="s">
        <v>27</v>
      </c>
      <c r="B2713" s="68" t="s">
        <v>23</v>
      </c>
      <c r="C2713" s="68" t="s">
        <v>9</v>
      </c>
      <c r="D2713" s="68" t="s">
        <v>281</v>
      </c>
      <c r="E2713" s="88">
        <f>+IF(ISNUMBER(DATA!H3984),DATA!H3984,"n/a")</f>
        <v>27738.07</v>
      </c>
      <c r="F2713" s="79">
        <f>+IF(ISNUMBER(DATA!I3984),DATA!I3984,"n/a")</f>
        <v>1.2979999999999999E-3</v>
      </c>
      <c r="G2713" s="88">
        <f>+IF(ISNUMBER(DATA!J3984),DATA!J3984,"n/a")</f>
        <v>92210.74</v>
      </c>
      <c r="H2713" s="79">
        <f>+IF(ISNUMBER(DATA!K3984),DATA!K3984,"n/a")</f>
        <v>3.4519000000000001E-2</v>
      </c>
      <c r="I2713" s="88">
        <f>+IF(ISNUMBER(DATA!L3984),DATA!L3984,"n/a")</f>
        <v>193641.77</v>
      </c>
      <c r="J2713" s="79">
        <f>+IF(ISNUMBER(DATA!M3984),DATA!M3984,"n/a")</f>
        <v>5.5593999999999998E-2</v>
      </c>
      <c r="K2713" s="88">
        <f>+IF(ISNUMBER(DATA!N3984),DATA!N3984,"n/a")</f>
        <v>378431.4</v>
      </c>
      <c r="L2713" s="79">
        <f>+IF(ISNUMBER(DATA!O3984),DATA!O3984,"n/a")</f>
        <v>6.5717999999999999E-2</v>
      </c>
      <c r="M2713" s="68"/>
      <c r="N2713" s="68"/>
      <c r="O2713" s="68"/>
      <c r="P2713" s="68"/>
      <c r="Q2713" s="68"/>
      <c r="S2713" s="72"/>
      <c r="U2713" s="72"/>
      <c r="W2713" s="72"/>
      <c r="Y2713" s="72"/>
    </row>
    <row r="2714" spans="1:25" s="71" customFormat="1" x14ac:dyDescent="0.2">
      <c r="A2714" s="68" t="s">
        <v>27</v>
      </c>
      <c r="B2714" s="68" t="s">
        <v>23</v>
      </c>
      <c r="C2714" s="68" t="s">
        <v>9</v>
      </c>
      <c r="D2714" s="68" t="s">
        <v>282</v>
      </c>
      <c r="E2714" s="88">
        <f>+IF(ISNUMBER(DATA!H3985),DATA!H3985,"n/a")</f>
        <v>45406.1</v>
      </c>
      <c r="F2714" s="79">
        <f>+IF(ISNUMBER(DATA!I3985),DATA!I3985,"n/a")</f>
        <v>-0.198128</v>
      </c>
      <c r="G2714" s="88">
        <f>+IF(ISNUMBER(DATA!J3985),DATA!J3985,"n/a")</f>
        <v>143395.97</v>
      </c>
      <c r="H2714" s="79">
        <f>+IF(ISNUMBER(DATA!K3985),DATA!K3985,"n/a")</f>
        <v>-0.21360499999999999</v>
      </c>
      <c r="I2714" s="88">
        <f>+IF(ISNUMBER(DATA!L3985),DATA!L3985,"n/a")</f>
        <v>360767.59</v>
      </c>
      <c r="J2714" s="79">
        <f>+IF(ISNUMBER(DATA!M3985),DATA!M3985,"n/a")</f>
        <v>-7.8021999999999994E-2</v>
      </c>
      <c r="K2714" s="88">
        <f>+IF(ISNUMBER(DATA!N3985),DATA!N3985,"n/a")</f>
        <v>809925.78</v>
      </c>
      <c r="L2714" s="79">
        <f>+IF(ISNUMBER(DATA!O3985),DATA!O3985,"n/a")</f>
        <v>3.4305000000000002E-2</v>
      </c>
      <c r="M2714" s="68"/>
      <c r="N2714" s="68"/>
      <c r="O2714" s="68"/>
      <c r="P2714" s="68"/>
      <c r="Q2714" s="68"/>
      <c r="S2714" s="72"/>
      <c r="U2714" s="72"/>
      <c r="W2714" s="72"/>
      <c r="Y2714" s="72"/>
    </row>
    <row r="2715" spans="1:25" s="71" customFormat="1" x14ac:dyDescent="0.2">
      <c r="A2715" s="68" t="s">
        <v>27</v>
      </c>
      <c r="B2715" s="68" t="s">
        <v>23</v>
      </c>
      <c r="C2715" s="68" t="s">
        <v>9</v>
      </c>
      <c r="D2715" s="68" t="s">
        <v>283</v>
      </c>
      <c r="E2715" s="88">
        <f>+IF(ISNUMBER(DATA!H3986),DATA!H3986,"n/a")</f>
        <v>29566.7</v>
      </c>
      <c r="F2715" s="79">
        <f>+IF(ISNUMBER(DATA!I3986),DATA!I3986,"n/a")</f>
        <v>-0.17249900000000001</v>
      </c>
      <c r="G2715" s="88">
        <f>+IF(ISNUMBER(DATA!J3986),DATA!J3986,"n/a")</f>
        <v>102306.34</v>
      </c>
      <c r="H2715" s="79">
        <f>+IF(ISNUMBER(DATA!K3986),DATA!K3986,"n/a")</f>
        <v>-0.145645</v>
      </c>
      <c r="I2715" s="88">
        <f>+IF(ISNUMBER(DATA!L3986),DATA!L3986,"n/a")</f>
        <v>225261.43</v>
      </c>
      <c r="J2715" s="79">
        <f>+IF(ISNUMBER(DATA!M3986),DATA!M3986,"n/a")</f>
        <v>-0.143482</v>
      </c>
      <c r="K2715" s="88">
        <f>+IF(ISNUMBER(DATA!N3986),DATA!N3986,"n/a")</f>
        <v>483454.62</v>
      </c>
      <c r="L2715" s="79">
        <f>+IF(ISNUMBER(DATA!O3986),DATA!O3986,"n/a")</f>
        <v>-8.5935999999999998E-2</v>
      </c>
      <c r="M2715" s="68"/>
      <c r="N2715" s="68"/>
      <c r="O2715" s="68"/>
      <c r="P2715" s="68"/>
      <c r="Q2715" s="68"/>
      <c r="S2715" s="72"/>
      <c r="U2715" s="72"/>
      <c r="W2715" s="72"/>
      <c r="Y2715" s="72"/>
    </row>
    <row r="2716" spans="1:25" s="71" customFormat="1" x14ac:dyDescent="0.2">
      <c r="A2716" s="68" t="s">
        <v>27</v>
      </c>
      <c r="B2716" s="68" t="s">
        <v>23</v>
      </c>
      <c r="C2716" s="68" t="s">
        <v>9</v>
      </c>
      <c r="D2716" s="68" t="s">
        <v>284</v>
      </c>
      <c r="E2716" s="88">
        <f>+IF(ISNUMBER(DATA!H3987),DATA!H3987,"n/a")</f>
        <v>14773.24</v>
      </c>
      <c r="F2716" s="79">
        <f>+IF(ISNUMBER(DATA!I3987),DATA!I3987,"n/a")</f>
        <v>-4.653E-3</v>
      </c>
      <c r="G2716" s="88">
        <f>+IF(ISNUMBER(DATA!J3987),DATA!J3987,"n/a")</f>
        <v>45450.92</v>
      </c>
      <c r="H2716" s="79">
        <f>+IF(ISNUMBER(DATA!K3987),DATA!K3987,"n/a")</f>
        <v>-5.1999999999999998E-2</v>
      </c>
      <c r="I2716" s="88">
        <f>+IF(ISNUMBER(DATA!L3987),DATA!L3987,"n/a")</f>
        <v>106210.57</v>
      </c>
      <c r="J2716" s="79">
        <f>+IF(ISNUMBER(DATA!M3987),DATA!M3987,"n/a")</f>
        <v>3.0200999999999999E-2</v>
      </c>
      <c r="K2716" s="88">
        <f>+IF(ISNUMBER(DATA!N3987),DATA!N3987,"n/a")</f>
        <v>208992.2</v>
      </c>
      <c r="L2716" s="79">
        <f>+IF(ISNUMBER(DATA!O3987),DATA!O3987,"n/a")</f>
        <v>1.7454999999999998E-2</v>
      </c>
      <c r="M2716" s="68"/>
      <c r="N2716" s="68"/>
      <c r="O2716" s="68"/>
      <c r="P2716" s="68"/>
      <c r="Q2716" s="68"/>
      <c r="S2716" s="72"/>
      <c r="U2716" s="72"/>
      <c r="W2716" s="72"/>
      <c r="Y2716" s="72"/>
    </row>
    <row r="2717" spans="1:25" s="71" customFormat="1" x14ac:dyDescent="0.2">
      <c r="A2717" s="68" t="s">
        <v>27</v>
      </c>
      <c r="B2717" s="68" t="s">
        <v>23</v>
      </c>
      <c r="C2717" s="68" t="s">
        <v>9</v>
      </c>
      <c r="D2717" s="68" t="s">
        <v>285</v>
      </c>
      <c r="E2717" s="88">
        <f>+IF(ISNUMBER(DATA!H3988),DATA!H3988,"n/a")</f>
        <v>28491.22</v>
      </c>
      <c r="F2717" s="79">
        <f>+IF(ISNUMBER(DATA!I3988),DATA!I3988,"n/a")</f>
        <v>9.0845999999999996E-2</v>
      </c>
      <c r="G2717" s="88">
        <f>+IF(ISNUMBER(DATA!J3988),DATA!J3988,"n/a")</f>
        <v>90874.55</v>
      </c>
      <c r="H2717" s="79">
        <f>+IF(ISNUMBER(DATA!K3988),DATA!K3988,"n/a")</f>
        <v>7.2423000000000001E-2</v>
      </c>
      <c r="I2717" s="88">
        <f>+IF(ISNUMBER(DATA!L3988),DATA!L3988,"n/a")</f>
        <v>200580.21</v>
      </c>
      <c r="J2717" s="79">
        <f>+IF(ISNUMBER(DATA!M3988),DATA!M3988,"n/a")</f>
        <v>0.105421</v>
      </c>
      <c r="K2717" s="88">
        <f>+IF(ISNUMBER(DATA!N3988),DATA!N3988,"n/a")</f>
        <v>406721.68</v>
      </c>
      <c r="L2717" s="79">
        <f>+IF(ISNUMBER(DATA!O3988),DATA!O3988,"n/a")</f>
        <v>0.12768499999999999</v>
      </c>
      <c r="M2717" s="68"/>
      <c r="N2717" s="68"/>
      <c r="O2717" s="68"/>
      <c r="P2717" s="68"/>
      <c r="Q2717" s="68"/>
      <c r="S2717" s="72"/>
      <c r="U2717" s="72"/>
      <c r="W2717" s="72"/>
      <c r="Y2717" s="72"/>
    </row>
    <row r="2718" spans="1:25" s="71" customFormat="1" x14ac:dyDescent="0.2">
      <c r="A2718" s="68" t="s">
        <v>27</v>
      </c>
      <c r="B2718" s="68" t="s">
        <v>23</v>
      </c>
      <c r="C2718" s="68" t="s">
        <v>9</v>
      </c>
      <c r="D2718" s="68" t="s">
        <v>286</v>
      </c>
      <c r="E2718" s="88">
        <f>+IF(ISNUMBER(DATA!H3989),DATA!H3989,"n/a")</f>
        <v>4317.1000000000004</v>
      </c>
      <c r="F2718" s="79">
        <f>+IF(ISNUMBER(DATA!I3989),DATA!I3989,"n/a")</f>
        <v>-0.72706000000000004</v>
      </c>
      <c r="G2718" s="88">
        <f>+IF(ISNUMBER(DATA!J3989),DATA!J3989,"n/a")</f>
        <v>21927.59</v>
      </c>
      <c r="H2718" s="79">
        <f>+IF(ISNUMBER(DATA!K3989),DATA!K3989,"n/a")</f>
        <v>-0.58131500000000003</v>
      </c>
      <c r="I2718" s="88">
        <f>+IF(ISNUMBER(DATA!L3989),DATA!L3989,"n/a")</f>
        <v>37678.870000000003</v>
      </c>
      <c r="J2718" s="79">
        <f>+IF(ISNUMBER(DATA!M3989),DATA!M3989,"n/a")</f>
        <v>-0.66530400000000001</v>
      </c>
      <c r="K2718" s="88">
        <f>+IF(ISNUMBER(DATA!N3989),DATA!N3989,"n/a")</f>
        <v>94410.64</v>
      </c>
      <c r="L2718" s="79">
        <f>+IF(ISNUMBER(DATA!O3989),DATA!O3989,"n/a")</f>
        <v>-0.57556499999999999</v>
      </c>
      <c r="M2718" s="68"/>
      <c r="N2718" s="68"/>
      <c r="O2718" s="68"/>
      <c r="P2718" s="68"/>
      <c r="Q2718" s="68"/>
      <c r="S2718" s="72"/>
      <c r="U2718" s="72"/>
      <c r="W2718" s="72"/>
      <c r="Y2718" s="72"/>
    </row>
    <row r="2719" spans="1:25" s="71" customFormat="1" x14ac:dyDescent="0.2">
      <c r="A2719" s="68" t="s">
        <v>27</v>
      </c>
      <c r="B2719" s="68" t="s">
        <v>23</v>
      </c>
      <c r="C2719" s="68" t="s">
        <v>9</v>
      </c>
      <c r="D2719" s="68" t="s">
        <v>287</v>
      </c>
      <c r="E2719" s="88">
        <f>+IF(ISNUMBER(DATA!H3990),DATA!H3990,"n/a")</f>
        <v>14450.47</v>
      </c>
      <c r="F2719" s="79">
        <f>+IF(ISNUMBER(DATA!I3990),DATA!I3990,"n/a")</f>
        <v>0.15615200000000001</v>
      </c>
      <c r="G2719" s="88">
        <f>+IF(ISNUMBER(DATA!J3990),DATA!J3990,"n/a")</f>
        <v>42118.29</v>
      </c>
      <c r="H2719" s="79">
        <f>+IF(ISNUMBER(DATA!K3990),DATA!K3990,"n/a")</f>
        <v>0.17813999999999999</v>
      </c>
      <c r="I2719" s="88">
        <f>+IF(ISNUMBER(DATA!L3990),DATA!L3990,"n/a")</f>
        <v>89343.7</v>
      </c>
      <c r="J2719" s="79">
        <f>+IF(ISNUMBER(DATA!M3990),DATA!M3990,"n/a")</f>
        <v>0.14238700000000001</v>
      </c>
      <c r="K2719" s="88">
        <f>+IF(ISNUMBER(DATA!N3990),DATA!N3990,"n/a")</f>
        <v>176869.67</v>
      </c>
      <c r="L2719" s="79">
        <f>+IF(ISNUMBER(DATA!O3990),DATA!O3990,"n/a")</f>
        <v>4.4784999999999998E-2</v>
      </c>
      <c r="M2719" s="68"/>
      <c r="N2719" s="68"/>
      <c r="O2719" s="68"/>
      <c r="P2719" s="68"/>
      <c r="Q2719" s="68"/>
      <c r="S2719" s="72"/>
      <c r="U2719" s="72"/>
      <c r="W2719" s="72"/>
      <c r="Y2719" s="72"/>
    </row>
    <row r="2720" spans="1:25" s="71" customFormat="1" x14ac:dyDescent="0.2">
      <c r="A2720" s="68" t="s">
        <v>27</v>
      </c>
      <c r="B2720" s="68" t="s">
        <v>23</v>
      </c>
      <c r="C2720" s="68" t="s">
        <v>9</v>
      </c>
      <c r="D2720" s="68" t="s">
        <v>288</v>
      </c>
      <c r="E2720" s="88">
        <f>+IF(ISNUMBER(DATA!H3991),DATA!H3991,"n/a")</f>
        <v>8840.69</v>
      </c>
      <c r="F2720" s="79">
        <f>+IF(ISNUMBER(DATA!I3991),DATA!I3991,"n/a")</f>
        <v>-0.29731600000000002</v>
      </c>
      <c r="G2720" s="88">
        <f>+IF(ISNUMBER(DATA!J3991),DATA!J3991,"n/a")</f>
        <v>27211.53</v>
      </c>
      <c r="H2720" s="79">
        <f>+IF(ISNUMBER(DATA!K3991),DATA!K3991,"n/a")</f>
        <v>-0.31360500000000002</v>
      </c>
      <c r="I2720" s="88">
        <f>+IF(ISNUMBER(DATA!L3991),DATA!L3991,"n/a")</f>
        <v>71935.44</v>
      </c>
      <c r="J2720" s="79">
        <f>+IF(ISNUMBER(DATA!M3991),DATA!M3991,"n/a")</f>
        <v>-0.179372</v>
      </c>
      <c r="K2720" s="88">
        <f>+IF(ISNUMBER(DATA!N3991),DATA!N3991,"n/a")</f>
        <v>168181.93</v>
      </c>
      <c r="L2720" s="79">
        <f>+IF(ISNUMBER(DATA!O3991),DATA!O3991,"n/a")</f>
        <v>-3.8313E-2</v>
      </c>
      <c r="M2720" s="68"/>
      <c r="N2720" s="68"/>
      <c r="O2720" s="68"/>
      <c r="P2720" s="68"/>
      <c r="Q2720" s="68"/>
      <c r="S2720" s="72"/>
      <c r="U2720" s="72"/>
      <c r="W2720" s="72"/>
      <c r="Y2720" s="72"/>
    </row>
    <row r="2721" spans="1:25" s="71" customFormat="1" x14ac:dyDescent="0.2">
      <c r="A2721" s="68" t="s">
        <v>27</v>
      </c>
      <c r="B2721" s="68" t="s">
        <v>23</v>
      </c>
      <c r="C2721" s="68" t="s">
        <v>9</v>
      </c>
      <c r="D2721" s="68" t="s">
        <v>289</v>
      </c>
      <c r="E2721" s="88">
        <f>+IF(ISNUMBER(DATA!H3992),DATA!H3992,"n/a")</f>
        <v>25920.12</v>
      </c>
      <c r="F2721" s="79">
        <f>+IF(ISNUMBER(DATA!I3992),DATA!I3992,"n/a")</f>
        <v>-5.6890999999999997E-2</v>
      </c>
      <c r="G2721" s="88">
        <f>+IF(ISNUMBER(DATA!J3992),DATA!J3992,"n/a")</f>
        <v>83462.039999999994</v>
      </c>
      <c r="H2721" s="79">
        <f>+IF(ISNUMBER(DATA!K3992),DATA!K3992,"n/a")</f>
        <v>-5.3533999999999998E-2</v>
      </c>
      <c r="I2721" s="88">
        <f>+IF(ISNUMBER(DATA!L3992),DATA!L3992,"n/a")</f>
        <v>174242.08</v>
      </c>
      <c r="J2721" s="79">
        <f>+IF(ISNUMBER(DATA!M3992),DATA!M3992,"n/a")</f>
        <v>-2.4684999999999999E-2</v>
      </c>
      <c r="K2721" s="88">
        <f>+IF(ISNUMBER(DATA!N3992),DATA!N3992,"n/a")</f>
        <v>353240.09</v>
      </c>
      <c r="L2721" s="79">
        <f>+IF(ISNUMBER(DATA!O3992),DATA!O3992,"n/a")</f>
        <v>-3.4736000000000003E-2</v>
      </c>
      <c r="M2721" s="68"/>
      <c r="N2721" s="68"/>
      <c r="O2721" s="68"/>
      <c r="P2721" s="68"/>
      <c r="Q2721" s="68"/>
      <c r="S2721" s="72"/>
      <c r="U2721" s="72"/>
      <c r="W2721" s="72"/>
      <c r="Y2721" s="72"/>
    </row>
    <row r="2722" spans="1:25" s="71" customFormat="1" x14ac:dyDescent="0.2">
      <c r="A2722" s="68" t="s">
        <v>27</v>
      </c>
      <c r="B2722" s="68" t="s">
        <v>23</v>
      </c>
      <c r="C2722" s="68" t="s">
        <v>9</v>
      </c>
      <c r="D2722" s="68" t="s">
        <v>290</v>
      </c>
      <c r="E2722" s="88">
        <f>+IF(ISNUMBER(DATA!H3993),DATA!H3993,"n/a")</f>
        <v>11042.54</v>
      </c>
      <c r="F2722" s="79">
        <f>+IF(ISNUMBER(DATA!I3993),DATA!I3993,"n/a")</f>
        <v>1.0834999999999999E-2</v>
      </c>
      <c r="G2722" s="88">
        <f>+IF(ISNUMBER(DATA!J3993),DATA!J3993,"n/a")</f>
        <v>37213.589999999997</v>
      </c>
      <c r="H2722" s="79">
        <f>+IF(ISNUMBER(DATA!K3993),DATA!K3993,"n/a")</f>
        <v>0.14361699999999999</v>
      </c>
      <c r="I2722" s="88">
        <f>+IF(ISNUMBER(DATA!L3993),DATA!L3993,"n/a")</f>
        <v>82661.490000000005</v>
      </c>
      <c r="J2722" s="79">
        <f>+IF(ISNUMBER(DATA!M3993),DATA!M3993,"n/a")</f>
        <v>0.232628</v>
      </c>
      <c r="K2722" s="88">
        <f>+IF(ISNUMBER(DATA!N3993),DATA!N3993,"n/a")</f>
        <v>174950.87</v>
      </c>
      <c r="L2722" s="79">
        <f>+IF(ISNUMBER(DATA!O3993),DATA!O3993,"n/a")</f>
        <v>0.32766200000000001</v>
      </c>
      <c r="M2722" s="68"/>
      <c r="N2722" s="68"/>
      <c r="O2722" s="68"/>
      <c r="P2722" s="68"/>
      <c r="Q2722" s="68"/>
      <c r="S2722" s="72"/>
      <c r="U2722" s="72"/>
      <c r="W2722" s="72"/>
      <c r="Y2722" s="72"/>
    </row>
    <row r="2723" spans="1:25" s="71" customFormat="1" x14ac:dyDescent="0.2">
      <c r="A2723" s="68" t="s">
        <v>27</v>
      </c>
      <c r="B2723" s="68" t="s">
        <v>23</v>
      </c>
      <c r="C2723" s="68" t="s">
        <v>9</v>
      </c>
      <c r="D2723" s="68" t="s">
        <v>291</v>
      </c>
      <c r="E2723" s="88">
        <f>+IF(ISNUMBER(DATA!H3994),DATA!H3994,"n/a")</f>
        <v>14382.88</v>
      </c>
      <c r="F2723" s="79">
        <f>+IF(ISNUMBER(DATA!I3994),DATA!I3994,"n/a")</f>
        <v>-0.365929</v>
      </c>
      <c r="G2723" s="88">
        <f>+IF(ISNUMBER(DATA!J3994),DATA!J3994,"n/a")</f>
        <v>46219.24</v>
      </c>
      <c r="H2723" s="79">
        <f>+IF(ISNUMBER(DATA!K3994),DATA!K3994,"n/a")</f>
        <v>-0.36905399999999999</v>
      </c>
      <c r="I2723" s="88">
        <f>+IF(ISNUMBER(DATA!L3994),DATA!L3994,"n/a")</f>
        <v>116740.6</v>
      </c>
      <c r="J2723" s="79">
        <f>+IF(ISNUMBER(DATA!M3994),DATA!M3994,"n/a")</f>
        <v>-0.29560399999999998</v>
      </c>
      <c r="K2723" s="88">
        <f>+IF(ISNUMBER(DATA!N3994),DATA!N3994,"n/a")</f>
        <v>287078.53000000003</v>
      </c>
      <c r="L2723" s="79">
        <f>+IF(ISNUMBER(DATA!O3994),DATA!O3994,"n/a")</f>
        <v>-0.139902</v>
      </c>
      <c r="M2723" s="68"/>
      <c r="N2723" s="68"/>
      <c r="O2723" s="68"/>
      <c r="P2723" s="68"/>
      <c r="Q2723" s="68"/>
      <c r="S2723" s="72"/>
      <c r="U2723" s="72"/>
      <c r="W2723" s="72"/>
      <c r="Y2723" s="72"/>
    </row>
    <row r="2724" spans="1:25" s="71" customFormat="1" x14ac:dyDescent="0.2">
      <c r="A2724" s="68" t="s">
        <v>27</v>
      </c>
      <c r="B2724" s="68" t="s">
        <v>23</v>
      </c>
      <c r="C2724" s="68" t="s">
        <v>9</v>
      </c>
      <c r="D2724" s="68" t="s">
        <v>292</v>
      </c>
      <c r="E2724" s="88">
        <f>+IF(ISNUMBER(DATA!H3995),DATA!H3995,"n/a")</f>
        <v>21854.59</v>
      </c>
      <c r="F2724" s="79">
        <f>+IF(ISNUMBER(DATA!I3995),DATA!I3995,"n/a")</f>
        <v>0.178369</v>
      </c>
      <c r="G2724" s="88">
        <f>+IF(ISNUMBER(DATA!J3995),DATA!J3995,"n/a")</f>
        <v>60775.41</v>
      </c>
      <c r="H2724" s="79">
        <f>+IF(ISNUMBER(DATA!K3995),DATA!K3995,"n/a")</f>
        <v>-7.3150000000000003E-3</v>
      </c>
      <c r="I2724" s="88">
        <f>+IF(ISNUMBER(DATA!L3995),DATA!L3995,"n/a")</f>
        <v>117649.65</v>
      </c>
      <c r="J2724" s="79">
        <f>+IF(ISNUMBER(DATA!M3995),DATA!M3995,"n/a")</f>
        <v>-0.15357299999999999</v>
      </c>
      <c r="K2724" s="88">
        <f>+IF(ISNUMBER(DATA!N3995),DATA!N3995,"n/a")</f>
        <v>248344.82</v>
      </c>
      <c r="L2724" s="79">
        <f>+IF(ISNUMBER(DATA!O3995),DATA!O3995,"n/a")</f>
        <v>-0.118785</v>
      </c>
      <c r="M2724" s="68"/>
      <c r="N2724" s="68"/>
      <c r="O2724" s="68"/>
      <c r="P2724" s="68"/>
      <c r="Q2724" s="68"/>
      <c r="S2724" s="72"/>
      <c r="U2724" s="72"/>
      <c r="W2724" s="72"/>
      <c r="Y2724" s="72"/>
    </row>
    <row r="2725" spans="1:25" s="71" customFormat="1" x14ac:dyDescent="0.2">
      <c r="A2725" s="68" t="s">
        <v>27</v>
      </c>
      <c r="B2725" s="68" t="s">
        <v>23</v>
      </c>
      <c r="C2725" s="68" t="s">
        <v>9</v>
      </c>
      <c r="D2725" s="68" t="s">
        <v>293</v>
      </c>
      <c r="E2725" s="88">
        <f>+IF(ISNUMBER(DATA!H3996),DATA!H3996,"n/a")</f>
        <v>47439.92</v>
      </c>
      <c r="F2725" s="79">
        <f>+IF(ISNUMBER(DATA!I3996),DATA!I3996,"n/a")</f>
        <v>0.108099</v>
      </c>
      <c r="G2725" s="88">
        <f>+IF(ISNUMBER(DATA!J3996),DATA!J3996,"n/a")</f>
        <v>147690.01999999999</v>
      </c>
      <c r="H2725" s="79">
        <f>+IF(ISNUMBER(DATA!K3996),DATA!K3996,"n/a")</f>
        <v>9.0225E-2</v>
      </c>
      <c r="I2725" s="88">
        <f>+IF(ISNUMBER(DATA!L3996),DATA!L3996,"n/a")</f>
        <v>319522.84000000003</v>
      </c>
      <c r="J2725" s="79">
        <f>+IF(ISNUMBER(DATA!M3996),DATA!M3996,"n/a")</f>
        <v>9.1514999999999999E-2</v>
      </c>
      <c r="K2725" s="88">
        <f>+IF(ISNUMBER(DATA!N3996),DATA!N3996,"n/a")</f>
        <v>601174.41</v>
      </c>
      <c r="L2725" s="79">
        <f>+IF(ISNUMBER(DATA!O3996),DATA!O3996,"n/a")</f>
        <v>-1.3359999999999999E-3</v>
      </c>
      <c r="M2725" s="68"/>
      <c r="N2725" s="68"/>
      <c r="O2725" s="68"/>
      <c r="P2725" s="68"/>
      <c r="Q2725" s="68"/>
      <c r="S2725" s="72"/>
      <c r="U2725" s="72"/>
      <c r="W2725" s="72"/>
      <c r="Y2725" s="72"/>
    </row>
    <row r="2726" spans="1:25" s="71" customFormat="1" x14ac:dyDescent="0.2">
      <c r="A2726" s="68" t="s">
        <v>27</v>
      </c>
      <c r="B2726" s="68" t="s">
        <v>23</v>
      </c>
      <c r="C2726" s="68" t="s">
        <v>9</v>
      </c>
      <c r="D2726" s="68" t="s">
        <v>294</v>
      </c>
      <c r="E2726" s="88">
        <f>+IF(ISNUMBER(DATA!H3997),DATA!H3997,"n/a")</f>
        <v>34446.230000000003</v>
      </c>
      <c r="F2726" s="79">
        <f>+IF(ISNUMBER(DATA!I3997),DATA!I3997,"n/a")</f>
        <v>-7.1780000000000004E-3</v>
      </c>
      <c r="G2726" s="88">
        <f>+IF(ISNUMBER(DATA!J3997),DATA!J3997,"n/a")</f>
        <v>130061.82</v>
      </c>
      <c r="H2726" s="79">
        <f>+IF(ISNUMBER(DATA!K3997),DATA!K3997,"n/a")</f>
        <v>0.18226899999999999</v>
      </c>
      <c r="I2726" s="88">
        <f>+IF(ISNUMBER(DATA!L3997),DATA!L3997,"n/a")</f>
        <v>276796.53000000003</v>
      </c>
      <c r="J2726" s="79">
        <f>+IF(ISNUMBER(DATA!M3997),DATA!M3997,"n/a")</f>
        <v>0.13367499999999999</v>
      </c>
      <c r="K2726" s="88">
        <f>+IF(ISNUMBER(DATA!N3997),DATA!N3997,"n/a")</f>
        <v>524440.86</v>
      </c>
      <c r="L2726" s="79">
        <f>+IF(ISNUMBER(DATA!O3997),DATA!O3997,"n/a")</f>
        <v>5.9271999999999998E-2</v>
      </c>
      <c r="M2726" s="68"/>
      <c r="N2726" s="68"/>
      <c r="O2726" s="68"/>
      <c r="P2726" s="68"/>
      <c r="Q2726" s="68"/>
      <c r="S2726" s="72"/>
      <c r="U2726" s="72"/>
      <c r="W2726" s="72"/>
      <c r="Y2726" s="72"/>
    </row>
    <row r="2727" spans="1:25" s="71" customFormat="1" x14ac:dyDescent="0.2">
      <c r="A2727" s="68" t="s">
        <v>27</v>
      </c>
      <c r="B2727" s="68" t="s">
        <v>23</v>
      </c>
      <c r="C2727" s="68" t="s">
        <v>9</v>
      </c>
      <c r="D2727" s="68" t="s">
        <v>295</v>
      </c>
      <c r="E2727" s="88">
        <f>+IF(ISNUMBER(DATA!H3998),DATA!H3998,"n/a")</f>
        <v>12604.6</v>
      </c>
      <c r="F2727" s="79">
        <f>+IF(ISNUMBER(DATA!I3998),DATA!I3998,"n/a")</f>
        <v>-0.32085599999999997</v>
      </c>
      <c r="G2727" s="88">
        <f>+IF(ISNUMBER(DATA!J3998),DATA!J3998,"n/a")</f>
        <v>39953.129999999997</v>
      </c>
      <c r="H2727" s="79">
        <f>+IF(ISNUMBER(DATA!K3998),DATA!K3998,"n/a")</f>
        <v>-0.30787300000000001</v>
      </c>
      <c r="I2727" s="88">
        <f>+IF(ISNUMBER(DATA!L3998),DATA!L3998,"n/a")</f>
        <v>80487.72</v>
      </c>
      <c r="J2727" s="79">
        <f>+IF(ISNUMBER(DATA!M3998),DATA!M3998,"n/a")</f>
        <v>-0.34464</v>
      </c>
      <c r="K2727" s="88">
        <f>+IF(ISNUMBER(DATA!N3998),DATA!N3998,"n/a")</f>
        <v>172044.38</v>
      </c>
      <c r="L2727" s="79">
        <f>+IF(ISNUMBER(DATA!O3998),DATA!O3998,"n/a")</f>
        <v>-0.355043</v>
      </c>
      <c r="M2727" s="68"/>
      <c r="N2727" s="68"/>
      <c r="O2727" s="68"/>
      <c r="P2727" s="68"/>
      <c r="Q2727" s="68"/>
      <c r="S2727" s="72"/>
      <c r="U2727" s="72"/>
      <c r="W2727" s="72"/>
      <c r="Y2727" s="72"/>
    </row>
    <row r="2728" spans="1:25" s="71" customFormat="1" x14ac:dyDescent="0.2">
      <c r="A2728" s="68" t="s">
        <v>27</v>
      </c>
      <c r="B2728" s="68" t="s">
        <v>23</v>
      </c>
      <c r="C2728" s="68" t="s">
        <v>9</v>
      </c>
      <c r="D2728" s="68" t="s">
        <v>296</v>
      </c>
      <c r="E2728" s="88">
        <f>+IF(ISNUMBER(DATA!H3999),DATA!H3999,"n/a")</f>
        <v>8752.42</v>
      </c>
      <c r="F2728" s="79">
        <f>+IF(ISNUMBER(DATA!I3999),DATA!I3999,"n/a")</f>
        <v>-0.37742700000000001</v>
      </c>
      <c r="G2728" s="88">
        <f>+IF(ISNUMBER(DATA!J3999),DATA!J3999,"n/a")</f>
        <v>32794.089999999997</v>
      </c>
      <c r="H2728" s="79">
        <f>+IF(ISNUMBER(DATA!K3999),DATA!K3999,"n/a")</f>
        <v>-0.30236299999999999</v>
      </c>
      <c r="I2728" s="88">
        <f>+IF(ISNUMBER(DATA!L3999),DATA!L3999,"n/a")</f>
        <v>68789.509999999995</v>
      </c>
      <c r="J2728" s="79">
        <f>+IF(ISNUMBER(DATA!M3999),DATA!M3999,"n/a")</f>
        <v>-0.31267400000000001</v>
      </c>
      <c r="K2728" s="88">
        <f>+IF(ISNUMBER(DATA!N3999),DATA!N3999,"n/a")</f>
        <v>154308.06</v>
      </c>
      <c r="L2728" s="79">
        <f>+IF(ISNUMBER(DATA!O3999),DATA!O3999,"n/a")</f>
        <v>-0.19897899999999999</v>
      </c>
      <c r="M2728" s="68"/>
      <c r="N2728" s="68"/>
      <c r="O2728" s="68"/>
      <c r="P2728" s="68"/>
      <c r="Q2728" s="68"/>
      <c r="S2728" s="72"/>
      <c r="U2728" s="72"/>
      <c r="W2728" s="72"/>
      <c r="Y2728" s="72"/>
    </row>
    <row r="2729" spans="1:25" s="71" customFormat="1" x14ac:dyDescent="0.2">
      <c r="A2729" s="68" t="s">
        <v>27</v>
      </c>
      <c r="B2729" s="68" t="s">
        <v>23</v>
      </c>
      <c r="C2729" s="68" t="s">
        <v>9</v>
      </c>
      <c r="D2729" s="68" t="s">
        <v>297</v>
      </c>
      <c r="E2729" s="88">
        <f>+IF(ISNUMBER(DATA!H4000),DATA!H4000,"n/a")</f>
        <v>21997.09</v>
      </c>
      <c r="F2729" s="79">
        <f>+IF(ISNUMBER(DATA!I4000),DATA!I4000,"n/a")</f>
        <v>9.1028999999999999E-2</v>
      </c>
      <c r="G2729" s="88">
        <f>+IF(ISNUMBER(DATA!J4000),DATA!J4000,"n/a")</f>
        <v>71643.88</v>
      </c>
      <c r="H2729" s="79">
        <f>+IF(ISNUMBER(DATA!K4000),DATA!K4000,"n/a")</f>
        <v>5.9420000000000001E-2</v>
      </c>
      <c r="I2729" s="88">
        <f>+IF(ISNUMBER(DATA!L4000),DATA!L4000,"n/a")</f>
        <v>153308.69</v>
      </c>
      <c r="J2729" s="79">
        <f>+IF(ISNUMBER(DATA!M4000),DATA!M4000,"n/a")</f>
        <v>0.114023</v>
      </c>
      <c r="K2729" s="88">
        <f>+IF(ISNUMBER(DATA!N4000),DATA!N4000,"n/a")</f>
        <v>304142.76</v>
      </c>
      <c r="L2729" s="79">
        <f>+IF(ISNUMBER(DATA!O4000),DATA!O4000,"n/a")</f>
        <v>0.12217699999999999</v>
      </c>
      <c r="M2729" s="68"/>
      <c r="N2729" s="68"/>
      <c r="O2729" s="68"/>
      <c r="P2729" s="68"/>
      <c r="Q2729" s="68"/>
      <c r="S2729" s="72"/>
      <c r="U2729" s="72"/>
      <c r="W2729" s="72"/>
      <c r="Y2729" s="72"/>
    </row>
    <row r="2730" spans="1:25" s="71" customFormat="1" x14ac:dyDescent="0.2">
      <c r="A2730" s="68" t="s">
        <v>27</v>
      </c>
      <c r="B2730" s="68" t="s">
        <v>23</v>
      </c>
      <c r="C2730" s="68" t="s">
        <v>9</v>
      </c>
      <c r="D2730" s="68" t="s">
        <v>298</v>
      </c>
      <c r="E2730" s="88">
        <f>+IF(ISNUMBER(DATA!H4001),DATA!H4001,"n/a")</f>
        <v>3649</v>
      </c>
      <c r="F2730" s="79">
        <f>+IF(ISNUMBER(DATA!I4001),DATA!I4001,"n/a")</f>
        <v>-0.61291600000000002</v>
      </c>
      <c r="G2730" s="88">
        <f>+IF(ISNUMBER(DATA!J4001),DATA!J4001,"n/a")</f>
        <v>11136</v>
      </c>
      <c r="H2730" s="79">
        <f>+IF(ISNUMBER(DATA!K4001),DATA!K4001,"n/a")</f>
        <v>-0.63120500000000002</v>
      </c>
      <c r="I2730" s="88">
        <f>+IF(ISNUMBER(DATA!L4001),DATA!L4001,"n/a")</f>
        <v>24419</v>
      </c>
      <c r="J2730" s="79">
        <f>+IF(ISNUMBER(DATA!M4001),DATA!M4001,"n/a")</f>
        <v>-0.60904400000000003</v>
      </c>
      <c r="K2730" s="88">
        <f>+IF(ISNUMBER(DATA!N4001),DATA!N4001,"n/a")</f>
        <v>54285.13</v>
      </c>
      <c r="L2730" s="79">
        <f>+IF(ISNUMBER(DATA!O4001),DATA!O4001,"n/a")</f>
        <v>-0.55382299999999995</v>
      </c>
      <c r="M2730" s="68"/>
      <c r="N2730" s="68"/>
      <c r="O2730" s="68"/>
      <c r="P2730" s="68"/>
      <c r="Q2730" s="68"/>
      <c r="S2730" s="72"/>
      <c r="U2730" s="72"/>
      <c r="W2730" s="72"/>
      <c r="Y2730" s="72"/>
    </row>
    <row r="2731" spans="1:25" s="71" customFormat="1" x14ac:dyDescent="0.2">
      <c r="A2731" s="68" t="s">
        <v>27</v>
      </c>
      <c r="B2731" s="68" t="s">
        <v>23</v>
      </c>
      <c r="C2731" s="68" t="s">
        <v>9</v>
      </c>
      <c r="D2731" s="68" t="s">
        <v>299</v>
      </c>
      <c r="E2731" s="88">
        <f>+IF(ISNUMBER(DATA!H4002),DATA!H4002,"n/a")</f>
        <v>40035.93</v>
      </c>
      <c r="F2731" s="79">
        <f>+IF(ISNUMBER(DATA!I4002),DATA!I4002,"n/a")</f>
        <v>-0.329374</v>
      </c>
      <c r="G2731" s="88">
        <f>+IF(ISNUMBER(DATA!J4002),DATA!J4002,"n/a")</f>
        <v>128102.51</v>
      </c>
      <c r="H2731" s="79">
        <f>+IF(ISNUMBER(DATA!K4002),DATA!K4002,"n/a")</f>
        <v>-0.34343699999999999</v>
      </c>
      <c r="I2731" s="88">
        <f>+IF(ISNUMBER(DATA!L4002),DATA!L4002,"n/a")</f>
        <v>281523.09999999998</v>
      </c>
      <c r="J2731" s="79">
        <f>+IF(ISNUMBER(DATA!M4002),DATA!M4002,"n/a")</f>
        <v>-0.27759499999999998</v>
      </c>
      <c r="K2731" s="88">
        <f>+IF(ISNUMBER(DATA!N4002),DATA!N4002,"n/a")</f>
        <v>721964.91</v>
      </c>
      <c r="L2731" s="79">
        <f>+IF(ISNUMBER(DATA!O4002),DATA!O4002,"n/a")</f>
        <v>-0.134348</v>
      </c>
      <c r="M2731" s="68"/>
      <c r="N2731" s="68"/>
      <c r="O2731" s="68"/>
      <c r="P2731" s="68"/>
      <c r="Q2731" s="68"/>
      <c r="S2731" s="72"/>
      <c r="U2731" s="72"/>
      <c r="W2731" s="72"/>
      <c r="Y2731" s="72"/>
    </row>
    <row r="2732" spans="1:25" s="71" customFormat="1" x14ac:dyDescent="0.2">
      <c r="A2732" s="68" t="s">
        <v>27</v>
      </c>
      <c r="B2732" s="68" t="s">
        <v>23</v>
      </c>
      <c r="C2732" s="68" t="s">
        <v>9</v>
      </c>
      <c r="D2732" s="68" t="s">
        <v>300</v>
      </c>
      <c r="E2732" s="88">
        <f>+IF(ISNUMBER(DATA!H4003),DATA!H4003,"n/a")</f>
        <v>1916.83</v>
      </c>
      <c r="F2732" s="79">
        <f>+IF(ISNUMBER(DATA!I4003),DATA!I4003,"n/a")</f>
        <v>-0.68490200000000001</v>
      </c>
      <c r="G2732" s="88">
        <f>+IF(ISNUMBER(DATA!J4003),DATA!J4003,"n/a")</f>
        <v>8121.53</v>
      </c>
      <c r="H2732" s="79">
        <f>+IF(ISNUMBER(DATA!K4003),DATA!K4003,"n/a")</f>
        <v>-0.570156</v>
      </c>
      <c r="I2732" s="88">
        <f>+IF(ISNUMBER(DATA!L4003),DATA!L4003,"n/a")</f>
        <v>15887.07</v>
      </c>
      <c r="J2732" s="79">
        <f>+IF(ISNUMBER(DATA!M4003),DATA!M4003,"n/a")</f>
        <v>-0.60083200000000003</v>
      </c>
      <c r="K2732" s="88">
        <f>+IF(ISNUMBER(DATA!N4003),DATA!N4003,"n/a")</f>
        <v>37620.300000000003</v>
      </c>
      <c r="L2732" s="79">
        <f>+IF(ISNUMBER(DATA!O4003),DATA!O4003,"n/a")</f>
        <v>-0.50150300000000003</v>
      </c>
      <c r="M2732" s="68"/>
      <c r="N2732" s="68"/>
      <c r="O2732" s="68"/>
      <c r="P2732" s="68"/>
      <c r="Q2732" s="68"/>
      <c r="S2732" s="72"/>
      <c r="U2732" s="72"/>
      <c r="W2732" s="72"/>
      <c r="Y2732" s="72"/>
    </row>
    <row r="2733" spans="1:25" s="71" customFormat="1" x14ac:dyDescent="0.2">
      <c r="A2733" s="68" t="s">
        <v>27</v>
      </c>
      <c r="B2733" s="68" t="s">
        <v>23</v>
      </c>
      <c r="C2733" s="68" t="s">
        <v>9</v>
      </c>
      <c r="D2733" s="68" t="s">
        <v>301</v>
      </c>
      <c r="E2733" s="88">
        <f>+IF(ISNUMBER(DATA!H4004),DATA!H4004,"n/a")</f>
        <v>62826.11</v>
      </c>
      <c r="F2733" s="79">
        <f>+IF(ISNUMBER(DATA!I4004),DATA!I4004,"n/a")</f>
        <v>0.12870500000000001</v>
      </c>
      <c r="G2733" s="88">
        <f>+IF(ISNUMBER(DATA!J4004),DATA!J4004,"n/a")</f>
        <v>208506.85</v>
      </c>
      <c r="H2733" s="79">
        <f>+IF(ISNUMBER(DATA!K4004),DATA!K4004,"n/a")</f>
        <v>0.14516999999999999</v>
      </c>
      <c r="I2733" s="88">
        <f>+IF(ISNUMBER(DATA!L4004),DATA!L4004,"n/a")</f>
        <v>423868.78</v>
      </c>
      <c r="J2733" s="79">
        <f>+IF(ISNUMBER(DATA!M4004),DATA!M4004,"n/a")</f>
        <v>0.169403</v>
      </c>
      <c r="K2733" s="88">
        <f>+IF(ISNUMBER(DATA!N4004),DATA!N4004,"n/a")</f>
        <v>834264.39</v>
      </c>
      <c r="L2733" s="79">
        <f>+IF(ISNUMBER(DATA!O4004),DATA!O4004,"n/a")</f>
        <v>0.13800000000000001</v>
      </c>
      <c r="M2733" s="68"/>
      <c r="N2733" s="68"/>
      <c r="O2733" s="68"/>
      <c r="P2733" s="68"/>
      <c r="Q2733" s="68"/>
      <c r="S2733" s="72"/>
      <c r="U2733" s="72"/>
      <c r="W2733" s="72"/>
      <c r="Y2733" s="72"/>
    </row>
    <row r="2734" spans="1:25" s="71" customFormat="1" x14ac:dyDescent="0.2">
      <c r="A2734" s="68" t="s">
        <v>27</v>
      </c>
      <c r="B2734" s="68" t="s">
        <v>23</v>
      </c>
      <c r="C2734" s="68" t="s">
        <v>9</v>
      </c>
      <c r="D2734" s="68" t="s">
        <v>302</v>
      </c>
      <c r="E2734" s="88">
        <f>+IF(ISNUMBER(DATA!H4005),DATA!H4005,"n/a")</f>
        <v>2147.0500000000002</v>
      </c>
      <c r="F2734" s="79">
        <f>+IF(ISNUMBER(DATA!I4005),DATA!I4005,"n/a")</f>
        <v>2.3799000000000001E-2</v>
      </c>
      <c r="G2734" s="88">
        <f>+IF(ISNUMBER(DATA!J4005),DATA!J4005,"n/a")</f>
        <v>6971.69</v>
      </c>
      <c r="H2734" s="79">
        <f>+IF(ISNUMBER(DATA!K4005),DATA!K4005,"n/a")</f>
        <v>3.2513E-2</v>
      </c>
      <c r="I2734" s="88">
        <f>+IF(ISNUMBER(DATA!L4005),DATA!L4005,"n/a")</f>
        <v>15355.48</v>
      </c>
      <c r="J2734" s="79">
        <f>+IF(ISNUMBER(DATA!M4005),DATA!M4005,"n/a")</f>
        <v>-0.73472999999999999</v>
      </c>
      <c r="K2734" s="88">
        <f>+IF(ISNUMBER(DATA!N4005),DATA!N4005,"n/a")</f>
        <v>31867.93</v>
      </c>
      <c r="L2734" s="79">
        <f>+IF(ISNUMBER(DATA!O4005),DATA!O4005,"n/a")</f>
        <v>-0.818882</v>
      </c>
      <c r="M2734" s="68"/>
      <c r="N2734" s="68"/>
      <c r="O2734" s="68"/>
      <c r="P2734" s="68"/>
      <c r="Q2734" s="68"/>
      <c r="S2734" s="72"/>
      <c r="U2734" s="72"/>
      <c r="W2734" s="72"/>
      <c r="Y2734" s="72"/>
    </row>
    <row r="2735" spans="1:25" s="71" customFormat="1" x14ac:dyDescent="0.2">
      <c r="A2735" s="68" t="s">
        <v>27</v>
      </c>
      <c r="B2735" s="68" t="s">
        <v>23</v>
      </c>
      <c r="C2735" s="68" t="s">
        <v>9</v>
      </c>
      <c r="D2735" s="68" t="s">
        <v>303</v>
      </c>
      <c r="E2735" s="88">
        <f>+IF(ISNUMBER(DATA!H4006),DATA!H4006,"n/a")</f>
        <v>5635.5</v>
      </c>
      <c r="F2735" s="79">
        <f>+IF(ISNUMBER(DATA!I4006),DATA!I4006,"n/a")</f>
        <v>-0.62998900000000002</v>
      </c>
      <c r="G2735" s="88">
        <f>+IF(ISNUMBER(DATA!J4006),DATA!J4006,"n/a")</f>
        <v>18289.5</v>
      </c>
      <c r="H2735" s="79">
        <f>+IF(ISNUMBER(DATA!K4006),DATA!K4006,"n/a")</f>
        <v>-0.65744199999999997</v>
      </c>
      <c r="I2735" s="88">
        <f>+IF(ISNUMBER(DATA!L4006),DATA!L4006,"n/a")</f>
        <v>63832.36</v>
      </c>
      <c r="J2735" s="79">
        <f>+IF(ISNUMBER(DATA!M4006),DATA!M4006,"n/a")</f>
        <v>-0.54392700000000005</v>
      </c>
      <c r="K2735" s="88">
        <f>+IF(ISNUMBER(DATA!N4006),DATA!N4006,"n/a")</f>
        <v>189717.18</v>
      </c>
      <c r="L2735" s="79">
        <f>+IF(ISNUMBER(DATA!O4006),DATA!O4006,"n/a")</f>
        <v>-0.33569100000000002</v>
      </c>
      <c r="M2735" s="68"/>
      <c r="N2735" s="68"/>
      <c r="O2735" s="68"/>
      <c r="P2735" s="68"/>
      <c r="Q2735" s="68"/>
      <c r="S2735" s="72"/>
      <c r="U2735" s="72"/>
      <c r="W2735" s="72"/>
      <c r="Y2735" s="72"/>
    </row>
    <row r="2736" spans="1:25" s="71" customFormat="1" x14ac:dyDescent="0.2">
      <c r="A2736" s="68" t="s">
        <v>27</v>
      </c>
      <c r="B2736" s="68" t="s">
        <v>23</v>
      </c>
      <c r="C2736" s="68" t="s">
        <v>9</v>
      </c>
      <c r="D2736" s="68" t="s">
        <v>304</v>
      </c>
      <c r="E2736" s="88">
        <f>+IF(ISNUMBER(DATA!H4007),DATA!H4007,"n/a")</f>
        <v>8040.71</v>
      </c>
      <c r="F2736" s="79">
        <f>+IF(ISNUMBER(DATA!I4007),DATA!I4007,"n/a")</f>
        <v>-0.37648900000000002</v>
      </c>
      <c r="G2736" s="88">
        <f>+IF(ISNUMBER(DATA!J4007),DATA!J4007,"n/a")</f>
        <v>28611.15</v>
      </c>
      <c r="H2736" s="79">
        <f>+IF(ISNUMBER(DATA!K4007),DATA!K4007,"n/a")</f>
        <v>-0.28599200000000002</v>
      </c>
      <c r="I2736" s="88">
        <f>+IF(ISNUMBER(DATA!L4007),DATA!L4007,"n/a")</f>
        <v>58958.09</v>
      </c>
      <c r="J2736" s="79">
        <f>+IF(ISNUMBER(DATA!M4007),DATA!M4007,"n/a")</f>
        <v>-0.29255900000000001</v>
      </c>
      <c r="K2736" s="88">
        <f>+IF(ISNUMBER(DATA!N4007),DATA!N4007,"n/a")</f>
        <v>122737.67</v>
      </c>
      <c r="L2736" s="79">
        <f>+IF(ISNUMBER(DATA!O4007),DATA!O4007,"n/a")</f>
        <v>-0.22489100000000001</v>
      </c>
      <c r="M2736" s="68"/>
      <c r="N2736" s="68"/>
      <c r="O2736" s="68"/>
      <c r="P2736" s="68"/>
      <c r="Q2736" s="68"/>
      <c r="S2736" s="72"/>
      <c r="U2736" s="72"/>
      <c r="W2736" s="72"/>
      <c r="Y2736" s="72"/>
    </row>
    <row r="2737" spans="1:25" s="71" customFormat="1" x14ac:dyDescent="0.2">
      <c r="A2737" s="68" t="s">
        <v>27</v>
      </c>
      <c r="B2737" s="68" t="s">
        <v>23</v>
      </c>
      <c r="C2737" s="68" t="s">
        <v>9</v>
      </c>
      <c r="D2737" s="68" t="s">
        <v>305</v>
      </c>
      <c r="E2737" s="88">
        <f>+IF(ISNUMBER(DATA!H4008),DATA!H4008,"n/a")</f>
        <v>16934.310000000001</v>
      </c>
      <c r="F2737" s="79">
        <f>+IF(ISNUMBER(DATA!I4008),DATA!I4008,"n/a")</f>
        <v>0.26916000000000001</v>
      </c>
      <c r="G2737" s="88">
        <f>+IF(ISNUMBER(DATA!J4008),DATA!J4008,"n/a")</f>
        <v>49487.41</v>
      </c>
      <c r="H2737" s="79">
        <f>+IF(ISNUMBER(DATA!K4008),DATA!K4008,"n/a")</f>
        <v>0.19975000000000001</v>
      </c>
      <c r="I2737" s="88">
        <f>+IF(ISNUMBER(DATA!L4008),DATA!L4008,"n/a")</f>
        <v>105984.59</v>
      </c>
      <c r="J2737" s="79">
        <f>+IF(ISNUMBER(DATA!M4008),DATA!M4008,"n/a")</f>
        <v>0.25424099999999999</v>
      </c>
      <c r="K2737" s="88">
        <f>+IF(ISNUMBER(DATA!N4008),DATA!N4008,"n/a")</f>
        <v>202262.88</v>
      </c>
      <c r="L2737" s="79">
        <f>+IF(ISNUMBER(DATA!O4008),DATA!O4008,"n/a")</f>
        <v>0.28990500000000002</v>
      </c>
      <c r="M2737" s="68"/>
      <c r="N2737" s="68"/>
      <c r="O2737" s="68"/>
      <c r="P2737" s="68"/>
      <c r="Q2737" s="68"/>
      <c r="S2737" s="72"/>
      <c r="U2737" s="72"/>
      <c r="W2737" s="72"/>
      <c r="Y2737" s="72"/>
    </row>
    <row r="2738" spans="1:25" s="71" customFormat="1" x14ac:dyDescent="0.2">
      <c r="A2738" s="68" t="s">
        <v>27</v>
      </c>
      <c r="B2738" s="68" t="s">
        <v>23</v>
      </c>
      <c r="C2738" s="68" t="s">
        <v>9</v>
      </c>
      <c r="D2738" s="68" t="s">
        <v>306</v>
      </c>
      <c r="E2738" s="88">
        <f>+IF(ISNUMBER(DATA!H4009),DATA!H4009,"n/a")</f>
        <v>80120.3</v>
      </c>
      <c r="F2738" s="79">
        <f>+IF(ISNUMBER(DATA!I4009),DATA!I4009,"n/a")</f>
        <v>0.35067399999999999</v>
      </c>
      <c r="G2738" s="88">
        <f>+IF(ISNUMBER(DATA!J4009),DATA!J4009,"n/a")</f>
        <v>258234.97</v>
      </c>
      <c r="H2738" s="79">
        <f>+IF(ISNUMBER(DATA!K4009),DATA!K4009,"n/a")</f>
        <v>0.27929700000000002</v>
      </c>
      <c r="I2738" s="88">
        <f>+IF(ISNUMBER(DATA!L4009),DATA!L4009,"n/a")</f>
        <v>557516.89</v>
      </c>
      <c r="J2738" s="79">
        <f>+IF(ISNUMBER(DATA!M4009),DATA!M4009,"n/a")</f>
        <v>0.20478199999999999</v>
      </c>
      <c r="K2738" s="88">
        <f>+IF(ISNUMBER(DATA!N4009),DATA!N4009,"n/a")</f>
        <v>997840.54</v>
      </c>
      <c r="L2738" s="79">
        <f>+IF(ISNUMBER(DATA!O4009),DATA!O4009,"n/a")</f>
        <v>-1.2348E-2</v>
      </c>
      <c r="M2738" s="68"/>
      <c r="N2738" s="68"/>
      <c r="O2738" s="68"/>
      <c r="P2738" s="68"/>
      <c r="Q2738" s="68"/>
      <c r="S2738" s="72"/>
      <c r="U2738" s="72"/>
      <c r="W2738" s="72"/>
      <c r="Y2738" s="72"/>
    </row>
    <row r="2739" spans="1:25" s="71" customFormat="1" x14ac:dyDescent="0.2">
      <c r="A2739" s="68" t="s">
        <v>27</v>
      </c>
      <c r="B2739" s="68" t="s">
        <v>23</v>
      </c>
      <c r="C2739" s="68" t="s">
        <v>9</v>
      </c>
      <c r="D2739" s="68" t="s">
        <v>307</v>
      </c>
      <c r="E2739" s="88">
        <f>+IF(ISNUMBER(DATA!H4010),DATA!H4010,"n/a")</f>
        <v>30756.560000000001</v>
      </c>
      <c r="F2739" s="79">
        <f>+IF(ISNUMBER(DATA!I4010),DATA!I4010,"n/a")</f>
        <v>-0.26716000000000001</v>
      </c>
      <c r="G2739" s="88">
        <f>+IF(ISNUMBER(DATA!J4010),DATA!J4010,"n/a")</f>
        <v>102173.45</v>
      </c>
      <c r="H2739" s="79">
        <f>+IF(ISNUMBER(DATA!K4010),DATA!K4010,"n/a")</f>
        <v>-0.24800900000000001</v>
      </c>
      <c r="I2739" s="88">
        <f>+IF(ISNUMBER(DATA!L4010),DATA!L4010,"n/a")</f>
        <v>242167</v>
      </c>
      <c r="J2739" s="79">
        <f>+IF(ISNUMBER(DATA!M4010),DATA!M4010,"n/a")</f>
        <v>-0.126051</v>
      </c>
      <c r="K2739" s="88">
        <f>+IF(ISNUMBER(DATA!N4010),DATA!N4010,"n/a")</f>
        <v>543738.18000000005</v>
      </c>
      <c r="L2739" s="79">
        <f>+IF(ISNUMBER(DATA!O4010),DATA!O4010,"n/a")</f>
        <v>1.6555E-2</v>
      </c>
      <c r="M2739" s="68"/>
      <c r="N2739" s="68"/>
      <c r="O2739" s="68"/>
      <c r="P2739" s="68"/>
      <c r="Q2739" s="68"/>
      <c r="S2739" s="72"/>
      <c r="U2739" s="72"/>
      <c r="W2739" s="72"/>
      <c r="Y2739" s="72"/>
    </row>
    <row r="2740" spans="1:25" s="71" customFormat="1" x14ac:dyDescent="0.2">
      <c r="A2740" s="68" t="s">
        <v>27</v>
      </c>
      <c r="B2740" s="68" t="s">
        <v>23</v>
      </c>
      <c r="C2740" s="68" t="s">
        <v>9</v>
      </c>
      <c r="D2740" s="68" t="s">
        <v>308</v>
      </c>
      <c r="E2740" s="88">
        <f>+IF(ISNUMBER(DATA!H4011),DATA!H4011,"n/a")</f>
        <v>1180</v>
      </c>
      <c r="F2740" s="79">
        <f>+IF(ISNUMBER(DATA!I4011),DATA!I4011,"n/a")</f>
        <v>-0.70113400000000003</v>
      </c>
      <c r="G2740" s="88">
        <f>+IF(ISNUMBER(DATA!J4011),DATA!J4011,"n/a")</f>
        <v>3719</v>
      </c>
      <c r="H2740" s="79">
        <f>+IF(ISNUMBER(DATA!K4011),DATA!K4011,"n/a")</f>
        <v>-0.73621000000000003</v>
      </c>
      <c r="I2740" s="88">
        <f>+IF(ISNUMBER(DATA!L4011),DATA!L4011,"n/a")</f>
        <v>8399</v>
      </c>
      <c r="J2740" s="79">
        <f>+IF(ISNUMBER(DATA!M4011),DATA!M4011,"n/a")</f>
        <v>-0.71845000000000003</v>
      </c>
      <c r="K2740" s="88">
        <f>+IF(ISNUMBER(DATA!N4011),DATA!N4011,"n/a")</f>
        <v>25451.040000000001</v>
      </c>
      <c r="L2740" s="79">
        <f>+IF(ISNUMBER(DATA!O4011),DATA!O4011,"n/a")</f>
        <v>-0.55671999999999999</v>
      </c>
      <c r="M2740" s="68"/>
      <c r="N2740" s="68"/>
      <c r="O2740" s="68"/>
      <c r="P2740" s="68"/>
      <c r="Q2740" s="68"/>
      <c r="S2740" s="72"/>
      <c r="U2740" s="72"/>
      <c r="W2740" s="72"/>
      <c r="Y2740" s="72"/>
    </row>
    <row r="2741" spans="1:25" s="71" customFormat="1" x14ac:dyDescent="0.2">
      <c r="A2741" s="68" t="s">
        <v>27</v>
      </c>
      <c r="B2741" s="68" t="s">
        <v>23</v>
      </c>
      <c r="C2741" s="68" t="s">
        <v>9</v>
      </c>
      <c r="D2741" s="68" t="s">
        <v>309</v>
      </c>
      <c r="E2741" s="88">
        <f>+IF(ISNUMBER(DATA!H4012),DATA!H4012,"n/a")</f>
        <v>40572.6</v>
      </c>
      <c r="F2741" s="79">
        <f>+IF(ISNUMBER(DATA!I4012),DATA!I4012,"n/a")</f>
        <v>8.5331000000000004E-2</v>
      </c>
      <c r="G2741" s="88">
        <f>+IF(ISNUMBER(DATA!J4012),DATA!J4012,"n/a")</f>
        <v>131584.68</v>
      </c>
      <c r="H2741" s="79">
        <f>+IF(ISNUMBER(DATA!K4012),DATA!K4012,"n/a")</f>
        <v>9.3997999999999998E-2</v>
      </c>
      <c r="I2741" s="88">
        <f>+IF(ISNUMBER(DATA!L4012),DATA!L4012,"n/a")</f>
        <v>270842.21999999997</v>
      </c>
      <c r="J2741" s="79">
        <f>+IF(ISNUMBER(DATA!M4012),DATA!M4012,"n/a")</f>
        <v>0.14627000000000001</v>
      </c>
      <c r="K2741" s="88">
        <f>+IF(ISNUMBER(DATA!N4012),DATA!N4012,"n/a")</f>
        <v>534824.71</v>
      </c>
      <c r="L2741" s="79">
        <f>+IF(ISNUMBER(DATA!O4012),DATA!O4012,"n/a")</f>
        <v>0.134433</v>
      </c>
      <c r="M2741" s="68"/>
      <c r="N2741" s="68"/>
      <c r="O2741" s="68"/>
      <c r="P2741" s="68"/>
      <c r="Q2741" s="68"/>
      <c r="S2741" s="72"/>
      <c r="U2741" s="72"/>
      <c r="W2741" s="72"/>
      <c r="Y2741" s="72"/>
    </row>
    <row r="2742" spans="1:25" s="71" customFormat="1" x14ac:dyDescent="0.2">
      <c r="A2742" s="68" t="s">
        <v>27</v>
      </c>
      <c r="B2742" s="68" t="s">
        <v>23</v>
      </c>
      <c r="C2742" s="68" t="s">
        <v>9</v>
      </c>
      <c r="D2742" s="68" t="s">
        <v>310</v>
      </c>
      <c r="E2742" s="88">
        <f>+IF(ISNUMBER(DATA!H4013),DATA!H4013,"n/a")</f>
        <v>5426.01</v>
      </c>
      <c r="F2742" s="79">
        <f>+IF(ISNUMBER(DATA!I4013),DATA!I4013,"n/a")</f>
        <v>-0.30767</v>
      </c>
      <c r="G2742" s="88">
        <f>+IF(ISNUMBER(DATA!J4013),DATA!J4013,"n/a")</f>
        <v>21265.96</v>
      </c>
      <c r="H2742" s="79">
        <f>+IF(ISNUMBER(DATA!K4013),DATA!K4013,"n/a")</f>
        <v>-0.22049199999999999</v>
      </c>
      <c r="I2742" s="88">
        <f>+IF(ISNUMBER(DATA!L4013),DATA!L4013,"n/a")</f>
        <v>46327.17</v>
      </c>
      <c r="J2742" s="79">
        <f>+IF(ISNUMBER(DATA!M4013),DATA!M4013,"n/a")</f>
        <v>-0.22512499999999999</v>
      </c>
      <c r="K2742" s="88">
        <f>+IF(ISNUMBER(DATA!N4013),DATA!N4013,"n/a")</f>
        <v>98887.59</v>
      </c>
      <c r="L2742" s="79">
        <f>+IF(ISNUMBER(DATA!O4013),DATA!O4013,"n/a")</f>
        <v>-0.14898700000000001</v>
      </c>
      <c r="M2742" s="68"/>
      <c r="N2742" s="68"/>
      <c r="O2742" s="68"/>
      <c r="P2742" s="68"/>
      <c r="Q2742" s="68"/>
      <c r="S2742" s="72"/>
      <c r="U2742" s="72"/>
      <c r="W2742" s="72"/>
      <c r="Y2742" s="72"/>
    </row>
    <row r="2743" spans="1:25" s="71" customFormat="1" x14ac:dyDescent="0.2">
      <c r="A2743" s="68" t="s">
        <v>27</v>
      </c>
      <c r="B2743" s="68" t="s">
        <v>23</v>
      </c>
      <c r="C2743" s="68" t="s">
        <v>9</v>
      </c>
      <c r="D2743" s="68" t="s">
        <v>311</v>
      </c>
      <c r="E2743" s="88">
        <f>+IF(ISNUMBER(DATA!H4014),DATA!H4014,"n/a")</f>
        <v>49212.23</v>
      </c>
      <c r="F2743" s="79">
        <f>+IF(ISNUMBER(DATA!I4014),DATA!I4014,"n/a")</f>
        <v>0.25591900000000001</v>
      </c>
      <c r="G2743" s="88">
        <f>+IF(ISNUMBER(DATA!J4014),DATA!J4014,"n/a")</f>
        <v>158145.01</v>
      </c>
      <c r="H2743" s="79">
        <f>+IF(ISNUMBER(DATA!K4014),DATA!K4014,"n/a")</f>
        <v>0.27948899999999999</v>
      </c>
      <c r="I2743" s="88">
        <f>+IF(ISNUMBER(DATA!L4014),DATA!L4014,"n/a")</f>
        <v>343656.68</v>
      </c>
      <c r="J2743" s="79">
        <f>+IF(ISNUMBER(DATA!M4014),DATA!M4014,"n/a")</f>
        <v>0.27316800000000002</v>
      </c>
      <c r="K2743" s="88">
        <f>+IF(ISNUMBER(DATA!N4014),DATA!N4014,"n/a")</f>
        <v>638382.59</v>
      </c>
      <c r="L2743" s="79">
        <f>+IF(ISNUMBER(DATA!O4014),DATA!O4014,"n/a")</f>
        <v>0.13073000000000001</v>
      </c>
      <c r="M2743" s="68"/>
      <c r="N2743" s="68"/>
      <c r="O2743" s="68"/>
      <c r="P2743" s="68"/>
      <c r="Q2743" s="68"/>
      <c r="S2743" s="72"/>
      <c r="U2743" s="72"/>
      <c r="W2743" s="72"/>
      <c r="Y2743" s="72"/>
    </row>
    <row r="2744" spans="1:25" s="71" customFormat="1" x14ac:dyDescent="0.2">
      <c r="A2744" s="68" t="s">
        <v>27</v>
      </c>
      <c r="B2744" s="68" t="s">
        <v>23</v>
      </c>
      <c r="C2744" s="68" t="s">
        <v>9</v>
      </c>
      <c r="D2744" s="68" t="s">
        <v>312</v>
      </c>
      <c r="E2744" s="88">
        <f>+IF(ISNUMBER(DATA!H4015),DATA!H4015,"n/a")</f>
        <v>17309.97</v>
      </c>
      <c r="F2744" s="79">
        <f>+IF(ISNUMBER(DATA!I4015),DATA!I4015,"n/a")</f>
        <v>1.3079E-2</v>
      </c>
      <c r="G2744" s="88">
        <f>+IF(ISNUMBER(DATA!J4015),DATA!J4015,"n/a")</f>
        <v>53429.83</v>
      </c>
      <c r="H2744" s="79">
        <f>+IF(ISNUMBER(DATA!K4015),DATA!K4015,"n/a")</f>
        <v>-3.0908999999999999E-2</v>
      </c>
      <c r="I2744" s="88">
        <f>+IF(ISNUMBER(DATA!L4015),DATA!L4015,"n/a")</f>
        <v>117360.08</v>
      </c>
      <c r="J2744" s="79">
        <f>+IF(ISNUMBER(DATA!M4015),DATA!M4015,"n/a")</f>
        <v>1.323E-3</v>
      </c>
      <c r="K2744" s="88">
        <f>+IF(ISNUMBER(DATA!N4015),DATA!N4015,"n/a")</f>
        <v>242677.98</v>
      </c>
      <c r="L2744" s="79">
        <f>+IF(ISNUMBER(DATA!O4015),DATA!O4015,"n/a")</f>
        <v>3.2586999999999998E-2</v>
      </c>
      <c r="M2744" s="68"/>
      <c r="N2744" s="68"/>
      <c r="O2744" s="68"/>
      <c r="P2744" s="68"/>
      <c r="Q2744" s="68"/>
      <c r="S2744" s="72"/>
      <c r="U2744" s="72"/>
      <c r="W2744" s="72"/>
      <c r="Y2744" s="72"/>
    </row>
    <row r="2745" spans="1:25" s="71" customFormat="1" x14ac:dyDescent="0.2">
      <c r="A2745" s="68" t="s">
        <v>27</v>
      </c>
      <c r="B2745" s="68" t="s">
        <v>23</v>
      </c>
      <c r="C2745" s="68" t="s">
        <v>9</v>
      </c>
      <c r="D2745" s="68" t="s">
        <v>313</v>
      </c>
      <c r="E2745" s="88">
        <f>+IF(ISNUMBER(DATA!H4016),DATA!H4016,"n/a")</f>
        <v>22370.71</v>
      </c>
      <c r="F2745" s="79">
        <f>+IF(ISNUMBER(DATA!I4016),DATA!I4016,"n/a")</f>
        <v>0.101919</v>
      </c>
      <c r="G2745" s="88">
        <f>+IF(ISNUMBER(DATA!J4016),DATA!J4016,"n/a")</f>
        <v>67000.789999999994</v>
      </c>
      <c r="H2745" s="79">
        <f>+IF(ISNUMBER(DATA!K4016),DATA!K4016,"n/a")</f>
        <v>0.119946</v>
      </c>
      <c r="I2745" s="88">
        <f>+IF(ISNUMBER(DATA!L4016),DATA!L4016,"n/a")</f>
        <v>152230.63</v>
      </c>
      <c r="J2745" s="79">
        <f>+IF(ISNUMBER(DATA!M4016),DATA!M4016,"n/a")</f>
        <v>9.1147000000000006E-2</v>
      </c>
      <c r="K2745" s="88">
        <f>+IF(ISNUMBER(DATA!N4016),DATA!N4016,"n/a")</f>
        <v>302830.75</v>
      </c>
      <c r="L2745" s="79">
        <f>+IF(ISNUMBER(DATA!O4016),DATA!O4016,"n/a")</f>
        <v>-8.8099999999999995E-4</v>
      </c>
      <c r="M2745" s="68"/>
      <c r="N2745" s="68"/>
      <c r="O2745" s="68"/>
      <c r="P2745" s="68"/>
      <c r="Q2745" s="68"/>
      <c r="S2745" s="72"/>
      <c r="U2745" s="72"/>
      <c r="W2745" s="72"/>
      <c r="Y2745" s="72"/>
    </row>
    <row r="2746" spans="1:25" s="71" customFormat="1" x14ac:dyDescent="0.2">
      <c r="A2746" s="68" t="s">
        <v>27</v>
      </c>
      <c r="B2746" s="68" t="s">
        <v>23</v>
      </c>
      <c r="C2746" s="68" t="s">
        <v>9</v>
      </c>
      <c r="D2746" s="68" t="s">
        <v>314</v>
      </c>
      <c r="E2746" s="88">
        <f>+IF(ISNUMBER(DATA!H4017),DATA!H4017,"n/a")</f>
        <v>8270.4</v>
      </c>
      <c r="F2746" s="79">
        <f>+IF(ISNUMBER(DATA!I4017),DATA!I4017,"n/a")</f>
        <v>-0.55116399999999999</v>
      </c>
      <c r="G2746" s="88">
        <f>+IF(ISNUMBER(DATA!J4017),DATA!J4017,"n/a")</f>
        <v>28933.97</v>
      </c>
      <c r="H2746" s="79">
        <f>+IF(ISNUMBER(DATA!K4017),DATA!K4017,"n/a")</f>
        <v>-0.61624800000000002</v>
      </c>
      <c r="I2746" s="88">
        <f>+IF(ISNUMBER(DATA!L4017),DATA!L4017,"n/a")</f>
        <v>55155.55</v>
      </c>
      <c r="J2746" s="79">
        <f>+IF(ISNUMBER(DATA!M4017),DATA!M4017,"n/a")</f>
        <v>-0.66500599999999999</v>
      </c>
      <c r="K2746" s="88">
        <f>+IF(ISNUMBER(DATA!N4017),DATA!N4017,"n/a")</f>
        <v>177675.47</v>
      </c>
      <c r="L2746" s="79">
        <f>+IF(ISNUMBER(DATA!O4017),DATA!O4017,"n/a")</f>
        <v>-0.44064700000000001</v>
      </c>
      <c r="M2746" s="68"/>
      <c r="N2746" s="68"/>
      <c r="O2746" s="68"/>
      <c r="P2746" s="68"/>
      <c r="Q2746" s="68"/>
      <c r="S2746" s="72"/>
      <c r="U2746" s="72"/>
      <c r="W2746" s="72"/>
      <c r="Y2746" s="72"/>
    </row>
    <row r="2747" spans="1:25" s="71" customFormat="1" x14ac:dyDescent="0.2">
      <c r="A2747" s="68" t="s">
        <v>27</v>
      </c>
      <c r="B2747" s="68" t="s">
        <v>23</v>
      </c>
      <c r="C2747" s="68" t="s">
        <v>9</v>
      </c>
      <c r="D2747" s="68" t="s">
        <v>315</v>
      </c>
      <c r="E2747" s="88">
        <f>+IF(ISNUMBER(DATA!H4018),DATA!H4018,"n/a")</f>
        <v>21642.9</v>
      </c>
      <c r="F2747" s="79">
        <f>+IF(ISNUMBER(DATA!I4018),DATA!I4018,"n/a")</f>
        <v>0.15171499999999999</v>
      </c>
      <c r="G2747" s="88">
        <f>+IF(ISNUMBER(DATA!J4018),DATA!J4018,"n/a")</f>
        <v>64083.87</v>
      </c>
      <c r="H2747" s="79">
        <f>+IF(ISNUMBER(DATA!K4018),DATA!K4018,"n/a")</f>
        <v>7.3902999999999996E-2</v>
      </c>
      <c r="I2747" s="88">
        <f>+IF(ISNUMBER(DATA!L4018),DATA!L4018,"n/a")</f>
        <v>142697.85</v>
      </c>
      <c r="J2747" s="79">
        <f>+IF(ISNUMBER(DATA!M4018),DATA!M4018,"n/a")</f>
        <v>5.1228999999999997E-2</v>
      </c>
      <c r="K2747" s="88">
        <f>+IF(ISNUMBER(DATA!N4018),DATA!N4018,"n/a")</f>
        <v>290352.71999999997</v>
      </c>
      <c r="L2747" s="79">
        <f>+IF(ISNUMBER(DATA!O4018),DATA!O4018,"n/a")</f>
        <v>3.8828000000000001E-2</v>
      </c>
      <c r="M2747" s="68"/>
      <c r="N2747" s="68"/>
      <c r="O2747" s="68"/>
      <c r="P2747" s="68"/>
      <c r="Q2747" s="68"/>
      <c r="S2747" s="72"/>
      <c r="U2747" s="72"/>
      <c r="W2747" s="72"/>
      <c r="Y2747" s="72"/>
    </row>
    <row r="2748" spans="1:25" s="71" customFormat="1" x14ac:dyDescent="0.2">
      <c r="A2748" s="68" t="s">
        <v>27</v>
      </c>
      <c r="B2748" s="68" t="s">
        <v>23</v>
      </c>
      <c r="C2748" s="68" t="s">
        <v>9</v>
      </c>
      <c r="D2748" s="68" t="s">
        <v>316</v>
      </c>
      <c r="E2748" s="88">
        <f>+IF(ISNUMBER(DATA!H4019),DATA!H4019,"n/a")</f>
        <v>13542.96</v>
      </c>
      <c r="F2748" s="79">
        <f>+IF(ISNUMBER(DATA!I4019),DATA!I4019,"n/a")</f>
        <v>-0.20530200000000001</v>
      </c>
      <c r="G2748" s="88">
        <f>+IF(ISNUMBER(DATA!J4019),DATA!J4019,"n/a")</f>
        <v>42523.02</v>
      </c>
      <c r="H2748" s="79">
        <f>+IF(ISNUMBER(DATA!K4019),DATA!K4019,"n/a")</f>
        <v>-0.187058</v>
      </c>
      <c r="I2748" s="88">
        <f>+IF(ISNUMBER(DATA!L4019),DATA!L4019,"n/a")</f>
        <v>100469.62</v>
      </c>
      <c r="J2748" s="79">
        <f>+IF(ISNUMBER(DATA!M4019),DATA!M4019,"n/a")</f>
        <v>-8.8137999999999994E-2</v>
      </c>
      <c r="K2748" s="88">
        <f>+IF(ISNUMBER(DATA!N4019),DATA!N4019,"n/a")</f>
        <v>208553.97</v>
      </c>
      <c r="L2748" s="79">
        <f>+IF(ISNUMBER(DATA!O4019),DATA!O4019,"n/a")</f>
        <v>-4.2084000000000003E-2</v>
      </c>
      <c r="M2748" s="68"/>
      <c r="N2748" s="68"/>
      <c r="O2748" s="68"/>
      <c r="P2748" s="68"/>
      <c r="Q2748" s="68"/>
      <c r="S2748" s="72"/>
      <c r="U2748" s="72"/>
      <c r="W2748" s="72"/>
      <c r="Y2748" s="72"/>
    </row>
    <row r="2749" spans="1:25" s="71" customFormat="1" x14ac:dyDescent="0.2">
      <c r="A2749" s="68" t="s">
        <v>27</v>
      </c>
      <c r="B2749" s="68" t="s">
        <v>23</v>
      </c>
      <c r="C2749" s="68" t="s">
        <v>9</v>
      </c>
      <c r="D2749" s="68" t="s">
        <v>317</v>
      </c>
      <c r="E2749" s="88">
        <f>+IF(ISNUMBER(DATA!H4020),DATA!H4020,"n/a")</f>
        <v>4245.7700000000004</v>
      </c>
      <c r="F2749" s="79">
        <f>+IF(ISNUMBER(DATA!I4020),DATA!I4020,"n/a")</f>
        <v>-0.38954899999999998</v>
      </c>
      <c r="G2749" s="88">
        <f>+IF(ISNUMBER(DATA!J4020),DATA!J4020,"n/a")</f>
        <v>14061.25</v>
      </c>
      <c r="H2749" s="79">
        <f>+IF(ISNUMBER(DATA!K4020),DATA!K4020,"n/a")</f>
        <v>-0.37326500000000001</v>
      </c>
      <c r="I2749" s="88">
        <f>+IF(ISNUMBER(DATA!L4020),DATA!L4020,"n/a")</f>
        <v>41033.370000000003</v>
      </c>
      <c r="J2749" s="79">
        <f>+IF(ISNUMBER(DATA!M4020),DATA!M4020,"n/a")</f>
        <v>-0.14041000000000001</v>
      </c>
      <c r="K2749" s="88">
        <f>+IF(ISNUMBER(DATA!N4020),DATA!N4020,"n/a")</f>
        <v>88746.93</v>
      </c>
      <c r="L2749" s="79">
        <f>+IF(ISNUMBER(DATA!O4020),DATA!O4020,"n/a")</f>
        <v>-5.6835999999999998E-2</v>
      </c>
      <c r="M2749" s="68"/>
      <c r="N2749" s="68"/>
      <c r="O2749" s="68"/>
      <c r="P2749" s="68"/>
      <c r="Q2749" s="68"/>
      <c r="S2749" s="72"/>
      <c r="U2749" s="72"/>
      <c r="W2749" s="72"/>
      <c r="Y2749" s="72"/>
    </row>
    <row r="2750" spans="1:25" s="71" customFormat="1" x14ac:dyDescent="0.2">
      <c r="A2750" s="68" t="s">
        <v>27</v>
      </c>
      <c r="B2750" s="68" t="s">
        <v>23</v>
      </c>
      <c r="C2750" s="68" t="s">
        <v>9</v>
      </c>
      <c r="D2750" s="68" t="s">
        <v>318</v>
      </c>
      <c r="E2750" s="88">
        <f>+IF(ISNUMBER(DATA!H4021),DATA!H4021,"n/a")</f>
        <v>23705.32</v>
      </c>
      <c r="F2750" s="79">
        <f>+IF(ISNUMBER(DATA!I4021),DATA!I4021,"n/a")</f>
        <v>0.12595899999999999</v>
      </c>
      <c r="G2750" s="88">
        <f>+IF(ISNUMBER(DATA!J4021),DATA!J4021,"n/a")</f>
        <v>77682.38</v>
      </c>
      <c r="H2750" s="79">
        <f>+IF(ISNUMBER(DATA!K4021),DATA!K4021,"n/a")</f>
        <v>0.12005200000000001</v>
      </c>
      <c r="I2750" s="88">
        <f>+IF(ISNUMBER(DATA!L4021),DATA!L4021,"n/a")</f>
        <v>166769.35999999999</v>
      </c>
      <c r="J2750" s="79">
        <f>+IF(ISNUMBER(DATA!M4021),DATA!M4021,"n/a")</f>
        <v>0.13202900000000001</v>
      </c>
      <c r="K2750" s="88">
        <f>+IF(ISNUMBER(DATA!N4021),DATA!N4021,"n/a")</f>
        <v>343154.68</v>
      </c>
      <c r="L2750" s="79">
        <f>+IF(ISNUMBER(DATA!O4021),DATA!O4021,"n/a")</f>
        <v>0.10580199999999999</v>
      </c>
      <c r="M2750" s="68"/>
      <c r="N2750" s="68"/>
      <c r="O2750" s="68"/>
      <c r="P2750" s="68"/>
      <c r="Q2750" s="68"/>
      <c r="S2750" s="72"/>
      <c r="U2750" s="72"/>
      <c r="W2750" s="72"/>
      <c r="Y2750" s="72"/>
    </row>
    <row r="2751" spans="1:25" s="71" customFormat="1" x14ac:dyDescent="0.2">
      <c r="A2751" s="68" t="s">
        <v>27</v>
      </c>
      <c r="B2751" s="68" t="s">
        <v>23</v>
      </c>
      <c r="C2751" s="68" t="s">
        <v>9</v>
      </c>
      <c r="D2751" s="68" t="s">
        <v>319</v>
      </c>
      <c r="E2751" s="88">
        <f>+IF(ISNUMBER(DATA!H4022),DATA!H4022,"n/a")</f>
        <v>1507</v>
      </c>
      <c r="F2751" s="79">
        <f>+IF(ISNUMBER(DATA!I4022),DATA!I4022,"n/a")</f>
        <v>-0.42822700000000002</v>
      </c>
      <c r="G2751" s="88">
        <f>+IF(ISNUMBER(DATA!J4022),DATA!J4022,"n/a")</f>
        <v>4580.5</v>
      </c>
      <c r="H2751" s="79">
        <f>+IF(ISNUMBER(DATA!K4022),DATA!K4022,"n/a")</f>
        <v>-0.47541899999999998</v>
      </c>
      <c r="I2751" s="88">
        <f>+IF(ISNUMBER(DATA!L4022),DATA!L4022,"n/a")</f>
        <v>10032</v>
      </c>
      <c r="J2751" s="79">
        <f>+IF(ISNUMBER(DATA!M4022),DATA!M4022,"n/a")</f>
        <v>-0.47116200000000003</v>
      </c>
      <c r="K2751" s="88">
        <f>+IF(ISNUMBER(DATA!N4022),DATA!N4022,"n/a")</f>
        <v>26723.29</v>
      </c>
      <c r="L2751" s="79">
        <f>+IF(ISNUMBER(DATA!O4022),DATA!O4022,"n/a")</f>
        <v>-0.305037</v>
      </c>
      <c r="M2751" s="68"/>
      <c r="N2751" s="68"/>
      <c r="O2751" s="68"/>
      <c r="P2751" s="68"/>
      <c r="Q2751" s="68"/>
      <c r="S2751" s="72"/>
      <c r="U2751" s="72"/>
      <c r="W2751" s="72"/>
      <c r="Y2751" s="72"/>
    </row>
    <row r="2752" spans="1:25" s="71" customFormat="1" x14ac:dyDescent="0.2">
      <c r="A2752" s="68" t="s">
        <v>27</v>
      </c>
      <c r="B2752" s="68" t="s">
        <v>23</v>
      </c>
      <c r="C2752" s="68" t="s">
        <v>9</v>
      </c>
      <c r="D2752" s="68" t="s">
        <v>320</v>
      </c>
      <c r="E2752" s="88">
        <f>+IF(ISNUMBER(DATA!H4023),DATA!H4023,"n/a")</f>
        <v>15234.46</v>
      </c>
      <c r="F2752" s="79">
        <f>+IF(ISNUMBER(DATA!I4023),DATA!I4023,"n/a")</f>
        <v>-0.165211</v>
      </c>
      <c r="G2752" s="88">
        <f>+IF(ISNUMBER(DATA!J4023),DATA!J4023,"n/a")</f>
        <v>47592.42</v>
      </c>
      <c r="H2752" s="79">
        <f>+IF(ISNUMBER(DATA!K4023),DATA!K4023,"n/a")</f>
        <v>-0.20085700000000001</v>
      </c>
      <c r="I2752" s="88">
        <f>+IF(ISNUMBER(DATA!L4023),DATA!L4023,"n/a")</f>
        <v>102955.42</v>
      </c>
      <c r="J2752" s="79">
        <f>+IF(ISNUMBER(DATA!M4023),DATA!M4023,"n/a")</f>
        <v>-0.126586</v>
      </c>
      <c r="K2752" s="88">
        <f>+IF(ISNUMBER(DATA!N4023),DATA!N4023,"n/a")</f>
        <v>232762.52</v>
      </c>
      <c r="L2752" s="79">
        <f>+IF(ISNUMBER(DATA!O4023),DATA!O4023,"n/a")</f>
        <v>-5.7387000000000001E-2</v>
      </c>
      <c r="M2752" s="68"/>
      <c r="N2752" s="68"/>
      <c r="O2752" s="68"/>
      <c r="P2752" s="68"/>
      <c r="Q2752" s="68"/>
      <c r="S2752" s="72"/>
      <c r="U2752" s="72"/>
      <c r="W2752" s="72"/>
      <c r="Y2752" s="72"/>
    </row>
    <row r="2753" spans="1:25" s="71" customFormat="1" x14ac:dyDescent="0.2">
      <c r="A2753" s="68" t="s">
        <v>27</v>
      </c>
      <c r="B2753" s="68" t="s">
        <v>23</v>
      </c>
      <c r="C2753" s="68" t="s">
        <v>9</v>
      </c>
      <c r="D2753" s="68" t="s">
        <v>321</v>
      </c>
      <c r="E2753" s="88">
        <f>+IF(ISNUMBER(DATA!H4024),DATA!H4024,"n/a")</f>
        <v>45682.43</v>
      </c>
      <c r="F2753" s="79">
        <f>+IF(ISNUMBER(DATA!I4024),DATA!I4024,"n/a")</f>
        <v>0.12969900000000001</v>
      </c>
      <c r="G2753" s="88">
        <f>+IF(ISNUMBER(DATA!J4024),DATA!J4024,"n/a")</f>
        <v>144777.67000000001</v>
      </c>
      <c r="H2753" s="79">
        <f>+IF(ISNUMBER(DATA!K4024),DATA!K4024,"n/a")</f>
        <v>8.1615999999999994E-2</v>
      </c>
      <c r="I2753" s="88">
        <f>+IF(ISNUMBER(DATA!L4024),DATA!L4024,"n/a")</f>
        <v>294555.95</v>
      </c>
      <c r="J2753" s="79">
        <f>+IF(ISNUMBER(DATA!M4024),DATA!M4024,"n/a")</f>
        <v>6.7599000000000006E-2</v>
      </c>
      <c r="K2753" s="88">
        <f>+IF(ISNUMBER(DATA!N4024),DATA!N4024,"n/a")</f>
        <v>593856.59</v>
      </c>
      <c r="L2753" s="79">
        <f>+IF(ISNUMBER(DATA!O4024),DATA!O4024,"n/a")</f>
        <v>3.7749999999999999E-2</v>
      </c>
      <c r="M2753" s="68"/>
      <c r="N2753" s="68"/>
      <c r="O2753" s="68"/>
      <c r="P2753" s="68"/>
      <c r="Q2753" s="68"/>
      <c r="S2753" s="72"/>
      <c r="U2753" s="72"/>
      <c r="W2753" s="72"/>
      <c r="Y2753" s="72"/>
    </row>
    <row r="2754" spans="1:25" s="71" customFormat="1" x14ac:dyDescent="0.2">
      <c r="A2754" s="68" t="s">
        <v>27</v>
      </c>
      <c r="B2754" s="68" t="s">
        <v>23</v>
      </c>
      <c r="C2754" s="68" t="s">
        <v>9</v>
      </c>
      <c r="D2754" s="68" t="s">
        <v>322</v>
      </c>
      <c r="E2754" s="88">
        <f>+IF(ISNUMBER(DATA!H4025),DATA!H4025,"n/a")</f>
        <v>7905.02</v>
      </c>
      <c r="F2754" s="79">
        <f>+IF(ISNUMBER(DATA!I4025),DATA!I4025,"n/a")</f>
        <v>-0.55778899999999998</v>
      </c>
      <c r="G2754" s="88">
        <f>+IF(ISNUMBER(DATA!J4025),DATA!J4025,"n/a")</f>
        <v>28545.62</v>
      </c>
      <c r="H2754" s="79">
        <f>+IF(ISNUMBER(DATA!K4025),DATA!K4025,"n/a")</f>
        <v>-0.543049</v>
      </c>
      <c r="I2754" s="88">
        <f>+IF(ISNUMBER(DATA!L4025),DATA!L4025,"n/a")</f>
        <v>58393.67</v>
      </c>
      <c r="J2754" s="79">
        <f>+IF(ISNUMBER(DATA!M4025),DATA!M4025,"n/a")</f>
        <v>-0.56498800000000005</v>
      </c>
      <c r="K2754" s="88">
        <f>+IF(ISNUMBER(DATA!N4025),DATA!N4025,"n/a")</f>
        <v>191045.73</v>
      </c>
      <c r="L2754" s="79">
        <f>+IF(ISNUMBER(DATA!O4025),DATA!O4025,"n/a")</f>
        <v>-0.32406000000000001</v>
      </c>
      <c r="M2754" s="68"/>
      <c r="N2754" s="68"/>
      <c r="O2754" s="68"/>
      <c r="P2754" s="68"/>
      <c r="Q2754" s="68"/>
      <c r="S2754" s="72"/>
      <c r="U2754" s="72"/>
      <c r="W2754" s="72"/>
      <c r="Y2754" s="72"/>
    </row>
    <row r="2755" spans="1:25" s="71" customFormat="1" x14ac:dyDescent="0.2">
      <c r="A2755" s="68" t="s">
        <v>27</v>
      </c>
      <c r="B2755" s="68" t="s">
        <v>23</v>
      </c>
      <c r="C2755" s="68" t="s">
        <v>9</v>
      </c>
      <c r="D2755" s="68" t="s">
        <v>323</v>
      </c>
      <c r="E2755" s="88">
        <f>+IF(ISNUMBER(DATA!H4026),DATA!H4026,"n/a")</f>
        <v>34333.910000000003</v>
      </c>
      <c r="F2755" s="79">
        <f>+IF(ISNUMBER(DATA!I4026),DATA!I4026,"n/a")</f>
        <v>2.3220000000000001E-2</v>
      </c>
      <c r="G2755" s="88">
        <f>+IF(ISNUMBER(DATA!J4026),DATA!J4026,"n/a")</f>
        <v>114004.9</v>
      </c>
      <c r="H2755" s="79">
        <f>+IF(ISNUMBER(DATA!K4026),DATA!K4026,"n/a")</f>
        <v>5.9337000000000001E-2</v>
      </c>
      <c r="I2755" s="88">
        <f>+IF(ISNUMBER(DATA!L4026),DATA!L4026,"n/a")</f>
        <v>246106.82</v>
      </c>
      <c r="J2755" s="79">
        <f>+IF(ISNUMBER(DATA!M4026),DATA!M4026,"n/a")</f>
        <v>0.103168</v>
      </c>
      <c r="K2755" s="88">
        <f>+IF(ISNUMBER(DATA!N4026),DATA!N4026,"n/a")</f>
        <v>467039.81</v>
      </c>
      <c r="L2755" s="79">
        <f>+IF(ISNUMBER(DATA!O4026),DATA!O4026,"n/a")</f>
        <v>7.8553999999999999E-2</v>
      </c>
      <c r="M2755" s="68"/>
      <c r="N2755" s="68"/>
      <c r="O2755" s="68"/>
      <c r="P2755" s="68"/>
      <c r="Q2755" s="68"/>
      <c r="S2755" s="72"/>
      <c r="U2755" s="72"/>
      <c r="W2755" s="72"/>
      <c r="Y2755" s="72"/>
    </row>
    <row r="2756" spans="1:25" s="71" customFormat="1" x14ac:dyDescent="0.2">
      <c r="A2756" s="68" t="s">
        <v>27</v>
      </c>
      <c r="B2756" s="68" t="s">
        <v>23</v>
      </c>
      <c r="C2756" s="68" t="s">
        <v>9</v>
      </c>
      <c r="D2756" s="68" t="s">
        <v>324</v>
      </c>
      <c r="E2756" s="88">
        <f>+IF(ISNUMBER(DATA!H4027),DATA!H4027,"n/a")</f>
        <v>11182.53</v>
      </c>
      <c r="F2756" s="79">
        <f>+IF(ISNUMBER(DATA!I4027),DATA!I4027,"n/a")</f>
        <v>-0.111621</v>
      </c>
      <c r="G2756" s="88">
        <f>+IF(ISNUMBER(DATA!J4027),DATA!J4027,"n/a")</f>
        <v>42563.040000000001</v>
      </c>
      <c r="H2756" s="79">
        <f>+IF(ISNUMBER(DATA!K4027),DATA!K4027,"n/a")</f>
        <v>-8.9499999999999996E-3</v>
      </c>
      <c r="I2756" s="88">
        <f>+IF(ISNUMBER(DATA!L4027),DATA!L4027,"n/a")</f>
        <v>93073.66</v>
      </c>
      <c r="J2756" s="79">
        <f>+IF(ISNUMBER(DATA!M4027),DATA!M4027,"n/a")</f>
        <v>0.112682</v>
      </c>
      <c r="K2756" s="88">
        <f>+IF(ISNUMBER(DATA!N4027),DATA!N4027,"n/a")</f>
        <v>187322.97</v>
      </c>
      <c r="L2756" s="79">
        <f>+IF(ISNUMBER(DATA!O4027),DATA!O4027,"n/a")</f>
        <v>8.2154000000000005E-2</v>
      </c>
      <c r="M2756" s="68"/>
      <c r="N2756" s="68"/>
      <c r="O2756" s="68"/>
      <c r="P2756" s="68"/>
      <c r="Q2756" s="68"/>
      <c r="S2756" s="72"/>
      <c r="U2756" s="72"/>
      <c r="W2756" s="72"/>
      <c r="Y2756" s="72"/>
    </row>
    <row r="2757" spans="1:25" s="71" customFormat="1" x14ac:dyDescent="0.2">
      <c r="A2757" s="68" t="s">
        <v>27</v>
      </c>
      <c r="B2757" s="68" t="s">
        <v>23</v>
      </c>
      <c r="C2757" s="68" t="s">
        <v>9</v>
      </c>
      <c r="D2757" s="68" t="s">
        <v>325</v>
      </c>
      <c r="E2757" s="88">
        <f>+IF(ISNUMBER(DATA!H4028),DATA!H4028,"n/a")</f>
        <v>51163.25</v>
      </c>
      <c r="F2757" s="79">
        <f>+IF(ISNUMBER(DATA!I4028),DATA!I4028,"n/a")</f>
        <v>-1.8058999999999999E-2</v>
      </c>
      <c r="G2757" s="88">
        <f>+IF(ISNUMBER(DATA!J4028),DATA!J4028,"n/a")</f>
        <v>169697.71</v>
      </c>
      <c r="H2757" s="79">
        <f>+IF(ISNUMBER(DATA!K4028),DATA!K4028,"n/a")</f>
        <v>3.5576000000000003E-2</v>
      </c>
      <c r="I2757" s="88">
        <f>+IF(ISNUMBER(DATA!L4028),DATA!L4028,"n/a")</f>
        <v>353849.26</v>
      </c>
      <c r="J2757" s="79">
        <f>+IF(ISNUMBER(DATA!M4028),DATA!M4028,"n/a")</f>
        <v>0.107483</v>
      </c>
      <c r="K2757" s="88">
        <f>+IF(ISNUMBER(DATA!N4028),DATA!N4028,"n/a")</f>
        <v>706803.71</v>
      </c>
      <c r="L2757" s="79">
        <f>+IF(ISNUMBER(DATA!O4028),DATA!O4028,"n/a")</f>
        <v>0.100924</v>
      </c>
      <c r="M2757" s="68"/>
      <c r="N2757" s="68"/>
      <c r="O2757" s="68"/>
      <c r="P2757" s="68"/>
      <c r="Q2757" s="68"/>
      <c r="S2757" s="72"/>
      <c r="U2757" s="72"/>
      <c r="W2757" s="72"/>
      <c r="Y2757" s="72"/>
    </row>
    <row r="2758" spans="1:25" s="71" customFormat="1" x14ac:dyDescent="0.2">
      <c r="A2758" s="68" t="s">
        <v>27</v>
      </c>
      <c r="B2758" s="68" t="s">
        <v>23</v>
      </c>
      <c r="C2758" s="68" t="s">
        <v>9</v>
      </c>
      <c r="D2758" s="68" t="s">
        <v>351</v>
      </c>
      <c r="E2758" s="88">
        <f>+IF(ISNUMBER(DATA!H4029),DATA!H4029,"n/a")</f>
        <v>4695.68</v>
      </c>
      <c r="F2758" s="79">
        <f>+IF(ISNUMBER(DATA!I4029),DATA!I4029,"n/a")</f>
        <v>-0.42059999999999997</v>
      </c>
      <c r="G2758" s="88">
        <f>+IF(ISNUMBER(DATA!J4029),DATA!J4029,"n/a")</f>
        <v>15891.8</v>
      </c>
      <c r="H2758" s="79">
        <f>+IF(ISNUMBER(DATA!K4029),DATA!K4029,"n/a")</f>
        <v>-0.39042199999999999</v>
      </c>
      <c r="I2758" s="88">
        <f>+IF(ISNUMBER(DATA!L4029),DATA!L4029,"n/a")</f>
        <v>40930.75</v>
      </c>
      <c r="J2758" s="79">
        <f>+IF(ISNUMBER(DATA!M4029),DATA!M4029,"n/a")</f>
        <v>-0.28563100000000002</v>
      </c>
      <c r="K2758" s="88">
        <f>+IF(ISNUMBER(DATA!N4029),DATA!N4029,"n/a")</f>
        <v>99537.8</v>
      </c>
      <c r="L2758" s="79">
        <f>+IF(ISNUMBER(DATA!O4029),DATA!O4029,"n/a")</f>
        <v>-0.12253</v>
      </c>
      <c r="M2758" s="68"/>
      <c r="N2758" s="68"/>
      <c r="O2758" s="68"/>
      <c r="P2758" s="68"/>
      <c r="Q2758" s="68"/>
      <c r="S2758" s="72"/>
      <c r="U2758" s="72"/>
      <c r="W2758" s="72"/>
      <c r="Y2758" s="72"/>
    </row>
    <row r="2759" spans="1:25" s="71" customFormat="1" x14ac:dyDescent="0.2">
      <c r="A2759" s="68" t="s">
        <v>27</v>
      </c>
      <c r="B2759" s="68" t="s">
        <v>23</v>
      </c>
      <c r="C2759" s="68" t="s">
        <v>9</v>
      </c>
      <c r="D2759" s="68" t="s">
        <v>352</v>
      </c>
      <c r="E2759" s="88">
        <f>+IF(ISNUMBER(DATA!H4030),DATA!H4030,"n/a")</f>
        <v>13249.26</v>
      </c>
      <c r="F2759" s="79">
        <f>+IF(ISNUMBER(DATA!I4030),DATA!I4030,"n/a")</f>
        <v>-0.24010400000000001</v>
      </c>
      <c r="G2759" s="88">
        <f>+IF(ISNUMBER(DATA!J4030),DATA!J4030,"n/a")</f>
        <v>42908.47</v>
      </c>
      <c r="H2759" s="79">
        <f>+IF(ISNUMBER(DATA!K4030),DATA!K4030,"n/a")</f>
        <v>-0.29654999999999998</v>
      </c>
      <c r="I2759" s="88">
        <f>+IF(ISNUMBER(DATA!L4030),DATA!L4030,"n/a")</f>
        <v>95492.35</v>
      </c>
      <c r="J2759" s="79">
        <f>+IF(ISNUMBER(DATA!M4030),DATA!M4030,"n/a")</f>
        <v>-0.21184</v>
      </c>
      <c r="K2759" s="88">
        <f>+IF(ISNUMBER(DATA!N4030),DATA!N4030,"n/a")</f>
        <v>199686.06</v>
      </c>
      <c r="L2759" s="79">
        <f>+IF(ISNUMBER(DATA!O4030),DATA!O4030,"n/a")</f>
        <v>-0.142628</v>
      </c>
      <c r="M2759" s="68"/>
      <c r="N2759" s="68"/>
      <c r="O2759" s="68"/>
      <c r="P2759" s="68"/>
      <c r="Q2759" s="68"/>
      <c r="S2759" s="72"/>
      <c r="U2759" s="72"/>
      <c r="W2759" s="72"/>
      <c r="Y2759" s="72"/>
    </row>
    <row r="2760" spans="1:25" x14ac:dyDescent="0.2">
      <c r="E2760" s="102"/>
      <c r="F2760" s="104"/>
      <c r="G2760" s="102"/>
      <c r="H2760" s="104"/>
      <c r="I2760" s="102"/>
      <c r="J2760" s="104"/>
      <c r="K2760" s="102"/>
      <c r="L2760" s="104"/>
    </row>
    <row r="2761" spans="1:25" s="71" customFormat="1" x14ac:dyDescent="0.2">
      <c r="A2761" s="68" t="s">
        <v>27</v>
      </c>
      <c r="B2761" s="68" t="s">
        <v>23</v>
      </c>
      <c r="C2761" s="68" t="s">
        <v>25</v>
      </c>
      <c r="D2761" s="68" t="s">
        <v>278</v>
      </c>
      <c r="E2761" s="88">
        <f>+IF(ISNUMBER(DATA!H4040),DATA!H4040,"n/a")</f>
        <v>9286.25</v>
      </c>
      <c r="F2761" s="79">
        <f>+IF(ISNUMBER(DATA!I4040),DATA!I4040,"n/a")</f>
        <v>-1.4416E-2</v>
      </c>
      <c r="G2761" s="88">
        <f>+IF(ISNUMBER(DATA!J4040),DATA!J4040,"n/a")</f>
        <v>31941.65</v>
      </c>
      <c r="H2761" s="79">
        <f>+IF(ISNUMBER(DATA!K4040),DATA!K4040,"n/a")</f>
        <v>5.654E-2</v>
      </c>
      <c r="I2761" s="88">
        <f>+IF(ISNUMBER(DATA!L4040),DATA!L4040,"n/a")</f>
        <v>67983.33</v>
      </c>
      <c r="J2761" s="79">
        <f>+IF(ISNUMBER(DATA!M4040),DATA!M4040,"n/a")</f>
        <v>0.10694099999999999</v>
      </c>
      <c r="K2761" s="88">
        <f>+IF(ISNUMBER(DATA!N4040),DATA!N4040,"n/a")</f>
        <v>140073.53</v>
      </c>
      <c r="L2761" s="79">
        <f>+IF(ISNUMBER(DATA!O4040),DATA!O4040,"n/a")</f>
        <v>0.11417099999999999</v>
      </c>
      <c r="M2761" s="68"/>
      <c r="N2761" s="68"/>
      <c r="O2761" s="68"/>
      <c r="P2761" s="68"/>
      <c r="Q2761" s="68"/>
      <c r="S2761" s="72"/>
      <c r="U2761" s="72"/>
      <c r="W2761" s="72"/>
      <c r="Y2761" s="72"/>
    </row>
    <row r="2762" spans="1:25" s="71" customFormat="1" x14ac:dyDescent="0.2">
      <c r="A2762" s="68" t="s">
        <v>27</v>
      </c>
      <c r="B2762" s="68" t="s">
        <v>23</v>
      </c>
      <c r="C2762" s="68" t="s">
        <v>25</v>
      </c>
      <c r="D2762" s="68" t="s">
        <v>279</v>
      </c>
      <c r="E2762" s="88">
        <f>+IF(ISNUMBER(DATA!H4041),DATA!H4041,"n/a")</f>
        <v>63115.12</v>
      </c>
      <c r="F2762" s="79">
        <f>+IF(ISNUMBER(DATA!I4041),DATA!I4041,"n/a")</f>
        <v>-0.31345099999999998</v>
      </c>
      <c r="G2762" s="88">
        <f>+IF(ISNUMBER(DATA!J4041),DATA!J4041,"n/a")</f>
        <v>232249.93</v>
      </c>
      <c r="H2762" s="79">
        <f>+IF(ISNUMBER(DATA!K4041),DATA!K4041,"n/a")</f>
        <v>-0.202787</v>
      </c>
      <c r="I2762" s="88">
        <f>+IF(ISNUMBER(DATA!L4041),DATA!L4041,"n/a")</f>
        <v>467164.43</v>
      </c>
      <c r="J2762" s="79">
        <f>+IF(ISNUMBER(DATA!M4041),DATA!M4041,"n/a")</f>
        <v>-0.209201</v>
      </c>
      <c r="K2762" s="88">
        <f>+IF(ISNUMBER(DATA!N4041),DATA!N4041,"n/a")</f>
        <v>955388.32</v>
      </c>
      <c r="L2762" s="79">
        <f>+IF(ISNUMBER(DATA!O4041),DATA!O4041,"n/a")</f>
        <v>-0.181641</v>
      </c>
      <c r="M2762" s="68"/>
      <c r="N2762" s="68"/>
      <c r="O2762" s="68"/>
      <c r="P2762" s="68"/>
      <c r="Q2762" s="68"/>
      <c r="S2762" s="72"/>
      <c r="U2762" s="72"/>
      <c r="W2762" s="72"/>
      <c r="Y2762" s="72"/>
    </row>
    <row r="2763" spans="1:25" s="71" customFormat="1" x14ac:dyDescent="0.2">
      <c r="A2763" s="68" t="s">
        <v>27</v>
      </c>
      <c r="B2763" s="68" t="s">
        <v>23</v>
      </c>
      <c r="C2763" s="68" t="s">
        <v>25</v>
      </c>
      <c r="D2763" s="68" t="s">
        <v>280</v>
      </c>
      <c r="E2763" s="88">
        <f>+IF(ISNUMBER(DATA!H4042),DATA!H4042,"n/a")</f>
        <v>138593.54999999999</v>
      </c>
      <c r="F2763" s="79">
        <f>+IF(ISNUMBER(DATA!I4042),DATA!I4042,"n/a")</f>
        <v>8.4364999999999996E-2</v>
      </c>
      <c r="G2763" s="88">
        <f>+IF(ISNUMBER(DATA!J4042),DATA!J4042,"n/a")</f>
        <v>431459.94</v>
      </c>
      <c r="H2763" s="79">
        <f>+IF(ISNUMBER(DATA!K4042),DATA!K4042,"n/a")</f>
        <v>5.4997999999999998E-2</v>
      </c>
      <c r="I2763" s="88">
        <f>+IF(ISNUMBER(DATA!L4042),DATA!L4042,"n/a")</f>
        <v>937521.12</v>
      </c>
      <c r="J2763" s="79">
        <f>+IF(ISNUMBER(DATA!M4042),DATA!M4042,"n/a")</f>
        <v>5.2442000000000003E-2</v>
      </c>
      <c r="K2763" s="88">
        <f>+IF(ISNUMBER(DATA!N4042),DATA!N4042,"n/a")</f>
        <v>1844393.75</v>
      </c>
      <c r="L2763" s="79">
        <f>+IF(ISNUMBER(DATA!O4042),DATA!O4042,"n/a")</f>
        <v>-9.7459999999999995E-3</v>
      </c>
      <c r="M2763" s="68"/>
      <c r="N2763" s="68"/>
      <c r="O2763" s="68"/>
      <c r="P2763" s="68"/>
      <c r="Q2763" s="68"/>
      <c r="S2763" s="72"/>
      <c r="U2763" s="72"/>
      <c r="W2763" s="72"/>
      <c r="Y2763" s="72"/>
    </row>
    <row r="2764" spans="1:25" s="71" customFormat="1" x14ac:dyDescent="0.2">
      <c r="A2764" s="68" t="s">
        <v>27</v>
      </c>
      <c r="B2764" s="68" t="s">
        <v>23</v>
      </c>
      <c r="C2764" s="68" t="s">
        <v>25</v>
      </c>
      <c r="D2764" s="68" t="s">
        <v>281</v>
      </c>
      <c r="E2764" s="88">
        <f>+IF(ISNUMBER(DATA!H4043),DATA!H4043,"n/a")</f>
        <v>55476.12</v>
      </c>
      <c r="F2764" s="79">
        <f>+IF(ISNUMBER(DATA!I4043),DATA!I4043,"n/a")</f>
        <v>1.2979999999999999E-3</v>
      </c>
      <c r="G2764" s="88">
        <f>+IF(ISNUMBER(DATA!J4043),DATA!J4043,"n/a")</f>
        <v>184421.45</v>
      </c>
      <c r="H2764" s="79">
        <f>+IF(ISNUMBER(DATA!K4043),DATA!K4043,"n/a")</f>
        <v>3.4519000000000001E-2</v>
      </c>
      <c r="I2764" s="88">
        <f>+IF(ISNUMBER(DATA!L4043),DATA!L4043,"n/a")</f>
        <v>387283.46</v>
      </c>
      <c r="J2764" s="79">
        <f>+IF(ISNUMBER(DATA!M4043),DATA!M4043,"n/a")</f>
        <v>5.5593999999999998E-2</v>
      </c>
      <c r="K2764" s="88">
        <f>+IF(ISNUMBER(DATA!N4043),DATA!N4043,"n/a")</f>
        <v>756774.74</v>
      </c>
      <c r="L2764" s="79">
        <f>+IF(ISNUMBER(DATA!O4043),DATA!O4043,"n/a")</f>
        <v>6.5594E-2</v>
      </c>
      <c r="M2764" s="68"/>
      <c r="N2764" s="68"/>
      <c r="O2764" s="68"/>
      <c r="P2764" s="68"/>
      <c r="Q2764" s="68"/>
      <c r="S2764" s="72"/>
      <c r="U2764" s="72"/>
      <c r="W2764" s="72"/>
      <c r="Y2764" s="72"/>
    </row>
    <row r="2765" spans="1:25" s="71" customFormat="1" x14ac:dyDescent="0.2">
      <c r="A2765" s="68" t="s">
        <v>27</v>
      </c>
      <c r="B2765" s="68" t="s">
        <v>23</v>
      </c>
      <c r="C2765" s="68" t="s">
        <v>25</v>
      </c>
      <c r="D2765" s="68" t="s">
        <v>282</v>
      </c>
      <c r="E2765" s="88">
        <f>+IF(ISNUMBER(DATA!H4044),DATA!H4044,"n/a")</f>
        <v>87008.46</v>
      </c>
      <c r="F2765" s="79">
        <f>+IF(ISNUMBER(DATA!I4044),DATA!I4044,"n/a")</f>
        <v>-5.2148E-2</v>
      </c>
      <c r="G2765" s="88">
        <f>+IF(ISNUMBER(DATA!J4044),DATA!J4044,"n/a")</f>
        <v>274460.37</v>
      </c>
      <c r="H2765" s="79">
        <f>+IF(ISNUMBER(DATA!K4044),DATA!K4044,"n/a")</f>
        <v>-8.0981999999999998E-2</v>
      </c>
      <c r="I2765" s="88">
        <f>+IF(ISNUMBER(DATA!L4044),DATA!L4044,"n/a")</f>
        <v>642995.66</v>
      </c>
      <c r="J2765" s="79">
        <f>+IF(ISNUMBER(DATA!M4044),DATA!M4044,"n/a")</f>
        <v>-6.3860000000000002E-3</v>
      </c>
      <c r="K2765" s="88">
        <f>+IF(ISNUMBER(DATA!N4044),DATA!N4044,"n/a")</f>
        <v>1376239.72</v>
      </c>
      <c r="L2765" s="79">
        <f>+IF(ISNUMBER(DATA!O4044),DATA!O4044,"n/a")</f>
        <v>4.6087999999999997E-2</v>
      </c>
      <c r="M2765" s="68"/>
      <c r="N2765" s="68"/>
      <c r="O2765" s="68"/>
      <c r="P2765" s="68"/>
      <c r="Q2765" s="68"/>
      <c r="S2765" s="72"/>
      <c r="U2765" s="72"/>
      <c r="W2765" s="72"/>
      <c r="Y2765" s="72"/>
    </row>
    <row r="2766" spans="1:25" s="71" customFormat="1" x14ac:dyDescent="0.2">
      <c r="A2766" s="68" t="s">
        <v>27</v>
      </c>
      <c r="B2766" s="68" t="s">
        <v>23</v>
      </c>
      <c r="C2766" s="68" t="s">
        <v>25</v>
      </c>
      <c r="D2766" s="68" t="s">
        <v>283</v>
      </c>
      <c r="E2766" s="88">
        <f>+IF(ISNUMBER(DATA!H4045),DATA!H4045,"n/a")</f>
        <v>59133.35</v>
      </c>
      <c r="F2766" s="79">
        <f>+IF(ISNUMBER(DATA!I4045),DATA!I4045,"n/a")</f>
        <v>-9.8762000000000003E-2</v>
      </c>
      <c r="G2766" s="88">
        <f>+IF(ISNUMBER(DATA!J4045),DATA!J4045,"n/a")</f>
        <v>204616.32000000001</v>
      </c>
      <c r="H2766" s="79">
        <f>+IF(ISNUMBER(DATA!K4045),DATA!K4045,"n/a")</f>
        <v>-7.3379E-2</v>
      </c>
      <c r="I2766" s="88">
        <f>+IF(ISNUMBER(DATA!L4045),DATA!L4045,"n/a")</f>
        <v>450526.53</v>
      </c>
      <c r="J2766" s="79">
        <f>+IF(ISNUMBER(DATA!M4045),DATA!M4045,"n/a")</f>
        <v>-7.3215000000000002E-2</v>
      </c>
      <c r="K2766" s="88">
        <f>+IF(ISNUMBER(DATA!N4045),DATA!N4045,"n/a")</f>
        <v>954652.74</v>
      </c>
      <c r="L2766" s="79">
        <f>+IF(ISNUMBER(DATA!O4045),DATA!O4045,"n/a")</f>
        <v>-2.7612000000000001E-2</v>
      </c>
      <c r="M2766" s="68"/>
      <c r="N2766" s="68"/>
      <c r="O2766" s="68"/>
      <c r="P2766" s="68"/>
      <c r="Q2766" s="68"/>
      <c r="S2766" s="72"/>
      <c r="U2766" s="72"/>
      <c r="W2766" s="72"/>
      <c r="Y2766" s="72"/>
    </row>
    <row r="2767" spans="1:25" s="71" customFormat="1" x14ac:dyDescent="0.2">
      <c r="A2767" s="68" t="s">
        <v>27</v>
      </c>
      <c r="B2767" s="68" t="s">
        <v>23</v>
      </c>
      <c r="C2767" s="68" t="s">
        <v>25</v>
      </c>
      <c r="D2767" s="68" t="s">
        <v>284</v>
      </c>
      <c r="E2767" s="88">
        <f>+IF(ISNUMBER(DATA!H4046),DATA!H4046,"n/a")</f>
        <v>30972.78</v>
      </c>
      <c r="F2767" s="79">
        <f>+IF(ISNUMBER(DATA!I4046),DATA!I4046,"n/a")</f>
        <v>-8.6300000000000005E-3</v>
      </c>
      <c r="G2767" s="88">
        <f>+IF(ISNUMBER(DATA!J4046),DATA!J4046,"n/a")</f>
        <v>95576.23</v>
      </c>
      <c r="H2767" s="79">
        <f>+IF(ISNUMBER(DATA!K4046),DATA!K4046,"n/a")</f>
        <v>-4.6450999999999999E-2</v>
      </c>
      <c r="I2767" s="88">
        <f>+IF(ISNUMBER(DATA!L4046),DATA!L4046,"n/a")</f>
        <v>221556.51</v>
      </c>
      <c r="J2767" s="79">
        <f>+IF(ISNUMBER(DATA!M4046),DATA!M4046,"n/a")</f>
        <v>2.8555000000000001E-2</v>
      </c>
      <c r="K2767" s="88">
        <f>+IF(ISNUMBER(DATA!N4046),DATA!N4046,"n/a")</f>
        <v>428966.45</v>
      </c>
      <c r="L2767" s="79">
        <f>+IF(ISNUMBER(DATA!O4046),DATA!O4046,"n/a")</f>
        <v>2.4729999999999999E-3</v>
      </c>
      <c r="M2767" s="68"/>
      <c r="N2767" s="68"/>
      <c r="O2767" s="68"/>
      <c r="P2767" s="68"/>
      <c r="Q2767" s="68"/>
      <c r="S2767" s="72"/>
      <c r="U2767" s="72"/>
      <c r="W2767" s="72"/>
      <c r="Y2767" s="72"/>
    </row>
    <row r="2768" spans="1:25" s="71" customFormat="1" x14ac:dyDescent="0.2">
      <c r="A2768" s="68" t="s">
        <v>27</v>
      </c>
      <c r="B2768" s="68" t="s">
        <v>23</v>
      </c>
      <c r="C2768" s="68" t="s">
        <v>25</v>
      </c>
      <c r="D2768" s="68" t="s">
        <v>285</v>
      </c>
      <c r="E2768" s="88">
        <f>+IF(ISNUMBER(DATA!H4047),DATA!H4047,"n/a")</f>
        <v>55870.97</v>
      </c>
      <c r="F2768" s="79">
        <f>+IF(ISNUMBER(DATA!I4047),DATA!I4047,"n/a")</f>
        <v>8.3428000000000002E-2</v>
      </c>
      <c r="G2768" s="88">
        <f>+IF(ISNUMBER(DATA!J4047),DATA!J4047,"n/a")</f>
        <v>177936.41</v>
      </c>
      <c r="H2768" s="79">
        <f>+IF(ISNUMBER(DATA!K4047),DATA!K4047,"n/a")</f>
        <v>6.8329000000000001E-2</v>
      </c>
      <c r="I2768" s="88">
        <f>+IF(ISNUMBER(DATA!L4047),DATA!L4047,"n/a")</f>
        <v>394098.33</v>
      </c>
      <c r="J2768" s="79">
        <f>+IF(ISNUMBER(DATA!M4047),DATA!M4047,"n/a")</f>
        <v>0.10927199999999999</v>
      </c>
      <c r="K2768" s="88">
        <f>+IF(ISNUMBER(DATA!N4047),DATA!N4047,"n/a")</f>
        <v>800651.09</v>
      </c>
      <c r="L2768" s="79">
        <f>+IF(ISNUMBER(DATA!O4047),DATA!O4047,"n/a")</f>
        <v>0.15349599999999999</v>
      </c>
      <c r="M2768" s="68"/>
      <c r="N2768" s="68"/>
      <c r="O2768" s="68"/>
      <c r="P2768" s="68"/>
      <c r="Q2768" s="68"/>
      <c r="S2768" s="72"/>
      <c r="U2768" s="72"/>
      <c r="W2768" s="72"/>
      <c r="Y2768" s="72"/>
    </row>
    <row r="2769" spans="1:25" s="71" customFormat="1" x14ac:dyDescent="0.2">
      <c r="A2769" s="68" t="s">
        <v>27</v>
      </c>
      <c r="B2769" s="68" t="s">
        <v>23</v>
      </c>
      <c r="C2769" s="68" t="s">
        <v>25</v>
      </c>
      <c r="D2769" s="68" t="s">
        <v>286</v>
      </c>
      <c r="E2769" s="88">
        <f>+IF(ISNUMBER(DATA!H4048),DATA!H4048,"n/a")</f>
        <v>8634.25</v>
      </c>
      <c r="F2769" s="79">
        <f>+IF(ISNUMBER(DATA!I4048),DATA!I4048,"n/a")</f>
        <v>-0.72705900000000001</v>
      </c>
      <c r="G2769" s="88">
        <f>+IF(ISNUMBER(DATA!J4048),DATA!J4048,"n/a")</f>
        <v>43855.19</v>
      </c>
      <c r="H2769" s="79">
        <f>+IF(ISNUMBER(DATA!K4048),DATA!K4048,"n/a")</f>
        <v>-0.58131500000000003</v>
      </c>
      <c r="I2769" s="88">
        <f>+IF(ISNUMBER(DATA!L4048),DATA!L4048,"n/a")</f>
        <v>75357.72</v>
      </c>
      <c r="J2769" s="79">
        <f>+IF(ISNUMBER(DATA!M4048),DATA!M4048,"n/a")</f>
        <v>-0.66530400000000001</v>
      </c>
      <c r="K2769" s="88">
        <f>+IF(ISNUMBER(DATA!N4048),DATA!N4048,"n/a")</f>
        <v>188821.2</v>
      </c>
      <c r="L2769" s="79">
        <f>+IF(ISNUMBER(DATA!O4048),DATA!O4048,"n/a")</f>
        <v>-0.57556499999999999</v>
      </c>
      <c r="M2769" s="68"/>
      <c r="N2769" s="68"/>
      <c r="O2769" s="68"/>
      <c r="P2769" s="68"/>
      <c r="Q2769" s="68"/>
      <c r="S2769" s="72"/>
      <c r="U2769" s="72"/>
      <c r="W2769" s="72"/>
      <c r="Y2769" s="72"/>
    </row>
    <row r="2770" spans="1:25" s="71" customFormat="1" x14ac:dyDescent="0.2">
      <c r="A2770" s="68" t="s">
        <v>27</v>
      </c>
      <c r="B2770" s="68" t="s">
        <v>23</v>
      </c>
      <c r="C2770" s="68" t="s">
        <v>25</v>
      </c>
      <c r="D2770" s="68" t="s">
        <v>287</v>
      </c>
      <c r="E2770" s="88">
        <f>+IF(ISNUMBER(DATA!H4049),DATA!H4049,"n/a")</f>
        <v>28900.959999999999</v>
      </c>
      <c r="F2770" s="79">
        <f>+IF(ISNUMBER(DATA!I4049),DATA!I4049,"n/a")</f>
        <v>0.15615200000000001</v>
      </c>
      <c r="G2770" s="88">
        <f>+IF(ISNUMBER(DATA!J4049),DATA!J4049,"n/a")</f>
        <v>84236.58</v>
      </c>
      <c r="H2770" s="79">
        <f>+IF(ISNUMBER(DATA!K4049),DATA!K4049,"n/a")</f>
        <v>0.17813899999999999</v>
      </c>
      <c r="I2770" s="88">
        <f>+IF(ISNUMBER(DATA!L4049),DATA!L4049,"n/a")</f>
        <v>178687.43</v>
      </c>
      <c r="J2770" s="79">
        <f>+IF(ISNUMBER(DATA!M4049),DATA!M4049,"n/a")</f>
        <v>0.14238200000000001</v>
      </c>
      <c r="K2770" s="88">
        <f>+IF(ISNUMBER(DATA!N4049),DATA!N4049,"n/a")</f>
        <v>353739.39</v>
      </c>
      <c r="L2770" s="79">
        <f>+IF(ISNUMBER(DATA!O4049),DATA!O4049,"n/a")</f>
        <v>4.4783000000000003E-2</v>
      </c>
      <c r="M2770" s="68"/>
      <c r="N2770" s="68"/>
      <c r="O2770" s="68"/>
      <c r="P2770" s="68"/>
      <c r="Q2770" s="68"/>
      <c r="S2770" s="72"/>
      <c r="U2770" s="72"/>
      <c r="W2770" s="72"/>
      <c r="Y2770" s="72"/>
    </row>
    <row r="2771" spans="1:25" s="71" customFormat="1" x14ac:dyDescent="0.2">
      <c r="A2771" s="68" t="s">
        <v>27</v>
      </c>
      <c r="B2771" s="68" t="s">
        <v>23</v>
      </c>
      <c r="C2771" s="68" t="s">
        <v>25</v>
      </c>
      <c r="D2771" s="68" t="s">
        <v>288</v>
      </c>
      <c r="E2771" s="88">
        <f>+IF(ISNUMBER(DATA!H4050),DATA!H4050,"n/a")</f>
        <v>17681.43</v>
      </c>
      <c r="F2771" s="79">
        <f>+IF(ISNUMBER(DATA!I4050),DATA!I4050,"n/a")</f>
        <v>-0.29731299999999999</v>
      </c>
      <c r="G2771" s="88">
        <f>+IF(ISNUMBER(DATA!J4050),DATA!J4050,"n/a")</f>
        <v>54423.05</v>
      </c>
      <c r="H2771" s="79">
        <f>+IF(ISNUMBER(DATA!K4050),DATA!K4050,"n/a")</f>
        <v>-0.31360300000000002</v>
      </c>
      <c r="I2771" s="88">
        <f>+IF(ISNUMBER(DATA!L4050),DATA!L4050,"n/a")</f>
        <v>143870.85999999999</v>
      </c>
      <c r="J2771" s="79">
        <f>+IF(ISNUMBER(DATA!M4050),DATA!M4050,"n/a")</f>
        <v>-0.179371</v>
      </c>
      <c r="K2771" s="88">
        <f>+IF(ISNUMBER(DATA!N4050),DATA!N4050,"n/a")</f>
        <v>336363.73</v>
      </c>
      <c r="L2771" s="79">
        <f>+IF(ISNUMBER(DATA!O4050),DATA!O4050,"n/a")</f>
        <v>-3.8313E-2</v>
      </c>
      <c r="M2771" s="68"/>
      <c r="N2771" s="68"/>
      <c r="O2771" s="68"/>
      <c r="P2771" s="68"/>
      <c r="Q2771" s="68"/>
      <c r="S2771" s="72"/>
      <c r="U2771" s="72"/>
      <c r="W2771" s="72"/>
      <c r="Y2771" s="72"/>
    </row>
    <row r="2772" spans="1:25" s="71" customFormat="1" x14ac:dyDescent="0.2">
      <c r="A2772" s="68" t="s">
        <v>27</v>
      </c>
      <c r="B2772" s="68" t="s">
        <v>23</v>
      </c>
      <c r="C2772" s="68" t="s">
        <v>25</v>
      </c>
      <c r="D2772" s="68" t="s">
        <v>289</v>
      </c>
      <c r="E2772" s="88">
        <f>+IF(ISNUMBER(DATA!H4051),DATA!H4051,"n/a")</f>
        <v>44407.99</v>
      </c>
      <c r="F2772" s="79">
        <f>+IF(ISNUMBER(DATA!I4051),DATA!I4051,"n/a")</f>
        <v>-9.6537999999999999E-2</v>
      </c>
      <c r="G2772" s="88">
        <f>+IF(ISNUMBER(DATA!J4051),DATA!J4051,"n/a")</f>
        <v>142769.53</v>
      </c>
      <c r="H2772" s="79">
        <f>+IF(ISNUMBER(DATA!K4051),DATA!K4051,"n/a")</f>
        <v>-8.1947000000000006E-2</v>
      </c>
      <c r="I2772" s="88">
        <f>+IF(ISNUMBER(DATA!L4051),DATA!L4051,"n/a")</f>
        <v>297155.17</v>
      </c>
      <c r="J2772" s="79">
        <f>+IF(ISNUMBER(DATA!M4051),DATA!M4051,"n/a")</f>
        <v>-7.5783000000000003E-2</v>
      </c>
      <c r="K2772" s="88">
        <f>+IF(ISNUMBER(DATA!N4051),DATA!N4051,"n/a")</f>
        <v>610147.56999999995</v>
      </c>
      <c r="L2772" s="79">
        <f>+IF(ISNUMBER(DATA!O4051),DATA!O4051,"n/a")</f>
        <v>-8.1893999999999995E-2</v>
      </c>
      <c r="M2772" s="68"/>
      <c r="N2772" s="68"/>
      <c r="O2772" s="68"/>
      <c r="P2772" s="68"/>
      <c r="Q2772" s="68"/>
      <c r="S2772" s="72"/>
      <c r="U2772" s="72"/>
      <c r="W2772" s="72"/>
      <c r="Y2772" s="72"/>
    </row>
    <row r="2773" spans="1:25" s="71" customFormat="1" x14ac:dyDescent="0.2">
      <c r="A2773" s="68" t="s">
        <v>27</v>
      </c>
      <c r="B2773" s="68" t="s">
        <v>23</v>
      </c>
      <c r="C2773" s="68" t="s">
        <v>25</v>
      </c>
      <c r="D2773" s="68" t="s">
        <v>290</v>
      </c>
      <c r="E2773" s="88">
        <f>+IF(ISNUMBER(DATA!H4052),DATA!H4052,"n/a")</f>
        <v>19916.099999999999</v>
      </c>
      <c r="F2773" s="79">
        <f>+IF(ISNUMBER(DATA!I4052),DATA!I4052,"n/a")</f>
        <v>-4.5845999999999998E-2</v>
      </c>
      <c r="G2773" s="88">
        <f>+IF(ISNUMBER(DATA!J4052),DATA!J4052,"n/a")</f>
        <v>67440.23</v>
      </c>
      <c r="H2773" s="79">
        <f>+IF(ISNUMBER(DATA!K4052),DATA!K4052,"n/a")</f>
        <v>5.2024000000000001E-2</v>
      </c>
      <c r="I2773" s="88">
        <f>+IF(ISNUMBER(DATA!L4052),DATA!L4052,"n/a")</f>
        <v>149633.06</v>
      </c>
      <c r="J2773" s="79">
        <f>+IF(ISNUMBER(DATA!M4052),DATA!M4052,"n/a")</f>
        <v>0.123821</v>
      </c>
      <c r="K2773" s="88">
        <f>+IF(ISNUMBER(DATA!N4052),DATA!N4052,"n/a")</f>
        <v>316956.45</v>
      </c>
      <c r="L2773" s="79">
        <f>+IF(ISNUMBER(DATA!O4052),DATA!O4052,"n/a")</f>
        <v>0.23510200000000001</v>
      </c>
      <c r="M2773" s="68"/>
      <c r="N2773" s="68"/>
      <c r="O2773" s="68"/>
      <c r="P2773" s="68"/>
      <c r="Q2773" s="68"/>
      <c r="S2773" s="72"/>
      <c r="U2773" s="72"/>
      <c r="W2773" s="72"/>
      <c r="Y2773" s="72"/>
    </row>
    <row r="2774" spans="1:25" s="71" customFormat="1" x14ac:dyDescent="0.2">
      <c r="A2774" s="68" t="s">
        <v>27</v>
      </c>
      <c r="B2774" s="68" t="s">
        <v>23</v>
      </c>
      <c r="C2774" s="68" t="s">
        <v>25</v>
      </c>
      <c r="D2774" s="68" t="s">
        <v>291</v>
      </c>
      <c r="E2774" s="88">
        <f>+IF(ISNUMBER(DATA!H4053),DATA!H4053,"n/a")</f>
        <v>28765.759999999998</v>
      </c>
      <c r="F2774" s="79">
        <f>+IF(ISNUMBER(DATA!I4053),DATA!I4053,"n/a")</f>
        <v>-0.365929</v>
      </c>
      <c r="G2774" s="88">
        <f>+IF(ISNUMBER(DATA!J4053),DATA!J4053,"n/a")</f>
        <v>92438.46</v>
      </c>
      <c r="H2774" s="79">
        <f>+IF(ISNUMBER(DATA!K4053),DATA!K4053,"n/a")</f>
        <v>-0.36905399999999999</v>
      </c>
      <c r="I2774" s="88">
        <f>+IF(ISNUMBER(DATA!L4053),DATA!L4053,"n/a")</f>
        <v>232531</v>
      </c>
      <c r="J2774" s="79">
        <f>+IF(ISNUMBER(DATA!M4053),DATA!M4053,"n/a")</f>
        <v>-0.29847099999999999</v>
      </c>
      <c r="K2774" s="88">
        <f>+IF(ISNUMBER(DATA!N4053),DATA!N4053,"n/a")</f>
        <v>566888.92000000004</v>
      </c>
      <c r="L2774" s="79">
        <f>+IF(ISNUMBER(DATA!O4053),DATA!O4053,"n/a")</f>
        <v>-0.150812</v>
      </c>
      <c r="M2774" s="68"/>
      <c r="N2774" s="68"/>
      <c r="O2774" s="68"/>
      <c r="P2774" s="68"/>
      <c r="Q2774" s="68"/>
      <c r="S2774" s="72"/>
      <c r="U2774" s="72"/>
      <c r="W2774" s="72"/>
      <c r="Y2774" s="72"/>
    </row>
    <row r="2775" spans="1:25" s="71" customFormat="1" x14ac:dyDescent="0.2">
      <c r="A2775" s="68" t="s">
        <v>27</v>
      </c>
      <c r="B2775" s="68" t="s">
        <v>23</v>
      </c>
      <c r="C2775" s="68" t="s">
        <v>25</v>
      </c>
      <c r="D2775" s="68" t="s">
        <v>292</v>
      </c>
      <c r="E2775" s="88">
        <f>+IF(ISNUMBER(DATA!H4054),DATA!H4054,"n/a")</f>
        <v>43709.17</v>
      </c>
      <c r="F2775" s="79">
        <f>+IF(ISNUMBER(DATA!I4054),DATA!I4054,"n/a")</f>
        <v>0.17720900000000001</v>
      </c>
      <c r="G2775" s="88">
        <f>+IF(ISNUMBER(DATA!J4054),DATA!J4054,"n/a")</f>
        <v>121550.77</v>
      </c>
      <c r="H2775" s="79">
        <f>+IF(ISNUMBER(DATA!K4054),DATA!K4054,"n/a")</f>
        <v>-8.6049999999999998E-3</v>
      </c>
      <c r="I2775" s="88">
        <f>+IF(ISNUMBER(DATA!L4054),DATA!L4054,"n/a")</f>
        <v>234767.23</v>
      </c>
      <c r="J2775" s="79">
        <f>+IF(ISNUMBER(DATA!M4054),DATA!M4054,"n/a")</f>
        <v>-0.156495</v>
      </c>
      <c r="K2775" s="88">
        <f>+IF(ISNUMBER(DATA!N4054),DATA!N4054,"n/a")</f>
        <v>493015.36</v>
      </c>
      <c r="L2775" s="79">
        <f>+IF(ISNUMBER(DATA!O4054),DATA!O4054,"n/a")</f>
        <v>-0.12620700000000001</v>
      </c>
      <c r="M2775" s="68"/>
      <c r="N2775" s="68"/>
      <c r="O2775" s="68"/>
      <c r="P2775" s="68"/>
      <c r="Q2775" s="68"/>
      <c r="S2775" s="72"/>
      <c r="U2775" s="72"/>
      <c r="W2775" s="72"/>
      <c r="Y2775" s="72"/>
    </row>
    <row r="2776" spans="1:25" s="71" customFormat="1" x14ac:dyDescent="0.2">
      <c r="A2776" s="68" t="s">
        <v>27</v>
      </c>
      <c r="B2776" s="68" t="s">
        <v>23</v>
      </c>
      <c r="C2776" s="68" t="s">
        <v>25</v>
      </c>
      <c r="D2776" s="68" t="s">
        <v>293</v>
      </c>
      <c r="E2776" s="88">
        <f>+IF(ISNUMBER(DATA!H4055),DATA!H4055,"n/a")</f>
        <v>94980.26</v>
      </c>
      <c r="F2776" s="79">
        <f>+IF(ISNUMBER(DATA!I4055),DATA!I4055,"n/a")</f>
        <v>0.13005700000000001</v>
      </c>
      <c r="G2776" s="88">
        <f>+IF(ISNUMBER(DATA!J4055),DATA!J4055,"n/a")</f>
        <v>295701.87</v>
      </c>
      <c r="H2776" s="79">
        <f>+IF(ISNUMBER(DATA!K4055),DATA!K4055,"n/a")</f>
        <v>0.11114</v>
      </c>
      <c r="I2776" s="88">
        <f>+IF(ISNUMBER(DATA!L4055),DATA!L4055,"n/a")</f>
        <v>639628.59</v>
      </c>
      <c r="J2776" s="79">
        <f>+IF(ISNUMBER(DATA!M4055),DATA!M4055,"n/a")</f>
        <v>0.110551</v>
      </c>
      <c r="K2776" s="88">
        <f>+IF(ISNUMBER(DATA!N4055),DATA!N4055,"n/a")</f>
        <v>1200341.04</v>
      </c>
      <c r="L2776" s="79">
        <f>+IF(ISNUMBER(DATA!O4055),DATA!O4055,"n/a")</f>
        <v>1.1856E-2</v>
      </c>
      <c r="M2776" s="68"/>
      <c r="N2776" s="68"/>
      <c r="O2776" s="68"/>
      <c r="P2776" s="68"/>
      <c r="Q2776" s="68"/>
      <c r="S2776" s="72"/>
      <c r="U2776" s="72"/>
      <c r="W2776" s="72"/>
      <c r="Y2776" s="72"/>
    </row>
    <row r="2777" spans="1:25" s="71" customFormat="1" x14ac:dyDescent="0.2">
      <c r="A2777" s="68" t="s">
        <v>27</v>
      </c>
      <c r="B2777" s="68" t="s">
        <v>23</v>
      </c>
      <c r="C2777" s="68" t="s">
        <v>25</v>
      </c>
      <c r="D2777" s="68" t="s">
        <v>294</v>
      </c>
      <c r="E2777" s="88">
        <f>+IF(ISNUMBER(DATA!H4056),DATA!H4056,"n/a")</f>
        <v>68892.47</v>
      </c>
      <c r="F2777" s="79">
        <f>+IF(ISNUMBER(DATA!I4056),DATA!I4056,"n/a")</f>
        <v>-7.1780000000000004E-3</v>
      </c>
      <c r="G2777" s="88">
        <f>+IF(ISNUMBER(DATA!J4056),DATA!J4056,"n/a")</f>
        <v>260123.59</v>
      </c>
      <c r="H2777" s="79">
        <f>+IF(ISNUMBER(DATA!K4056),DATA!K4056,"n/a")</f>
        <v>0.18226800000000001</v>
      </c>
      <c r="I2777" s="88">
        <f>+IF(ISNUMBER(DATA!L4056),DATA!L4056,"n/a")</f>
        <v>553593.01</v>
      </c>
      <c r="J2777" s="79">
        <f>+IF(ISNUMBER(DATA!M4056),DATA!M4056,"n/a")</f>
        <v>0.13367499999999999</v>
      </c>
      <c r="K2777" s="88">
        <f>+IF(ISNUMBER(DATA!N4056),DATA!N4056,"n/a")</f>
        <v>1048881.67</v>
      </c>
      <c r="L2777" s="79">
        <f>+IF(ISNUMBER(DATA!O4056),DATA!O4056,"n/a")</f>
        <v>5.9270999999999997E-2</v>
      </c>
      <c r="M2777" s="68"/>
      <c r="N2777" s="68"/>
      <c r="O2777" s="68"/>
      <c r="P2777" s="68"/>
      <c r="Q2777" s="68"/>
      <c r="S2777" s="72"/>
      <c r="U2777" s="72"/>
      <c r="W2777" s="72"/>
      <c r="Y2777" s="72"/>
    </row>
    <row r="2778" spans="1:25" s="71" customFormat="1" x14ac:dyDescent="0.2">
      <c r="A2778" s="68" t="s">
        <v>27</v>
      </c>
      <c r="B2778" s="68" t="s">
        <v>23</v>
      </c>
      <c r="C2778" s="68" t="s">
        <v>25</v>
      </c>
      <c r="D2778" s="68" t="s">
        <v>295</v>
      </c>
      <c r="E2778" s="88">
        <f>+IF(ISNUMBER(DATA!H4057),DATA!H4057,"n/a")</f>
        <v>21736.03</v>
      </c>
      <c r="F2778" s="79">
        <f>+IF(ISNUMBER(DATA!I4057),DATA!I4057,"n/a")</f>
        <v>-0.36230899999999999</v>
      </c>
      <c r="G2778" s="88">
        <f>+IF(ISNUMBER(DATA!J4057),DATA!J4057,"n/a")</f>
        <v>67812.259999999995</v>
      </c>
      <c r="H2778" s="79">
        <f>+IF(ISNUMBER(DATA!K4057),DATA!K4057,"n/a")</f>
        <v>-0.33112799999999998</v>
      </c>
      <c r="I2778" s="88">
        <f>+IF(ISNUMBER(DATA!L4057),DATA!L4057,"n/a")</f>
        <v>135470.73000000001</v>
      </c>
      <c r="J2778" s="79">
        <f>+IF(ISNUMBER(DATA!M4057),DATA!M4057,"n/a")</f>
        <v>-0.36691800000000002</v>
      </c>
      <c r="K2778" s="88">
        <f>+IF(ISNUMBER(DATA!N4057),DATA!N4057,"n/a")</f>
        <v>296873.90000000002</v>
      </c>
      <c r="L2778" s="79">
        <f>+IF(ISNUMBER(DATA!O4057),DATA!O4057,"n/a")</f>
        <v>-0.359263</v>
      </c>
      <c r="M2778" s="68"/>
      <c r="N2778" s="68"/>
      <c r="O2778" s="68"/>
      <c r="P2778" s="68"/>
      <c r="Q2778" s="68"/>
      <c r="S2778" s="72"/>
      <c r="U2778" s="72"/>
      <c r="W2778" s="72"/>
      <c r="Y2778" s="72"/>
    </row>
    <row r="2779" spans="1:25" s="71" customFormat="1" x14ac:dyDescent="0.2">
      <c r="A2779" s="68" t="s">
        <v>27</v>
      </c>
      <c r="B2779" s="68" t="s">
        <v>23</v>
      </c>
      <c r="C2779" s="68" t="s">
        <v>25</v>
      </c>
      <c r="D2779" s="68" t="s">
        <v>296</v>
      </c>
      <c r="E2779" s="88">
        <f>+IF(ISNUMBER(DATA!H4058),DATA!H4058,"n/a")</f>
        <v>17504.84</v>
      </c>
      <c r="F2779" s="79">
        <f>+IF(ISNUMBER(DATA!I4058),DATA!I4058,"n/a")</f>
        <v>-0.37742700000000001</v>
      </c>
      <c r="G2779" s="88">
        <f>+IF(ISNUMBER(DATA!J4058),DATA!J4058,"n/a")</f>
        <v>65588.160000000003</v>
      </c>
      <c r="H2779" s="79">
        <f>+IF(ISNUMBER(DATA!K4058),DATA!K4058,"n/a")</f>
        <v>-0.30236299999999999</v>
      </c>
      <c r="I2779" s="88">
        <f>+IF(ISNUMBER(DATA!L4058),DATA!L4058,"n/a")</f>
        <v>137579.01</v>
      </c>
      <c r="J2779" s="79">
        <f>+IF(ISNUMBER(DATA!M4058),DATA!M4058,"n/a")</f>
        <v>-0.31267400000000001</v>
      </c>
      <c r="K2779" s="88">
        <f>+IF(ISNUMBER(DATA!N4058),DATA!N4058,"n/a")</f>
        <v>308616.19</v>
      </c>
      <c r="L2779" s="79">
        <f>+IF(ISNUMBER(DATA!O4058),DATA!O4058,"n/a")</f>
        <v>-0.19897899999999999</v>
      </c>
      <c r="M2779" s="68"/>
      <c r="N2779" s="68"/>
      <c r="O2779" s="68"/>
      <c r="P2779" s="68"/>
      <c r="Q2779" s="68"/>
      <c r="S2779" s="72"/>
      <c r="U2779" s="72"/>
      <c r="W2779" s="72"/>
      <c r="Y2779" s="72"/>
    </row>
    <row r="2780" spans="1:25" s="71" customFormat="1" x14ac:dyDescent="0.2">
      <c r="A2780" s="68" t="s">
        <v>27</v>
      </c>
      <c r="B2780" s="68" t="s">
        <v>23</v>
      </c>
      <c r="C2780" s="68" t="s">
        <v>25</v>
      </c>
      <c r="D2780" s="68" t="s">
        <v>297</v>
      </c>
      <c r="E2780" s="88">
        <f>+IF(ISNUMBER(DATA!H4059),DATA!H4059,"n/a")</f>
        <v>43994.17</v>
      </c>
      <c r="F2780" s="79">
        <f>+IF(ISNUMBER(DATA!I4059),DATA!I4059,"n/a")</f>
        <v>9.1027999999999998E-2</v>
      </c>
      <c r="G2780" s="88">
        <f>+IF(ISNUMBER(DATA!J4059),DATA!J4059,"n/a")</f>
        <v>143287.76999999999</v>
      </c>
      <c r="H2780" s="79">
        <f>+IF(ISNUMBER(DATA!K4059),DATA!K4059,"n/a")</f>
        <v>5.9421000000000002E-2</v>
      </c>
      <c r="I2780" s="88">
        <f>+IF(ISNUMBER(DATA!L4059),DATA!L4059,"n/a")</f>
        <v>306617.40000000002</v>
      </c>
      <c r="J2780" s="79">
        <f>+IF(ISNUMBER(DATA!M4059),DATA!M4059,"n/a")</f>
        <v>0.114023</v>
      </c>
      <c r="K2780" s="88">
        <f>+IF(ISNUMBER(DATA!N4059),DATA!N4059,"n/a")</f>
        <v>608285.75</v>
      </c>
      <c r="L2780" s="79">
        <f>+IF(ISNUMBER(DATA!O4059),DATA!O4059,"n/a")</f>
        <v>0.12114800000000001</v>
      </c>
      <c r="M2780" s="68"/>
      <c r="N2780" s="68"/>
      <c r="O2780" s="68"/>
      <c r="P2780" s="68"/>
      <c r="Q2780" s="68"/>
      <c r="S2780" s="72"/>
      <c r="U2780" s="72"/>
      <c r="W2780" s="72"/>
      <c r="Y2780" s="72"/>
    </row>
    <row r="2781" spans="1:25" s="71" customFormat="1" x14ac:dyDescent="0.2">
      <c r="A2781" s="68" t="s">
        <v>27</v>
      </c>
      <c r="B2781" s="68" t="s">
        <v>23</v>
      </c>
      <c r="C2781" s="68" t="s">
        <v>25</v>
      </c>
      <c r="D2781" s="68" t="s">
        <v>298</v>
      </c>
      <c r="E2781" s="88">
        <f>+IF(ISNUMBER(DATA!H4060),DATA!H4060,"n/a")</f>
        <v>6069</v>
      </c>
      <c r="F2781" s="79">
        <f>+IF(ISNUMBER(DATA!I4060),DATA!I4060,"n/a")</f>
        <v>-0.65504899999999999</v>
      </c>
      <c r="G2781" s="88">
        <f>+IF(ISNUMBER(DATA!J4060),DATA!J4060,"n/a")</f>
        <v>18380</v>
      </c>
      <c r="H2781" s="79">
        <f>+IF(ISNUMBER(DATA!K4060),DATA!K4060,"n/a")</f>
        <v>-0.67900300000000002</v>
      </c>
      <c r="I2781" s="88">
        <f>+IF(ISNUMBER(DATA!L4060),DATA!L4060,"n/a")</f>
        <v>39875</v>
      </c>
      <c r="J2781" s="79">
        <f>+IF(ISNUMBER(DATA!M4060),DATA!M4060,"n/a")</f>
        <v>-0.67258499999999999</v>
      </c>
      <c r="K2781" s="88">
        <f>+IF(ISNUMBER(DATA!N4060),DATA!N4060,"n/a")</f>
        <v>90132.24</v>
      </c>
      <c r="L2781" s="79">
        <f>+IF(ISNUMBER(DATA!O4060),DATA!O4060,"n/a")</f>
        <v>-0.62476600000000004</v>
      </c>
      <c r="M2781" s="68"/>
      <c r="N2781" s="68"/>
      <c r="O2781" s="68"/>
      <c r="P2781" s="68"/>
      <c r="Q2781" s="68"/>
      <c r="S2781" s="72"/>
      <c r="U2781" s="72"/>
      <c r="W2781" s="72"/>
      <c r="Y2781" s="72"/>
    </row>
    <row r="2782" spans="1:25" s="71" customFormat="1" x14ac:dyDescent="0.2">
      <c r="A2782" s="68" t="s">
        <v>27</v>
      </c>
      <c r="B2782" s="68" t="s">
        <v>23</v>
      </c>
      <c r="C2782" s="68" t="s">
        <v>25</v>
      </c>
      <c r="D2782" s="68" t="s">
        <v>299</v>
      </c>
      <c r="E2782" s="88">
        <f>+IF(ISNUMBER(DATA!H4061),DATA!H4061,"n/a")</f>
        <v>75425.27</v>
      </c>
      <c r="F2782" s="79">
        <f>+IF(ISNUMBER(DATA!I4061),DATA!I4061,"n/a")</f>
        <v>-0.34959099999999999</v>
      </c>
      <c r="G2782" s="88">
        <f>+IF(ISNUMBER(DATA!J4061),DATA!J4061,"n/a")</f>
        <v>243335.87</v>
      </c>
      <c r="H2782" s="79">
        <f>+IF(ISNUMBER(DATA!K4061),DATA!K4061,"n/a")</f>
        <v>-0.35936899999999999</v>
      </c>
      <c r="I2782" s="88">
        <f>+IF(ISNUMBER(DATA!L4061),DATA!L4061,"n/a")</f>
        <v>537151.07999999996</v>
      </c>
      <c r="J2782" s="79">
        <f>+IF(ISNUMBER(DATA!M4061),DATA!M4061,"n/a")</f>
        <v>-0.29168500000000003</v>
      </c>
      <c r="K2782" s="88">
        <f>+IF(ISNUMBER(DATA!N4061),DATA!N4061,"n/a")</f>
        <v>1401056.4</v>
      </c>
      <c r="L2782" s="79">
        <f>+IF(ISNUMBER(DATA!O4061),DATA!O4061,"n/a")</f>
        <v>-0.13450000000000001</v>
      </c>
      <c r="M2782" s="68"/>
      <c r="N2782" s="68"/>
      <c r="O2782" s="68"/>
      <c r="P2782" s="68"/>
      <c r="Q2782" s="68"/>
      <c r="S2782" s="72"/>
      <c r="U2782" s="72"/>
      <c r="W2782" s="72"/>
      <c r="Y2782" s="72"/>
    </row>
    <row r="2783" spans="1:25" s="71" customFormat="1" x14ac:dyDescent="0.2">
      <c r="A2783" s="68" t="s">
        <v>27</v>
      </c>
      <c r="B2783" s="68" t="s">
        <v>23</v>
      </c>
      <c r="C2783" s="68" t="s">
        <v>25</v>
      </c>
      <c r="D2783" s="68" t="s">
        <v>300</v>
      </c>
      <c r="E2783" s="88">
        <f>+IF(ISNUMBER(DATA!H4062),DATA!H4062,"n/a")</f>
        <v>3833.69</v>
      </c>
      <c r="F2783" s="79">
        <f>+IF(ISNUMBER(DATA!I4062),DATA!I4062,"n/a")</f>
        <v>-0.68489900000000004</v>
      </c>
      <c r="G2783" s="88">
        <f>+IF(ISNUMBER(DATA!J4062),DATA!J4062,"n/a")</f>
        <v>16243.09</v>
      </c>
      <c r="H2783" s="79">
        <f>+IF(ISNUMBER(DATA!K4062),DATA!K4062,"n/a")</f>
        <v>-0.57015499999999997</v>
      </c>
      <c r="I2783" s="88">
        <f>+IF(ISNUMBER(DATA!L4062),DATA!L4062,"n/a")</f>
        <v>31774.18</v>
      </c>
      <c r="J2783" s="79">
        <f>+IF(ISNUMBER(DATA!M4062),DATA!M4062,"n/a")</f>
        <v>-0.600831</v>
      </c>
      <c r="K2783" s="88">
        <f>+IF(ISNUMBER(DATA!N4062),DATA!N4062,"n/a")</f>
        <v>75222.89</v>
      </c>
      <c r="L2783" s="79">
        <f>+IF(ISNUMBER(DATA!O4062),DATA!O4062,"n/a")</f>
        <v>-0.50174099999999999</v>
      </c>
      <c r="M2783" s="68"/>
      <c r="N2783" s="68"/>
      <c r="O2783" s="68"/>
      <c r="P2783" s="68"/>
      <c r="Q2783" s="68"/>
      <c r="S2783" s="72"/>
      <c r="U2783" s="72"/>
      <c r="W2783" s="72"/>
      <c r="Y2783" s="72"/>
    </row>
    <row r="2784" spans="1:25" s="71" customFormat="1" x14ac:dyDescent="0.2">
      <c r="A2784" s="68" t="s">
        <v>27</v>
      </c>
      <c r="B2784" s="68" t="s">
        <v>23</v>
      </c>
      <c r="C2784" s="68" t="s">
        <v>25</v>
      </c>
      <c r="D2784" s="68" t="s">
        <v>301</v>
      </c>
      <c r="E2784" s="88">
        <f>+IF(ISNUMBER(DATA!H4063),DATA!H4063,"n/a")</f>
        <v>125652.25</v>
      </c>
      <c r="F2784" s="79">
        <f>+IF(ISNUMBER(DATA!I4063),DATA!I4063,"n/a")</f>
        <v>0.12870500000000001</v>
      </c>
      <c r="G2784" s="88">
        <f>+IF(ISNUMBER(DATA!J4063),DATA!J4063,"n/a")</f>
        <v>417013.67</v>
      </c>
      <c r="H2784" s="79">
        <f>+IF(ISNUMBER(DATA!K4063),DATA!K4063,"n/a")</f>
        <v>0.14516999999999999</v>
      </c>
      <c r="I2784" s="88">
        <f>+IF(ISNUMBER(DATA!L4063),DATA!L4063,"n/a")</f>
        <v>847737.55</v>
      </c>
      <c r="J2784" s="79">
        <f>+IF(ISNUMBER(DATA!M4063),DATA!M4063,"n/a")</f>
        <v>0.169403</v>
      </c>
      <c r="K2784" s="88">
        <f>+IF(ISNUMBER(DATA!N4063),DATA!N4063,"n/a")</f>
        <v>1668528.78</v>
      </c>
      <c r="L2784" s="79">
        <f>+IF(ISNUMBER(DATA!O4063),DATA!O4063,"n/a")</f>
        <v>0.13800000000000001</v>
      </c>
      <c r="M2784" s="68"/>
      <c r="N2784" s="68"/>
      <c r="O2784" s="68"/>
      <c r="P2784" s="68"/>
      <c r="Q2784" s="68"/>
      <c r="S2784" s="72"/>
      <c r="U2784" s="72"/>
      <c r="W2784" s="72"/>
      <c r="Y2784" s="72"/>
    </row>
    <row r="2785" spans="1:25" s="71" customFormat="1" x14ac:dyDescent="0.2">
      <c r="A2785" s="68" t="s">
        <v>27</v>
      </c>
      <c r="B2785" s="68" t="s">
        <v>23</v>
      </c>
      <c r="C2785" s="68" t="s">
        <v>25</v>
      </c>
      <c r="D2785" s="68" t="s">
        <v>302</v>
      </c>
      <c r="E2785" s="88">
        <f>+IF(ISNUMBER(DATA!H4064),DATA!H4064,"n/a")</f>
        <v>4229.68</v>
      </c>
      <c r="F2785" s="79">
        <f>+IF(ISNUMBER(DATA!I4064),DATA!I4064,"n/a")</f>
        <v>2.4674000000000001E-2</v>
      </c>
      <c r="G2785" s="88">
        <f>+IF(ISNUMBER(DATA!J4064),DATA!J4064,"n/a")</f>
        <v>13686.33</v>
      </c>
      <c r="H2785" s="79">
        <f>+IF(ISNUMBER(DATA!K4064),DATA!K4064,"n/a")</f>
        <v>3.2799000000000002E-2</v>
      </c>
      <c r="I2785" s="88">
        <f>+IF(ISNUMBER(DATA!L4064),DATA!L4064,"n/a")</f>
        <v>30165.57</v>
      </c>
      <c r="J2785" s="79">
        <f>+IF(ISNUMBER(DATA!M4064),DATA!M4064,"n/a")</f>
        <v>-0.73841500000000004</v>
      </c>
      <c r="K2785" s="88">
        <f>+IF(ISNUMBER(DATA!N4064),DATA!N4064,"n/a")</f>
        <v>62780.45</v>
      </c>
      <c r="L2785" s="79">
        <f>+IF(ISNUMBER(DATA!O4064),DATA!O4064,"n/a")</f>
        <v>-0.82117799999999996</v>
      </c>
      <c r="M2785" s="68"/>
      <c r="N2785" s="68"/>
      <c r="O2785" s="68"/>
      <c r="P2785" s="68"/>
      <c r="Q2785" s="68"/>
      <c r="S2785" s="72"/>
      <c r="U2785" s="72"/>
      <c r="W2785" s="72"/>
      <c r="Y2785" s="72"/>
    </row>
    <row r="2786" spans="1:25" s="71" customFormat="1" x14ac:dyDescent="0.2">
      <c r="A2786" s="68" t="s">
        <v>27</v>
      </c>
      <c r="B2786" s="68" t="s">
        <v>23</v>
      </c>
      <c r="C2786" s="68" t="s">
        <v>25</v>
      </c>
      <c r="D2786" s="68" t="s">
        <v>303</v>
      </c>
      <c r="E2786" s="88">
        <f>+IF(ISNUMBER(DATA!H4065),DATA!H4065,"n/a")</f>
        <v>11271</v>
      </c>
      <c r="F2786" s="79">
        <f>+IF(ISNUMBER(DATA!I4065),DATA!I4065,"n/a")</f>
        <v>-0.62998900000000002</v>
      </c>
      <c r="G2786" s="88">
        <f>+IF(ISNUMBER(DATA!J4065),DATA!J4065,"n/a")</f>
        <v>36579</v>
      </c>
      <c r="H2786" s="79">
        <f>+IF(ISNUMBER(DATA!K4065),DATA!K4065,"n/a")</f>
        <v>-0.65744199999999997</v>
      </c>
      <c r="I2786" s="88">
        <f>+IF(ISNUMBER(DATA!L4065),DATA!L4065,"n/a")</f>
        <v>127664.68</v>
      </c>
      <c r="J2786" s="79">
        <f>+IF(ISNUMBER(DATA!M4065),DATA!M4065,"n/a")</f>
        <v>-0.54392799999999997</v>
      </c>
      <c r="K2786" s="88">
        <f>+IF(ISNUMBER(DATA!N4065),DATA!N4065,"n/a")</f>
        <v>379434.34</v>
      </c>
      <c r="L2786" s="79">
        <f>+IF(ISNUMBER(DATA!O4065),DATA!O4065,"n/a")</f>
        <v>-0.33569199999999999</v>
      </c>
      <c r="M2786" s="68"/>
      <c r="N2786" s="68"/>
      <c r="O2786" s="68"/>
      <c r="P2786" s="68"/>
      <c r="Q2786" s="68"/>
      <c r="S2786" s="72"/>
      <c r="U2786" s="72"/>
      <c r="W2786" s="72"/>
      <c r="Y2786" s="72"/>
    </row>
    <row r="2787" spans="1:25" s="71" customFormat="1" x14ac:dyDescent="0.2">
      <c r="A2787" s="68" t="s">
        <v>27</v>
      </c>
      <c r="B2787" s="68" t="s">
        <v>23</v>
      </c>
      <c r="C2787" s="68" t="s">
        <v>25</v>
      </c>
      <c r="D2787" s="68" t="s">
        <v>304</v>
      </c>
      <c r="E2787" s="88">
        <f>+IF(ISNUMBER(DATA!H4066),DATA!H4066,"n/a")</f>
        <v>16238.65</v>
      </c>
      <c r="F2787" s="79">
        <f>+IF(ISNUMBER(DATA!I4066),DATA!I4066,"n/a")</f>
        <v>-0.373054</v>
      </c>
      <c r="G2787" s="88">
        <f>+IF(ISNUMBER(DATA!J4066),DATA!J4066,"n/a")</f>
        <v>57682.11</v>
      </c>
      <c r="H2787" s="79">
        <f>+IF(ISNUMBER(DATA!K4066),DATA!K4066,"n/a")</f>
        <v>-0.28359499999999999</v>
      </c>
      <c r="I2787" s="88">
        <f>+IF(ISNUMBER(DATA!L4066),DATA!L4066,"n/a")</f>
        <v>118845.95</v>
      </c>
      <c r="J2787" s="79">
        <f>+IF(ISNUMBER(DATA!M4066),DATA!M4066,"n/a")</f>
        <v>-0.29041499999999998</v>
      </c>
      <c r="K2787" s="88">
        <f>+IF(ISNUMBER(DATA!N4066),DATA!N4066,"n/a")</f>
        <v>247174.45</v>
      </c>
      <c r="L2787" s="79">
        <f>+IF(ISNUMBER(DATA!O4066),DATA!O4066,"n/a")</f>
        <v>-0.223909</v>
      </c>
      <c r="M2787" s="68"/>
      <c r="N2787" s="68"/>
      <c r="O2787" s="68"/>
      <c r="P2787" s="68"/>
      <c r="Q2787" s="68"/>
      <c r="S2787" s="72"/>
      <c r="U2787" s="72"/>
      <c r="W2787" s="72"/>
      <c r="Y2787" s="72"/>
    </row>
    <row r="2788" spans="1:25" s="71" customFormat="1" x14ac:dyDescent="0.2">
      <c r="A2788" s="68" t="s">
        <v>27</v>
      </c>
      <c r="B2788" s="68" t="s">
        <v>23</v>
      </c>
      <c r="C2788" s="68" t="s">
        <v>25</v>
      </c>
      <c r="D2788" s="68" t="s">
        <v>305</v>
      </c>
      <c r="E2788" s="88">
        <f>+IF(ISNUMBER(DATA!H4067),DATA!H4067,"n/a")</f>
        <v>33743.69</v>
      </c>
      <c r="F2788" s="79">
        <f>+IF(ISNUMBER(DATA!I4067),DATA!I4067,"n/a")</f>
        <v>0.26447999999999999</v>
      </c>
      <c r="G2788" s="88">
        <f>+IF(ISNUMBER(DATA!J4067),DATA!J4067,"n/a")</f>
        <v>98849.91</v>
      </c>
      <c r="H2788" s="79">
        <f>+IF(ISNUMBER(DATA!K4067),DATA!K4067,"n/a")</f>
        <v>0.198236</v>
      </c>
      <c r="I2788" s="88">
        <f>+IF(ISNUMBER(DATA!L4067),DATA!L4067,"n/a")</f>
        <v>211844.22</v>
      </c>
      <c r="J2788" s="79">
        <f>+IF(ISNUMBER(DATA!M4067),DATA!M4067,"n/a")</f>
        <v>0.25350099999999998</v>
      </c>
      <c r="K2788" s="88">
        <f>+IF(ISNUMBER(DATA!N4067),DATA!N4067,"n/a")</f>
        <v>404383.77</v>
      </c>
      <c r="L2788" s="79">
        <f>+IF(ISNUMBER(DATA!O4067),DATA!O4067,"n/a")</f>
        <v>0.28945300000000002</v>
      </c>
      <c r="M2788" s="68"/>
      <c r="N2788" s="68"/>
      <c r="O2788" s="68"/>
      <c r="P2788" s="68"/>
      <c r="Q2788" s="68"/>
      <c r="S2788" s="72"/>
      <c r="U2788" s="72"/>
      <c r="W2788" s="72"/>
      <c r="Y2788" s="72"/>
    </row>
    <row r="2789" spans="1:25" s="71" customFormat="1" x14ac:dyDescent="0.2">
      <c r="A2789" s="68" t="s">
        <v>27</v>
      </c>
      <c r="B2789" s="68" t="s">
        <v>23</v>
      </c>
      <c r="C2789" s="68" t="s">
        <v>25</v>
      </c>
      <c r="D2789" s="68" t="s">
        <v>306</v>
      </c>
      <c r="E2789" s="88">
        <f>+IF(ISNUMBER(DATA!H4068),DATA!H4068,"n/a")</f>
        <v>151898.34</v>
      </c>
      <c r="F2789" s="79">
        <f>+IF(ISNUMBER(DATA!I4068),DATA!I4068,"n/a")</f>
        <v>0.29047000000000001</v>
      </c>
      <c r="G2789" s="88">
        <f>+IF(ISNUMBER(DATA!J4068),DATA!J4068,"n/a")</f>
        <v>488974.12</v>
      </c>
      <c r="H2789" s="79">
        <f>+IF(ISNUMBER(DATA!K4068),DATA!K4068,"n/a")</f>
        <v>0.22015299999999999</v>
      </c>
      <c r="I2789" s="88">
        <f>+IF(ISNUMBER(DATA!L4068),DATA!L4068,"n/a")</f>
        <v>1055806.82</v>
      </c>
      <c r="J2789" s="79">
        <f>+IF(ISNUMBER(DATA!M4068),DATA!M4068,"n/a")</f>
        <v>0.18687000000000001</v>
      </c>
      <c r="K2789" s="88">
        <f>+IF(ISNUMBER(DATA!N4068),DATA!N4068,"n/a")</f>
        <v>1923691.62</v>
      </c>
      <c r="L2789" s="79">
        <f>+IF(ISNUMBER(DATA!O4068),DATA!O4068,"n/a")</f>
        <v>4.9810000000000002E-3</v>
      </c>
      <c r="M2789" s="68"/>
      <c r="N2789" s="68"/>
      <c r="O2789" s="68"/>
      <c r="P2789" s="68"/>
      <c r="Q2789" s="68"/>
      <c r="S2789" s="72"/>
      <c r="U2789" s="72"/>
      <c r="W2789" s="72"/>
      <c r="Y2789" s="72"/>
    </row>
    <row r="2790" spans="1:25" s="71" customFormat="1" x14ac:dyDescent="0.2">
      <c r="A2790" s="68" t="s">
        <v>27</v>
      </c>
      <c r="B2790" s="68" t="s">
        <v>23</v>
      </c>
      <c r="C2790" s="68" t="s">
        <v>25</v>
      </c>
      <c r="D2790" s="68" t="s">
        <v>307</v>
      </c>
      <c r="E2790" s="88">
        <f>+IF(ISNUMBER(DATA!H4069),DATA!H4069,"n/a")</f>
        <v>58577.21</v>
      </c>
      <c r="F2790" s="79">
        <f>+IF(ISNUMBER(DATA!I4069),DATA!I4069,"n/a")</f>
        <v>-0.15267600000000001</v>
      </c>
      <c r="G2790" s="88">
        <f>+IF(ISNUMBER(DATA!J4069),DATA!J4069,"n/a")</f>
        <v>195129.63</v>
      </c>
      <c r="H2790" s="79">
        <f>+IF(ISNUMBER(DATA!K4069),DATA!K4069,"n/a")</f>
        <v>-0.13742499999999999</v>
      </c>
      <c r="I2790" s="88">
        <f>+IF(ISNUMBER(DATA!L4069),DATA!L4069,"n/a")</f>
        <v>433567.11</v>
      </c>
      <c r="J2790" s="79">
        <f>+IF(ISNUMBER(DATA!M4069),DATA!M4069,"n/a")</f>
        <v>-6.5328999999999998E-2</v>
      </c>
      <c r="K2790" s="88">
        <f>+IF(ISNUMBER(DATA!N4069),DATA!N4069,"n/a")</f>
        <v>933647.24</v>
      </c>
      <c r="L2790" s="79">
        <f>+IF(ISNUMBER(DATA!O4069),DATA!O4069,"n/a")</f>
        <v>2.3701E-2</v>
      </c>
      <c r="M2790" s="68"/>
      <c r="N2790" s="68"/>
      <c r="O2790" s="68"/>
      <c r="P2790" s="68"/>
      <c r="Q2790" s="68"/>
      <c r="S2790" s="72"/>
      <c r="U2790" s="72"/>
      <c r="W2790" s="72"/>
      <c r="Y2790" s="72"/>
    </row>
    <row r="2791" spans="1:25" s="71" customFormat="1" x14ac:dyDescent="0.2">
      <c r="A2791" s="68" t="s">
        <v>27</v>
      </c>
      <c r="B2791" s="68" t="s">
        <v>23</v>
      </c>
      <c r="C2791" s="68" t="s">
        <v>25</v>
      </c>
      <c r="D2791" s="68" t="s">
        <v>308</v>
      </c>
      <c r="E2791" s="88">
        <f>+IF(ISNUMBER(DATA!H4070),DATA!H4070,"n/a")</f>
        <v>2360</v>
      </c>
      <c r="F2791" s="79">
        <f>+IF(ISNUMBER(DATA!I4070),DATA!I4070,"n/a")</f>
        <v>-0.70113400000000003</v>
      </c>
      <c r="G2791" s="88">
        <f>+IF(ISNUMBER(DATA!J4070),DATA!J4070,"n/a")</f>
        <v>7438</v>
      </c>
      <c r="H2791" s="79">
        <f>+IF(ISNUMBER(DATA!K4070),DATA!K4070,"n/a")</f>
        <v>-0.73621000000000003</v>
      </c>
      <c r="I2791" s="88">
        <f>+IF(ISNUMBER(DATA!L4070),DATA!L4070,"n/a")</f>
        <v>16798</v>
      </c>
      <c r="J2791" s="79">
        <f>+IF(ISNUMBER(DATA!M4070),DATA!M4070,"n/a")</f>
        <v>-0.71845000000000003</v>
      </c>
      <c r="K2791" s="88">
        <f>+IF(ISNUMBER(DATA!N4070),DATA!N4070,"n/a")</f>
        <v>50902.09</v>
      </c>
      <c r="L2791" s="79">
        <f>+IF(ISNUMBER(DATA!O4070),DATA!O4070,"n/a")</f>
        <v>-0.55671999999999999</v>
      </c>
      <c r="M2791" s="68"/>
      <c r="N2791" s="68"/>
      <c r="O2791" s="68"/>
      <c r="P2791" s="68"/>
      <c r="Q2791" s="68"/>
      <c r="S2791" s="72"/>
      <c r="U2791" s="72"/>
      <c r="W2791" s="72"/>
      <c r="Y2791" s="72"/>
    </row>
    <row r="2792" spans="1:25" s="71" customFormat="1" x14ac:dyDescent="0.2">
      <c r="A2792" s="68" t="s">
        <v>27</v>
      </c>
      <c r="B2792" s="68" t="s">
        <v>23</v>
      </c>
      <c r="C2792" s="68" t="s">
        <v>25</v>
      </c>
      <c r="D2792" s="68" t="s">
        <v>309</v>
      </c>
      <c r="E2792" s="88">
        <f>+IF(ISNUMBER(DATA!H4071),DATA!H4071,"n/a")</f>
        <v>81145.19</v>
      </c>
      <c r="F2792" s="79">
        <f>+IF(ISNUMBER(DATA!I4071),DATA!I4071,"n/a")</f>
        <v>8.5331000000000004E-2</v>
      </c>
      <c r="G2792" s="88">
        <f>+IF(ISNUMBER(DATA!J4071),DATA!J4071,"n/a")</f>
        <v>263169.32</v>
      </c>
      <c r="H2792" s="79">
        <f>+IF(ISNUMBER(DATA!K4071),DATA!K4071,"n/a")</f>
        <v>9.3997999999999998E-2</v>
      </c>
      <c r="I2792" s="88">
        <f>+IF(ISNUMBER(DATA!L4071),DATA!L4071,"n/a")</f>
        <v>541684.39</v>
      </c>
      <c r="J2792" s="79">
        <f>+IF(ISNUMBER(DATA!M4071),DATA!M4071,"n/a")</f>
        <v>0.14627000000000001</v>
      </c>
      <c r="K2792" s="88">
        <f>+IF(ISNUMBER(DATA!N4071),DATA!N4071,"n/a")</f>
        <v>1069649.3700000001</v>
      </c>
      <c r="L2792" s="79">
        <f>+IF(ISNUMBER(DATA!O4071),DATA!O4071,"n/a")</f>
        <v>0.13433</v>
      </c>
      <c r="M2792" s="68"/>
      <c r="N2792" s="68"/>
      <c r="O2792" s="68"/>
      <c r="P2792" s="68"/>
      <c r="Q2792" s="68"/>
      <c r="S2792" s="72"/>
      <c r="U2792" s="72"/>
      <c r="W2792" s="72"/>
      <c r="Y2792" s="72"/>
    </row>
    <row r="2793" spans="1:25" s="71" customFormat="1" x14ac:dyDescent="0.2">
      <c r="A2793" s="68" t="s">
        <v>27</v>
      </c>
      <c r="B2793" s="68" t="s">
        <v>23</v>
      </c>
      <c r="C2793" s="68" t="s">
        <v>25</v>
      </c>
      <c r="D2793" s="68" t="s">
        <v>310</v>
      </c>
      <c r="E2793" s="88">
        <f>+IF(ISNUMBER(DATA!H4072),DATA!H4072,"n/a")</f>
        <v>10408.950000000001</v>
      </c>
      <c r="F2793" s="79">
        <f>+IF(ISNUMBER(DATA!I4072),DATA!I4072,"n/a")</f>
        <v>-0.30922100000000002</v>
      </c>
      <c r="G2793" s="88">
        <f>+IF(ISNUMBER(DATA!J4072),DATA!J4072,"n/a")</f>
        <v>40823.56</v>
      </c>
      <c r="H2793" s="79">
        <f>+IF(ISNUMBER(DATA!K4072),DATA!K4072,"n/a")</f>
        <v>-0.21967</v>
      </c>
      <c r="I2793" s="88">
        <f>+IF(ISNUMBER(DATA!L4072),DATA!L4072,"n/a")</f>
        <v>88577.41</v>
      </c>
      <c r="J2793" s="79">
        <f>+IF(ISNUMBER(DATA!M4072),DATA!M4072,"n/a")</f>
        <v>-0.231956</v>
      </c>
      <c r="K2793" s="88">
        <f>+IF(ISNUMBER(DATA!N4072),DATA!N4072,"n/a")</f>
        <v>189636.31</v>
      </c>
      <c r="L2793" s="79">
        <f>+IF(ISNUMBER(DATA!O4072),DATA!O4072,"n/a")</f>
        <v>-0.15410099999999999</v>
      </c>
      <c r="M2793" s="68"/>
      <c r="N2793" s="68"/>
      <c r="O2793" s="68"/>
      <c r="P2793" s="68"/>
      <c r="Q2793" s="68"/>
      <c r="S2793" s="72"/>
      <c r="U2793" s="72"/>
      <c r="W2793" s="72"/>
      <c r="Y2793" s="72"/>
    </row>
    <row r="2794" spans="1:25" s="71" customFormat="1" x14ac:dyDescent="0.2">
      <c r="A2794" s="68" t="s">
        <v>27</v>
      </c>
      <c r="B2794" s="68" t="s">
        <v>23</v>
      </c>
      <c r="C2794" s="68" t="s">
        <v>25</v>
      </c>
      <c r="D2794" s="68" t="s">
        <v>311</v>
      </c>
      <c r="E2794" s="88">
        <f>+IF(ISNUMBER(DATA!H4073),DATA!H4073,"n/a")</f>
        <v>97500.76</v>
      </c>
      <c r="F2794" s="79">
        <f>+IF(ISNUMBER(DATA!I4073),DATA!I4073,"n/a")</f>
        <v>0.26912399999999997</v>
      </c>
      <c r="G2794" s="88">
        <f>+IF(ISNUMBER(DATA!J4073),DATA!J4073,"n/a")</f>
        <v>312798.44</v>
      </c>
      <c r="H2794" s="79">
        <f>+IF(ISNUMBER(DATA!K4073),DATA!K4073,"n/a")</f>
        <v>0.28838000000000003</v>
      </c>
      <c r="I2794" s="88">
        <f>+IF(ISNUMBER(DATA!L4073),DATA!L4073,"n/a")</f>
        <v>679247.37</v>
      </c>
      <c r="J2794" s="79">
        <f>+IF(ISNUMBER(DATA!M4073),DATA!M4073,"n/a")</f>
        <v>0.28720000000000001</v>
      </c>
      <c r="K2794" s="88">
        <f>+IF(ISNUMBER(DATA!N4073),DATA!N4073,"n/a")</f>
        <v>1264549.51</v>
      </c>
      <c r="L2794" s="79">
        <f>+IF(ISNUMBER(DATA!O4073),DATA!O4073,"n/a")</f>
        <v>0.14710500000000001</v>
      </c>
      <c r="M2794" s="68"/>
      <c r="N2794" s="68"/>
      <c r="O2794" s="68"/>
      <c r="P2794" s="68"/>
      <c r="Q2794" s="68"/>
      <c r="S2794" s="72"/>
      <c r="U2794" s="72"/>
      <c r="W2794" s="72"/>
      <c r="Y2794" s="72"/>
    </row>
    <row r="2795" spans="1:25" s="71" customFormat="1" x14ac:dyDescent="0.2">
      <c r="A2795" s="68" t="s">
        <v>27</v>
      </c>
      <c r="B2795" s="68" t="s">
        <v>23</v>
      </c>
      <c r="C2795" s="68" t="s">
        <v>25</v>
      </c>
      <c r="D2795" s="68" t="s">
        <v>312</v>
      </c>
      <c r="E2795" s="88">
        <f>+IF(ISNUMBER(DATA!H4074),DATA!H4074,"n/a")</f>
        <v>34360.9</v>
      </c>
      <c r="F2795" s="79">
        <f>+IF(ISNUMBER(DATA!I4074),DATA!I4074,"n/a")</f>
        <v>1.1171E-2</v>
      </c>
      <c r="G2795" s="88">
        <f>+IF(ISNUMBER(DATA!J4074),DATA!J4074,"n/a")</f>
        <v>106184.34</v>
      </c>
      <c r="H2795" s="79">
        <f>+IF(ISNUMBER(DATA!K4074),DATA!K4074,"n/a")</f>
        <v>-3.3679000000000001E-2</v>
      </c>
      <c r="I2795" s="88">
        <f>+IF(ISNUMBER(DATA!L4074),DATA!L4074,"n/a")</f>
        <v>233299.57</v>
      </c>
      <c r="J2795" s="79">
        <f>+IF(ISNUMBER(DATA!M4074),DATA!M4074,"n/a")</f>
        <v>-3.9170000000000003E-3</v>
      </c>
      <c r="K2795" s="88">
        <f>+IF(ISNUMBER(DATA!N4074),DATA!N4074,"n/a")</f>
        <v>481924.81</v>
      </c>
      <c r="L2795" s="79">
        <f>+IF(ISNUMBER(DATA!O4074),DATA!O4074,"n/a")</f>
        <v>2.4712999999999999E-2</v>
      </c>
      <c r="M2795" s="68"/>
      <c r="N2795" s="68"/>
      <c r="O2795" s="68"/>
      <c r="P2795" s="68"/>
      <c r="Q2795" s="68"/>
      <c r="S2795" s="72"/>
      <c r="U2795" s="72"/>
      <c r="W2795" s="72"/>
      <c r="Y2795" s="72"/>
    </row>
    <row r="2796" spans="1:25" s="71" customFormat="1" x14ac:dyDescent="0.2">
      <c r="A2796" s="68" t="s">
        <v>27</v>
      </c>
      <c r="B2796" s="68" t="s">
        <v>23</v>
      </c>
      <c r="C2796" s="68" t="s">
        <v>25</v>
      </c>
      <c r="D2796" s="68" t="s">
        <v>313</v>
      </c>
      <c r="E2796" s="88">
        <f>+IF(ISNUMBER(DATA!H4075),DATA!H4075,"n/a")</f>
        <v>44751.68</v>
      </c>
      <c r="F2796" s="79">
        <f>+IF(ISNUMBER(DATA!I4075),DATA!I4075,"n/a")</f>
        <v>0.101969</v>
      </c>
      <c r="G2796" s="88">
        <f>+IF(ISNUMBER(DATA!J4075),DATA!J4075,"n/a")</f>
        <v>134038.10999999999</v>
      </c>
      <c r="H2796" s="79">
        <f>+IF(ISNUMBER(DATA!K4075),DATA!K4075,"n/a")</f>
        <v>0.119967</v>
      </c>
      <c r="I2796" s="88">
        <f>+IF(ISNUMBER(DATA!L4075),DATA!L4075,"n/a")</f>
        <v>304540.19</v>
      </c>
      <c r="J2796" s="79">
        <f>+IF(ISNUMBER(DATA!M4075),DATA!M4075,"n/a")</f>
        <v>9.1178999999999996E-2</v>
      </c>
      <c r="K2796" s="88">
        <f>+IF(ISNUMBER(DATA!N4075),DATA!N4075,"n/a")</f>
        <v>605802.68999999994</v>
      </c>
      <c r="L2796" s="79">
        <f>+IF(ISNUMBER(DATA!O4075),DATA!O4075,"n/a")</f>
        <v>-8.0400000000000003E-4</v>
      </c>
      <c r="M2796" s="68"/>
      <c r="N2796" s="68"/>
      <c r="O2796" s="68"/>
      <c r="P2796" s="68"/>
      <c r="Q2796" s="68"/>
      <c r="S2796" s="72"/>
      <c r="U2796" s="72"/>
      <c r="W2796" s="72"/>
      <c r="Y2796" s="72"/>
    </row>
    <row r="2797" spans="1:25" s="71" customFormat="1" x14ac:dyDescent="0.2">
      <c r="A2797" s="68" t="s">
        <v>27</v>
      </c>
      <c r="B2797" s="68" t="s">
        <v>23</v>
      </c>
      <c r="C2797" s="68" t="s">
        <v>25</v>
      </c>
      <c r="D2797" s="68" t="s">
        <v>314</v>
      </c>
      <c r="E2797" s="88">
        <f>+IF(ISNUMBER(DATA!H4076),DATA!H4076,"n/a")</f>
        <v>15783.8</v>
      </c>
      <c r="F2797" s="79">
        <f>+IF(ISNUMBER(DATA!I4076),DATA!I4076,"n/a")</f>
        <v>-0.570411</v>
      </c>
      <c r="G2797" s="88">
        <f>+IF(ISNUMBER(DATA!J4076),DATA!J4076,"n/a")</f>
        <v>55427.38</v>
      </c>
      <c r="H2797" s="79">
        <f>+IF(ISNUMBER(DATA!K4076),DATA!K4076,"n/a")</f>
        <v>-0.62938700000000003</v>
      </c>
      <c r="I2797" s="88">
        <f>+IF(ISNUMBER(DATA!L4076),DATA!L4076,"n/a")</f>
        <v>107321.58</v>
      </c>
      <c r="J2797" s="79">
        <f>+IF(ISNUMBER(DATA!M4076),DATA!M4076,"n/a")</f>
        <v>-0.67285300000000003</v>
      </c>
      <c r="K2797" s="88">
        <f>+IF(ISNUMBER(DATA!N4076),DATA!N4076,"n/a")</f>
        <v>352354.56</v>
      </c>
      <c r="L2797" s="79">
        <f>+IF(ISNUMBER(DATA!O4076),DATA!O4076,"n/a")</f>
        <v>-0.444137</v>
      </c>
      <c r="M2797" s="68"/>
      <c r="N2797" s="68"/>
      <c r="O2797" s="68"/>
      <c r="P2797" s="68"/>
      <c r="Q2797" s="68"/>
      <c r="S2797" s="72"/>
      <c r="U2797" s="72"/>
      <c r="W2797" s="72"/>
      <c r="Y2797" s="72"/>
    </row>
    <row r="2798" spans="1:25" s="71" customFormat="1" x14ac:dyDescent="0.2">
      <c r="A2798" s="68" t="s">
        <v>27</v>
      </c>
      <c r="B2798" s="68" t="s">
        <v>23</v>
      </c>
      <c r="C2798" s="68" t="s">
        <v>25</v>
      </c>
      <c r="D2798" s="68" t="s">
        <v>315</v>
      </c>
      <c r="E2798" s="88">
        <f>+IF(ISNUMBER(DATA!H4077),DATA!H4077,"n/a")</f>
        <v>45249.65</v>
      </c>
      <c r="F2798" s="79">
        <f>+IF(ISNUMBER(DATA!I4077),DATA!I4077,"n/a")</f>
        <v>0.13249</v>
      </c>
      <c r="G2798" s="88">
        <f>+IF(ISNUMBER(DATA!J4077),DATA!J4077,"n/a")</f>
        <v>134679.20000000001</v>
      </c>
      <c r="H2798" s="79">
        <f>+IF(ISNUMBER(DATA!K4077),DATA!K4077,"n/a")</f>
        <v>6.6496E-2</v>
      </c>
      <c r="I2798" s="88">
        <f>+IF(ISNUMBER(DATA!L4077),DATA!L4077,"n/a")</f>
        <v>299937.8</v>
      </c>
      <c r="J2798" s="79">
        <f>+IF(ISNUMBER(DATA!M4077),DATA!M4077,"n/a")</f>
        <v>4.6926000000000002E-2</v>
      </c>
      <c r="K2798" s="88">
        <f>+IF(ISNUMBER(DATA!N4077),DATA!N4077,"n/a")</f>
        <v>608761.53</v>
      </c>
      <c r="L2798" s="79">
        <f>+IF(ISNUMBER(DATA!O4077),DATA!O4077,"n/a")</f>
        <v>3.7373999999999998E-2</v>
      </c>
      <c r="M2798" s="68"/>
      <c r="N2798" s="68"/>
      <c r="O2798" s="68"/>
      <c r="P2798" s="68"/>
      <c r="Q2798" s="68"/>
      <c r="S2798" s="72"/>
      <c r="U2798" s="72"/>
      <c r="W2798" s="72"/>
      <c r="Y2798" s="72"/>
    </row>
    <row r="2799" spans="1:25" s="71" customFormat="1" x14ac:dyDescent="0.2">
      <c r="A2799" s="68" t="s">
        <v>27</v>
      </c>
      <c r="B2799" s="68" t="s">
        <v>23</v>
      </c>
      <c r="C2799" s="68" t="s">
        <v>25</v>
      </c>
      <c r="D2799" s="68" t="s">
        <v>316</v>
      </c>
      <c r="E2799" s="88">
        <f>+IF(ISNUMBER(DATA!H4078),DATA!H4078,"n/a")</f>
        <v>28973.71</v>
      </c>
      <c r="F2799" s="79">
        <f>+IF(ISNUMBER(DATA!I4078),DATA!I4078,"n/a")</f>
        <v>-0.19794900000000001</v>
      </c>
      <c r="G2799" s="88">
        <f>+IF(ISNUMBER(DATA!J4078),DATA!J4078,"n/a")</f>
        <v>91307.49</v>
      </c>
      <c r="H2799" s="79">
        <f>+IF(ISNUMBER(DATA!K4078),DATA!K4078,"n/a")</f>
        <v>-0.17509</v>
      </c>
      <c r="I2799" s="88">
        <f>+IF(ISNUMBER(DATA!L4078),DATA!L4078,"n/a")</f>
        <v>215730.55</v>
      </c>
      <c r="J2799" s="79">
        <f>+IF(ISNUMBER(DATA!M4078),DATA!M4078,"n/a")</f>
        <v>-7.6998999999999998E-2</v>
      </c>
      <c r="K2799" s="88">
        <f>+IF(ISNUMBER(DATA!N4078),DATA!N4078,"n/a")</f>
        <v>446374.28</v>
      </c>
      <c r="L2799" s="79">
        <f>+IF(ISNUMBER(DATA!O4078),DATA!O4078,"n/a")</f>
        <v>-3.2757000000000001E-2</v>
      </c>
      <c r="M2799" s="68"/>
      <c r="N2799" s="68"/>
      <c r="O2799" s="68"/>
      <c r="P2799" s="68"/>
      <c r="Q2799" s="68"/>
      <c r="S2799" s="72"/>
      <c r="U2799" s="72"/>
      <c r="W2799" s="72"/>
      <c r="Y2799" s="72"/>
    </row>
    <row r="2800" spans="1:25" s="71" customFormat="1" x14ac:dyDescent="0.2">
      <c r="A2800" s="68" t="s">
        <v>27</v>
      </c>
      <c r="B2800" s="68" t="s">
        <v>23</v>
      </c>
      <c r="C2800" s="68" t="s">
        <v>25</v>
      </c>
      <c r="D2800" s="68" t="s">
        <v>317</v>
      </c>
      <c r="E2800" s="88">
        <f>+IF(ISNUMBER(DATA!H4079),DATA!H4079,"n/a")</f>
        <v>9170.18</v>
      </c>
      <c r="F2800" s="79">
        <f>+IF(ISNUMBER(DATA!I4079),DATA!I4079,"n/a")</f>
        <v>-0.372948</v>
      </c>
      <c r="G2800" s="88">
        <f>+IF(ISNUMBER(DATA!J4079),DATA!J4079,"n/a")</f>
        <v>30424.92</v>
      </c>
      <c r="H2800" s="79">
        <f>+IF(ISNUMBER(DATA!K4079),DATA!K4079,"n/a")</f>
        <v>-0.35372100000000001</v>
      </c>
      <c r="I2800" s="88">
        <f>+IF(ISNUMBER(DATA!L4079),DATA!L4079,"n/a")</f>
        <v>87363.91</v>
      </c>
      <c r="J2800" s="79">
        <f>+IF(ISNUMBER(DATA!M4079),DATA!M4079,"n/a")</f>
        <v>-0.130167</v>
      </c>
      <c r="K2800" s="88">
        <f>+IF(ISNUMBER(DATA!N4079),DATA!N4079,"n/a")</f>
        <v>187423.22</v>
      </c>
      <c r="L2800" s="79">
        <f>+IF(ISNUMBER(DATA!O4079),DATA!O4079,"n/a")</f>
        <v>-5.3164999999999997E-2</v>
      </c>
      <c r="M2800" s="68"/>
      <c r="N2800" s="68"/>
      <c r="O2800" s="68"/>
      <c r="P2800" s="68"/>
      <c r="Q2800" s="68"/>
      <c r="S2800" s="72"/>
      <c r="U2800" s="72"/>
      <c r="W2800" s="72"/>
      <c r="Y2800" s="72"/>
    </row>
    <row r="2801" spans="1:25" s="71" customFormat="1" x14ac:dyDescent="0.2">
      <c r="A2801" s="68" t="s">
        <v>27</v>
      </c>
      <c r="B2801" s="68" t="s">
        <v>23</v>
      </c>
      <c r="C2801" s="68" t="s">
        <v>25</v>
      </c>
      <c r="D2801" s="68" t="s">
        <v>318</v>
      </c>
      <c r="E2801" s="88">
        <f>+IF(ISNUMBER(DATA!H4080),DATA!H4080,"n/a")</f>
        <v>43400.81</v>
      </c>
      <c r="F2801" s="79">
        <f>+IF(ISNUMBER(DATA!I4080),DATA!I4080,"n/a")</f>
        <v>0.15182999999999999</v>
      </c>
      <c r="G2801" s="88">
        <f>+IF(ISNUMBER(DATA!J4080),DATA!J4080,"n/a")</f>
        <v>139393.42000000001</v>
      </c>
      <c r="H2801" s="79">
        <f>+IF(ISNUMBER(DATA!K4080),DATA!K4080,"n/a")</f>
        <v>0.109919</v>
      </c>
      <c r="I2801" s="88">
        <f>+IF(ISNUMBER(DATA!L4080),DATA!L4080,"n/a")</f>
        <v>297931.63</v>
      </c>
      <c r="J2801" s="79">
        <f>+IF(ISNUMBER(DATA!M4080),DATA!M4080,"n/a")</f>
        <v>0.12217799999999999</v>
      </c>
      <c r="K2801" s="88">
        <f>+IF(ISNUMBER(DATA!N4080),DATA!N4080,"n/a")</f>
        <v>613760.06999999995</v>
      </c>
      <c r="L2801" s="79">
        <f>+IF(ISNUMBER(DATA!O4080),DATA!O4080,"n/a")</f>
        <v>9.3876000000000001E-2</v>
      </c>
      <c r="M2801" s="68"/>
      <c r="N2801" s="68"/>
      <c r="O2801" s="68"/>
      <c r="P2801" s="68"/>
      <c r="Q2801" s="68"/>
      <c r="S2801" s="72"/>
      <c r="U2801" s="72"/>
      <c r="W2801" s="72"/>
      <c r="Y2801" s="72"/>
    </row>
    <row r="2802" spans="1:25" s="71" customFormat="1" x14ac:dyDescent="0.2">
      <c r="A2802" s="68" t="s">
        <v>27</v>
      </c>
      <c r="B2802" s="68" t="s">
        <v>23</v>
      </c>
      <c r="C2802" s="68" t="s">
        <v>25</v>
      </c>
      <c r="D2802" s="68" t="s">
        <v>319</v>
      </c>
      <c r="E2802" s="88">
        <f>+IF(ISNUMBER(DATA!H4081),DATA!H4081,"n/a")</f>
        <v>3014</v>
      </c>
      <c r="F2802" s="79">
        <f>+IF(ISNUMBER(DATA!I4081),DATA!I4081,"n/a")</f>
        <v>-0.36395499999999997</v>
      </c>
      <c r="G2802" s="88">
        <f>+IF(ISNUMBER(DATA!J4081),DATA!J4081,"n/a")</f>
        <v>9161</v>
      </c>
      <c r="H2802" s="79">
        <f>+IF(ISNUMBER(DATA!K4081),DATA!K4081,"n/a")</f>
        <v>-0.41803099999999999</v>
      </c>
      <c r="I2802" s="88">
        <f>+IF(ISNUMBER(DATA!L4081),DATA!L4081,"n/a")</f>
        <v>20064</v>
      </c>
      <c r="J2802" s="79">
        <f>+IF(ISNUMBER(DATA!M4081),DATA!M4081,"n/a")</f>
        <v>-0.42288900000000001</v>
      </c>
      <c r="K2802" s="88">
        <f>+IF(ISNUMBER(DATA!N4081),DATA!N4081,"n/a")</f>
        <v>50903.34</v>
      </c>
      <c r="L2802" s="79">
        <f>+IF(ISNUMBER(DATA!O4081),DATA!O4081,"n/a")</f>
        <v>-0.29145799999999999</v>
      </c>
      <c r="M2802" s="68"/>
      <c r="N2802" s="68"/>
      <c r="O2802" s="68"/>
      <c r="P2802" s="68"/>
      <c r="Q2802" s="68"/>
      <c r="S2802" s="72"/>
      <c r="U2802" s="72"/>
      <c r="W2802" s="72"/>
      <c r="Y2802" s="72"/>
    </row>
    <row r="2803" spans="1:25" s="71" customFormat="1" x14ac:dyDescent="0.2">
      <c r="A2803" s="68" t="s">
        <v>27</v>
      </c>
      <c r="B2803" s="68" t="s">
        <v>23</v>
      </c>
      <c r="C2803" s="68" t="s">
        <v>25</v>
      </c>
      <c r="D2803" s="68" t="s">
        <v>320</v>
      </c>
      <c r="E2803" s="88">
        <f>+IF(ISNUMBER(DATA!H4082),DATA!H4082,"n/a")</f>
        <v>27439.97</v>
      </c>
      <c r="F2803" s="79">
        <f>+IF(ISNUMBER(DATA!I4082),DATA!I4082,"n/a")</f>
        <v>-0.186609</v>
      </c>
      <c r="G2803" s="88">
        <f>+IF(ISNUMBER(DATA!J4082),DATA!J4082,"n/a")</f>
        <v>86094.66</v>
      </c>
      <c r="H2803" s="79">
        <f>+IF(ISNUMBER(DATA!K4082),DATA!K4082,"n/a")</f>
        <v>-0.21872900000000001</v>
      </c>
      <c r="I2803" s="88">
        <f>+IF(ISNUMBER(DATA!L4082),DATA!L4082,"n/a")</f>
        <v>187225.58</v>
      </c>
      <c r="J2803" s="79">
        <f>+IF(ISNUMBER(DATA!M4082),DATA!M4082,"n/a")</f>
        <v>-0.137268</v>
      </c>
      <c r="K2803" s="88">
        <f>+IF(ISNUMBER(DATA!N4082),DATA!N4082,"n/a")</f>
        <v>429877.49</v>
      </c>
      <c r="L2803" s="79">
        <f>+IF(ISNUMBER(DATA!O4082),DATA!O4082,"n/a")</f>
        <v>-5.4114000000000002E-2</v>
      </c>
      <c r="M2803" s="68"/>
      <c r="N2803" s="68"/>
      <c r="O2803" s="68"/>
      <c r="P2803" s="68"/>
      <c r="Q2803" s="68"/>
      <c r="S2803" s="72"/>
      <c r="U2803" s="72"/>
      <c r="W2803" s="72"/>
      <c r="Y2803" s="72"/>
    </row>
    <row r="2804" spans="1:25" s="71" customFormat="1" x14ac:dyDescent="0.2">
      <c r="A2804" s="68" t="s">
        <v>27</v>
      </c>
      <c r="B2804" s="68" t="s">
        <v>23</v>
      </c>
      <c r="C2804" s="68" t="s">
        <v>25</v>
      </c>
      <c r="D2804" s="68" t="s">
        <v>321</v>
      </c>
      <c r="E2804" s="88">
        <f>+IF(ISNUMBER(DATA!H4083),DATA!H4083,"n/a")</f>
        <v>80219.570000000007</v>
      </c>
      <c r="F2804" s="79">
        <f>+IF(ISNUMBER(DATA!I4083),DATA!I4083,"n/a")</f>
        <v>0.15135399999999999</v>
      </c>
      <c r="G2804" s="88">
        <f>+IF(ISNUMBER(DATA!J4083),DATA!J4083,"n/a")</f>
        <v>252266.99</v>
      </c>
      <c r="H2804" s="79">
        <f>+IF(ISNUMBER(DATA!K4083),DATA!K4083,"n/a")</f>
        <v>8.2678000000000001E-2</v>
      </c>
      <c r="I2804" s="88">
        <f>+IF(ISNUMBER(DATA!L4083),DATA!L4083,"n/a")</f>
        <v>514504.48</v>
      </c>
      <c r="J2804" s="79">
        <f>+IF(ISNUMBER(DATA!M4083),DATA!M4083,"n/a")</f>
        <v>7.2913000000000006E-2</v>
      </c>
      <c r="K2804" s="88">
        <f>+IF(ISNUMBER(DATA!N4083),DATA!N4083,"n/a")</f>
        <v>1033712.06</v>
      </c>
      <c r="L2804" s="79">
        <f>+IF(ISNUMBER(DATA!O4083),DATA!O4083,"n/a")</f>
        <v>3.7699000000000003E-2</v>
      </c>
      <c r="M2804" s="68"/>
      <c r="N2804" s="68"/>
      <c r="O2804" s="68"/>
      <c r="P2804" s="68"/>
      <c r="Q2804" s="68"/>
      <c r="S2804" s="72"/>
      <c r="U2804" s="72"/>
      <c r="W2804" s="72"/>
      <c r="Y2804" s="72"/>
    </row>
    <row r="2805" spans="1:25" s="71" customFormat="1" x14ac:dyDescent="0.2">
      <c r="A2805" s="68" t="s">
        <v>27</v>
      </c>
      <c r="B2805" s="68" t="s">
        <v>23</v>
      </c>
      <c r="C2805" s="68" t="s">
        <v>25</v>
      </c>
      <c r="D2805" s="68" t="s">
        <v>322</v>
      </c>
      <c r="E2805" s="88">
        <f>+IF(ISNUMBER(DATA!H4084),DATA!H4084,"n/a")</f>
        <v>15177.02</v>
      </c>
      <c r="F2805" s="79">
        <f>+IF(ISNUMBER(DATA!I4084),DATA!I4084,"n/a")</f>
        <v>-0.57059499999999996</v>
      </c>
      <c r="G2805" s="88">
        <f>+IF(ISNUMBER(DATA!J4084),DATA!J4084,"n/a")</f>
        <v>54945.78</v>
      </c>
      <c r="H2805" s="79">
        <f>+IF(ISNUMBER(DATA!K4084),DATA!K4084,"n/a")</f>
        <v>-0.55543900000000002</v>
      </c>
      <c r="I2805" s="88">
        <f>+IF(ISNUMBER(DATA!L4084),DATA!L4084,"n/a")</f>
        <v>112483.38</v>
      </c>
      <c r="J2805" s="79">
        <f>+IF(ISNUMBER(DATA!M4084),DATA!M4084,"n/a")</f>
        <v>-0.57891099999999995</v>
      </c>
      <c r="K2805" s="88">
        <f>+IF(ISNUMBER(DATA!N4084),DATA!N4084,"n/a")</f>
        <v>374180.93</v>
      </c>
      <c r="L2805" s="79">
        <f>+IF(ISNUMBER(DATA!O4084),DATA!O4084,"n/a")</f>
        <v>-0.33627800000000002</v>
      </c>
      <c r="M2805" s="68"/>
      <c r="N2805" s="68"/>
      <c r="O2805" s="68"/>
      <c r="P2805" s="68"/>
      <c r="Q2805" s="68"/>
      <c r="S2805" s="72"/>
      <c r="U2805" s="72"/>
      <c r="W2805" s="72"/>
      <c r="Y2805" s="72"/>
    </row>
    <row r="2806" spans="1:25" s="71" customFormat="1" x14ac:dyDescent="0.2">
      <c r="A2806" s="68" t="s">
        <v>27</v>
      </c>
      <c r="B2806" s="68" t="s">
        <v>23</v>
      </c>
      <c r="C2806" s="68" t="s">
        <v>25</v>
      </c>
      <c r="D2806" s="68" t="s">
        <v>323</v>
      </c>
      <c r="E2806" s="88">
        <f>+IF(ISNUMBER(DATA!H4085),DATA!H4085,"n/a")</f>
        <v>70547.17</v>
      </c>
      <c r="F2806" s="79">
        <f>+IF(ISNUMBER(DATA!I4085),DATA!I4085,"n/a")</f>
        <v>2.6679000000000001E-2</v>
      </c>
      <c r="G2806" s="88">
        <f>+IF(ISNUMBER(DATA!J4085),DATA!J4085,"n/a")</f>
        <v>234026.86</v>
      </c>
      <c r="H2806" s="79">
        <f>+IF(ISNUMBER(DATA!K4085),DATA!K4085,"n/a")</f>
        <v>6.3206999999999999E-2</v>
      </c>
      <c r="I2806" s="88">
        <f>+IF(ISNUMBER(DATA!L4085),DATA!L4085,"n/a")</f>
        <v>504043.2</v>
      </c>
      <c r="J2806" s="79">
        <f>+IF(ISNUMBER(DATA!M4085),DATA!M4085,"n/a")</f>
        <v>0.102626</v>
      </c>
      <c r="K2806" s="88">
        <f>+IF(ISNUMBER(DATA!N4085),DATA!N4085,"n/a")</f>
        <v>944349.97</v>
      </c>
      <c r="L2806" s="79">
        <f>+IF(ISNUMBER(DATA!O4085),DATA!O4085,"n/a")</f>
        <v>6.3543000000000002E-2</v>
      </c>
      <c r="M2806" s="68"/>
      <c r="N2806" s="68"/>
      <c r="O2806" s="68"/>
      <c r="P2806" s="68"/>
      <c r="Q2806" s="68"/>
      <c r="S2806" s="72"/>
      <c r="U2806" s="72"/>
      <c r="W2806" s="72"/>
      <c r="Y2806" s="72"/>
    </row>
    <row r="2807" spans="1:25" s="71" customFormat="1" x14ac:dyDescent="0.2">
      <c r="A2807" s="68" t="s">
        <v>27</v>
      </c>
      <c r="B2807" s="68" t="s">
        <v>23</v>
      </c>
      <c r="C2807" s="68" t="s">
        <v>25</v>
      </c>
      <c r="D2807" s="68" t="s">
        <v>324</v>
      </c>
      <c r="E2807" s="88">
        <f>+IF(ISNUMBER(DATA!H4086),DATA!H4086,"n/a")</f>
        <v>22980.3</v>
      </c>
      <c r="F2807" s="79">
        <f>+IF(ISNUMBER(DATA!I4086),DATA!I4086,"n/a")</f>
        <v>-8.6435999999999999E-2</v>
      </c>
      <c r="G2807" s="88">
        <f>+IF(ISNUMBER(DATA!J4086),DATA!J4086,"n/a")</f>
        <v>87509.58</v>
      </c>
      <c r="H2807" s="79">
        <f>+IF(ISNUMBER(DATA!K4086),DATA!K4086,"n/a")</f>
        <v>5.0497E-2</v>
      </c>
      <c r="I2807" s="88">
        <f>+IF(ISNUMBER(DATA!L4086),DATA!L4086,"n/a")</f>
        <v>188717.32</v>
      </c>
      <c r="J2807" s="79">
        <f>+IF(ISNUMBER(DATA!M4086),DATA!M4086,"n/a")</f>
        <v>0.14643900000000001</v>
      </c>
      <c r="K2807" s="88">
        <f>+IF(ISNUMBER(DATA!N4086),DATA!N4086,"n/a")</f>
        <v>378756.87</v>
      </c>
      <c r="L2807" s="79">
        <f>+IF(ISNUMBER(DATA!O4086),DATA!O4086,"n/a")</f>
        <v>9.3923999999999994E-2</v>
      </c>
      <c r="M2807" s="68"/>
      <c r="N2807" s="68"/>
      <c r="O2807" s="68"/>
      <c r="P2807" s="68"/>
      <c r="Q2807" s="68"/>
      <c r="S2807" s="72"/>
      <c r="U2807" s="72"/>
      <c r="W2807" s="72"/>
      <c r="Y2807" s="72"/>
    </row>
    <row r="2808" spans="1:25" s="71" customFormat="1" x14ac:dyDescent="0.2">
      <c r="A2808" s="68" t="s">
        <v>27</v>
      </c>
      <c r="B2808" s="68" t="s">
        <v>23</v>
      </c>
      <c r="C2808" s="68" t="s">
        <v>25</v>
      </c>
      <c r="D2808" s="68" t="s">
        <v>325</v>
      </c>
      <c r="E2808" s="88">
        <f>+IF(ISNUMBER(DATA!H4087),DATA!H4087,"n/a")</f>
        <v>102326.51</v>
      </c>
      <c r="F2808" s="79">
        <f>+IF(ISNUMBER(DATA!I4087),DATA!I4087,"n/a")</f>
        <v>-1.8058999999999999E-2</v>
      </c>
      <c r="G2808" s="88">
        <f>+IF(ISNUMBER(DATA!J4087),DATA!J4087,"n/a")</f>
        <v>339395.43</v>
      </c>
      <c r="H2808" s="79">
        <f>+IF(ISNUMBER(DATA!K4087),DATA!K4087,"n/a")</f>
        <v>3.5576000000000003E-2</v>
      </c>
      <c r="I2808" s="88">
        <f>+IF(ISNUMBER(DATA!L4087),DATA!L4087,"n/a")</f>
        <v>707698.53</v>
      </c>
      <c r="J2808" s="79">
        <f>+IF(ISNUMBER(DATA!M4087),DATA!M4087,"n/a")</f>
        <v>0.107484</v>
      </c>
      <c r="K2808" s="88">
        <f>+IF(ISNUMBER(DATA!N4087),DATA!N4087,"n/a")</f>
        <v>1413607.51</v>
      </c>
      <c r="L2808" s="79">
        <f>+IF(ISNUMBER(DATA!O4087),DATA!O4087,"n/a")</f>
        <v>0.100924</v>
      </c>
      <c r="M2808" s="68"/>
      <c r="N2808" s="68"/>
      <c r="O2808" s="68"/>
      <c r="P2808" s="68"/>
      <c r="Q2808" s="68"/>
      <c r="S2808" s="72"/>
      <c r="U2808" s="72"/>
      <c r="W2808" s="72"/>
      <c r="Y2808" s="72"/>
    </row>
    <row r="2809" spans="1:25" s="71" customFormat="1" x14ac:dyDescent="0.2">
      <c r="A2809" s="68" t="s">
        <v>27</v>
      </c>
      <c r="B2809" s="68" t="s">
        <v>23</v>
      </c>
      <c r="C2809" s="68" t="s">
        <v>25</v>
      </c>
      <c r="D2809" s="68" t="s">
        <v>351</v>
      </c>
      <c r="E2809" s="88">
        <f>+IF(ISNUMBER(DATA!H4088),DATA!H4088,"n/a")</f>
        <v>9391.3700000000008</v>
      </c>
      <c r="F2809" s="79">
        <f>+IF(ISNUMBER(DATA!I4088),DATA!I4088,"n/a")</f>
        <v>-0.42059999999999997</v>
      </c>
      <c r="G2809" s="88">
        <f>+IF(ISNUMBER(DATA!J4088),DATA!J4088,"n/a")</f>
        <v>31783.61</v>
      </c>
      <c r="H2809" s="79">
        <f>+IF(ISNUMBER(DATA!K4088),DATA!K4088,"n/a")</f>
        <v>-0.39042199999999999</v>
      </c>
      <c r="I2809" s="88">
        <f>+IF(ISNUMBER(DATA!L4088),DATA!L4088,"n/a")</f>
        <v>81446.559999999998</v>
      </c>
      <c r="J2809" s="79">
        <f>+IF(ISNUMBER(DATA!M4088),DATA!M4088,"n/a")</f>
        <v>-0.28925200000000001</v>
      </c>
      <c r="K2809" s="88">
        <f>+IF(ISNUMBER(DATA!N4088),DATA!N4088,"n/a")</f>
        <v>195828.64</v>
      </c>
      <c r="L2809" s="79">
        <f>+IF(ISNUMBER(DATA!O4088),DATA!O4088,"n/a")</f>
        <v>-0.13684299999999999</v>
      </c>
      <c r="M2809" s="68"/>
      <c r="N2809" s="68"/>
      <c r="O2809" s="68"/>
      <c r="P2809" s="68"/>
      <c r="Q2809" s="68"/>
      <c r="S2809" s="72"/>
      <c r="U2809" s="72"/>
      <c r="W2809" s="72"/>
      <c r="Y2809" s="72"/>
    </row>
    <row r="2810" spans="1:25" s="71" customFormat="1" x14ac:dyDescent="0.2">
      <c r="A2810" s="68" t="s">
        <v>27</v>
      </c>
      <c r="B2810" s="68" t="s">
        <v>23</v>
      </c>
      <c r="C2810" s="68" t="s">
        <v>25</v>
      </c>
      <c r="D2810" s="68" t="s">
        <v>352</v>
      </c>
      <c r="E2810" s="88">
        <f>+IF(ISNUMBER(DATA!H4089),DATA!H4089,"n/a")</f>
        <v>26219.51</v>
      </c>
      <c r="F2810" s="79">
        <f>+IF(ISNUMBER(DATA!I4089),DATA!I4089,"n/a")</f>
        <v>-0.164913</v>
      </c>
      <c r="G2810" s="88">
        <f>+IF(ISNUMBER(DATA!J4089),DATA!J4089,"n/a")</f>
        <v>85481.57</v>
      </c>
      <c r="H2810" s="79">
        <f>+IF(ISNUMBER(DATA!K4089),DATA!K4089,"n/a")</f>
        <v>-0.22270999999999999</v>
      </c>
      <c r="I2810" s="88">
        <f>+IF(ISNUMBER(DATA!L4089),DATA!L4089,"n/a")</f>
        <v>190490.75</v>
      </c>
      <c r="J2810" s="79">
        <f>+IF(ISNUMBER(DATA!M4089),DATA!M4089,"n/a")</f>
        <v>-0.162878</v>
      </c>
      <c r="K2810" s="88">
        <f>+IF(ISNUMBER(DATA!N4089),DATA!N4089,"n/a")</f>
        <v>394397.17</v>
      </c>
      <c r="L2810" s="79">
        <f>+IF(ISNUMBER(DATA!O4089),DATA!O4089,"n/a")</f>
        <v>-0.114259</v>
      </c>
      <c r="M2810" s="68"/>
      <c r="N2810" s="68"/>
      <c r="O2810" s="68"/>
      <c r="P2810" s="68"/>
      <c r="Q2810" s="68"/>
      <c r="S2810" s="72"/>
      <c r="U2810" s="72"/>
      <c r="W2810" s="72"/>
      <c r="Y2810" s="72"/>
    </row>
    <row r="2811" spans="1:25" x14ac:dyDescent="0.2">
      <c r="E2811" s="102"/>
      <c r="F2811" s="104"/>
      <c r="G2811" s="102"/>
      <c r="H2811" s="104"/>
      <c r="I2811" s="102"/>
      <c r="J2811" s="104"/>
      <c r="K2811" s="102"/>
      <c r="L2811" s="104"/>
    </row>
    <row r="2812" spans="1:25" s="71" customFormat="1" x14ac:dyDescent="0.2">
      <c r="A2812" s="68" t="s">
        <v>27</v>
      </c>
      <c r="B2812" s="68" t="s">
        <v>23</v>
      </c>
      <c r="C2812" s="68" t="s">
        <v>10</v>
      </c>
      <c r="D2812" s="68" t="s">
        <v>278</v>
      </c>
      <c r="E2812" s="89">
        <f>+IF(ISNUMBER(DATA!H4099),DATA!H4099,"n/a")</f>
        <v>4.9572339999999997</v>
      </c>
      <c r="F2812" s="79">
        <f>+IF(ISNUMBER(DATA!I4099),DATA!I4099,"n/a")</f>
        <v>6.3355999999999996E-2</v>
      </c>
      <c r="G2812" s="89">
        <f>+IF(ISNUMBER(DATA!J4099),DATA!J4099,"n/a")</f>
        <v>4.7015070000000003</v>
      </c>
      <c r="H2812" s="79">
        <f>+IF(ISNUMBER(DATA!K4099),DATA!K4099,"n/a")</f>
        <v>1.8429000000000001E-2</v>
      </c>
      <c r="I2812" s="89">
        <f>+IF(ISNUMBER(DATA!L4099),DATA!L4099,"n/a")</f>
        <v>4.772043</v>
      </c>
      <c r="J2812" s="79">
        <f>+IF(ISNUMBER(DATA!M4099),DATA!M4099,"n/a")</f>
        <v>1.1150999999999999E-2</v>
      </c>
      <c r="K2812" s="89">
        <f>+IF(ISNUMBER(DATA!N4099),DATA!N4099,"n/a")</f>
        <v>4.7678909999999997</v>
      </c>
      <c r="L2812" s="79">
        <f>+IF(ISNUMBER(DATA!O4099),DATA!O4099,"n/a")</f>
        <v>1.7793E-2</v>
      </c>
      <c r="M2812" s="68"/>
      <c r="N2812" s="68"/>
      <c r="O2812" s="68"/>
      <c r="P2812" s="68"/>
      <c r="Q2812" s="68"/>
      <c r="S2812" s="72"/>
      <c r="U2812" s="72"/>
      <c r="W2812" s="72"/>
      <c r="Y2812" s="72"/>
    </row>
    <row r="2813" spans="1:25" s="71" customFormat="1" x14ac:dyDescent="0.2">
      <c r="A2813" s="68" t="s">
        <v>27</v>
      </c>
      <c r="B2813" s="68" t="s">
        <v>23</v>
      </c>
      <c r="C2813" s="68" t="s">
        <v>10</v>
      </c>
      <c r="D2813" s="68" t="s">
        <v>279</v>
      </c>
      <c r="E2813" s="89">
        <f>+IF(ISNUMBER(DATA!H4100),DATA!H4100,"n/a")</f>
        <v>4.4115089999999997</v>
      </c>
      <c r="F2813" s="79">
        <f>+IF(ISNUMBER(DATA!I4100),DATA!I4100,"n/a")</f>
        <v>3.7665999999999998E-2</v>
      </c>
      <c r="G2813" s="89">
        <f>+IF(ISNUMBER(DATA!J4100),DATA!J4100,"n/a")</f>
        <v>4.2537839999999996</v>
      </c>
      <c r="H2813" s="79">
        <f>+IF(ISNUMBER(DATA!K4100),DATA!K4100,"n/a")</f>
        <v>1.2899999999999999E-3</v>
      </c>
      <c r="I2813" s="89">
        <f>+IF(ISNUMBER(DATA!L4100),DATA!L4100,"n/a")</f>
        <v>4.3161839999999998</v>
      </c>
      <c r="J2813" s="79">
        <f>+IF(ISNUMBER(DATA!M4100),DATA!M4100,"n/a")</f>
        <v>9.6139999999999993E-3</v>
      </c>
      <c r="K2813" s="89">
        <f>+IF(ISNUMBER(DATA!N4100),DATA!N4100,"n/a")</f>
        <v>4.2827400000000004</v>
      </c>
      <c r="L2813" s="79">
        <f>+IF(ISNUMBER(DATA!O4100),DATA!O4100,"n/a")</f>
        <v>-2.5170000000000001E-3</v>
      </c>
      <c r="M2813" s="68"/>
      <c r="N2813" s="68"/>
      <c r="O2813" s="68"/>
      <c r="P2813" s="68"/>
      <c r="Q2813" s="68"/>
      <c r="S2813" s="72"/>
      <c r="U2813" s="72"/>
      <c r="W2813" s="72"/>
      <c r="Y2813" s="72"/>
    </row>
    <row r="2814" spans="1:25" s="71" customFormat="1" x14ac:dyDescent="0.2">
      <c r="A2814" s="68" t="s">
        <v>27</v>
      </c>
      <c r="B2814" s="68" t="s">
        <v>23</v>
      </c>
      <c r="C2814" s="68" t="s">
        <v>10</v>
      </c>
      <c r="D2814" s="68" t="s">
        <v>280</v>
      </c>
      <c r="E2814" s="89">
        <f>+IF(ISNUMBER(DATA!H4101),DATA!H4101,"n/a")</f>
        <v>4.1674519999999999</v>
      </c>
      <c r="F2814" s="79">
        <f>+IF(ISNUMBER(DATA!I4101),DATA!I4101,"n/a")</f>
        <v>2.2075999999999998E-2</v>
      </c>
      <c r="G2814" s="89">
        <f>+IF(ISNUMBER(DATA!J4101),DATA!J4101,"n/a")</f>
        <v>4.2702349999999996</v>
      </c>
      <c r="H2814" s="79">
        <f>+IF(ISNUMBER(DATA!K4101),DATA!K4101,"n/a")</f>
        <v>2.1676000000000001E-2</v>
      </c>
      <c r="I2814" s="89">
        <f>+IF(ISNUMBER(DATA!L4101),DATA!L4101,"n/a")</f>
        <v>4.2685240000000002</v>
      </c>
      <c r="J2814" s="79">
        <f>+IF(ISNUMBER(DATA!M4101),DATA!M4101,"n/a")</f>
        <v>2.4497000000000001E-2</v>
      </c>
      <c r="K2814" s="89">
        <f>+IF(ISNUMBER(DATA!N4101),DATA!N4101,"n/a")</f>
        <v>4.2660109999999998</v>
      </c>
      <c r="L2814" s="79">
        <f>+IF(ISNUMBER(DATA!O4101),DATA!O4101,"n/a")</f>
        <v>3.0793000000000001E-2</v>
      </c>
      <c r="M2814" s="68"/>
      <c r="N2814" s="68"/>
      <c r="O2814" s="68"/>
      <c r="P2814" s="68"/>
      <c r="Q2814" s="68"/>
      <c r="S2814" s="72"/>
      <c r="U2814" s="72"/>
      <c r="W2814" s="72"/>
      <c r="Y2814" s="72"/>
    </row>
    <row r="2815" spans="1:25" s="71" customFormat="1" x14ac:dyDescent="0.2">
      <c r="A2815" s="68" t="s">
        <v>27</v>
      </c>
      <c r="B2815" s="68" t="s">
        <v>23</v>
      </c>
      <c r="C2815" s="68" t="s">
        <v>10</v>
      </c>
      <c r="D2815" s="68" t="s">
        <v>281</v>
      </c>
      <c r="E2815" s="89">
        <f>+IF(ISNUMBER(DATA!H4102),DATA!H4102,"n/a")</f>
        <v>4.4950549999999998</v>
      </c>
      <c r="F2815" s="79">
        <f>+IF(ISNUMBER(DATA!I4102),DATA!I4102,"n/a")</f>
        <v>2.5002E-2</v>
      </c>
      <c r="G2815" s="89">
        <f>+IF(ISNUMBER(DATA!J4102),DATA!J4102,"n/a")</f>
        <v>4.3839649999999999</v>
      </c>
      <c r="H2815" s="79">
        <f>+IF(ISNUMBER(DATA!K4102),DATA!K4102,"n/a")</f>
        <v>1.6639999999999999E-3</v>
      </c>
      <c r="I2815" s="89">
        <f>+IF(ISNUMBER(DATA!L4102),DATA!L4102,"n/a")</f>
        <v>4.4436730000000004</v>
      </c>
      <c r="J2815" s="79">
        <f>+IF(ISNUMBER(DATA!M4102),DATA!M4102,"n/a")</f>
        <v>1.2622E-2</v>
      </c>
      <c r="K2815" s="89">
        <f>+IF(ISNUMBER(DATA!N4102),DATA!N4102,"n/a")</f>
        <v>4.4088159999999998</v>
      </c>
      <c r="L2815" s="79">
        <f>+IF(ISNUMBER(DATA!O4102),DATA!O4102,"n/a")</f>
        <v>1.946E-3</v>
      </c>
      <c r="M2815" s="68"/>
      <c r="N2815" s="68"/>
      <c r="O2815" s="68"/>
      <c r="P2815" s="68"/>
      <c r="Q2815" s="68"/>
      <c r="S2815" s="72"/>
      <c r="U2815" s="72"/>
      <c r="W2815" s="72"/>
      <c r="Y2815" s="72"/>
    </row>
    <row r="2816" spans="1:25" s="71" customFormat="1" x14ac:dyDescent="0.2">
      <c r="A2816" s="68" t="s">
        <v>27</v>
      </c>
      <c r="B2816" s="68" t="s">
        <v>23</v>
      </c>
      <c r="C2816" s="68" t="s">
        <v>10</v>
      </c>
      <c r="D2816" s="68" t="s">
        <v>282</v>
      </c>
      <c r="E2816" s="89">
        <f>+IF(ISNUMBER(DATA!H4103),DATA!H4103,"n/a")</f>
        <v>3.8262170000000002</v>
      </c>
      <c r="F2816" s="79">
        <f>+IF(ISNUMBER(DATA!I4103),DATA!I4103,"n/a")</f>
        <v>3.7360999999999998E-2</v>
      </c>
      <c r="G2816" s="89">
        <f>+IF(ISNUMBER(DATA!J4103),DATA!J4103,"n/a")</f>
        <v>4.0006529999999998</v>
      </c>
      <c r="H2816" s="79">
        <f>+IF(ISNUMBER(DATA!K4103),DATA!K4103,"n/a")</f>
        <v>6.7692000000000002E-2</v>
      </c>
      <c r="I2816" s="89">
        <f>+IF(ISNUMBER(DATA!L4103),DATA!L4103,"n/a")</f>
        <v>3.8778130000000002</v>
      </c>
      <c r="J2816" s="79">
        <f>+IF(ISNUMBER(DATA!M4103),DATA!M4103,"n/a")</f>
        <v>3.4493000000000003E-2</v>
      </c>
      <c r="K2816" s="89">
        <f>+IF(ISNUMBER(DATA!N4103),DATA!N4103,"n/a")</f>
        <v>3.7961260000000001</v>
      </c>
      <c r="L2816" s="79">
        <f>+IF(ISNUMBER(DATA!O4103),DATA!O4103,"n/a")</f>
        <v>1.6906000000000001E-2</v>
      </c>
      <c r="M2816" s="68"/>
      <c r="N2816" s="68"/>
      <c r="O2816" s="68"/>
      <c r="P2816" s="68"/>
      <c r="Q2816" s="68"/>
      <c r="S2816" s="72"/>
      <c r="U2816" s="72"/>
      <c r="W2816" s="72"/>
      <c r="Y2816" s="72"/>
    </row>
    <row r="2817" spans="1:25" s="71" customFormat="1" x14ac:dyDescent="0.2">
      <c r="A2817" s="68" t="s">
        <v>27</v>
      </c>
      <c r="B2817" s="68" t="s">
        <v>23</v>
      </c>
      <c r="C2817" s="68" t="s">
        <v>10</v>
      </c>
      <c r="D2817" s="68" t="s">
        <v>283</v>
      </c>
      <c r="E2817" s="89">
        <f>+IF(ISNUMBER(DATA!H4104),DATA!H4104,"n/a")</f>
        <v>4.081931</v>
      </c>
      <c r="F2817" s="79">
        <f>+IF(ISNUMBER(DATA!I4104),DATA!I4104,"n/a")</f>
        <v>2.3896000000000001E-2</v>
      </c>
      <c r="G2817" s="89">
        <f>+IF(ISNUMBER(DATA!J4104),DATA!J4104,"n/a")</f>
        <v>4.0648419999999996</v>
      </c>
      <c r="H2817" s="79">
        <f>+IF(ISNUMBER(DATA!K4104),DATA!K4104,"n/a")</f>
        <v>1.7451000000000001E-2</v>
      </c>
      <c r="I2817" s="89">
        <f>+IF(ISNUMBER(DATA!L4104),DATA!L4104,"n/a")</f>
        <v>4.082694</v>
      </c>
      <c r="J2817" s="79">
        <f>+IF(ISNUMBER(DATA!M4104),DATA!M4104,"n/a")</f>
        <v>2.6478999999999999E-2</v>
      </c>
      <c r="K2817" s="89">
        <f>+IF(ISNUMBER(DATA!N4104),DATA!N4104,"n/a")</f>
        <v>4.0790509999999998</v>
      </c>
      <c r="L2817" s="79">
        <f>+IF(ISNUMBER(DATA!O4104),DATA!O4104,"n/a")</f>
        <v>2.3314000000000001E-2</v>
      </c>
      <c r="M2817" s="68"/>
      <c r="N2817" s="68"/>
      <c r="O2817" s="68"/>
      <c r="P2817" s="68"/>
      <c r="Q2817" s="68"/>
      <c r="S2817" s="72"/>
      <c r="U2817" s="72"/>
      <c r="W2817" s="72"/>
      <c r="Y2817" s="72"/>
    </row>
    <row r="2818" spans="1:25" s="71" customFormat="1" x14ac:dyDescent="0.2">
      <c r="A2818" s="68" t="s">
        <v>27</v>
      </c>
      <c r="B2818" s="68" t="s">
        <v>23</v>
      </c>
      <c r="C2818" s="68" t="s">
        <v>10</v>
      </c>
      <c r="D2818" s="68" t="s">
        <v>284</v>
      </c>
      <c r="E2818" s="89">
        <f>+IF(ISNUMBER(DATA!H4105),DATA!H4105,"n/a")</f>
        <v>4.8166779999999996</v>
      </c>
      <c r="F2818" s="79">
        <f>+IF(ISNUMBER(DATA!I4105),DATA!I4105,"n/a")</f>
        <v>-3.8202E-2</v>
      </c>
      <c r="G2818" s="89">
        <f>+IF(ISNUMBER(DATA!J4105),DATA!J4105,"n/a")</f>
        <v>4.9905080000000002</v>
      </c>
      <c r="H2818" s="79">
        <f>+IF(ISNUMBER(DATA!K4105),DATA!K4105,"n/a")</f>
        <v>-4.7004999999999998E-2</v>
      </c>
      <c r="I2818" s="89">
        <f>+IF(ISNUMBER(DATA!L4105),DATA!L4105,"n/a")</f>
        <v>5.009341</v>
      </c>
      <c r="J2818" s="79">
        <f>+IF(ISNUMBER(DATA!M4105),DATA!M4105,"n/a")</f>
        <v>-3.7612E-2</v>
      </c>
      <c r="K2818" s="89">
        <f>+IF(ISNUMBER(DATA!N4105),DATA!N4105,"n/a")</f>
        <v>5.044594</v>
      </c>
      <c r="L2818" s="79">
        <f>+IF(ISNUMBER(DATA!O4105),DATA!O4105,"n/a")</f>
        <v>-3.1787999999999997E-2</v>
      </c>
      <c r="M2818" s="68"/>
      <c r="N2818" s="68"/>
      <c r="O2818" s="68"/>
      <c r="P2818" s="68"/>
      <c r="Q2818" s="68"/>
      <c r="S2818" s="72"/>
      <c r="U2818" s="72"/>
      <c r="W2818" s="72"/>
      <c r="Y2818" s="72"/>
    </row>
    <row r="2819" spans="1:25" s="71" customFormat="1" x14ac:dyDescent="0.2">
      <c r="A2819" s="68" t="s">
        <v>27</v>
      </c>
      <c r="B2819" s="68" t="s">
        <v>23</v>
      </c>
      <c r="C2819" s="68" t="s">
        <v>10</v>
      </c>
      <c r="D2819" s="68" t="s">
        <v>285</v>
      </c>
      <c r="E2819" s="89">
        <f>+IF(ISNUMBER(DATA!H4106),DATA!H4106,"n/a")</f>
        <v>4.5975510000000002</v>
      </c>
      <c r="F2819" s="79">
        <f>+IF(ISNUMBER(DATA!I4106),DATA!I4106,"n/a")</f>
        <v>4.9863999999999999E-2</v>
      </c>
      <c r="G2819" s="89">
        <f>+IF(ISNUMBER(DATA!J4106),DATA!J4106,"n/a")</f>
        <v>4.6968750000000004</v>
      </c>
      <c r="H2819" s="79">
        <f>+IF(ISNUMBER(DATA!K4106),DATA!K4106,"n/a")</f>
        <v>3.8934999999999997E-2</v>
      </c>
      <c r="I2819" s="89">
        <f>+IF(ISNUMBER(DATA!L4106),DATA!L4106,"n/a")</f>
        <v>4.6469480000000001</v>
      </c>
      <c r="J2819" s="79">
        <f>+IF(ISNUMBER(DATA!M4106),DATA!M4106,"n/a")</f>
        <v>2.8417000000000001E-2</v>
      </c>
      <c r="K2819" s="89">
        <f>+IF(ISNUMBER(DATA!N4106),DATA!N4106,"n/a")</f>
        <v>4.5748959999999999</v>
      </c>
      <c r="L2819" s="79">
        <f>+IF(ISNUMBER(DATA!O4106),DATA!O4106,"n/a")</f>
        <v>1.7725000000000001E-2</v>
      </c>
      <c r="M2819" s="68"/>
      <c r="N2819" s="68"/>
      <c r="O2819" s="68"/>
      <c r="P2819" s="68"/>
      <c r="Q2819" s="68"/>
      <c r="S2819" s="72"/>
      <c r="U2819" s="72"/>
      <c r="W2819" s="72"/>
      <c r="Y2819" s="72"/>
    </row>
    <row r="2820" spans="1:25" s="71" customFormat="1" x14ac:dyDescent="0.2">
      <c r="A2820" s="68" t="s">
        <v>27</v>
      </c>
      <c r="B2820" s="68" t="s">
        <v>23</v>
      </c>
      <c r="C2820" s="68" t="s">
        <v>10</v>
      </c>
      <c r="D2820" s="68" t="s">
        <v>286</v>
      </c>
      <c r="E2820" s="89">
        <f>+IF(ISNUMBER(DATA!H4107),DATA!H4107,"n/a")</f>
        <v>4.5540409999999998</v>
      </c>
      <c r="F2820" s="79">
        <f>+IF(ISNUMBER(DATA!I4107),DATA!I4107,"n/a")</f>
        <v>5.6238999999999997E-2</v>
      </c>
      <c r="G2820" s="89">
        <f>+IF(ISNUMBER(DATA!J4107),DATA!J4107,"n/a")</f>
        <v>4.5481619999999996</v>
      </c>
      <c r="H2820" s="79">
        <f>+IF(ISNUMBER(DATA!K4107),DATA!K4107,"n/a")</f>
        <v>4.2208000000000002E-2</v>
      </c>
      <c r="I2820" s="89">
        <f>+IF(ISNUMBER(DATA!L4107),DATA!L4107,"n/a")</f>
        <v>4.5048060000000003</v>
      </c>
      <c r="J2820" s="79">
        <f>+IF(ISNUMBER(DATA!M4107),DATA!M4107,"n/a")</f>
        <v>4.0196000000000003E-2</v>
      </c>
      <c r="K2820" s="89">
        <f>+IF(ISNUMBER(DATA!N4107),DATA!N4107,"n/a")</f>
        <v>4.3111569999999997</v>
      </c>
      <c r="L2820" s="79">
        <f>+IF(ISNUMBER(DATA!O4107),DATA!O4107,"n/a")</f>
        <v>1.91E-3</v>
      </c>
      <c r="M2820" s="68"/>
      <c r="N2820" s="68"/>
      <c r="O2820" s="68"/>
      <c r="P2820" s="68"/>
      <c r="Q2820" s="68"/>
      <c r="S2820" s="72"/>
      <c r="U2820" s="72"/>
      <c r="W2820" s="72"/>
      <c r="Y2820" s="72"/>
    </row>
    <row r="2821" spans="1:25" s="71" customFormat="1" x14ac:dyDescent="0.2">
      <c r="A2821" s="68" t="s">
        <v>27</v>
      </c>
      <c r="B2821" s="68" t="s">
        <v>23</v>
      </c>
      <c r="C2821" s="68" t="s">
        <v>10</v>
      </c>
      <c r="D2821" s="68" t="s">
        <v>287</v>
      </c>
      <c r="E2821" s="89">
        <f>+IF(ISNUMBER(DATA!H4108),DATA!H4108,"n/a")</f>
        <v>5.4781329999999997</v>
      </c>
      <c r="F2821" s="79">
        <f>+IF(ISNUMBER(DATA!I4108),DATA!I4108,"n/a")</f>
        <v>-5.8979999999999996E-3</v>
      </c>
      <c r="G2821" s="89">
        <f>+IF(ISNUMBER(DATA!J4108),DATA!J4108,"n/a")</f>
        <v>5.7380969999999998</v>
      </c>
      <c r="H2821" s="79">
        <f>+IF(ISNUMBER(DATA!K4108),DATA!K4108,"n/a")</f>
        <v>-6.5680000000000001E-3</v>
      </c>
      <c r="I2821" s="89">
        <f>+IF(ISNUMBER(DATA!L4108),DATA!L4108,"n/a")</f>
        <v>5.6060179999999997</v>
      </c>
      <c r="J2821" s="79">
        <f>+IF(ISNUMBER(DATA!M4108),DATA!M4108,"n/a")</f>
        <v>2.0646999999999999E-2</v>
      </c>
      <c r="K2821" s="89">
        <f>+IF(ISNUMBER(DATA!N4108),DATA!N4108,"n/a")</f>
        <v>5.6178210000000002</v>
      </c>
      <c r="L2821" s="79">
        <f>+IF(ISNUMBER(DATA!O4108),DATA!O4108,"n/a")</f>
        <v>6.9786000000000001E-2</v>
      </c>
      <c r="M2821" s="68"/>
      <c r="N2821" s="68"/>
      <c r="O2821" s="68"/>
      <c r="P2821" s="68"/>
      <c r="Q2821" s="68"/>
      <c r="S2821" s="72"/>
      <c r="U2821" s="72"/>
      <c r="W2821" s="72"/>
      <c r="Y2821" s="72"/>
    </row>
    <row r="2822" spans="1:25" s="71" customFormat="1" x14ac:dyDescent="0.2">
      <c r="A2822" s="68" t="s">
        <v>27</v>
      </c>
      <c r="B2822" s="68" t="s">
        <v>23</v>
      </c>
      <c r="C2822" s="68" t="s">
        <v>10</v>
      </c>
      <c r="D2822" s="68" t="s">
        <v>288</v>
      </c>
      <c r="E2822" s="89">
        <f>+IF(ISNUMBER(DATA!H4109),DATA!H4109,"n/a")</f>
        <v>4.9925439999999996</v>
      </c>
      <c r="F2822" s="79">
        <f>+IF(ISNUMBER(DATA!I4109),DATA!I4109,"n/a")</f>
        <v>4.7598000000000001E-2</v>
      </c>
      <c r="G2822" s="89">
        <f>+IF(ISNUMBER(DATA!J4109),DATA!J4109,"n/a")</f>
        <v>5.1050490000000002</v>
      </c>
      <c r="H2822" s="79">
        <f>+IF(ISNUMBER(DATA!K4109),DATA!K4109,"n/a")</f>
        <v>5.0502999999999999E-2</v>
      </c>
      <c r="I2822" s="89">
        <f>+IF(ISNUMBER(DATA!L4109),DATA!L4109,"n/a")</f>
        <v>5.0591900000000001</v>
      </c>
      <c r="J2822" s="79">
        <f>+IF(ISNUMBER(DATA!M4109),DATA!M4109,"n/a")</f>
        <v>7.3598999999999998E-2</v>
      </c>
      <c r="K2822" s="89">
        <f>+IF(ISNUMBER(DATA!N4109),DATA!N4109,"n/a")</f>
        <v>4.9548240000000003</v>
      </c>
      <c r="L2822" s="79">
        <f>+IF(ISNUMBER(DATA!O4109),DATA!O4109,"n/a")</f>
        <v>9.2194999999999999E-2</v>
      </c>
      <c r="M2822" s="68"/>
      <c r="N2822" s="68"/>
      <c r="O2822" s="68"/>
      <c r="P2822" s="68"/>
      <c r="Q2822" s="68"/>
      <c r="S2822" s="72"/>
      <c r="U2822" s="72"/>
      <c r="W2822" s="72"/>
      <c r="Y2822" s="72"/>
    </row>
    <row r="2823" spans="1:25" s="71" customFormat="1" x14ac:dyDescent="0.2">
      <c r="A2823" s="68" t="s">
        <v>27</v>
      </c>
      <c r="B2823" s="68" t="s">
        <v>23</v>
      </c>
      <c r="C2823" s="68" t="s">
        <v>10</v>
      </c>
      <c r="D2823" s="68" t="s">
        <v>289</v>
      </c>
      <c r="E2823" s="89">
        <f>+IF(ISNUMBER(DATA!H4110),DATA!H4110,"n/a")</f>
        <v>4.9014329999999999</v>
      </c>
      <c r="F2823" s="79">
        <f>+IF(ISNUMBER(DATA!I4110),DATA!I4110,"n/a")</f>
        <v>3.9704999999999997E-2</v>
      </c>
      <c r="G2823" s="89">
        <f>+IF(ISNUMBER(DATA!J4110),DATA!J4110,"n/a")</f>
        <v>4.8954959999999996</v>
      </c>
      <c r="H2823" s="79">
        <f>+IF(ISNUMBER(DATA!K4110),DATA!K4110,"n/a")</f>
        <v>2.7320000000000001E-2</v>
      </c>
      <c r="I2823" s="89">
        <f>+IF(ISNUMBER(DATA!L4110),DATA!L4110,"n/a")</f>
        <v>4.8952590000000002</v>
      </c>
      <c r="J2823" s="79">
        <f>+IF(ISNUMBER(DATA!M4110),DATA!M4110,"n/a")</f>
        <v>2.6740000000000002E-3</v>
      </c>
      <c r="K2823" s="89">
        <f>+IF(ISNUMBER(DATA!N4110),DATA!N4110,"n/a")</f>
        <v>4.8545579999999999</v>
      </c>
      <c r="L2823" s="79">
        <f>+IF(ISNUMBER(DATA!O4110),DATA!O4110,"n/a")</f>
        <v>-5.385E-3</v>
      </c>
      <c r="M2823" s="68"/>
      <c r="N2823" s="68"/>
      <c r="O2823" s="68"/>
      <c r="P2823" s="68"/>
      <c r="Q2823" s="68"/>
      <c r="S2823" s="72"/>
      <c r="U2823" s="72"/>
      <c r="W2823" s="72"/>
      <c r="Y2823" s="72"/>
    </row>
    <row r="2824" spans="1:25" s="71" customFormat="1" x14ac:dyDescent="0.2">
      <c r="A2824" s="68" t="s">
        <v>27</v>
      </c>
      <c r="B2824" s="68" t="s">
        <v>23</v>
      </c>
      <c r="C2824" s="68" t="s">
        <v>10</v>
      </c>
      <c r="D2824" s="68" t="s">
        <v>290</v>
      </c>
      <c r="E2824" s="89">
        <f>+IF(ISNUMBER(DATA!H4111),DATA!H4111,"n/a")</f>
        <v>5.0259939999999999</v>
      </c>
      <c r="F2824" s="79">
        <f>+IF(ISNUMBER(DATA!I4111),DATA!I4111,"n/a")</f>
        <v>6.5844E-2</v>
      </c>
      <c r="G2824" s="89">
        <f>+IF(ISNUMBER(DATA!J4111),DATA!J4111,"n/a")</f>
        <v>4.8486529999999997</v>
      </c>
      <c r="H2824" s="79">
        <f>+IF(ISNUMBER(DATA!K4111),DATA!K4111,"n/a")</f>
        <v>2.0553999999999999E-2</v>
      </c>
      <c r="I2824" s="89">
        <f>+IF(ISNUMBER(DATA!L4111),DATA!L4111,"n/a")</f>
        <v>4.7204430000000004</v>
      </c>
      <c r="J2824" s="79">
        <f>+IF(ISNUMBER(DATA!M4111),DATA!M4111,"n/a")</f>
        <v>-1.1504E-2</v>
      </c>
      <c r="K2824" s="89">
        <f>+IF(ISNUMBER(DATA!N4111),DATA!N4111,"n/a")</f>
        <v>4.7033860000000001</v>
      </c>
      <c r="L2824" s="79">
        <f>+IF(ISNUMBER(DATA!O4111),DATA!O4111,"n/a")</f>
        <v>-3.2160000000000001E-3</v>
      </c>
      <c r="M2824" s="68"/>
      <c r="N2824" s="68"/>
      <c r="O2824" s="68"/>
      <c r="P2824" s="68"/>
      <c r="Q2824" s="68"/>
      <c r="S2824" s="72"/>
      <c r="U2824" s="72"/>
      <c r="W2824" s="72"/>
      <c r="Y2824" s="72"/>
    </row>
    <row r="2825" spans="1:25" s="71" customFormat="1" x14ac:dyDescent="0.2">
      <c r="A2825" s="68" t="s">
        <v>27</v>
      </c>
      <c r="B2825" s="68" t="s">
        <v>23</v>
      </c>
      <c r="C2825" s="68" t="s">
        <v>10</v>
      </c>
      <c r="D2825" s="68" t="s">
        <v>291</v>
      </c>
      <c r="E2825" s="89">
        <f>+IF(ISNUMBER(DATA!H4112),DATA!H4112,"n/a")</f>
        <v>4.4715990000000003</v>
      </c>
      <c r="F2825" s="79">
        <f>+IF(ISNUMBER(DATA!I4112),DATA!I4112,"n/a")</f>
        <v>4.4042999999999999E-2</v>
      </c>
      <c r="G2825" s="89">
        <f>+IF(ISNUMBER(DATA!J4112),DATA!J4112,"n/a")</f>
        <v>4.5070990000000002</v>
      </c>
      <c r="H2825" s="79">
        <f>+IF(ISNUMBER(DATA!K4112),DATA!K4112,"n/a")</f>
        <v>2.5984E-2</v>
      </c>
      <c r="I2825" s="89">
        <f>+IF(ISNUMBER(DATA!L4112),DATA!L4112,"n/a")</f>
        <v>4.5827590000000002</v>
      </c>
      <c r="J2825" s="79">
        <f>+IF(ISNUMBER(DATA!M4112),DATA!M4112,"n/a")</f>
        <v>6.1566999999999997E-2</v>
      </c>
      <c r="K2825" s="89">
        <f>+IF(ISNUMBER(DATA!N4112),DATA!N4112,"n/a")</f>
        <v>4.3768510000000003</v>
      </c>
      <c r="L2825" s="79">
        <f>+IF(ISNUMBER(DATA!O4112),DATA!O4112,"n/a")</f>
        <v>4.4699999999999997E-2</v>
      </c>
      <c r="M2825" s="68"/>
      <c r="N2825" s="68"/>
      <c r="O2825" s="68"/>
      <c r="P2825" s="68"/>
      <c r="Q2825" s="68"/>
      <c r="S2825" s="72"/>
      <c r="U2825" s="72"/>
      <c r="W2825" s="72"/>
      <c r="Y2825" s="72"/>
    </row>
    <row r="2826" spans="1:25" s="71" customFormat="1" x14ac:dyDescent="0.2">
      <c r="A2826" s="68" t="s">
        <v>27</v>
      </c>
      <c r="B2826" s="68" t="s">
        <v>23</v>
      </c>
      <c r="C2826" s="68" t="s">
        <v>10</v>
      </c>
      <c r="D2826" s="68" t="s">
        <v>292</v>
      </c>
      <c r="E2826" s="89">
        <f>+IF(ISNUMBER(DATA!H4113),DATA!H4113,"n/a")</f>
        <v>3.4997799999999999</v>
      </c>
      <c r="F2826" s="79">
        <f>+IF(ISNUMBER(DATA!I4113),DATA!I4113,"n/a")</f>
        <v>-7.2942999999999994E-2</v>
      </c>
      <c r="G2826" s="89">
        <f>+IF(ISNUMBER(DATA!J4113),DATA!J4113,"n/a")</f>
        <v>3.9993409999999998</v>
      </c>
      <c r="H2826" s="79">
        <f>+IF(ISNUMBER(DATA!K4113),DATA!K4113,"n/a")</f>
        <v>3.0301000000000002E-2</v>
      </c>
      <c r="I2826" s="89">
        <f>+IF(ISNUMBER(DATA!L4113),DATA!L4113,"n/a")</f>
        <v>4.1948509999999999</v>
      </c>
      <c r="J2826" s="79">
        <f>+IF(ISNUMBER(DATA!M4113),DATA!M4113,"n/a")</f>
        <v>0.10020800000000001</v>
      </c>
      <c r="K2826" s="89">
        <f>+IF(ISNUMBER(DATA!N4113),DATA!N4113,"n/a")</f>
        <v>4.0525209999999996</v>
      </c>
      <c r="L2826" s="79">
        <f>+IF(ISNUMBER(DATA!O4113),DATA!O4113,"n/a")</f>
        <v>9.4519000000000006E-2</v>
      </c>
      <c r="M2826" s="68"/>
      <c r="N2826" s="68"/>
      <c r="O2826" s="68"/>
      <c r="P2826" s="68"/>
      <c r="Q2826" s="68"/>
      <c r="S2826" s="72"/>
      <c r="U2826" s="72"/>
      <c r="W2826" s="72"/>
      <c r="Y2826" s="72"/>
    </row>
    <row r="2827" spans="1:25" s="71" customFormat="1" x14ac:dyDescent="0.2">
      <c r="A2827" s="68" t="s">
        <v>27</v>
      </c>
      <c r="B2827" s="68" t="s">
        <v>23</v>
      </c>
      <c r="C2827" s="68" t="s">
        <v>10</v>
      </c>
      <c r="D2827" s="68" t="s">
        <v>293</v>
      </c>
      <c r="E2827" s="89">
        <f>+IF(ISNUMBER(DATA!H4114),DATA!H4114,"n/a")</f>
        <v>3.8718029999999999</v>
      </c>
      <c r="F2827" s="79">
        <f>+IF(ISNUMBER(DATA!I4114),DATA!I4114,"n/a")</f>
        <v>-2.4320999999999999E-2</v>
      </c>
      <c r="G2827" s="89">
        <f>+IF(ISNUMBER(DATA!J4114),DATA!J4114,"n/a")</f>
        <v>4.0088020000000002</v>
      </c>
      <c r="H2827" s="79">
        <f>+IF(ISNUMBER(DATA!K4114),DATA!K4114,"n/a")</f>
        <v>-5.7369999999999999E-3</v>
      </c>
      <c r="I2827" s="89">
        <f>+IF(ISNUMBER(DATA!L4114),DATA!L4114,"n/a")</f>
        <v>3.9922960000000001</v>
      </c>
      <c r="J2827" s="79">
        <f>+IF(ISNUMBER(DATA!M4114),DATA!M4114,"n/a")</f>
        <v>1.2049999999999999E-3</v>
      </c>
      <c r="K2827" s="89">
        <f>+IF(ISNUMBER(DATA!N4114),DATA!N4114,"n/a")</f>
        <v>4.0068450000000002</v>
      </c>
      <c r="L2827" s="79">
        <f>+IF(ISNUMBER(DATA!O4114),DATA!O4114,"n/a")</f>
        <v>1.9689999999999999E-2</v>
      </c>
      <c r="M2827" s="68"/>
      <c r="N2827" s="68"/>
      <c r="O2827" s="68"/>
      <c r="P2827" s="68"/>
      <c r="Q2827" s="68"/>
      <c r="S2827" s="72"/>
      <c r="U2827" s="72"/>
      <c r="W2827" s="72"/>
      <c r="Y2827" s="72"/>
    </row>
    <row r="2828" spans="1:25" s="71" customFormat="1" x14ac:dyDescent="0.2">
      <c r="A2828" s="68" t="s">
        <v>27</v>
      </c>
      <c r="B2828" s="68" t="s">
        <v>23</v>
      </c>
      <c r="C2828" s="68" t="s">
        <v>10</v>
      </c>
      <c r="D2828" s="68" t="s">
        <v>294</v>
      </c>
      <c r="E2828" s="89">
        <f>+IF(ISNUMBER(DATA!H4115),DATA!H4115,"n/a")</f>
        <v>3.8403830000000001</v>
      </c>
      <c r="F2828" s="79">
        <f>+IF(ISNUMBER(DATA!I4115),DATA!I4115,"n/a")</f>
        <v>-8.9709999999999998E-2</v>
      </c>
      <c r="G2828" s="89">
        <f>+IF(ISNUMBER(DATA!J4115),DATA!J4115,"n/a")</f>
        <v>4.2113389999999997</v>
      </c>
      <c r="H2828" s="79">
        <f>+IF(ISNUMBER(DATA!K4115),DATA!K4115,"n/a")</f>
        <v>-6.6470000000000001E-3</v>
      </c>
      <c r="I2828" s="89">
        <f>+IF(ISNUMBER(DATA!L4115),DATA!L4115,"n/a")</f>
        <v>4.159986</v>
      </c>
      <c r="J2828" s="79">
        <f>+IF(ISNUMBER(DATA!M4115),DATA!M4115,"n/a")</f>
        <v>-5.9389999999999998E-3</v>
      </c>
      <c r="K2828" s="89">
        <f>+IF(ISNUMBER(DATA!N4115),DATA!N4115,"n/a")</f>
        <v>4.1753629999999999</v>
      </c>
      <c r="L2828" s="79">
        <f>+IF(ISNUMBER(DATA!O4115),DATA!O4115,"n/a")</f>
        <v>2.1246000000000001E-2</v>
      </c>
      <c r="M2828" s="68"/>
      <c r="N2828" s="68"/>
      <c r="O2828" s="68"/>
      <c r="P2828" s="68"/>
      <c r="Q2828" s="68"/>
      <c r="S2828" s="72"/>
      <c r="U2828" s="72"/>
      <c r="W2828" s="72"/>
      <c r="Y2828" s="72"/>
    </row>
    <row r="2829" spans="1:25" s="71" customFormat="1" x14ac:dyDescent="0.2">
      <c r="A2829" s="68" t="s">
        <v>27</v>
      </c>
      <c r="B2829" s="68" t="s">
        <v>23</v>
      </c>
      <c r="C2829" s="68" t="s">
        <v>10</v>
      </c>
      <c r="D2829" s="68" t="s">
        <v>295</v>
      </c>
      <c r="E2829" s="89">
        <f>+IF(ISNUMBER(DATA!H4116),DATA!H4116,"n/a")</f>
        <v>4.8344810000000003</v>
      </c>
      <c r="F2829" s="79">
        <f>+IF(ISNUMBER(DATA!I4116),DATA!I4116,"n/a")</f>
        <v>4.5911E-2</v>
      </c>
      <c r="G2829" s="89">
        <f>+IF(ISNUMBER(DATA!J4116),DATA!J4116,"n/a")</f>
        <v>4.7929050000000002</v>
      </c>
      <c r="H2829" s="79">
        <f>+IF(ISNUMBER(DATA!K4116),DATA!K4116,"n/a")</f>
        <v>1.7118999999999999E-2</v>
      </c>
      <c r="I2829" s="89">
        <f>+IF(ISNUMBER(DATA!L4116),DATA!L4116,"n/a")</f>
        <v>4.7877850000000004</v>
      </c>
      <c r="J2829" s="79">
        <f>+IF(ISNUMBER(DATA!M4116),DATA!M4116,"n/a")</f>
        <v>1.6169999999999999E-3</v>
      </c>
      <c r="K2829" s="89">
        <f>+IF(ISNUMBER(DATA!N4116),DATA!N4116,"n/a")</f>
        <v>4.7563190000000004</v>
      </c>
      <c r="L2829" s="79">
        <f>+IF(ISNUMBER(DATA!O4116),DATA!O4116,"n/a")</f>
        <v>4.1539999999999997E-3</v>
      </c>
      <c r="M2829" s="68"/>
      <c r="N2829" s="68"/>
      <c r="O2829" s="68"/>
      <c r="P2829" s="68"/>
      <c r="Q2829" s="68"/>
      <c r="S2829" s="72"/>
      <c r="U2829" s="72"/>
      <c r="W2829" s="72"/>
      <c r="Y2829" s="72"/>
    </row>
    <row r="2830" spans="1:25" s="71" customFormat="1" x14ac:dyDescent="0.2">
      <c r="A2830" s="68" t="s">
        <v>27</v>
      </c>
      <c r="B2830" s="68" t="s">
        <v>23</v>
      </c>
      <c r="C2830" s="68" t="s">
        <v>10</v>
      </c>
      <c r="D2830" s="68" t="s">
        <v>296</v>
      </c>
      <c r="E2830" s="89">
        <f>+IF(ISNUMBER(DATA!H4117),DATA!H4117,"n/a")</f>
        <v>4.7971830000000004</v>
      </c>
      <c r="F2830" s="79">
        <f>+IF(ISNUMBER(DATA!I4117),DATA!I4117,"n/a")</f>
        <v>9.2279E-2</v>
      </c>
      <c r="G2830" s="89">
        <f>+IF(ISNUMBER(DATA!J4117),DATA!J4117,"n/a")</f>
        <v>4.8400610000000004</v>
      </c>
      <c r="H2830" s="79">
        <f>+IF(ISNUMBER(DATA!K4117),DATA!K4117,"n/a")</f>
        <v>8.8050000000000003E-2</v>
      </c>
      <c r="I2830" s="89">
        <f>+IF(ISNUMBER(DATA!L4117),DATA!L4117,"n/a")</f>
        <v>4.7448300000000003</v>
      </c>
      <c r="J2830" s="79">
        <f>+IF(ISNUMBER(DATA!M4117),DATA!M4117,"n/a")</f>
        <v>7.3543999999999998E-2</v>
      </c>
      <c r="K2830" s="89">
        <f>+IF(ISNUMBER(DATA!N4117),DATA!N4117,"n/a")</f>
        <v>4.4990209999999999</v>
      </c>
      <c r="L2830" s="79">
        <f>+IF(ISNUMBER(DATA!O4117),DATA!O4117,"n/a")</f>
        <v>2.4428999999999999E-2</v>
      </c>
      <c r="M2830" s="68"/>
      <c r="N2830" s="68"/>
      <c r="O2830" s="68"/>
      <c r="P2830" s="68"/>
      <c r="Q2830" s="68"/>
      <c r="S2830" s="72"/>
      <c r="U2830" s="72"/>
      <c r="W2830" s="72"/>
      <c r="Y2830" s="72"/>
    </row>
    <row r="2831" spans="1:25" s="71" customFormat="1" x14ac:dyDescent="0.2">
      <c r="A2831" s="68" t="s">
        <v>27</v>
      </c>
      <c r="B2831" s="68" t="s">
        <v>23</v>
      </c>
      <c r="C2831" s="68" t="s">
        <v>10</v>
      </c>
      <c r="D2831" s="68" t="s">
        <v>297</v>
      </c>
      <c r="E2831" s="89">
        <f>+IF(ISNUMBER(DATA!H4118),DATA!H4118,"n/a")</f>
        <v>4.4066850000000004</v>
      </c>
      <c r="F2831" s="79">
        <f>+IF(ISNUMBER(DATA!I4118),DATA!I4118,"n/a")</f>
        <v>4.1377999999999998E-2</v>
      </c>
      <c r="G2831" s="89">
        <f>+IF(ISNUMBER(DATA!J4118),DATA!J4118,"n/a")</f>
        <v>4.2624370000000003</v>
      </c>
      <c r="H2831" s="79">
        <f>+IF(ISNUMBER(DATA!K4118),DATA!K4118,"n/a")</f>
        <v>1.2290000000000001E-2</v>
      </c>
      <c r="I2831" s="89">
        <f>+IF(ISNUMBER(DATA!L4118),DATA!L4118,"n/a")</f>
        <v>4.3346980000000004</v>
      </c>
      <c r="J2831" s="79">
        <f>+IF(ISNUMBER(DATA!M4118),DATA!M4118,"n/a")</f>
        <v>2.8048E-2</v>
      </c>
      <c r="K2831" s="89">
        <f>+IF(ISNUMBER(DATA!N4118),DATA!N4118,"n/a")</f>
        <v>4.2839840000000002</v>
      </c>
      <c r="L2831" s="79">
        <f>+IF(ISNUMBER(DATA!O4118),DATA!O4118,"n/a")</f>
        <v>1.2813E-2</v>
      </c>
      <c r="M2831" s="68"/>
      <c r="N2831" s="68"/>
      <c r="O2831" s="68"/>
      <c r="P2831" s="68"/>
      <c r="Q2831" s="68"/>
      <c r="S2831" s="72"/>
      <c r="U2831" s="72"/>
      <c r="W2831" s="72"/>
      <c r="Y2831" s="72"/>
    </row>
    <row r="2832" spans="1:25" s="71" customFormat="1" x14ac:dyDescent="0.2">
      <c r="A2832" s="68" t="s">
        <v>27</v>
      </c>
      <c r="B2832" s="68" t="s">
        <v>23</v>
      </c>
      <c r="C2832" s="68" t="s">
        <v>10</v>
      </c>
      <c r="D2832" s="68" t="s">
        <v>298</v>
      </c>
      <c r="E2832" s="89">
        <f>+IF(ISNUMBER(DATA!H4119),DATA!H4119,"n/a")</f>
        <v>4.515676</v>
      </c>
      <c r="F2832" s="79">
        <f>+IF(ISNUMBER(DATA!I4119),DATA!I4119,"n/a")</f>
        <v>-0.20236399999999999</v>
      </c>
      <c r="G2832" s="89">
        <f>+IF(ISNUMBER(DATA!J4119),DATA!J4119,"n/a")</f>
        <v>4.5051909999999999</v>
      </c>
      <c r="H2832" s="79">
        <f>+IF(ISNUMBER(DATA!K4119),DATA!K4119,"n/a")</f>
        <v>-0.21829699999999999</v>
      </c>
      <c r="I2832" s="89">
        <f>+IF(ISNUMBER(DATA!L4119),DATA!L4119,"n/a")</f>
        <v>4.4684679999999997</v>
      </c>
      <c r="J2832" s="79">
        <f>+IF(ISNUMBER(DATA!M4119),DATA!M4119,"n/a")</f>
        <v>-0.22664300000000001</v>
      </c>
      <c r="K2832" s="89">
        <f>+IF(ISNUMBER(DATA!N4119),DATA!N4119,"n/a")</f>
        <v>4.6286680000000002</v>
      </c>
      <c r="L2832" s="79">
        <f>+IF(ISNUMBER(DATA!O4119),DATA!O4119,"n/a")</f>
        <v>-0.194526</v>
      </c>
      <c r="M2832" s="68"/>
      <c r="N2832" s="68"/>
      <c r="O2832" s="68"/>
      <c r="P2832" s="68"/>
      <c r="Q2832" s="68"/>
      <c r="S2832" s="72"/>
      <c r="U2832" s="72"/>
      <c r="W2832" s="72"/>
      <c r="Y2832" s="72"/>
    </row>
    <row r="2833" spans="1:25" s="71" customFormat="1" x14ac:dyDescent="0.2">
      <c r="A2833" s="68" t="s">
        <v>27</v>
      </c>
      <c r="B2833" s="68" t="s">
        <v>23</v>
      </c>
      <c r="C2833" s="68" t="s">
        <v>10</v>
      </c>
      <c r="D2833" s="68" t="s">
        <v>299</v>
      </c>
      <c r="E2833" s="89">
        <f>+IF(ISNUMBER(DATA!H4120),DATA!H4120,"n/a")</f>
        <v>5.0631440000000003</v>
      </c>
      <c r="F2833" s="79">
        <f>+IF(ISNUMBER(DATA!I4120),DATA!I4120,"n/a")</f>
        <v>1.2645999999999999E-2</v>
      </c>
      <c r="G2833" s="89">
        <f>+IF(ISNUMBER(DATA!J4120),DATA!J4120,"n/a")</f>
        <v>5.0397169999999996</v>
      </c>
      <c r="H2833" s="79">
        <f>+IF(ISNUMBER(DATA!K4120),DATA!K4120,"n/a")</f>
        <v>-1.2168999999999999E-2</v>
      </c>
      <c r="I2833" s="89">
        <f>+IF(ISNUMBER(DATA!L4120),DATA!L4120,"n/a")</f>
        <v>5.007028</v>
      </c>
      <c r="J2833" s="79">
        <f>+IF(ISNUMBER(DATA!M4120),DATA!M4120,"n/a")</f>
        <v>-4.5522E-2</v>
      </c>
      <c r="K2833" s="89">
        <f>+IF(ISNUMBER(DATA!N4120),DATA!N4120,"n/a")</f>
        <v>5.0699319999999997</v>
      </c>
      <c r="L2833" s="79">
        <f>+IF(ISNUMBER(DATA!O4120),DATA!O4120,"n/a")</f>
        <v>-3.2962999999999999E-2</v>
      </c>
      <c r="M2833" s="68"/>
      <c r="N2833" s="68"/>
      <c r="O2833" s="68"/>
      <c r="P2833" s="68"/>
      <c r="Q2833" s="68"/>
      <c r="S2833" s="72"/>
      <c r="U2833" s="72"/>
      <c r="W2833" s="72"/>
      <c r="Y2833" s="72"/>
    </row>
    <row r="2834" spans="1:25" s="71" customFormat="1" x14ac:dyDescent="0.2">
      <c r="A2834" s="68" t="s">
        <v>27</v>
      </c>
      <c r="B2834" s="68" t="s">
        <v>23</v>
      </c>
      <c r="C2834" s="68" t="s">
        <v>10</v>
      </c>
      <c r="D2834" s="68" t="s">
        <v>300</v>
      </c>
      <c r="E2834" s="89">
        <f>+IF(ISNUMBER(DATA!H4121),DATA!H4121,"n/a")</f>
        <v>4.6595259999999996</v>
      </c>
      <c r="F2834" s="79">
        <f>+IF(ISNUMBER(DATA!I4121),DATA!I4121,"n/a")</f>
        <v>5.9553000000000002E-2</v>
      </c>
      <c r="G2834" s="89">
        <f>+IF(ISNUMBER(DATA!J4121),DATA!J4121,"n/a")</f>
        <v>5.233511</v>
      </c>
      <c r="H2834" s="79">
        <f>+IF(ISNUMBER(DATA!K4121),DATA!K4121,"n/a")</f>
        <v>0.158027</v>
      </c>
      <c r="I2834" s="89">
        <f>+IF(ISNUMBER(DATA!L4121),DATA!L4121,"n/a")</f>
        <v>4.9053129999999996</v>
      </c>
      <c r="J2834" s="79">
        <f>+IF(ISNUMBER(DATA!M4121),DATA!M4121,"n/a")</f>
        <v>9.2107999999999995E-2</v>
      </c>
      <c r="K2834" s="89">
        <f>+IF(ISNUMBER(DATA!N4121),DATA!N4121,"n/a")</f>
        <v>4.6529129999999999</v>
      </c>
      <c r="L2834" s="79">
        <f>+IF(ISNUMBER(DATA!O4121),DATA!O4121,"n/a")</f>
        <v>3.8467000000000001E-2</v>
      </c>
      <c r="M2834" s="68"/>
      <c r="N2834" s="68"/>
      <c r="O2834" s="68"/>
      <c r="P2834" s="68"/>
      <c r="Q2834" s="68"/>
      <c r="S2834" s="72"/>
      <c r="U2834" s="72"/>
      <c r="W2834" s="72"/>
      <c r="Y2834" s="72"/>
    </row>
    <row r="2835" spans="1:25" s="71" customFormat="1" x14ac:dyDescent="0.2">
      <c r="A2835" s="68" t="s">
        <v>27</v>
      </c>
      <c r="B2835" s="68" t="s">
        <v>23</v>
      </c>
      <c r="C2835" s="68" t="s">
        <v>10</v>
      </c>
      <c r="D2835" s="68" t="s">
        <v>301</v>
      </c>
      <c r="E2835" s="89">
        <f>+IF(ISNUMBER(DATA!H4122),DATA!H4122,"n/a")</f>
        <v>4.4358690000000003</v>
      </c>
      <c r="F2835" s="79">
        <f>+IF(ISNUMBER(DATA!I4122),DATA!I4122,"n/a")</f>
        <v>5.1012000000000002E-2</v>
      </c>
      <c r="G2835" s="89">
        <f>+IF(ISNUMBER(DATA!J4122),DATA!J4122,"n/a")</f>
        <v>4.2467069999999998</v>
      </c>
      <c r="H2835" s="79">
        <f>+IF(ISNUMBER(DATA!K4122),DATA!K4122,"n/a")</f>
        <v>1.4485E-2</v>
      </c>
      <c r="I2835" s="89">
        <f>+IF(ISNUMBER(DATA!L4122),DATA!L4122,"n/a")</f>
        <v>4.3273089999999996</v>
      </c>
      <c r="J2835" s="79">
        <f>+IF(ISNUMBER(DATA!M4122),DATA!M4122,"n/a")</f>
        <v>3.2321999999999997E-2</v>
      </c>
      <c r="K2835" s="89">
        <f>+IF(ISNUMBER(DATA!N4122),DATA!N4122,"n/a")</f>
        <v>4.2775720000000002</v>
      </c>
      <c r="L2835" s="79">
        <f>+IF(ISNUMBER(DATA!O4122),DATA!O4122,"n/a")</f>
        <v>1.6983999999999999E-2</v>
      </c>
      <c r="M2835" s="68"/>
      <c r="N2835" s="68"/>
      <c r="O2835" s="68"/>
      <c r="P2835" s="68"/>
      <c r="Q2835" s="68"/>
      <c r="S2835" s="72"/>
      <c r="U2835" s="72"/>
      <c r="W2835" s="72"/>
      <c r="Y2835" s="72"/>
    </row>
    <row r="2836" spans="1:25" s="71" customFormat="1" x14ac:dyDescent="0.2">
      <c r="A2836" s="68" t="s">
        <v>27</v>
      </c>
      <c r="B2836" s="68" t="s">
        <v>23</v>
      </c>
      <c r="C2836" s="68" t="s">
        <v>10</v>
      </c>
      <c r="D2836" s="68" t="s">
        <v>302</v>
      </c>
      <c r="E2836" s="89">
        <f>+IF(ISNUMBER(DATA!H4123),DATA!H4123,"n/a")</f>
        <v>4.4598360000000001</v>
      </c>
      <c r="F2836" s="79">
        <f>+IF(ISNUMBER(DATA!I4123),DATA!I4123,"n/a")</f>
        <v>0.159224</v>
      </c>
      <c r="G2836" s="89">
        <f>+IF(ISNUMBER(DATA!J4123),DATA!J4123,"n/a")</f>
        <v>4.4507389999999996</v>
      </c>
      <c r="H2836" s="79">
        <f>+IF(ISNUMBER(DATA!K4123),DATA!K4123,"n/a")</f>
        <v>0.15356500000000001</v>
      </c>
      <c r="I2836" s="89">
        <f>+IF(ISNUMBER(DATA!L4123),DATA!L4123,"n/a")</f>
        <v>4.4269920000000003</v>
      </c>
      <c r="J2836" s="79">
        <f>+IF(ISNUMBER(DATA!M4123),DATA!M4123,"n/a")</f>
        <v>0.137491</v>
      </c>
      <c r="K2836" s="89">
        <f>+IF(ISNUMBER(DATA!N4123),DATA!N4123,"n/a")</f>
        <v>4.3264069999999997</v>
      </c>
      <c r="L2836" s="79">
        <f>+IF(ISNUMBER(DATA!O4123),DATA!O4123,"n/a")</f>
        <v>7.0727999999999999E-2</v>
      </c>
      <c r="M2836" s="68"/>
      <c r="N2836" s="68"/>
      <c r="O2836" s="68"/>
      <c r="P2836" s="68"/>
      <c r="Q2836" s="68"/>
      <c r="S2836" s="72"/>
      <c r="U2836" s="72"/>
      <c r="W2836" s="72"/>
      <c r="Y2836" s="72"/>
    </row>
    <row r="2837" spans="1:25" s="71" customFormat="1" x14ac:dyDescent="0.2">
      <c r="A2837" s="68" t="s">
        <v>27</v>
      </c>
      <c r="B2837" s="68" t="s">
        <v>23</v>
      </c>
      <c r="C2837" s="68" t="s">
        <v>10</v>
      </c>
      <c r="D2837" s="68" t="s">
        <v>303</v>
      </c>
      <c r="E2837" s="89">
        <f>+IF(ISNUMBER(DATA!H4124),DATA!H4124,"n/a")</f>
        <v>4.3768060000000002</v>
      </c>
      <c r="F2837" s="79">
        <f>+IF(ISNUMBER(DATA!I4124),DATA!I4124,"n/a")</f>
        <v>2.7087E-2</v>
      </c>
      <c r="G2837" s="89">
        <f>+IF(ISNUMBER(DATA!J4124),DATA!J4124,"n/a")</f>
        <v>4.389456</v>
      </c>
      <c r="H2837" s="79">
        <f>+IF(ISNUMBER(DATA!K4124),DATA!K4124,"n/a")</f>
        <v>6.0907000000000003E-2</v>
      </c>
      <c r="I2837" s="89">
        <f>+IF(ISNUMBER(DATA!L4124),DATA!L4124,"n/a")</f>
        <v>4.3786860000000001</v>
      </c>
      <c r="J2837" s="79">
        <f>+IF(ISNUMBER(DATA!M4124),DATA!M4124,"n/a")</f>
        <v>7.8592999999999996E-2</v>
      </c>
      <c r="K2837" s="89">
        <f>+IF(ISNUMBER(DATA!N4124),DATA!N4124,"n/a")</f>
        <v>4.3730630000000001</v>
      </c>
      <c r="L2837" s="79">
        <f>+IF(ISNUMBER(DATA!O4124),DATA!O4124,"n/a")</f>
        <v>2.0001000000000001E-2</v>
      </c>
      <c r="M2837" s="68"/>
      <c r="N2837" s="68"/>
      <c r="O2837" s="68"/>
      <c r="P2837" s="68"/>
      <c r="Q2837" s="68"/>
      <c r="S2837" s="72"/>
      <c r="U2837" s="72"/>
      <c r="W2837" s="72"/>
      <c r="Y2837" s="72"/>
    </row>
    <row r="2838" spans="1:25" s="71" customFormat="1" x14ac:dyDescent="0.2">
      <c r="A2838" s="68" t="s">
        <v>27</v>
      </c>
      <c r="B2838" s="68" t="s">
        <v>23</v>
      </c>
      <c r="C2838" s="68" t="s">
        <v>10</v>
      </c>
      <c r="D2838" s="68" t="s">
        <v>304</v>
      </c>
      <c r="E2838" s="89">
        <f>+IF(ISNUMBER(DATA!H4125),DATA!H4125,"n/a")</f>
        <v>4.4837910000000001</v>
      </c>
      <c r="F2838" s="79">
        <f>+IF(ISNUMBER(DATA!I4125),DATA!I4125,"n/a")</f>
        <v>-1.66E-3</v>
      </c>
      <c r="G2838" s="89">
        <f>+IF(ISNUMBER(DATA!J4125),DATA!J4125,"n/a")</f>
        <v>4.5431600000000003</v>
      </c>
      <c r="H2838" s="79">
        <f>+IF(ISNUMBER(DATA!K4125),DATA!K4125,"n/a")</f>
        <v>3.029E-3</v>
      </c>
      <c r="I2838" s="89">
        <f>+IF(ISNUMBER(DATA!L4125),DATA!L4125,"n/a")</f>
        <v>4.5456560000000001</v>
      </c>
      <c r="J2838" s="79">
        <f>+IF(ISNUMBER(DATA!M4125),DATA!M4125,"n/a")</f>
        <v>1.2459999999999999E-3</v>
      </c>
      <c r="K2838" s="89">
        <f>+IF(ISNUMBER(DATA!N4125),DATA!N4125,"n/a")</f>
        <v>4.5441669999999998</v>
      </c>
      <c r="L2838" s="79">
        <f>+IF(ISNUMBER(DATA!O4125),DATA!O4125,"n/a")</f>
        <v>-5.9439999999999996E-3</v>
      </c>
      <c r="M2838" s="68"/>
      <c r="N2838" s="68"/>
      <c r="O2838" s="68"/>
      <c r="P2838" s="68"/>
      <c r="Q2838" s="68"/>
      <c r="S2838" s="72"/>
      <c r="U2838" s="72"/>
      <c r="W2838" s="72"/>
      <c r="Y2838" s="72"/>
    </row>
    <row r="2839" spans="1:25" s="71" customFormat="1" x14ac:dyDescent="0.2">
      <c r="A2839" s="68" t="s">
        <v>27</v>
      </c>
      <c r="B2839" s="68" t="s">
        <v>23</v>
      </c>
      <c r="C2839" s="68" t="s">
        <v>10</v>
      </c>
      <c r="D2839" s="68" t="s">
        <v>305</v>
      </c>
      <c r="E2839" s="89">
        <f>+IF(ISNUMBER(DATA!H4126),DATA!H4126,"n/a")</f>
        <v>4.7642959999999999</v>
      </c>
      <c r="F2839" s="79">
        <f>+IF(ISNUMBER(DATA!I4126),DATA!I4126,"n/a")</f>
        <v>-7.894E-3</v>
      </c>
      <c r="G2839" s="89">
        <f>+IF(ISNUMBER(DATA!J4126),DATA!J4126,"n/a")</f>
        <v>4.8313069999999998</v>
      </c>
      <c r="H2839" s="79">
        <f>+IF(ISNUMBER(DATA!K4126),DATA!K4126,"n/a")</f>
        <v>-9.9500000000000001E-4</v>
      </c>
      <c r="I2839" s="89">
        <f>+IF(ISNUMBER(DATA!L4126),DATA!L4126,"n/a")</f>
        <v>4.8633959999999998</v>
      </c>
      <c r="J2839" s="79">
        <f>+IF(ISNUMBER(DATA!M4126),DATA!M4126,"n/a")</f>
        <v>1.9480000000000001E-3</v>
      </c>
      <c r="K2839" s="89">
        <f>+IF(ISNUMBER(DATA!N4126),DATA!N4126,"n/a")</f>
        <v>4.8566159999999998</v>
      </c>
      <c r="L2839" s="79">
        <f>+IF(ISNUMBER(DATA!O4126),DATA!O4126,"n/a")</f>
        <v>6.208E-3</v>
      </c>
      <c r="M2839" s="68"/>
      <c r="N2839" s="68"/>
      <c r="O2839" s="68"/>
      <c r="P2839" s="68"/>
      <c r="Q2839" s="68"/>
      <c r="S2839" s="72"/>
      <c r="U2839" s="72"/>
      <c r="W2839" s="72"/>
      <c r="Y2839" s="72"/>
    </row>
    <row r="2840" spans="1:25" s="71" customFormat="1" x14ac:dyDescent="0.2">
      <c r="A2840" s="68" t="s">
        <v>27</v>
      </c>
      <c r="B2840" s="68" t="s">
        <v>23</v>
      </c>
      <c r="C2840" s="68" t="s">
        <v>10</v>
      </c>
      <c r="D2840" s="68" t="s">
        <v>306</v>
      </c>
      <c r="E2840" s="89">
        <f>+IF(ISNUMBER(DATA!H4127),DATA!H4127,"n/a")</f>
        <v>3.9978069999999999</v>
      </c>
      <c r="F2840" s="79">
        <f>+IF(ISNUMBER(DATA!I4127),DATA!I4127,"n/a")</f>
        <v>-8.6360000000000006E-2</v>
      </c>
      <c r="G2840" s="89">
        <f>+IF(ISNUMBER(DATA!J4127),DATA!J4127,"n/a")</f>
        <v>4.1179839999999999</v>
      </c>
      <c r="H2840" s="79">
        <f>+IF(ISNUMBER(DATA!K4127),DATA!K4127,"n/a")</f>
        <v>-7.4422000000000002E-2</v>
      </c>
      <c r="I2840" s="89">
        <f>+IF(ISNUMBER(DATA!L4127),DATA!L4127,"n/a")</f>
        <v>4.1116789999999996</v>
      </c>
      <c r="J2840" s="79">
        <f>+IF(ISNUMBER(DATA!M4127),DATA!M4127,"n/a")</f>
        <v>-4.4943999999999998E-2</v>
      </c>
      <c r="K2840" s="89">
        <f>+IF(ISNUMBER(DATA!N4127),DATA!N4127,"n/a")</f>
        <v>4.2513329999999998</v>
      </c>
      <c r="L2840" s="79">
        <f>+IF(ISNUMBER(DATA!O4127),DATA!O4127,"n/a")</f>
        <v>1.2746E-2</v>
      </c>
      <c r="M2840" s="68"/>
      <c r="N2840" s="68"/>
      <c r="O2840" s="68"/>
      <c r="P2840" s="68"/>
      <c r="Q2840" s="68"/>
      <c r="S2840" s="72"/>
      <c r="U2840" s="72"/>
      <c r="W2840" s="72"/>
      <c r="Y2840" s="72"/>
    </row>
    <row r="2841" spans="1:25" s="71" customFormat="1" x14ac:dyDescent="0.2">
      <c r="A2841" s="68" t="s">
        <v>27</v>
      </c>
      <c r="B2841" s="68" t="s">
        <v>23</v>
      </c>
      <c r="C2841" s="68" t="s">
        <v>10</v>
      </c>
      <c r="D2841" s="68" t="s">
        <v>307</v>
      </c>
      <c r="E2841" s="89">
        <f>+IF(ISNUMBER(DATA!H4128),DATA!H4128,"n/a")</f>
        <v>4.7554850000000002</v>
      </c>
      <c r="F2841" s="79">
        <f>+IF(ISNUMBER(DATA!I4128),DATA!I4128,"n/a")</f>
        <v>0.163497</v>
      </c>
      <c r="G2841" s="89">
        <f>+IF(ISNUMBER(DATA!J4128),DATA!J4128,"n/a")</f>
        <v>4.5746919999999998</v>
      </c>
      <c r="H2841" s="79">
        <f>+IF(ISNUMBER(DATA!K4128),DATA!K4128,"n/a")</f>
        <v>0.124652</v>
      </c>
      <c r="I2841" s="89">
        <f>+IF(ISNUMBER(DATA!L4128),DATA!L4128,"n/a")</f>
        <v>4.4842089999999999</v>
      </c>
      <c r="J2841" s="79">
        <f>+IF(ISNUMBER(DATA!M4128),DATA!M4128,"n/a")</f>
        <v>9.5718999999999999E-2</v>
      </c>
      <c r="K2841" s="89">
        <f>+IF(ISNUMBER(DATA!N4128),DATA!N4128,"n/a")</f>
        <v>4.2905639999999998</v>
      </c>
      <c r="L2841" s="79">
        <f>+IF(ISNUMBER(DATA!O4128),DATA!O4128,"n/a")</f>
        <v>4.2678000000000001E-2</v>
      </c>
      <c r="M2841" s="68"/>
      <c r="N2841" s="68"/>
      <c r="O2841" s="68"/>
      <c r="P2841" s="68"/>
      <c r="Q2841" s="68"/>
      <c r="S2841" s="72"/>
      <c r="U2841" s="72"/>
      <c r="W2841" s="72"/>
      <c r="Y2841" s="72"/>
    </row>
    <row r="2842" spans="1:25" s="71" customFormat="1" x14ac:dyDescent="0.2">
      <c r="A2842" s="68" t="s">
        <v>27</v>
      </c>
      <c r="B2842" s="68" t="s">
        <v>23</v>
      </c>
      <c r="C2842" s="68" t="s">
        <v>10</v>
      </c>
      <c r="D2842" s="68" t="s">
        <v>308</v>
      </c>
      <c r="E2842" s="89">
        <f>+IF(ISNUMBER(DATA!H4129),DATA!H4129,"n/a")</f>
        <v>4.6980250000000003</v>
      </c>
      <c r="F2842" s="79">
        <f>+IF(ISNUMBER(DATA!I4129),DATA!I4129,"n/a")</f>
        <v>-6.3884999999999997E-2</v>
      </c>
      <c r="G2842" s="89">
        <f>+IF(ISNUMBER(DATA!J4129),DATA!J4129,"n/a")</f>
        <v>4.7474699999999999</v>
      </c>
      <c r="H2842" s="79">
        <f>+IF(ISNUMBER(DATA!K4129),DATA!K4129,"n/a")</f>
        <v>-3.4741000000000001E-2</v>
      </c>
      <c r="I2842" s="89">
        <f>+IF(ISNUMBER(DATA!L4129),DATA!L4129,"n/a")</f>
        <v>4.7198900000000004</v>
      </c>
      <c r="J2842" s="79">
        <f>+IF(ISNUMBER(DATA!M4129),DATA!M4129,"n/a")</f>
        <v>-4.4087000000000001E-2</v>
      </c>
      <c r="K2842" s="89">
        <f>+IF(ISNUMBER(DATA!N4129),DATA!N4129,"n/a")</f>
        <v>4.9067470000000002</v>
      </c>
      <c r="L2842" s="79">
        <f>+IF(ISNUMBER(DATA!O4129),DATA!O4129,"n/a")</f>
        <v>-1.4215E-2</v>
      </c>
      <c r="M2842" s="68"/>
      <c r="N2842" s="68"/>
      <c r="O2842" s="68"/>
      <c r="P2842" s="68"/>
      <c r="Q2842" s="68"/>
      <c r="S2842" s="72"/>
      <c r="U2842" s="72"/>
      <c r="W2842" s="72"/>
      <c r="Y2842" s="72"/>
    </row>
    <row r="2843" spans="1:25" s="71" customFormat="1" x14ac:dyDescent="0.2">
      <c r="A2843" s="68" t="s">
        <v>27</v>
      </c>
      <c r="B2843" s="68" t="s">
        <v>23</v>
      </c>
      <c r="C2843" s="68" t="s">
        <v>10</v>
      </c>
      <c r="D2843" s="68" t="s">
        <v>309</v>
      </c>
      <c r="E2843" s="89">
        <f>+IF(ISNUMBER(DATA!H4130),DATA!H4130,"n/a")</f>
        <v>4.4156029999999999</v>
      </c>
      <c r="F2843" s="79">
        <f>+IF(ISNUMBER(DATA!I4130),DATA!I4130,"n/a")</f>
        <v>4.2491000000000001E-2</v>
      </c>
      <c r="G2843" s="89">
        <f>+IF(ISNUMBER(DATA!J4130),DATA!J4130,"n/a")</f>
        <v>4.2506899999999996</v>
      </c>
      <c r="H2843" s="79">
        <f>+IF(ISNUMBER(DATA!K4130),DATA!K4130,"n/a")</f>
        <v>1.222E-2</v>
      </c>
      <c r="I2843" s="89">
        <f>+IF(ISNUMBER(DATA!L4130),DATA!L4130,"n/a")</f>
        <v>4.3210660000000001</v>
      </c>
      <c r="J2843" s="79">
        <f>+IF(ISNUMBER(DATA!M4130),DATA!M4130,"n/a")</f>
        <v>2.7172999999999999E-2</v>
      </c>
      <c r="K2843" s="89">
        <f>+IF(ISNUMBER(DATA!N4130),DATA!N4130,"n/a")</f>
        <v>4.2690900000000003</v>
      </c>
      <c r="L2843" s="79">
        <f>+IF(ISNUMBER(DATA!O4130),DATA!O4130,"n/a")</f>
        <v>1.2803999999999999E-2</v>
      </c>
      <c r="M2843" s="68"/>
      <c r="N2843" s="68"/>
      <c r="O2843" s="68"/>
      <c r="P2843" s="68"/>
      <c r="Q2843" s="68"/>
      <c r="S2843" s="72"/>
      <c r="U2843" s="72"/>
      <c r="W2843" s="72"/>
      <c r="Y2843" s="72"/>
    </row>
    <row r="2844" spans="1:25" s="71" customFormat="1" x14ac:dyDescent="0.2">
      <c r="A2844" s="68" t="s">
        <v>27</v>
      </c>
      <c r="B2844" s="68" t="s">
        <v>23</v>
      </c>
      <c r="C2844" s="68" t="s">
        <v>10</v>
      </c>
      <c r="D2844" s="68" t="s">
        <v>310</v>
      </c>
      <c r="E2844" s="89">
        <f>+IF(ISNUMBER(DATA!H4131),DATA!H4131,"n/a")</f>
        <v>4.8575900000000001</v>
      </c>
      <c r="F2844" s="79">
        <f>+IF(ISNUMBER(DATA!I4131),DATA!I4131,"n/a")</f>
        <v>7.4048000000000003E-2</v>
      </c>
      <c r="G2844" s="89">
        <f>+IF(ISNUMBER(DATA!J4131),DATA!J4131,"n/a")</f>
        <v>4.886914</v>
      </c>
      <c r="H2844" s="79">
        <f>+IF(ISNUMBER(DATA!K4131),DATA!K4131,"n/a")</f>
        <v>7.2054999999999994E-2</v>
      </c>
      <c r="I2844" s="89">
        <f>+IF(ISNUMBER(DATA!L4131),DATA!L4131,"n/a")</f>
        <v>4.8233949999999997</v>
      </c>
      <c r="J2844" s="79">
        <f>+IF(ISNUMBER(DATA!M4131),DATA!M4131,"n/a")</f>
        <v>6.6630999999999996E-2</v>
      </c>
      <c r="K2844" s="89">
        <f>+IF(ISNUMBER(DATA!N4131),DATA!N4131,"n/a")</f>
        <v>4.6395289999999996</v>
      </c>
      <c r="L2844" s="79">
        <f>+IF(ISNUMBER(DATA!O4131),DATA!O4131,"n/a")</f>
        <v>3.3621999999999999E-2</v>
      </c>
      <c r="M2844" s="68"/>
      <c r="N2844" s="68"/>
      <c r="O2844" s="68"/>
      <c r="P2844" s="68"/>
      <c r="Q2844" s="68"/>
      <c r="S2844" s="72"/>
      <c r="U2844" s="72"/>
      <c r="W2844" s="72"/>
      <c r="Y2844" s="72"/>
    </row>
    <row r="2845" spans="1:25" s="71" customFormat="1" x14ac:dyDescent="0.2">
      <c r="A2845" s="68" t="s">
        <v>27</v>
      </c>
      <c r="B2845" s="68" t="s">
        <v>23</v>
      </c>
      <c r="C2845" s="68" t="s">
        <v>10</v>
      </c>
      <c r="D2845" s="68" t="s">
        <v>311</v>
      </c>
      <c r="E2845" s="89">
        <f>+IF(ISNUMBER(DATA!H4132),DATA!H4132,"n/a")</f>
        <v>4.1243540000000003</v>
      </c>
      <c r="F2845" s="79">
        <f>+IF(ISNUMBER(DATA!I4132),DATA!I4132,"n/a")</f>
        <v>-2.2429999999999999E-2</v>
      </c>
      <c r="G2845" s="89">
        <f>+IF(ISNUMBER(DATA!J4132),DATA!J4132,"n/a")</f>
        <v>4.2027359999999998</v>
      </c>
      <c r="H2845" s="79">
        <f>+IF(ISNUMBER(DATA!K4132),DATA!K4132,"n/a")</f>
        <v>-2.8794E-2</v>
      </c>
      <c r="I2845" s="89">
        <f>+IF(ISNUMBER(DATA!L4132),DATA!L4132,"n/a")</f>
        <v>4.1635819999999999</v>
      </c>
      <c r="J2845" s="79">
        <f>+IF(ISNUMBER(DATA!M4132),DATA!M4132,"n/a")</f>
        <v>-2.8046999999999999E-2</v>
      </c>
      <c r="K2845" s="89">
        <f>+IF(ISNUMBER(DATA!N4132),DATA!N4132,"n/a")</f>
        <v>4.2008970000000003</v>
      </c>
      <c r="L2845" s="79">
        <f>+IF(ISNUMBER(DATA!O4132),DATA!O4132,"n/a")</f>
        <v>-1.043E-2</v>
      </c>
      <c r="M2845" s="68"/>
      <c r="N2845" s="68"/>
      <c r="O2845" s="68"/>
      <c r="P2845" s="68"/>
      <c r="Q2845" s="68"/>
      <c r="S2845" s="72"/>
      <c r="U2845" s="72"/>
      <c r="W2845" s="72"/>
      <c r="Y2845" s="72"/>
    </row>
    <row r="2846" spans="1:25" s="71" customFormat="1" x14ac:dyDescent="0.2">
      <c r="A2846" s="68" t="s">
        <v>27</v>
      </c>
      <c r="B2846" s="68" t="s">
        <v>23</v>
      </c>
      <c r="C2846" s="68" t="s">
        <v>10</v>
      </c>
      <c r="D2846" s="68" t="s">
        <v>312</v>
      </c>
      <c r="E2846" s="89">
        <f>+IF(ISNUMBER(DATA!H4133),DATA!H4133,"n/a")</f>
        <v>5.2614000000000001</v>
      </c>
      <c r="F2846" s="79">
        <f>+IF(ISNUMBER(DATA!I4133),DATA!I4133,"n/a")</f>
        <v>5.3495000000000001E-2</v>
      </c>
      <c r="G2846" s="89">
        <f>+IF(ISNUMBER(DATA!J4133),DATA!J4133,"n/a")</f>
        <v>5.1585559999999999</v>
      </c>
      <c r="H2846" s="79">
        <f>+IF(ISNUMBER(DATA!K4133),DATA!K4133,"n/a")</f>
        <v>3.5293999999999999E-2</v>
      </c>
      <c r="I2846" s="89">
        <f>+IF(ISNUMBER(DATA!L4133),DATA!L4133,"n/a")</f>
        <v>5.0682150000000004</v>
      </c>
      <c r="J2846" s="79">
        <f>+IF(ISNUMBER(DATA!M4133),DATA!M4133,"n/a")</f>
        <v>1.7729999999999999E-2</v>
      </c>
      <c r="K2846" s="89">
        <f>+IF(ISNUMBER(DATA!N4133),DATA!N4133,"n/a")</f>
        <v>5.2490459999999999</v>
      </c>
      <c r="L2846" s="79">
        <f>+IF(ISNUMBER(DATA!O4133),DATA!O4133,"n/a")</f>
        <v>4.8613999999999997E-2</v>
      </c>
      <c r="M2846" s="68"/>
      <c r="N2846" s="68"/>
      <c r="O2846" s="68"/>
      <c r="P2846" s="68"/>
      <c r="Q2846" s="68"/>
      <c r="S2846" s="72"/>
      <c r="U2846" s="72"/>
      <c r="W2846" s="72"/>
      <c r="Y2846" s="72"/>
    </row>
    <row r="2847" spans="1:25" s="71" customFormat="1" x14ac:dyDescent="0.2">
      <c r="A2847" s="68" t="s">
        <v>27</v>
      </c>
      <c r="B2847" s="68" t="s">
        <v>23</v>
      </c>
      <c r="C2847" s="68" t="s">
        <v>10</v>
      </c>
      <c r="D2847" s="68" t="s">
        <v>313</v>
      </c>
      <c r="E2847" s="89">
        <f>+IF(ISNUMBER(DATA!H4134),DATA!H4134,"n/a")</f>
        <v>5.3405649999999998</v>
      </c>
      <c r="F2847" s="79">
        <f>+IF(ISNUMBER(DATA!I4134),DATA!I4134,"n/a")</f>
        <v>-5.5339999999999999E-3</v>
      </c>
      <c r="G2847" s="89">
        <f>+IF(ISNUMBER(DATA!J4134),DATA!J4134,"n/a")</f>
        <v>5.6018689999999998</v>
      </c>
      <c r="H2847" s="79">
        <f>+IF(ISNUMBER(DATA!K4134),DATA!K4134,"n/a")</f>
        <v>-7.515E-3</v>
      </c>
      <c r="I2847" s="89">
        <f>+IF(ISNUMBER(DATA!L4134),DATA!L4134,"n/a")</f>
        <v>5.4724899999999996</v>
      </c>
      <c r="J2847" s="79">
        <f>+IF(ISNUMBER(DATA!M4134),DATA!M4134,"n/a")</f>
        <v>1.3440000000000001E-2</v>
      </c>
      <c r="K2847" s="89">
        <f>+IF(ISNUMBER(DATA!N4134),DATA!N4134,"n/a")</f>
        <v>5.486275</v>
      </c>
      <c r="L2847" s="79">
        <f>+IF(ISNUMBER(DATA!O4134),DATA!O4134,"n/a")</f>
        <v>5.7298000000000002E-2</v>
      </c>
      <c r="M2847" s="68"/>
      <c r="N2847" s="68"/>
      <c r="O2847" s="68"/>
      <c r="P2847" s="68"/>
      <c r="Q2847" s="68"/>
      <c r="S2847" s="72"/>
      <c r="U2847" s="72"/>
      <c r="W2847" s="72"/>
      <c r="Y2847" s="72"/>
    </row>
    <row r="2848" spans="1:25" s="71" customFormat="1" x14ac:dyDescent="0.2">
      <c r="A2848" s="68" t="s">
        <v>27</v>
      </c>
      <c r="B2848" s="68" t="s">
        <v>23</v>
      </c>
      <c r="C2848" s="68" t="s">
        <v>10</v>
      </c>
      <c r="D2848" s="68" t="s">
        <v>314</v>
      </c>
      <c r="E2848" s="89">
        <f>+IF(ISNUMBER(DATA!H4135),DATA!H4135,"n/a")</f>
        <v>4.6746990000000004</v>
      </c>
      <c r="F2848" s="79">
        <f>+IF(ISNUMBER(DATA!I4135),DATA!I4135,"n/a")</f>
        <v>0.106016</v>
      </c>
      <c r="G2848" s="89">
        <f>+IF(ISNUMBER(DATA!J4135),DATA!J4135,"n/a")</f>
        <v>4.6460749999999997</v>
      </c>
      <c r="H2848" s="79">
        <f>+IF(ISNUMBER(DATA!K4135),DATA!K4135,"n/a")</f>
        <v>0.12756100000000001</v>
      </c>
      <c r="I2848" s="89">
        <f>+IF(ISNUMBER(DATA!L4135),DATA!L4135,"n/a")</f>
        <v>4.839048</v>
      </c>
      <c r="J2848" s="79">
        <f>+IF(ISNUMBER(DATA!M4135),DATA!M4135,"n/a")</f>
        <v>0.17044500000000001</v>
      </c>
      <c r="K2848" s="89">
        <f>+IF(ISNUMBER(DATA!N4135),DATA!N4135,"n/a")</f>
        <v>4.4615150000000003</v>
      </c>
      <c r="L2848" s="79">
        <f>+IF(ISNUMBER(DATA!O4135),DATA!O4135,"n/a")</f>
        <v>7.8871999999999998E-2</v>
      </c>
      <c r="M2848" s="68"/>
      <c r="N2848" s="68"/>
      <c r="O2848" s="68"/>
      <c r="P2848" s="68"/>
      <c r="Q2848" s="68"/>
      <c r="S2848" s="72"/>
      <c r="U2848" s="72"/>
      <c r="W2848" s="72"/>
      <c r="Y2848" s="72"/>
    </row>
    <row r="2849" spans="1:25" s="71" customFormat="1" x14ac:dyDescent="0.2">
      <c r="A2849" s="68" t="s">
        <v>27</v>
      </c>
      <c r="B2849" s="68" t="s">
        <v>23</v>
      </c>
      <c r="C2849" s="68" t="s">
        <v>10</v>
      </c>
      <c r="D2849" s="68" t="s">
        <v>315</v>
      </c>
      <c r="E2849" s="89">
        <f>+IF(ISNUMBER(DATA!H4136),DATA!H4136,"n/a")</f>
        <v>4.8318409999999998</v>
      </c>
      <c r="F2849" s="79">
        <f>+IF(ISNUMBER(DATA!I4136),DATA!I4136,"n/a")</f>
        <v>-6.7613999999999994E-2</v>
      </c>
      <c r="G2849" s="89">
        <f>+IF(ISNUMBER(DATA!J4136),DATA!J4136,"n/a")</f>
        <v>5.037674</v>
      </c>
      <c r="H2849" s="79">
        <f>+IF(ISNUMBER(DATA!K4136),DATA!K4136,"n/a")</f>
        <v>-6.2570000000000001E-2</v>
      </c>
      <c r="I2849" s="89">
        <f>+IF(ISNUMBER(DATA!L4136),DATA!L4136,"n/a")</f>
        <v>5.1178939999999997</v>
      </c>
      <c r="J2849" s="79">
        <f>+IF(ISNUMBER(DATA!M4136),DATA!M4136,"n/a")</f>
        <v>-3.7839999999999999E-2</v>
      </c>
      <c r="K2849" s="89">
        <f>+IF(ISNUMBER(DATA!N4136),DATA!N4136,"n/a")</f>
        <v>5.225142</v>
      </c>
      <c r="L2849" s="79">
        <f>+IF(ISNUMBER(DATA!O4136),DATA!O4136,"n/a")</f>
        <v>-1.7034000000000001E-2</v>
      </c>
      <c r="M2849" s="68"/>
      <c r="N2849" s="68"/>
      <c r="O2849" s="68"/>
      <c r="P2849" s="68"/>
      <c r="Q2849" s="68"/>
      <c r="S2849" s="72"/>
      <c r="U2849" s="72"/>
      <c r="W2849" s="72"/>
      <c r="Y2849" s="72"/>
    </row>
    <row r="2850" spans="1:25" s="71" customFormat="1" x14ac:dyDescent="0.2">
      <c r="A2850" s="68" t="s">
        <v>27</v>
      </c>
      <c r="B2850" s="68" t="s">
        <v>23</v>
      </c>
      <c r="C2850" s="68" t="s">
        <v>10</v>
      </c>
      <c r="D2850" s="68" t="s">
        <v>316</v>
      </c>
      <c r="E2850" s="89">
        <f>+IF(ISNUMBER(DATA!H4137),DATA!H4137,"n/a")</f>
        <v>4.6632740000000004</v>
      </c>
      <c r="F2850" s="79">
        <f>+IF(ISNUMBER(DATA!I4137),DATA!I4137,"n/a")</f>
        <v>-3.1627000000000002E-2</v>
      </c>
      <c r="G2850" s="89">
        <f>+IF(ISNUMBER(DATA!J4137),DATA!J4137,"n/a")</f>
        <v>4.8072290000000004</v>
      </c>
      <c r="H2850" s="79">
        <f>+IF(ISNUMBER(DATA!K4137),DATA!K4137,"n/a")</f>
        <v>-1.9236E-2</v>
      </c>
      <c r="I2850" s="89">
        <f>+IF(ISNUMBER(DATA!L4137),DATA!L4137,"n/a")</f>
        <v>4.9296139999999999</v>
      </c>
      <c r="J2850" s="79">
        <f>+IF(ISNUMBER(DATA!M4137),DATA!M4137,"n/a")</f>
        <v>1.6360000000000001E-3</v>
      </c>
      <c r="K2850" s="89">
        <f>+IF(ISNUMBER(DATA!N4137),DATA!N4137,"n/a")</f>
        <v>4.9836619999999998</v>
      </c>
      <c r="L2850" s="79">
        <f>+IF(ISNUMBER(DATA!O4137),DATA!O4137,"n/a")</f>
        <v>-4.6299999999999996E-3</v>
      </c>
      <c r="M2850" s="68"/>
      <c r="N2850" s="68"/>
      <c r="O2850" s="68"/>
      <c r="P2850" s="68"/>
      <c r="Q2850" s="68"/>
      <c r="S2850" s="72"/>
      <c r="U2850" s="72"/>
      <c r="W2850" s="72"/>
      <c r="Y2850" s="72"/>
    </row>
    <row r="2851" spans="1:25" s="71" customFormat="1" x14ac:dyDescent="0.2">
      <c r="A2851" s="68" t="s">
        <v>27</v>
      </c>
      <c r="B2851" s="68" t="s">
        <v>23</v>
      </c>
      <c r="C2851" s="68" t="s">
        <v>10</v>
      </c>
      <c r="D2851" s="68" t="s">
        <v>317</v>
      </c>
      <c r="E2851" s="89">
        <f>+IF(ISNUMBER(DATA!H4138),DATA!H4138,"n/a")</f>
        <v>4.9803259999999998</v>
      </c>
      <c r="F2851" s="79">
        <f>+IF(ISNUMBER(DATA!I4138),DATA!I4138,"n/a")</f>
        <v>-0.10889799999999999</v>
      </c>
      <c r="G2851" s="89">
        <f>+IF(ISNUMBER(DATA!J4138),DATA!J4138,"n/a")</f>
        <v>5.028816</v>
      </c>
      <c r="H2851" s="79">
        <f>+IF(ISNUMBER(DATA!K4138),DATA!K4138,"n/a")</f>
        <v>-9.5976000000000006E-2</v>
      </c>
      <c r="I2851" s="89">
        <f>+IF(ISNUMBER(DATA!L4138),DATA!L4138,"n/a")</f>
        <v>5.4017530000000002</v>
      </c>
      <c r="J2851" s="79">
        <f>+IF(ISNUMBER(DATA!M4138),DATA!M4138,"n/a")</f>
        <v>-3.1952000000000001E-2</v>
      </c>
      <c r="K2851" s="89">
        <f>+IF(ISNUMBER(DATA!N4138),DATA!N4138,"n/a")</f>
        <v>5.563015</v>
      </c>
      <c r="L2851" s="79">
        <f>+IF(ISNUMBER(DATA!O4138),DATA!O4138,"n/a")</f>
        <v>1.1417E-2</v>
      </c>
      <c r="M2851" s="68"/>
      <c r="N2851" s="68"/>
      <c r="O2851" s="68"/>
      <c r="P2851" s="68"/>
      <c r="Q2851" s="68"/>
      <c r="S2851" s="72"/>
      <c r="U2851" s="72"/>
      <c r="W2851" s="72"/>
      <c r="Y2851" s="72"/>
    </row>
    <row r="2852" spans="1:25" s="71" customFormat="1" x14ac:dyDescent="0.2">
      <c r="A2852" s="68" t="s">
        <v>27</v>
      </c>
      <c r="B2852" s="68" t="s">
        <v>23</v>
      </c>
      <c r="C2852" s="68" t="s">
        <v>10</v>
      </c>
      <c r="D2852" s="68" t="s">
        <v>318</v>
      </c>
      <c r="E2852" s="89">
        <f>+IF(ISNUMBER(DATA!H4139),DATA!H4139,"n/a")</f>
        <v>5.073207</v>
      </c>
      <c r="F2852" s="79">
        <f>+IF(ISNUMBER(DATA!I4139),DATA!I4139,"n/a")</f>
        <v>-3.8930000000000002E-3</v>
      </c>
      <c r="G2852" s="89">
        <f>+IF(ISNUMBER(DATA!J4139),DATA!J4139,"n/a")</f>
        <v>5.088076</v>
      </c>
      <c r="H2852" s="79">
        <f>+IF(ISNUMBER(DATA!K4139),DATA!K4139,"n/a")</f>
        <v>2.4697E-2</v>
      </c>
      <c r="I2852" s="89">
        <f>+IF(ISNUMBER(DATA!L4139),DATA!L4139,"n/a")</f>
        <v>5.1084560000000003</v>
      </c>
      <c r="J2852" s="79">
        <f>+IF(ISNUMBER(DATA!M4139),DATA!M4139,"n/a")</f>
        <v>3.6531000000000001E-2</v>
      </c>
      <c r="K2852" s="89">
        <f>+IF(ISNUMBER(DATA!N4139),DATA!N4139,"n/a")</f>
        <v>5.0382160000000002</v>
      </c>
      <c r="L2852" s="79">
        <f>+IF(ISNUMBER(DATA!O4139),DATA!O4139,"n/a")</f>
        <v>4.5789999999999997E-2</v>
      </c>
      <c r="M2852" s="68"/>
      <c r="N2852" s="68"/>
      <c r="O2852" s="68"/>
      <c r="P2852" s="68"/>
      <c r="Q2852" s="68"/>
      <c r="S2852" s="72"/>
      <c r="U2852" s="72"/>
      <c r="W2852" s="72"/>
      <c r="Y2852" s="72"/>
    </row>
    <row r="2853" spans="1:25" s="71" customFormat="1" x14ac:dyDescent="0.2">
      <c r="A2853" s="68" t="s">
        <v>27</v>
      </c>
      <c r="B2853" s="68" t="s">
        <v>23</v>
      </c>
      <c r="C2853" s="68" t="s">
        <v>10</v>
      </c>
      <c r="D2853" s="68" t="s">
        <v>319</v>
      </c>
      <c r="E2853" s="89">
        <f>+IF(ISNUMBER(DATA!H4140),DATA!H4140,"n/a")</f>
        <v>4.7977109999999996</v>
      </c>
      <c r="F2853" s="79">
        <f>+IF(ISNUMBER(DATA!I4140),DATA!I4140,"n/a")</f>
        <v>-5.0521999999999997E-2</v>
      </c>
      <c r="G2853" s="89">
        <f>+IF(ISNUMBER(DATA!J4140),DATA!J4140,"n/a")</f>
        <v>4.8097669999999999</v>
      </c>
      <c r="H2853" s="79">
        <f>+IF(ISNUMBER(DATA!K4140),DATA!K4140,"n/a")</f>
        <v>-4.7177999999999998E-2</v>
      </c>
      <c r="I2853" s="89">
        <f>+IF(ISNUMBER(DATA!L4140),DATA!L4140,"n/a")</f>
        <v>4.8039560000000003</v>
      </c>
      <c r="J2853" s="79">
        <f>+IF(ISNUMBER(DATA!M4140),DATA!M4140,"n/a")</f>
        <v>-6.1871000000000002E-2</v>
      </c>
      <c r="K2853" s="89">
        <f>+IF(ISNUMBER(DATA!N4140),DATA!N4140,"n/a")</f>
        <v>4.928515</v>
      </c>
      <c r="L2853" s="79">
        <f>+IF(ISNUMBER(DATA!O4140),DATA!O4140,"n/a")</f>
        <v>-6.7048999999999997E-2</v>
      </c>
      <c r="M2853" s="68"/>
      <c r="N2853" s="68"/>
      <c r="O2853" s="68"/>
      <c r="P2853" s="68"/>
      <c r="Q2853" s="68"/>
      <c r="S2853" s="72"/>
      <c r="U2853" s="72"/>
      <c r="W2853" s="72"/>
      <c r="Y2853" s="72"/>
    </row>
    <row r="2854" spans="1:25" s="71" customFormat="1" x14ac:dyDescent="0.2">
      <c r="A2854" s="68" t="s">
        <v>27</v>
      </c>
      <c r="B2854" s="68" t="s">
        <v>23</v>
      </c>
      <c r="C2854" s="68" t="s">
        <v>10</v>
      </c>
      <c r="D2854" s="68" t="s">
        <v>320</v>
      </c>
      <c r="E2854" s="89">
        <f>+IF(ISNUMBER(DATA!H4141),DATA!H4141,"n/a")</f>
        <v>4.754213</v>
      </c>
      <c r="F2854" s="79">
        <f>+IF(ISNUMBER(DATA!I4141),DATA!I4141,"n/a")</f>
        <v>-2.1523E-2</v>
      </c>
      <c r="G2854" s="89">
        <f>+IF(ISNUMBER(DATA!J4141),DATA!J4141,"n/a")</f>
        <v>4.7453580000000004</v>
      </c>
      <c r="H2854" s="79">
        <f>+IF(ISNUMBER(DATA!K4141),DATA!K4141,"n/a")</f>
        <v>-4.2086999999999999E-2</v>
      </c>
      <c r="I2854" s="89">
        <f>+IF(ISNUMBER(DATA!L4141),DATA!L4141,"n/a")</f>
        <v>4.698677</v>
      </c>
      <c r="J2854" s="79">
        <f>+IF(ISNUMBER(DATA!M4141),DATA!M4141,"n/a")</f>
        <v>-7.7337000000000003E-2</v>
      </c>
      <c r="K2854" s="89">
        <f>+IF(ISNUMBER(DATA!N4141),DATA!N4141,"n/a")</f>
        <v>4.8395830000000002</v>
      </c>
      <c r="L2854" s="79">
        <f>+IF(ISNUMBER(DATA!O4141),DATA!O4141,"n/a")</f>
        <v>-4.8975999999999999E-2</v>
      </c>
      <c r="M2854" s="68"/>
      <c r="N2854" s="68"/>
      <c r="O2854" s="68"/>
      <c r="P2854" s="68"/>
      <c r="Q2854" s="68"/>
      <c r="S2854" s="72"/>
      <c r="U2854" s="72"/>
      <c r="W2854" s="72"/>
      <c r="Y2854" s="72"/>
    </row>
    <row r="2855" spans="1:25" s="71" customFormat="1" x14ac:dyDescent="0.2">
      <c r="A2855" s="68" t="s">
        <v>27</v>
      </c>
      <c r="B2855" s="68" t="s">
        <v>23</v>
      </c>
      <c r="C2855" s="68" t="s">
        <v>10</v>
      </c>
      <c r="D2855" s="68" t="s">
        <v>321</v>
      </c>
      <c r="E2855" s="89">
        <f>+IF(ISNUMBER(DATA!H4142),DATA!H4142,"n/a")</f>
        <v>5.2176080000000002</v>
      </c>
      <c r="F2855" s="79">
        <f>+IF(ISNUMBER(DATA!I4142),DATA!I4142,"n/a")</f>
        <v>1.4723E-2</v>
      </c>
      <c r="G2855" s="89">
        <f>+IF(ISNUMBER(DATA!J4142),DATA!J4142,"n/a")</f>
        <v>5.2652080000000003</v>
      </c>
      <c r="H2855" s="79">
        <f>+IF(ISNUMBER(DATA!K4142),DATA!K4142,"n/a")</f>
        <v>3.1154000000000001E-2</v>
      </c>
      <c r="I2855" s="89">
        <f>+IF(ISNUMBER(DATA!L4142),DATA!L4142,"n/a")</f>
        <v>5.374555</v>
      </c>
      <c r="J2855" s="79">
        <f>+IF(ISNUMBER(DATA!M4142),DATA!M4142,"n/a")</f>
        <v>4.1501999999999997E-2</v>
      </c>
      <c r="K2855" s="89">
        <f>+IF(ISNUMBER(DATA!N4142),DATA!N4142,"n/a")</f>
        <v>5.3471500000000001</v>
      </c>
      <c r="L2855" s="79">
        <f>+IF(ISNUMBER(DATA!O4142),DATA!O4142,"n/a")</f>
        <v>5.5964E-2</v>
      </c>
      <c r="M2855" s="68"/>
      <c r="N2855" s="68"/>
      <c r="O2855" s="68"/>
      <c r="P2855" s="68"/>
      <c r="Q2855" s="68"/>
      <c r="S2855" s="72"/>
      <c r="U2855" s="72"/>
      <c r="W2855" s="72"/>
      <c r="Y2855" s="72"/>
    </row>
    <row r="2856" spans="1:25" s="71" customFormat="1" x14ac:dyDescent="0.2">
      <c r="A2856" s="68" t="s">
        <v>27</v>
      </c>
      <c r="B2856" s="68" t="s">
        <v>23</v>
      </c>
      <c r="C2856" s="68" t="s">
        <v>10</v>
      </c>
      <c r="D2856" s="68" t="s">
        <v>322</v>
      </c>
      <c r="E2856" s="89">
        <f>+IF(ISNUMBER(DATA!H4143),DATA!H4143,"n/a")</f>
        <v>5.4588159999999997</v>
      </c>
      <c r="F2856" s="79">
        <f>+IF(ISNUMBER(DATA!I4143),DATA!I4143,"n/a")</f>
        <v>0.120738</v>
      </c>
      <c r="G2856" s="89">
        <f>+IF(ISNUMBER(DATA!J4143),DATA!J4143,"n/a")</f>
        <v>5.2123160000000004</v>
      </c>
      <c r="H2856" s="79">
        <f>+IF(ISNUMBER(DATA!K4143),DATA!K4143,"n/a")</f>
        <v>4.3358000000000001E-2</v>
      </c>
      <c r="I2856" s="89">
        <f>+IF(ISNUMBER(DATA!L4143),DATA!L4143,"n/a")</f>
        <v>5.3999430000000004</v>
      </c>
      <c r="J2856" s="79">
        <f>+IF(ISNUMBER(DATA!M4143),DATA!M4143,"n/a")</f>
        <v>4.5291999999999999E-2</v>
      </c>
      <c r="K2856" s="89">
        <f>+IF(ISNUMBER(DATA!N4143),DATA!N4143,"n/a")</f>
        <v>5.035482</v>
      </c>
      <c r="L2856" s="79">
        <f>+IF(ISNUMBER(DATA!O4143),DATA!O4143,"n/a")</f>
        <v>-1.5585E-2</v>
      </c>
      <c r="M2856" s="68"/>
      <c r="N2856" s="68"/>
      <c r="O2856" s="68"/>
      <c r="P2856" s="68"/>
      <c r="Q2856" s="68"/>
      <c r="S2856" s="72"/>
      <c r="U2856" s="72"/>
      <c r="W2856" s="72"/>
      <c r="Y2856" s="72"/>
    </row>
    <row r="2857" spans="1:25" s="71" customFormat="1" x14ac:dyDescent="0.2">
      <c r="A2857" s="68" t="s">
        <v>27</v>
      </c>
      <c r="B2857" s="68" t="s">
        <v>23</v>
      </c>
      <c r="C2857" s="68" t="s">
        <v>10</v>
      </c>
      <c r="D2857" s="68" t="s">
        <v>323</v>
      </c>
      <c r="E2857" s="89">
        <f>+IF(ISNUMBER(DATA!H4144),DATA!H4144,"n/a")</f>
        <v>4.6691349999999998</v>
      </c>
      <c r="F2857" s="79">
        <f>+IF(ISNUMBER(DATA!I4144),DATA!I4144,"n/a")</f>
        <v>7.1199999999999996E-4</v>
      </c>
      <c r="G2857" s="89">
        <f>+IF(ISNUMBER(DATA!J4144),DATA!J4144,"n/a")</f>
        <v>4.5978570000000003</v>
      </c>
      <c r="H2857" s="79">
        <f>+IF(ISNUMBER(DATA!K4144),DATA!K4144,"n/a")</f>
        <v>-1.5654999999999999E-2</v>
      </c>
      <c r="I2857" s="89">
        <f>+IF(ISNUMBER(DATA!L4144),DATA!L4144,"n/a")</f>
        <v>4.6567850000000002</v>
      </c>
      <c r="J2857" s="79">
        <f>+IF(ISNUMBER(DATA!M4144),DATA!M4144,"n/a")</f>
        <v>-3.4640000000000001E-3</v>
      </c>
      <c r="K2857" s="89">
        <f>+IF(ISNUMBER(DATA!N4144),DATA!N4144,"n/a")</f>
        <v>4.6142500000000002</v>
      </c>
      <c r="L2857" s="79">
        <f>+IF(ISNUMBER(DATA!O4144),DATA!O4144,"n/a")</f>
        <v>-1.3183E-2</v>
      </c>
      <c r="M2857" s="68"/>
      <c r="N2857" s="68"/>
      <c r="O2857" s="68"/>
      <c r="P2857" s="68"/>
      <c r="Q2857" s="68"/>
      <c r="S2857" s="72"/>
      <c r="U2857" s="72"/>
      <c r="W2857" s="72"/>
      <c r="Y2857" s="72"/>
    </row>
    <row r="2858" spans="1:25" s="71" customFormat="1" x14ac:dyDescent="0.2">
      <c r="A2858" s="68" t="s">
        <v>27</v>
      </c>
      <c r="B2858" s="68" t="s">
        <v>23</v>
      </c>
      <c r="C2858" s="68" t="s">
        <v>10</v>
      </c>
      <c r="D2858" s="68" t="s">
        <v>324</v>
      </c>
      <c r="E2858" s="89">
        <f>+IF(ISNUMBER(DATA!H4145),DATA!H4145,"n/a")</f>
        <v>6.0479750000000001</v>
      </c>
      <c r="F2858" s="79">
        <f>+IF(ISNUMBER(DATA!I4145),DATA!I4145,"n/a")</f>
        <v>0.23293900000000001</v>
      </c>
      <c r="G2858" s="89">
        <f>+IF(ISNUMBER(DATA!J4145),DATA!J4145,"n/a")</f>
        <v>5.6811040000000004</v>
      </c>
      <c r="H2858" s="79">
        <f>+IF(ISNUMBER(DATA!K4145),DATA!K4145,"n/a")</f>
        <v>0.13924600000000001</v>
      </c>
      <c r="I2858" s="89">
        <f>+IF(ISNUMBER(DATA!L4145),DATA!L4145,"n/a")</f>
        <v>5.6579139999999999</v>
      </c>
      <c r="J2858" s="79">
        <f>+IF(ISNUMBER(DATA!M4145),DATA!M4145,"n/a")</f>
        <v>0.11521099999999999</v>
      </c>
      <c r="K2858" s="89">
        <f>+IF(ISNUMBER(DATA!N4145),DATA!N4145,"n/a")</f>
        <v>5.73041</v>
      </c>
      <c r="L2858" s="79">
        <f>+IF(ISNUMBER(DATA!O4145),DATA!O4145,"n/a")</f>
        <v>0.120796</v>
      </c>
      <c r="M2858" s="68"/>
      <c r="N2858" s="68"/>
      <c r="O2858" s="68"/>
      <c r="P2858" s="68"/>
      <c r="Q2858" s="68"/>
      <c r="S2858" s="72"/>
      <c r="U2858" s="72"/>
      <c r="W2858" s="72"/>
      <c r="Y2858" s="72"/>
    </row>
    <row r="2859" spans="1:25" s="71" customFormat="1" x14ac:dyDescent="0.2">
      <c r="A2859" s="68" t="s">
        <v>27</v>
      </c>
      <c r="B2859" s="68" t="s">
        <v>23</v>
      </c>
      <c r="C2859" s="68" t="s">
        <v>10</v>
      </c>
      <c r="D2859" s="68" t="s">
        <v>325</v>
      </c>
      <c r="E2859" s="89">
        <f>+IF(ISNUMBER(DATA!H4146),DATA!H4146,"n/a")</f>
        <v>4.3984740000000002</v>
      </c>
      <c r="F2859" s="79">
        <f>+IF(ISNUMBER(DATA!I4146),DATA!I4146,"n/a")</f>
        <v>5.2630000000000003E-2</v>
      </c>
      <c r="G2859" s="89">
        <f>+IF(ISNUMBER(DATA!J4146),DATA!J4146,"n/a")</f>
        <v>4.2261369999999996</v>
      </c>
      <c r="H2859" s="79">
        <f>+IF(ISNUMBER(DATA!K4146),DATA!K4146,"n/a")</f>
        <v>1.8686999999999999E-2</v>
      </c>
      <c r="I2859" s="89">
        <f>+IF(ISNUMBER(DATA!L4146),DATA!L4146,"n/a")</f>
        <v>4.3002050000000001</v>
      </c>
      <c r="J2859" s="79">
        <f>+IF(ISNUMBER(DATA!M4146),DATA!M4146,"n/a")</f>
        <v>3.3845E-2</v>
      </c>
      <c r="K2859" s="89">
        <f>+IF(ISNUMBER(DATA!N4146),DATA!N4146,"n/a")</f>
        <v>4.2474790000000002</v>
      </c>
      <c r="L2859" s="79">
        <f>+IF(ISNUMBER(DATA!O4146),DATA!O4146,"n/a")</f>
        <v>1.5737000000000001E-2</v>
      </c>
      <c r="M2859" s="68"/>
      <c r="N2859" s="68"/>
      <c r="O2859" s="68"/>
      <c r="P2859" s="68"/>
      <c r="Q2859" s="68"/>
      <c r="S2859" s="72"/>
      <c r="U2859" s="72"/>
      <c r="W2859" s="72"/>
      <c r="Y2859" s="72"/>
    </row>
    <row r="2860" spans="1:25" s="71" customFormat="1" x14ac:dyDescent="0.2">
      <c r="A2860" s="68" t="s">
        <v>27</v>
      </c>
      <c r="B2860" s="68" t="s">
        <v>23</v>
      </c>
      <c r="C2860" s="68" t="s">
        <v>10</v>
      </c>
      <c r="D2860" s="68" t="s">
        <v>351</v>
      </c>
      <c r="E2860" s="89">
        <f>+IF(ISNUMBER(DATA!H4147),DATA!H4147,"n/a")</f>
        <v>4.733949</v>
      </c>
      <c r="F2860" s="79">
        <f>+IF(ISNUMBER(DATA!I4147),DATA!I4147,"n/a")</f>
        <v>0.10841000000000001</v>
      </c>
      <c r="G2860" s="89">
        <f>+IF(ISNUMBER(DATA!J4147),DATA!J4147,"n/a")</f>
        <v>4.6905999999999999</v>
      </c>
      <c r="H2860" s="79">
        <f>+IF(ISNUMBER(DATA!K4147),DATA!K4147,"n/a")</f>
        <v>6.6649E-2</v>
      </c>
      <c r="I2860" s="89">
        <f>+IF(ISNUMBER(DATA!L4147),DATA!L4147,"n/a")</f>
        <v>4.7330509999999997</v>
      </c>
      <c r="J2860" s="79">
        <f>+IF(ISNUMBER(DATA!M4147),DATA!M4147,"n/a")</f>
        <v>9.9569000000000005E-2</v>
      </c>
      <c r="K2860" s="89">
        <f>+IF(ISNUMBER(DATA!N4147),DATA!N4147,"n/a")</f>
        <v>4.5324920000000004</v>
      </c>
      <c r="L2860" s="79">
        <f>+IF(ISNUMBER(DATA!O4147),DATA!O4147,"n/a")</f>
        <v>9.0009000000000006E-2</v>
      </c>
      <c r="M2860" s="68"/>
      <c r="N2860" s="68"/>
      <c r="O2860" s="68"/>
      <c r="P2860" s="68"/>
      <c r="Q2860" s="68"/>
      <c r="S2860" s="72"/>
      <c r="U2860" s="72"/>
      <c r="W2860" s="72"/>
      <c r="Y2860" s="72"/>
    </row>
    <row r="2861" spans="1:25" s="71" customFormat="1" x14ac:dyDescent="0.2">
      <c r="A2861" s="68" t="s">
        <v>27</v>
      </c>
      <c r="B2861" s="68" t="s">
        <v>23</v>
      </c>
      <c r="C2861" s="68" t="s">
        <v>10</v>
      </c>
      <c r="D2861" s="68" t="s">
        <v>352</v>
      </c>
      <c r="E2861" s="89">
        <f>+IF(ISNUMBER(DATA!H4148),DATA!H4148,"n/a")</f>
        <v>5.0196240000000003</v>
      </c>
      <c r="F2861" s="79">
        <f>+IF(ISNUMBER(DATA!I4148),DATA!I4148,"n/a")</f>
        <v>8.7329000000000004E-2</v>
      </c>
      <c r="G2861" s="89">
        <f>+IF(ISNUMBER(DATA!J4148),DATA!J4148,"n/a")</f>
        <v>4.9020999999999999</v>
      </c>
      <c r="H2861" s="79">
        <f>+IF(ISNUMBER(DATA!K4148),DATA!K4148,"n/a")</f>
        <v>4.5995000000000001E-2</v>
      </c>
      <c r="I2861" s="89">
        <f>+IF(ISNUMBER(DATA!L4148),DATA!L4148,"n/a")</f>
        <v>4.801139</v>
      </c>
      <c r="J2861" s="79">
        <f>+IF(ISNUMBER(DATA!M4148),DATA!M4148,"n/a")</f>
        <v>1.5491E-2</v>
      </c>
      <c r="K2861" s="89">
        <f>+IF(ISNUMBER(DATA!N4148),DATA!N4148,"n/a")</f>
        <v>4.8109330000000003</v>
      </c>
      <c r="L2861" s="79">
        <f>+IF(ISNUMBER(DATA!O4148),DATA!O4148,"n/a")</f>
        <v>2.0558E-2</v>
      </c>
      <c r="M2861" s="68"/>
      <c r="N2861" s="68"/>
      <c r="O2861" s="68"/>
      <c r="P2861" s="68"/>
      <c r="Q2861" s="68"/>
      <c r="S2861" s="72"/>
      <c r="U2861" s="72"/>
      <c r="W2861" s="72"/>
      <c r="Y2861" s="72"/>
    </row>
    <row r="2862" spans="1:25" x14ac:dyDescent="0.2">
      <c r="E2862" s="102"/>
      <c r="F2862" s="104"/>
      <c r="G2862" s="102"/>
      <c r="H2862" s="104"/>
      <c r="I2862" s="102"/>
      <c r="J2862" s="104"/>
      <c r="K2862" s="102"/>
      <c r="L2862" s="104"/>
    </row>
    <row r="2863" spans="1:25" s="71" customFormat="1" x14ac:dyDescent="0.2">
      <c r="A2863" s="68" t="s">
        <v>27</v>
      </c>
      <c r="B2863" s="68" t="s">
        <v>23</v>
      </c>
      <c r="C2863" s="68" t="s">
        <v>26</v>
      </c>
      <c r="D2863" s="68" t="s">
        <v>278</v>
      </c>
      <c r="E2863" s="89">
        <f>+IF(ISNUMBER(DATA!H4158),DATA!H4158,"n/a")</f>
        <v>2.4786190000000001</v>
      </c>
      <c r="F2863" s="79">
        <f>+IF(ISNUMBER(DATA!I4158),DATA!I4158,"n/a")</f>
        <v>6.3354999999999995E-2</v>
      </c>
      <c r="G2863" s="89">
        <f>+IF(ISNUMBER(DATA!J4158),DATA!J4158,"n/a")</f>
        <v>2.3507560000000001</v>
      </c>
      <c r="H2863" s="79">
        <f>+IF(ISNUMBER(DATA!K4158),DATA!K4158,"n/a")</f>
        <v>1.8430999999999999E-2</v>
      </c>
      <c r="I2863" s="89">
        <f>+IF(ISNUMBER(DATA!L4158),DATA!L4158,"n/a")</f>
        <v>2.3860229999999998</v>
      </c>
      <c r="J2863" s="79">
        <f>+IF(ISNUMBER(DATA!M4158),DATA!M4158,"n/a")</f>
        <v>1.1152E-2</v>
      </c>
      <c r="K2863" s="89">
        <f>+IF(ISNUMBER(DATA!N4158),DATA!N4158,"n/a")</f>
        <v>2.383947</v>
      </c>
      <c r="L2863" s="79">
        <f>+IF(ISNUMBER(DATA!O4158),DATA!O4158,"n/a")</f>
        <v>1.7793E-2</v>
      </c>
      <c r="M2863" s="68"/>
      <c r="N2863" s="68"/>
      <c r="O2863" s="68"/>
      <c r="P2863" s="68"/>
      <c r="Q2863" s="68"/>
      <c r="S2863" s="72"/>
      <c r="U2863" s="72"/>
      <c r="W2863" s="72"/>
      <c r="Y2863" s="72"/>
    </row>
    <row r="2864" spans="1:25" s="71" customFormat="1" x14ac:dyDescent="0.2">
      <c r="A2864" s="68" t="s">
        <v>27</v>
      </c>
      <c r="B2864" s="68" t="s">
        <v>23</v>
      </c>
      <c r="C2864" s="68" t="s">
        <v>26</v>
      </c>
      <c r="D2864" s="68" t="s">
        <v>279</v>
      </c>
      <c r="E2864" s="89">
        <f>+IF(ISNUMBER(DATA!H4159),DATA!H4159,"n/a")</f>
        <v>2.2057549999999999</v>
      </c>
      <c r="F2864" s="79">
        <f>+IF(ISNUMBER(DATA!I4159),DATA!I4159,"n/a")</f>
        <v>3.7665999999999998E-2</v>
      </c>
      <c r="G2864" s="89">
        <f>+IF(ISNUMBER(DATA!J4159),DATA!J4159,"n/a")</f>
        <v>2.1268919999999998</v>
      </c>
      <c r="H2864" s="79">
        <f>+IF(ISNUMBER(DATA!K4159),DATA!K4159,"n/a")</f>
        <v>1.291E-3</v>
      </c>
      <c r="I2864" s="89">
        <f>+IF(ISNUMBER(DATA!L4159),DATA!L4159,"n/a")</f>
        <v>2.1580919999999999</v>
      </c>
      <c r="J2864" s="79">
        <f>+IF(ISNUMBER(DATA!M4159),DATA!M4159,"n/a")</f>
        <v>9.6139999999999993E-3</v>
      </c>
      <c r="K2864" s="89">
        <f>+IF(ISNUMBER(DATA!N4159),DATA!N4159,"n/a")</f>
        <v>2.141572</v>
      </c>
      <c r="L2864" s="79">
        <f>+IF(ISNUMBER(DATA!O4159),DATA!O4159,"n/a")</f>
        <v>-2.0219999999999999E-3</v>
      </c>
      <c r="M2864" s="68"/>
      <c r="N2864" s="68"/>
      <c r="O2864" s="68"/>
      <c r="P2864" s="68"/>
      <c r="Q2864" s="68"/>
      <c r="S2864" s="72"/>
      <c r="U2864" s="72"/>
      <c r="W2864" s="72"/>
      <c r="Y2864" s="72"/>
    </row>
    <row r="2865" spans="1:25" s="71" customFormat="1" x14ac:dyDescent="0.2">
      <c r="A2865" s="68" t="s">
        <v>27</v>
      </c>
      <c r="B2865" s="68" t="s">
        <v>23</v>
      </c>
      <c r="C2865" s="68" t="s">
        <v>26</v>
      </c>
      <c r="D2865" s="68" t="s">
        <v>280</v>
      </c>
      <c r="E2865" s="89">
        <f>+IF(ISNUMBER(DATA!H4160),DATA!H4160,"n/a")</f>
        <v>2.0669149999999998</v>
      </c>
      <c r="F2865" s="79">
        <f>+IF(ISNUMBER(DATA!I4160),DATA!I4160,"n/a")</f>
        <v>1.382E-3</v>
      </c>
      <c r="G2865" s="89">
        <f>+IF(ISNUMBER(DATA!J4160),DATA!J4160,"n/a")</f>
        <v>2.1168879999999999</v>
      </c>
      <c r="H2865" s="79">
        <f>+IF(ISNUMBER(DATA!K4160),DATA!K4160,"n/a")</f>
        <v>3.7330000000000002E-3</v>
      </c>
      <c r="I2865" s="89">
        <f>+IF(ISNUMBER(DATA!L4160),DATA!L4160,"n/a")</f>
        <v>2.1142379999999998</v>
      </c>
      <c r="J2865" s="79">
        <f>+IF(ISNUMBER(DATA!M4160),DATA!M4160,"n/a")</f>
        <v>7.6309999999999998E-3</v>
      </c>
      <c r="K2865" s="89">
        <f>+IF(ISNUMBER(DATA!N4160),DATA!N4160,"n/a")</f>
        <v>2.1205690000000001</v>
      </c>
      <c r="L2865" s="79">
        <f>+IF(ISNUMBER(DATA!O4160),DATA!O4160,"n/a")</f>
        <v>1.9286000000000001E-2</v>
      </c>
      <c r="M2865" s="68"/>
      <c r="N2865" s="68"/>
      <c r="O2865" s="68"/>
      <c r="P2865" s="68"/>
      <c r="Q2865" s="68"/>
      <c r="S2865" s="72"/>
      <c r="U2865" s="72"/>
      <c r="W2865" s="72"/>
      <c r="Y2865" s="72"/>
    </row>
    <row r="2866" spans="1:25" s="71" customFormat="1" x14ac:dyDescent="0.2">
      <c r="A2866" s="68" t="s">
        <v>27</v>
      </c>
      <c r="B2866" s="68" t="s">
        <v>23</v>
      </c>
      <c r="C2866" s="68" t="s">
        <v>26</v>
      </c>
      <c r="D2866" s="68" t="s">
        <v>281</v>
      </c>
      <c r="E2866" s="89">
        <f>+IF(ISNUMBER(DATA!H4161),DATA!H4161,"n/a")</f>
        <v>2.247528</v>
      </c>
      <c r="F2866" s="79">
        <f>+IF(ISNUMBER(DATA!I4161),DATA!I4161,"n/a")</f>
        <v>2.5003000000000001E-2</v>
      </c>
      <c r="G2866" s="89">
        <f>+IF(ISNUMBER(DATA!J4161),DATA!J4161,"n/a")</f>
        <v>2.191983</v>
      </c>
      <c r="H2866" s="79">
        <f>+IF(ISNUMBER(DATA!K4161),DATA!K4161,"n/a")</f>
        <v>1.6639999999999999E-3</v>
      </c>
      <c r="I2866" s="89">
        <f>+IF(ISNUMBER(DATA!L4161),DATA!L4161,"n/a")</f>
        <v>2.2218369999999998</v>
      </c>
      <c r="J2866" s="79">
        <f>+IF(ISNUMBER(DATA!M4161),DATA!M4161,"n/a")</f>
        <v>1.2622E-2</v>
      </c>
      <c r="K2866" s="89">
        <f>+IF(ISNUMBER(DATA!N4161),DATA!N4161,"n/a")</f>
        <v>2.2046640000000002</v>
      </c>
      <c r="L2866" s="79">
        <f>+IF(ISNUMBER(DATA!O4161),DATA!O4161,"n/a")</f>
        <v>2.062E-3</v>
      </c>
      <c r="M2866" s="68"/>
      <c r="N2866" s="68"/>
      <c r="O2866" s="68"/>
      <c r="P2866" s="68"/>
      <c r="Q2866" s="68"/>
      <c r="S2866" s="72"/>
      <c r="U2866" s="72"/>
      <c r="W2866" s="72"/>
      <c r="Y2866" s="72"/>
    </row>
    <row r="2867" spans="1:25" s="71" customFormat="1" x14ac:dyDescent="0.2">
      <c r="A2867" s="68" t="s">
        <v>27</v>
      </c>
      <c r="B2867" s="68" t="s">
        <v>23</v>
      </c>
      <c r="C2867" s="68" t="s">
        <v>26</v>
      </c>
      <c r="D2867" s="68" t="s">
        <v>282</v>
      </c>
      <c r="E2867" s="89">
        <f>+IF(ISNUMBER(DATA!H4162),DATA!H4162,"n/a")</f>
        <v>1.9967440000000001</v>
      </c>
      <c r="F2867" s="79">
        <f>+IF(ISNUMBER(DATA!I4162),DATA!I4162,"n/a")</f>
        <v>-0.122404</v>
      </c>
      <c r="G2867" s="89">
        <f>+IF(ISNUMBER(DATA!J4162),DATA!J4162,"n/a")</f>
        <v>2.0902020000000001</v>
      </c>
      <c r="H2867" s="79">
        <f>+IF(ISNUMBER(DATA!K4162),DATA!K4162,"n/a")</f>
        <v>-8.6386000000000004E-2</v>
      </c>
      <c r="I2867" s="89">
        <f>+IF(ISNUMBER(DATA!L4162),DATA!L4162,"n/a")</f>
        <v>2.1757360000000001</v>
      </c>
      <c r="J2867" s="79">
        <f>+IF(ISNUMBER(DATA!M4162),DATA!M4162,"n/a")</f>
        <v>-4.0089E-2</v>
      </c>
      <c r="K2867" s="89">
        <f>+IF(ISNUMBER(DATA!N4162),DATA!N4162,"n/a")</f>
        <v>2.2340439999999999</v>
      </c>
      <c r="L2867" s="79">
        <f>+IF(ISNUMBER(DATA!O4162),DATA!O4162,"n/a")</f>
        <v>5.4520000000000002E-3</v>
      </c>
      <c r="M2867" s="68"/>
      <c r="N2867" s="68"/>
      <c r="O2867" s="68"/>
      <c r="P2867" s="68"/>
      <c r="Q2867" s="68"/>
      <c r="S2867" s="72"/>
      <c r="U2867" s="72"/>
      <c r="W2867" s="72"/>
      <c r="Y2867" s="72"/>
    </row>
    <row r="2868" spans="1:25" s="71" customFormat="1" x14ac:dyDescent="0.2">
      <c r="A2868" s="68" t="s">
        <v>27</v>
      </c>
      <c r="B2868" s="68" t="s">
        <v>23</v>
      </c>
      <c r="C2868" s="68" t="s">
        <v>26</v>
      </c>
      <c r="D2868" s="68" t="s">
        <v>283</v>
      </c>
      <c r="E2868" s="89">
        <f>+IF(ISNUMBER(DATA!H4163),DATA!H4163,"n/a")</f>
        <v>2.0409670000000002</v>
      </c>
      <c r="F2868" s="79">
        <f>+IF(ISNUMBER(DATA!I4163),DATA!I4163,"n/a")</f>
        <v>-5.9875999999999999E-2</v>
      </c>
      <c r="G2868" s="89">
        <f>+IF(ISNUMBER(DATA!J4163),DATA!J4163,"n/a")</f>
        <v>2.0323850000000001</v>
      </c>
      <c r="H2868" s="79">
        <f>+IF(ISNUMBER(DATA!K4163),DATA!K4163,"n/a")</f>
        <v>-6.1899000000000003E-2</v>
      </c>
      <c r="I2868" s="89">
        <f>+IF(ISNUMBER(DATA!L4163),DATA!L4163,"n/a")</f>
        <v>2.0413299999999999</v>
      </c>
      <c r="J2868" s="79">
        <f>+IF(ISNUMBER(DATA!M4163),DATA!M4163,"n/a")</f>
        <v>-5.1346999999999997E-2</v>
      </c>
      <c r="K2868" s="89">
        <f>+IF(ISNUMBER(DATA!N4163),DATA!N4163,"n/a")</f>
        <v>2.0657100000000002</v>
      </c>
      <c r="L2868" s="79">
        <f>+IF(ISNUMBER(DATA!O4163),DATA!O4163,"n/a")</f>
        <v>-3.8064000000000001E-2</v>
      </c>
      <c r="M2868" s="68"/>
      <c r="N2868" s="68"/>
      <c r="O2868" s="68"/>
      <c r="P2868" s="68"/>
      <c r="Q2868" s="68"/>
      <c r="S2868" s="72"/>
      <c r="U2868" s="72"/>
      <c r="W2868" s="72"/>
      <c r="Y2868" s="72"/>
    </row>
    <row r="2869" spans="1:25" s="71" customFormat="1" x14ac:dyDescent="0.2">
      <c r="A2869" s="68" t="s">
        <v>27</v>
      </c>
      <c r="B2869" s="68" t="s">
        <v>23</v>
      </c>
      <c r="C2869" s="68" t="s">
        <v>26</v>
      </c>
      <c r="D2869" s="68" t="s">
        <v>284</v>
      </c>
      <c r="E2869" s="89">
        <f>+IF(ISNUMBER(DATA!H4164),DATA!H4164,"n/a")</f>
        <v>2.2974350000000001</v>
      </c>
      <c r="F2869" s="79">
        <f>+IF(ISNUMBER(DATA!I4164),DATA!I4164,"n/a")</f>
        <v>-3.4344E-2</v>
      </c>
      <c r="G2869" s="89">
        <f>+IF(ISNUMBER(DATA!J4164),DATA!J4164,"n/a")</f>
        <v>2.373218</v>
      </c>
      <c r="H2869" s="79">
        <f>+IF(ISNUMBER(DATA!K4164),DATA!K4164,"n/a")</f>
        <v>-5.2551E-2</v>
      </c>
      <c r="I2869" s="89">
        <f>+IF(ISNUMBER(DATA!L4164),DATA!L4164,"n/a")</f>
        <v>2.4013960000000001</v>
      </c>
      <c r="J2869" s="79">
        <f>+IF(ISNUMBER(DATA!M4164),DATA!M4164,"n/a")</f>
        <v>-3.6072E-2</v>
      </c>
      <c r="K2869" s="89">
        <f>+IF(ISNUMBER(DATA!N4164),DATA!N4164,"n/a")</f>
        <v>2.4577230000000001</v>
      </c>
      <c r="L2869" s="79">
        <f>+IF(ISNUMBER(DATA!O4164),DATA!O4164,"n/a")</f>
        <v>-1.7318E-2</v>
      </c>
      <c r="M2869" s="68"/>
      <c r="N2869" s="68"/>
      <c r="O2869" s="68"/>
      <c r="P2869" s="68"/>
      <c r="Q2869" s="68"/>
      <c r="S2869" s="72"/>
      <c r="U2869" s="72"/>
      <c r="W2869" s="72"/>
      <c r="Y2869" s="72"/>
    </row>
    <row r="2870" spans="1:25" s="71" customFormat="1" x14ac:dyDescent="0.2">
      <c r="A2870" s="68" t="s">
        <v>27</v>
      </c>
      <c r="B2870" s="68" t="s">
        <v>23</v>
      </c>
      <c r="C2870" s="68" t="s">
        <v>26</v>
      </c>
      <c r="D2870" s="68" t="s">
        <v>285</v>
      </c>
      <c r="E2870" s="89">
        <f>+IF(ISNUMBER(DATA!H4165),DATA!H4165,"n/a")</f>
        <v>2.344506</v>
      </c>
      <c r="F2870" s="79">
        <f>+IF(ISNUMBER(DATA!I4165),DATA!I4165,"n/a")</f>
        <v>5.7051999999999999E-2</v>
      </c>
      <c r="G2870" s="89">
        <f>+IF(ISNUMBER(DATA!J4165),DATA!J4165,"n/a")</f>
        <v>2.3987579999999999</v>
      </c>
      <c r="H2870" s="79">
        <f>+IF(ISNUMBER(DATA!K4165),DATA!K4165,"n/a")</f>
        <v>4.2916999999999997E-2</v>
      </c>
      <c r="I2870" s="89">
        <f>+IF(ISNUMBER(DATA!L4165),DATA!L4165,"n/a")</f>
        <v>2.36511</v>
      </c>
      <c r="J2870" s="79">
        <f>+IF(ISNUMBER(DATA!M4165),DATA!M4165,"n/a")</f>
        <v>2.4847000000000001E-2</v>
      </c>
      <c r="K2870" s="89">
        <f>+IF(ISNUMBER(DATA!N4165),DATA!N4165,"n/a")</f>
        <v>2.3239960000000002</v>
      </c>
      <c r="L2870" s="79">
        <f>+IF(ISNUMBER(DATA!O4165),DATA!O4165,"n/a")</f>
        <v>-5.0480000000000004E-3</v>
      </c>
      <c r="M2870" s="68"/>
      <c r="N2870" s="68"/>
      <c r="O2870" s="68"/>
      <c r="P2870" s="68"/>
      <c r="Q2870" s="68"/>
      <c r="S2870" s="72"/>
      <c r="U2870" s="72"/>
      <c r="W2870" s="72"/>
      <c r="Y2870" s="72"/>
    </row>
    <row r="2871" spans="1:25" s="71" customFormat="1" x14ac:dyDescent="0.2">
      <c r="A2871" s="68" t="s">
        <v>27</v>
      </c>
      <c r="B2871" s="68" t="s">
        <v>23</v>
      </c>
      <c r="C2871" s="68" t="s">
        <v>26</v>
      </c>
      <c r="D2871" s="68" t="s">
        <v>286</v>
      </c>
      <c r="E2871" s="89">
        <f>+IF(ISNUMBER(DATA!H4166),DATA!H4166,"n/a")</f>
        <v>2.2770069999999998</v>
      </c>
      <c r="F2871" s="79">
        <f>+IF(ISNUMBER(DATA!I4166),DATA!I4166,"n/a")</f>
        <v>5.6231999999999997E-2</v>
      </c>
      <c r="G2871" s="89">
        <f>+IF(ISNUMBER(DATA!J4166),DATA!J4166,"n/a")</f>
        <v>2.2740800000000001</v>
      </c>
      <c r="H2871" s="79">
        <f>+IF(ISNUMBER(DATA!K4166),DATA!K4166,"n/a")</f>
        <v>4.2207000000000001E-2</v>
      </c>
      <c r="I2871" s="89">
        <f>+IF(ISNUMBER(DATA!L4166),DATA!L4166,"n/a")</f>
        <v>2.2524039999999999</v>
      </c>
      <c r="J2871" s="79">
        <f>+IF(ISNUMBER(DATA!M4166),DATA!M4166,"n/a")</f>
        <v>4.0196000000000003E-2</v>
      </c>
      <c r="K2871" s="89">
        <f>+IF(ISNUMBER(DATA!N4166),DATA!N4166,"n/a")</f>
        <v>2.1555789999999999</v>
      </c>
      <c r="L2871" s="79">
        <f>+IF(ISNUMBER(DATA!O4166),DATA!O4166,"n/a")</f>
        <v>1.91E-3</v>
      </c>
      <c r="M2871" s="68"/>
      <c r="N2871" s="68"/>
      <c r="O2871" s="68"/>
      <c r="P2871" s="68"/>
      <c r="Q2871" s="68"/>
      <c r="S2871" s="72"/>
      <c r="U2871" s="72"/>
      <c r="W2871" s="72"/>
      <c r="Y2871" s="72"/>
    </row>
    <row r="2872" spans="1:25" s="71" customFormat="1" x14ac:dyDescent="0.2">
      <c r="A2872" s="68" t="s">
        <v>27</v>
      </c>
      <c r="B2872" s="68" t="s">
        <v>23</v>
      </c>
      <c r="C2872" s="68" t="s">
        <v>26</v>
      </c>
      <c r="D2872" s="68" t="s">
        <v>287</v>
      </c>
      <c r="E2872" s="89">
        <f>+IF(ISNUMBER(DATA!H4167),DATA!H4167,"n/a")</f>
        <v>2.7390639999999999</v>
      </c>
      <c r="F2872" s="79">
        <f>+IF(ISNUMBER(DATA!I4167),DATA!I4167,"n/a")</f>
        <v>-5.8979999999999996E-3</v>
      </c>
      <c r="G2872" s="89">
        <f>+IF(ISNUMBER(DATA!J4167),DATA!J4167,"n/a")</f>
        <v>2.8690479999999998</v>
      </c>
      <c r="H2872" s="79">
        <f>+IF(ISNUMBER(DATA!K4167),DATA!K4167,"n/a")</f>
        <v>-6.5669999999999999E-3</v>
      </c>
      <c r="I2872" s="89">
        <f>+IF(ISNUMBER(DATA!L4167),DATA!L4167,"n/a")</f>
        <v>2.8030089999999999</v>
      </c>
      <c r="J2872" s="79">
        <f>+IF(ISNUMBER(DATA!M4167),DATA!M4167,"n/a")</f>
        <v>2.0652E-2</v>
      </c>
      <c r="K2872" s="89">
        <f>+IF(ISNUMBER(DATA!N4167),DATA!N4167,"n/a")</f>
        <v>2.80891</v>
      </c>
      <c r="L2872" s="79">
        <f>+IF(ISNUMBER(DATA!O4167),DATA!O4167,"n/a")</f>
        <v>6.9788000000000003E-2</v>
      </c>
      <c r="M2872" s="68"/>
      <c r="N2872" s="68"/>
      <c r="O2872" s="68"/>
      <c r="P2872" s="68"/>
      <c r="Q2872" s="68"/>
      <c r="S2872" s="72"/>
      <c r="U2872" s="72"/>
      <c r="W2872" s="72"/>
      <c r="Y2872" s="72"/>
    </row>
    <row r="2873" spans="1:25" s="71" customFormat="1" x14ac:dyDescent="0.2">
      <c r="A2873" s="68" t="s">
        <v>27</v>
      </c>
      <c r="B2873" s="68" t="s">
        <v>23</v>
      </c>
      <c r="C2873" s="68" t="s">
        <v>26</v>
      </c>
      <c r="D2873" s="68" t="s">
        <v>288</v>
      </c>
      <c r="E2873" s="89">
        <f>+IF(ISNUMBER(DATA!H4168),DATA!H4168,"n/a")</f>
        <v>2.4962650000000002</v>
      </c>
      <c r="F2873" s="79">
        <f>+IF(ISNUMBER(DATA!I4168),DATA!I4168,"n/a")</f>
        <v>4.7593999999999997E-2</v>
      </c>
      <c r="G2873" s="89">
        <f>+IF(ISNUMBER(DATA!J4168),DATA!J4168,"n/a")</f>
        <v>2.5525250000000002</v>
      </c>
      <c r="H2873" s="79">
        <f>+IF(ISNUMBER(DATA!K4168),DATA!K4168,"n/a")</f>
        <v>5.0500999999999997E-2</v>
      </c>
      <c r="I2873" s="89">
        <f>+IF(ISNUMBER(DATA!L4168),DATA!L4168,"n/a")</f>
        <v>2.529595</v>
      </c>
      <c r="J2873" s="79">
        <f>+IF(ISNUMBER(DATA!M4168),DATA!M4168,"n/a")</f>
        <v>7.3597999999999997E-2</v>
      </c>
      <c r="K2873" s="89">
        <f>+IF(ISNUMBER(DATA!N4168),DATA!N4168,"n/a")</f>
        <v>2.4774129999999999</v>
      </c>
      <c r="L2873" s="79">
        <f>+IF(ISNUMBER(DATA!O4168),DATA!O4168,"n/a")</f>
        <v>9.2194999999999999E-2</v>
      </c>
      <c r="M2873" s="68"/>
      <c r="N2873" s="68"/>
      <c r="O2873" s="68"/>
      <c r="P2873" s="68"/>
      <c r="Q2873" s="68"/>
      <c r="S2873" s="72"/>
      <c r="U2873" s="72"/>
      <c r="W2873" s="72"/>
      <c r="Y2873" s="72"/>
    </row>
    <row r="2874" spans="1:25" s="71" customFormat="1" x14ac:dyDescent="0.2">
      <c r="A2874" s="68" t="s">
        <v>27</v>
      </c>
      <c r="B2874" s="68" t="s">
        <v>23</v>
      </c>
      <c r="C2874" s="68" t="s">
        <v>26</v>
      </c>
      <c r="D2874" s="68" t="s">
        <v>289</v>
      </c>
      <c r="E2874" s="89">
        <f>+IF(ISNUMBER(DATA!H4169),DATA!H4169,"n/a")</f>
        <v>2.8608750000000001</v>
      </c>
      <c r="F2874" s="79">
        <f>+IF(ISNUMBER(DATA!I4169),DATA!I4169,"n/a")</f>
        <v>8.5331000000000004E-2</v>
      </c>
      <c r="G2874" s="89">
        <f>+IF(ISNUMBER(DATA!J4169),DATA!J4169,"n/a")</f>
        <v>2.861872</v>
      </c>
      <c r="H2874" s="79">
        <f>+IF(ISNUMBER(DATA!K4169),DATA!K4169,"n/a")</f>
        <v>5.9114E-2</v>
      </c>
      <c r="I2874" s="89">
        <f>+IF(ISNUMBER(DATA!L4169),DATA!L4169,"n/a")</f>
        <v>2.8704200000000002</v>
      </c>
      <c r="J2874" s="79">
        <f>+IF(ISNUMBER(DATA!M4169),DATA!M4169,"n/a")</f>
        <v>5.8109000000000001E-2</v>
      </c>
      <c r="K2874" s="89">
        <f>+IF(ISNUMBER(DATA!N4169),DATA!N4169,"n/a")</f>
        <v>2.810508</v>
      </c>
      <c r="L2874" s="79">
        <f>+IF(ISNUMBER(DATA!O4169),DATA!O4169,"n/a")</f>
        <v>4.5702E-2</v>
      </c>
      <c r="M2874" s="68"/>
      <c r="N2874" s="68"/>
      <c r="O2874" s="68"/>
      <c r="P2874" s="68"/>
      <c r="Q2874" s="68"/>
      <c r="S2874" s="72"/>
      <c r="U2874" s="72"/>
      <c r="W2874" s="72"/>
      <c r="Y2874" s="72"/>
    </row>
    <row r="2875" spans="1:25" s="71" customFormat="1" x14ac:dyDescent="0.2">
      <c r="A2875" s="68" t="s">
        <v>27</v>
      </c>
      <c r="B2875" s="68" t="s">
        <v>23</v>
      </c>
      <c r="C2875" s="68" t="s">
        <v>26</v>
      </c>
      <c r="D2875" s="68" t="s">
        <v>290</v>
      </c>
      <c r="E2875" s="89">
        <f>+IF(ISNUMBER(DATA!H4170),DATA!H4170,"n/a")</f>
        <v>2.7866770000000001</v>
      </c>
      <c r="F2875" s="79">
        <f>+IF(ISNUMBER(DATA!I4170),DATA!I4170,"n/a")</f>
        <v>0.12916</v>
      </c>
      <c r="G2875" s="89">
        <f>+IF(ISNUMBER(DATA!J4170),DATA!J4170,"n/a")</f>
        <v>2.6754920000000002</v>
      </c>
      <c r="H2875" s="79">
        <f>+IF(ISNUMBER(DATA!K4170),DATA!K4170,"n/a")</f>
        <v>0.109407</v>
      </c>
      <c r="I2875" s="89">
        <f>+IF(ISNUMBER(DATA!L4170),DATA!L4170,"n/a")</f>
        <v>2.6077050000000002</v>
      </c>
      <c r="J2875" s="79">
        <f>+IF(ISNUMBER(DATA!M4170),DATA!M4170,"n/a")</f>
        <v>8.4200999999999998E-2</v>
      </c>
      <c r="K2875" s="89">
        <f>+IF(ISNUMBER(DATA!N4170),DATA!N4170,"n/a")</f>
        <v>2.5961340000000002</v>
      </c>
      <c r="L2875" s="79">
        <f>+IF(ISNUMBER(DATA!O4170),DATA!O4170,"n/a")</f>
        <v>7.1484000000000006E-2</v>
      </c>
      <c r="M2875" s="68"/>
      <c r="N2875" s="68"/>
      <c r="O2875" s="68"/>
      <c r="P2875" s="68"/>
      <c r="Q2875" s="68"/>
      <c r="S2875" s="72"/>
      <c r="U2875" s="72"/>
      <c r="W2875" s="72"/>
      <c r="Y2875" s="72"/>
    </row>
    <row r="2876" spans="1:25" s="71" customFormat="1" x14ac:dyDescent="0.2">
      <c r="A2876" s="68" t="s">
        <v>27</v>
      </c>
      <c r="B2876" s="68" t="s">
        <v>23</v>
      </c>
      <c r="C2876" s="68" t="s">
        <v>26</v>
      </c>
      <c r="D2876" s="68" t="s">
        <v>291</v>
      </c>
      <c r="E2876" s="89">
        <f>+IF(ISNUMBER(DATA!H4171),DATA!H4171,"n/a")</f>
        <v>2.2357990000000001</v>
      </c>
      <c r="F2876" s="79">
        <f>+IF(ISNUMBER(DATA!I4171),DATA!I4171,"n/a")</f>
        <v>4.4042999999999999E-2</v>
      </c>
      <c r="G2876" s="89">
        <f>+IF(ISNUMBER(DATA!J4171),DATA!J4171,"n/a")</f>
        <v>2.2535500000000002</v>
      </c>
      <c r="H2876" s="79">
        <f>+IF(ISNUMBER(DATA!K4171),DATA!K4171,"n/a")</f>
        <v>2.5985000000000001E-2</v>
      </c>
      <c r="I2876" s="89">
        <f>+IF(ISNUMBER(DATA!L4171),DATA!L4171,"n/a")</f>
        <v>2.3007430000000002</v>
      </c>
      <c r="J2876" s="79">
        <f>+IF(ISNUMBER(DATA!M4171),DATA!M4171,"n/a")</f>
        <v>6.5905000000000005E-2</v>
      </c>
      <c r="K2876" s="89">
        <f>+IF(ISNUMBER(DATA!N4171),DATA!N4171,"n/a")</f>
        <v>2.2164830000000002</v>
      </c>
      <c r="L2876" s="79">
        <f>+IF(ISNUMBER(DATA!O4171),DATA!O4171,"n/a")</f>
        <v>5.8120999999999999E-2</v>
      </c>
      <c r="M2876" s="68"/>
      <c r="N2876" s="68"/>
      <c r="O2876" s="68"/>
      <c r="P2876" s="68"/>
      <c r="Q2876" s="68"/>
      <c r="S2876" s="72"/>
      <c r="U2876" s="72"/>
      <c r="W2876" s="72"/>
      <c r="Y2876" s="72"/>
    </row>
    <row r="2877" spans="1:25" s="71" customFormat="1" x14ac:dyDescent="0.2">
      <c r="A2877" s="68" t="s">
        <v>27</v>
      </c>
      <c r="B2877" s="68" t="s">
        <v>23</v>
      </c>
      <c r="C2877" s="68" t="s">
        <v>26</v>
      </c>
      <c r="D2877" s="68" t="s">
        <v>292</v>
      </c>
      <c r="E2877" s="89">
        <f>+IF(ISNUMBER(DATA!H4172),DATA!H4172,"n/a")</f>
        <v>1.7498899999999999</v>
      </c>
      <c r="F2877" s="79">
        <f>+IF(ISNUMBER(DATA!I4172),DATA!I4172,"n/a")</f>
        <v>-7.2029999999999997E-2</v>
      </c>
      <c r="G2877" s="89">
        <f>+IF(ISNUMBER(DATA!J4172),DATA!J4172,"n/a")</f>
        <v>1.999671</v>
      </c>
      <c r="H2877" s="79">
        <f>+IF(ISNUMBER(DATA!K4172),DATA!K4172,"n/a")</f>
        <v>3.1642000000000003E-2</v>
      </c>
      <c r="I2877" s="89">
        <f>+IF(ISNUMBER(DATA!L4172),DATA!L4172,"n/a")</f>
        <v>2.102179</v>
      </c>
      <c r="J2877" s="79">
        <f>+IF(ISNUMBER(DATA!M4172),DATA!M4172,"n/a")</f>
        <v>0.104019</v>
      </c>
      <c r="K2877" s="89">
        <f>+IF(ISNUMBER(DATA!N4172),DATA!N4172,"n/a")</f>
        <v>2.0413619999999999</v>
      </c>
      <c r="L2877" s="79">
        <f>+IF(ISNUMBER(DATA!O4172),DATA!O4172,"n/a")</f>
        <v>0.10381600000000001</v>
      </c>
      <c r="M2877" s="68"/>
      <c r="N2877" s="68"/>
      <c r="O2877" s="68"/>
      <c r="P2877" s="68"/>
      <c r="Q2877" s="68"/>
      <c r="S2877" s="72"/>
      <c r="U2877" s="72"/>
      <c r="W2877" s="72"/>
      <c r="Y2877" s="72"/>
    </row>
    <row r="2878" spans="1:25" s="71" customFormat="1" x14ac:dyDescent="0.2">
      <c r="A2878" s="68" t="s">
        <v>27</v>
      </c>
      <c r="B2878" s="68" t="s">
        <v>23</v>
      </c>
      <c r="C2878" s="68" t="s">
        <v>26</v>
      </c>
      <c r="D2878" s="68" t="s">
        <v>293</v>
      </c>
      <c r="E2878" s="89">
        <f>+IF(ISNUMBER(DATA!H4173),DATA!H4173,"n/a")</f>
        <v>1.9338550000000001</v>
      </c>
      <c r="F2878" s="79">
        <f>+IF(ISNUMBER(DATA!I4173),DATA!I4173,"n/a")</f>
        <v>-4.3278999999999998E-2</v>
      </c>
      <c r="G2878" s="89">
        <f>+IF(ISNUMBER(DATA!J4173),DATA!J4173,"n/a")</f>
        <v>2.0022199999999999</v>
      </c>
      <c r="H2878" s="79">
        <f>+IF(ISNUMBER(DATA!K4173),DATA!K4173,"n/a")</f>
        <v>-2.4452999999999999E-2</v>
      </c>
      <c r="I2878" s="89">
        <f>+IF(ISNUMBER(DATA!L4173),DATA!L4173,"n/a")</f>
        <v>1.994329</v>
      </c>
      <c r="J2878" s="79">
        <f>+IF(ISNUMBER(DATA!M4173),DATA!M4173,"n/a")</f>
        <v>-1.5956000000000001E-2</v>
      </c>
      <c r="K2878" s="89">
        <f>+IF(ISNUMBER(DATA!N4173),DATA!N4173,"n/a")</f>
        <v>2.0067729999999999</v>
      </c>
      <c r="L2878" s="79">
        <f>+IF(ISNUMBER(DATA!O4173),DATA!O4173,"n/a")</f>
        <v>6.3959999999999998E-3</v>
      </c>
      <c r="M2878" s="68"/>
      <c r="N2878" s="68"/>
      <c r="O2878" s="68"/>
      <c r="P2878" s="68"/>
      <c r="Q2878" s="68"/>
      <c r="S2878" s="72"/>
      <c r="U2878" s="72"/>
      <c r="W2878" s="72"/>
      <c r="Y2878" s="72"/>
    </row>
    <row r="2879" spans="1:25" s="71" customFormat="1" x14ac:dyDescent="0.2">
      <c r="A2879" s="68" t="s">
        <v>27</v>
      </c>
      <c r="B2879" s="68" t="s">
        <v>23</v>
      </c>
      <c r="C2879" s="68" t="s">
        <v>26</v>
      </c>
      <c r="D2879" s="68" t="s">
        <v>294</v>
      </c>
      <c r="E2879" s="89">
        <f>+IF(ISNUMBER(DATA!H4174),DATA!H4174,"n/a")</f>
        <v>1.920191</v>
      </c>
      <c r="F2879" s="79">
        <f>+IF(ISNUMBER(DATA!I4174),DATA!I4174,"n/a")</f>
        <v>-8.9709999999999998E-2</v>
      </c>
      <c r="G2879" s="89">
        <f>+IF(ISNUMBER(DATA!J4174),DATA!J4174,"n/a")</f>
        <v>2.1056699999999999</v>
      </c>
      <c r="H2879" s="79">
        <f>+IF(ISNUMBER(DATA!K4174),DATA!K4174,"n/a")</f>
        <v>-6.646E-3</v>
      </c>
      <c r="I2879" s="89">
        <f>+IF(ISNUMBER(DATA!L4174),DATA!L4174,"n/a")</f>
        <v>2.079993</v>
      </c>
      <c r="J2879" s="79">
        <f>+IF(ISNUMBER(DATA!M4174),DATA!M4174,"n/a")</f>
        <v>-5.9389999999999998E-3</v>
      </c>
      <c r="K2879" s="89">
        <f>+IF(ISNUMBER(DATA!N4174),DATA!N4174,"n/a")</f>
        <v>2.0876809999999999</v>
      </c>
      <c r="L2879" s="79">
        <f>+IF(ISNUMBER(DATA!O4174),DATA!O4174,"n/a")</f>
        <v>2.1246000000000001E-2</v>
      </c>
      <c r="M2879" s="68"/>
      <c r="N2879" s="68"/>
      <c r="O2879" s="68"/>
      <c r="P2879" s="68"/>
      <c r="Q2879" s="68"/>
      <c r="S2879" s="72"/>
      <c r="U2879" s="72"/>
      <c r="W2879" s="72"/>
      <c r="Y2879" s="72"/>
    </row>
    <row r="2880" spans="1:25" s="71" customFormat="1" x14ac:dyDescent="0.2">
      <c r="A2880" s="68" t="s">
        <v>27</v>
      </c>
      <c r="B2880" s="68" t="s">
        <v>23</v>
      </c>
      <c r="C2880" s="68" t="s">
        <v>26</v>
      </c>
      <c r="D2880" s="68" t="s">
        <v>295</v>
      </c>
      <c r="E2880" s="89">
        <f>+IF(ISNUMBER(DATA!H4175),DATA!H4175,"n/a")</f>
        <v>2.8034880000000002</v>
      </c>
      <c r="F2880" s="79">
        <f>+IF(ISNUMBER(DATA!I4175),DATA!I4175,"n/a")</f>
        <v>0.1139</v>
      </c>
      <c r="G2880" s="89">
        <f>+IF(ISNUMBER(DATA!J4175),DATA!J4175,"n/a")</f>
        <v>2.8238490000000001</v>
      </c>
      <c r="H2880" s="79">
        <f>+IF(ISNUMBER(DATA!K4175),DATA!K4175,"n/a")</f>
        <v>5.2482000000000001E-2</v>
      </c>
      <c r="I2880" s="89">
        <f>+IF(ISNUMBER(DATA!L4175),DATA!L4175,"n/a")</f>
        <v>2.8445839999999998</v>
      </c>
      <c r="J2880" s="79">
        <f>+IF(ISNUMBER(DATA!M4175),DATA!M4175,"n/a")</f>
        <v>3.6865000000000002E-2</v>
      </c>
      <c r="K2880" s="89">
        <f>+IF(ISNUMBER(DATA!N4175),DATA!N4175,"n/a")</f>
        <v>2.7563819999999999</v>
      </c>
      <c r="L2880" s="79">
        <f>+IF(ISNUMBER(DATA!O4175),DATA!O4175,"n/a")</f>
        <v>1.0767000000000001E-2</v>
      </c>
      <c r="M2880" s="68"/>
      <c r="N2880" s="68"/>
      <c r="O2880" s="68"/>
      <c r="P2880" s="68"/>
      <c r="Q2880" s="68"/>
      <c r="S2880" s="72"/>
      <c r="U2880" s="72"/>
      <c r="W2880" s="72"/>
      <c r="Y2880" s="72"/>
    </row>
    <row r="2881" spans="1:25" s="71" customFormat="1" x14ac:dyDescent="0.2">
      <c r="A2881" s="68" t="s">
        <v>27</v>
      </c>
      <c r="B2881" s="68" t="s">
        <v>23</v>
      </c>
      <c r="C2881" s="68" t="s">
        <v>26</v>
      </c>
      <c r="D2881" s="68" t="s">
        <v>296</v>
      </c>
      <c r="E2881" s="89">
        <f>+IF(ISNUMBER(DATA!H4176),DATA!H4176,"n/a")</f>
        <v>2.3985910000000001</v>
      </c>
      <c r="F2881" s="79">
        <f>+IF(ISNUMBER(DATA!I4176),DATA!I4176,"n/a")</f>
        <v>9.2279E-2</v>
      </c>
      <c r="G2881" s="89">
        <f>+IF(ISNUMBER(DATA!J4176),DATA!J4176,"n/a")</f>
        <v>2.4200309999999998</v>
      </c>
      <c r="H2881" s="79">
        <f>+IF(ISNUMBER(DATA!K4176),DATA!K4176,"n/a")</f>
        <v>8.8050000000000003E-2</v>
      </c>
      <c r="I2881" s="89">
        <f>+IF(ISNUMBER(DATA!L4176),DATA!L4176,"n/a")</f>
        <v>2.3724150000000002</v>
      </c>
      <c r="J2881" s="79">
        <f>+IF(ISNUMBER(DATA!M4176),DATA!M4176,"n/a")</f>
        <v>7.3543999999999998E-2</v>
      </c>
      <c r="K2881" s="89">
        <f>+IF(ISNUMBER(DATA!N4176),DATA!N4176,"n/a")</f>
        <v>2.2495099999999999</v>
      </c>
      <c r="L2881" s="79">
        <f>+IF(ISNUMBER(DATA!O4176),DATA!O4176,"n/a")</f>
        <v>2.4427999999999998E-2</v>
      </c>
      <c r="M2881" s="68"/>
      <c r="N2881" s="68"/>
      <c r="O2881" s="68"/>
      <c r="P2881" s="68"/>
      <c r="Q2881" s="68"/>
      <c r="S2881" s="72"/>
      <c r="U2881" s="72"/>
      <c r="W2881" s="72"/>
      <c r="Y2881" s="72"/>
    </row>
    <row r="2882" spans="1:25" s="71" customFormat="1" x14ac:dyDescent="0.2">
      <c r="A2882" s="68" t="s">
        <v>27</v>
      </c>
      <c r="B2882" s="68" t="s">
        <v>23</v>
      </c>
      <c r="C2882" s="68" t="s">
        <v>26</v>
      </c>
      <c r="D2882" s="68" t="s">
        <v>297</v>
      </c>
      <c r="E2882" s="89">
        <f>+IF(ISNUMBER(DATA!H4177),DATA!H4177,"n/a")</f>
        <v>2.2033429999999998</v>
      </c>
      <c r="F2882" s="79">
        <f>+IF(ISNUMBER(DATA!I4177),DATA!I4177,"n/a")</f>
        <v>4.1378999999999999E-2</v>
      </c>
      <c r="G2882" s="89">
        <f>+IF(ISNUMBER(DATA!J4177),DATA!J4177,"n/a")</f>
        <v>2.1312190000000002</v>
      </c>
      <c r="H2882" s="79">
        <f>+IF(ISNUMBER(DATA!K4177),DATA!K4177,"n/a")</f>
        <v>1.2290000000000001E-2</v>
      </c>
      <c r="I2882" s="89">
        <f>+IF(ISNUMBER(DATA!L4177),DATA!L4177,"n/a")</f>
        <v>2.1673490000000002</v>
      </c>
      <c r="J2882" s="79">
        <f>+IF(ISNUMBER(DATA!M4177),DATA!M4177,"n/a")</f>
        <v>2.8048E-2</v>
      </c>
      <c r="K2882" s="89">
        <f>+IF(ISNUMBER(DATA!N4177),DATA!N4177,"n/a")</f>
        <v>2.141991</v>
      </c>
      <c r="L2882" s="79">
        <f>+IF(ISNUMBER(DATA!O4177),DATA!O4177,"n/a")</f>
        <v>1.3742000000000001E-2</v>
      </c>
      <c r="M2882" s="68"/>
      <c r="N2882" s="68"/>
      <c r="O2882" s="68"/>
      <c r="P2882" s="68"/>
      <c r="Q2882" s="68"/>
      <c r="S2882" s="72"/>
      <c r="U2882" s="72"/>
      <c r="W2882" s="72"/>
      <c r="Y2882" s="72"/>
    </row>
    <row r="2883" spans="1:25" s="71" customFormat="1" x14ac:dyDescent="0.2">
      <c r="A2883" s="68" t="s">
        <v>27</v>
      </c>
      <c r="B2883" s="68" t="s">
        <v>23</v>
      </c>
      <c r="C2883" s="68" t="s">
        <v>26</v>
      </c>
      <c r="D2883" s="68" t="s">
        <v>298</v>
      </c>
      <c r="E2883" s="89">
        <f>+IF(ISNUMBER(DATA!H4178),DATA!H4178,"n/a")</f>
        <v>2.7150599999999998</v>
      </c>
      <c r="F2883" s="79">
        <f>+IF(ISNUMBER(DATA!I4178),DATA!I4178,"n/a")</f>
        <v>-0.10494100000000001</v>
      </c>
      <c r="G2883" s="89">
        <f>+IF(ISNUMBER(DATA!J4178),DATA!J4178,"n/a")</f>
        <v>2.729587</v>
      </c>
      <c r="H2883" s="79">
        <f>+IF(ISNUMBER(DATA!K4178),DATA!K4178,"n/a")</f>
        <v>-0.101895</v>
      </c>
      <c r="I2883" s="89">
        <f>+IF(ISNUMBER(DATA!L4178),DATA!L4178,"n/a")</f>
        <v>2.7364389999999998</v>
      </c>
      <c r="J2883" s="79">
        <f>+IF(ISNUMBER(DATA!M4178),DATA!M4178,"n/a")</f>
        <v>-7.6558000000000001E-2</v>
      </c>
      <c r="K2883" s="89">
        <f>+IF(ISNUMBER(DATA!N4178),DATA!N4178,"n/a")</f>
        <v>2.7877689999999999</v>
      </c>
      <c r="L2883" s="79">
        <f>+IF(ISNUMBER(DATA!O4178),DATA!O4178,"n/a")</f>
        <v>-4.2241000000000001E-2</v>
      </c>
      <c r="M2883" s="68"/>
      <c r="N2883" s="68"/>
      <c r="O2883" s="68"/>
      <c r="P2883" s="68"/>
      <c r="Q2883" s="68"/>
      <c r="S2883" s="72"/>
      <c r="U2883" s="72"/>
      <c r="W2883" s="72"/>
      <c r="Y2883" s="72"/>
    </row>
    <row r="2884" spans="1:25" s="71" customFormat="1" x14ac:dyDescent="0.2">
      <c r="A2884" s="68" t="s">
        <v>27</v>
      </c>
      <c r="B2884" s="68" t="s">
        <v>23</v>
      </c>
      <c r="C2884" s="68" t="s">
        <v>26</v>
      </c>
      <c r="D2884" s="68" t="s">
        <v>299</v>
      </c>
      <c r="E2884" s="89">
        <f>+IF(ISNUMBER(DATA!H4179),DATA!H4179,"n/a")</f>
        <v>2.6875300000000002</v>
      </c>
      <c r="F2884" s="79">
        <f>+IF(ISNUMBER(DATA!I4179),DATA!I4179,"n/a")</f>
        <v>4.4123000000000002E-2</v>
      </c>
      <c r="G2884" s="89">
        <f>+IF(ISNUMBER(DATA!J4179),DATA!J4179,"n/a")</f>
        <v>2.6531250000000002</v>
      </c>
      <c r="H2884" s="79">
        <f>+IF(ISNUMBER(DATA!K4179),DATA!K4179,"n/a")</f>
        <v>1.2397999999999999E-2</v>
      </c>
      <c r="I2884" s="89">
        <f>+IF(ISNUMBER(DATA!L4179),DATA!L4179,"n/a")</f>
        <v>2.6242040000000002</v>
      </c>
      <c r="J2884" s="79">
        <f>+IF(ISNUMBER(DATA!M4179),DATA!M4179,"n/a")</f>
        <v>-2.6535E-2</v>
      </c>
      <c r="K2884" s="89">
        <f>+IF(ISNUMBER(DATA!N4179),DATA!N4179,"n/a")</f>
        <v>2.6125379999999998</v>
      </c>
      <c r="L2884" s="79">
        <f>+IF(ISNUMBER(DATA!O4179),DATA!O4179,"n/a")</f>
        <v>-3.2793999999999997E-2</v>
      </c>
      <c r="M2884" s="68"/>
      <c r="N2884" s="68"/>
      <c r="O2884" s="68"/>
      <c r="P2884" s="68"/>
      <c r="Q2884" s="68"/>
      <c r="S2884" s="72"/>
      <c r="U2884" s="72"/>
      <c r="W2884" s="72"/>
      <c r="Y2884" s="72"/>
    </row>
    <row r="2885" spans="1:25" s="71" customFormat="1" x14ac:dyDescent="0.2">
      <c r="A2885" s="68" t="s">
        <v>27</v>
      </c>
      <c r="B2885" s="68" t="s">
        <v>23</v>
      </c>
      <c r="C2885" s="68" t="s">
        <v>26</v>
      </c>
      <c r="D2885" s="68" t="s">
        <v>300</v>
      </c>
      <c r="E2885" s="89">
        <f>+IF(ISNUMBER(DATA!H4180),DATA!H4180,"n/a")</f>
        <v>2.329745</v>
      </c>
      <c r="F2885" s="79">
        <f>+IF(ISNUMBER(DATA!I4180),DATA!I4180,"n/a")</f>
        <v>5.9544E-2</v>
      </c>
      <c r="G2885" s="89">
        <f>+IF(ISNUMBER(DATA!J4180),DATA!J4180,"n/a")</f>
        <v>2.6167509999999998</v>
      </c>
      <c r="H2885" s="79">
        <f>+IF(ISNUMBER(DATA!K4180),DATA!K4180,"n/a")</f>
        <v>0.158023</v>
      </c>
      <c r="I2885" s="89">
        <f>+IF(ISNUMBER(DATA!L4180),DATA!L4180,"n/a")</f>
        <v>2.4526530000000002</v>
      </c>
      <c r="J2885" s="79">
        <f>+IF(ISNUMBER(DATA!M4180),DATA!M4180,"n/a")</f>
        <v>9.2105999999999993E-2</v>
      </c>
      <c r="K2885" s="89">
        <f>+IF(ISNUMBER(DATA!N4180),DATA!N4180,"n/a")</f>
        <v>2.3270040000000001</v>
      </c>
      <c r="L2885" s="79">
        <f>+IF(ISNUMBER(DATA!O4180),DATA!O4180,"n/a")</f>
        <v>3.8961999999999997E-2</v>
      </c>
      <c r="M2885" s="68"/>
      <c r="N2885" s="68"/>
      <c r="O2885" s="68"/>
      <c r="P2885" s="68"/>
      <c r="Q2885" s="68"/>
      <c r="S2885" s="72"/>
      <c r="U2885" s="72"/>
      <c r="W2885" s="72"/>
      <c r="Y2885" s="72"/>
    </row>
    <row r="2886" spans="1:25" s="71" customFormat="1" x14ac:dyDescent="0.2">
      <c r="A2886" s="68" t="s">
        <v>27</v>
      </c>
      <c r="B2886" s="68" t="s">
        <v>23</v>
      </c>
      <c r="C2886" s="68" t="s">
        <v>26</v>
      </c>
      <c r="D2886" s="68" t="s">
        <v>301</v>
      </c>
      <c r="E2886" s="89">
        <f>+IF(ISNUMBER(DATA!H4181),DATA!H4181,"n/a")</f>
        <v>2.2179340000000001</v>
      </c>
      <c r="F2886" s="79">
        <f>+IF(ISNUMBER(DATA!I4181),DATA!I4181,"n/a")</f>
        <v>5.1012000000000002E-2</v>
      </c>
      <c r="G2886" s="89">
        <f>+IF(ISNUMBER(DATA!J4181),DATA!J4181,"n/a")</f>
        <v>2.123354</v>
      </c>
      <c r="H2886" s="79">
        <f>+IF(ISNUMBER(DATA!K4181),DATA!K4181,"n/a")</f>
        <v>1.4485E-2</v>
      </c>
      <c r="I2886" s="89">
        <f>+IF(ISNUMBER(DATA!L4181),DATA!L4181,"n/a")</f>
        <v>2.1636549999999999</v>
      </c>
      <c r="J2886" s="79">
        <f>+IF(ISNUMBER(DATA!M4181),DATA!M4181,"n/a")</f>
        <v>3.2321999999999997E-2</v>
      </c>
      <c r="K2886" s="89">
        <f>+IF(ISNUMBER(DATA!N4181),DATA!N4181,"n/a")</f>
        <v>2.1387860000000001</v>
      </c>
      <c r="L2886" s="79">
        <f>+IF(ISNUMBER(DATA!O4181),DATA!O4181,"n/a")</f>
        <v>1.6983999999999999E-2</v>
      </c>
      <c r="M2886" s="68"/>
      <c r="N2886" s="68"/>
      <c r="O2886" s="68"/>
      <c r="P2886" s="68"/>
      <c r="Q2886" s="68"/>
      <c r="S2886" s="72"/>
      <c r="U2886" s="72"/>
      <c r="W2886" s="72"/>
      <c r="Y2886" s="72"/>
    </row>
    <row r="2887" spans="1:25" s="71" customFormat="1" x14ac:dyDescent="0.2">
      <c r="A2887" s="68" t="s">
        <v>27</v>
      </c>
      <c r="B2887" s="68" t="s">
        <v>23</v>
      </c>
      <c r="C2887" s="68" t="s">
        <v>26</v>
      </c>
      <c r="D2887" s="68" t="s">
        <v>302</v>
      </c>
      <c r="E2887" s="89">
        <f>+IF(ISNUMBER(DATA!H4182),DATA!H4182,"n/a")</f>
        <v>2.2638799999999999</v>
      </c>
      <c r="F2887" s="79">
        <f>+IF(ISNUMBER(DATA!I4182),DATA!I4182,"n/a")</f>
        <v>0.15823400000000001</v>
      </c>
      <c r="G2887" s="89">
        <f>+IF(ISNUMBER(DATA!J4182),DATA!J4182,"n/a")</f>
        <v>2.2671649999999999</v>
      </c>
      <c r="H2887" s="79">
        <f>+IF(ISNUMBER(DATA!K4182),DATA!K4182,"n/a")</f>
        <v>0.15324599999999999</v>
      </c>
      <c r="I2887" s="89">
        <f>+IF(ISNUMBER(DATA!L4182),DATA!L4182,"n/a")</f>
        <v>2.2535159999999999</v>
      </c>
      <c r="J2887" s="79">
        <f>+IF(ISNUMBER(DATA!M4182),DATA!M4182,"n/a")</f>
        <v>0.15351400000000001</v>
      </c>
      <c r="K2887" s="89">
        <f>+IF(ISNUMBER(DATA!N4182),DATA!N4182,"n/a")</f>
        <v>2.196123</v>
      </c>
      <c r="L2887" s="79">
        <f>+IF(ISNUMBER(DATA!O4182),DATA!O4182,"n/a")</f>
        <v>8.448E-2</v>
      </c>
      <c r="M2887" s="68"/>
      <c r="N2887" s="68"/>
      <c r="O2887" s="68"/>
      <c r="P2887" s="68"/>
      <c r="Q2887" s="68"/>
      <c r="S2887" s="72"/>
      <c r="U2887" s="72"/>
      <c r="W2887" s="72"/>
      <c r="Y2887" s="72"/>
    </row>
    <row r="2888" spans="1:25" s="71" customFormat="1" x14ac:dyDescent="0.2">
      <c r="A2888" s="68" t="s">
        <v>27</v>
      </c>
      <c r="B2888" s="68" t="s">
        <v>23</v>
      </c>
      <c r="C2888" s="68" t="s">
        <v>26</v>
      </c>
      <c r="D2888" s="68" t="s">
        <v>303</v>
      </c>
      <c r="E2888" s="89">
        <f>+IF(ISNUMBER(DATA!H4183),DATA!H4183,"n/a")</f>
        <v>2.1884030000000001</v>
      </c>
      <c r="F2888" s="79">
        <f>+IF(ISNUMBER(DATA!I4183),DATA!I4183,"n/a")</f>
        <v>2.7087E-2</v>
      </c>
      <c r="G2888" s="89">
        <f>+IF(ISNUMBER(DATA!J4183),DATA!J4183,"n/a")</f>
        <v>2.194728</v>
      </c>
      <c r="H2888" s="79">
        <f>+IF(ISNUMBER(DATA!K4183),DATA!K4183,"n/a")</f>
        <v>6.0907000000000003E-2</v>
      </c>
      <c r="I2888" s="89">
        <f>+IF(ISNUMBER(DATA!L4183),DATA!L4183,"n/a")</f>
        <v>2.1893440000000002</v>
      </c>
      <c r="J2888" s="79">
        <f>+IF(ISNUMBER(DATA!M4183),DATA!M4183,"n/a")</f>
        <v>7.8592999999999996E-2</v>
      </c>
      <c r="K2888" s="89">
        <f>+IF(ISNUMBER(DATA!N4183),DATA!N4183,"n/a")</f>
        <v>2.1865320000000001</v>
      </c>
      <c r="L2888" s="79">
        <f>+IF(ISNUMBER(DATA!O4183),DATA!O4183,"n/a")</f>
        <v>2.0001000000000001E-2</v>
      </c>
      <c r="M2888" s="68"/>
      <c r="N2888" s="68"/>
      <c r="O2888" s="68"/>
      <c r="P2888" s="68"/>
      <c r="Q2888" s="68"/>
      <c r="S2888" s="72"/>
      <c r="U2888" s="72"/>
      <c r="W2888" s="72"/>
      <c r="Y2888" s="72"/>
    </row>
    <row r="2889" spans="1:25" s="71" customFormat="1" x14ac:dyDescent="0.2">
      <c r="A2889" s="68" t="s">
        <v>27</v>
      </c>
      <c r="B2889" s="68" t="s">
        <v>23</v>
      </c>
      <c r="C2889" s="68" t="s">
        <v>26</v>
      </c>
      <c r="D2889" s="68" t="s">
        <v>304</v>
      </c>
      <c r="E2889" s="89">
        <f>+IF(ISNUMBER(DATA!H4184),DATA!H4184,"n/a")</f>
        <v>2.2201879999999998</v>
      </c>
      <c r="F2889" s="79">
        <f>+IF(ISNUMBER(DATA!I4184),DATA!I4184,"n/a")</f>
        <v>-7.1279999999999998E-3</v>
      </c>
      <c r="G2889" s="89">
        <f>+IF(ISNUMBER(DATA!J4184),DATA!J4184,"n/a")</f>
        <v>2.2534719999999999</v>
      </c>
      <c r="H2889" s="79">
        <f>+IF(ISNUMBER(DATA!K4184),DATA!K4184,"n/a")</f>
        <v>-3.2699999999999998E-4</v>
      </c>
      <c r="I2889" s="89">
        <f>+IF(ISNUMBER(DATA!L4184),DATA!L4184,"n/a")</f>
        <v>2.2550469999999998</v>
      </c>
      <c r="J2889" s="79">
        <f>+IF(ISNUMBER(DATA!M4184),DATA!M4184,"n/a")</f>
        <v>-1.7780000000000001E-3</v>
      </c>
      <c r="K2889" s="89">
        <f>+IF(ISNUMBER(DATA!N4184),DATA!N4184,"n/a")</f>
        <v>2.2564649999999999</v>
      </c>
      <c r="L2889" s="79">
        <f>+IF(ISNUMBER(DATA!O4184),DATA!O4184,"n/a")</f>
        <v>-7.2009999999999999E-3</v>
      </c>
      <c r="M2889" s="68"/>
      <c r="N2889" s="68"/>
      <c r="O2889" s="68"/>
      <c r="P2889" s="68"/>
      <c r="Q2889" s="68"/>
      <c r="S2889" s="72"/>
      <c r="U2889" s="72"/>
      <c r="W2889" s="72"/>
      <c r="Y2889" s="72"/>
    </row>
    <row r="2890" spans="1:25" s="71" customFormat="1" x14ac:dyDescent="0.2">
      <c r="A2890" s="68" t="s">
        <v>27</v>
      </c>
      <c r="B2890" s="68" t="s">
        <v>23</v>
      </c>
      <c r="C2890" s="68" t="s">
        <v>26</v>
      </c>
      <c r="D2890" s="68" t="s">
        <v>305</v>
      </c>
      <c r="E2890" s="89">
        <f>+IF(ISNUMBER(DATA!H4185),DATA!H4185,"n/a")</f>
        <v>2.3909669999999998</v>
      </c>
      <c r="F2890" s="79">
        <f>+IF(ISNUMBER(DATA!I4185),DATA!I4185,"n/a")</f>
        <v>-4.2220000000000001E-3</v>
      </c>
      <c r="G2890" s="89">
        <f>+IF(ISNUMBER(DATA!J4185),DATA!J4185,"n/a")</f>
        <v>2.4187059999999998</v>
      </c>
      <c r="H2890" s="79">
        <f>+IF(ISNUMBER(DATA!K4185),DATA!K4185,"n/a")</f>
        <v>2.6699999999999998E-4</v>
      </c>
      <c r="I2890" s="89">
        <f>+IF(ISNUMBER(DATA!L4185),DATA!L4185,"n/a")</f>
        <v>2.4331320000000001</v>
      </c>
      <c r="J2890" s="79">
        <f>+IF(ISNUMBER(DATA!M4185),DATA!M4185,"n/a")</f>
        <v>2.539E-3</v>
      </c>
      <c r="K2890" s="89">
        <f>+IF(ISNUMBER(DATA!N4185),DATA!N4185,"n/a")</f>
        <v>2.4291610000000001</v>
      </c>
      <c r="L2890" s="79">
        <f>+IF(ISNUMBER(DATA!O4185),DATA!O4185,"n/a")</f>
        <v>6.561E-3</v>
      </c>
      <c r="M2890" s="68"/>
      <c r="N2890" s="68"/>
      <c r="O2890" s="68"/>
      <c r="P2890" s="68"/>
      <c r="Q2890" s="68"/>
      <c r="S2890" s="72"/>
      <c r="U2890" s="72"/>
      <c r="W2890" s="72"/>
      <c r="Y2890" s="72"/>
    </row>
    <row r="2891" spans="1:25" s="71" customFormat="1" x14ac:dyDescent="0.2">
      <c r="A2891" s="68" t="s">
        <v>27</v>
      </c>
      <c r="B2891" s="68" t="s">
        <v>23</v>
      </c>
      <c r="C2891" s="68" t="s">
        <v>26</v>
      </c>
      <c r="D2891" s="68" t="s">
        <v>306</v>
      </c>
      <c r="E2891" s="89">
        <f>+IF(ISNUMBER(DATA!H4186),DATA!H4186,"n/a")</f>
        <v>2.1086830000000001</v>
      </c>
      <c r="F2891" s="79">
        <f>+IF(ISNUMBER(DATA!I4186),DATA!I4186,"n/a")</f>
        <v>-4.3736999999999998E-2</v>
      </c>
      <c r="G2891" s="89">
        <f>+IF(ISNUMBER(DATA!J4186),DATA!J4186,"n/a")</f>
        <v>2.1747730000000001</v>
      </c>
      <c r="H2891" s="79">
        <f>+IF(ISNUMBER(DATA!K4186),DATA!K4186,"n/a")</f>
        <v>-2.9558000000000001E-2</v>
      </c>
      <c r="I2891" s="89">
        <f>+IF(ISNUMBER(DATA!L4186),DATA!L4186,"n/a")</f>
        <v>2.1711649999999998</v>
      </c>
      <c r="J2891" s="79">
        <f>+IF(ISNUMBER(DATA!M4186),DATA!M4186,"n/a")</f>
        <v>-3.0530000000000002E-2</v>
      </c>
      <c r="K2891" s="89">
        <f>+IF(ISNUMBER(DATA!N4186),DATA!N4186,"n/a")</f>
        <v>2.2052139999999998</v>
      </c>
      <c r="L2891" s="79">
        <f>+IF(ISNUMBER(DATA!O4186),DATA!O4186,"n/a")</f>
        <v>-4.7169999999999998E-3</v>
      </c>
      <c r="M2891" s="68"/>
      <c r="N2891" s="68"/>
      <c r="O2891" s="68"/>
      <c r="P2891" s="68"/>
      <c r="Q2891" s="68"/>
      <c r="S2891" s="72"/>
      <c r="U2891" s="72"/>
      <c r="W2891" s="72"/>
      <c r="Y2891" s="72"/>
    </row>
    <row r="2892" spans="1:25" s="71" customFormat="1" x14ac:dyDescent="0.2">
      <c r="A2892" s="68" t="s">
        <v>27</v>
      </c>
      <c r="B2892" s="68" t="s">
        <v>23</v>
      </c>
      <c r="C2892" s="68" t="s">
        <v>26</v>
      </c>
      <c r="D2892" s="68" t="s">
        <v>307</v>
      </c>
      <c r="E2892" s="89">
        <f>+IF(ISNUMBER(DATA!H4187),DATA!H4187,"n/a")</f>
        <v>2.4969160000000001</v>
      </c>
      <c r="F2892" s="79">
        <f>+IF(ISNUMBER(DATA!I4187),DATA!I4187,"n/a")</f>
        <v>6.2940000000000001E-3</v>
      </c>
      <c r="G2892" s="89">
        <f>+IF(ISNUMBER(DATA!J4187),DATA!J4187,"n/a")</f>
        <v>2.3953929999999999</v>
      </c>
      <c r="H2892" s="79">
        <f>+IF(ISNUMBER(DATA!K4187),DATA!K4187,"n/a")</f>
        <v>-1.9532000000000001E-2</v>
      </c>
      <c r="I2892" s="89">
        <f>+IF(ISNUMBER(DATA!L4187),DATA!L4187,"n/a")</f>
        <v>2.5046349999999999</v>
      </c>
      <c r="J2892" s="79">
        <f>+IF(ISNUMBER(DATA!M4187),DATA!M4187,"n/a")</f>
        <v>2.4535000000000001E-2</v>
      </c>
      <c r="K2892" s="89">
        <f>+IF(ISNUMBER(DATA!N4187),DATA!N4187,"n/a")</f>
        <v>2.498742</v>
      </c>
      <c r="L2892" s="79">
        <f>+IF(ISNUMBER(DATA!O4187),DATA!O4187,"n/a")</f>
        <v>3.5399E-2</v>
      </c>
      <c r="M2892" s="68"/>
      <c r="N2892" s="68"/>
      <c r="O2892" s="68"/>
      <c r="P2892" s="68"/>
      <c r="Q2892" s="68"/>
      <c r="S2892" s="72"/>
      <c r="U2892" s="72"/>
      <c r="W2892" s="72"/>
      <c r="Y2892" s="72"/>
    </row>
    <row r="2893" spans="1:25" s="71" customFormat="1" x14ac:dyDescent="0.2">
      <c r="A2893" s="68" t="s">
        <v>27</v>
      </c>
      <c r="B2893" s="68" t="s">
        <v>23</v>
      </c>
      <c r="C2893" s="68" t="s">
        <v>26</v>
      </c>
      <c r="D2893" s="68" t="s">
        <v>308</v>
      </c>
      <c r="E2893" s="89">
        <f>+IF(ISNUMBER(DATA!H4188),DATA!H4188,"n/a")</f>
        <v>2.3490129999999998</v>
      </c>
      <c r="F2893" s="79">
        <f>+IF(ISNUMBER(DATA!I4188),DATA!I4188,"n/a")</f>
        <v>-6.3885999999999998E-2</v>
      </c>
      <c r="G2893" s="89">
        <f>+IF(ISNUMBER(DATA!J4188),DATA!J4188,"n/a")</f>
        <v>2.3737349999999999</v>
      </c>
      <c r="H2893" s="79">
        <f>+IF(ISNUMBER(DATA!K4188),DATA!K4188,"n/a")</f>
        <v>-3.4742000000000002E-2</v>
      </c>
      <c r="I2893" s="89">
        <f>+IF(ISNUMBER(DATA!L4188),DATA!L4188,"n/a")</f>
        <v>2.3599450000000002</v>
      </c>
      <c r="J2893" s="79">
        <f>+IF(ISNUMBER(DATA!M4188),DATA!M4188,"n/a")</f>
        <v>-4.4088000000000002E-2</v>
      </c>
      <c r="K2893" s="89">
        <f>+IF(ISNUMBER(DATA!N4188),DATA!N4188,"n/a")</f>
        <v>2.453373</v>
      </c>
      <c r="L2893" s="79">
        <f>+IF(ISNUMBER(DATA!O4188),DATA!O4188,"n/a")</f>
        <v>-1.4215E-2</v>
      </c>
      <c r="M2893" s="68"/>
      <c r="N2893" s="68"/>
      <c r="O2893" s="68"/>
      <c r="P2893" s="68"/>
      <c r="Q2893" s="68"/>
      <c r="S2893" s="72"/>
      <c r="U2893" s="72"/>
      <c r="W2893" s="72"/>
      <c r="Y2893" s="72"/>
    </row>
    <row r="2894" spans="1:25" s="71" customFormat="1" x14ac:dyDescent="0.2">
      <c r="A2894" s="68" t="s">
        <v>27</v>
      </c>
      <c r="B2894" s="68" t="s">
        <v>23</v>
      </c>
      <c r="C2894" s="68" t="s">
        <v>26</v>
      </c>
      <c r="D2894" s="68" t="s">
        <v>309</v>
      </c>
      <c r="E2894" s="89">
        <f>+IF(ISNUMBER(DATA!H4189),DATA!H4189,"n/a")</f>
        <v>2.207802</v>
      </c>
      <c r="F2894" s="79">
        <f>+IF(ISNUMBER(DATA!I4189),DATA!I4189,"n/a")</f>
        <v>4.2491000000000001E-2</v>
      </c>
      <c r="G2894" s="89">
        <f>+IF(ISNUMBER(DATA!J4189),DATA!J4189,"n/a")</f>
        <v>2.1253449999999998</v>
      </c>
      <c r="H2894" s="79">
        <f>+IF(ISNUMBER(DATA!K4189),DATA!K4189,"n/a")</f>
        <v>1.222E-2</v>
      </c>
      <c r="I2894" s="89">
        <f>+IF(ISNUMBER(DATA!L4189),DATA!L4189,"n/a")</f>
        <v>2.160533</v>
      </c>
      <c r="J2894" s="79">
        <f>+IF(ISNUMBER(DATA!M4189),DATA!M4189,"n/a")</f>
        <v>2.7172999999999999E-2</v>
      </c>
      <c r="K2894" s="89">
        <f>+IF(ISNUMBER(DATA!N4189),DATA!N4189,"n/a")</f>
        <v>2.1345450000000001</v>
      </c>
      <c r="L2894" s="79">
        <f>+IF(ISNUMBER(DATA!O4189),DATA!O4189,"n/a")</f>
        <v>1.2895999999999999E-2</v>
      </c>
      <c r="M2894" s="68"/>
      <c r="N2894" s="68"/>
      <c r="O2894" s="68"/>
      <c r="P2894" s="68"/>
      <c r="Q2894" s="68"/>
      <c r="S2894" s="72"/>
      <c r="U2894" s="72"/>
      <c r="W2894" s="72"/>
      <c r="Y2894" s="72"/>
    </row>
    <row r="2895" spans="1:25" s="71" customFormat="1" x14ac:dyDescent="0.2">
      <c r="A2895" s="68" t="s">
        <v>27</v>
      </c>
      <c r="B2895" s="68" t="s">
        <v>23</v>
      </c>
      <c r="C2895" s="68" t="s">
        <v>26</v>
      </c>
      <c r="D2895" s="68" t="s">
        <v>310</v>
      </c>
      <c r="E2895" s="89">
        <f>+IF(ISNUMBER(DATA!H4190),DATA!H4190,"n/a")</f>
        <v>2.5321799999999999</v>
      </c>
      <c r="F2895" s="79">
        <f>+IF(ISNUMBER(DATA!I4190),DATA!I4190,"n/a")</f>
        <v>7.6458999999999999E-2</v>
      </c>
      <c r="G2895" s="89">
        <f>+IF(ISNUMBER(DATA!J4190),DATA!J4190,"n/a")</f>
        <v>2.545709</v>
      </c>
      <c r="H2895" s="79">
        <f>+IF(ISNUMBER(DATA!K4190),DATA!K4190,"n/a")</f>
        <v>7.0926000000000003E-2</v>
      </c>
      <c r="I2895" s="89">
        <f>+IF(ISNUMBER(DATA!L4190),DATA!L4190,"n/a")</f>
        <v>2.5226999999999999</v>
      </c>
      <c r="J2895" s="79">
        <f>+IF(ISNUMBER(DATA!M4190),DATA!M4190,"n/a")</f>
        <v>7.6118000000000005E-2</v>
      </c>
      <c r="K2895" s="89">
        <f>+IF(ISNUMBER(DATA!N4190),DATA!N4190,"n/a")</f>
        <v>2.4193250000000002</v>
      </c>
      <c r="L2895" s="79">
        <f>+IF(ISNUMBER(DATA!O4190),DATA!O4190,"n/a")</f>
        <v>3.9870000000000003E-2</v>
      </c>
      <c r="M2895" s="68"/>
      <c r="N2895" s="68"/>
      <c r="O2895" s="68"/>
      <c r="P2895" s="68"/>
      <c r="Q2895" s="68"/>
      <c r="S2895" s="72"/>
      <c r="U2895" s="72"/>
      <c r="W2895" s="72"/>
      <c r="Y2895" s="72"/>
    </row>
    <row r="2896" spans="1:25" s="71" customFormat="1" x14ac:dyDescent="0.2">
      <c r="A2896" s="68" t="s">
        <v>27</v>
      </c>
      <c r="B2896" s="68" t="s">
        <v>23</v>
      </c>
      <c r="C2896" s="68" t="s">
        <v>26</v>
      </c>
      <c r="D2896" s="68" t="s">
        <v>311</v>
      </c>
      <c r="E2896" s="89">
        <f>+IF(ISNUMBER(DATA!H4191),DATA!H4191,"n/a")</f>
        <v>2.0817130000000001</v>
      </c>
      <c r="F2896" s="79">
        <f>+IF(ISNUMBER(DATA!I4191),DATA!I4191,"n/a")</f>
        <v>-3.2600999999999998E-2</v>
      </c>
      <c r="G2896" s="89">
        <f>+IF(ISNUMBER(DATA!J4191),DATA!J4191,"n/a")</f>
        <v>2.1248239999999998</v>
      </c>
      <c r="H2896" s="79">
        <f>+IF(ISNUMBER(DATA!K4191),DATA!K4191,"n/a")</f>
        <v>-3.5496E-2</v>
      </c>
      <c r="I2896" s="89">
        <f>+IF(ISNUMBER(DATA!L4191),DATA!L4191,"n/a")</f>
        <v>2.1065119999999999</v>
      </c>
      <c r="J2896" s="79">
        <f>+IF(ISNUMBER(DATA!M4191),DATA!M4191,"n/a")</f>
        <v>-3.8642000000000003E-2</v>
      </c>
      <c r="K2896" s="89">
        <f>+IF(ISNUMBER(DATA!N4191),DATA!N4191,"n/a")</f>
        <v>2.1207389999999999</v>
      </c>
      <c r="L2896" s="79">
        <f>+IF(ISNUMBER(DATA!O4191),DATA!O4191,"n/a")</f>
        <v>-2.4556000000000001E-2</v>
      </c>
      <c r="M2896" s="68"/>
      <c r="N2896" s="68"/>
      <c r="O2896" s="68"/>
      <c r="P2896" s="68"/>
      <c r="Q2896" s="68"/>
      <c r="S2896" s="72"/>
      <c r="U2896" s="72"/>
      <c r="W2896" s="72"/>
      <c r="Y2896" s="72"/>
    </row>
    <row r="2897" spans="1:25" s="71" customFormat="1" x14ac:dyDescent="0.2">
      <c r="A2897" s="68" t="s">
        <v>27</v>
      </c>
      <c r="B2897" s="68" t="s">
        <v>23</v>
      </c>
      <c r="C2897" s="68" t="s">
        <v>26</v>
      </c>
      <c r="D2897" s="68" t="s">
        <v>312</v>
      </c>
      <c r="E2897" s="89">
        <f>+IF(ISNUMBER(DATA!H4192),DATA!H4192,"n/a")</f>
        <v>2.6505320000000001</v>
      </c>
      <c r="F2897" s="79">
        <f>+IF(ISNUMBER(DATA!I4192),DATA!I4192,"n/a")</f>
        <v>5.5483999999999999E-2</v>
      </c>
      <c r="G2897" s="89">
        <f>+IF(ISNUMBER(DATA!J4192),DATA!J4192,"n/a")</f>
        <v>2.595682</v>
      </c>
      <c r="H2897" s="79">
        <f>+IF(ISNUMBER(DATA!K4192),DATA!K4192,"n/a")</f>
        <v>3.8262999999999998E-2</v>
      </c>
      <c r="I2897" s="89">
        <f>+IF(ISNUMBER(DATA!L4192),DATA!L4192,"n/a")</f>
        <v>2.5495380000000001</v>
      </c>
      <c r="J2897" s="79">
        <f>+IF(ISNUMBER(DATA!M4192),DATA!M4192,"n/a")</f>
        <v>2.3084E-2</v>
      </c>
      <c r="K2897" s="89">
        <f>+IF(ISNUMBER(DATA!N4192),DATA!N4192,"n/a")</f>
        <v>2.6432090000000001</v>
      </c>
      <c r="L2897" s="79">
        <f>+IF(ISNUMBER(DATA!O4192),DATA!O4192,"n/a")</f>
        <v>5.6673000000000001E-2</v>
      </c>
      <c r="M2897" s="68"/>
      <c r="N2897" s="68"/>
      <c r="O2897" s="68"/>
      <c r="P2897" s="68"/>
      <c r="Q2897" s="68"/>
      <c r="S2897" s="72"/>
      <c r="U2897" s="72"/>
      <c r="W2897" s="72"/>
      <c r="Y2897" s="72"/>
    </row>
    <row r="2898" spans="1:25" s="71" customFormat="1" x14ac:dyDescent="0.2">
      <c r="A2898" s="68" t="s">
        <v>27</v>
      </c>
      <c r="B2898" s="68" t="s">
        <v>23</v>
      </c>
      <c r="C2898" s="68" t="s">
        <v>26</v>
      </c>
      <c r="D2898" s="68" t="s">
        <v>313</v>
      </c>
      <c r="E2898" s="89">
        <f>+IF(ISNUMBER(DATA!H4193),DATA!H4193,"n/a")</f>
        <v>2.6696710000000001</v>
      </c>
      <c r="F2898" s="79">
        <f>+IF(ISNUMBER(DATA!I4193),DATA!I4193,"n/a")</f>
        <v>-5.5799999999999999E-3</v>
      </c>
      <c r="G2898" s="89">
        <f>+IF(ISNUMBER(DATA!J4193),DATA!J4193,"n/a")</f>
        <v>2.8001710000000002</v>
      </c>
      <c r="H2898" s="79">
        <f>+IF(ISNUMBER(DATA!K4193),DATA!K4193,"n/a")</f>
        <v>-7.5339999999999999E-3</v>
      </c>
      <c r="I2898" s="89">
        <f>+IF(ISNUMBER(DATA!L4193),DATA!L4193,"n/a")</f>
        <v>2.7355360000000002</v>
      </c>
      <c r="J2898" s="79">
        <f>+IF(ISNUMBER(DATA!M4193),DATA!M4193,"n/a")</f>
        <v>1.341E-2</v>
      </c>
      <c r="K2898" s="89">
        <f>+IF(ISNUMBER(DATA!N4193),DATA!N4193,"n/a")</f>
        <v>2.7424979999999999</v>
      </c>
      <c r="L2898" s="79">
        <f>+IF(ISNUMBER(DATA!O4193),DATA!O4193,"n/a")</f>
        <v>5.7216999999999997E-2</v>
      </c>
      <c r="M2898" s="68"/>
      <c r="N2898" s="68"/>
      <c r="O2898" s="68"/>
      <c r="P2898" s="68"/>
      <c r="Q2898" s="68"/>
      <c r="S2898" s="72"/>
      <c r="U2898" s="72"/>
      <c r="W2898" s="72"/>
      <c r="Y2898" s="72"/>
    </row>
    <row r="2899" spans="1:25" s="71" customFormat="1" x14ac:dyDescent="0.2">
      <c r="A2899" s="68" t="s">
        <v>27</v>
      </c>
      <c r="B2899" s="68" t="s">
        <v>23</v>
      </c>
      <c r="C2899" s="68" t="s">
        <v>26</v>
      </c>
      <c r="D2899" s="68" t="s">
        <v>314</v>
      </c>
      <c r="E2899" s="89">
        <f>+IF(ISNUMBER(DATA!H4194),DATA!H4194,"n/a")</f>
        <v>2.4494500000000001</v>
      </c>
      <c r="F2899" s="79">
        <f>+IF(ISNUMBER(DATA!I4194),DATA!I4194,"n/a")</f>
        <v>0.15556900000000001</v>
      </c>
      <c r="G2899" s="89">
        <f>+IF(ISNUMBER(DATA!J4194),DATA!J4194,"n/a")</f>
        <v>2.425325</v>
      </c>
      <c r="H2899" s="79">
        <f>+IF(ISNUMBER(DATA!K4194),DATA!K4194,"n/a")</f>
        <v>0.16753499999999999</v>
      </c>
      <c r="I2899" s="89">
        <f>+IF(ISNUMBER(DATA!L4194),DATA!L4194,"n/a")</f>
        <v>2.4869219999999999</v>
      </c>
      <c r="J2899" s="79">
        <f>+IF(ISNUMBER(DATA!M4194),DATA!M4194,"n/a")</f>
        <v>0.19852</v>
      </c>
      <c r="K2899" s="89">
        <f>+IF(ISNUMBER(DATA!N4194),DATA!N4194,"n/a")</f>
        <v>2.2497280000000002</v>
      </c>
      <c r="L2899" s="79">
        <f>+IF(ISNUMBER(DATA!O4194),DATA!O4194,"n/a")</f>
        <v>8.5646E-2</v>
      </c>
      <c r="M2899" s="68"/>
      <c r="N2899" s="68"/>
      <c r="O2899" s="68"/>
      <c r="P2899" s="68"/>
      <c r="Q2899" s="68"/>
      <c r="S2899" s="72"/>
      <c r="U2899" s="72"/>
      <c r="W2899" s="72"/>
      <c r="Y2899" s="72"/>
    </row>
    <row r="2900" spans="1:25" s="71" customFormat="1" x14ac:dyDescent="0.2">
      <c r="A2900" s="68" t="s">
        <v>27</v>
      </c>
      <c r="B2900" s="68" t="s">
        <v>23</v>
      </c>
      <c r="C2900" s="68" t="s">
        <v>26</v>
      </c>
      <c r="D2900" s="68" t="s">
        <v>315</v>
      </c>
      <c r="E2900" s="89">
        <f>+IF(ISNUMBER(DATA!H4195),DATA!H4195,"n/a")</f>
        <v>2.3110689999999998</v>
      </c>
      <c r="F2900" s="79">
        <f>+IF(ISNUMBER(DATA!I4195),DATA!I4195,"n/a")</f>
        <v>-5.1785999999999999E-2</v>
      </c>
      <c r="G2900" s="89">
        <f>+IF(ISNUMBER(DATA!J4195),DATA!J4195,"n/a")</f>
        <v>2.3970560000000001</v>
      </c>
      <c r="H2900" s="79">
        <f>+IF(ISNUMBER(DATA!K4195),DATA!K4195,"n/a")</f>
        <v>-5.6059999999999999E-2</v>
      </c>
      <c r="I2900" s="89">
        <f>+IF(ISNUMBER(DATA!L4195),DATA!L4195,"n/a")</f>
        <v>2.4348800000000002</v>
      </c>
      <c r="J2900" s="79">
        <f>+IF(ISNUMBER(DATA!M4195),DATA!M4195,"n/a")</f>
        <v>-3.3885999999999999E-2</v>
      </c>
      <c r="K2900" s="89">
        <f>+IF(ISNUMBER(DATA!N4195),DATA!N4195,"n/a")</f>
        <v>2.492165</v>
      </c>
      <c r="L2900" s="79">
        <f>+IF(ISNUMBER(DATA!O4195),DATA!O4195,"n/a")</f>
        <v>-1.5656E-2</v>
      </c>
      <c r="M2900" s="68"/>
      <c r="N2900" s="68"/>
      <c r="O2900" s="68"/>
      <c r="P2900" s="68"/>
      <c r="Q2900" s="68"/>
      <c r="S2900" s="72"/>
      <c r="U2900" s="72"/>
      <c r="W2900" s="72"/>
      <c r="Y2900" s="72"/>
    </row>
    <row r="2901" spans="1:25" s="71" customFormat="1" x14ac:dyDescent="0.2">
      <c r="A2901" s="68" t="s">
        <v>27</v>
      </c>
      <c r="B2901" s="68" t="s">
        <v>23</v>
      </c>
      <c r="C2901" s="68" t="s">
        <v>26</v>
      </c>
      <c r="D2901" s="68" t="s">
        <v>316</v>
      </c>
      <c r="E2901" s="89">
        <f>+IF(ISNUMBER(DATA!H4196),DATA!H4196,"n/a")</f>
        <v>2.1797179999999998</v>
      </c>
      <c r="F2901" s="79">
        <f>+IF(ISNUMBER(DATA!I4196),DATA!I4196,"n/a")</f>
        <v>-4.0504999999999999E-2</v>
      </c>
      <c r="G2901" s="89">
        <f>+IF(ISNUMBER(DATA!J4196),DATA!J4196,"n/a")</f>
        <v>2.2387860000000002</v>
      </c>
      <c r="H2901" s="79">
        <f>+IF(ISNUMBER(DATA!K4196),DATA!K4196,"n/a")</f>
        <v>-3.3465000000000002E-2</v>
      </c>
      <c r="I2901" s="89">
        <f>+IF(ISNUMBER(DATA!L4196),DATA!L4196,"n/a")</f>
        <v>2.295811</v>
      </c>
      <c r="J2901" s="79">
        <f>+IF(ISNUMBER(DATA!M4196),DATA!M4196,"n/a")</f>
        <v>-1.0451999999999999E-2</v>
      </c>
      <c r="K2901" s="89">
        <f>+IF(ISNUMBER(DATA!N4196),DATA!N4196,"n/a")</f>
        <v>2.3284549999999999</v>
      </c>
      <c r="L2901" s="79">
        <f>+IF(ISNUMBER(DATA!O4196),DATA!O4196,"n/a")</f>
        <v>-1.4229E-2</v>
      </c>
      <c r="M2901" s="68"/>
      <c r="N2901" s="68"/>
      <c r="O2901" s="68"/>
      <c r="P2901" s="68"/>
      <c r="Q2901" s="68"/>
      <c r="S2901" s="72"/>
      <c r="U2901" s="72"/>
      <c r="W2901" s="72"/>
      <c r="Y2901" s="72"/>
    </row>
    <row r="2902" spans="1:25" s="71" customFormat="1" x14ac:dyDescent="0.2">
      <c r="A2902" s="68" t="s">
        <v>27</v>
      </c>
      <c r="B2902" s="68" t="s">
        <v>23</v>
      </c>
      <c r="C2902" s="68" t="s">
        <v>26</v>
      </c>
      <c r="D2902" s="68" t="s">
        <v>317</v>
      </c>
      <c r="E2902" s="89">
        <f>+IF(ISNUMBER(DATA!H4197),DATA!H4197,"n/a")</f>
        <v>2.3058779999999999</v>
      </c>
      <c r="F2902" s="79">
        <f>+IF(ISNUMBER(DATA!I4197),DATA!I4197,"n/a")</f>
        <v>-0.13249</v>
      </c>
      <c r="G2902" s="89">
        <f>+IF(ISNUMBER(DATA!J4197),DATA!J4197,"n/a")</f>
        <v>2.3241290000000001</v>
      </c>
      <c r="H2902" s="79">
        <f>+IF(ISNUMBER(DATA!K4197),DATA!K4197,"n/a")</f>
        <v>-0.12331400000000001</v>
      </c>
      <c r="I2902" s="89">
        <f>+IF(ISNUMBER(DATA!L4197),DATA!L4197,"n/a")</f>
        <v>2.5371130000000002</v>
      </c>
      <c r="J2902" s="79">
        <f>+IF(ISNUMBER(DATA!M4197),DATA!M4197,"n/a")</f>
        <v>-4.3352000000000002E-2</v>
      </c>
      <c r="K2902" s="89">
        <f>+IF(ISNUMBER(DATA!N4197),DATA!N4197,"n/a")</f>
        <v>2.6341480000000002</v>
      </c>
      <c r="L2902" s="79">
        <f>+IF(ISNUMBER(DATA!O4197),DATA!O4197,"n/a")</f>
        <v>7.4970000000000002E-3</v>
      </c>
      <c r="M2902" s="68"/>
      <c r="N2902" s="68"/>
      <c r="O2902" s="68"/>
      <c r="P2902" s="68"/>
      <c r="Q2902" s="68"/>
      <c r="S2902" s="72"/>
      <c r="U2902" s="72"/>
      <c r="W2902" s="72"/>
      <c r="Y2902" s="72"/>
    </row>
    <row r="2903" spans="1:25" s="71" customFormat="1" x14ac:dyDescent="0.2">
      <c r="A2903" s="68" t="s">
        <v>27</v>
      </c>
      <c r="B2903" s="68" t="s">
        <v>23</v>
      </c>
      <c r="C2903" s="68" t="s">
        <v>26</v>
      </c>
      <c r="D2903" s="68" t="s">
        <v>318</v>
      </c>
      <c r="E2903" s="89">
        <f>+IF(ISNUMBER(DATA!H4198),DATA!H4198,"n/a")</f>
        <v>2.7709619999999999</v>
      </c>
      <c r="F2903" s="79">
        <f>+IF(ISNUMBER(DATA!I4198),DATA!I4198,"n/a")</f>
        <v>-2.6266000000000001E-2</v>
      </c>
      <c r="G2903" s="89">
        <f>+IF(ISNUMBER(DATA!J4198),DATA!J4198,"n/a")</f>
        <v>2.8355269999999999</v>
      </c>
      <c r="H2903" s="79">
        <f>+IF(ISNUMBER(DATA!K4198),DATA!K4198,"n/a")</f>
        <v>3.4050999999999998E-2</v>
      </c>
      <c r="I2903" s="89">
        <f>+IF(ISNUMBER(DATA!L4198),DATA!L4198,"n/a")</f>
        <v>2.8594949999999999</v>
      </c>
      <c r="J2903" s="79">
        <f>+IF(ISNUMBER(DATA!M4198),DATA!M4198,"n/a")</f>
        <v>4.5629999999999997E-2</v>
      </c>
      <c r="K2903" s="89">
        <f>+IF(ISNUMBER(DATA!N4198),DATA!N4198,"n/a")</f>
        <v>2.816878</v>
      </c>
      <c r="L2903" s="79">
        <f>+IF(ISNUMBER(DATA!O4198),DATA!O4198,"n/a")</f>
        <v>5.7190999999999999E-2</v>
      </c>
      <c r="M2903" s="68"/>
      <c r="N2903" s="68"/>
      <c r="O2903" s="68"/>
      <c r="P2903" s="68"/>
      <c r="Q2903" s="68"/>
      <c r="S2903" s="72"/>
      <c r="U2903" s="72"/>
      <c r="W2903" s="72"/>
      <c r="Y2903" s="72"/>
    </row>
    <row r="2904" spans="1:25" s="71" customFormat="1" x14ac:dyDescent="0.2">
      <c r="A2904" s="68" t="s">
        <v>27</v>
      </c>
      <c r="B2904" s="68" t="s">
        <v>23</v>
      </c>
      <c r="C2904" s="68" t="s">
        <v>26</v>
      </c>
      <c r="D2904" s="68" t="s">
        <v>319</v>
      </c>
      <c r="E2904" s="89">
        <f>+IF(ISNUMBER(DATA!H4199),DATA!H4199,"n/a")</f>
        <v>2.3988550000000002</v>
      </c>
      <c r="F2904" s="79">
        <f>+IF(ISNUMBER(DATA!I4199),DATA!I4199,"n/a")</f>
        <v>-0.14646500000000001</v>
      </c>
      <c r="G2904" s="89">
        <f>+IF(ISNUMBER(DATA!J4199),DATA!J4199,"n/a")</f>
        <v>2.404884</v>
      </c>
      <c r="H2904" s="79">
        <f>+IF(ISNUMBER(DATA!K4199),DATA!K4199,"n/a")</f>
        <v>-0.14113600000000001</v>
      </c>
      <c r="I2904" s="89">
        <f>+IF(ISNUMBER(DATA!L4199),DATA!L4199,"n/a")</f>
        <v>2.4019780000000002</v>
      </c>
      <c r="J2904" s="79">
        <f>+IF(ISNUMBER(DATA!M4199),DATA!M4199,"n/a")</f>
        <v>-0.140343</v>
      </c>
      <c r="K2904" s="89">
        <f>+IF(ISNUMBER(DATA!N4199),DATA!N4199,"n/a")</f>
        <v>2.587377</v>
      </c>
      <c r="L2904" s="79">
        <f>+IF(ISNUMBER(DATA!O4199),DATA!O4199,"n/a")</f>
        <v>-8.4929000000000004E-2</v>
      </c>
      <c r="M2904" s="68"/>
      <c r="N2904" s="68"/>
      <c r="O2904" s="68"/>
      <c r="P2904" s="68"/>
      <c r="Q2904" s="68"/>
      <c r="S2904" s="72"/>
      <c r="U2904" s="72"/>
      <c r="W2904" s="72"/>
      <c r="Y2904" s="72"/>
    </row>
    <row r="2905" spans="1:25" s="71" customFormat="1" x14ac:dyDescent="0.2">
      <c r="A2905" s="68" t="s">
        <v>27</v>
      </c>
      <c r="B2905" s="68" t="s">
        <v>23</v>
      </c>
      <c r="C2905" s="68" t="s">
        <v>26</v>
      </c>
      <c r="D2905" s="68" t="s">
        <v>320</v>
      </c>
      <c r="E2905" s="89">
        <f>+IF(ISNUMBER(DATA!H4200),DATA!H4200,"n/a")</f>
        <v>2.6395029999999999</v>
      </c>
      <c r="F2905" s="79">
        <f>+IF(ISNUMBER(DATA!I4200),DATA!I4200,"n/a")</f>
        <v>4.2180000000000004E-3</v>
      </c>
      <c r="G2905" s="89">
        <f>+IF(ISNUMBER(DATA!J4200),DATA!J4200,"n/a")</f>
        <v>2.6231949999999999</v>
      </c>
      <c r="H2905" s="79">
        <f>+IF(ISNUMBER(DATA!K4200),DATA!K4200,"n/a")</f>
        <v>-2.0173E-2</v>
      </c>
      <c r="I2905" s="89">
        <f>+IF(ISNUMBER(DATA!L4200),DATA!L4200,"n/a")</f>
        <v>2.5838040000000002</v>
      </c>
      <c r="J2905" s="79">
        <f>+IF(ISNUMBER(DATA!M4200),DATA!M4200,"n/a")</f>
        <v>-6.5912999999999999E-2</v>
      </c>
      <c r="K2905" s="89">
        <f>+IF(ISNUMBER(DATA!N4200),DATA!N4200,"n/a")</f>
        <v>2.6204519999999998</v>
      </c>
      <c r="L2905" s="79">
        <f>+IF(ISNUMBER(DATA!O4200),DATA!O4200,"n/a")</f>
        <v>-5.2268000000000002E-2</v>
      </c>
      <c r="M2905" s="68"/>
      <c r="N2905" s="68"/>
      <c r="O2905" s="68"/>
      <c r="P2905" s="68"/>
      <c r="Q2905" s="68"/>
      <c r="S2905" s="72"/>
      <c r="U2905" s="72"/>
      <c r="W2905" s="72"/>
      <c r="Y2905" s="72"/>
    </row>
    <row r="2906" spans="1:25" s="71" customFormat="1" x14ac:dyDescent="0.2">
      <c r="A2906" s="68" t="s">
        <v>27</v>
      </c>
      <c r="B2906" s="68" t="s">
        <v>23</v>
      </c>
      <c r="C2906" s="68" t="s">
        <v>26</v>
      </c>
      <c r="D2906" s="68" t="s">
        <v>321</v>
      </c>
      <c r="E2906" s="89">
        <f>+IF(ISNUMBER(DATA!H4201),DATA!H4201,"n/a")</f>
        <v>2.9712580000000002</v>
      </c>
      <c r="F2906" s="79">
        <f>+IF(ISNUMBER(DATA!I4201),DATA!I4201,"n/a")</f>
        <v>-4.3620000000000004E-3</v>
      </c>
      <c r="G2906" s="89">
        <f>+IF(ISNUMBER(DATA!J4201),DATA!J4201,"n/a")</f>
        <v>3.0217369999999999</v>
      </c>
      <c r="H2906" s="79">
        <f>+IF(ISNUMBER(DATA!K4201),DATA!K4201,"n/a")</f>
        <v>3.0143E-2</v>
      </c>
      <c r="I2906" s="89">
        <f>+IF(ISNUMBER(DATA!L4201),DATA!L4201,"n/a")</f>
        <v>3.0769549999999999</v>
      </c>
      <c r="J2906" s="79">
        <f>+IF(ISNUMBER(DATA!M4201),DATA!M4201,"n/a")</f>
        <v>3.6343E-2</v>
      </c>
      <c r="K2906" s="89">
        <f>+IF(ISNUMBER(DATA!N4201),DATA!N4201,"n/a")</f>
        <v>3.0718809999999999</v>
      </c>
      <c r="L2906" s="79">
        <f>+IF(ISNUMBER(DATA!O4201),DATA!O4201,"n/a")</f>
        <v>5.6016000000000003E-2</v>
      </c>
      <c r="M2906" s="68"/>
      <c r="N2906" s="68"/>
      <c r="O2906" s="68"/>
      <c r="P2906" s="68"/>
      <c r="Q2906" s="68"/>
      <c r="S2906" s="72"/>
      <c r="U2906" s="72"/>
      <c r="W2906" s="72"/>
      <c r="Y2906" s="72"/>
    </row>
    <row r="2907" spans="1:25" s="71" customFormat="1" x14ac:dyDescent="0.2">
      <c r="A2907" s="68" t="s">
        <v>27</v>
      </c>
      <c r="B2907" s="68" t="s">
        <v>23</v>
      </c>
      <c r="C2907" s="68" t="s">
        <v>26</v>
      </c>
      <c r="D2907" s="68" t="s">
        <v>322</v>
      </c>
      <c r="E2907" s="89">
        <f>+IF(ISNUMBER(DATA!H4202),DATA!H4202,"n/a")</f>
        <v>2.8432490000000001</v>
      </c>
      <c r="F2907" s="79">
        <f>+IF(ISNUMBER(DATA!I4202),DATA!I4202,"n/a")</f>
        <v>0.15416099999999999</v>
      </c>
      <c r="G2907" s="89">
        <f>+IF(ISNUMBER(DATA!J4202),DATA!J4202,"n/a")</f>
        <v>2.7079200000000001</v>
      </c>
      <c r="H2907" s="79">
        <f>+IF(ISNUMBER(DATA!K4202),DATA!K4202,"n/a")</f>
        <v>7.2437000000000001E-2</v>
      </c>
      <c r="I2907" s="89">
        <f>+IF(ISNUMBER(DATA!L4202),DATA!L4202,"n/a")</f>
        <v>2.8032810000000001</v>
      </c>
      <c r="J2907" s="79">
        <f>+IF(ISNUMBER(DATA!M4202),DATA!M4202,"n/a")</f>
        <v>7.9854999999999995E-2</v>
      </c>
      <c r="K2907" s="89">
        <f>+IF(ISNUMBER(DATA!N4202),DATA!N4202,"n/a")</f>
        <v>2.5709680000000001</v>
      </c>
      <c r="L2907" s="79">
        <f>+IF(ISNUMBER(DATA!O4202),DATA!O4202,"n/a")</f>
        <v>2.5360000000000001E-3</v>
      </c>
      <c r="M2907" s="68"/>
      <c r="N2907" s="68"/>
      <c r="O2907" s="68"/>
      <c r="P2907" s="68"/>
      <c r="Q2907" s="68"/>
      <c r="S2907" s="72"/>
      <c r="U2907" s="72"/>
      <c r="W2907" s="72"/>
      <c r="Y2907" s="72"/>
    </row>
    <row r="2908" spans="1:25" s="71" customFormat="1" x14ac:dyDescent="0.2">
      <c r="A2908" s="68" t="s">
        <v>27</v>
      </c>
      <c r="B2908" s="68" t="s">
        <v>23</v>
      </c>
      <c r="C2908" s="68" t="s">
        <v>26</v>
      </c>
      <c r="D2908" s="68" t="s">
        <v>323</v>
      </c>
      <c r="E2908" s="89">
        <f>+IF(ISNUMBER(DATA!H4203),DATA!H4203,"n/a")</f>
        <v>2.272376</v>
      </c>
      <c r="F2908" s="79">
        <f>+IF(ISNUMBER(DATA!I4203),DATA!I4203,"n/a")</f>
        <v>-2.6589999999999999E-3</v>
      </c>
      <c r="G2908" s="89">
        <f>+IF(ISNUMBER(DATA!J4203),DATA!J4203,"n/a")</f>
        <v>2.2398210000000001</v>
      </c>
      <c r="H2908" s="79">
        <f>+IF(ISNUMBER(DATA!K4203),DATA!K4203,"n/a")</f>
        <v>-1.9238000000000002E-2</v>
      </c>
      <c r="I2908" s="89">
        <f>+IF(ISNUMBER(DATA!L4203),DATA!L4203,"n/a")</f>
        <v>2.2737470000000002</v>
      </c>
      <c r="J2908" s="79">
        <f>+IF(ISNUMBER(DATA!M4203),DATA!M4203,"n/a")</f>
        <v>-2.9750000000000002E-3</v>
      </c>
      <c r="K2908" s="89">
        <f>+IF(ISNUMBER(DATA!N4203),DATA!N4203,"n/a")</f>
        <v>2.2820339999999999</v>
      </c>
      <c r="L2908" s="79">
        <f>+IF(ISNUMBER(DATA!O4203),DATA!O4203,"n/a")</f>
        <v>7.45E-4</v>
      </c>
      <c r="M2908" s="68"/>
      <c r="N2908" s="68"/>
      <c r="O2908" s="68"/>
      <c r="P2908" s="68"/>
      <c r="Q2908" s="68"/>
      <c r="S2908" s="72"/>
      <c r="U2908" s="72"/>
      <c r="W2908" s="72"/>
      <c r="Y2908" s="72"/>
    </row>
    <row r="2909" spans="1:25" s="71" customFormat="1" x14ac:dyDescent="0.2">
      <c r="A2909" s="68" t="s">
        <v>27</v>
      </c>
      <c r="B2909" s="68" t="s">
        <v>23</v>
      </c>
      <c r="C2909" s="68" t="s">
        <v>26</v>
      </c>
      <c r="D2909" s="68" t="s">
        <v>324</v>
      </c>
      <c r="E2909" s="89">
        <f>+IF(ISNUMBER(DATA!H4204),DATA!H4204,"n/a")</f>
        <v>2.943028</v>
      </c>
      <c r="F2909" s="79">
        <f>+IF(ISNUMBER(DATA!I4204),DATA!I4204,"n/a")</f>
        <v>0.19894800000000001</v>
      </c>
      <c r="G2909" s="89">
        <f>+IF(ISNUMBER(DATA!J4204),DATA!J4204,"n/a")</f>
        <v>2.7631839999999999</v>
      </c>
      <c r="H2909" s="79">
        <f>+IF(ISNUMBER(DATA!K4204),DATA!K4204,"n/a")</f>
        <v>7.4776999999999996E-2</v>
      </c>
      <c r="I2909" s="89">
        <f>+IF(ISNUMBER(DATA!L4204),DATA!L4204,"n/a")</f>
        <v>2.7904309999999999</v>
      </c>
      <c r="J2909" s="79">
        <f>+IF(ISNUMBER(DATA!M4204),DATA!M4204,"n/a")</f>
        <v>8.2374000000000003E-2</v>
      </c>
      <c r="K2909" s="89">
        <f>+IF(ISNUMBER(DATA!N4204),DATA!N4204,"n/a")</f>
        <v>2.8341069999999999</v>
      </c>
      <c r="L2909" s="79">
        <f>+IF(ISNUMBER(DATA!O4204),DATA!O4204,"n/a")</f>
        <v>0.108737</v>
      </c>
      <c r="M2909" s="68"/>
      <c r="N2909" s="68"/>
      <c r="O2909" s="68"/>
      <c r="P2909" s="68"/>
      <c r="Q2909" s="68"/>
      <c r="S2909" s="72"/>
      <c r="U2909" s="72"/>
      <c r="W2909" s="72"/>
      <c r="Y2909" s="72"/>
    </row>
    <row r="2910" spans="1:25" s="71" customFormat="1" x14ac:dyDescent="0.2">
      <c r="A2910" s="68" t="s">
        <v>27</v>
      </c>
      <c r="B2910" s="68" t="s">
        <v>23</v>
      </c>
      <c r="C2910" s="68" t="s">
        <v>26</v>
      </c>
      <c r="D2910" s="68" t="s">
        <v>325</v>
      </c>
      <c r="E2910" s="89">
        <f>+IF(ISNUMBER(DATA!H4205),DATA!H4205,"n/a")</f>
        <v>2.1992370000000001</v>
      </c>
      <c r="F2910" s="79">
        <f>+IF(ISNUMBER(DATA!I4205),DATA!I4205,"n/a")</f>
        <v>5.2630000000000003E-2</v>
      </c>
      <c r="G2910" s="89">
        <f>+IF(ISNUMBER(DATA!J4205),DATA!J4205,"n/a")</f>
        <v>2.1130680000000002</v>
      </c>
      <c r="H2910" s="79">
        <f>+IF(ISNUMBER(DATA!K4205),DATA!K4205,"n/a")</f>
        <v>1.8686999999999999E-2</v>
      </c>
      <c r="I2910" s="89">
        <f>+IF(ISNUMBER(DATA!L4205),DATA!L4205,"n/a")</f>
        <v>2.150102</v>
      </c>
      <c r="J2910" s="79">
        <f>+IF(ISNUMBER(DATA!M4205),DATA!M4205,"n/a")</f>
        <v>3.3845E-2</v>
      </c>
      <c r="K2910" s="89">
        <f>+IF(ISNUMBER(DATA!N4205),DATA!N4205,"n/a")</f>
        <v>2.123739</v>
      </c>
      <c r="L2910" s="79">
        <f>+IF(ISNUMBER(DATA!O4205),DATA!O4205,"n/a")</f>
        <v>1.5737000000000001E-2</v>
      </c>
      <c r="M2910" s="68"/>
      <c r="N2910" s="68"/>
      <c r="O2910" s="68"/>
      <c r="P2910" s="68"/>
      <c r="Q2910" s="68"/>
      <c r="S2910" s="72"/>
      <c r="U2910" s="72"/>
      <c r="W2910" s="72"/>
      <c r="Y2910" s="72"/>
    </row>
    <row r="2911" spans="1:25" s="71" customFormat="1" x14ac:dyDescent="0.2">
      <c r="A2911" s="68" t="s">
        <v>27</v>
      </c>
      <c r="B2911" s="68" t="s">
        <v>23</v>
      </c>
      <c r="C2911" s="68" t="s">
        <v>26</v>
      </c>
      <c r="D2911" s="68" t="s">
        <v>351</v>
      </c>
      <c r="E2911" s="89">
        <f>+IF(ISNUMBER(DATA!H4206),DATA!H4206,"n/a")</f>
        <v>2.3669720000000001</v>
      </c>
      <c r="F2911" s="79">
        <f>+IF(ISNUMBER(DATA!I4206),DATA!I4206,"n/a")</f>
        <v>0.10841000000000001</v>
      </c>
      <c r="G2911" s="89">
        <f>+IF(ISNUMBER(DATA!J4206),DATA!J4206,"n/a")</f>
        <v>2.3452989999999998</v>
      </c>
      <c r="H2911" s="79">
        <f>+IF(ISNUMBER(DATA!K4206),DATA!K4206,"n/a")</f>
        <v>6.6649E-2</v>
      </c>
      <c r="I2911" s="89">
        <f>+IF(ISNUMBER(DATA!L4206),DATA!L4206,"n/a")</f>
        <v>2.3785820000000002</v>
      </c>
      <c r="J2911" s="79">
        <f>+IF(ISNUMBER(DATA!M4206),DATA!M4206,"n/a")</f>
        <v>0.105172</v>
      </c>
      <c r="K2911" s="89">
        <f>+IF(ISNUMBER(DATA!N4206),DATA!N4206,"n/a")</f>
        <v>2.3038219999999998</v>
      </c>
      <c r="L2911" s="79">
        <f>+IF(ISNUMBER(DATA!O4206),DATA!O4206,"n/a")</f>
        <v>0.108083</v>
      </c>
      <c r="M2911" s="68"/>
      <c r="N2911" s="68"/>
      <c r="O2911" s="68"/>
      <c r="P2911" s="68"/>
      <c r="Q2911" s="68"/>
      <c r="S2911" s="72"/>
      <c r="U2911" s="72"/>
      <c r="W2911" s="72"/>
      <c r="Y2911" s="72"/>
    </row>
    <row r="2912" spans="1:25" s="71" customFormat="1" x14ac:dyDescent="0.2">
      <c r="A2912" s="68" t="s">
        <v>27</v>
      </c>
      <c r="B2912" s="68" t="s">
        <v>23</v>
      </c>
      <c r="C2912" s="68" t="s">
        <v>26</v>
      </c>
      <c r="D2912" s="68" t="s">
        <v>352</v>
      </c>
      <c r="E2912" s="89">
        <f>+IF(ISNUMBER(DATA!H4207),DATA!H4207,"n/a")</f>
        <v>2.5365199999999999</v>
      </c>
      <c r="F2912" s="79">
        <f>+IF(ISNUMBER(DATA!I4207),DATA!I4207,"n/a")</f>
        <v>-1.0574E-2</v>
      </c>
      <c r="G2912" s="89">
        <f>+IF(ISNUMBER(DATA!J4207),DATA!J4207,"n/a")</f>
        <v>2.4606659999999998</v>
      </c>
      <c r="H2912" s="79">
        <f>+IF(ISNUMBER(DATA!K4207),DATA!K4207,"n/a")</f>
        <v>-5.3372000000000003E-2</v>
      </c>
      <c r="I2912" s="89">
        <f>+IF(ISNUMBER(DATA!L4207),DATA!L4207,"n/a")</f>
        <v>2.4067940000000001</v>
      </c>
      <c r="J2912" s="79">
        <f>+IF(ISNUMBER(DATA!M4207),DATA!M4207,"n/a")</f>
        <v>-4.3902999999999998E-2</v>
      </c>
      <c r="K2912" s="89">
        <f>+IF(ISNUMBER(DATA!N4207),DATA!N4207,"n/a")</f>
        <v>2.4358089999999999</v>
      </c>
      <c r="L2912" s="79">
        <f>+IF(ISNUMBER(DATA!O4207),DATA!O4207,"n/a")</f>
        <v>-1.2128999999999999E-2</v>
      </c>
      <c r="M2912" s="68"/>
      <c r="N2912" s="68"/>
      <c r="O2912" s="68"/>
      <c r="P2912" s="68"/>
      <c r="Q2912" s="68"/>
      <c r="S2912" s="72"/>
      <c r="U2912" s="72"/>
      <c r="W2912" s="72"/>
      <c r="Y2912" s="72"/>
    </row>
    <row r="2913" spans="1:25" x14ac:dyDescent="0.2">
      <c r="E2913" s="102"/>
      <c r="F2913" s="104"/>
      <c r="G2913" s="102"/>
      <c r="H2913" s="104"/>
      <c r="I2913" s="102"/>
      <c r="J2913" s="104"/>
      <c r="K2913" s="102"/>
      <c r="L2913" s="104"/>
    </row>
    <row r="2914" spans="1:25" s="71" customFormat="1" x14ac:dyDescent="0.2">
      <c r="A2914" s="68" t="s">
        <v>28</v>
      </c>
      <c r="B2914" s="68" t="s">
        <v>23</v>
      </c>
      <c r="C2914" s="68" t="s">
        <v>0</v>
      </c>
      <c r="D2914" s="68" t="s">
        <v>278</v>
      </c>
      <c r="E2914" s="78">
        <f>+IF(ISNUMBER(DATA!H4512),DATA!H4512,"n/a")</f>
        <v>35884.839999999997</v>
      </c>
      <c r="F2914" s="79">
        <f>+IF(ISNUMBER(DATA!I4512),DATA!I4512,"n/a")</f>
        <v>-0.134745</v>
      </c>
      <c r="G2914" s="78">
        <f>+IF(ISNUMBER(DATA!J4512),DATA!J4512,"n/a")</f>
        <v>140898.45000000001</v>
      </c>
      <c r="H2914" s="79">
        <f>+IF(ISNUMBER(DATA!K4512),DATA!K4512,"n/a")</f>
        <v>-0.192748</v>
      </c>
      <c r="I2914" s="78">
        <f>+IF(ISNUMBER(DATA!L4512),DATA!L4512,"n/a")</f>
        <v>263682.69</v>
      </c>
      <c r="J2914" s="79">
        <f>+IF(ISNUMBER(DATA!M4512),DATA!M4512,"n/a")</f>
        <v>-0.19426199999999999</v>
      </c>
      <c r="K2914" s="78">
        <f>+IF(ISNUMBER(DATA!N4512),DATA!N4512,"n/a")</f>
        <v>505972.56</v>
      </c>
      <c r="L2914" s="79">
        <f>+IF(ISNUMBER(DATA!O4512),DATA!O4512,"n/a")</f>
        <v>-0.13094800000000001</v>
      </c>
      <c r="M2914" s="68"/>
      <c r="N2914" s="68"/>
      <c r="O2914" s="68"/>
      <c r="P2914" s="68"/>
      <c r="Q2914" s="68"/>
      <c r="S2914" s="72"/>
      <c r="U2914" s="72"/>
      <c r="W2914" s="72"/>
      <c r="Y2914" s="72"/>
    </row>
    <row r="2915" spans="1:25" s="71" customFormat="1" x14ac:dyDescent="0.2">
      <c r="A2915" s="68" t="s">
        <v>28</v>
      </c>
      <c r="B2915" s="68" t="s">
        <v>23</v>
      </c>
      <c r="C2915" s="68" t="s">
        <v>0</v>
      </c>
      <c r="D2915" s="68" t="s">
        <v>279</v>
      </c>
      <c r="E2915" s="78">
        <f>+IF(ISNUMBER(DATA!H4513),DATA!H4513,"n/a")</f>
        <v>111713.87</v>
      </c>
      <c r="F2915" s="79">
        <f>+IF(ISNUMBER(DATA!I4513),DATA!I4513,"n/a")</f>
        <v>1.6183179999999999</v>
      </c>
      <c r="G2915" s="78">
        <f>+IF(ISNUMBER(DATA!J4513),DATA!J4513,"n/a")</f>
        <v>330338.21000000002</v>
      </c>
      <c r="H2915" s="79">
        <f>+IF(ISNUMBER(DATA!K4513),DATA!K4513,"n/a")</f>
        <v>1.3813299999999999</v>
      </c>
      <c r="I2915" s="78">
        <f>+IF(ISNUMBER(DATA!L4513),DATA!L4513,"n/a")</f>
        <v>728164.48</v>
      </c>
      <c r="J2915" s="79">
        <f>+IF(ISNUMBER(DATA!M4513),DATA!M4513,"n/a")</f>
        <v>2.1184159999999999</v>
      </c>
      <c r="K2915" s="78">
        <f>+IF(ISNUMBER(DATA!N4513),DATA!N4513,"n/a")</f>
        <v>1292709.31</v>
      </c>
      <c r="L2915" s="79">
        <f>+IF(ISNUMBER(DATA!O4513),DATA!O4513,"n/a")</f>
        <v>2.2069320000000001</v>
      </c>
      <c r="M2915" s="68"/>
      <c r="N2915" s="68"/>
      <c r="O2915" s="68"/>
      <c r="P2915" s="68"/>
      <c r="Q2915" s="68"/>
      <c r="S2915" s="72"/>
      <c r="U2915" s="72"/>
      <c r="W2915" s="72"/>
      <c r="Y2915" s="72"/>
    </row>
    <row r="2916" spans="1:25" s="71" customFormat="1" x14ac:dyDescent="0.2">
      <c r="A2916" s="68" t="s">
        <v>28</v>
      </c>
      <c r="B2916" s="68" t="s">
        <v>23</v>
      </c>
      <c r="C2916" s="68" t="s">
        <v>0</v>
      </c>
      <c r="D2916" s="68" t="s">
        <v>280</v>
      </c>
      <c r="E2916" s="78">
        <f>+IF(ISNUMBER(DATA!H4514),DATA!H4514,"n/a")</f>
        <v>62078.6</v>
      </c>
      <c r="F2916" s="79">
        <f>+IF(ISNUMBER(DATA!I4514),DATA!I4514,"n/a")</f>
        <v>3.4248000000000001E-2</v>
      </c>
      <c r="G2916" s="78">
        <f>+IF(ISNUMBER(DATA!J4514),DATA!J4514,"n/a")</f>
        <v>234843.49</v>
      </c>
      <c r="H2916" s="79">
        <f>+IF(ISNUMBER(DATA!K4514),DATA!K4514,"n/a")</f>
        <v>1.9203999999999999E-2</v>
      </c>
      <c r="I2916" s="78">
        <f>+IF(ISNUMBER(DATA!L4514),DATA!L4514,"n/a")</f>
        <v>457820.63</v>
      </c>
      <c r="J2916" s="79">
        <f>+IF(ISNUMBER(DATA!M4514),DATA!M4514,"n/a")</f>
        <v>3.0224000000000001E-2</v>
      </c>
      <c r="K2916" s="78">
        <f>+IF(ISNUMBER(DATA!N4514),DATA!N4514,"n/a")</f>
        <v>859601.96</v>
      </c>
      <c r="L2916" s="79">
        <f>+IF(ISNUMBER(DATA!O4514),DATA!O4514,"n/a")</f>
        <v>1.6161999999999999E-2</v>
      </c>
      <c r="M2916" s="68"/>
      <c r="N2916" s="68"/>
      <c r="O2916" s="68"/>
      <c r="P2916" s="68"/>
      <c r="Q2916" s="68"/>
      <c r="S2916" s="72"/>
      <c r="U2916" s="72"/>
      <c r="W2916" s="72"/>
      <c r="Y2916" s="72"/>
    </row>
    <row r="2917" spans="1:25" s="71" customFormat="1" x14ac:dyDescent="0.2">
      <c r="A2917" s="68" t="s">
        <v>28</v>
      </c>
      <c r="B2917" s="68" t="s">
        <v>23</v>
      </c>
      <c r="C2917" s="68" t="s">
        <v>0</v>
      </c>
      <c r="D2917" s="68" t="s">
        <v>281</v>
      </c>
      <c r="E2917" s="78">
        <f>+IF(ISNUMBER(DATA!H4515),DATA!H4515,"n/a")</f>
        <v>40351.97</v>
      </c>
      <c r="F2917" s="79">
        <f>+IF(ISNUMBER(DATA!I4515),DATA!I4515,"n/a")</f>
        <v>0.17743</v>
      </c>
      <c r="G2917" s="78">
        <f>+IF(ISNUMBER(DATA!J4515),DATA!J4515,"n/a")</f>
        <v>132814.88</v>
      </c>
      <c r="H2917" s="79">
        <f>+IF(ISNUMBER(DATA!K4515),DATA!K4515,"n/a")</f>
        <v>0.18032699999999999</v>
      </c>
      <c r="I2917" s="78">
        <f>+IF(ISNUMBER(DATA!L4515),DATA!L4515,"n/a")</f>
        <v>275018.15000000002</v>
      </c>
      <c r="J2917" s="79">
        <f>+IF(ISNUMBER(DATA!M4515),DATA!M4515,"n/a")</f>
        <v>0.60600399999999999</v>
      </c>
      <c r="K2917" s="78">
        <f>+IF(ISNUMBER(DATA!N4515),DATA!N4515,"n/a")</f>
        <v>501124.09</v>
      </c>
      <c r="L2917" s="79">
        <f>+IF(ISNUMBER(DATA!O4515),DATA!O4515,"n/a")</f>
        <v>0.75722100000000003</v>
      </c>
      <c r="M2917" s="68"/>
      <c r="N2917" s="68"/>
      <c r="O2917" s="68"/>
      <c r="P2917" s="68"/>
      <c r="Q2917" s="68"/>
      <c r="S2917" s="72"/>
      <c r="U2917" s="72"/>
      <c r="W2917" s="72"/>
      <c r="Y2917" s="72"/>
    </row>
    <row r="2918" spans="1:25" s="71" customFormat="1" x14ac:dyDescent="0.2">
      <c r="A2918" s="68" t="s">
        <v>28</v>
      </c>
      <c r="B2918" s="68" t="s">
        <v>23</v>
      </c>
      <c r="C2918" s="68" t="s">
        <v>0</v>
      </c>
      <c r="D2918" s="68" t="s">
        <v>282</v>
      </c>
      <c r="E2918" s="78">
        <f>+IF(ISNUMBER(DATA!H4516),DATA!H4516,"n/a")</f>
        <v>107558.94</v>
      </c>
      <c r="F2918" s="79">
        <f>+IF(ISNUMBER(DATA!I4516),DATA!I4516,"n/a")</f>
        <v>1.2312259999999999</v>
      </c>
      <c r="G2918" s="78">
        <f>+IF(ISNUMBER(DATA!J4516),DATA!J4516,"n/a")</f>
        <v>363906.26</v>
      </c>
      <c r="H2918" s="79">
        <f>+IF(ISNUMBER(DATA!K4516),DATA!K4516,"n/a")</f>
        <v>0.98175800000000002</v>
      </c>
      <c r="I2918" s="78">
        <f>+IF(ISNUMBER(DATA!L4516),DATA!L4516,"n/a")</f>
        <v>587137.04</v>
      </c>
      <c r="J2918" s="79">
        <f>+IF(ISNUMBER(DATA!M4516),DATA!M4516,"n/a")</f>
        <v>0.63480899999999996</v>
      </c>
      <c r="K2918" s="78">
        <f>+IF(ISNUMBER(DATA!N4516),DATA!N4516,"n/a")</f>
        <v>892433.62</v>
      </c>
      <c r="L2918" s="79">
        <f>+IF(ISNUMBER(DATA!O4516),DATA!O4516,"n/a")</f>
        <v>0.27865699999999999</v>
      </c>
      <c r="M2918" s="68"/>
      <c r="N2918" s="68"/>
      <c r="O2918" s="68"/>
      <c r="P2918" s="68"/>
      <c r="Q2918" s="68"/>
      <c r="S2918" s="72"/>
      <c r="U2918" s="72"/>
      <c r="W2918" s="72"/>
      <c r="Y2918" s="72"/>
    </row>
    <row r="2919" spans="1:25" s="71" customFormat="1" x14ac:dyDescent="0.2">
      <c r="A2919" s="68" t="s">
        <v>28</v>
      </c>
      <c r="B2919" s="68" t="s">
        <v>23</v>
      </c>
      <c r="C2919" s="68" t="s">
        <v>0</v>
      </c>
      <c r="D2919" s="68" t="s">
        <v>283</v>
      </c>
      <c r="E2919" s="78">
        <f>+IF(ISNUMBER(DATA!H4517),DATA!H4517,"n/a")</f>
        <v>15583.26</v>
      </c>
      <c r="F2919" s="79">
        <f>+IF(ISNUMBER(DATA!I4517),DATA!I4517,"n/a")</f>
        <v>-0.108183</v>
      </c>
      <c r="G2919" s="78">
        <f>+IF(ISNUMBER(DATA!J4517),DATA!J4517,"n/a")</f>
        <v>58609.42</v>
      </c>
      <c r="H2919" s="79">
        <f>+IF(ISNUMBER(DATA!K4517),DATA!K4517,"n/a")</f>
        <v>-9.5827999999999997E-2</v>
      </c>
      <c r="I2919" s="78">
        <f>+IF(ISNUMBER(DATA!L4517),DATA!L4517,"n/a")</f>
        <v>106234.81</v>
      </c>
      <c r="J2919" s="79">
        <f>+IF(ISNUMBER(DATA!M4517),DATA!M4517,"n/a")</f>
        <v>-0.100384</v>
      </c>
      <c r="K2919" s="78">
        <f>+IF(ISNUMBER(DATA!N4517),DATA!N4517,"n/a")</f>
        <v>173845.82</v>
      </c>
      <c r="L2919" s="79">
        <f>+IF(ISNUMBER(DATA!O4517),DATA!O4517,"n/a")</f>
        <v>-0.146511</v>
      </c>
      <c r="M2919" s="68"/>
      <c r="N2919" s="68"/>
      <c r="O2919" s="68"/>
      <c r="P2919" s="68"/>
      <c r="Q2919" s="68"/>
      <c r="S2919" s="72"/>
      <c r="U2919" s="72"/>
      <c r="W2919" s="72"/>
      <c r="Y2919" s="72"/>
    </row>
    <row r="2920" spans="1:25" s="71" customFormat="1" x14ac:dyDescent="0.2">
      <c r="A2920" s="68" t="s">
        <v>28</v>
      </c>
      <c r="B2920" s="68" t="s">
        <v>23</v>
      </c>
      <c r="C2920" s="68" t="s">
        <v>0</v>
      </c>
      <c r="D2920" s="68" t="s">
        <v>284</v>
      </c>
      <c r="E2920" s="78">
        <f>+IF(ISNUMBER(DATA!H4518),DATA!H4518,"n/a")</f>
        <v>8241.58</v>
      </c>
      <c r="F2920" s="79">
        <f>+IF(ISNUMBER(DATA!I4518),DATA!I4518,"n/a")</f>
        <v>-0.172653</v>
      </c>
      <c r="G2920" s="78">
        <f>+IF(ISNUMBER(DATA!J4518),DATA!J4518,"n/a")</f>
        <v>33499.300000000003</v>
      </c>
      <c r="H2920" s="79">
        <f>+IF(ISNUMBER(DATA!K4518),DATA!K4518,"n/a")</f>
        <v>-0.14107500000000001</v>
      </c>
      <c r="I2920" s="78">
        <f>+IF(ISNUMBER(DATA!L4518),DATA!L4518,"n/a")</f>
        <v>66622.38</v>
      </c>
      <c r="J2920" s="79">
        <f>+IF(ISNUMBER(DATA!M4518),DATA!M4518,"n/a")</f>
        <v>-8.0320000000000003E-2</v>
      </c>
      <c r="K2920" s="78">
        <f>+IF(ISNUMBER(DATA!N4518),DATA!N4518,"n/a")</f>
        <v>122899.55</v>
      </c>
      <c r="L2920" s="79">
        <f>+IF(ISNUMBER(DATA!O4518),DATA!O4518,"n/a")</f>
        <v>-9.2175999999999994E-2</v>
      </c>
      <c r="M2920" s="68"/>
      <c r="N2920" s="68"/>
      <c r="O2920" s="68"/>
      <c r="P2920" s="68"/>
      <c r="Q2920" s="68"/>
      <c r="S2920" s="72"/>
      <c r="U2920" s="72"/>
      <c r="W2920" s="72"/>
      <c r="Y2920" s="72"/>
    </row>
    <row r="2921" spans="1:25" s="71" customFormat="1" x14ac:dyDescent="0.2">
      <c r="A2921" s="68" t="s">
        <v>28</v>
      </c>
      <c r="B2921" s="68" t="s">
        <v>23</v>
      </c>
      <c r="C2921" s="68" t="s">
        <v>0</v>
      </c>
      <c r="D2921" s="68" t="s">
        <v>285</v>
      </c>
      <c r="E2921" s="78">
        <f>+IF(ISNUMBER(DATA!H4519),DATA!H4519,"n/a")</f>
        <v>45033.5</v>
      </c>
      <c r="F2921" s="79">
        <f>+IF(ISNUMBER(DATA!I4519),DATA!I4519,"n/a")</f>
        <v>0.201039</v>
      </c>
      <c r="G2921" s="78">
        <f>+IF(ISNUMBER(DATA!J4519),DATA!J4519,"n/a")</f>
        <v>160470.54</v>
      </c>
      <c r="H2921" s="79">
        <f>+IF(ISNUMBER(DATA!K4519),DATA!K4519,"n/a")</f>
        <v>0.108472</v>
      </c>
      <c r="I2921" s="78">
        <f>+IF(ISNUMBER(DATA!L4519),DATA!L4519,"n/a")</f>
        <v>322447.13</v>
      </c>
      <c r="J2921" s="79">
        <f>+IF(ISNUMBER(DATA!M4519),DATA!M4519,"n/a")</f>
        <v>0.27724599999999999</v>
      </c>
      <c r="K2921" s="78">
        <f>+IF(ISNUMBER(DATA!N4519),DATA!N4519,"n/a")</f>
        <v>617092.67000000004</v>
      </c>
      <c r="L2921" s="79">
        <f>+IF(ISNUMBER(DATA!O4519),DATA!O4519,"n/a")</f>
        <v>0.43323099999999998</v>
      </c>
      <c r="M2921" s="68"/>
      <c r="N2921" s="68"/>
      <c r="O2921" s="68"/>
      <c r="P2921" s="68"/>
      <c r="Q2921" s="68"/>
      <c r="S2921" s="72"/>
      <c r="U2921" s="72"/>
      <c r="W2921" s="72"/>
      <c r="Y2921" s="72"/>
    </row>
    <row r="2922" spans="1:25" s="71" customFormat="1" x14ac:dyDescent="0.2">
      <c r="A2922" s="68" t="s">
        <v>28</v>
      </c>
      <c r="B2922" s="68" t="s">
        <v>23</v>
      </c>
      <c r="C2922" s="68" t="s">
        <v>0</v>
      </c>
      <c r="D2922" s="68" t="s">
        <v>286</v>
      </c>
      <c r="E2922" s="78">
        <f>+IF(ISNUMBER(DATA!H4520),DATA!H4520,"n/a")</f>
        <v>74462.55</v>
      </c>
      <c r="F2922" s="79">
        <f>+IF(ISNUMBER(DATA!I4520),DATA!I4520,"n/a")</f>
        <v>4.9195359999999999</v>
      </c>
      <c r="G2922" s="78">
        <f>+IF(ISNUMBER(DATA!J4520),DATA!J4520,"n/a")</f>
        <v>215290.34</v>
      </c>
      <c r="H2922" s="79">
        <f>+IF(ISNUMBER(DATA!K4520),DATA!K4520,"n/a")</f>
        <v>3.4330059999999998</v>
      </c>
      <c r="I2922" s="78">
        <f>+IF(ISNUMBER(DATA!L4520),DATA!L4520,"n/a")</f>
        <v>465229.57</v>
      </c>
      <c r="J2922" s="79">
        <f>+IF(ISNUMBER(DATA!M4520),DATA!M4520,"n/a")</f>
        <v>4.1143239999999999</v>
      </c>
      <c r="K2922" s="78">
        <f>+IF(ISNUMBER(DATA!N4520),DATA!N4520,"n/a")</f>
        <v>812887.55</v>
      </c>
      <c r="L2922" s="79">
        <f>+IF(ISNUMBER(DATA!O4520),DATA!O4520,"n/a")</f>
        <v>4.2778600000000004</v>
      </c>
      <c r="M2922" s="68"/>
      <c r="N2922" s="68"/>
      <c r="O2922" s="68"/>
      <c r="P2922" s="68"/>
      <c r="Q2922" s="68"/>
      <c r="S2922" s="72"/>
      <c r="U2922" s="72"/>
      <c r="W2922" s="72"/>
      <c r="Y2922" s="72"/>
    </row>
    <row r="2923" spans="1:25" s="71" customFormat="1" x14ac:dyDescent="0.2">
      <c r="A2923" s="68" t="s">
        <v>28</v>
      </c>
      <c r="B2923" s="68" t="s">
        <v>23</v>
      </c>
      <c r="C2923" s="68" t="s">
        <v>0</v>
      </c>
      <c r="D2923" s="68" t="s">
        <v>287</v>
      </c>
      <c r="E2923" s="78">
        <f>+IF(ISNUMBER(DATA!H4521),DATA!H4521,"n/a")</f>
        <v>14143.93</v>
      </c>
      <c r="F2923" s="79">
        <f>+IF(ISNUMBER(DATA!I4521),DATA!I4521,"n/a")</f>
        <v>1.2075000000000001E-2</v>
      </c>
      <c r="G2923" s="78">
        <f>+IF(ISNUMBER(DATA!J4521),DATA!J4521,"n/a")</f>
        <v>59787.1</v>
      </c>
      <c r="H2923" s="79">
        <f>+IF(ISNUMBER(DATA!K4521),DATA!K4521,"n/a")</f>
        <v>8.8660000000000003E-2</v>
      </c>
      <c r="I2923" s="78">
        <f>+IF(ISNUMBER(DATA!L4521),DATA!L4521,"n/a")</f>
        <v>105023.47</v>
      </c>
      <c r="J2923" s="79">
        <f>+IF(ISNUMBER(DATA!M4521),DATA!M4521,"n/a")</f>
        <v>0.15637799999999999</v>
      </c>
      <c r="K2923" s="78">
        <f>+IF(ISNUMBER(DATA!N4521),DATA!N4521,"n/a")</f>
        <v>178303.88</v>
      </c>
      <c r="L2923" s="79">
        <f>+IF(ISNUMBER(DATA!O4521),DATA!O4521,"n/a")</f>
        <v>0.136044</v>
      </c>
      <c r="M2923" s="68"/>
      <c r="N2923" s="68"/>
      <c r="O2923" s="68"/>
      <c r="P2923" s="68"/>
      <c r="Q2923" s="68"/>
      <c r="S2923" s="72"/>
      <c r="U2923" s="72"/>
      <c r="W2923" s="72"/>
      <c r="Y2923" s="72"/>
    </row>
    <row r="2924" spans="1:25" s="71" customFormat="1" x14ac:dyDescent="0.2">
      <c r="A2924" s="68" t="s">
        <v>28</v>
      </c>
      <c r="B2924" s="68" t="s">
        <v>23</v>
      </c>
      <c r="C2924" s="68" t="s">
        <v>0</v>
      </c>
      <c r="D2924" s="68" t="s">
        <v>288</v>
      </c>
      <c r="E2924" s="78">
        <f>+IF(ISNUMBER(DATA!H4522),DATA!H4522,"n/a")</f>
        <v>39744.65</v>
      </c>
      <c r="F2924" s="79">
        <f>+IF(ISNUMBER(DATA!I4522),DATA!I4522,"n/a")</f>
        <v>2.701457</v>
      </c>
      <c r="G2924" s="78">
        <f>+IF(ISNUMBER(DATA!J4522),DATA!J4522,"n/a")</f>
        <v>133379.79999999999</v>
      </c>
      <c r="H2924" s="79">
        <f>+IF(ISNUMBER(DATA!K4522),DATA!K4522,"n/a")</f>
        <v>2.1837879999999998</v>
      </c>
      <c r="I2924" s="78">
        <f>+IF(ISNUMBER(DATA!L4522),DATA!L4522,"n/a")</f>
        <v>193272.43</v>
      </c>
      <c r="J2924" s="79">
        <f>+IF(ISNUMBER(DATA!M4522),DATA!M4522,"n/a")</f>
        <v>1.4593769999999999</v>
      </c>
      <c r="K2924" s="78">
        <f>+IF(ISNUMBER(DATA!N4522),DATA!N4522,"n/a")</f>
        <v>250592.32</v>
      </c>
      <c r="L2924" s="79">
        <f>+IF(ISNUMBER(DATA!O4522),DATA!O4522,"n/a")</f>
        <v>0.83990699999999996</v>
      </c>
      <c r="M2924" s="68"/>
      <c r="N2924" s="68"/>
      <c r="O2924" s="68"/>
      <c r="P2924" s="68"/>
      <c r="Q2924" s="68"/>
      <c r="S2924" s="72"/>
      <c r="U2924" s="72"/>
      <c r="W2924" s="72"/>
      <c r="Y2924" s="72"/>
    </row>
    <row r="2925" spans="1:25" s="71" customFormat="1" x14ac:dyDescent="0.2">
      <c r="A2925" s="68" t="s">
        <v>28</v>
      </c>
      <c r="B2925" s="68" t="s">
        <v>23</v>
      </c>
      <c r="C2925" s="68" t="s">
        <v>0</v>
      </c>
      <c r="D2925" s="68" t="s">
        <v>289</v>
      </c>
      <c r="E2925" s="78">
        <f>+IF(ISNUMBER(DATA!H4523),DATA!H4523,"n/a")</f>
        <v>60605.38</v>
      </c>
      <c r="F2925" s="79">
        <f>+IF(ISNUMBER(DATA!I4523),DATA!I4523,"n/a")</f>
        <v>1.2376670000000001</v>
      </c>
      <c r="G2925" s="78">
        <f>+IF(ISNUMBER(DATA!J4523),DATA!J4523,"n/a")</f>
        <v>195525.65</v>
      </c>
      <c r="H2925" s="79">
        <f>+IF(ISNUMBER(DATA!K4523),DATA!K4523,"n/a")</f>
        <v>0.95067299999999999</v>
      </c>
      <c r="I2925" s="78">
        <f>+IF(ISNUMBER(DATA!L4523),DATA!L4523,"n/a")</f>
        <v>412612.79</v>
      </c>
      <c r="J2925" s="79">
        <f>+IF(ISNUMBER(DATA!M4523),DATA!M4523,"n/a")</f>
        <v>1.1927719999999999</v>
      </c>
      <c r="K2925" s="78">
        <f>+IF(ISNUMBER(DATA!N4523),DATA!N4523,"n/a")</f>
        <v>729796.04</v>
      </c>
      <c r="L2925" s="79">
        <f>+IF(ISNUMBER(DATA!O4523),DATA!O4523,"n/a")</f>
        <v>1.1500919999999999</v>
      </c>
      <c r="M2925" s="68"/>
      <c r="N2925" s="68"/>
      <c r="O2925" s="68"/>
      <c r="P2925" s="68"/>
      <c r="Q2925" s="68"/>
      <c r="S2925" s="72"/>
      <c r="U2925" s="72"/>
      <c r="W2925" s="72"/>
      <c r="Y2925" s="72"/>
    </row>
    <row r="2926" spans="1:25" s="71" customFormat="1" x14ac:dyDescent="0.2">
      <c r="A2926" s="68" t="s">
        <v>28</v>
      </c>
      <c r="B2926" s="68" t="s">
        <v>23</v>
      </c>
      <c r="C2926" s="68" t="s">
        <v>0</v>
      </c>
      <c r="D2926" s="68" t="s">
        <v>290</v>
      </c>
      <c r="E2926" s="78">
        <f>+IF(ISNUMBER(DATA!H4524),DATA!H4524,"n/a")</f>
        <v>52831.31</v>
      </c>
      <c r="F2926" s="79">
        <f>+IF(ISNUMBER(DATA!I4524),DATA!I4524,"n/a")</f>
        <v>1.568508</v>
      </c>
      <c r="G2926" s="78">
        <f>+IF(ISNUMBER(DATA!J4524),DATA!J4524,"n/a")</f>
        <v>172714.53</v>
      </c>
      <c r="H2926" s="79">
        <f>+IF(ISNUMBER(DATA!K4524),DATA!K4524,"n/a")</f>
        <v>1.2641089999999999</v>
      </c>
      <c r="I2926" s="78">
        <f>+IF(ISNUMBER(DATA!L4524),DATA!L4524,"n/a")</f>
        <v>323018.09999999998</v>
      </c>
      <c r="J2926" s="79">
        <f>+IF(ISNUMBER(DATA!M4524),DATA!M4524,"n/a")</f>
        <v>1.446107</v>
      </c>
      <c r="K2926" s="78">
        <f>+IF(ISNUMBER(DATA!N4524),DATA!N4524,"n/a")</f>
        <v>528812.39</v>
      </c>
      <c r="L2926" s="79">
        <f>+IF(ISNUMBER(DATA!O4524),DATA!O4524,"n/a")</f>
        <v>0.91079200000000005</v>
      </c>
      <c r="M2926" s="68"/>
      <c r="N2926" s="68"/>
      <c r="O2926" s="68"/>
      <c r="P2926" s="68"/>
      <c r="Q2926" s="68"/>
      <c r="S2926" s="72"/>
      <c r="U2926" s="72"/>
      <c r="W2926" s="72"/>
      <c r="Y2926" s="72"/>
    </row>
    <row r="2927" spans="1:25" s="71" customFormat="1" x14ac:dyDescent="0.2">
      <c r="A2927" s="68" t="s">
        <v>28</v>
      </c>
      <c r="B2927" s="68" t="s">
        <v>23</v>
      </c>
      <c r="C2927" s="68" t="s">
        <v>0</v>
      </c>
      <c r="D2927" s="68" t="s">
        <v>291</v>
      </c>
      <c r="E2927" s="78">
        <f>+IF(ISNUMBER(DATA!H4525),DATA!H4525,"n/a")</f>
        <v>58651.46</v>
      </c>
      <c r="F2927" s="79">
        <f>+IF(ISNUMBER(DATA!I4525),DATA!I4525,"n/a")</f>
        <v>2.31806</v>
      </c>
      <c r="G2927" s="78">
        <f>+IF(ISNUMBER(DATA!J4525),DATA!J4525,"n/a")</f>
        <v>186370.7</v>
      </c>
      <c r="H2927" s="79">
        <f>+IF(ISNUMBER(DATA!K4525),DATA!K4525,"n/a")</f>
        <v>1.683945</v>
      </c>
      <c r="I2927" s="78">
        <f>+IF(ISNUMBER(DATA!L4525),DATA!L4525,"n/a")</f>
        <v>276316.18</v>
      </c>
      <c r="J2927" s="79">
        <f>+IF(ISNUMBER(DATA!M4525),DATA!M4525,"n/a")</f>
        <v>1.0277270000000001</v>
      </c>
      <c r="K2927" s="78">
        <f>+IF(ISNUMBER(DATA!N4525),DATA!N4525,"n/a")</f>
        <v>380543.3</v>
      </c>
      <c r="L2927" s="79">
        <f>+IF(ISNUMBER(DATA!O4525),DATA!O4525,"n/a")</f>
        <v>0.48716700000000002</v>
      </c>
      <c r="M2927" s="68"/>
      <c r="N2927" s="68"/>
      <c r="O2927" s="68"/>
      <c r="P2927" s="68"/>
      <c r="Q2927" s="68"/>
      <c r="S2927" s="72"/>
      <c r="U2927" s="72"/>
      <c r="W2927" s="72"/>
      <c r="Y2927" s="72"/>
    </row>
    <row r="2928" spans="1:25" s="71" customFormat="1" x14ac:dyDescent="0.2">
      <c r="A2928" s="68" t="s">
        <v>28</v>
      </c>
      <c r="B2928" s="68" t="s">
        <v>23</v>
      </c>
      <c r="C2928" s="68" t="s">
        <v>0</v>
      </c>
      <c r="D2928" s="68" t="s">
        <v>292</v>
      </c>
      <c r="E2928" s="78">
        <f>+IF(ISNUMBER(DATA!H4526),DATA!H4526,"n/a")</f>
        <v>668.99</v>
      </c>
      <c r="F2928" s="79">
        <f>+IF(ISNUMBER(DATA!I4526),DATA!I4526,"n/a")</f>
        <v>-0.24645500000000001</v>
      </c>
      <c r="G2928" s="78">
        <f>+IF(ISNUMBER(DATA!J4526),DATA!J4526,"n/a")</f>
        <v>1662.11</v>
      </c>
      <c r="H2928" s="79">
        <f>+IF(ISNUMBER(DATA!K4526),DATA!K4526,"n/a")</f>
        <v>-0.57631699999999997</v>
      </c>
      <c r="I2928" s="78">
        <f>+IF(ISNUMBER(DATA!L4526),DATA!L4526,"n/a")</f>
        <v>3447.4</v>
      </c>
      <c r="J2928" s="79">
        <f>+IF(ISNUMBER(DATA!M4526),DATA!M4526,"n/a")</f>
        <v>-0.55079800000000001</v>
      </c>
      <c r="K2928" s="78">
        <f>+IF(ISNUMBER(DATA!N4526),DATA!N4526,"n/a")</f>
        <v>7439.83</v>
      </c>
      <c r="L2928" s="79">
        <f>+IF(ISNUMBER(DATA!O4526),DATA!O4526,"n/a")</f>
        <v>-0.42422799999999999</v>
      </c>
      <c r="M2928" s="68"/>
      <c r="N2928" s="68"/>
      <c r="O2928" s="68"/>
      <c r="P2928" s="68"/>
      <c r="Q2928" s="68"/>
      <c r="S2928" s="72"/>
      <c r="U2928" s="72"/>
      <c r="W2928" s="72"/>
      <c r="Y2928" s="72"/>
    </row>
    <row r="2929" spans="1:25" s="71" customFormat="1" x14ac:dyDescent="0.2">
      <c r="A2929" s="68" t="s">
        <v>28</v>
      </c>
      <c r="B2929" s="68" t="s">
        <v>23</v>
      </c>
      <c r="C2929" s="68" t="s">
        <v>0</v>
      </c>
      <c r="D2929" s="68" t="s">
        <v>293</v>
      </c>
      <c r="E2929" s="78">
        <f>+IF(ISNUMBER(DATA!H4527),DATA!H4527,"n/a")</f>
        <v>24696.11</v>
      </c>
      <c r="F2929" s="79">
        <f>+IF(ISNUMBER(DATA!I4527),DATA!I4527,"n/a")</f>
        <v>-0.23652799999999999</v>
      </c>
      <c r="G2929" s="78">
        <f>+IF(ISNUMBER(DATA!J4527),DATA!J4527,"n/a")</f>
        <v>91391.88</v>
      </c>
      <c r="H2929" s="79">
        <f>+IF(ISNUMBER(DATA!K4527),DATA!K4527,"n/a")</f>
        <v>-0.28329399999999999</v>
      </c>
      <c r="I2929" s="78">
        <f>+IF(ISNUMBER(DATA!L4527),DATA!L4527,"n/a")</f>
        <v>163759</v>
      </c>
      <c r="J2929" s="79">
        <f>+IF(ISNUMBER(DATA!M4527),DATA!M4527,"n/a")</f>
        <v>-0.25704300000000002</v>
      </c>
      <c r="K2929" s="78">
        <f>+IF(ISNUMBER(DATA!N4527),DATA!N4527,"n/a")</f>
        <v>312736.53999999998</v>
      </c>
      <c r="L2929" s="79">
        <f>+IF(ISNUMBER(DATA!O4527),DATA!O4527,"n/a")</f>
        <v>-0.173767</v>
      </c>
      <c r="M2929" s="68"/>
      <c r="N2929" s="68"/>
      <c r="O2929" s="68"/>
      <c r="P2929" s="68"/>
      <c r="Q2929" s="68"/>
      <c r="S2929" s="72"/>
      <c r="U2929" s="72"/>
      <c r="W2929" s="72"/>
      <c r="Y2929" s="72"/>
    </row>
    <row r="2930" spans="1:25" s="71" customFormat="1" x14ac:dyDescent="0.2">
      <c r="A2930" s="68" t="s">
        <v>28</v>
      </c>
      <c r="B2930" s="68" t="s">
        <v>23</v>
      </c>
      <c r="C2930" s="68" t="s">
        <v>0</v>
      </c>
      <c r="D2930" s="68" t="s">
        <v>294</v>
      </c>
      <c r="E2930" s="78">
        <f>+IF(ISNUMBER(DATA!H4528),DATA!H4528,"n/a")</f>
        <v>31391.53</v>
      </c>
      <c r="F2930" s="79">
        <f>+IF(ISNUMBER(DATA!I4528),DATA!I4528,"n/a")</f>
        <v>-0.108278</v>
      </c>
      <c r="G2930" s="78">
        <f>+IF(ISNUMBER(DATA!J4528),DATA!J4528,"n/a")</f>
        <v>124552.76</v>
      </c>
      <c r="H2930" s="79">
        <f>+IF(ISNUMBER(DATA!K4528),DATA!K4528,"n/a")</f>
        <v>-0.146008</v>
      </c>
      <c r="I2930" s="78">
        <f>+IF(ISNUMBER(DATA!L4528),DATA!L4528,"n/a")</f>
        <v>223184.98</v>
      </c>
      <c r="J2930" s="79">
        <f>+IF(ISNUMBER(DATA!M4528),DATA!M4528,"n/a")</f>
        <v>-0.17089699999999999</v>
      </c>
      <c r="K2930" s="78">
        <f>+IF(ISNUMBER(DATA!N4528),DATA!N4528,"n/a")</f>
        <v>421252.19</v>
      </c>
      <c r="L2930" s="79">
        <f>+IF(ISNUMBER(DATA!O4528),DATA!O4528,"n/a")</f>
        <v>-0.127831</v>
      </c>
      <c r="M2930" s="68"/>
      <c r="N2930" s="68"/>
      <c r="O2930" s="68"/>
      <c r="P2930" s="68"/>
      <c r="Q2930" s="68"/>
      <c r="S2930" s="72"/>
      <c r="U2930" s="72"/>
      <c r="W2930" s="72"/>
      <c r="Y2930" s="72"/>
    </row>
    <row r="2931" spans="1:25" s="71" customFormat="1" x14ac:dyDescent="0.2">
      <c r="A2931" s="68" t="s">
        <v>28</v>
      </c>
      <c r="B2931" s="68" t="s">
        <v>23</v>
      </c>
      <c r="C2931" s="68" t="s">
        <v>0</v>
      </c>
      <c r="D2931" s="68" t="s">
        <v>295</v>
      </c>
      <c r="E2931" s="78">
        <f>+IF(ISNUMBER(DATA!H4529),DATA!H4529,"n/a")</f>
        <v>57236.32</v>
      </c>
      <c r="F2931" s="79">
        <f>+IF(ISNUMBER(DATA!I4529),DATA!I4529,"n/a")</f>
        <v>1.3102370000000001</v>
      </c>
      <c r="G2931" s="78">
        <f>+IF(ISNUMBER(DATA!J4529),DATA!J4529,"n/a")</f>
        <v>183746</v>
      </c>
      <c r="H2931" s="79">
        <f>+IF(ISNUMBER(DATA!K4529),DATA!K4529,"n/a")</f>
        <v>1.095828</v>
      </c>
      <c r="I2931" s="78">
        <f>+IF(ISNUMBER(DATA!L4529),DATA!L4529,"n/a")</f>
        <v>407892.64</v>
      </c>
      <c r="J2931" s="79">
        <f>+IF(ISNUMBER(DATA!M4529),DATA!M4529,"n/a")</f>
        <v>1.760367</v>
      </c>
      <c r="K2931" s="78">
        <f>+IF(ISNUMBER(DATA!N4529),DATA!N4529,"n/a")</f>
        <v>751813.24</v>
      </c>
      <c r="L2931" s="79">
        <f>+IF(ISNUMBER(DATA!O4529),DATA!O4529,"n/a")</f>
        <v>1.9288240000000001</v>
      </c>
      <c r="M2931" s="68"/>
      <c r="N2931" s="68"/>
      <c r="O2931" s="68"/>
      <c r="P2931" s="68"/>
      <c r="Q2931" s="68"/>
      <c r="S2931" s="72"/>
      <c r="U2931" s="72"/>
      <c r="W2931" s="72"/>
      <c r="Y2931" s="72"/>
    </row>
    <row r="2932" spans="1:25" s="71" customFormat="1" x14ac:dyDescent="0.2">
      <c r="A2932" s="68" t="s">
        <v>28</v>
      </c>
      <c r="B2932" s="68" t="s">
        <v>23</v>
      </c>
      <c r="C2932" s="68" t="s">
        <v>0</v>
      </c>
      <c r="D2932" s="68" t="s">
        <v>296</v>
      </c>
      <c r="E2932" s="78">
        <f>+IF(ISNUMBER(DATA!H4530),DATA!H4530,"n/a")</f>
        <v>31450</v>
      </c>
      <c r="F2932" s="79">
        <f>+IF(ISNUMBER(DATA!I4530),DATA!I4530,"n/a")</f>
        <v>1.238896</v>
      </c>
      <c r="G2932" s="78">
        <f>+IF(ISNUMBER(DATA!J4530),DATA!J4530,"n/a")</f>
        <v>94117.63</v>
      </c>
      <c r="H2932" s="79">
        <f>+IF(ISNUMBER(DATA!K4530),DATA!K4530,"n/a")</f>
        <v>0.55963799999999997</v>
      </c>
      <c r="I2932" s="78">
        <f>+IF(ISNUMBER(DATA!L4530),DATA!L4530,"n/a")</f>
        <v>195467.68</v>
      </c>
      <c r="J2932" s="79">
        <f>+IF(ISNUMBER(DATA!M4530),DATA!M4530,"n/a")</f>
        <v>0.64949299999999999</v>
      </c>
      <c r="K2932" s="78">
        <f>+IF(ISNUMBER(DATA!N4530),DATA!N4530,"n/a")</f>
        <v>353604.47</v>
      </c>
      <c r="L2932" s="79">
        <f>+IF(ISNUMBER(DATA!O4530),DATA!O4530,"n/a")</f>
        <v>0.72985299999999997</v>
      </c>
      <c r="M2932" s="68"/>
      <c r="N2932" s="68"/>
      <c r="O2932" s="68"/>
      <c r="P2932" s="68"/>
      <c r="Q2932" s="68"/>
      <c r="S2932" s="72"/>
      <c r="U2932" s="72"/>
      <c r="W2932" s="72"/>
      <c r="Y2932" s="72"/>
    </row>
    <row r="2933" spans="1:25" s="71" customFormat="1" x14ac:dyDescent="0.2">
      <c r="A2933" s="68" t="s">
        <v>28</v>
      </c>
      <c r="B2933" s="68" t="s">
        <v>23</v>
      </c>
      <c r="C2933" s="68" t="s">
        <v>0</v>
      </c>
      <c r="D2933" s="68" t="s">
        <v>297</v>
      </c>
      <c r="E2933" s="78">
        <f>+IF(ISNUMBER(DATA!H4531),DATA!H4531,"n/a")</f>
        <v>14023.1</v>
      </c>
      <c r="F2933" s="79">
        <f>+IF(ISNUMBER(DATA!I4531),DATA!I4531,"n/a")</f>
        <v>-0.185088</v>
      </c>
      <c r="G2933" s="78">
        <f>+IF(ISNUMBER(DATA!J4531),DATA!J4531,"n/a")</f>
        <v>52128.55</v>
      </c>
      <c r="H2933" s="79">
        <f>+IF(ISNUMBER(DATA!K4531),DATA!K4531,"n/a")</f>
        <v>-5.3412000000000001E-2</v>
      </c>
      <c r="I2933" s="78">
        <f>+IF(ISNUMBER(DATA!L4531),DATA!L4531,"n/a")</f>
        <v>105051.96</v>
      </c>
      <c r="J2933" s="79">
        <f>+IF(ISNUMBER(DATA!M4531),DATA!M4531,"n/a")</f>
        <v>0.116429</v>
      </c>
      <c r="K2933" s="78">
        <f>+IF(ISNUMBER(DATA!N4531),DATA!N4531,"n/a")</f>
        <v>205506.84</v>
      </c>
      <c r="L2933" s="79">
        <f>+IF(ISNUMBER(DATA!O4531),DATA!O4531,"n/a")</f>
        <v>0.21165200000000001</v>
      </c>
      <c r="M2933" s="68"/>
      <c r="N2933" s="68"/>
      <c r="O2933" s="68"/>
      <c r="P2933" s="68"/>
      <c r="Q2933" s="68"/>
      <c r="S2933" s="72"/>
      <c r="U2933" s="72"/>
      <c r="W2933" s="72"/>
      <c r="Y2933" s="72"/>
    </row>
    <row r="2934" spans="1:25" s="71" customFormat="1" x14ac:dyDescent="0.2">
      <c r="A2934" s="68" t="s">
        <v>28</v>
      </c>
      <c r="B2934" s="68" t="s">
        <v>23</v>
      </c>
      <c r="C2934" s="68" t="s">
        <v>0</v>
      </c>
      <c r="D2934" s="68" t="s">
        <v>298</v>
      </c>
      <c r="E2934" s="78">
        <f>+IF(ISNUMBER(DATA!H4532),DATA!H4532,"n/a")</f>
        <v>7893.73</v>
      </c>
      <c r="F2934" s="79">
        <f>+IF(ISNUMBER(DATA!I4532),DATA!I4532,"n/a")</f>
        <v>0.45719799999999999</v>
      </c>
      <c r="G2934" s="78">
        <f>+IF(ISNUMBER(DATA!J4532),DATA!J4532,"n/a")</f>
        <v>26925.75</v>
      </c>
      <c r="H2934" s="79">
        <f>+IF(ISNUMBER(DATA!K4532),DATA!K4532,"n/a")</f>
        <v>0.231491</v>
      </c>
      <c r="I2934" s="78">
        <f>+IF(ISNUMBER(DATA!L4532),DATA!L4532,"n/a")</f>
        <v>48109.48</v>
      </c>
      <c r="J2934" s="79">
        <f>+IF(ISNUMBER(DATA!M4532),DATA!M4532,"n/a")</f>
        <v>9.4838000000000006E-2</v>
      </c>
      <c r="K2934" s="78">
        <f>+IF(ISNUMBER(DATA!N4532),DATA!N4532,"n/a")</f>
        <v>85969.54</v>
      </c>
      <c r="L2934" s="79">
        <f>+IF(ISNUMBER(DATA!O4532),DATA!O4532,"n/a")</f>
        <v>5.9145999999999997E-2</v>
      </c>
      <c r="M2934" s="68"/>
      <c r="N2934" s="68"/>
      <c r="O2934" s="68"/>
      <c r="P2934" s="68"/>
      <c r="Q2934" s="68"/>
      <c r="S2934" s="72"/>
      <c r="U2934" s="72"/>
      <c r="W2934" s="72"/>
      <c r="Y2934" s="72"/>
    </row>
    <row r="2935" spans="1:25" s="71" customFormat="1" x14ac:dyDescent="0.2">
      <c r="A2935" s="68" t="s">
        <v>28</v>
      </c>
      <c r="B2935" s="68" t="s">
        <v>23</v>
      </c>
      <c r="C2935" s="68" t="s">
        <v>0</v>
      </c>
      <c r="D2935" s="68" t="s">
        <v>299</v>
      </c>
      <c r="E2935" s="78">
        <f>+IF(ISNUMBER(DATA!H4533),DATA!H4533,"n/a")</f>
        <v>164531.54</v>
      </c>
      <c r="F2935" s="79">
        <f>+IF(ISNUMBER(DATA!I4533),DATA!I4533,"n/a")</f>
        <v>2.0174310000000002</v>
      </c>
      <c r="G2935" s="78">
        <f>+IF(ISNUMBER(DATA!J4533),DATA!J4533,"n/a")</f>
        <v>529654.47</v>
      </c>
      <c r="H2935" s="79">
        <f>+IF(ISNUMBER(DATA!K4533),DATA!K4533,"n/a")</f>
        <v>1.7430220000000001</v>
      </c>
      <c r="I2935" s="78">
        <f>+IF(ISNUMBER(DATA!L4533),DATA!L4533,"n/a")</f>
        <v>1000750.77</v>
      </c>
      <c r="J2935" s="79">
        <f>+IF(ISNUMBER(DATA!M4533),DATA!M4533,"n/a")</f>
        <v>1.6977359999999999</v>
      </c>
      <c r="K2935" s="78">
        <f>+IF(ISNUMBER(DATA!N4533),DATA!N4533,"n/a")</f>
        <v>1352179.46</v>
      </c>
      <c r="L2935" s="79">
        <f>+IF(ISNUMBER(DATA!O4533),DATA!O4533,"n/a")</f>
        <v>1.0094920000000001</v>
      </c>
      <c r="M2935" s="68"/>
      <c r="N2935" s="68"/>
      <c r="O2935" s="68"/>
      <c r="P2935" s="68"/>
      <c r="Q2935" s="68"/>
      <c r="S2935" s="72"/>
      <c r="U2935" s="72"/>
      <c r="W2935" s="72"/>
      <c r="Y2935" s="72"/>
    </row>
    <row r="2936" spans="1:25" s="71" customFormat="1" x14ac:dyDescent="0.2">
      <c r="A2936" s="68" t="s">
        <v>28</v>
      </c>
      <c r="B2936" s="68" t="s">
        <v>23</v>
      </c>
      <c r="C2936" s="68" t="s">
        <v>0</v>
      </c>
      <c r="D2936" s="68" t="s">
        <v>300</v>
      </c>
      <c r="E2936" s="78">
        <f>+IF(ISNUMBER(DATA!H4534),DATA!H4534,"n/a")</f>
        <v>26427.52</v>
      </c>
      <c r="F2936" s="79">
        <f>+IF(ISNUMBER(DATA!I4534),DATA!I4534,"n/a")</f>
        <v>2.3143030000000002</v>
      </c>
      <c r="G2936" s="78">
        <f>+IF(ISNUMBER(DATA!J4534),DATA!J4534,"n/a")</f>
        <v>74909.89</v>
      </c>
      <c r="H2936" s="79">
        <f>+IF(ISNUMBER(DATA!K4534),DATA!K4534,"n/a")</f>
        <v>1.3808879999999999</v>
      </c>
      <c r="I2936" s="78">
        <f>+IF(ISNUMBER(DATA!L4534),DATA!L4534,"n/a")</f>
        <v>173748.84</v>
      </c>
      <c r="J2936" s="79">
        <f>+IF(ISNUMBER(DATA!M4534),DATA!M4534,"n/a")</f>
        <v>2.585772</v>
      </c>
      <c r="K2936" s="78">
        <f>+IF(ISNUMBER(DATA!N4534),DATA!N4534,"n/a")</f>
        <v>325231.26</v>
      </c>
      <c r="L2936" s="79">
        <f>+IF(ISNUMBER(DATA!O4534),DATA!O4534,"n/a")</f>
        <v>3.1603819999999998</v>
      </c>
      <c r="M2936" s="68"/>
      <c r="N2936" s="68"/>
      <c r="O2936" s="68"/>
      <c r="P2936" s="68"/>
      <c r="Q2936" s="68"/>
      <c r="S2936" s="72"/>
      <c r="U2936" s="72"/>
      <c r="W2936" s="72"/>
      <c r="Y2936" s="72"/>
    </row>
    <row r="2937" spans="1:25" s="71" customFormat="1" x14ac:dyDescent="0.2">
      <c r="A2937" s="68" t="s">
        <v>28</v>
      </c>
      <c r="B2937" s="68" t="s">
        <v>23</v>
      </c>
      <c r="C2937" s="68" t="s">
        <v>0</v>
      </c>
      <c r="D2937" s="68" t="s">
        <v>301</v>
      </c>
      <c r="E2937" s="78">
        <f>+IF(ISNUMBER(DATA!H4535),DATA!H4535,"n/a")</f>
        <v>55231.17</v>
      </c>
      <c r="F2937" s="79">
        <f>+IF(ISNUMBER(DATA!I4535),DATA!I4535,"n/a")</f>
        <v>-0.14027700000000001</v>
      </c>
      <c r="G2937" s="78">
        <f>+IF(ISNUMBER(DATA!J4535),DATA!J4535,"n/a")</f>
        <v>190909</v>
      </c>
      <c r="H2937" s="79">
        <f>+IF(ISNUMBER(DATA!K4535),DATA!K4535,"n/a")</f>
        <v>-5.1464999999999997E-2</v>
      </c>
      <c r="I2937" s="78">
        <f>+IF(ISNUMBER(DATA!L4535),DATA!L4535,"n/a")</f>
        <v>386592.98</v>
      </c>
      <c r="J2937" s="79">
        <f>+IF(ISNUMBER(DATA!M4535),DATA!M4535,"n/a")</f>
        <v>7.1599999999999997E-2</v>
      </c>
      <c r="K2937" s="78">
        <f>+IF(ISNUMBER(DATA!N4535),DATA!N4535,"n/a")</f>
        <v>792193.39</v>
      </c>
      <c r="L2937" s="79">
        <f>+IF(ISNUMBER(DATA!O4535),DATA!O4535,"n/a")</f>
        <v>0.13778599999999999</v>
      </c>
      <c r="M2937" s="68"/>
      <c r="N2937" s="68"/>
      <c r="O2937" s="68"/>
      <c r="P2937" s="68"/>
      <c r="Q2937" s="68"/>
      <c r="S2937" s="72"/>
      <c r="U2937" s="72"/>
      <c r="W2937" s="72"/>
      <c r="Y2937" s="72"/>
    </row>
    <row r="2938" spans="1:25" s="71" customFormat="1" x14ac:dyDescent="0.2">
      <c r="A2938" s="68" t="s">
        <v>28</v>
      </c>
      <c r="B2938" s="68" t="s">
        <v>23</v>
      </c>
      <c r="C2938" s="68" t="s">
        <v>0</v>
      </c>
      <c r="D2938" s="68" t="s">
        <v>302</v>
      </c>
      <c r="E2938" s="78">
        <f>+IF(ISNUMBER(DATA!H4536),DATA!H4536,"n/a")</f>
        <v>6806.16</v>
      </c>
      <c r="F2938" s="79">
        <f>+IF(ISNUMBER(DATA!I4536),DATA!I4536,"n/a")</f>
        <v>0.15818599999999999</v>
      </c>
      <c r="G2938" s="78">
        <f>+IF(ISNUMBER(DATA!J4536),DATA!J4536,"n/a")</f>
        <v>20604.25</v>
      </c>
      <c r="H2938" s="79">
        <f>+IF(ISNUMBER(DATA!K4536),DATA!K4536,"n/a")</f>
        <v>-0.59211400000000003</v>
      </c>
      <c r="I2938" s="78">
        <f>+IF(ISNUMBER(DATA!L4536),DATA!L4536,"n/a")</f>
        <v>44539.040000000001</v>
      </c>
      <c r="J2938" s="79">
        <f>+IF(ISNUMBER(DATA!M4536),DATA!M4536,"n/a")</f>
        <v>-0.53946899999999998</v>
      </c>
      <c r="K2938" s="78">
        <f>+IF(ISNUMBER(DATA!N4536),DATA!N4536,"n/a")</f>
        <v>87261.82</v>
      </c>
      <c r="L2938" s="79">
        <f>+IF(ISNUMBER(DATA!O4536),DATA!O4536,"n/a")</f>
        <v>-0.472026</v>
      </c>
      <c r="M2938" s="68"/>
      <c r="N2938" s="68"/>
      <c r="O2938" s="68"/>
      <c r="P2938" s="68"/>
      <c r="Q2938" s="68"/>
      <c r="S2938" s="72"/>
      <c r="U2938" s="72"/>
      <c r="W2938" s="72"/>
      <c r="Y2938" s="72"/>
    </row>
    <row r="2939" spans="1:25" s="71" customFormat="1" x14ac:dyDescent="0.2">
      <c r="A2939" s="68" t="s">
        <v>28</v>
      </c>
      <c r="B2939" s="68" t="s">
        <v>23</v>
      </c>
      <c r="C2939" s="68" t="s">
        <v>0</v>
      </c>
      <c r="D2939" s="68" t="s">
        <v>303</v>
      </c>
      <c r="E2939" s="78">
        <f>+IF(ISNUMBER(DATA!H4537),DATA!H4537,"n/a")</f>
        <v>10104.9</v>
      </c>
      <c r="F2939" s="79">
        <f>+IF(ISNUMBER(DATA!I4537),DATA!I4537,"n/a")</f>
        <v>0.27490700000000001</v>
      </c>
      <c r="G2939" s="78">
        <f>+IF(ISNUMBER(DATA!J4537),DATA!J4537,"n/a")</f>
        <v>32492.35</v>
      </c>
      <c r="H2939" s="79">
        <f>+IF(ISNUMBER(DATA!K4537),DATA!K4537,"n/a")</f>
        <v>-0.20092499999999999</v>
      </c>
      <c r="I2939" s="78">
        <f>+IF(ISNUMBER(DATA!L4537),DATA!L4537,"n/a")</f>
        <v>66587.69</v>
      </c>
      <c r="J2939" s="79">
        <f>+IF(ISNUMBER(DATA!M4537),DATA!M4537,"n/a")</f>
        <v>-0.130971</v>
      </c>
      <c r="K2939" s="78">
        <f>+IF(ISNUMBER(DATA!N4537),DATA!N4537,"n/a")</f>
        <v>127958.73</v>
      </c>
      <c r="L2939" s="79">
        <f>+IF(ISNUMBER(DATA!O4537),DATA!O4537,"n/a")</f>
        <v>5.9420000000000002E-3</v>
      </c>
      <c r="M2939" s="68"/>
      <c r="N2939" s="68"/>
      <c r="O2939" s="68"/>
      <c r="P2939" s="68"/>
      <c r="Q2939" s="68"/>
      <c r="S2939" s="72"/>
      <c r="U2939" s="72"/>
      <c r="W2939" s="72"/>
      <c r="Y2939" s="72"/>
    </row>
    <row r="2940" spans="1:25" s="71" customFormat="1" x14ac:dyDescent="0.2">
      <c r="A2940" s="68" t="s">
        <v>28</v>
      </c>
      <c r="B2940" s="68" t="s">
        <v>23</v>
      </c>
      <c r="C2940" s="68" t="s">
        <v>0</v>
      </c>
      <c r="D2940" s="68" t="s">
        <v>304</v>
      </c>
      <c r="E2940" s="78">
        <f>+IF(ISNUMBER(DATA!H4538),DATA!H4538,"n/a")</f>
        <v>34205.019999999997</v>
      </c>
      <c r="F2940" s="79">
        <f>+IF(ISNUMBER(DATA!I4538),DATA!I4538,"n/a")</f>
        <v>1.6438600000000001</v>
      </c>
      <c r="G2940" s="78">
        <f>+IF(ISNUMBER(DATA!J4538),DATA!J4538,"n/a")</f>
        <v>98113.12</v>
      </c>
      <c r="H2940" s="79">
        <f>+IF(ISNUMBER(DATA!K4538),DATA!K4538,"n/a")</f>
        <v>1.1076159999999999</v>
      </c>
      <c r="I2940" s="78">
        <f>+IF(ISNUMBER(DATA!L4538),DATA!L4538,"n/a")</f>
        <v>228683.44</v>
      </c>
      <c r="J2940" s="79">
        <f>+IF(ISNUMBER(DATA!M4538),DATA!M4538,"n/a")</f>
        <v>2.1948379999999998</v>
      </c>
      <c r="K2940" s="78">
        <f>+IF(ISNUMBER(DATA!N4538),DATA!N4538,"n/a")</f>
        <v>422596.41</v>
      </c>
      <c r="L2940" s="79">
        <f>+IF(ISNUMBER(DATA!O4538),DATA!O4538,"n/a")</f>
        <v>2.6549360000000002</v>
      </c>
      <c r="M2940" s="68"/>
      <c r="N2940" s="68"/>
      <c r="O2940" s="68"/>
      <c r="P2940" s="68"/>
      <c r="Q2940" s="68"/>
      <c r="S2940" s="72"/>
      <c r="U2940" s="72"/>
      <c r="W2940" s="72"/>
      <c r="Y2940" s="72"/>
    </row>
    <row r="2941" spans="1:25" s="71" customFormat="1" x14ac:dyDescent="0.2">
      <c r="A2941" s="68" t="s">
        <v>28</v>
      </c>
      <c r="B2941" s="68" t="s">
        <v>23</v>
      </c>
      <c r="C2941" s="68" t="s">
        <v>0</v>
      </c>
      <c r="D2941" s="68" t="s">
        <v>305</v>
      </c>
      <c r="E2941" s="78">
        <f>+IF(ISNUMBER(DATA!H4539),DATA!H4539,"n/a")</f>
        <v>23858.26</v>
      </c>
      <c r="F2941" s="79">
        <f>+IF(ISNUMBER(DATA!I4539),DATA!I4539,"n/a")</f>
        <v>-0.169158</v>
      </c>
      <c r="G2941" s="78">
        <f>+IF(ISNUMBER(DATA!J4539),DATA!J4539,"n/a")</f>
        <v>89821.93</v>
      </c>
      <c r="H2941" s="79">
        <f>+IF(ISNUMBER(DATA!K4539),DATA!K4539,"n/a")</f>
        <v>-9.8702999999999999E-2</v>
      </c>
      <c r="I2941" s="78">
        <f>+IF(ISNUMBER(DATA!L4539),DATA!L4539,"n/a")</f>
        <v>193990.6</v>
      </c>
      <c r="J2941" s="79">
        <f>+IF(ISNUMBER(DATA!M4539),DATA!M4539,"n/a")</f>
        <v>0.197383</v>
      </c>
      <c r="K2941" s="78">
        <f>+IF(ISNUMBER(DATA!N4539),DATA!N4539,"n/a")</f>
        <v>369206.83</v>
      </c>
      <c r="L2941" s="79">
        <f>+IF(ISNUMBER(DATA!O4539),DATA!O4539,"n/a")</f>
        <v>0.23887</v>
      </c>
      <c r="M2941" s="68"/>
      <c r="N2941" s="68"/>
      <c r="O2941" s="68"/>
      <c r="P2941" s="68"/>
      <c r="Q2941" s="68"/>
      <c r="S2941" s="72"/>
      <c r="U2941" s="72"/>
      <c r="W2941" s="72"/>
      <c r="Y2941" s="72"/>
    </row>
    <row r="2942" spans="1:25" s="71" customFormat="1" x14ac:dyDescent="0.2">
      <c r="A2942" s="68" t="s">
        <v>28</v>
      </c>
      <c r="B2942" s="68" t="s">
        <v>23</v>
      </c>
      <c r="C2942" s="68" t="s">
        <v>0</v>
      </c>
      <c r="D2942" s="68" t="s">
        <v>306</v>
      </c>
      <c r="E2942" s="78">
        <f>+IF(ISNUMBER(DATA!H4540),DATA!H4540,"n/a")</f>
        <v>125358.57</v>
      </c>
      <c r="F2942" s="79">
        <f>+IF(ISNUMBER(DATA!I4540),DATA!I4540,"n/a")</f>
        <v>-0.24329400000000001</v>
      </c>
      <c r="G2942" s="78">
        <f>+IF(ISNUMBER(DATA!J4540),DATA!J4540,"n/a")</f>
        <v>468180.13</v>
      </c>
      <c r="H2942" s="79">
        <f>+IF(ISNUMBER(DATA!K4540),DATA!K4540,"n/a")</f>
        <v>-0.26010800000000001</v>
      </c>
      <c r="I2942" s="78">
        <f>+IF(ISNUMBER(DATA!L4540),DATA!L4540,"n/a")</f>
        <v>857320.49</v>
      </c>
      <c r="J2942" s="79">
        <f>+IF(ISNUMBER(DATA!M4540),DATA!M4540,"n/a")</f>
        <v>-0.23943500000000001</v>
      </c>
      <c r="K2942" s="78">
        <f>+IF(ISNUMBER(DATA!N4540),DATA!N4540,"n/a")</f>
        <v>1659635.46</v>
      </c>
      <c r="L2942" s="79">
        <f>+IF(ISNUMBER(DATA!O4540),DATA!O4540,"n/a")</f>
        <v>-0.18126200000000001</v>
      </c>
      <c r="M2942" s="68"/>
      <c r="N2942" s="68"/>
      <c r="O2942" s="68"/>
      <c r="P2942" s="68"/>
      <c r="Q2942" s="68"/>
      <c r="S2942" s="72"/>
      <c r="U2942" s="72"/>
      <c r="W2942" s="72"/>
      <c r="Y2942" s="72"/>
    </row>
    <row r="2943" spans="1:25" s="71" customFormat="1" x14ac:dyDescent="0.2">
      <c r="A2943" s="68" t="s">
        <v>28</v>
      </c>
      <c r="B2943" s="68" t="s">
        <v>23</v>
      </c>
      <c r="C2943" s="68" t="s">
        <v>0</v>
      </c>
      <c r="D2943" s="68" t="s">
        <v>307</v>
      </c>
      <c r="E2943" s="78">
        <f>+IF(ISNUMBER(DATA!H4541),DATA!H4541,"n/a")</f>
        <v>67778.09</v>
      </c>
      <c r="F2943" s="79">
        <f>+IF(ISNUMBER(DATA!I4541),DATA!I4541,"n/a")</f>
        <v>0.86231000000000002</v>
      </c>
      <c r="G2943" s="78">
        <f>+IF(ISNUMBER(DATA!J4541),DATA!J4541,"n/a")</f>
        <v>232757.65</v>
      </c>
      <c r="H2943" s="79">
        <f>+IF(ISNUMBER(DATA!K4541),DATA!K4541,"n/a")</f>
        <v>0.68135599999999996</v>
      </c>
      <c r="I2943" s="78">
        <f>+IF(ISNUMBER(DATA!L4541),DATA!L4541,"n/a")</f>
        <v>373587.1</v>
      </c>
      <c r="J2943" s="79">
        <f>+IF(ISNUMBER(DATA!M4541),DATA!M4541,"n/a")</f>
        <v>0.51058700000000001</v>
      </c>
      <c r="K2943" s="78">
        <f>+IF(ISNUMBER(DATA!N4541),DATA!N4541,"n/a")</f>
        <v>564047.81999999995</v>
      </c>
      <c r="L2943" s="79">
        <f>+IF(ISNUMBER(DATA!O4541),DATA!O4541,"n/a")</f>
        <v>0.24008099999999999</v>
      </c>
      <c r="M2943" s="68"/>
      <c r="N2943" s="68"/>
      <c r="O2943" s="68"/>
      <c r="P2943" s="68"/>
      <c r="Q2943" s="68"/>
      <c r="S2943" s="72"/>
      <c r="U2943" s="72"/>
      <c r="W2943" s="72"/>
      <c r="Y2943" s="72"/>
    </row>
    <row r="2944" spans="1:25" s="71" customFormat="1" x14ac:dyDescent="0.2">
      <c r="A2944" s="68" t="s">
        <v>28</v>
      </c>
      <c r="B2944" s="68" t="s">
        <v>23</v>
      </c>
      <c r="C2944" s="68" t="s">
        <v>0</v>
      </c>
      <c r="D2944" s="68" t="s">
        <v>308</v>
      </c>
      <c r="E2944" s="78">
        <f>+IF(ISNUMBER(DATA!H4542),DATA!H4542,"n/a")</f>
        <v>27440.22</v>
      </c>
      <c r="F2944" s="79">
        <f>+IF(ISNUMBER(DATA!I4542),DATA!I4542,"n/a")</f>
        <v>7.5948640000000003</v>
      </c>
      <c r="G2944" s="78">
        <f>+IF(ISNUMBER(DATA!J4542),DATA!J4542,"n/a")</f>
        <v>83058.28</v>
      </c>
      <c r="H2944" s="79">
        <f>+IF(ISNUMBER(DATA!K4542),DATA!K4542,"n/a")</f>
        <v>4.5196730000000001</v>
      </c>
      <c r="I2944" s="78">
        <f>+IF(ISNUMBER(DATA!L4542),DATA!L4542,"n/a")</f>
        <v>176237.58</v>
      </c>
      <c r="J2944" s="79">
        <f>+IF(ISNUMBER(DATA!M4542),DATA!M4542,"n/a")</f>
        <v>6.2204959999999998</v>
      </c>
      <c r="K2944" s="78">
        <f>+IF(ISNUMBER(DATA!N4542),DATA!N4542,"n/a")</f>
        <v>283355.31</v>
      </c>
      <c r="L2944" s="79">
        <f>+IF(ISNUMBER(DATA!O4542),DATA!O4542,"n/a")</f>
        <v>5.7880349999999998</v>
      </c>
      <c r="M2944" s="68"/>
      <c r="N2944" s="68"/>
      <c r="O2944" s="68"/>
      <c r="P2944" s="68"/>
      <c r="Q2944" s="68"/>
      <c r="S2944" s="72"/>
      <c r="U2944" s="72"/>
      <c r="W2944" s="72"/>
      <c r="Y2944" s="72"/>
    </row>
    <row r="2945" spans="1:25" s="71" customFormat="1" x14ac:dyDescent="0.2">
      <c r="A2945" s="68" t="s">
        <v>28</v>
      </c>
      <c r="B2945" s="68" t="s">
        <v>23</v>
      </c>
      <c r="C2945" s="68" t="s">
        <v>0</v>
      </c>
      <c r="D2945" s="68" t="s">
        <v>309</v>
      </c>
      <c r="E2945" s="78">
        <f>+IF(ISNUMBER(DATA!H4543),DATA!H4543,"n/a")</f>
        <v>31948.98</v>
      </c>
      <c r="F2945" s="79">
        <f>+IF(ISNUMBER(DATA!I4543),DATA!I4543,"n/a")</f>
        <v>-0.17507400000000001</v>
      </c>
      <c r="G2945" s="78">
        <f>+IF(ISNUMBER(DATA!J4543),DATA!J4543,"n/a")</f>
        <v>110953.71</v>
      </c>
      <c r="H2945" s="79">
        <f>+IF(ISNUMBER(DATA!K4543),DATA!K4543,"n/a")</f>
        <v>-8.4487999999999994E-2</v>
      </c>
      <c r="I2945" s="78">
        <f>+IF(ISNUMBER(DATA!L4543),DATA!L4543,"n/a")</f>
        <v>223236.94</v>
      </c>
      <c r="J2945" s="79">
        <f>+IF(ISNUMBER(DATA!M4543),DATA!M4543,"n/a")</f>
        <v>0.15005099999999999</v>
      </c>
      <c r="K2945" s="78">
        <f>+IF(ISNUMBER(DATA!N4543),DATA!N4543,"n/a")</f>
        <v>446016.72</v>
      </c>
      <c r="L2945" s="79">
        <f>+IF(ISNUMBER(DATA!O4543),DATA!O4543,"n/a")</f>
        <v>0.286547</v>
      </c>
      <c r="M2945" s="68"/>
      <c r="N2945" s="68"/>
      <c r="O2945" s="68"/>
      <c r="P2945" s="68"/>
      <c r="Q2945" s="68"/>
      <c r="S2945" s="72"/>
      <c r="U2945" s="72"/>
      <c r="W2945" s="72"/>
      <c r="Y2945" s="72"/>
    </row>
    <row r="2946" spans="1:25" s="71" customFormat="1" x14ac:dyDescent="0.2">
      <c r="A2946" s="68" t="s">
        <v>28</v>
      </c>
      <c r="B2946" s="68" t="s">
        <v>23</v>
      </c>
      <c r="C2946" s="68" t="s">
        <v>0</v>
      </c>
      <c r="D2946" s="68" t="s">
        <v>310</v>
      </c>
      <c r="E2946" s="78">
        <f>+IF(ISNUMBER(DATA!H4544),DATA!H4544,"n/a")</f>
        <v>23827.69</v>
      </c>
      <c r="F2946" s="79">
        <f>+IF(ISNUMBER(DATA!I4544),DATA!I4544,"n/a")</f>
        <v>0.83234200000000003</v>
      </c>
      <c r="G2946" s="78">
        <f>+IF(ISNUMBER(DATA!J4544),DATA!J4544,"n/a")</f>
        <v>76846.48</v>
      </c>
      <c r="H2946" s="79">
        <f>+IF(ISNUMBER(DATA!K4544),DATA!K4544,"n/a")</f>
        <v>0.43421300000000002</v>
      </c>
      <c r="I2946" s="78">
        <f>+IF(ISNUMBER(DATA!L4544),DATA!L4544,"n/a")</f>
        <v>162953.09</v>
      </c>
      <c r="J2946" s="79">
        <f>+IF(ISNUMBER(DATA!M4544),DATA!M4544,"n/a")</f>
        <v>0.81140400000000001</v>
      </c>
      <c r="K2946" s="78">
        <f>+IF(ISNUMBER(DATA!N4544),DATA!N4544,"n/a")</f>
        <v>286386.77</v>
      </c>
      <c r="L2946" s="79">
        <f>+IF(ISNUMBER(DATA!O4544),DATA!O4544,"n/a")</f>
        <v>1.086678</v>
      </c>
      <c r="M2946" s="68"/>
      <c r="N2946" s="68"/>
      <c r="O2946" s="68"/>
      <c r="P2946" s="68"/>
      <c r="Q2946" s="68"/>
      <c r="S2946" s="72"/>
      <c r="U2946" s="72"/>
      <c r="W2946" s="72"/>
      <c r="Y2946" s="72"/>
    </row>
    <row r="2947" spans="1:25" s="71" customFormat="1" x14ac:dyDescent="0.2">
      <c r="A2947" s="68" t="s">
        <v>28</v>
      </c>
      <c r="B2947" s="68" t="s">
        <v>23</v>
      </c>
      <c r="C2947" s="68" t="s">
        <v>0</v>
      </c>
      <c r="D2947" s="68" t="s">
        <v>311</v>
      </c>
      <c r="E2947" s="78">
        <f>+IF(ISNUMBER(DATA!H4545),DATA!H4545,"n/a")</f>
        <v>34612.21</v>
      </c>
      <c r="F2947" s="79">
        <f>+IF(ISNUMBER(DATA!I4545),DATA!I4545,"n/a")</f>
        <v>-0.38795099999999999</v>
      </c>
      <c r="G2947" s="78">
        <f>+IF(ISNUMBER(DATA!J4545),DATA!J4545,"n/a")</f>
        <v>128914.93</v>
      </c>
      <c r="H2947" s="79">
        <f>+IF(ISNUMBER(DATA!K4545),DATA!K4545,"n/a")</f>
        <v>-0.41773900000000003</v>
      </c>
      <c r="I2947" s="78">
        <f>+IF(ISNUMBER(DATA!L4545),DATA!L4545,"n/a")</f>
        <v>241261.06</v>
      </c>
      <c r="J2947" s="79">
        <f>+IF(ISNUMBER(DATA!M4545),DATA!M4545,"n/a")</f>
        <v>-0.39315099999999997</v>
      </c>
      <c r="K2947" s="78">
        <f>+IF(ISNUMBER(DATA!N4545),DATA!N4545,"n/a")</f>
        <v>493980.97</v>
      </c>
      <c r="L2947" s="79">
        <f>+IF(ISNUMBER(DATA!O4545),DATA!O4545,"n/a")</f>
        <v>-0.31984099999999999</v>
      </c>
      <c r="M2947" s="68"/>
      <c r="N2947" s="68"/>
      <c r="O2947" s="68"/>
      <c r="P2947" s="68"/>
      <c r="Q2947" s="68"/>
      <c r="S2947" s="72"/>
      <c r="U2947" s="72"/>
      <c r="W2947" s="72"/>
      <c r="Y2947" s="72"/>
    </row>
    <row r="2948" spans="1:25" s="71" customFormat="1" x14ac:dyDescent="0.2">
      <c r="A2948" s="68" t="s">
        <v>28</v>
      </c>
      <c r="B2948" s="68" t="s">
        <v>23</v>
      </c>
      <c r="C2948" s="68" t="s">
        <v>0</v>
      </c>
      <c r="D2948" s="68" t="s">
        <v>312</v>
      </c>
      <c r="E2948" s="78">
        <f>+IF(ISNUMBER(DATA!H4546),DATA!H4546,"n/a")</f>
        <v>31562.28</v>
      </c>
      <c r="F2948" s="79">
        <f>+IF(ISNUMBER(DATA!I4546),DATA!I4546,"n/a")</f>
        <v>2.7538E-2</v>
      </c>
      <c r="G2948" s="78">
        <f>+IF(ISNUMBER(DATA!J4546),DATA!J4546,"n/a")</f>
        <v>100812.59</v>
      </c>
      <c r="H2948" s="79">
        <f>+IF(ISNUMBER(DATA!K4546),DATA!K4546,"n/a")</f>
        <v>-7.9144999999999993E-2</v>
      </c>
      <c r="I2948" s="78">
        <f>+IF(ISNUMBER(DATA!L4546),DATA!L4546,"n/a")</f>
        <v>222913.68</v>
      </c>
      <c r="J2948" s="79">
        <f>+IF(ISNUMBER(DATA!M4546),DATA!M4546,"n/a")</f>
        <v>0.15243499999999999</v>
      </c>
      <c r="K2948" s="78">
        <f>+IF(ISNUMBER(DATA!N4546),DATA!N4546,"n/a")</f>
        <v>458880.05</v>
      </c>
      <c r="L2948" s="79">
        <f>+IF(ISNUMBER(DATA!O4546),DATA!O4546,"n/a")</f>
        <v>0.33721899999999999</v>
      </c>
      <c r="M2948" s="68"/>
      <c r="N2948" s="68"/>
      <c r="O2948" s="68"/>
      <c r="P2948" s="68"/>
      <c r="Q2948" s="68"/>
      <c r="S2948" s="72"/>
      <c r="U2948" s="72"/>
      <c r="W2948" s="72"/>
      <c r="Y2948" s="72"/>
    </row>
    <row r="2949" spans="1:25" s="71" customFormat="1" x14ac:dyDescent="0.2">
      <c r="A2949" s="68" t="s">
        <v>28</v>
      </c>
      <c r="B2949" s="68" t="s">
        <v>23</v>
      </c>
      <c r="C2949" s="68" t="s">
        <v>0</v>
      </c>
      <c r="D2949" s="68" t="s">
        <v>313</v>
      </c>
      <c r="E2949" s="78">
        <f>+IF(ISNUMBER(DATA!H4547),DATA!H4547,"n/a")</f>
        <v>22321.16</v>
      </c>
      <c r="F2949" s="79">
        <f>+IF(ISNUMBER(DATA!I4547),DATA!I4547,"n/a")</f>
        <v>5.1958999999999998E-2</v>
      </c>
      <c r="G2949" s="78">
        <f>+IF(ISNUMBER(DATA!J4547),DATA!J4547,"n/a")</f>
        <v>100411.7</v>
      </c>
      <c r="H2949" s="79">
        <f>+IF(ISNUMBER(DATA!K4547),DATA!K4547,"n/a")</f>
        <v>0.101156</v>
      </c>
      <c r="I2949" s="78">
        <f>+IF(ISNUMBER(DATA!L4547),DATA!L4547,"n/a")</f>
        <v>178526.04</v>
      </c>
      <c r="J2949" s="79">
        <f>+IF(ISNUMBER(DATA!M4547),DATA!M4547,"n/a")</f>
        <v>8.8853000000000001E-2</v>
      </c>
      <c r="K2949" s="78">
        <f>+IF(ISNUMBER(DATA!N4547),DATA!N4547,"n/a")</f>
        <v>290064.57</v>
      </c>
      <c r="L2949" s="79">
        <f>+IF(ISNUMBER(DATA!O4547),DATA!O4547,"n/a")</f>
        <v>2.2183999999999999E-2</v>
      </c>
      <c r="M2949" s="68"/>
      <c r="N2949" s="68"/>
      <c r="O2949" s="68"/>
      <c r="P2949" s="68"/>
      <c r="Q2949" s="68"/>
      <c r="S2949" s="72"/>
      <c r="U2949" s="72"/>
      <c r="W2949" s="72"/>
      <c r="Y2949" s="72"/>
    </row>
    <row r="2950" spans="1:25" s="71" customFormat="1" x14ac:dyDescent="0.2">
      <c r="A2950" s="68" t="s">
        <v>28</v>
      </c>
      <c r="B2950" s="68" t="s">
        <v>23</v>
      </c>
      <c r="C2950" s="68" t="s">
        <v>0</v>
      </c>
      <c r="D2950" s="68" t="s">
        <v>314</v>
      </c>
      <c r="E2950" s="78">
        <f>+IF(ISNUMBER(DATA!H4548),DATA!H4548,"n/a")</f>
        <v>60170.559999999998</v>
      </c>
      <c r="F2950" s="79">
        <f>+IF(ISNUMBER(DATA!I4548),DATA!I4548,"n/a")</f>
        <v>4.6433799999999996</v>
      </c>
      <c r="G2950" s="78">
        <f>+IF(ISNUMBER(DATA!J4548),DATA!J4548,"n/a")</f>
        <v>207683.35</v>
      </c>
      <c r="H2950" s="79">
        <f>+IF(ISNUMBER(DATA!K4548),DATA!K4548,"n/a")</f>
        <v>4.468375</v>
      </c>
      <c r="I2950" s="78">
        <f>+IF(ISNUMBER(DATA!L4548),DATA!L4548,"n/a")</f>
        <v>427856.75</v>
      </c>
      <c r="J2950" s="79">
        <f>+IF(ISNUMBER(DATA!M4548),DATA!M4548,"n/a")</f>
        <v>4.8820540000000001</v>
      </c>
      <c r="K2950" s="78">
        <f>+IF(ISNUMBER(DATA!N4548),DATA!N4548,"n/a")</f>
        <v>576925.47</v>
      </c>
      <c r="L2950" s="79">
        <f>+IF(ISNUMBER(DATA!O4548),DATA!O4548,"n/a")</f>
        <v>3.1034679999999999</v>
      </c>
      <c r="M2950" s="68"/>
      <c r="N2950" s="68"/>
      <c r="O2950" s="68"/>
      <c r="P2950" s="68"/>
      <c r="Q2950" s="68"/>
      <c r="S2950" s="72"/>
      <c r="U2950" s="72"/>
      <c r="W2950" s="72"/>
      <c r="Y2950" s="72"/>
    </row>
    <row r="2951" spans="1:25" s="71" customFormat="1" x14ac:dyDescent="0.2">
      <c r="A2951" s="68" t="s">
        <v>28</v>
      </c>
      <c r="B2951" s="68" t="s">
        <v>23</v>
      </c>
      <c r="C2951" s="68" t="s">
        <v>0</v>
      </c>
      <c r="D2951" s="68" t="s">
        <v>315</v>
      </c>
      <c r="E2951" s="78">
        <f>+IF(ISNUMBER(DATA!H4549),DATA!H4549,"n/a")</f>
        <v>15989.89</v>
      </c>
      <c r="F2951" s="79">
        <f>+IF(ISNUMBER(DATA!I4549),DATA!I4549,"n/a")</f>
        <v>0.46729100000000001</v>
      </c>
      <c r="G2951" s="78">
        <f>+IF(ISNUMBER(DATA!J4549),DATA!J4549,"n/a")</f>
        <v>57829.01</v>
      </c>
      <c r="H2951" s="79">
        <f>+IF(ISNUMBER(DATA!K4549),DATA!K4549,"n/a")</f>
        <v>0.36998500000000001</v>
      </c>
      <c r="I2951" s="78">
        <f>+IF(ISNUMBER(DATA!L4549),DATA!L4549,"n/a")</f>
        <v>100475.92</v>
      </c>
      <c r="J2951" s="79">
        <f>+IF(ISNUMBER(DATA!M4549),DATA!M4549,"n/a")</f>
        <v>0.16095599999999999</v>
      </c>
      <c r="K2951" s="78">
        <f>+IF(ISNUMBER(DATA!N4549),DATA!N4549,"n/a")</f>
        <v>165231.38</v>
      </c>
      <c r="L2951" s="79">
        <f>+IF(ISNUMBER(DATA!O4549),DATA!O4549,"n/a")</f>
        <v>-3.9507E-2</v>
      </c>
      <c r="M2951" s="68"/>
      <c r="N2951" s="68"/>
      <c r="O2951" s="68"/>
      <c r="P2951" s="68"/>
      <c r="Q2951" s="68"/>
      <c r="S2951" s="72"/>
      <c r="U2951" s="72"/>
      <c r="W2951" s="72"/>
      <c r="Y2951" s="72"/>
    </row>
    <row r="2952" spans="1:25" s="71" customFormat="1" x14ac:dyDescent="0.2">
      <c r="A2952" s="68" t="s">
        <v>28</v>
      </c>
      <c r="B2952" s="68" t="s">
        <v>23</v>
      </c>
      <c r="C2952" s="68" t="s">
        <v>0</v>
      </c>
      <c r="D2952" s="68" t="s">
        <v>316</v>
      </c>
      <c r="E2952" s="78">
        <f>+IF(ISNUMBER(DATA!H4550),DATA!H4550,"n/a")</f>
        <v>27066.26</v>
      </c>
      <c r="F2952" s="79">
        <f>+IF(ISNUMBER(DATA!I4550),DATA!I4550,"n/a")</f>
        <v>1.188766</v>
      </c>
      <c r="G2952" s="78">
        <f>+IF(ISNUMBER(DATA!J4550),DATA!J4550,"n/a")</f>
        <v>94020.54</v>
      </c>
      <c r="H2952" s="79">
        <f>+IF(ISNUMBER(DATA!K4550),DATA!K4550,"n/a")</f>
        <v>1.001536</v>
      </c>
      <c r="I2952" s="78">
        <f>+IF(ISNUMBER(DATA!L4550),DATA!L4550,"n/a")</f>
        <v>147845.25</v>
      </c>
      <c r="J2952" s="79">
        <f>+IF(ISNUMBER(DATA!M4550),DATA!M4550,"n/a")</f>
        <v>0.51410500000000003</v>
      </c>
      <c r="K2952" s="78">
        <f>+IF(ISNUMBER(DATA!N4550),DATA!N4550,"n/a")</f>
        <v>226990.22</v>
      </c>
      <c r="L2952" s="79">
        <f>+IF(ISNUMBER(DATA!O4550),DATA!O4550,"n/a")</f>
        <v>0.102176</v>
      </c>
      <c r="M2952" s="68"/>
      <c r="N2952" s="68"/>
      <c r="O2952" s="68"/>
      <c r="P2952" s="68"/>
      <c r="Q2952" s="68"/>
      <c r="S2952" s="72"/>
      <c r="U2952" s="72"/>
      <c r="W2952" s="72"/>
      <c r="Y2952" s="72"/>
    </row>
    <row r="2953" spans="1:25" s="71" customFormat="1" x14ac:dyDescent="0.2">
      <c r="A2953" s="68" t="s">
        <v>28</v>
      </c>
      <c r="B2953" s="68" t="s">
        <v>23</v>
      </c>
      <c r="C2953" s="68" t="s">
        <v>0</v>
      </c>
      <c r="D2953" s="68" t="s">
        <v>317</v>
      </c>
      <c r="E2953" s="78">
        <f>+IF(ISNUMBER(DATA!H4551),DATA!H4551,"n/a")</f>
        <v>30760.36</v>
      </c>
      <c r="F2953" s="79">
        <f>+IF(ISNUMBER(DATA!I4551),DATA!I4551,"n/a")</f>
        <v>1.5138739999999999</v>
      </c>
      <c r="G2953" s="78">
        <f>+IF(ISNUMBER(DATA!J4551),DATA!J4551,"n/a")</f>
        <v>110843</v>
      </c>
      <c r="H2953" s="79">
        <f>+IF(ISNUMBER(DATA!K4551),DATA!K4551,"n/a")</f>
        <v>1.4405410000000001</v>
      </c>
      <c r="I2953" s="78">
        <f>+IF(ISNUMBER(DATA!L4551),DATA!L4551,"n/a")</f>
        <v>157365.35999999999</v>
      </c>
      <c r="J2953" s="79">
        <f>+IF(ISNUMBER(DATA!M4551),DATA!M4551,"n/a")</f>
        <v>0.82406100000000004</v>
      </c>
      <c r="K2953" s="78">
        <f>+IF(ISNUMBER(DATA!N4551),DATA!N4551,"n/a")</f>
        <v>219581.49</v>
      </c>
      <c r="L2953" s="79">
        <f>+IF(ISNUMBER(DATA!O4551),DATA!O4551,"n/a")</f>
        <v>0.40808499999999998</v>
      </c>
      <c r="M2953" s="68"/>
      <c r="N2953" s="68"/>
      <c r="O2953" s="68"/>
      <c r="P2953" s="68"/>
      <c r="Q2953" s="68"/>
      <c r="S2953" s="72"/>
      <c r="U2953" s="72"/>
      <c r="W2953" s="72"/>
      <c r="Y2953" s="72"/>
    </row>
    <row r="2954" spans="1:25" s="71" customFormat="1" x14ac:dyDescent="0.2">
      <c r="A2954" s="68" t="s">
        <v>28</v>
      </c>
      <c r="B2954" s="68" t="s">
        <v>23</v>
      </c>
      <c r="C2954" s="68" t="s">
        <v>0</v>
      </c>
      <c r="D2954" s="68" t="s">
        <v>318</v>
      </c>
      <c r="E2954" s="78">
        <f>+IF(ISNUMBER(DATA!H4552),DATA!H4552,"n/a")</f>
        <v>20320.27</v>
      </c>
      <c r="F2954" s="79">
        <f>+IF(ISNUMBER(DATA!I4552),DATA!I4552,"n/a")</f>
        <v>0.40842600000000001</v>
      </c>
      <c r="G2954" s="78">
        <f>+IF(ISNUMBER(DATA!J4552),DATA!J4552,"n/a")</f>
        <v>52639.09</v>
      </c>
      <c r="H2954" s="79">
        <f>+IF(ISNUMBER(DATA!K4552),DATA!K4552,"n/a")</f>
        <v>1.0593999999999999E-2</v>
      </c>
      <c r="I2954" s="78">
        <f>+IF(ISNUMBER(DATA!L4552),DATA!L4552,"n/a")</f>
        <v>88332.63</v>
      </c>
      <c r="J2954" s="79">
        <f>+IF(ISNUMBER(DATA!M4552),DATA!M4552,"n/a")</f>
        <v>3.6600000000000001E-3</v>
      </c>
      <c r="K2954" s="78">
        <f>+IF(ISNUMBER(DATA!N4552),DATA!N4552,"n/a")</f>
        <v>158679.57</v>
      </c>
      <c r="L2954" s="79">
        <f>+IF(ISNUMBER(DATA!O4552),DATA!O4552,"n/a")</f>
        <v>7.5786999999999993E-2</v>
      </c>
      <c r="M2954" s="68"/>
      <c r="N2954" s="68"/>
      <c r="O2954" s="68"/>
      <c r="P2954" s="68"/>
      <c r="Q2954" s="68"/>
      <c r="S2954" s="72"/>
      <c r="U2954" s="72"/>
      <c r="W2954" s="72"/>
      <c r="Y2954" s="72"/>
    </row>
    <row r="2955" spans="1:25" s="71" customFormat="1" x14ac:dyDescent="0.2">
      <c r="A2955" s="68" t="s">
        <v>28</v>
      </c>
      <c r="B2955" s="68" t="s">
        <v>23</v>
      </c>
      <c r="C2955" s="68" t="s">
        <v>0</v>
      </c>
      <c r="D2955" s="68" t="s">
        <v>319</v>
      </c>
      <c r="E2955" s="78">
        <f>+IF(ISNUMBER(DATA!H4553),DATA!H4553,"n/a")</f>
        <v>25986.76</v>
      </c>
      <c r="F2955" s="79">
        <f>+IF(ISNUMBER(DATA!I4553),DATA!I4553,"n/a")</f>
        <v>2.055472</v>
      </c>
      <c r="G2955" s="78">
        <f>+IF(ISNUMBER(DATA!J4553),DATA!J4553,"n/a")</f>
        <v>82034.84</v>
      </c>
      <c r="H2955" s="79">
        <f>+IF(ISNUMBER(DATA!K4553),DATA!K4553,"n/a")</f>
        <v>1.6022369999999999</v>
      </c>
      <c r="I2955" s="78">
        <f>+IF(ISNUMBER(DATA!L4553),DATA!L4553,"n/a")</f>
        <v>168909.8</v>
      </c>
      <c r="J2955" s="79">
        <f>+IF(ISNUMBER(DATA!M4553),DATA!M4553,"n/a")</f>
        <v>2.5091209999999999</v>
      </c>
      <c r="K2955" s="78">
        <f>+IF(ISNUMBER(DATA!N4553),DATA!N4553,"n/a")</f>
        <v>273576.67</v>
      </c>
      <c r="L2955" s="79">
        <f>+IF(ISNUMBER(DATA!O4553),DATA!O4553,"n/a")</f>
        <v>1.9713069999999999</v>
      </c>
      <c r="M2955" s="68"/>
      <c r="N2955" s="68"/>
      <c r="O2955" s="68"/>
      <c r="P2955" s="68"/>
      <c r="Q2955" s="68"/>
      <c r="S2955" s="72"/>
      <c r="U2955" s="72"/>
      <c r="W2955" s="72"/>
      <c r="Y2955" s="72"/>
    </row>
    <row r="2956" spans="1:25" s="71" customFormat="1" x14ac:dyDescent="0.2">
      <c r="A2956" s="68" t="s">
        <v>28</v>
      </c>
      <c r="B2956" s="68" t="s">
        <v>23</v>
      </c>
      <c r="C2956" s="68" t="s">
        <v>0</v>
      </c>
      <c r="D2956" s="68" t="s">
        <v>320</v>
      </c>
      <c r="E2956" s="78">
        <f>+IF(ISNUMBER(DATA!H4554),DATA!H4554,"n/a")</f>
        <v>32108.28</v>
      </c>
      <c r="F2956" s="79">
        <f>+IF(ISNUMBER(DATA!I4554),DATA!I4554,"n/a")</f>
        <v>0.79951899999999998</v>
      </c>
      <c r="G2956" s="78">
        <f>+IF(ISNUMBER(DATA!J4554),DATA!J4554,"n/a")</f>
        <v>103674.67</v>
      </c>
      <c r="H2956" s="79">
        <f>+IF(ISNUMBER(DATA!K4554),DATA!K4554,"n/a")</f>
        <v>0.78418299999999996</v>
      </c>
      <c r="I2956" s="78">
        <f>+IF(ISNUMBER(DATA!L4554),DATA!L4554,"n/a")</f>
        <v>191567.92</v>
      </c>
      <c r="J2956" s="79">
        <f>+IF(ISNUMBER(DATA!M4554),DATA!M4554,"n/a")</f>
        <v>0.74275800000000003</v>
      </c>
      <c r="K2956" s="78">
        <f>+IF(ISNUMBER(DATA!N4554),DATA!N4554,"n/a")</f>
        <v>291585.34999999998</v>
      </c>
      <c r="L2956" s="79">
        <f>+IF(ISNUMBER(DATA!O4554),DATA!O4554,"n/a")</f>
        <v>0.45246599999999998</v>
      </c>
      <c r="M2956" s="68"/>
      <c r="N2956" s="68"/>
      <c r="O2956" s="68"/>
      <c r="P2956" s="68"/>
      <c r="Q2956" s="68"/>
      <c r="S2956" s="72"/>
      <c r="U2956" s="72"/>
      <c r="W2956" s="72"/>
      <c r="Y2956" s="72"/>
    </row>
    <row r="2957" spans="1:25" s="71" customFormat="1" x14ac:dyDescent="0.2">
      <c r="A2957" s="68" t="s">
        <v>28</v>
      </c>
      <c r="B2957" s="68" t="s">
        <v>23</v>
      </c>
      <c r="C2957" s="68" t="s">
        <v>0</v>
      </c>
      <c r="D2957" s="68" t="s">
        <v>321</v>
      </c>
      <c r="E2957" s="78">
        <f>+IF(ISNUMBER(DATA!H4555),DATA!H4555,"n/a")</f>
        <v>43995.57</v>
      </c>
      <c r="F2957" s="79">
        <f>+IF(ISNUMBER(DATA!I4555),DATA!I4555,"n/a")</f>
        <v>0.40661900000000001</v>
      </c>
      <c r="G2957" s="78">
        <f>+IF(ISNUMBER(DATA!J4555),DATA!J4555,"n/a")</f>
        <v>140473.17000000001</v>
      </c>
      <c r="H2957" s="79">
        <f>+IF(ISNUMBER(DATA!K4555),DATA!K4555,"n/a")</f>
        <v>0.24343400000000001</v>
      </c>
      <c r="I2957" s="78">
        <f>+IF(ISNUMBER(DATA!L4555),DATA!L4555,"n/a")</f>
        <v>261098.79</v>
      </c>
      <c r="J2957" s="79">
        <f>+IF(ISNUMBER(DATA!M4555),DATA!M4555,"n/a")</f>
        <v>0.20691200000000001</v>
      </c>
      <c r="K2957" s="78">
        <f>+IF(ISNUMBER(DATA!N4555),DATA!N4555,"n/a")</f>
        <v>472944.2</v>
      </c>
      <c r="L2957" s="79">
        <f>+IF(ISNUMBER(DATA!O4555),DATA!O4555,"n/a")</f>
        <v>0.23505499999999999</v>
      </c>
      <c r="M2957" s="68"/>
      <c r="N2957" s="68"/>
      <c r="O2957" s="68"/>
      <c r="P2957" s="68"/>
      <c r="Q2957" s="68"/>
      <c r="S2957" s="72"/>
      <c r="U2957" s="72"/>
      <c r="W2957" s="72"/>
      <c r="Y2957" s="72"/>
    </row>
    <row r="2958" spans="1:25" s="71" customFormat="1" x14ac:dyDescent="0.2">
      <c r="A2958" s="68" t="s">
        <v>28</v>
      </c>
      <c r="B2958" s="68" t="s">
        <v>23</v>
      </c>
      <c r="C2958" s="68" t="s">
        <v>0</v>
      </c>
      <c r="D2958" s="68" t="s">
        <v>322</v>
      </c>
      <c r="E2958" s="78">
        <f>+IF(ISNUMBER(DATA!H4556),DATA!H4556,"n/a")</f>
        <v>80293.240000000005</v>
      </c>
      <c r="F2958" s="79">
        <f>+IF(ISNUMBER(DATA!I4556),DATA!I4556,"n/a")</f>
        <v>3.7320920000000002</v>
      </c>
      <c r="G2958" s="78">
        <f>+IF(ISNUMBER(DATA!J4556),DATA!J4556,"n/a")</f>
        <v>280691.45</v>
      </c>
      <c r="H2958" s="79">
        <f>+IF(ISNUMBER(DATA!K4556),DATA!K4556,"n/a")</f>
        <v>3.6758250000000001</v>
      </c>
      <c r="I2958" s="78">
        <f>+IF(ISNUMBER(DATA!L4556),DATA!L4556,"n/a")</f>
        <v>600795.56000000006</v>
      </c>
      <c r="J2958" s="79">
        <f>+IF(ISNUMBER(DATA!M4556),DATA!M4556,"n/a")</f>
        <v>4.155348</v>
      </c>
      <c r="K2958" s="78">
        <f>+IF(ISNUMBER(DATA!N4556),DATA!N4556,"n/a")</f>
        <v>814773.93</v>
      </c>
      <c r="L2958" s="79">
        <f>+IF(ISNUMBER(DATA!O4556),DATA!O4556,"n/a")</f>
        <v>2.6879620000000002</v>
      </c>
      <c r="M2958" s="68"/>
      <c r="N2958" s="68"/>
      <c r="O2958" s="68"/>
      <c r="P2958" s="68"/>
      <c r="Q2958" s="68"/>
      <c r="S2958" s="72"/>
      <c r="U2958" s="72"/>
      <c r="W2958" s="72"/>
      <c r="Y2958" s="72"/>
    </row>
    <row r="2959" spans="1:25" s="71" customFormat="1" x14ac:dyDescent="0.2">
      <c r="A2959" s="68" t="s">
        <v>28</v>
      </c>
      <c r="B2959" s="68" t="s">
        <v>23</v>
      </c>
      <c r="C2959" s="68" t="s">
        <v>0</v>
      </c>
      <c r="D2959" s="68" t="s">
        <v>323</v>
      </c>
      <c r="E2959" s="78">
        <f>+IF(ISNUMBER(DATA!H4557),DATA!H4557,"n/a")</f>
        <v>47676.95</v>
      </c>
      <c r="F2959" s="79">
        <f>+IF(ISNUMBER(DATA!I4557),DATA!I4557,"n/a")</f>
        <v>0.30724499999999999</v>
      </c>
      <c r="G2959" s="78">
        <f>+IF(ISNUMBER(DATA!J4557),DATA!J4557,"n/a")</f>
        <v>157326.51</v>
      </c>
      <c r="H2959" s="79">
        <f>+IF(ISNUMBER(DATA!K4557),DATA!K4557,"n/a")</f>
        <v>0.25529200000000002</v>
      </c>
      <c r="I2959" s="78">
        <f>+IF(ISNUMBER(DATA!L4557),DATA!L4557,"n/a")</f>
        <v>333660.48</v>
      </c>
      <c r="J2959" s="79">
        <f>+IF(ISNUMBER(DATA!M4557),DATA!M4557,"n/a")</f>
        <v>0.51678999999999997</v>
      </c>
      <c r="K2959" s="78">
        <f>+IF(ISNUMBER(DATA!N4557),DATA!N4557,"n/a")</f>
        <v>588708.16</v>
      </c>
      <c r="L2959" s="79">
        <f>+IF(ISNUMBER(DATA!O4557),DATA!O4557,"n/a")</f>
        <v>0.52661999999999998</v>
      </c>
      <c r="M2959" s="68"/>
      <c r="N2959" s="68"/>
      <c r="O2959" s="68"/>
      <c r="P2959" s="68"/>
      <c r="Q2959" s="68"/>
      <c r="S2959" s="72"/>
      <c r="U2959" s="72"/>
      <c r="W2959" s="72"/>
      <c r="Y2959" s="72"/>
    </row>
    <row r="2960" spans="1:25" s="71" customFormat="1" x14ac:dyDescent="0.2">
      <c r="A2960" s="68" t="s">
        <v>28</v>
      </c>
      <c r="B2960" s="68" t="s">
        <v>23</v>
      </c>
      <c r="C2960" s="68" t="s">
        <v>0</v>
      </c>
      <c r="D2960" s="68" t="s">
        <v>324</v>
      </c>
      <c r="E2960" s="78">
        <f>+IF(ISNUMBER(DATA!H4558),DATA!H4558,"n/a")</f>
        <v>30629.29</v>
      </c>
      <c r="F2960" s="79">
        <f>+IF(ISNUMBER(DATA!I4558),DATA!I4558,"n/a")</f>
        <v>0.38972899999999999</v>
      </c>
      <c r="G2960" s="78">
        <f>+IF(ISNUMBER(DATA!J4558),DATA!J4558,"n/a")</f>
        <v>101465.67</v>
      </c>
      <c r="H2960" s="79">
        <f>+IF(ISNUMBER(DATA!K4558),DATA!K4558,"n/a")</f>
        <v>0.25745600000000002</v>
      </c>
      <c r="I2960" s="78">
        <f>+IF(ISNUMBER(DATA!L4558),DATA!L4558,"n/a")</f>
        <v>179154.03</v>
      </c>
      <c r="J2960" s="79">
        <f>+IF(ISNUMBER(DATA!M4558),DATA!M4558,"n/a")</f>
        <v>0.217504</v>
      </c>
      <c r="K2960" s="78">
        <f>+IF(ISNUMBER(DATA!N4558),DATA!N4558,"n/a")</f>
        <v>313664.46000000002</v>
      </c>
      <c r="L2960" s="79">
        <f>+IF(ISNUMBER(DATA!O4558),DATA!O4558,"n/a")</f>
        <v>0.29479</v>
      </c>
      <c r="M2960" s="68"/>
      <c r="N2960" s="68"/>
      <c r="O2960" s="68"/>
      <c r="P2960" s="68"/>
      <c r="Q2960" s="68"/>
      <c r="S2960" s="72"/>
      <c r="U2960" s="72"/>
      <c r="W2960" s="72"/>
      <c r="Y2960" s="72"/>
    </row>
    <row r="2961" spans="1:25" s="71" customFormat="1" x14ac:dyDescent="0.2">
      <c r="A2961" s="68" t="s">
        <v>28</v>
      </c>
      <c r="B2961" s="68" t="s">
        <v>23</v>
      </c>
      <c r="C2961" s="68" t="s">
        <v>0</v>
      </c>
      <c r="D2961" s="68" t="s">
        <v>325</v>
      </c>
      <c r="E2961" s="78">
        <f>+IF(ISNUMBER(DATA!H4559),DATA!H4559,"n/a")</f>
        <v>37782.370000000003</v>
      </c>
      <c r="F2961" s="79">
        <f>+IF(ISNUMBER(DATA!I4559),DATA!I4559,"n/a")</f>
        <v>-0.18126700000000001</v>
      </c>
      <c r="G2961" s="78">
        <f>+IF(ISNUMBER(DATA!J4559),DATA!J4559,"n/a")</f>
        <v>129812.85</v>
      </c>
      <c r="H2961" s="79">
        <f>+IF(ISNUMBER(DATA!K4559),DATA!K4559,"n/a")</f>
        <v>-0.10501099999999999</v>
      </c>
      <c r="I2961" s="78">
        <f>+IF(ISNUMBER(DATA!L4559),DATA!L4559,"n/a")</f>
        <v>266684.96999999997</v>
      </c>
      <c r="J2961" s="79">
        <f>+IF(ISNUMBER(DATA!M4559),DATA!M4559,"n/a")</f>
        <v>9.3773999999999996E-2</v>
      </c>
      <c r="K2961" s="78">
        <f>+IF(ISNUMBER(DATA!N4559),DATA!N4559,"n/a")</f>
        <v>535672.05000000005</v>
      </c>
      <c r="L2961" s="79">
        <f>+IF(ISNUMBER(DATA!O4559),DATA!O4559,"n/a")</f>
        <v>0.20280799999999999</v>
      </c>
      <c r="M2961" s="68"/>
      <c r="N2961" s="68"/>
      <c r="O2961" s="68"/>
      <c r="P2961" s="68"/>
      <c r="Q2961" s="68"/>
      <c r="S2961" s="72"/>
      <c r="U2961" s="72"/>
      <c r="W2961" s="72"/>
      <c r="Y2961" s="72"/>
    </row>
    <row r="2962" spans="1:25" s="71" customFormat="1" x14ac:dyDescent="0.2">
      <c r="A2962" s="68" t="s">
        <v>28</v>
      </c>
      <c r="B2962" s="68" t="s">
        <v>23</v>
      </c>
      <c r="C2962" s="68" t="s">
        <v>0</v>
      </c>
      <c r="D2962" s="68" t="s">
        <v>351</v>
      </c>
      <c r="E2962" s="78">
        <f>+IF(ISNUMBER(DATA!H4560),DATA!H4560,"n/a")</f>
        <v>24786.95</v>
      </c>
      <c r="F2962" s="79">
        <f>+IF(ISNUMBER(DATA!I4560),DATA!I4560,"n/a")</f>
        <v>2.2953039999999998</v>
      </c>
      <c r="G2962" s="78">
        <f>+IF(ISNUMBER(DATA!J4560),DATA!J4560,"n/a")</f>
        <v>80497.240000000005</v>
      </c>
      <c r="H2962" s="79">
        <f>+IF(ISNUMBER(DATA!K4560),DATA!K4560,"n/a")</f>
        <v>1.7291350000000001</v>
      </c>
      <c r="I2962" s="78">
        <f>+IF(ISNUMBER(DATA!L4560),DATA!L4560,"n/a")</f>
        <v>116645.16</v>
      </c>
      <c r="J2962" s="79">
        <f>+IF(ISNUMBER(DATA!M4560),DATA!M4560,"n/a")</f>
        <v>1.055976</v>
      </c>
      <c r="K2962" s="78">
        <f>+IF(ISNUMBER(DATA!N4560),DATA!N4560,"n/a")</f>
        <v>155615.35999999999</v>
      </c>
      <c r="L2962" s="79">
        <f>+IF(ISNUMBER(DATA!O4560),DATA!O4560,"n/a")</f>
        <v>0.56796199999999997</v>
      </c>
      <c r="M2962" s="68"/>
      <c r="N2962" s="68"/>
      <c r="O2962" s="68"/>
      <c r="P2962" s="68"/>
      <c r="Q2962" s="68"/>
      <c r="S2962" s="72"/>
      <c r="U2962" s="72"/>
      <c r="W2962" s="72"/>
      <c r="Y2962" s="72"/>
    </row>
    <row r="2963" spans="1:25" s="71" customFormat="1" x14ac:dyDescent="0.2">
      <c r="A2963" s="68" t="s">
        <v>28</v>
      </c>
      <c r="B2963" s="68" t="s">
        <v>23</v>
      </c>
      <c r="C2963" s="68" t="s">
        <v>0</v>
      </c>
      <c r="D2963" s="68" t="s">
        <v>352</v>
      </c>
      <c r="E2963" s="78">
        <f>+IF(ISNUMBER(DATA!H4561),DATA!H4561,"n/a")</f>
        <v>14673.18</v>
      </c>
      <c r="F2963" s="79">
        <f>+IF(ISNUMBER(DATA!I4561),DATA!I4561,"n/a")</f>
        <v>-3.7865000000000003E-2</v>
      </c>
      <c r="G2963" s="78">
        <f>+IF(ISNUMBER(DATA!J4561),DATA!J4561,"n/a")</f>
        <v>57868.03</v>
      </c>
      <c r="H2963" s="79">
        <f>+IF(ISNUMBER(DATA!K4561),DATA!K4561,"n/a")</f>
        <v>0.36099500000000001</v>
      </c>
      <c r="I2963" s="78">
        <f>+IF(ISNUMBER(DATA!L4561),DATA!L4561,"n/a")</f>
        <v>135996.85999999999</v>
      </c>
      <c r="J2963" s="79">
        <f>+IF(ISNUMBER(DATA!M4561),DATA!M4561,"n/a")</f>
        <v>0.81645500000000004</v>
      </c>
      <c r="K2963" s="78">
        <f>+IF(ISNUMBER(DATA!N4561),DATA!N4561,"n/a")</f>
        <v>279264.81</v>
      </c>
      <c r="L2963" s="79">
        <f>+IF(ISNUMBER(DATA!O4561),DATA!O4561,"n/a")</f>
        <v>0.942828</v>
      </c>
      <c r="M2963" s="68"/>
      <c r="N2963" s="68"/>
      <c r="O2963" s="68"/>
      <c r="P2963" s="68"/>
      <c r="Q2963" s="68"/>
      <c r="S2963" s="72"/>
      <c r="U2963" s="72"/>
      <c r="W2963" s="72"/>
      <c r="Y2963" s="72"/>
    </row>
    <row r="2964" spans="1:25" x14ac:dyDescent="0.2">
      <c r="E2964" s="102"/>
      <c r="F2964" s="104"/>
      <c r="G2964" s="102"/>
      <c r="H2964" s="104"/>
      <c r="I2964" s="102"/>
      <c r="J2964" s="104"/>
      <c r="K2964" s="102"/>
      <c r="L2964" s="104"/>
    </row>
    <row r="2965" spans="1:25" s="71" customFormat="1" x14ac:dyDescent="0.2">
      <c r="A2965" s="68" t="s">
        <v>28</v>
      </c>
      <c r="B2965" s="68" t="s">
        <v>23</v>
      </c>
      <c r="C2965" s="68" t="s">
        <v>9</v>
      </c>
      <c r="D2965" s="68" t="s">
        <v>278</v>
      </c>
      <c r="E2965" s="88">
        <f>+IF(ISNUMBER(DATA!H4571),DATA!H4571,"n/a")</f>
        <v>6300.56</v>
      </c>
      <c r="F2965" s="79">
        <f>+IF(ISNUMBER(DATA!I4571),DATA!I4571,"n/a")</f>
        <v>-0.15958600000000001</v>
      </c>
      <c r="G2965" s="88">
        <f>+IF(ISNUMBER(DATA!J4571),DATA!J4571,"n/a")</f>
        <v>27931.64</v>
      </c>
      <c r="H2965" s="79">
        <f>+IF(ISNUMBER(DATA!K4571),DATA!K4571,"n/a")</f>
        <v>-0.162996</v>
      </c>
      <c r="I2965" s="88">
        <f>+IF(ISNUMBER(DATA!L4571),DATA!L4571,"n/a")</f>
        <v>52029.35</v>
      </c>
      <c r="J2965" s="79">
        <f>+IF(ISNUMBER(DATA!M4571),DATA!M4571,"n/a")</f>
        <v>-0.17250199999999999</v>
      </c>
      <c r="K2965" s="88">
        <f>+IF(ISNUMBER(DATA!N4571),DATA!N4571,"n/a")</f>
        <v>97761.21</v>
      </c>
      <c r="L2965" s="79">
        <f>+IF(ISNUMBER(DATA!O4571),DATA!O4571,"n/a")</f>
        <v>-0.11398</v>
      </c>
      <c r="M2965" s="68"/>
      <c r="N2965" s="68"/>
      <c r="O2965" s="68"/>
      <c r="P2965" s="68"/>
      <c r="Q2965" s="68"/>
      <c r="S2965" s="72"/>
      <c r="U2965" s="72"/>
      <c r="W2965" s="72"/>
      <c r="Y2965" s="72"/>
    </row>
    <row r="2966" spans="1:25" s="71" customFormat="1" x14ac:dyDescent="0.2">
      <c r="A2966" s="68" t="s">
        <v>28</v>
      </c>
      <c r="B2966" s="68" t="s">
        <v>23</v>
      </c>
      <c r="C2966" s="68" t="s">
        <v>9</v>
      </c>
      <c r="D2966" s="68" t="s">
        <v>279</v>
      </c>
      <c r="E2966" s="88">
        <f>+IF(ISNUMBER(DATA!H4572),DATA!H4572,"n/a")</f>
        <v>22588.42</v>
      </c>
      <c r="F2966" s="79">
        <f>+IF(ISNUMBER(DATA!I4572),DATA!I4572,"n/a")</f>
        <v>2.4582649999999999</v>
      </c>
      <c r="G2966" s="88">
        <f>+IF(ISNUMBER(DATA!J4572),DATA!J4572,"n/a")</f>
        <v>65170.99</v>
      </c>
      <c r="H2966" s="79">
        <f>+IF(ISNUMBER(DATA!K4572),DATA!K4572,"n/a")</f>
        <v>2.1036760000000001</v>
      </c>
      <c r="I2966" s="88">
        <f>+IF(ISNUMBER(DATA!L4572),DATA!L4572,"n/a")</f>
        <v>146129.18</v>
      </c>
      <c r="J2966" s="79">
        <f>+IF(ISNUMBER(DATA!M4572),DATA!M4572,"n/a")</f>
        <v>3.6261899999999998</v>
      </c>
      <c r="K2966" s="88">
        <f>+IF(ISNUMBER(DATA!N4572),DATA!N4572,"n/a")</f>
        <v>257230.9</v>
      </c>
      <c r="L2966" s="79">
        <f>+IF(ISNUMBER(DATA!O4572),DATA!O4572,"n/a")</f>
        <v>4.0197750000000001</v>
      </c>
      <c r="M2966" s="68"/>
      <c r="N2966" s="68"/>
      <c r="O2966" s="68"/>
      <c r="P2966" s="68"/>
      <c r="Q2966" s="68"/>
      <c r="S2966" s="72"/>
      <c r="U2966" s="72"/>
      <c r="W2966" s="72"/>
      <c r="Y2966" s="72"/>
    </row>
    <row r="2967" spans="1:25" s="71" customFormat="1" x14ac:dyDescent="0.2">
      <c r="A2967" s="68" t="s">
        <v>28</v>
      </c>
      <c r="B2967" s="68" t="s">
        <v>23</v>
      </c>
      <c r="C2967" s="68" t="s">
        <v>9</v>
      </c>
      <c r="D2967" s="68" t="s">
        <v>280</v>
      </c>
      <c r="E2967" s="88">
        <f>+IF(ISNUMBER(DATA!H4573),DATA!H4573,"n/a")</f>
        <v>8508.7800000000007</v>
      </c>
      <c r="F2967" s="79">
        <f>+IF(ISNUMBER(DATA!I4573),DATA!I4573,"n/a")</f>
        <v>8.3196999999999993E-2</v>
      </c>
      <c r="G2967" s="88">
        <f>+IF(ISNUMBER(DATA!J4573),DATA!J4573,"n/a")</f>
        <v>32204.76</v>
      </c>
      <c r="H2967" s="79">
        <f>+IF(ISNUMBER(DATA!K4573),DATA!K4573,"n/a")</f>
        <v>9.9833000000000005E-2</v>
      </c>
      <c r="I2967" s="88">
        <f>+IF(ISNUMBER(DATA!L4573),DATA!L4573,"n/a")</f>
        <v>61545.43</v>
      </c>
      <c r="J2967" s="79">
        <f>+IF(ISNUMBER(DATA!M4573),DATA!M4573,"n/a")</f>
        <v>0.123456</v>
      </c>
      <c r="K2967" s="88">
        <f>+IF(ISNUMBER(DATA!N4573),DATA!N4573,"n/a")</f>
        <v>114517.24</v>
      </c>
      <c r="L2967" s="79">
        <f>+IF(ISNUMBER(DATA!O4573),DATA!O4573,"n/a")</f>
        <v>0.115609</v>
      </c>
      <c r="M2967" s="68"/>
      <c r="N2967" s="68"/>
      <c r="O2967" s="68"/>
      <c r="P2967" s="68"/>
      <c r="Q2967" s="68"/>
      <c r="S2967" s="72"/>
      <c r="U2967" s="72"/>
      <c r="W2967" s="72"/>
      <c r="Y2967" s="72"/>
    </row>
    <row r="2968" spans="1:25" s="71" customFormat="1" x14ac:dyDescent="0.2">
      <c r="A2968" s="68" t="s">
        <v>28</v>
      </c>
      <c r="B2968" s="68" t="s">
        <v>23</v>
      </c>
      <c r="C2968" s="68" t="s">
        <v>9</v>
      </c>
      <c r="D2968" s="68" t="s">
        <v>281</v>
      </c>
      <c r="E2968" s="88">
        <f>+IF(ISNUMBER(DATA!H4574),DATA!H4574,"n/a")</f>
        <v>7900.09</v>
      </c>
      <c r="F2968" s="79">
        <f>+IF(ISNUMBER(DATA!I4574),DATA!I4574,"n/a")</f>
        <v>0.27123700000000001</v>
      </c>
      <c r="G2968" s="88">
        <f>+IF(ISNUMBER(DATA!J4574),DATA!J4574,"n/a")</f>
        <v>25614.43</v>
      </c>
      <c r="H2968" s="79">
        <f>+IF(ISNUMBER(DATA!K4574),DATA!K4574,"n/a")</f>
        <v>0.26543299999999997</v>
      </c>
      <c r="I2968" s="88">
        <f>+IF(ISNUMBER(DATA!L4574),DATA!L4574,"n/a")</f>
        <v>54366.22</v>
      </c>
      <c r="J2968" s="79">
        <f>+IF(ISNUMBER(DATA!M4574),DATA!M4574,"n/a")</f>
        <v>0.98559799999999997</v>
      </c>
      <c r="K2968" s="88">
        <f>+IF(ISNUMBER(DATA!N4574),DATA!N4574,"n/a")</f>
        <v>98768.06</v>
      </c>
      <c r="L2968" s="79">
        <f>+IF(ISNUMBER(DATA!O4574),DATA!O4574,"n/a")</f>
        <v>1.3632709999999999</v>
      </c>
      <c r="M2968" s="68"/>
      <c r="N2968" s="68"/>
      <c r="O2968" s="68"/>
      <c r="P2968" s="68"/>
      <c r="Q2968" s="68"/>
      <c r="S2968" s="72"/>
      <c r="U2968" s="72"/>
      <c r="W2968" s="72"/>
      <c r="Y2968" s="72"/>
    </row>
    <row r="2969" spans="1:25" s="71" customFormat="1" x14ac:dyDescent="0.2">
      <c r="A2969" s="68" t="s">
        <v>28</v>
      </c>
      <c r="B2969" s="68" t="s">
        <v>23</v>
      </c>
      <c r="C2969" s="68" t="s">
        <v>9</v>
      </c>
      <c r="D2969" s="68" t="s">
        <v>282</v>
      </c>
      <c r="E2969" s="88">
        <f>+IF(ISNUMBER(DATA!H4575),DATA!H4575,"n/a")</f>
        <v>26491.05</v>
      </c>
      <c r="F2969" s="79">
        <f>+IF(ISNUMBER(DATA!I4575),DATA!I4575,"n/a")</f>
        <v>3.3715540000000002</v>
      </c>
      <c r="G2969" s="88">
        <f>+IF(ISNUMBER(DATA!J4575),DATA!J4575,"n/a")</f>
        <v>87793.27</v>
      </c>
      <c r="H2969" s="79">
        <f>+IF(ISNUMBER(DATA!K4575),DATA!K4575,"n/a")</f>
        <v>2.6873119999999999</v>
      </c>
      <c r="I2969" s="88">
        <f>+IF(ISNUMBER(DATA!L4575),DATA!L4575,"n/a")</f>
        <v>131483.39000000001</v>
      </c>
      <c r="J2969" s="79">
        <f>+IF(ISNUMBER(DATA!M4575),DATA!M4575,"n/a")</f>
        <v>1.813099</v>
      </c>
      <c r="K2969" s="88">
        <f>+IF(ISNUMBER(DATA!N4575),DATA!N4575,"n/a")</f>
        <v>171553.48</v>
      </c>
      <c r="L2969" s="79">
        <f>+IF(ISNUMBER(DATA!O4575),DATA!O4575,"n/a")</f>
        <v>0.85763599999999995</v>
      </c>
      <c r="M2969" s="68"/>
      <c r="N2969" s="68"/>
      <c r="O2969" s="68"/>
      <c r="P2969" s="68"/>
      <c r="Q2969" s="68"/>
      <c r="S2969" s="72"/>
      <c r="U2969" s="72"/>
      <c r="W2969" s="72"/>
      <c r="Y2969" s="72"/>
    </row>
    <row r="2970" spans="1:25" s="71" customFormat="1" x14ac:dyDescent="0.2">
      <c r="A2970" s="68" t="s">
        <v>28</v>
      </c>
      <c r="B2970" s="68" t="s">
        <v>23</v>
      </c>
      <c r="C2970" s="68" t="s">
        <v>9</v>
      </c>
      <c r="D2970" s="68" t="s">
        <v>283</v>
      </c>
      <c r="E2970" s="88">
        <f>+IF(ISNUMBER(DATA!H4576),DATA!H4576,"n/a")</f>
        <v>2170.3200000000002</v>
      </c>
      <c r="F2970" s="79">
        <f>+IF(ISNUMBER(DATA!I4576),DATA!I4576,"n/a")</f>
        <v>-0.109484</v>
      </c>
      <c r="G2970" s="88">
        <f>+IF(ISNUMBER(DATA!J4576),DATA!J4576,"n/a")</f>
        <v>8183.08</v>
      </c>
      <c r="H2970" s="79">
        <f>+IF(ISNUMBER(DATA!K4576),DATA!K4576,"n/a")</f>
        <v>-0.122062</v>
      </c>
      <c r="I2970" s="88">
        <f>+IF(ISNUMBER(DATA!L4576),DATA!L4576,"n/a")</f>
        <v>14718.77</v>
      </c>
      <c r="J2970" s="79">
        <f>+IF(ISNUMBER(DATA!M4576),DATA!M4576,"n/a")</f>
        <v>-0.112415</v>
      </c>
      <c r="K2970" s="88">
        <f>+IF(ISNUMBER(DATA!N4576),DATA!N4576,"n/a")</f>
        <v>23695.84</v>
      </c>
      <c r="L2970" s="79">
        <f>+IF(ISNUMBER(DATA!O4576),DATA!O4576,"n/a")</f>
        <v>-0.17602999999999999</v>
      </c>
      <c r="M2970" s="68"/>
      <c r="N2970" s="68"/>
      <c r="O2970" s="68"/>
      <c r="P2970" s="68"/>
      <c r="Q2970" s="68"/>
      <c r="S2970" s="72"/>
      <c r="U2970" s="72"/>
      <c r="W2970" s="72"/>
      <c r="Y2970" s="72"/>
    </row>
    <row r="2971" spans="1:25" s="71" customFormat="1" x14ac:dyDescent="0.2">
      <c r="A2971" s="68" t="s">
        <v>28</v>
      </c>
      <c r="B2971" s="68" t="s">
        <v>23</v>
      </c>
      <c r="C2971" s="68" t="s">
        <v>9</v>
      </c>
      <c r="D2971" s="68" t="s">
        <v>284</v>
      </c>
      <c r="E2971" s="88">
        <f>+IF(ISNUMBER(DATA!H4577),DATA!H4577,"n/a")</f>
        <v>1093.92</v>
      </c>
      <c r="F2971" s="79">
        <f>+IF(ISNUMBER(DATA!I4577),DATA!I4577,"n/a")</f>
        <v>-0.2031</v>
      </c>
      <c r="G2971" s="88">
        <f>+IF(ISNUMBER(DATA!J4577),DATA!J4577,"n/a")</f>
        <v>4431.05</v>
      </c>
      <c r="H2971" s="79">
        <f>+IF(ISNUMBER(DATA!K4577),DATA!K4577,"n/a")</f>
        <v>-0.14422499999999999</v>
      </c>
      <c r="I2971" s="88">
        <f>+IF(ISNUMBER(DATA!L4577),DATA!L4577,"n/a")</f>
        <v>8686.6299999999992</v>
      </c>
      <c r="J2971" s="79">
        <f>+IF(ISNUMBER(DATA!M4577),DATA!M4577,"n/a")</f>
        <v>-6.0413000000000001E-2</v>
      </c>
      <c r="K2971" s="88">
        <f>+IF(ISNUMBER(DATA!N4577),DATA!N4577,"n/a")</f>
        <v>16072.59</v>
      </c>
      <c r="L2971" s="79">
        <f>+IF(ISNUMBER(DATA!O4577),DATA!O4577,"n/a")</f>
        <v>-4.4351000000000002E-2</v>
      </c>
      <c r="M2971" s="68"/>
      <c r="N2971" s="68"/>
      <c r="O2971" s="68"/>
      <c r="P2971" s="68"/>
      <c r="Q2971" s="68"/>
      <c r="S2971" s="72"/>
      <c r="U2971" s="72"/>
      <c r="W2971" s="72"/>
      <c r="Y2971" s="72"/>
    </row>
    <row r="2972" spans="1:25" s="71" customFormat="1" x14ac:dyDescent="0.2">
      <c r="A2972" s="68" t="s">
        <v>28</v>
      </c>
      <c r="B2972" s="68" t="s">
        <v>23</v>
      </c>
      <c r="C2972" s="68" t="s">
        <v>9</v>
      </c>
      <c r="D2972" s="68" t="s">
        <v>285</v>
      </c>
      <c r="E2972" s="88">
        <f>+IF(ISNUMBER(DATA!H4578),DATA!H4578,"n/a")</f>
        <v>6566.68</v>
      </c>
      <c r="F2972" s="79">
        <f>+IF(ISNUMBER(DATA!I4578),DATA!I4578,"n/a")</f>
        <v>0.13622400000000001</v>
      </c>
      <c r="G2972" s="88">
        <f>+IF(ISNUMBER(DATA!J4578),DATA!J4578,"n/a")</f>
        <v>22534.880000000001</v>
      </c>
      <c r="H2972" s="79">
        <f>+IF(ISNUMBER(DATA!K4578),DATA!K4578,"n/a")</f>
        <v>6.3561999999999994E-2</v>
      </c>
      <c r="I2972" s="88">
        <f>+IF(ISNUMBER(DATA!L4578),DATA!L4578,"n/a")</f>
        <v>46256.93</v>
      </c>
      <c r="J2972" s="79">
        <f>+IF(ISNUMBER(DATA!M4578),DATA!M4578,"n/a")</f>
        <v>0.340146</v>
      </c>
      <c r="K2972" s="88">
        <f>+IF(ISNUMBER(DATA!N4578),DATA!N4578,"n/a")</f>
        <v>91371.7</v>
      </c>
      <c r="L2972" s="79">
        <f>+IF(ISNUMBER(DATA!O4578),DATA!O4578,"n/a")</f>
        <v>0.61667300000000003</v>
      </c>
      <c r="M2972" s="68"/>
      <c r="N2972" s="68"/>
      <c r="O2972" s="68"/>
      <c r="P2972" s="68"/>
      <c r="Q2972" s="68"/>
      <c r="S2972" s="72"/>
      <c r="U2972" s="72"/>
      <c r="W2972" s="72"/>
      <c r="Y2972" s="72"/>
    </row>
    <row r="2973" spans="1:25" s="71" customFormat="1" x14ac:dyDescent="0.2">
      <c r="A2973" s="68" t="s">
        <v>28</v>
      </c>
      <c r="B2973" s="68" t="s">
        <v>23</v>
      </c>
      <c r="C2973" s="68" t="s">
        <v>9</v>
      </c>
      <c r="D2973" s="68" t="s">
        <v>286</v>
      </c>
      <c r="E2973" s="88">
        <f>+IF(ISNUMBER(DATA!H4579),DATA!H4579,"n/a")</f>
        <v>16212.66</v>
      </c>
      <c r="F2973" s="79">
        <f>+IF(ISNUMBER(DATA!I4579),DATA!I4579,"n/a")</f>
        <v>9.7308199999999996</v>
      </c>
      <c r="G2973" s="88">
        <f>+IF(ISNUMBER(DATA!J4579),DATA!J4579,"n/a")</f>
        <v>45932.61</v>
      </c>
      <c r="H2973" s="79">
        <f>+IF(ISNUMBER(DATA!K4579),DATA!K4579,"n/a")</f>
        <v>6.8663040000000004</v>
      </c>
      <c r="I2973" s="88">
        <f>+IF(ISNUMBER(DATA!L4579),DATA!L4579,"n/a")</f>
        <v>106561.45</v>
      </c>
      <c r="J2973" s="79">
        <f>+IF(ISNUMBER(DATA!M4579),DATA!M4579,"n/a")</f>
        <v>8.8874270000000006</v>
      </c>
      <c r="K2973" s="88">
        <f>+IF(ISNUMBER(DATA!N4579),DATA!N4579,"n/a")</f>
        <v>179398.07</v>
      </c>
      <c r="L2973" s="79">
        <f>+IF(ISNUMBER(DATA!O4579),DATA!O4579,"n/a")</f>
        <v>8.9507159999999999</v>
      </c>
      <c r="M2973" s="68"/>
      <c r="N2973" s="68"/>
      <c r="O2973" s="68"/>
      <c r="P2973" s="68"/>
      <c r="Q2973" s="68"/>
      <c r="S2973" s="72"/>
      <c r="U2973" s="72"/>
      <c r="W2973" s="72"/>
      <c r="Y2973" s="72"/>
    </row>
    <row r="2974" spans="1:25" s="71" customFormat="1" x14ac:dyDescent="0.2">
      <c r="A2974" s="68" t="s">
        <v>28</v>
      </c>
      <c r="B2974" s="68" t="s">
        <v>23</v>
      </c>
      <c r="C2974" s="68" t="s">
        <v>9</v>
      </c>
      <c r="D2974" s="68" t="s">
        <v>287</v>
      </c>
      <c r="E2974" s="88">
        <f>+IF(ISNUMBER(DATA!H4580),DATA!H4580,"n/a")</f>
        <v>1847.01</v>
      </c>
      <c r="F2974" s="79">
        <f>+IF(ISNUMBER(DATA!I4580),DATA!I4580,"n/a")</f>
        <v>0.111304</v>
      </c>
      <c r="G2974" s="88">
        <f>+IF(ISNUMBER(DATA!J4580),DATA!J4580,"n/a")</f>
        <v>7848.68</v>
      </c>
      <c r="H2974" s="79">
        <f>+IF(ISNUMBER(DATA!K4580),DATA!K4580,"n/a")</f>
        <v>0.16883100000000001</v>
      </c>
      <c r="I2974" s="88">
        <f>+IF(ISNUMBER(DATA!L4580),DATA!L4580,"n/a")</f>
        <v>13562.91</v>
      </c>
      <c r="J2974" s="79">
        <f>+IF(ISNUMBER(DATA!M4580),DATA!M4580,"n/a")</f>
        <v>0.252803</v>
      </c>
      <c r="K2974" s="88">
        <f>+IF(ISNUMBER(DATA!N4580),DATA!N4580,"n/a")</f>
        <v>22350.720000000001</v>
      </c>
      <c r="L2974" s="79">
        <f>+IF(ISNUMBER(DATA!O4580),DATA!O4580,"n/a")</f>
        <v>0.21330299999999999</v>
      </c>
      <c r="M2974" s="68"/>
      <c r="N2974" s="68"/>
      <c r="O2974" s="68"/>
      <c r="P2974" s="68"/>
      <c r="Q2974" s="68"/>
      <c r="S2974" s="72"/>
      <c r="U2974" s="72"/>
      <c r="W2974" s="72"/>
      <c r="Y2974" s="72"/>
    </row>
    <row r="2975" spans="1:25" s="71" customFormat="1" x14ac:dyDescent="0.2">
      <c r="A2975" s="68" t="s">
        <v>28</v>
      </c>
      <c r="B2975" s="68" t="s">
        <v>23</v>
      </c>
      <c r="C2975" s="68" t="s">
        <v>9</v>
      </c>
      <c r="D2975" s="68" t="s">
        <v>288</v>
      </c>
      <c r="E2975" s="88">
        <f>+IF(ISNUMBER(DATA!H4581),DATA!H4581,"n/a")</f>
        <v>6393.59</v>
      </c>
      <c r="F2975" s="79">
        <f>+IF(ISNUMBER(DATA!I4581),DATA!I4581,"n/a")</f>
        <v>3.803563</v>
      </c>
      <c r="G2975" s="88">
        <f>+IF(ISNUMBER(DATA!J4581),DATA!J4581,"n/a")</f>
        <v>22525.63</v>
      </c>
      <c r="H2975" s="79">
        <f>+IF(ISNUMBER(DATA!K4581),DATA!K4581,"n/a")</f>
        <v>3.3008359999999999</v>
      </c>
      <c r="I2975" s="88">
        <f>+IF(ISNUMBER(DATA!L4581),DATA!L4581,"n/a")</f>
        <v>31925.61</v>
      </c>
      <c r="J2975" s="79">
        <f>+IF(ISNUMBER(DATA!M4581),DATA!M4581,"n/a")</f>
        <v>2.2649819999999998</v>
      </c>
      <c r="K2975" s="88">
        <f>+IF(ISNUMBER(DATA!N4581),DATA!N4581,"n/a")</f>
        <v>38777.47</v>
      </c>
      <c r="L2975" s="79">
        <f>+IF(ISNUMBER(DATA!O4581),DATA!O4581,"n/a")</f>
        <v>1.27888</v>
      </c>
      <c r="M2975" s="68"/>
      <c r="N2975" s="68"/>
      <c r="O2975" s="68"/>
      <c r="P2975" s="68"/>
      <c r="Q2975" s="68"/>
      <c r="S2975" s="72"/>
      <c r="U2975" s="72"/>
      <c r="W2975" s="72"/>
      <c r="Y2975" s="72"/>
    </row>
    <row r="2976" spans="1:25" s="71" customFormat="1" x14ac:dyDescent="0.2">
      <c r="A2976" s="68" t="s">
        <v>28</v>
      </c>
      <c r="B2976" s="68" t="s">
        <v>23</v>
      </c>
      <c r="C2976" s="68" t="s">
        <v>9</v>
      </c>
      <c r="D2976" s="68" t="s">
        <v>289</v>
      </c>
      <c r="E2976" s="88">
        <f>+IF(ISNUMBER(DATA!H4582),DATA!H4582,"n/a")</f>
        <v>10693.34</v>
      </c>
      <c r="F2976" s="79">
        <f>+IF(ISNUMBER(DATA!I4582),DATA!I4582,"n/a")</f>
        <v>2.1038999999999999</v>
      </c>
      <c r="G2976" s="88">
        <f>+IF(ISNUMBER(DATA!J4582),DATA!J4582,"n/a")</f>
        <v>33792.660000000003</v>
      </c>
      <c r="H2976" s="79">
        <f>+IF(ISNUMBER(DATA!K4582),DATA!K4582,"n/a")</f>
        <v>1.6074930000000001</v>
      </c>
      <c r="I2976" s="88">
        <f>+IF(ISNUMBER(DATA!L4582),DATA!L4582,"n/a")</f>
        <v>73811.73</v>
      </c>
      <c r="J2976" s="79">
        <f>+IF(ISNUMBER(DATA!M4582),DATA!M4582,"n/a")</f>
        <v>2.1637200000000001</v>
      </c>
      <c r="K2976" s="88">
        <f>+IF(ISNUMBER(DATA!N4582),DATA!N4582,"n/a")</f>
        <v>127889.77</v>
      </c>
      <c r="L2976" s="79">
        <f>+IF(ISNUMBER(DATA!O4582),DATA!O4582,"n/a")</f>
        <v>2.1939639999999998</v>
      </c>
      <c r="M2976" s="68"/>
      <c r="N2976" s="68"/>
      <c r="O2976" s="68"/>
      <c r="P2976" s="68"/>
      <c r="Q2976" s="68"/>
      <c r="S2976" s="72"/>
      <c r="U2976" s="72"/>
      <c r="W2976" s="72"/>
      <c r="Y2976" s="72"/>
    </row>
    <row r="2977" spans="1:25" s="71" customFormat="1" x14ac:dyDescent="0.2">
      <c r="A2977" s="68" t="s">
        <v>28</v>
      </c>
      <c r="B2977" s="68" t="s">
        <v>23</v>
      </c>
      <c r="C2977" s="68" t="s">
        <v>9</v>
      </c>
      <c r="D2977" s="68" t="s">
        <v>290</v>
      </c>
      <c r="E2977" s="88">
        <f>+IF(ISNUMBER(DATA!H4583),DATA!H4583,"n/a")</f>
        <v>9405.1200000000008</v>
      </c>
      <c r="F2977" s="79">
        <f>+IF(ISNUMBER(DATA!I4583),DATA!I4583,"n/a")</f>
        <v>2.4448720000000002</v>
      </c>
      <c r="G2977" s="88">
        <f>+IF(ISNUMBER(DATA!J4583),DATA!J4583,"n/a")</f>
        <v>29574.03</v>
      </c>
      <c r="H2977" s="79">
        <f>+IF(ISNUMBER(DATA!K4583),DATA!K4583,"n/a")</f>
        <v>1.7284630000000001</v>
      </c>
      <c r="I2977" s="88">
        <f>+IF(ISNUMBER(DATA!L4583),DATA!L4583,"n/a")</f>
        <v>54553.58</v>
      </c>
      <c r="J2977" s="79">
        <f>+IF(ISNUMBER(DATA!M4583),DATA!M4583,"n/a")</f>
        <v>2.2500749999999998</v>
      </c>
      <c r="K2977" s="88">
        <f>+IF(ISNUMBER(DATA!N4583),DATA!N4583,"n/a")</f>
        <v>84737.57</v>
      </c>
      <c r="L2977" s="79">
        <f>+IF(ISNUMBER(DATA!O4583),DATA!O4583,"n/a")</f>
        <v>1.3988320000000001</v>
      </c>
      <c r="M2977" s="68"/>
      <c r="N2977" s="68"/>
      <c r="O2977" s="68"/>
      <c r="P2977" s="68"/>
      <c r="Q2977" s="68"/>
      <c r="S2977" s="72"/>
      <c r="U2977" s="72"/>
      <c r="W2977" s="72"/>
      <c r="Y2977" s="72"/>
    </row>
    <row r="2978" spans="1:25" s="71" customFormat="1" x14ac:dyDescent="0.2">
      <c r="A2978" s="68" t="s">
        <v>28</v>
      </c>
      <c r="B2978" s="68" t="s">
        <v>23</v>
      </c>
      <c r="C2978" s="68" t="s">
        <v>9</v>
      </c>
      <c r="D2978" s="68" t="s">
        <v>291</v>
      </c>
      <c r="E2978" s="88">
        <f>+IF(ISNUMBER(DATA!H4584),DATA!H4584,"n/a")</f>
        <v>9448.41</v>
      </c>
      <c r="F2978" s="79">
        <f>+IF(ISNUMBER(DATA!I4584),DATA!I4584,"n/a")</f>
        <v>3.406558</v>
      </c>
      <c r="G2978" s="88">
        <f>+IF(ISNUMBER(DATA!J4584),DATA!J4584,"n/a")</f>
        <v>30822.84</v>
      </c>
      <c r="H2978" s="79">
        <f>+IF(ISNUMBER(DATA!K4584),DATA!K4584,"n/a")</f>
        <v>2.581178</v>
      </c>
      <c r="I2978" s="88">
        <f>+IF(ISNUMBER(DATA!L4584),DATA!L4584,"n/a")</f>
        <v>44105.8</v>
      </c>
      <c r="J2978" s="79">
        <f>+IF(ISNUMBER(DATA!M4584),DATA!M4584,"n/a")</f>
        <v>1.6379570000000001</v>
      </c>
      <c r="K2978" s="88">
        <f>+IF(ISNUMBER(DATA!N4584),DATA!N4584,"n/a")</f>
        <v>56079.61</v>
      </c>
      <c r="L2978" s="79">
        <f>+IF(ISNUMBER(DATA!O4584),DATA!O4584,"n/a")</f>
        <v>0.79069599999999995</v>
      </c>
      <c r="M2978" s="68"/>
      <c r="N2978" s="68"/>
      <c r="O2978" s="68"/>
      <c r="P2978" s="68"/>
      <c r="Q2978" s="68"/>
      <c r="S2978" s="72"/>
      <c r="U2978" s="72"/>
      <c r="W2978" s="72"/>
      <c r="Y2978" s="72"/>
    </row>
    <row r="2979" spans="1:25" s="71" customFormat="1" x14ac:dyDescent="0.2">
      <c r="A2979" s="68" t="s">
        <v>28</v>
      </c>
      <c r="B2979" s="68" t="s">
        <v>23</v>
      </c>
      <c r="C2979" s="68" t="s">
        <v>9</v>
      </c>
      <c r="D2979" s="68" t="s">
        <v>292</v>
      </c>
      <c r="E2979" s="88">
        <f>+IF(ISNUMBER(DATA!H4585),DATA!H4585,"n/a")</f>
        <v>117.64</v>
      </c>
      <c r="F2979" s="79">
        <f>+IF(ISNUMBER(DATA!I4585),DATA!I4585,"n/a")</f>
        <v>7.0622000000000004E-2</v>
      </c>
      <c r="G2979" s="88">
        <f>+IF(ISNUMBER(DATA!J4585),DATA!J4585,"n/a")</f>
        <v>285.33</v>
      </c>
      <c r="H2979" s="79">
        <f>+IF(ISNUMBER(DATA!K4585),DATA!K4585,"n/a")</f>
        <v>-0.440716</v>
      </c>
      <c r="I2979" s="88">
        <f>+IF(ISNUMBER(DATA!L4585),DATA!L4585,"n/a")</f>
        <v>596.79</v>
      </c>
      <c r="J2979" s="79">
        <f>+IF(ISNUMBER(DATA!M4585),DATA!M4585,"n/a")</f>
        <v>-0.39391300000000001</v>
      </c>
      <c r="K2979" s="88">
        <f>+IF(ISNUMBER(DATA!N4585),DATA!N4585,"n/a")</f>
        <v>1201.9000000000001</v>
      </c>
      <c r="L2979" s="79">
        <f>+IF(ISNUMBER(DATA!O4585),DATA!O4585,"n/a")</f>
        <v>-0.27332400000000001</v>
      </c>
      <c r="M2979" s="68"/>
      <c r="N2979" s="68"/>
      <c r="O2979" s="68"/>
      <c r="P2979" s="68"/>
      <c r="Q2979" s="68"/>
      <c r="S2979" s="72"/>
      <c r="U2979" s="72"/>
      <c r="W2979" s="72"/>
      <c r="Y2979" s="72"/>
    </row>
    <row r="2980" spans="1:25" s="71" customFormat="1" x14ac:dyDescent="0.2">
      <c r="A2980" s="68" t="s">
        <v>28</v>
      </c>
      <c r="B2980" s="68" t="s">
        <v>23</v>
      </c>
      <c r="C2980" s="68" t="s">
        <v>9</v>
      </c>
      <c r="D2980" s="68" t="s">
        <v>293</v>
      </c>
      <c r="E2980" s="88">
        <f>+IF(ISNUMBER(DATA!H4586),DATA!H4586,"n/a")</f>
        <v>3707.2</v>
      </c>
      <c r="F2980" s="79">
        <f>+IF(ISNUMBER(DATA!I4586),DATA!I4586,"n/a")</f>
        <v>-0.219916</v>
      </c>
      <c r="G2980" s="88">
        <f>+IF(ISNUMBER(DATA!J4586),DATA!J4586,"n/a")</f>
        <v>14261.32</v>
      </c>
      <c r="H2980" s="79">
        <f>+IF(ISNUMBER(DATA!K4586),DATA!K4586,"n/a")</f>
        <v>-0.26315100000000002</v>
      </c>
      <c r="I2980" s="88">
        <f>+IF(ISNUMBER(DATA!L4586),DATA!L4586,"n/a")</f>
        <v>25341.71</v>
      </c>
      <c r="J2980" s="79">
        <f>+IF(ISNUMBER(DATA!M4586),DATA!M4586,"n/a")</f>
        <v>-0.23844499999999999</v>
      </c>
      <c r="K2980" s="88">
        <f>+IF(ISNUMBER(DATA!N4586),DATA!N4586,"n/a")</f>
        <v>47878.27</v>
      </c>
      <c r="L2980" s="79">
        <f>+IF(ISNUMBER(DATA!O4586),DATA!O4586,"n/a")</f>
        <v>-0.15848400000000001</v>
      </c>
      <c r="M2980" s="68"/>
      <c r="N2980" s="68"/>
      <c r="O2980" s="68"/>
      <c r="P2980" s="68"/>
      <c r="Q2980" s="68"/>
      <c r="S2980" s="72"/>
      <c r="U2980" s="72"/>
      <c r="W2980" s="72"/>
      <c r="Y2980" s="72"/>
    </row>
    <row r="2981" spans="1:25" s="71" customFormat="1" x14ac:dyDescent="0.2">
      <c r="A2981" s="68" t="s">
        <v>28</v>
      </c>
      <c r="B2981" s="68" t="s">
        <v>23</v>
      </c>
      <c r="C2981" s="68" t="s">
        <v>9</v>
      </c>
      <c r="D2981" s="68" t="s">
        <v>294</v>
      </c>
      <c r="E2981" s="88">
        <f>+IF(ISNUMBER(DATA!H4587),DATA!H4587,"n/a")</f>
        <v>3912.96</v>
      </c>
      <c r="F2981" s="79">
        <f>+IF(ISNUMBER(DATA!I4587),DATA!I4587,"n/a")</f>
        <v>-0.153777</v>
      </c>
      <c r="G2981" s="88">
        <f>+IF(ISNUMBER(DATA!J4587),DATA!J4587,"n/a")</f>
        <v>16925.28</v>
      </c>
      <c r="H2981" s="79">
        <f>+IF(ISNUMBER(DATA!K4587),DATA!K4587,"n/a")</f>
        <v>-0.17203599999999999</v>
      </c>
      <c r="I2981" s="88">
        <f>+IF(ISNUMBER(DATA!L4587),DATA!L4587,"n/a")</f>
        <v>30228.13</v>
      </c>
      <c r="J2981" s="79">
        <f>+IF(ISNUMBER(DATA!M4587),DATA!M4587,"n/a")</f>
        <v>-0.20469699999999999</v>
      </c>
      <c r="K2981" s="88">
        <f>+IF(ISNUMBER(DATA!N4587),DATA!N4587,"n/a")</f>
        <v>57025.99</v>
      </c>
      <c r="L2981" s="79">
        <f>+IF(ISNUMBER(DATA!O4587),DATA!O4587,"n/a")</f>
        <v>-0.15376100000000001</v>
      </c>
      <c r="M2981" s="68"/>
      <c r="N2981" s="68"/>
      <c r="O2981" s="68"/>
      <c r="P2981" s="68"/>
      <c r="Q2981" s="68"/>
      <c r="S2981" s="72"/>
      <c r="U2981" s="72"/>
      <c r="W2981" s="72"/>
      <c r="Y2981" s="72"/>
    </row>
    <row r="2982" spans="1:25" s="71" customFormat="1" x14ac:dyDescent="0.2">
      <c r="A2982" s="68" t="s">
        <v>28</v>
      </c>
      <c r="B2982" s="68" t="s">
        <v>23</v>
      </c>
      <c r="C2982" s="68" t="s">
        <v>9</v>
      </c>
      <c r="D2982" s="68" t="s">
        <v>295</v>
      </c>
      <c r="E2982" s="88">
        <f>+IF(ISNUMBER(DATA!H4588),DATA!H4588,"n/a")</f>
        <v>10319.07</v>
      </c>
      <c r="F2982" s="79">
        <f>+IF(ISNUMBER(DATA!I4588),DATA!I4588,"n/a")</f>
        <v>1.9328289999999999</v>
      </c>
      <c r="G2982" s="88">
        <f>+IF(ISNUMBER(DATA!J4588),DATA!J4588,"n/a")</f>
        <v>33278.58</v>
      </c>
      <c r="H2982" s="79">
        <f>+IF(ISNUMBER(DATA!K4588),DATA!K4588,"n/a")</f>
        <v>1.629068</v>
      </c>
      <c r="I2982" s="88">
        <f>+IF(ISNUMBER(DATA!L4588),DATA!L4588,"n/a")</f>
        <v>76769.31</v>
      </c>
      <c r="J2982" s="79">
        <f>+IF(ISNUMBER(DATA!M4588),DATA!M4588,"n/a")</f>
        <v>2.9685030000000001</v>
      </c>
      <c r="K2982" s="88">
        <f>+IF(ISNUMBER(DATA!N4588),DATA!N4588,"n/a")</f>
        <v>138750.51999999999</v>
      </c>
      <c r="L2982" s="79">
        <f>+IF(ISNUMBER(DATA!O4588),DATA!O4588,"n/a")</f>
        <v>3.5021450000000001</v>
      </c>
      <c r="M2982" s="68"/>
      <c r="N2982" s="68"/>
      <c r="O2982" s="68"/>
      <c r="P2982" s="68"/>
      <c r="Q2982" s="68"/>
      <c r="S2982" s="72"/>
      <c r="U2982" s="72"/>
      <c r="W2982" s="72"/>
      <c r="Y2982" s="72"/>
    </row>
    <row r="2983" spans="1:25" s="71" customFormat="1" x14ac:dyDescent="0.2">
      <c r="A2983" s="68" t="s">
        <v>28</v>
      </c>
      <c r="B2983" s="68" t="s">
        <v>23</v>
      </c>
      <c r="C2983" s="68" t="s">
        <v>9</v>
      </c>
      <c r="D2983" s="68" t="s">
        <v>296</v>
      </c>
      <c r="E2983" s="88">
        <f>+IF(ISNUMBER(DATA!H4589),DATA!H4589,"n/a")</f>
        <v>5685.4</v>
      </c>
      <c r="F2983" s="79">
        <f>+IF(ISNUMBER(DATA!I4589),DATA!I4589,"n/a")</f>
        <v>2.5344220000000002</v>
      </c>
      <c r="G2983" s="88">
        <f>+IF(ISNUMBER(DATA!J4589),DATA!J4589,"n/a")</f>
        <v>16248.49</v>
      </c>
      <c r="H2983" s="79">
        <f>+IF(ISNUMBER(DATA!K4589),DATA!K4589,"n/a")</f>
        <v>1.235365</v>
      </c>
      <c r="I2983" s="88">
        <f>+IF(ISNUMBER(DATA!L4589),DATA!L4589,"n/a")</f>
        <v>34248.44</v>
      </c>
      <c r="J2983" s="79">
        <f>+IF(ISNUMBER(DATA!M4589),DATA!M4589,"n/a")</f>
        <v>1.4269229999999999</v>
      </c>
      <c r="K2983" s="88">
        <f>+IF(ISNUMBER(DATA!N4589),DATA!N4589,"n/a")</f>
        <v>59719.85</v>
      </c>
      <c r="L2983" s="79">
        <f>+IF(ISNUMBER(DATA!O4589),DATA!O4589,"n/a")</f>
        <v>1.4795970000000001</v>
      </c>
      <c r="M2983" s="68"/>
      <c r="N2983" s="68"/>
      <c r="O2983" s="68"/>
      <c r="P2983" s="68"/>
      <c r="Q2983" s="68"/>
      <c r="S2983" s="72"/>
      <c r="U2983" s="72"/>
      <c r="W2983" s="72"/>
      <c r="Y2983" s="72"/>
    </row>
    <row r="2984" spans="1:25" s="71" customFormat="1" x14ac:dyDescent="0.2">
      <c r="A2984" s="68" t="s">
        <v>28</v>
      </c>
      <c r="B2984" s="68" t="s">
        <v>23</v>
      </c>
      <c r="C2984" s="68" t="s">
        <v>9</v>
      </c>
      <c r="D2984" s="68" t="s">
        <v>297</v>
      </c>
      <c r="E2984" s="88">
        <f>+IF(ISNUMBER(DATA!H4590),DATA!H4590,"n/a")</f>
        <v>2420.66</v>
      </c>
      <c r="F2984" s="79">
        <f>+IF(ISNUMBER(DATA!I4590),DATA!I4590,"n/a")</f>
        <v>-8.4706000000000004E-2</v>
      </c>
      <c r="G2984" s="88">
        <f>+IF(ISNUMBER(DATA!J4590),DATA!J4590,"n/a")</f>
        <v>8781.6200000000008</v>
      </c>
      <c r="H2984" s="79">
        <f>+IF(ISNUMBER(DATA!K4590),DATA!K4590,"n/a")</f>
        <v>2.2928E-2</v>
      </c>
      <c r="I2984" s="88">
        <f>+IF(ISNUMBER(DATA!L4590),DATA!L4590,"n/a")</f>
        <v>17865.68</v>
      </c>
      <c r="J2984" s="79">
        <f>+IF(ISNUMBER(DATA!M4590),DATA!M4590,"n/a")</f>
        <v>0.335451</v>
      </c>
      <c r="K2984" s="88">
        <f>+IF(ISNUMBER(DATA!N4590),DATA!N4590,"n/a")</f>
        <v>34993.980000000003</v>
      </c>
      <c r="L2984" s="79">
        <f>+IF(ISNUMBER(DATA!O4590),DATA!O4590,"n/a")</f>
        <v>0.51885400000000004</v>
      </c>
      <c r="M2984" s="68"/>
      <c r="N2984" s="68"/>
      <c r="O2984" s="68"/>
      <c r="P2984" s="68"/>
      <c r="Q2984" s="68"/>
      <c r="S2984" s="72"/>
      <c r="U2984" s="72"/>
      <c r="W2984" s="72"/>
      <c r="Y2984" s="72"/>
    </row>
    <row r="2985" spans="1:25" s="71" customFormat="1" x14ac:dyDescent="0.2">
      <c r="A2985" s="68" t="s">
        <v>28</v>
      </c>
      <c r="B2985" s="68" t="s">
        <v>23</v>
      </c>
      <c r="C2985" s="68" t="s">
        <v>9</v>
      </c>
      <c r="D2985" s="68" t="s">
        <v>298</v>
      </c>
      <c r="E2985" s="88">
        <f>+IF(ISNUMBER(DATA!H4591),DATA!H4591,"n/a")</f>
        <v>956.3</v>
      </c>
      <c r="F2985" s="79">
        <f>+IF(ISNUMBER(DATA!I4591),DATA!I4591,"n/a")</f>
        <v>0.67827899999999997</v>
      </c>
      <c r="G2985" s="88">
        <f>+IF(ISNUMBER(DATA!J4591),DATA!J4591,"n/a")</f>
        <v>3274.52</v>
      </c>
      <c r="H2985" s="79">
        <f>+IF(ISNUMBER(DATA!K4591),DATA!K4591,"n/a")</f>
        <v>0.419126</v>
      </c>
      <c r="I2985" s="88">
        <f>+IF(ISNUMBER(DATA!L4591),DATA!L4591,"n/a")</f>
        <v>5865.62</v>
      </c>
      <c r="J2985" s="79">
        <f>+IF(ISNUMBER(DATA!M4591),DATA!M4591,"n/a")</f>
        <v>0.264347</v>
      </c>
      <c r="K2985" s="88">
        <f>+IF(ISNUMBER(DATA!N4591),DATA!N4591,"n/a")</f>
        <v>10122.36</v>
      </c>
      <c r="L2985" s="79">
        <f>+IF(ISNUMBER(DATA!O4591),DATA!O4591,"n/a")</f>
        <v>0.17397299999999999</v>
      </c>
      <c r="M2985" s="68"/>
      <c r="N2985" s="68"/>
      <c r="O2985" s="68"/>
      <c r="P2985" s="68"/>
      <c r="Q2985" s="68"/>
      <c r="S2985" s="72"/>
      <c r="U2985" s="72"/>
      <c r="W2985" s="72"/>
      <c r="Y2985" s="72"/>
    </row>
    <row r="2986" spans="1:25" s="71" customFormat="1" x14ac:dyDescent="0.2">
      <c r="A2986" s="68" t="s">
        <v>28</v>
      </c>
      <c r="B2986" s="68" t="s">
        <v>23</v>
      </c>
      <c r="C2986" s="68" t="s">
        <v>9</v>
      </c>
      <c r="D2986" s="68" t="s">
        <v>299</v>
      </c>
      <c r="E2986" s="88">
        <f>+IF(ISNUMBER(DATA!H4592),DATA!H4592,"n/a")</f>
        <v>28022.29</v>
      </c>
      <c r="F2986" s="79">
        <f>+IF(ISNUMBER(DATA!I4592),DATA!I4592,"n/a")</f>
        <v>3.7534719999999999</v>
      </c>
      <c r="G2986" s="88">
        <f>+IF(ISNUMBER(DATA!J4592),DATA!J4592,"n/a")</f>
        <v>90401.12</v>
      </c>
      <c r="H2986" s="79">
        <f>+IF(ISNUMBER(DATA!K4592),DATA!K4592,"n/a")</f>
        <v>3.177495</v>
      </c>
      <c r="I2986" s="88">
        <f>+IF(ISNUMBER(DATA!L4592),DATA!L4592,"n/a")</f>
        <v>172341.94</v>
      </c>
      <c r="J2986" s="79">
        <f>+IF(ISNUMBER(DATA!M4592),DATA!M4592,"n/a")</f>
        <v>3.0797240000000001</v>
      </c>
      <c r="K2986" s="88">
        <f>+IF(ISNUMBER(DATA!N4592),DATA!N4592,"n/a")</f>
        <v>211726.82</v>
      </c>
      <c r="L2986" s="79">
        <f>+IF(ISNUMBER(DATA!O4592),DATA!O4592,"n/a")</f>
        <v>1.787833</v>
      </c>
      <c r="M2986" s="68"/>
      <c r="N2986" s="68"/>
      <c r="O2986" s="68"/>
      <c r="P2986" s="68"/>
      <c r="Q2986" s="68"/>
      <c r="S2986" s="72"/>
      <c r="U2986" s="72"/>
      <c r="W2986" s="72"/>
      <c r="Y2986" s="72"/>
    </row>
    <row r="2987" spans="1:25" s="71" customFormat="1" x14ac:dyDescent="0.2">
      <c r="A2987" s="68" t="s">
        <v>28</v>
      </c>
      <c r="B2987" s="68" t="s">
        <v>23</v>
      </c>
      <c r="C2987" s="68" t="s">
        <v>9</v>
      </c>
      <c r="D2987" s="68" t="s">
        <v>300</v>
      </c>
      <c r="E2987" s="88">
        <f>+IF(ISNUMBER(DATA!H4593),DATA!H4593,"n/a")</f>
        <v>5393.15</v>
      </c>
      <c r="F2987" s="79">
        <f>+IF(ISNUMBER(DATA!I4593),DATA!I4593,"n/a")</f>
        <v>2.8792110000000002</v>
      </c>
      <c r="G2987" s="88">
        <f>+IF(ISNUMBER(DATA!J4593),DATA!J4593,"n/a")</f>
        <v>14462.32</v>
      </c>
      <c r="H2987" s="79">
        <f>+IF(ISNUMBER(DATA!K4593),DATA!K4593,"n/a")</f>
        <v>1.735625</v>
      </c>
      <c r="I2987" s="88">
        <f>+IF(ISNUMBER(DATA!L4593),DATA!L4593,"n/a")</f>
        <v>30155</v>
      </c>
      <c r="J2987" s="79">
        <f>+IF(ISNUMBER(DATA!M4593),DATA!M4593,"n/a")</f>
        <v>3.1957179999999998</v>
      </c>
      <c r="K2987" s="88">
        <f>+IF(ISNUMBER(DATA!N4593),DATA!N4593,"n/a")</f>
        <v>51632.69</v>
      </c>
      <c r="L2987" s="79">
        <f>+IF(ISNUMBER(DATA!O4593),DATA!O4593,"n/a")</f>
        <v>3.8874369999999998</v>
      </c>
      <c r="M2987" s="68"/>
      <c r="N2987" s="68"/>
      <c r="O2987" s="68"/>
      <c r="P2987" s="68"/>
      <c r="Q2987" s="68"/>
      <c r="S2987" s="72"/>
      <c r="U2987" s="72"/>
      <c r="W2987" s="72"/>
      <c r="Y2987" s="72"/>
    </row>
    <row r="2988" spans="1:25" s="71" customFormat="1" x14ac:dyDescent="0.2">
      <c r="A2988" s="68" t="s">
        <v>28</v>
      </c>
      <c r="B2988" s="68" t="s">
        <v>23</v>
      </c>
      <c r="C2988" s="68" t="s">
        <v>9</v>
      </c>
      <c r="D2988" s="68" t="s">
        <v>301</v>
      </c>
      <c r="E2988" s="88">
        <f>+IF(ISNUMBER(DATA!H4594),DATA!H4594,"n/a")</f>
        <v>8049.96</v>
      </c>
      <c r="F2988" s="79">
        <f>+IF(ISNUMBER(DATA!I4594),DATA!I4594,"n/a")</f>
        <v>-9.8462999999999995E-2</v>
      </c>
      <c r="G2988" s="88">
        <f>+IF(ISNUMBER(DATA!J4594),DATA!J4594,"n/a")</f>
        <v>27555.95</v>
      </c>
      <c r="H2988" s="79">
        <f>+IF(ISNUMBER(DATA!K4594),DATA!K4594,"n/a")</f>
        <v>-1.3266999999999999E-2</v>
      </c>
      <c r="I2988" s="88">
        <f>+IF(ISNUMBER(DATA!L4594),DATA!L4594,"n/a")</f>
        <v>55963.86</v>
      </c>
      <c r="J2988" s="79">
        <f>+IF(ISNUMBER(DATA!M4594),DATA!M4594,"n/a")</f>
        <v>0.20477300000000001</v>
      </c>
      <c r="K2988" s="88">
        <f>+IF(ISNUMBER(DATA!N4594),DATA!N4594,"n/a")</f>
        <v>115424.95</v>
      </c>
      <c r="L2988" s="79">
        <f>+IF(ISNUMBER(DATA!O4594),DATA!O4594,"n/a")</f>
        <v>0.32099800000000001</v>
      </c>
      <c r="M2988" s="68"/>
      <c r="N2988" s="68"/>
      <c r="O2988" s="68"/>
      <c r="P2988" s="68"/>
      <c r="Q2988" s="68"/>
      <c r="S2988" s="72"/>
      <c r="U2988" s="72"/>
      <c r="W2988" s="72"/>
      <c r="Y2988" s="72"/>
    </row>
    <row r="2989" spans="1:25" s="71" customFormat="1" x14ac:dyDescent="0.2">
      <c r="A2989" s="68" t="s">
        <v>28</v>
      </c>
      <c r="B2989" s="68" t="s">
        <v>23</v>
      </c>
      <c r="C2989" s="68" t="s">
        <v>9</v>
      </c>
      <c r="D2989" s="68" t="s">
        <v>302</v>
      </c>
      <c r="E2989" s="88">
        <f>+IF(ISNUMBER(DATA!H4595),DATA!H4595,"n/a")</f>
        <v>1595.43</v>
      </c>
      <c r="F2989" s="79">
        <f>+IF(ISNUMBER(DATA!I4595),DATA!I4595,"n/a")</f>
        <v>0.38633000000000001</v>
      </c>
      <c r="G2989" s="88">
        <f>+IF(ISNUMBER(DATA!J4595),DATA!J4595,"n/a")</f>
        <v>4749.67</v>
      </c>
      <c r="H2989" s="79">
        <f>+IF(ISNUMBER(DATA!K4595),DATA!K4595,"n/a")</f>
        <v>-0.42316199999999998</v>
      </c>
      <c r="I2989" s="88">
        <f>+IF(ISNUMBER(DATA!L4595),DATA!L4595,"n/a")</f>
        <v>10685.98</v>
      </c>
      <c r="J2989" s="79">
        <f>+IF(ISNUMBER(DATA!M4595),DATA!M4595,"n/a")</f>
        <v>-0.25167600000000001</v>
      </c>
      <c r="K2989" s="88">
        <f>+IF(ISNUMBER(DATA!N4595),DATA!N4595,"n/a")</f>
        <v>21217.66</v>
      </c>
      <c r="L2989" s="79">
        <f>+IF(ISNUMBER(DATA!O4595),DATA!O4595,"n/a")</f>
        <v>-5.3815000000000002E-2</v>
      </c>
      <c r="M2989" s="68"/>
      <c r="N2989" s="68"/>
      <c r="O2989" s="68"/>
      <c r="P2989" s="68"/>
      <c r="Q2989" s="68"/>
      <c r="S2989" s="72"/>
      <c r="U2989" s="72"/>
      <c r="W2989" s="72"/>
      <c r="Y2989" s="72"/>
    </row>
    <row r="2990" spans="1:25" s="71" customFormat="1" x14ac:dyDescent="0.2">
      <c r="A2990" s="68" t="s">
        <v>28</v>
      </c>
      <c r="B2990" s="68" t="s">
        <v>23</v>
      </c>
      <c r="C2990" s="68" t="s">
        <v>9</v>
      </c>
      <c r="D2990" s="68" t="s">
        <v>303</v>
      </c>
      <c r="E2990" s="88">
        <f>+IF(ISNUMBER(DATA!H4596),DATA!H4596,"n/a")</f>
        <v>1777.03</v>
      </c>
      <c r="F2990" s="79">
        <f>+IF(ISNUMBER(DATA!I4596),DATA!I4596,"n/a")</f>
        <v>0.45407900000000001</v>
      </c>
      <c r="G2990" s="88">
        <f>+IF(ISNUMBER(DATA!J4596),DATA!J4596,"n/a")</f>
        <v>5547.15</v>
      </c>
      <c r="H2990" s="79">
        <f>+IF(ISNUMBER(DATA!K4596),DATA!K4596,"n/a")</f>
        <v>-8.1614000000000006E-2</v>
      </c>
      <c r="I2990" s="88">
        <f>+IF(ISNUMBER(DATA!L4596),DATA!L4596,"n/a")</f>
        <v>11874.16</v>
      </c>
      <c r="J2990" s="79">
        <f>+IF(ISNUMBER(DATA!M4596),DATA!M4596,"n/a")</f>
        <v>0.14935100000000001</v>
      </c>
      <c r="K2990" s="88">
        <f>+IF(ISNUMBER(DATA!N4596),DATA!N4596,"n/a")</f>
        <v>23197.91</v>
      </c>
      <c r="L2990" s="79">
        <f>+IF(ISNUMBER(DATA!O4596),DATA!O4596,"n/a")</f>
        <v>0.44952999999999999</v>
      </c>
      <c r="M2990" s="68"/>
      <c r="N2990" s="68"/>
      <c r="O2990" s="68"/>
      <c r="P2990" s="68"/>
      <c r="Q2990" s="68"/>
      <c r="S2990" s="72"/>
      <c r="U2990" s="72"/>
      <c r="W2990" s="72"/>
      <c r="Y2990" s="72"/>
    </row>
    <row r="2991" spans="1:25" s="71" customFormat="1" x14ac:dyDescent="0.2">
      <c r="A2991" s="68" t="s">
        <v>28</v>
      </c>
      <c r="B2991" s="68" t="s">
        <v>23</v>
      </c>
      <c r="C2991" s="68" t="s">
        <v>9</v>
      </c>
      <c r="D2991" s="68" t="s">
        <v>304</v>
      </c>
      <c r="E2991" s="88">
        <f>+IF(ISNUMBER(DATA!H4597),DATA!H4597,"n/a")</f>
        <v>6920.82</v>
      </c>
      <c r="F2991" s="79">
        <f>+IF(ISNUMBER(DATA!I4597),DATA!I4597,"n/a")</f>
        <v>2.093823</v>
      </c>
      <c r="G2991" s="88">
        <f>+IF(ISNUMBER(DATA!J4597),DATA!J4597,"n/a")</f>
        <v>18865.23</v>
      </c>
      <c r="H2991" s="79">
        <f>+IF(ISNUMBER(DATA!K4597),DATA!K4597,"n/a")</f>
        <v>1.383364</v>
      </c>
      <c r="I2991" s="88">
        <f>+IF(ISNUMBER(DATA!L4597),DATA!L4597,"n/a")</f>
        <v>40177.870000000003</v>
      </c>
      <c r="J2991" s="79">
        <f>+IF(ISNUMBER(DATA!M4597),DATA!M4597,"n/a")</f>
        <v>2.7419250000000002</v>
      </c>
      <c r="K2991" s="88">
        <f>+IF(ISNUMBER(DATA!N4597),DATA!N4597,"n/a")</f>
        <v>68970.41</v>
      </c>
      <c r="L2991" s="79">
        <f>+IF(ISNUMBER(DATA!O4597),DATA!O4597,"n/a")</f>
        <v>3.3482660000000002</v>
      </c>
      <c r="M2991" s="68"/>
      <c r="N2991" s="68"/>
      <c r="O2991" s="68"/>
      <c r="P2991" s="68"/>
      <c r="Q2991" s="68"/>
      <c r="S2991" s="72"/>
      <c r="U2991" s="72"/>
      <c r="W2991" s="72"/>
      <c r="Y2991" s="72"/>
    </row>
    <row r="2992" spans="1:25" s="71" customFormat="1" x14ac:dyDescent="0.2">
      <c r="A2992" s="68" t="s">
        <v>28</v>
      </c>
      <c r="B2992" s="68" t="s">
        <v>23</v>
      </c>
      <c r="C2992" s="68" t="s">
        <v>9</v>
      </c>
      <c r="D2992" s="68" t="s">
        <v>305</v>
      </c>
      <c r="E2992" s="88">
        <f>+IF(ISNUMBER(DATA!H4598),DATA!H4598,"n/a")</f>
        <v>4296.34</v>
      </c>
      <c r="F2992" s="79">
        <f>+IF(ISNUMBER(DATA!I4598),DATA!I4598,"n/a")</f>
        <v>-0.20297299999999999</v>
      </c>
      <c r="G2992" s="88">
        <f>+IF(ISNUMBER(DATA!J4598),DATA!J4598,"n/a")</f>
        <v>16468.169999999998</v>
      </c>
      <c r="H2992" s="79">
        <f>+IF(ISNUMBER(DATA!K4598),DATA!K4598,"n/a")</f>
        <v>-9.7534999999999997E-2</v>
      </c>
      <c r="I2992" s="88">
        <f>+IF(ISNUMBER(DATA!L4598),DATA!L4598,"n/a")</f>
        <v>37017.519999999997</v>
      </c>
      <c r="J2992" s="79">
        <f>+IF(ISNUMBER(DATA!M4598),DATA!M4598,"n/a")</f>
        <v>0.387019</v>
      </c>
      <c r="K2992" s="88">
        <f>+IF(ISNUMBER(DATA!N4598),DATA!N4598,"n/a")</f>
        <v>71866.66</v>
      </c>
      <c r="L2992" s="79">
        <f>+IF(ISNUMBER(DATA!O4598),DATA!O4598,"n/a")</f>
        <v>0.57559800000000005</v>
      </c>
      <c r="M2992" s="68"/>
      <c r="N2992" s="68"/>
      <c r="O2992" s="68"/>
      <c r="P2992" s="68"/>
      <c r="Q2992" s="68"/>
      <c r="S2992" s="72"/>
      <c r="U2992" s="72"/>
      <c r="W2992" s="72"/>
      <c r="Y2992" s="72"/>
    </row>
    <row r="2993" spans="1:25" s="71" customFormat="1" x14ac:dyDescent="0.2">
      <c r="A2993" s="68" t="s">
        <v>28</v>
      </c>
      <c r="B2993" s="68" t="s">
        <v>23</v>
      </c>
      <c r="C2993" s="68" t="s">
        <v>9</v>
      </c>
      <c r="D2993" s="68" t="s">
        <v>306</v>
      </c>
      <c r="E2993" s="88">
        <f>+IF(ISNUMBER(DATA!H4599),DATA!H4599,"n/a")</f>
        <v>22118.54</v>
      </c>
      <c r="F2993" s="79">
        <f>+IF(ISNUMBER(DATA!I4599),DATA!I4599,"n/a")</f>
        <v>6.4713999999999994E-2</v>
      </c>
      <c r="G2993" s="88">
        <f>+IF(ISNUMBER(DATA!J4599),DATA!J4599,"n/a")</f>
        <v>79965.39</v>
      </c>
      <c r="H2993" s="79">
        <f>+IF(ISNUMBER(DATA!K4599),DATA!K4599,"n/a")</f>
        <v>-6.1887999999999999E-2</v>
      </c>
      <c r="I2993" s="88">
        <f>+IF(ISNUMBER(DATA!L4599),DATA!L4599,"n/a")</f>
        <v>145853.59</v>
      </c>
      <c r="J2993" s="79">
        <f>+IF(ISNUMBER(DATA!M4599),DATA!M4599,"n/a")</f>
        <v>-0.10311099999999999</v>
      </c>
      <c r="K2993" s="88">
        <f>+IF(ISNUMBER(DATA!N4599),DATA!N4599,"n/a")</f>
        <v>240762.46</v>
      </c>
      <c r="L2993" s="79">
        <f>+IF(ISNUMBER(DATA!O4599),DATA!O4599,"n/a")</f>
        <v>-0.21435899999999999</v>
      </c>
      <c r="M2993" s="68"/>
      <c r="N2993" s="68"/>
      <c r="O2993" s="68"/>
      <c r="P2993" s="68"/>
      <c r="Q2993" s="68"/>
      <c r="S2993" s="72"/>
      <c r="U2993" s="72"/>
      <c r="W2993" s="72"/>
      <c r="Y2993" s="72"/>
    </row>
    <row r="2994" spans="1:25" s="71" customFormat="1" x14ac:dyDescent="0.2">
      <c r="A2994" s="68" t="s">
        <v>28</v>
      </c>
      <c r="B2994" s="68" t="s">
        <v>23</v>
      </c>
      <c r="C2994" s="68" t="s">
        <v>9</v>
      </c>
      <c r="D2994" s="68" t="s">
        <v>307</v>
      </c>
      <c r="E2994" s="88">
        <f>+IF(ISNUMBER(DATA!H4600),DATA!H4600,"n/a")</f>
        <v>17465.669999999998</v>
      </c>
      <c r="F2994" s="79">
        <f>+IF(ISNUMBER(DATA!I4600),DATA!I4600,"n/a")</f>
        <v>2.1146430000000001</v>
      </c>
      <c r="G2994" s="88">
        <f>+IF(ISNUMBER(DATA!J4600),DATA!J4600,"n/a")</f>
        <v>60102.29</v>
      </c>
      <c r="H2994" s="79">
        <f>+IF(ISNUMBER(DATA!K4600),DATA!K4600,"n/a")</f>
        <v>1.6647149999999999</v>
      </c>
      <c r="I2994" s="88">
        <f>+IF(ISNUMBER(DATA!L4600),DATA!L4600,"n/a")</f>
        <v>90888.41</v>
      </c>
      <c r="J2994" s="79">
        <f>+IF(ISNUMBER(DATA!M4600),DATA!M4600,"n/a")</f>
        <v>1.2508049999999999</v>
      </c>
      <c r="K2994" s="88">
        <f>+IF(ISNUMBER(DATA!N4600),DATA!N4600,"n/a")</f>
        <v>121801.21</v>
      </c>
      <c r="L2994" s="79">
        <f>+IF(ISNUMBER(DATA!O4600),DATA!O4600,"n/a")</f>
        <v>0.64504799999999995</v>
      </c>
      <c r="M2994" s="68"/>
      <c r="N2994" s="68"/>
      <c r="O2994" s="68"/>
      <c r="P2994" s="68"/>
      <c r="Q2994" s="68"/>
      <c r="S2994" s="72"/>
      <c r="U2994" s="72"/>
      <c r="W2994" s="72"/>
      <c r="Y2994" s="72"/>
    </row>
    <row r="2995" spans="1:25" s="71" customFormat="1" x14ac:dyDescent="0.2">
      <c r="A2995" s="68" t="s">
        <v>28</v>
      </c>
      <c r="B2995" s="68" t="s">
        <v>23</v>
      </c>
      <c r="C2995" s="68" t="s">
        <v>9</v>
      </c>
      <c r="D2995" s="68" t="s">
        <v>308</v>
      </c>
      <c r="E2995" s="88">
        <f>+IF(ISNUMBER(DATA!H4601),DATA!H4601,"n/a")</f>
        <v>5043</v>
      </c>
      <c r="F2995" s="79">
        <f>+IF(ISNUMBER(DATA!I4601),DATA!I4601,"n/a")</f>
        <v>8.6599939999999993</v>
      </c>
      <c r="G2995" s="88">
        <f>+IF(ISNUMBER(DATA!J4601),DATA!J4601,"n/a")</f>
        <v>14881.23</v>
      </c>
      <c r="H2995" s="79">
        <f>+IF(ISNUMBER(DATA!K4601),DATA!K4601,"n/a")</f>
        <v>5.0331429999999999</v>
      </c>
      <c r="I2995" s="88">
        <f>+IF(ISNUMBER(DATA!L4601),DATA!L4601,"n/a")</f>
        <v>31684.11</v>
      </c>
      <c r="J2995" s="79">
        <f>+IF(ISNUMBER(DATA!M4601),DATA!M4601,"n/a")</f>
        <v>8.2813759999999998</v>
      </c>
      <c r="K2995" s="88">
        <f>+IF(ISNUMBER(DATA!N4601),DATA!N4601,"n/a")</f>
        <v>50903.25</v>
      </c>
      <c r="L2995" s="79">
        <f>+IF(ISNUMBER(DATA!O4601),DATA!O4601,"n/a")</f>
        <v>8.8462139999999998</v>
      </c>
      <c r="M2995" s="68"/>
      <c r="N2995" s="68"/>
      <c r="O2995" s="68"/>
      <c r="P2995" s="68"/>
      <c r="Q2995" s="68"/>
      <c r="S2995" s="72"/>
      <c r="U2995" s="72"/>
      <c r="W2995" s="72"/>
      <c r="Y2995" s="72"/>
    </row>
    <row r="2996" spans="1:25" s="71" customFormat="1" x14ac:dyDescent="0.2">
      <c r="A2996" s="68" t="s">
        <v>28</v>
      </c>
      <c r="B2996" s="68" t="s">
        <v>23</v>
      </c>
      <c r="C2996" s="68" t="s">
        <v>9</v>
      </c>
      <c r="D2996" s="68" t="s">
        <v>309</v>
      </c>
      <c r="E2996" s="88">
        <f>+IF(ISNUMBER(DATA!H4602),DATA!H4602,"n/a")</f>
        <v>5636.49</v>
      </c>
      <c r="F2996" s="79">
        <f>+IF(ISNUMBER(DATA!I4602),DATA!I4602,"n/a")</f>
        <v>-8.0377000000000004E-2</v>
      </c>
      <c r="G2996" s="88">
        <f>+IF(ISNUMBER(DATA!J4602),DATA!J4602,"n/a")</f>
        <v>18904.509999999998</v>
      </c>
      <c r="H2996" s="79">
        <f>+IF(ISNUMBER(DATA!K4602),DATA!K4602,"n/a")</f>
        <v>-2.8125000000000001E-2</v>
      </c>
      <c r="I2996" s="88">
        <f>+IF(ISNUMBER(DATA!L4602),DATA!L4602,"n/a")</f>
        <v>38631.870000000003</v>
      </c>
      <c r="J2996" s="79">
        <f>+IF(ISNUMBER(DATA!M4602),DATA!M4602,"n/a")</f>
        <v>0.37258999999999998</v>
      </c>
      <c r="K2996" s="88">
        <f>+IF(ISNUMBER(DATA!N4602),DATA!N4602,"n/a")</f>
        <v>78134.740000000005</v>
      </c>
      <c r="L2996" s="79">
        <f>+IF(ISNUMBER(DATA!O4602),DATA!O4602,"n/a")</f>
        <v>0.65859000000000001</v>
      </c>
      <c r="M2996" s="68"/>
      <c r="N2996" s="68"/>
      <c r="O2996" s="68"/>
      <c r="P2996" s="68"/>
      <c r="Q2996" s="68"/>
      <c r="S2996" s="72"/>
      <c r="U2996" s="72"/>
      <c r="W2996" s="72"/>
      <c r="Y2996" s="72"/>
    </row>
    <row r="2997" spans="1:25" s="71" customFormat="1" x14ac:dyDescent="0.2">
      <c r="A2997" s="68" t="s">
        <v>28</v>
      </c>
      <c r="B2997" s="68" t="s">
        <v>23</v>
      </c>
      <c r="C2997" s="68" t="s">
        <v>9</v>
      </c>
      <c r="D2997" s="68" t="s">
        <v>310</v>
      </c>
      <c r="E2997" s="88">
        <f>+IF(ISNUMBER(DATA!H4603),DATA!H4603,"n/a")</f>
        <v>4513.3100000000004</v>
      </c>
      <c r="F2997" s="79">
        <f>+IF(ISNUMBER(DATA!I4603),DATA!I4603,"n/a")</f>
        <v>1.0962989999999999</v>
      </c>
      <c r="G2997" s="88">
        <f>+IF(ISNUMBER(DATA!J4603),DATA!J4603,"n/a")</f>
        <v>13945.04</v>
      </c>
      <c r="H2997" s="79">
        <f>+IF(ISNUMBER(DATA!K4603),DATA!K4603,"n/a")</f>
        <v>0.54959400000000003</v>
      </c>
      <c r="I2997" s="88">
        <f>+IF(ISNUMBER(DATA!L4603),DATA!L4603,"n/a")</f>
        <v>30466.75</v>
      </c>
      <c r="J2997" s="79">
        <f>+IF(ISNUMBER(DATA!M4603),DATA!M4603,"n/a")</f>
        <v>1.212696</v>
      </c>
      <c r="K2997" s="88">
        <f>+IF(ISNUMBER(DATA!N4603),DATA!N4603,"n/a")</f>
        <v>53470.25</v>
      </c>
      <c r="L2997" s="79">
        <f>+IF(ISNUMBER(DATA!O4603),DATA!O4603,"n/a")</f>
        <v>1.693794</v>
      </c>
      <c r="M2997" s="68"/>
      <c r="N2997" s="68"/>
      <c r="O2997" s="68"/>
      <c r="P2997" s="68"/>
      <c r="Q2997" s="68"/>
      <c r="S2997" s="72"/>
      <c r="U2997" s="72"/>
      <c r="W2997" s="72"/>
      <c r="Y2997" s="72"/>
    </row>
    <row r="2998" spans="1:25" s="71" customFormat="1" x14ac:dyDescent="0.2">
      <c r="A2998" s="68" t="s">
        <v>28</v>
      </c>
      <c r="B2998" s="68" t="s">
        <v>23</v>
      </c>
      <c r="C2998" s="68" t="s">
        <v>9</v>
      </c>
      <c r="D2998" s="68" t="s">
        <v>311</v>
      </c>
      <c r="E2998" s="88">
        <f>+IF(ISNUMBER(DATA!H4604),DATA!H4604,"n/a")</f>
        <v>5047.55</v>
      </c>
      <c r="F2998" s="79">
        <f>+IF(ISNUMBER(DATA!I4604),DATA!I4604,"n/a")</f>
        <v>-0.32008599999999998</v>
      </c>
      <c r="G2998" s="88">
        <f>+IF(ISNUMBER(DATA!J4604),DATA!J4604,"n/a")</f>
        <v>17891.689999999999</v>
      </c>
      <c r="H2998" s="79">
        <f>+IF(ISNUMBER(DATA!K4604),DATA!K4604,"n/a")</f>
        <v>-0.39036900000000002</v>
      </c>
      <c r="I2998" s="88">
        <f>+IF(ISNUMBER(DATA!L4604),DATA!L4604,"n/a")</f>
        <v>32840.61</v>
      </c>
      <c r="J2998" s="79">
        <f>+IF(ISNUMBER(DATA!M4604),DATA!M4604,"n/a")</f>
        <v>-0.38588499999999998</v>
      </c>
      <c r="K2998" s="88">
        <f>+IF(ISNUMBER(DATA!N4604),DATA!N4604,"n/a")</f>
        <v>63252.37</v>
      </c>
      <c r="L2998" s="79">
        <f>+IF(ISNUMBER(DATA!O4604),DATA!O4604,"n/a")</f>
        <v>-0.35918099999999997</v>
      </c>
      <c r="M2998" s="68"/>
      <c r="N2998" s="68"/>
      <c r="O2998" s="68"/>
      <c r="P2998" s="68"/>
      <c r="Q2998" s="68"/>
      <c r="S2998" s="72"/>
      <c r="U2998" s="72"/>
      <c r="W2998" s="72"/>
      <c r="Y2998" s="72"/>
    </row>
    <row r="2999" spans="1:25" s="71" customFormat="1" x14ac:dyDescent="0.2">
      <c r="A2999" s="68" t="s">
        <v>28</v>
      </c>
      <c r="B2999" s="68" t="s">
        <v>23</v>
      </c>
      <c r="C2999" s="68" t="s">
        <v>9</v>
      </c>
      <c r="D2999" s="68" t="s">
        <v>312</v>
      </c>
      <c r="E2999" s="88">
        <f>+IF(ISNUMBER(DATA!H4605),DATA!H4605,"n/a")</f>
        <v>5656.45</v>
      </c>
      <c r="F2999" s="79">
        <f>+IF(ISNUMBER(DATA!I4605),DATA!I4605,"n/a")</f>
        <v>9.8503999999999994E-2</v>
      </c>
      <c r="G2999" s="88">
        <f>+IF(ISNUMBER(DATA!J4605),DATA!J4605,"n/a")</f>
        <v>17958.22</v>
      </c>
      <c r="H2999" s="79">
        <f>+IF(ISNUMBER(DATA!K4605),DATA!K4605,"n/a")</f>
        <v>-2.8583999999999998E-2</v>
      </c>
      <c r="I2999" s="88">
        <f>+IF(ISNUMBER(DATA!L4605),DATA!L4605,"n/a")</f>
        <v>40934.47</v>
      </c>
      <c r="J2999" s="79">
        <f>+IF(ISNUMBER(DATA!M4605),DATA!M4605,"n/a")</f>
        <v>0.383876</v>
      </c>
      <c r="K2999" s="88">
        <f>+IF(ISNUMBER(DATA!N4605),DATA!N4605,"n/a")</f>
        <v>83222.960000000006</v>
      </c>
      <c r="L2999" s="79">
        <f>+IF(ISNUMBER(DATA!O4605),DATA!O4605,"n/a")</f>
        <v>0.69031900000000002</v>
      </c>
      <c r="M2999" s="68"/>
      <c r="N2999" s="68"/>
      <c r="O2999" s="68"/>
      <c r="P2999" s="68"/>
      <c r="Q2999" s="68"/>
      <c r="S2999" s="72"/>
      <c r="U2999" s="72"/>
      <c r="W2999" s="72"/>
      <c r="Y2999" s="72"/>
    </row>
    <row r="3000" spans="1:25" s="71" customFormat="1" x14ac:dyDescent="0.2">
      <c r="A3000" s="68" t="s">
        <v>28</v>
      </c>
      <c r="B3000" s="68" t="s">
        <v>23</v>
      </c>
      <c r="C3000" s="68" t="s">
        <v>9</v>
      </c>
      <c r="D3000" s="68" t="s">
        <v>313</v>
      </c>
      <c r="E3000" s="88">
        <f>+IF(ISNUMBER(DATA!H4606),DATA!H4606,"n/a")</f>
        <v>3001.15</v>
      </c>
      <c r="F3000" s="79">
        <f>+IF(ISNUMBER(DATA!I4606),DATA!I4606,"n/a")</f>
        <v>0.23169100000000001</v>
      </c>
      <c r="G3000" s="88">
        <f>+IF(ISNUMBER(DATA!J4606),DATA!J4606,"n/a")</f>
        <v>13524.49</v>
      </c>
      <c r="H3000" s="79">
        <f>+IF(ISNUMBER(DATA!K4606),DATA!K4606,"n/a")</f>
        <v>0.254772</v>
      </c>
      <c r="I3000" s="88">
        <f>+IF(ISNUMBER(DATA!L4606),DATA!L4606,"n/a")</f>
        <v>23098.21</v>
      </c>
      <c r="J3000" s="79">
        <f>+IF(ISNUMBER(DATA!M4606),DATA!M4606,"n/a")</f>
        <v>0.206039</v>
      </c>
      <c r="K3000" s="88">
        <f>+IF(ISNUMBER(DATA!N4606),DATA!N4606,"n/a")</f>
        <v>35789.379999999997</v>
      </c>
      <c r="L3000" s="79">
        <f>+IF(ISNUMBER(DATA!O4606),DATA!O4606,"n/a")</f>
        <v>9.3355999999999995E-2</v>
      </c>
      <c r="M3000" s="68"/>
      <c r="N3000" s="68"/>
      <c r="O3000" s="68"/>
      <c r="P3000" s="68"/>
      <c r="Q3000" s="68"/>
      <c r="S3000" s="72"/>
      <c r="U3000" s="72"/>
      <c r="W3000" s="72"/>
      <c r="Y3000" s="72"/>
    </row>
    <row r="3001" spans="1:25" s="71" customFormat="1" x14ac:dyDescent="0.2">
      <c r="A3001" s="68" t="s">
        <v>28</v>
      </c>
      <c r="B3001" s="68" t="s">
        <v>23</v>
      </c>
      <c r="C3001" s="68" t="s">
        <v>9</v>
      </c>
      <c r="D3001" s="68" t="s">
        <v>314</v>
      </c>
      <c r="E3001" s="88">
        <f>+IF(ISNUMBER(DATA!H4607),DATA!H4607,"n/a")</f>
        <v>15061.26</v>
      </c>
      <c r="F3001" s="79">
        <f>+IF(ISNUMBER(DATA!I4607),DATA!I4607,"n/a")</f>
        <v>11.311590000000001</v>
      </c>
      <c r="G3001" s="88">
        <f>+IF(ISNUMBER(DATA!J4607),DATA!J4607,"n/a")</f>
        <v>51075.98</v>
      </c>
      <c r="H3001" s="79">
        <f>+IF(ISNUMBER(DATA!K4607),DATA!K4607,"n/a")</f>
        <v>11.396240000000001</v>
      </c>
      <c r="I3001" s="88">
        <f>+IF(ISNUMBER(DATA!L4607),DATA!L4607,"n/a")</f>
        <v>105515.59</v>
      </c>
      <c r="J3001" s="79">
        <f>+IF(ISNUMBER(DATA!M4607),DATA!M4607,"n/a")</f>
        <v>12.730249000000001</v>
      </c>
      <c r="K3001" s="88">
        <f>+IF(ISNUMBER(DATA!N4607),DATA!N4607,"n/a")</f>
        <v>134679.6</v>
      </c>
      <c r="L3001" s="79">
        <f>+IF(ISNUMBER(DATA!O4607),DATA!O4607,"n/a")</f>
        <v>8.0338370000000001</v>
      </c>
      <c r="M3001" s="68"/>
      <c r="N3001" s="68"/>
      <c r="O3001" s="68"/>
      <c r="P3001" s="68"/>
      <c r="Q3001" s="68"/>
      <c r="S3001" s="72"/>
      <c r="U3001" s="72"/>
      <c r="W3001" s="72"/>
      <c r="Y3001" s="72"/>
    </row>
    <row r="3002" spans="1:25" s="71" customFormat="1" x14ac:dyDescent="0.2">
      <c r="A3002" s="68" t="s">
        <v>28</v>
      </c>
      <c r="B3002" s="68" t="s">
        <v>23</v>
      </c>
      <c r="C3002" s="68" t="s">
        <v>9</v>
      </c>
      <c r="D3002" s="68" t="s">
        <v>315</v>
      </c>
      <c r="E3002" s="88">
        <f>+IF(ISNUMBER(DATA!H4608),DATA!H4608,"n/a")</f>
        <v>2269.83</v>
      </c>
      <c r="F3002" s="79">
        <f>+IF(ISNUMBER(DATA!I4608),DATA!I4608,"n/a")</f>
        <v>0.75337399999999999</v>
      </c>
      <c r="G3002" s="88">
        <f>+IF(ISNUMBER(DATA!J4608),DATA!J4608,"n/a")</f>
        <v>7979.79</v>
      </c>
      <c r="H3002" s="79">
        <f>+IF(ISNUMBER(DATA!K4608),DATA!K4608,"n/a")</f>
        <v>0.60718899999999998</v>
      </c>
      <c r="I3002" s="88">
        <f>+IF(ISNUMBER(DATA!L4608),DATA!L4608,"n/a")</f>
        <v>13201.79</v>
      </c>
      <c r="J3002" s="79">
        <f>+IF(ISNUMBER(DATA!M4608),DATA!M4608,"n/a")</f>
        <v>0.30797000000000002</v>
      </c>
      <c r="K3002" s="88">
        <f>+IF(ISNUMBER(DATA!N4608),DATA!N4608,"n/a")</f>
        <v>21055.96</v>
      </c>
      <c r="L3002" s="79">
        <f>+IF(ISNUMBER(DATA!O4608),DATA!O4608,"n/a")</f>
        <v>3.2842999999999997E-2</v>
      </c>
      <c r="M3002" s="68"/>
      <c r="N3002" s="68"/>
      <c r="O3002" s="68"/>
      <c r="P3002" s="68"/>
      <c r="Q3002" s="68"/>
      <c r="S3002" s="72"/>
      <c r="U3002" s="72"/>
      <c r="W3002" s="72"/>
      <c r="Y3002" s="72"/>
    </row>
    <row r="3003" spans="1:25" s="71" customFormat="1" x14ac:dyDescent="0.2">
      <c r="A3003" s="68" t="s">
        <v>28</v>
      </c>
      <c r="B3003" s="68" t="s">
        <v>23</v>
      </c>
      <c r="C3003" s="68" t="s">
        <v>9</v>
      </c>
      <c r="D3003" s="68" t="s">
        <v>316</v>
      </c>
      <c r="E3003" s="88">
        <f>+IF(ISNUMBER(DATA!H4609),DATA!H4609,"n/a")</f>
        <v>3902.05</v>
      </c>
      <c r="F3003" s="79">
        <f>+IF(ISNUMBER(DATA!I4609),DATA!I4609,"n/a")</f>
        <v>1.360387</v>
      </c>
      <c r="G3003" s="88">
        <f>+IF(ISNUMBER(DATA!J4609),DATA!J4609,"n/a")</f>
        <v>13207.03</v>
      </c>
      <c r="H3003" s="79">
        <f>+IF(ISNUMBER(DATA!K4609),DATA!K4609,"n/a")</f>
        <v>1.251439</v>
      </c>
      <c r="I3003" s="88">
        <f>+IF(ISNUMBER(DATA!L4609),DATA!L4609,"n/a")</f>
        <v>19778.73</v>
      </c>
      <c r="J3003" s="79">
        <f>+IF(ISNUMBER(DATA!M4609),DATA!M4609,"n/a")</f>
        <v>0.66449400000000003</v>
      </c>
      <c r="K3003" s="88">
        <f>+IF(ISNUMBER(DATA!N4609),DATA!N4609,"n/a")</f>
        <v>30439.919999999998</v>
      </c>
      <c r="L3003" s="79">
        <f>+IF(ISNUMBER(DATA!O4609),DATA!O4609,"n/a")</f>
        <v>0.24707399999999999</v>
      </c>
      <c r="M3003" s="68"/>
      <c r="N3003" s="68"/>
      <c r="O3003" s="68"/>
      <c r="P3003" s="68"/>
      <c r="Q3003" s="68"/>
      <c r="S3003" s="72"/>
      <c r="U3003" s="72"/>
      <c r="W3003" s="72"/>
      <c r="Y3003" s="72"/>
    </row>
    <row r="3004" spans="1:25" s="71" customFormat="1" x14ac:dyDescent="0.2">
      <c r="A3004" s="68" t="s">
        <v>28</v>
      </c>
      <c r="B3004" s="68" t="s">
        <v>23</v>
      </c>
      <c r="C3004" s="68" t="s">
        <v>9</v>
      </c>
      <c r="D3004" s="68" t="s">
        <v>317</v>
      </c>
      <c r="E3004" s="88">
        <f>+IF(ISNUMBER(DATA!H4610),DATA!H4610,"n/a")</f>
        <v>4698.6400000000003</v>
      </c>
      <c r="F3004" s="79">
        <f>+IF(ISNUMBER(DATA!I4610),DATA!I4610,"n/a")</f>
        <v>1.678112</v>
      </c>
      <c r="G3004" s="88">
        <f>+IF(ISNUMBER(DATA!J4610),DATA!J4610,"n/a")</f>
        <v>16818</v>
      </c>
      <c r="H3004" s="79">
        <f>+IF(ISNUMBER(DATA!K4610),DATA!K4610,"n/a")</f>
        <v>1.7649680000000001</v>
      </c>
      <c r="I3004" s="88">
        <f>+IF(ISNUMBER(DATA!L4610),DATA!L4610,"n/a")</f>
        <v>23291.75</v>
      </c>
      <c r="J3004" s="79">
        <f>+IF(ISNUMBER(DATA!M4610),DATA!M4610,"n/a")</f>
        <v>1.1325670000000001</v>
      </c>
      <c r="K3004" s="88">
        <f>+IF(ISNUMBER(DATA!N4610),DATA!N4610,"n/a")</f>
        <v>31751.72</v>
      </c>
      <c r="L3004" s="79">
        <f>+IF(ISNUMBER(DATA!O4610),DATA!O4610,"n/a")</f>
        <v>0.68886599999999998</v>
      </c>
      <c r="M3004" s="68"/>
      <c r="N3004" s="68"/>
      <c r="O3004" s="68"/>
      <c r="P3004" s="68"/>
      <c r="Q3004" s="68"/>
      <c r="S3004" s="72"/>
      <c r="U3004" s="72"/>
      <c r="W3004" s="72"/>
      <c r="Y3004" s="72"/>
    </row>
    <row r="3005" spans="1:25" s="71" customFormat="1" x14ac:dyDescent="0.2">
      <c r="A3005" s="68" t="s">
        <v>28</v>
      </c>
      <c r="B3005" s="68" t="s">
        <v>23</v>
      </c>
      <c r="C3005" s="68" t="s">
        <v>9</v>
      </c>
      <c r="D3005" s="68" t="s">
        <v>318</v>
      </c>
      <c r="E3005" s="88">
        <f>+IF(ISNUMBER(DATA!H4611),DATA!H4611,"n/a")</f>
        <v>3356.3</v>
      </c>
      <c r="F3005" s="79">
        <f>+IF(ISNUMBER(DATA!I4611),DATA!I4611,"n/a")</f>
        <v>0.50039100000000003</v>
      </c>
      <c r="G3005" s="88">
        <f>+IF(ISNUMBER(DATA!J4611),DATA!J4611,"n/a")</f>
        <v>7916.6</v>
      </c>
      <c r="H3005" s="79">
        <f>+IF(ISNUMBER(DATA!K4611),DATA!K4611,"n/a")</f>
        <v>-1.2515E-2</v>
      </c>
      <c r="I3005" s="88">
        <f>+IF(ISNUMBER(DATA!L4611),DATA!L4611,"n/a")</f>
        <v>12430.02</v>
      </c>
      <c r="J3005" s="79">
        <f>+IF(ISNUMBER(DATA!M4611),DATA!M4611,"n/a")</f>
        <v>-3.8268999999999997E-2</v>
      </c>
      <c r="K3005" s="88">
        <f>+IF(ISNUMBER(DATA!N4611),DATA!N4611,"n/a")</f>
        <v>22113.16</v>
      </c>
      <c r="L3005" s="79">
        <f>+IF(ISNUMBER(DATA!O4611),DATA!O4611,"n/a")</f>
        <v>5.1159000000000003E-2</v>
      </c>
      <c r="M3005" s="68"/>
      <c r="N3005" s="68"/>
      <c r="O3005" s="68"/>
      <c r="P3005" s="68"/>
      <c r="Q3005" s="68"/>
      <c r="S3005" s="72"/>
      <c r="U3005" s="72"/>
      <c r="W3005" s="72"/>
      <c r="Y3005" s="72"/>
    </row>
    <row r="3006" spans="1:25" s="71" customFormat="1" x14ac:dyDescent="0.2">
      <c r="A3006" s="68" t="s">
        <v>28</v>
      </c>
      <c r="B3006" s="68" t="s">
        <v>23</v>
      </c>
      <c r="C3006" s="68" t="s">
        <v>9</v>
      </c>
      <c r="D3006" s="68" t="s">
        <v>319</v>
      </c>
      <c r="E3006" s="88">
        <f>+IF(ISNUMBER(DATA!H4612),DATA!H4612,"n/a")</f>
        <v>5508.16</v>
      </c>
      <c r="F3006" s="79">
        <f>+IF(ISNUMBER(DATA!I4612),DATA!I4612,"n/a")</f>
        <v>2.342371</v>
      </c>
      <c r="G3006" s="88">
        <f>+IF(ISNUMBER(DATA!J4612),DATA!J4612,"n/a")</f>
        <v>16986.78</v>
      </c>
      <c r="H3006" s="79">
        <f>+IF(ISNUMBER(DATA!K4612),DATA!K4612,"n/a")</f>
        <v>1.794467</v>
      </c>
      <c r="I3006" s="88">
        <f>+IF(ISNUMBER(DATA!L4612),DATA!L4612,"n/a")</f>
        <v>35194.61</v>
      </c>
      <c r="J3006" s="79">
        <f>+IF(ISNUMBER(DATA!M4612),DATA!M4612,"n/a")</f>
        <v>3.377014</v>
      </c>
      <c r="K3006" s="88">
        <f>+IF(ISNUMBER(DATA!N4612),DATA!N4612,"n/a")</f>
        <v>57525.33</v>
      </c>
      <c r="L3006" s="79">
        <f>+IF(ISNUMBER(DATA!O4612),DATA!O4612,"n/a")</f>
        <v>3.2973539999999999</v>
      </c>
      <c r="M3006" s="68"/>
      <c r="N3006" s="68"/>
      <c r="O3006" s="68"/>
      <c r="P3006" s="68"/>
      <c r="Q3006" s="68"/>
      <c r="S3006" s="72"/>
      <c r="U3006" s="72"/>
      <c r="W3006" s="72"/>
      <c r="Y3006" s="72"/>
    </row>
    <row r="3007" spans="1:25" s="71" customFormat="1" x14ac:dyDescent="0.2">
      <c r="A3007" s="68" t="s">
        <v>28</v>
      </c>
      <c r="B3007" s="68" t="s">
        <v>23</v>
      </c>
      <c r="C3007" s="68" t="s">
        <v>9</v>
      </c>
      <c r="D3007" s="68" t="s">
        <v>320</v>
      </c>
      <c r="E3007" s="88">
        <f>+IF(ISNUMBER(DATA!H4613),DATA!H4613,"n/a")</f>
        <v>5173.0200000000004</v>
      </c>
      <c r="F3007" s="79">
        <f>+IF(ISNUMBER(DATA!I4613),DATA!I4613,"n/a")</f>
        <v>1.4841150000000001</v>
      </c>
      <c r="G3007" s="88">
        <f>+IF(ISNUMBER(DATA!J4613),DATA!J4613,"n/a")</f>
        <v>16732.259999999998</v>
      </c>
      <c r="H3007" s="79">
        <f>+IF(ISNUMBER(DATA!K4613),DATA!K4613,"n/a")</f>
        <v>1.393859</v>
      </c>
      <c r="I3007" s="88">
        <f>+IF(ISNUMBER(DATA!L4613),DATA!L4613,"n/a")</f>
        <v>30828.3</v>
      </c>
      <c r="J3007" s="79">
        <f>+IF(ISNUMBER(DATA!M4613),DATA!M4613,"n/a")</f>
        <v>1.2440070000000001</v>
      </c>
      <c r="K3007" s="88">
        <f>+IF(ISNUMBER(DATA!N4613),DATA!N4613,"n/a")</f>
        <v>42844.38</v>
      </c>
      <c r="L3007" s="79">
        <f>+IF(ISNUMBER(DATA!O4613),DATA!O4613,"n/a")</f>
        <v>0.72547700000000004</v>
      </c>
      <c r="M3007" s="68"/>
      <c r="N3007" s="68"/>
      <c r="O3007" s="68"/>
      <c r="P3007" s="68"/>
      <c r="Q3007" s="68"/>
      <c r="S3007" s="72"/>
      <c r="U3007" s="72"/>
      <c r="W3007" s="72"/>
      <c r="Y3007" s="72"/>
    </row>
    <row r="3008" spans="1:25" s="71" customFormat="1" x14ac:dyDescent="0.2">
      <c r="A3008" s="68" t="s">
        <v>28</v>
      </c>
      <c r="B3008" s="68" t="s">
        <v>23</v>
      </c>
      <c r="C3008" s="68" t="s">
        <v>9</v>
      </c>
      <c r="D3008" s="68" t="s">
        <v>321</v>
      </c>
      <c r="E3008" s="88">
        <f>+IF(ISNUMBER(DATA!H4614),DATA!H4614,"n/a")</f>
        <v>6021.26</v>
      </c>
      <c r="F3008" s="79">
        <f>+IF(ISNUMBER(DATA!I4614),DATA!I4614,"n/a")</f>
        <v>0.47686299999999998</v>
      </c>
      <c r="G3008" s="88">
        <f>+IF(ISNUMBER(DATA!J4614),DATA!J4614,"n/a")</f>
        <v>18762.57</v>
      </c>
      <c r="H3008" s="79">
        <f>+IF(ISNUMBER(DATA!K4614),DATA!K4614,"n/a")</f>
        <v>0.28442000000000001</v>
      </c>
      <c r="I3008" s="88">
        <f>+IF(ISNUMBER(DATA!L4614),DATA!L4614,"n/a")</f>
        <v>33952.22</v>
      </c>
      <c r="J3008" s="79">
        <f>+IF(ISNUMBER(DATA!M4614),DATA!M4614,"n/a")</f>
        <v>0.18176100000000001</v>
      </c>
      <c r="K3008" s="88">
        <f>+IF(ISNUMBER(DATA!N4614),DATA!N4614,"n/a")</f>
        <v>60840.56</v>
      </c>
      <c r="L3008" s="79">
        <f>+IF(ISNUMBER(DATA!O4614),DATA!O4614,"n/a")</f>
        <v>0.18665399999999999</v>
      </c>
      <c r="M3008" s="68"/>
      <c r="N3008" s="68"/>
      <c r="O3008" s="68"/>
      <c r="P3008" s="68"/>
      <c r="Q3008" s="68"/>
      <c r="S3008" s="72"/>
      <c r="U3008" s="72"/>
      <c r="W3008" s="72"/>
      <c r="Y3008" s="72"/>
    </row>
    <row r="3009" spans="1:25" s="71" customFormat="1" x14ac:dyDescent="0.2">
      <c r="A3009" s="68" t="s">
        <v>28</v>
      </c>
      <c r="B3009" s="68" t="s">
        <v>23</v>
      </c>
      <c r="C3009" s="68" t="s">
        <v>9</v>
      </c>
      <c r="D3009" s="68" t="s">
        <v>322</v>
      </c>
      <c r="E3009" s="88">
        <f>+IF(ISNUMBER(DATA!H4615),DATA!H4615,"n/a")</f>
        <v>16606.54</v>
      </c>
      <c r="F3009" s="79">
        <f>+IF(ISNUMBER(DATA!I4615),DATA!I4615,"n/a")</f>
        <v>7.5005249999999997</v>
      </c>
      <c r="G3009" s="88">
        <f>+IF(ISNUMBER(DATA!J4615),DATA!J4615,"n/a")</f>
        <v>57046.39</v>
      </c>
      <c r="H3009" s="79">
        <f>+IF(ISNUMBER(DATA!K4615),DATA!K4615,"n/a")</f>
        <v>7.5268079999999999</v>
      </c>
      <c r="I3009" s="88">
        <f>+IF(ISNUMBER(DATA!L4615),DATA!L4615,"n/a")</f>
        <v>120651.99</v>
      </c>
      <c r="J3009" s="79">
        <f>+IF(ISNUMBER(DATA!M4615),DATA!M4615,"n/a")</f>
        <v>8.5580850000000002</v>
      </c>
      <c r="K3009" s="88">
        <f>+IF(ISNUMBER(DATA!N4615),DATA!N4615,"n/a")</f>
        <v>155163.72</v>
      </c>
      <c r="L3009" s="79">
        <f>+IF(ISNUMBER(DATA!O4615),DATA!O4615,"n/a")</f>
        <v>5.6578039999999996</v>
      </c>
      <c r="M3009" s="68"/>
      <c r="N3009" s="68"/>
      <c r="O3009" s="68"/>
      <c r="P3009" s="68"/>
      <c r="Q3009" s="68"/>
      <c r="S3009" s="72"/>
      <c r="U3009" s="72"/>
      <c r="W3009" s="72"/>
      <c r="Y3009" s="72"/>
    </row>
    <row r="3010" spans="1:25" s="71" customFormat="1" x14ac:dyDescent="0.2">
      <c r="A3010" s="68" t="s">
        <v>28</v>
      </c>
      <c r="B3010" s="68" t="s">
        <v>23</v>
      </c>
      <c r="C3010" s="68" t="s">
        <v>9</v>
      </c>
      <c r="D3010" s="68" t="s">
        <v>323</v>
      </c>
      <c r="E3010" s="88">
        <f>+IF(ISNUMBER(DATA!H4616),DATA!H4616,"n/a")</f>
        <v>8638.89</v>
      </c>
      <c r="F3010" s="79">
        <f>+IF(ISNUMBER(DATA!I4616),DATA!I4616,"n/a")</f>
        <v>0.47486499999999998</v>
      </c>
      <c r="G3010" s="88">
        <f>+IF(ISNUMBER(DATA!J4616),DATA!J4616,"n/a")</f>
        <v>27503.65</v>
      </c>
      <c r="H3010" s="79">
        <f>+IF(ISNUMBER(DATA!K4616),DATA!K4616,"n/a")</f>
        <v>0.42905300000000002</v>
      </c>
      <c r="I3010" s="88">
        <f>+IF(ISNUMBER(DATA!L4616),DATA!L4616,"n/a")</f>
        <v>59365.07</v>
      </c>
      <c r="J3010" s="79">
        <f>+IF(ISNUMBER(DATA!M4616),DATA!M4616,"n/a")</f>
        <v>0.92031399999999997</v>
      </c>
      <c r="K3010" s="88">
        <f>+IF(ISNUMBER(DATA!N4616),DATA!N4616,"n/a")</f>
        <v>104525.73</v>
      </c>
      <c r="L3010" s="79">
        <f>+IF(ISNUMBER(DATA!O4616),DATA!O4616,"n/a")</f>
        <v>1.0600069999999999</v>
      </c>
      <c r="M3010" s="68"/>
      <c r="N3010" s="68"/>
      <c r="O3010" s="68"/>
      <c r="P3010" s="68"/>
      <c r="Q3010" s="68"/>
      <c r="S3010" s="72"/>
      <c r="U3010" s="72"/>
      <c r="W3010" s="72"/>
      <c r="Y3010" s="72"/>
    </row>
    <row r="3011" spans="1:25" s="71" customFormat="1" x14ac:dyDescent="0.2">
      <c r="A3011" s="68" t="s">
        <v>28</v>
      </c>
      <c r="B3011" s="68" t="s">
        <v>23</v>
      </c>
      <c r="C3011" s="68" t="s">
        <v>9</v>
      </c>
      <c r="D3011" s="68" t="s">
        <v>324</v>
      </c>
      <c r="E3011" s="88">
        <f>+IF(ISNUMBER(DATA!H4617),DATA!H4617,"n/a")</f>
        <v>5291.09</v>
      </c>
      <c r="F3011" s="79">
        <f>+IF(ISNUMBER(DATA!I4617),DATA!I4617,"n/a")</f>
        <v>0.56551300000000004</v>
      </c>
      <c r="G3011" s="88">
        <f>+IF(ISNUMBER(DATA!J4617),DATA!J4617,"n/a")</f>
        <v>16690.37</v>
      </c>
      <c r="H3011" s="79">
        <f>+IF(ISNUMBER(DATA!K4617),DATA!K4617,"n/a")</f>
        <v>0.318712</v>
      </c>
      <c r="I3011" s="88">
        <f>+IF(ISNUMBER(DATA!L4617),DATA!L4617,"n/a")</f>
        <v>31181.7</v>
      </c>
      <c r="J3011" s="79">
        <f>+IF(ISNUMBER(DATA!M4617),DATA!M4617,"n/a")</f>
        <v>0.41248000000000001</v>
      </c>
      <c r="K3011" s="88">
        <f>+IF(ISNUMBER(DATA!N4617),DATA!N4617,"n/a")</f>
        <v>53237.46</v>
      </c>
      <c r="L3011" s="79">
        <f>+IF(ISNUMBER(DATA!O4617),DATA!O4617,"n/a")</f>
        <v>0.52391299999999996</v>
      </c>
      <c r="M3011" s="68"/>
      <c r="N3011" s="68"/>
      <c r="O3011" s="68"/>
      <c r="P3011" s="68"/>
      <c r="Q3011" s="68"/>
      <c r="S3011" s="72"/>
      <c r="U3011" s="72"/>
      <c r="W3011" s="72"/>
      <c r="Y3011" s="72"/>
    </row>
    <row r="3012" spans="1:25" s="71" customFormat="1" x14ac:dyDescent="0.2">
      <c r="A3012" s="68" t="s">
        <v>28</v>
      </c>
      <c r="B3012" s="68" t="s">
        <v>23</v>
      </c>
      <c r="C3012" s="68" t="s">
        <v>9</v>
      </c>
      <c r="D3012" s="68" t="s">
        <v>325</v>
      </c>
      <c r="E3012" s="88">
        <f>+IF(ISNUMBER(DATA!H4618),DATA!H4618,"n/a")</f>
        <v>6118.79</v>
      </c>
      <c r="F3012" s="79">
        <f>+IF(ISNUMBER(DATA!I4618),DATA!I4618,"n/a")</f>
        <v>-0.111231</v>
      </c>
      <c r="G3012" s="88">
        <f>+IF(ISNUMBER(DATA!J4618),DATA!J4618,"n/a")</f>
        <v>20593.55</v>
      </c>
      <c r="H3012" s="79">
        <f>+IF(ISNUMBER(DATA!K4618),DATA!K4618,"n/a")</f>
        <v>-6.4351000000000005E-2</v>
      </c>
      <c r="I3012" s="88">
        <f>+IF(ISNUMBER(DATA!L4618),DATA!L4618,"n/a")</f>
        <v>42840.14</v>
      </c>
      <c r="J3012" s="79">
        <f>+IF(ISNUMBER(DATA!M4618),DATA!M4618,"n/a")</f>
        <v>0.26966299999999999</v>
      </c>
      <c r="K3012" s="88">
        <f>+IF(ISNUMBER(DATA!N4618),DATA!N4618,"n/a")</f>
        <v>87032.53</v>
      </c>
      <c r="L3012" s="79">
        <f>+IF(ISNUMBER(DATA!O4618),DATA!O4618,"n/a")</f>
        <v>0.48527799999999999</v>
      </c>
      <c r="M3012" s="68"/>
      <c r="N3012" s="68"/>
      <c r="O3012" s="68"/>
      <c r="P3012" s="68"/>
      <c r="Q3012" s="68"/>
      <c r="S3012" s="72"/>
      <c r="U3012" s="72"/>
      <c r="W3012" s="72"/>
      <c r="Y3012" s="72"/>
    </row>
    <row r="3013" spans="1:25" s="71" customFormat="1" x14ac:dyDescent="0.2">
      <c r="A3013" s="68" t="s">
        <v>28</v>
      </c>
      <c r="B3013" s="68" t="s">
        <v>23</v>
      </c>
      <c r="C3013" s="68" t="s">
        <v>9</v>
      </c>
      <c r="D3013" s="68" t="s">
        <v>351</v>
      </c>
      <c r="E3013" s="88">
        <f>+IF(ISNUMBER(DATA!H4619),DATA!H4619,"n/a")</f>
        <v>4226.84</v>
      </c>
      <c r="F3013" s="79">
        <f>+IF(ISNUMBER(DATA!I4619),DATA!I4619,"n/a")</f>
        <v>3.6291099999999998</v>
      </c>
      <c r="G3013" s="88">
        <f>+IF(ISNUMBER(DATA!J4619),DATA!J4619,"n/a")</f>
        <v>14403.86</v>
      </c>
      <c r="H3013" s="79">
        <f>+IF(ISNUMBER(DATA!K4619),DATA!K4619,"n/a")</f>
        <v>2.9463710000000001</v>
      </c>
      <c r="I3013" s="88">
        <f>+IF(ISNUMBER(DATA!L4619),DATA!L4619,"n/a")</f>
        <v>20576.38</v>
      </c>
      <c r="J3013" s="79">
        <f>+IF(ISNUMBER(DATA!M4619),DATA!M4619,"n/a")</f>
        <v>1.9586460000000001</v>
      </c>
      <c r="K3013" s="88">
        <f>+IF(ISNUMBER(DATA!N4619),DATA!N4619,"n/a")</f>
        <v>25887.439999999999</v>
      </c>
      <c r="L3013" s="79">
        <f>+IF(ISNUMBER(DATA!O4619),DATA!O4619,"n/a")</f>
        <v>1.131006</v>
      </c>
      <c r="M3013" s="68"/>
      <c r="N3013" s="68"/>
      <c r="O3013" s="68"/>
      <c r="P3013" s="68"/>
      <c r="Q3013" s="68"/>
      <c r="S3013" s="72"/>
      <c r="U3013" s="72"/>
      <c r="W3013" s="72"/>
      <c r="Y3013" s="72"/>
    </row>
    <row r="3014" spans="1:25" s="71" customFormat="1" x14ac:dyDescent="0.2">
      <c r="A3014" s="68" t="s">
        <v>28</v>
      </c>
      <c r="B3014" s="68" t="s">
        <v>23</v>
      </c>
      <c r="C3014" s="68" t="s">
        <v>9</v>
      </c>
      <c r="D3014" s="68" t="s">
        <v>352</v>
      </c>
      <c r="E3014" s="88">
        <f>+IF(ISNUMBER(DATA!H4620),DATA!H4620,"n/a")</f>
        <v>2504.23</v>
      </c>
      <c r="F3014" s="79">
        <f>+IF(ISNUMBER(DATA!I4620),DATA!I4620,"n/a")</f>
        <v>-5.2121000000000001E-2</v>
      </c>
      <c r="G3014" s="88">
        <f>+IF(ISNUMBER(DATA!J4620),DATA!J4620,"n/a")</f>
        <v>10659.79</v>
      </c>
      <c r="H3014" s="79">
        <f>+IF(ISNUMBER(DATA!K4620),DATA!K4620,"n/a")</f>
        <v>0.741429</v>
      </c>
      <c r="I3014" s="88">
        <f>+IF(ISNUMBER(DATA!L4620),DATA!L4620,"n/a")</f>
        <v>27439.360000000001</v>
      </c>
      <c r="J3014" s="79">
        <f>+IF(ISNUMBER(DATA!M4620),DATA!M4620,"n/a")</f>
        <v>1.744521</v>
      </c>
      <c r="K3014" s="88">
        <f>+IF(ISNUMBER(DATA!N4620),DATA!N4620,"n/a")</f>
        <v>58942.03</v>
      </c>
      <c r="L3014" s="79">
        <f>+IF(ISNUMBER(DATA!O4620),DATA!O4620,"n/a")</f>
        <v>2.2194509999999998</v>
      </c>
      <c r="M3014" s="68"/>
      <c r="N3014" s="68"/>
      <c r="O3014" s="68"/>
      <c r="P3014" s="68"/>
      <c r="Q3014" s="68"/>
      <c r="S3014" s="72"/>
      <c r="U3014" s="72"/>
      <c r="W3014" s="72"/>
      <c r="Y3014" s="72"/>
    </row>
    <row r="3015" spans="1:25" x14ac:dyDescent="0.2">
      <c r="E3015" s="102"/>
      <c r="F3015" s="104"/>
      <c r="G3015" s="102"/>
      <c r="H3015" s="104"/>
      <c r="I3015" s="102"/>
      <c r="J3015" s="104"/>
      <c r="K3015" s="102"/>
      <c r="L3015" s="104"/>
    </row>
    <row r="3016" spans="1:25" s="71" customFormat="1" x14ac:dyDescent="0.2">
      <c r="A3016" s="68" t="s">
        <v>28</v>
      </c>
      <c r="B3016" s="68" t="s">
        <v>23</v>
      </c>
      <c r="C3016" s="68" t="s">
        <v>25</v>
      </c>
      <c r="D3016" s="68" t="s">
        <v>278</v>
      </c>
      <c r="E3016" s="88">
        <f>+IF(ISNUMBER(DATA!H4630),DATA!H4630,"n/a")</f>
        <v>10647.04</v>
      </c>
      <c r="F3016" s="79">
        <f>+IF(ISNUMBER(DATA!I4630),DATA!I4630,"n/a")</f>
        <v>-0.12614400000000001</v>
      </c>
      <c r="G3016" s="88">
        <f>+IF(ISNUMBER(DATA!J4630),DATA!J4630,"n/a")</f>
        <v>45572.44</v>
      </c>
      <c r="H3016" s="79">
        <f>+IF(ISNUMBER(DATA!K4630),DATA!K4630,"n/a")</f>
        <v>-0.15537100000000001</v>
      </c>
      <c r="I3016" s="88">
        <f>+IF(ISNUMBER(DATA!L4630),DATA!L4630,"n/a")</f>
        <v>90766.33</v>
      </c>
      <c r="J3016" s="79">
        <f>+IF(ISNUMBER(DATA!M4630),DATA!M4630,"n/a")</f>
        <v>-0.15079300000000001</v>
      </c>
      <c r="K3016" s="88">
        <f>+IF(ISNUMBER(DATA!N4630),DATA!N4630,"n/a")</f>
        <v>177437.91</v>
      </c>
      <c r="L3016" s="79">
        <f>+IF(ISNUMBER(DATA!O4630),DATA!O4630,"n/a")</f>
        <v>-9.9908999999999998E-2</v>
      </c>
      <c r="M3016" s="68"/>
      <c r="N3016" s="68"/>
      <c r="O3016" s="68"/>
      <c r="P3016" s="68"/>
      <c r="Q3016" s="68"/>
      <c r="S3016" s="72"/>
      <c r="U3016" s="72"/>
      <c r="W3016" s="72"/>
      <c r="Y3016" s="72"/>
    </row>
    <row r="3017" spans="1:25" s="71" customFormat="1" x14ac:dyDescent="0.2">
      <c r="A3017" s="68" t="s">
        <v>28</v>
      </c>
      <c r="B3017" s="68" t="s">
        <v>23</v>
      </c>
      <c r="C3017" s="68" t="s">
        <v>25</v>
      </c>
      <c r="D3017" s="68" t="s">
        <v>279</v>
      </c>
      <c r="E3017" s="88">
        <f>+IF(ISNUMBER(DATA!H4631),DATA!H4631,"n/a")</f>
        <v>43284.2</v>
      </c>
      <c r="F3017" s="79">
        <f>+IF(ISNUMBER(DATA!I4631),DATA!I4631,"n/a")</f>
        <v>2.5215489999999998</v>
      </c>
      <c r="G3017" s="88">
        <f>+IF(ISNUMBER(DATA!J4631),DATA!J4631,"n/a")</f>
        <v>125038.2</v>
      </c>
      <c r="H3017" s="79">
        <f>+IF(ISNUMBER(DATA!K4631),DATA!K4631,"n/a")</f>
        <v>2.0828259999999998</v>
      </c>
      <c r="I3017" s="88">
        <f>+IF(ISNUMBER(DATA!L4631),DATA!L4631,"n/a")</f>
        <v>277640.39</v>
      </c>
      <c r="J3017" s="79">
        <f>+IF(ISNUMBER(DATA!M4631),DATA!M4631,"n/a")</f>
        <v>3.035596</v>
      </c>
      <c r="K3017" s="88">
        <f>+IF(ISNUMBER(DATA!N4631),DATA!N4631,"n/a")</f>
        <v>488501.71</v>
      </c>
      <c r="L3017" s="79">
        <f>+IF(ISNUMBER(DATA!O4631),DATA!O4631,"n/a")</f>
        <v>3.030141</v>
      </c>
      <c r="M3017" s="68"/>
      <c r="N3017" s="68"/>
      <c r="O3017" s="68"/>
      <c r="P3017" s="68"/>
      <c r="Q3017" s="68"/>
      <c r="S3017" s="72"/>
      <c r="U3017" s="72"/>
      <c r="W3017" s="72"/>
      <c r="Y3017" s="72"/>
    </row>
    <row r="3018" spans="1:25" s="71" customFormat="1" x14ac:dyDescent="0.2">
      <c r="A3018" s="68" t="s">
        <v>28</v>
      </c>
      <c r="B3018" s="68" t="s">
        <v>23</v>
      </c>
      <c r="C3018" s="68" t="s">
        <v>25</v>
      </c>
      <c r="D3018" s="68" t="s">
        <v>280</v>
      </c>
      <c r="E3018" s="88">
        <f>+IF(ISNUMBER(DATA!H4632),DATA!H4632,"n/a")</f>
        <v>18850.29</v>
      </c>
      <c r="F3018" s="79">
        <f>+IF(ISNUMBER(DATA!I4632),DATA!I4632,"n/a")</f>
        <v>3.4722000000000003E-2</v>
      </c>
      <c r="G3018" s="88">
        <f>+IF(ISNUMBER(DATA!J4632),DATA!J4632,"n/a")</f>
        <v>72485.14</v>
      </c>
      <c r="H3018" s="79">
        <f>+IF(ISNUMBER(DATA!K4632),DATA!K4632,"n/a")</f>
        <v>2.9214E-2</v>
      </c>
      <c r="I3018" s="88">
        <f>+IF(ISNUMBER(DATA!L4632),DATA!L4632,"n/a")</f>
        <v>139951.06</v>
      </c>
      <c r="J3018" s="79">
        <f>+IF(ISNUMBER(DATA!M4632),DATA!M4632,"n/a")</f>
        <v>1.7316999999999999E-2</v>
      </c>
      <c r="K3018" s="88">
        <f>+IF(ISNUMBER(DATA!N4632),DATA!N4632,"n/a")</f>
        <v>263087.3</v>
      </c>
      <c r="L3018" s="79">
        <f>+IF(ISNUMBER(DATA!O4632),DATA!O4632,"n/a")</f>
        <v>1.5169999999999999E-3</v>
      </c>
      <c r="M3018" s="68"/>
      <c r="N3018" s="68"/>
      <c r="O3018" s="68"/>
      <c r="P3018" s="68"/>
      <c r="Q3018" s="68"/>
      <c r="S3018" s="72"/>
      <c r="U3018" s="72"/>
      <c r="W3018" s="72"/>
      <c r="Y3018" s="72"/>
    </row>
    <row r="3019" spans="1:25" s="71" customFormat="1" x14ac:dyDescent="0.2">
      <c r="A3019" s="68" t="s">
        <v>28</v>
      </c>
      <c r="B3019" s="68" t="s">
        <v>23</v>
      </c>
      <c r="C3019" s="68" t="s">
        <v>25</v>
      </c>
      <c r="D3019" s="68" t="s">
        <v>281</v>
      </c>
      <c r="E3019" s="88">
        <f>+IF(ISNUMBER(DATA!H4633),DATA!H4633,"n/a")</f>
        <v>12705.71</v>
      </c>
      <c r="F3019" s="79">
        <f>+IF(ISNUMBER(DATA!I4633),DATA!I4633,"n/a")</f>
        <v>0.308251</v>
      </c>
      <c r="G3019" s="88">
        <f>+IF(ISNUMBER(DATA!J4633),DATA!J4633,"n/a")</f>
        <v>41240.83</v>
      </c>
      <c r="H3019" s="79">
        <f>+IF(ISNUMBER(DATA!K4633),DATA!K4633,"n/a")</f>
        <v>0.27369500000000002</v>
      </c>
      <c r="I3019" s="88">
        <f>+IF(ISNUMBER(DATA!L4633),DATA!L4633,"n/a")</f>
        <v>85168.88</v>
      </c>
      <c r="J3019" s="79">
        <f>+IF(ISNUMBER(DATA!M4633),DATA!M4633,"n/a")</f>
        <v>0.69470200000000004</v>
      </c>
      <c r="K3019" s="88">
        <f>+IF(ISNUMBER(DATA!N4633),DATA!N4633,"n/a")</f>
        <v>154654</v>
      </c>
      <c r="L3019" s="79">
        <f>+IF(ISNUMBER(DATA!O4633),DATA!O4633,"n/a")</f>
        <v>0.79586699999999999</v>
      </c>
      <c r="M3019" s="68"/>
      <c r="N3019" s="68"/>
      <c r="O3019" s="68"/>
      <c r="P3019" s="68"/>
      <c r="Q3019" s="68"/>
      <c r="S3019" s="72"/>
      <c r="U3019" s="72"/>
      <c r="W3019" s="72"/>
      <c r="Y3019" s="72"/>
    </row>
    <row r="3020" spans="1:25" s="71" customFormat="1" x14ac:dyDescent="0.2">
      <c r="A3020" s="68" t="s">
        <v>28</v>
      </c>
      <c r="B3020" s="68" t="s">
        <v>23</v>
      </c>
      <c r="C3020" s="68" t="s">
        <v>25</v>
      </c>
      <c r="D3020" s="68" t="s">
        <v>282</v>
      </c>
      <c r="E3020" s="88">
        <f>+IF(ISNUMBER(DATA!H4634),DATA!H4634,"n/a")</f>
        <v>35051.440000000002</v>
      </c>
      <c r="F3020" s="79">
        <f>+IF(ISNUMBER(DATA!I4634),DATA!I4634,"n/a")</f>
        <v>1.467589</v>
      </c>
      <c r="G3020" s="88">
        <f>+IF(ISNUMBER(DATA!J4634),DATA!J4634,"n/a")</f>
        <v>118953.48</v>
      </c>
      <c r="H3020" s="79">
        <f>+IF(ISNUMBER(DATA!K4634),DATA!K4634,"n/a")</f>
        <v>1.1496599999999999</v>
      </c>
      <c r="I3020" s="88">
        <f>+IF(ISNUMBER(DATA!L4634),DATA!L4634,"n/a")</f>
        <v>191641.89</v>
      </c>
      <c r="J3020" s="79">
        <f>+IF(ISNUMBER(DATA!M4634),DATA!M4634,"n/a")</f>
        <v>0.74690500000000004</v>
      </c>
      <c r="K3020" s="88">
        <f>+IF(ISNUMBER(DATA!N4634),DATA!N4634,"n/a")</f>
        <v>286851.7</v>
      </c>
      <c r="L3020" s="79">
        <f>+IF(ISNUMBER(DATA!O4634),DATA!O4634,"n/a")</f>
        <v>0.33052300000000001</v>
      </c>
      <c r="M3020" s="68"/>
      <c r="N3020" s="68"/>
      <c r="O3020" s="68"/>
      <c r="P3020" s="68"/>
      <c r="Q3020" s="68"/>
      <c r="S3020" s="72"/>
      <c r="U3020" s="72"/>
      <c r="W3020" s="72"/>
      <c r="Y3020" s="72"/>
    </row>
    <row r="3021" spans="1:25" s="71" customFormat="1" x14ac:dyDescent="0.2">
      <c r="A3021" s="68" t="s">
        <v>28</v>
      </c>
      <c r="B3021" s="68" t="s">
        <v>23</v>
      </c>
      <c r="C3021" s="68" t="s">
        <v>25</v>
      </c>
      <c r="D3021" s="68" t="s">
        <v>283</v>
      </c>
      <c r="E3021" s="88">
        <f>+IF(ISNUMBER(DATA!H4635),DATA!H4635,"n/a")</f>
        <v>5189.8500000000004</v>
      </c>
      <c r="F3021" s="79">
        <f>+IF(ISNUMBER(DATA!I4635),DATA!I4635,"n/a")</f>
        <v>-0.103008</v>
      </c>
      <c r="G3021" s="88">
        <f>+IF(ISNUMBER(DATA!J4635),DATA!J4635,"n/a")</f>
        <v>19651.39</v>
      </c>
      <c r="H3021" s="79">
        <f>+IF(ISNUMBER(DATA!K4635),DATA!K4635,"n/a")</f>
        <v>-0.11912</v>
      </c>
      <c r="I3021" s="88">
        <f>+IF(ISNUMBER(DATA!L4635),DATA!L4635,"n/a")</f>
        <v>35354.76</v>
      </c>
      <c r="J3021" s="79">
        <f>+IF(ISNUMBER(DATA!M4635),DATA!M4635,"n/a")</f>
        <v>-0.105029</v>
      </c>
      <c r="K3021" s="88">
        <f>+IF(ISNUMBER(DATA!N4635),DATA!N4635,"n/a")</f>
        <v>57669.599999999999</v>
      </c>
      <c r="L3021" s="79">
        <f>+IF(ISNUMBER(DATA!O4635),DATA!O4635,"n/a")</f>
        <v>-0.168243</v>
      </c>
      <c r="M3021" s="68"/>
      <c r="N3021" s="68"/>
      <c r="O3021" s="68"/>
      <c r="P3021" s="68"/>
      <c r="Q3021" s="68"/>
      <c r="S3021" s="72"/>
      <c r="U3021" s="72"/>
      <c r="W3021" s="72"/>
      <c r="Y3021" s="72"/>
    </row>
    <row r="3022" spans="1:25" s="71" customFormat="1" x14ac:dyDescent="0.2">
      <c r="A3022" s="68" t="s">
        <v>28</v>
      </c>
      <c r="B3022" s="68" t="s">
        <v>23</v>
      </c>
      <c r="C3022" s="68" t="s">
        <v>25</v>
      </c>
      <c r="D3022" s="68" t="s">
        <v>284</v>
      </c>
      <c r="E3022" s="88">
        <f>+IF(ISNUMBER(DATA!H4636),DATA!H4636,"n/a")</f>
        <v>2557.2399999999998</v>
      </c>
      <c r="F3022" s="79">
        <f>+IF(ISNUMBER(DATA!I4636),DATA!I4636,"n/a")</f>
        <v>-0.28312399999999999</v>
      </c>
      <c r="G3022" s="88">
        <f>+IF(ISNUMBER(DATA!J4636),DATA!J4636,"n/a")</f>
        <v>10827.5</v>
      </c>
      <c r="H3022" s="79">
        <f>+IF(ISNUMBER(DATA!K4636),DATA!K4636,"n/a")</f>
        <v>-0.199714</v>
      </c>
      <c r="I3022" s="88">
        <f>+IF(ISNUMBER(DATA!L4636),DATA!L4636,"n/a")</f>
        <v>21774.05</v>
      </c>
      <c r="J3022" s="79">
        <f>+IF(ISNUMBER(DATA!M4636),DATA!M4636,"n/a")</f>
        <v>-0.10671600000000001</v>
      </c>
      <c r="K3022" s="88">
        <f>+IF(ISNUMBER(DATA!N4636),DATA!N4636,"n/a")</f>
        <v>40912.589999999997</v>
      </c>
      <c r="L3022" s="79">
        <f>+IF(ISNUMBER(DATA!O4636),DATA!O4636,"n/a")</f>
        <v>-8.2050999999999999E-2</v>
      </c>
      <c r="M3022" s="68"/>
      <c r="N3022" s="68"/>
      <c r="O3022" s="68"/>
      <c r="P3022" s="68"/>
      <c r="Q3022" s="68"/>
      <c r="S3022" s="72"/>
      <c r="U3022" s="72"/>
      <c r="W3022" s="72"/>
      <c r="Y3022" s="72"/>
    </row>
    <row r="3023" spans="1:25" s="71" customFormat="1" x14ac:dyDescent="0.2">
      <c r="A3023" s="68" t="s">
        <v>28</v>
      </c>
      <c r="B3023" s="68" t="s">
        <v>23</v>
      </c>
      <c r="C3023" s="68" t="s">
        <v>25</v>
      </c>
      <c r="D3023" s="68" t="s">
        <v>285</v>
      </c>
      <c r="E3023" s="88">
        <f>+IF(ISNUMBER(DATA!H4637),DATA!H4637,"n/a")</f>
        <v>13068.24</v>
      </c>
      <c r="F3023" s="79">
        <f>+IF(ISNUMBER(DATA!I4637),DATA!I4637,"n/a")</f>
        <v>-3.4118999999999997E-2</v>
      </c>
      <c r="G3023" s="88">
        <f>+IF(ISNUMBER(DATA!J4637),DATA!J4637,"n/a")</f>
        <v>46836.91</v>
      </c>
      <c r="H3023" s="79">
        <f>+IF(ISNUMBER(DATA!K4637),DATA!K4637,"n/a")</f>
        <v>-3.1178999999999998E-2</v>
      </c>
      <c r="I3023" s="88">
        <f>+IF(ISNUMBER(DATA!L4637),DATA!L4637,"n/a")</f>
        <v>94678.44</v>
      </c>
      <c r="J3023" s="79">
        <f>+IF(ISNUMBER(DATA!M4637),DATA!M4637,"n/a")</f>
        <v>0.148699</v>
      </c>
      <c r="K3023" s="88">
        <f>+IF(ISNUMBER(DATA!N4637),DATA!N4637,"n/a")</f>
        <v>184898.36</v>
      </c>
      <c r="L3023" s="79">
        <f>+IF(ISNUMBER(DATA!O4637),DATA!O4637,"n/a")</f>
        <v>0.33501700000000001</v>
      </c>
      <c r="M3023" s="68"/>
      <c r="N3023" s="68"/>
      <c r="O3023" s="68"/>
      <c r="P3023" s="68"/>
      <c r="Q3023" s="68"/>
      <c r="S3023" s="72"/>
      <c r="U3023" s="72"/>
      <c r="W3023" s="72"/>
      <c r="Y3023" s="72"/>
    </row>
    <row r="3024" spans="1:25" s="71" customFormat="1" x14ac:dyDescent="0.2">
      <c r="A3024" s="68" t="s">
        <v>28</v>
      </c>
      <c r="B3024" s="68" t="s">
        <v>23</v>
      </c>
      <c r="C3024" s="68" t="s">
        <v>25</v>
      </c>
      <c r="D3024" s="68" t="s">
        <v>286</v>
      </c>
      <c r="E3024" s="88">
        <f>+IF(ISNUMBER(DATA!H4638),DATA!H4638,"n/a")</f>
        <v>32409.31</v>
      </c>
      <c r="F3024" s="79">
        <f>+IF(ISNUMBER(DATA!I4638),DATA!I4638,"n/a")</f>
        <v>7.2694320000000001</v>
      </c>
      <c r="G3024" s="88">
        <f>+IF(ISNUMBER(DATA!J4638),DATA!J4638,"n/a")</f>
        <v>91810.2</v>
      </c>
      <c r="H3024" s="79">
        <f>+IF(ISNUMBER(DATA!K4638),DATA!K4638,"n/a")</f>
        <v>4.9965320000000002</v>
      </c>
      <c r="I3024" s="88">
        <f>+IF(ISNUMBER(DATA!L4638),DATA!L4638,"n/a")</f>
        <v>213065.17</v>
      </c>
      <c r="J3024" s="79">
        <f>+IF(ISNUMBER(DATA!M4638),DATA!M4638,"n/a")</f>
        <v>6.4814129999999999</v>
      </c>
      <c r="K3024" s="88">
        <f>+IF(ISNUMBER(DATA!N4638),DATA!N4638,"n/a")</f>
        <v>360482.3</v>
      </c>
      <c r="L3024" s="79">
        <f>+IF(ISNUMBER(DATA!O4638),DATA!O4638,"n/a")</f>
        <v>6.538983</v>
      </c>
      <c r="M3024" s="68"/>
      <c r="N3024" s="68"/>
      <c r="O3024" s="68"/>
      <c r="P3024" s="68"/>
      <c r="Q3024" s="68"/>
      <c r="S3024" s="72"/>
      <c r="U3024" s="72"/>
      <c r="W3024" s="72"/>
      <c r="Y3024" s="72"/>
    </row>
    <row r="3025" spans="1:25" s="71" customFormat="1" x14ac:dyDescent="0.2">
      <c r="A3025" s="68" t="s">
        <v>28</v>
      </c>
      <c r="B3025" s="68" t="s">
        <v>23</v>
      </c>
      <c r="C3025" s="68" t="s">
        <v>25</v>
      </c>
      <c r="D3025" s="68" t="s">
        <v>287</v>
      </c>
      <c r="E3025" s="88">
        <f>+IF(ISNUMBER(DATA!H4639),DATA!H4639,"n/a")</f>
        <v>4318.8500000000004</v>
      </c>
      <c r="F3025" s="79">
        <f>+IF(ISNUMBER(DATA!I4639),DATA!I4639,"n/a")</f>
        <v>1.6833999999999998E-2</v>
      </c>
      <c r="G3025" s="88">
        <f>+IF(ISNUMBER(DATA!J4639),DATA!J4639,"n/a")</f>
        <v>18883.689999999999</v>
      </c>
      <c r="H3025" s="79">
        <f>+IF(ISNUMBER(DATA!K4639),DATA!K4639,"n/a")</f>
        <v>8.1846000000000002E-2</v>
      </c>
      <c r="I3025" s="88">
        <f>+IF(ISNUMBER(DATA!L4639),DATA!L4639,"n/a")</f>
        <v>33212.949999999997</v>
      </c>
      <c r="J3025" s="79">
        <f>+IF(ISNUMBER(DATA!M4639),DATA!M4639,"n/a")</f>
        <v>0.174732</v>
      </c>
      <c r="K3025" s="88">
        <f>+IF(ISNUMBER(DATA!N4639),DATA!N4639,"n/a")</f>
        <v>55569.3</v>
      </c>
      <c r="L3025" s="79">
        <f>+IF(ISNUMBER(DATA!O4639),DATA!O4639,"n/a")</f>
        <v>0.16367399999999999</v>
      </c>
      <c r="M3025" s="68"/>
      <c r="N3025" s="68"/>
      <c r="O3025" s="68"/>
      <c r="P3025" s="68"/>
      <c r="Q3025" s="68"/>
      <c r="S3025" s="72"/>
      <c r="U3025" s="72"/>
      <c r="W3025" s="72"/>
      <c r="Y3025" s="72"/>
    </row>
    <row r="3026" spans="1:25" s="71" customFormat="1" x14ac:dyDescent="0.2">
      <c r="A3026" s="68" t="s">
        <v>28</v>
      </c>
      <c r="B3026" s="68" t="s">
        <v>23</v>
      </c>
      <c r="C3026" s="68" t="s">
        <v>25</v>
      </c>
      <c r="D3026" s="68" t="s">
        <v>288</v>
      </c>
      <c r="E3026" s="88">
        <f>+IF(ISNUMBER(DATA!H4640),DATA!H4640,"n/a")</f>
        <v>13108.5</v>
      </c>
      <c r="F3026" s="79">
        <f>+IF(ISNUMBER(DATA!I4640),DATA!I4640,"n/a")</f>
        <v>2.7331259999999999</v>
      </c>
      <c r="G3026" s="88">
        <f>+IF(ISNUMBER(DATA!J4640),DATA!J4640,"n/a")</f>
        <v>46414.91</v>
      </c>
      <c r="H3026" s="79">
        <f>+IF(ISNUMBER(DATA!K4640),DATA!K4640,"n/a")</f>
        <v>2.3481390000000002</v>
      </c>
      <c r="I3026" s="88">
        <f>+IF(ISNUMBER(DATA!L4640),DATA!L4640,"n/a")</f>
        <v>67285.94</v>
      </c>
      <c r="J3026" s="79">
        <f>+IF(ISNUMBER(DATA!M4640),DATA!M4640,"n/a")</f>
        <v>1.595998</v>
      </c>
      <c r="K3026" s="88">
        <f>+IF(ISNUMBER(DATA!N4640),DATA!N4640,"n/a")</f>
        <v>85339.18</v>
      </c>
      <c r="L3026" s="79">
        <f>+IF(ISNUMBER(DATA!O4640),DATA!O4640,"n/a")</f>
        <v>0.89348899999999998</v>
      </c>
      <c r="M3026" s="68"/>
      <c r="N3026" s="68"/>
      <c r="O3026" s="68"/>
      <c r="P3026" s="68"/>
      <c r="Q3026" s="68"/>
      <c r="S3026" s="72"/>
      <c r="U3026" s="72"/>
      <c r="W3026" s="72"/>
      <c r="Y3026" s="72"/>
    </row>
    <row r="3027" spans="1:25" s="71" customFormat="1" x14ac:dyDescent="0.2">
      <c r="A3027" s="68" t="s">
        <v>28</v>
      </c>
      <c r="B3027" s="68" t="s">
        <v>23</v>
      </c>
      <c r="C3027" s="68" t="s">
        <v>25</v>
      </c>
      <c r="D3027" s="68" t="s">
        <v>289</v>
      </c>
      <c r="E3027" s="88">
        <f>+IF(ISNUMBER(DATA!H4641),DATA!H4641,"n/a")</f>
        <v>22033.759999999998</v>
      </c>
      <c r="F3027" s="79">
        <f>+IF(ISNUMBER(DATA!I4641),DATA!I4641,"n/a")</f>
        <v>1.785431</v>
      </c>
      <c r="G3027" s="88">
        <f>+IF(ISNUMBER(DATA!J4641),DATA!J4641,"n/a")</f>
        <v>69363.05</v>
      </c>
      <c r="H3027" s="79">
        <f>+IF(ISNUMBER(DATA!K4641),DATA!K4641,"n/a")</f>
        <v>1.352306</v>
      </c>
      <c r="I3027" s="88">
        <f>+IF(ISNUMBER(DATA!L4641),DATA!L4641,"n/a")</f>
        <v>149598.10999999999</v>
      </c>
      <c r="J3027" s="79">
        <f>+IF(ISNUMBER(DATA!M4641),DATA!M4641,"n/a")</f>
        <v>1.730856</v>
      </c>
      <c r="K3027" s="88">
        <f>+IF(ISNUMBER(DATA!N4641),DATA!N4641,"n/a")</f>
        <v>259677.9</v>
      </c>
      <c r="L3027" s="79">
        <f>+IF(ISNUMBER(DATA!O4641),DATA!O4641,"n/a")</f>
        <v>1.6495880000000001</v>
      </c>
      <c r="M3027" s="68"/>
      <c r="N3027" s="68"/>
      <c r="O3027" s="68"/>
      <c r="P3027" s="68"/>
      <c r="Q3027" s="68"/>
      <c r="S3027" s="72"/>
      <c r="U3027" s="72"/>
      <c r="W3027" s="72"/>
      <c r="Y3027" s="72"/>
    </row>
    <row r="3028" spans="1:25" s="71" customFormat="1" x14ac:dyDescent="0.2">
      <c r="A3028" s="68" t="s">
        <v>28</v>
      </c>
      <c r="B3028" s="68" t="s">
        <v>23</v>
      </c>
      <c r="C3028" s="68" t="s">
        <v>25</v>
      </c>
      <c r="D3028" s="68" t="s">
        <v>290</v>
      </c>
      <c r="E3028" s="88">
        <f>+IF(ISNUMBER(DATA!H4642),DATA!H4642,"n/a")</f>
        <v>19120.13</v>
      </c>
      <c r="F3028" s="79">
        <f>+IF(ISNUMBER(DATA!I4642),DATA!I4642,"n/a")</f>
        <v>2.5211830000000002</v>
      </c>
      <c r="G3028" s="88">
        <f>+IF(ISNUMBER(DATA!J4642),DATA!J4642,"n/a")</f>
        <v>60098.85</v>
      </c>
      <c r="H3028" s="79">
        <f>+IF(ISNUMBER(DATA!K4642),DATA!K4642,"n/a")</f>
        <v>1.871829</v>
      </c>
      <c r="I3028" s="88">
        <f>+IF(ISNUMBER(DATA!L4642),DATA!L4642,"n/a")</f>
        <v>110454.71</v>
      </c>
      <c r="J3028" s="79">
        <f>+IF(ISNUMBER(DATA!M4642),DATA!M4642,"n/a")</f>
        <v>2.006119</v>
      </c>
      <c r="K3028" s="88">
        <f>+IF(ISNUMBER(DATA!N4642),DATA!N4642,"n/a")</f>
        <v>172990.91</v>
      </c>
      <c r="L3028" s="79">
        <f>+IF(ISNUMBER(DATA!O4642),DATA!O4642,"n/a")</f>
        <v>1.1189739999999999</v>
      </c>
      <c r="M3028" s="68"/>
      <c r="N3028" s="68"/>
      <c r="O3028" s="68"/>
      <c r="P3028" s="68"/>
      <c r="Q3028" s="68"/>
      <c r="S3028" s="72"/>
      <c r="U3028" s="72"/>
      <c r="W3028" s="72"/>
      <c r="Y3028" s="72"/>
    </row>
    <row r="3029" spans="1:25" s="71" customFormat="1" x14ac:dyDescent="0.2">
      <c r="A3029" s="68" t="s">
        <v>28</v>
      </c>
      <c r="B3029" s="68" t="s">
        <v>23</v>
      </c>
      <c r="C3029" s="68" t="s">
        <v>25</v>
      </c>
      <c r="D3029" s="68" t="s">
        <v>291</v>
      </c>
      <c r="E3029" s="88">
        <f>+IF(ISNUMBER(DATA!H4643),DATA!H4643,"n/a")</f>
        <v>19114.97</v>
      </c>
      <c r="F3029" s="79">
        <f>+IF(ISNUMBER(DATA!I4643),DATA!I4643,"n/a")</f>
        <v>2.3436539999999999</v>
      </c>
      <c r="G3029" s="88">
        <f>+IF(ISNUMBER(DATA!J4643),DATA!J4643,"n/a")</f>
        <v>62396.14</v>
      </c>
      <c r="H3029" s="79">
        <f>+IF(ISNUMBER(DATA!K4643),DATA!K4643,"n/a")</f>
        <v>1.720847</v>
      </c>
      <c r="I3029" s="88">
        <f>+IF(ISNUMBER(DATA!L4643),DATA!L4643,"n/a")</f>
        <v>91945.52</v>
      </c>
      <c r="J3029" s="79">
        <f>+IF(ISNUMBER(DATA!M4643),DATA!M4643,"n/a")</f>
        <v>1.064738</v>
      </c>
      <c r="K3029" s="88">
        <f>+IF(ISNUMBER(DATA!N4643),DATA!N4643,"n/a")</f>
        <v>123868.52</v>
      </c>
      <c r="L3029" s="79">
        <f>+IF(ISNUMBER(DATA!O4643),DATA!O4643,"n/a")</f>
        <v>0.484933</v>
      </c>
      <c r="M3029" s="68"/>
      <c r="N3029" s="68"/>
      <c r="O3029" s="68"/>
      <c r="P3029" s="68"/>
      <c r="Q3029" s="68"/>
      <c r="S3029" s="72"/>
      <c r="U3029" s="72"/>
      <c r="W3029" s="72"/>
      <c r="Y3029" s="72"/>
    </row>
    <row r="3030" spans="1:25" s="71" customFormat="1" x14ac:dyDescent="0.2">
      <c r="A3030" s="68" t="s">
        <v>28</v>
      </c>
      <c r="B3030" s="68" t="s">
        <v>23</v>
      </c>
      <c r="C3030" s="68" t="s">
        <v>25</v>
      </c>
      <c r="D3030" s="68" t="s">
        <v>292</v>
      </c>
      <c r="E3030" s="88">
        <f>+IF(ISNUMBER(DATA!H4644),DATA!H4644,"n/a")</f>
        <v>240.77</v>
      </c>
      <c r="F3030" s="79">
        <f>+IF(ISNUMBER(DATA!I4644),DATA!I4644,"n/a")</f>
        <v>-0.178287</v>
      </c>
      <c r="G3030" s="88">
        <f>+IF(ISNUMBER(DATA!J4644),DATA!J4644,"n/a")</f>
        <v>580.95000000000005</v>
      </c>
      <c r="H3030" s="79">
        <f>+IF(ISNUMBER(DATA!K4644),DATA!K4644,"n/a")</f>
        <v>-0.57293499999999997</v>
      </c>
      <c r="I3030" s="88">
        <f>+IF(ISNUMBER(DATA!L4644),DATA!L4644,"n/a")</f>
        <v>1215.3599999999999</v>
      </c>
      <c r="J3030" s="79">
        <f>+IF(ISNUMBER(DATA!M4644),DATA!M4644,"n/a")</f>
        <v>-0.53709700000000005</v>
      </c>
      <c r="K3030" s="88">
        <f>+IF(ISNUMBER(DATA!N4644),DATA!N4644,"n/a")</f>
        <v>2613.73</v>
      </c>
      <c r="L3030" s="79">
        <f>+IF(ISNUMBER(DATA!O4644),DATA!O4644,"n/a")</f>
        <v>-0.40734599999999999</v>
      </c>
      <c r="M3030" s="68"/>
      <c r="N3030" s="68"/>
      <c r="O3030" s="68"/>
      <c r="P3030" s="68"/>
      <c r="Q3030" s="68"/>
      <c r="S3030" s="72"/>
      <c r="U3030" s="72"/>
      <c r="W3030" s="72"/>
      <c r="Y3030" s="72"/>
    </row>
    <row r="3031" spans="1:25" s="71" customFormat="1" x14ac:dyDescent="0.2">
      <c r="A3031" s="68" t="s">
        <v>28</v>
      </c>
      <c r="B3031" s="68" t="s">
        <v>23</v>
      </c>
      <c r="C3031" s="68" t="s">
        <v>25</v>
      </c>
      <c r="D3031" s="68" t="s">
        <v>293</v>
      </c>
      <c r="E3031" s="88">
        <f>+IF(ISNUMBER(DATA!H4645),DATA!H4645,"n/a")</f>
        <v>7503.12</v>
      </c>
      <c r="F3031" s="79">
        <f>+IF(ISNUMBER(DATA!I4645),DATA!I4645,"n/a")</f>
        <v>-0.25164599999999998</v>
      </c>
      <c r="G3031" s="88">
        <f>+IF(ISNUMBER(DATA!J4645),DATA!J4645,"n/a")</f>
        <v>28499.200000000001</v>
      </c>
      <c r="H3031" s="79">
        <f>+IF(ISNUMBER(DATA!K4645),DATA!K4645,"n/a")</f>
        <v>-0.29237800000000003</v>
      </c>
      <c r="I3031" s="88">
        <f>+IF(ISNUMBER(DATA!L4645),DATA!L4645,"n/a")</f>
        <v>52142.23</v>
      </c>
      <c r="J3031" s="79">
        <f>+IF(ISNUMBER(DATA!M4645),DATA!M4645,"n/a")</f>
        <v>-0.26396199999999997</v>
      </c>
      <c r="K3031" s="88">
        <f>+IF(ISNUMBER(DATA!N4645),DATA!N4645,"n/a")</f>
        <v>100882.76</v>
      </c>
      <c r="L3031" s="79">
        <f>+IF(ISNUMBER(DATA!O4645),DATA!O4645,"n/a")</f>
        <v>-0.18024599999999999</v>
      </c>
      <c r="M3031" s="68"/>
      <c r="N3031" s="68"/>
      <c r="O3031" s="68"/>
      <c r="P3031" s="68"/>
      <c r="Q3031" s="68"/>
      <c r="S3031" s="72"/>
      <c r="U3031" s="72"/>
      <c r="W3031" s="72"/>
      <c r="Y3031" s="72"/>
    </row>
    <row r="3032" spans="1:25" s="71" customFormat="1" x14ac:dyDescent="0.2">
      <c r="A3032" s="68" t="s">
        <v>28</v>
      </c>
      <c r="B3032" s="68" t="s">
        <v>23</v>
      </c>
      <c r="C3032" s="68" t="s">
        <v>25</v>
      </c>
      <c r="D3032" s="68" t="s">
        <v>294</v>
      </c>
      <c r="E3032" s="88">
        <f>+IF(ISNUMBER(DATA!H4646),DATA!H4646,"n/a")</f>
        <v>8796.74</v>
      </c>
      <c r="F3032" s="79">
        <f>+IF(ISNUMBER(DATA!I4646),DATA!I4646,"n/a")</f>
        <v>-0.13248199999999999</v>
      </c>
      <c r="G3032" s="88">
        <f>+IF(ISNUMBER(DATA!J4646),DATA!J4646,"n/a")</f>
        <v>37593.769999999997</v>
      </c>
      <c r="H3032" s="79">
        <f>+IF(ISNUMBER(DATA!K4646),DATA!K4646,"n/a")</f>
        <v>-0.15539700000000001</v>
      </c>
      <c r="I3032" s="88">
        <f>+IF(ISNUMBER(DATA!L4646),DATA!L4646,"n/a")</f>
        <v>68146.929999999993</v>
      </c>
      <c r="J3032" s="79">
        <f>+IF(ISNUMBER(DATA!M4646),DATA!M4646,"n/a")</f>
        <v>-0.183114</v>
      </c>
      <c r="K3032" s="88">
        <f>+IF(ISNUMBER(DATA!N4646),DATA!N4646,"n/a")</f>
        <v>129899.38</v>
      </c>
      <c r="L3032" s="79">
        <f>+IF(ISNUMBER(DATA!O4646),DATA!O4646,"n/a")</f>
        <v>-0.13586400000000001</v>
      </c>
      <c r="M3032" s="68"/>
      <c r="N3032" s="68"/>
      <c r="O3032" s="68"/>
      <c r="P3032" s="68"/>
      <c r="Q3032" s="68"/>
      <c r="S3032" s="72"/>
      <c r="U3032" s="72"/>
      <c r="W3032" s="72"/>
      <c r="Y3032" s="72"/>
    </row>
    <row r="3033" spans="1:25" s="71" customFormat="1" x14ac:dyDescent="0.2">
      <c r="A3033" s="68" t="s">
        <v>28</v>
      </c>
      <c r="B3033" s="68" t="s">
        <v>23</v>
      </c>
      <c r="C3033" s="68" t="s">
        <v>25</v>
      </c>
      <c r="D3033" s="68" t="s">
        <v>295</v>
      </c>
      <c r="E3033" s="88">
        <f>+IF(ISNUMBER(DATA!H4647),DATA!H4647,"n/a")</f>
        <v>20911.98</v>
      </c>
      <c r="F3033" s="79">
        <f>+IF(ISNUMBER(DATA!I4647),DATA!I4647,"n/a")</f>
        <v>1.9040790000000001</v>
      </c>
      <c r="G3033" s="88">
        <f>+IF(ISNUMBER(DATA!J4647),DATA!J4647,"n/a")</f>
        <v>66675.95</v>
      </c>
      <c r="H3033" s="79">
        <f>+IF(ISNUMBER(DATA!K4647),DATA!K4647,"n/a")</f>
        <v>1.5741339999999999</v>
      </c>
      <c r="I3033" s="88">
        <f>+IF(ISNUMBER(DATA!L4647),DATA!L4647,"n/a")</f>
        <v>151467.70000000001</v>
      </c>
      <c r="J3033" s="79">
        <f>+IF(ISNUMBER(DATA!M4647),DATA!M4647,"n/a")</f>
        <v>2.5494560000000002</v>
      </c>
      <c r="K3033" s="88">
        <f>+IF(ISNUMBER(DATA!N4647),DATA!N4647,"n/a")</f>
        <v>272744.02</v>
      </c>
      <c r="L3033" s="79">
        <f>+IF(ISNUMBER(DATA!O4647),DATA!O4647,"n/a")</f>
        <v>2.7464729999999999</v>
      </c>
      <c r="M3033" s="68"/>
      <c r="N3033" s="68"/>
      <c r="O3033" s="68"/>
      <c r="P3033" s="68"/>
      <c r="Q3033" s="68"/>
      <c r="S3033" s="72"/>
      <c r="U3033" s="72"/>
      <c r="W3033" s="72"/>
      <c r="Y3033" s="72"/>
    </row>
    <row r="3034" spans="1:25" s="71" customFormat="1" x14ac:dyDescent="0.2">
      <c r="A3034" s="68" t="s">
        <v>28</v>
      </c>
      <c r="B3034" s="68" t="s">
        <v>23</v>
      </c>
      <c r="C3034" s="68" t="s">
        <v>25</v>
      </c>
      <c r="D3034" s="68" t="s">
        <v>296</v>
      </c>
      <c r="E3034" s="88">
        <f>+IF(ISNUMBER(DATA!H4648),DATA!H4648,"n/a")</f>
        <v>11387.48</v>
      </c>
      <c r="F3034" s="79">
        <f>+IF(ISNUMBER(DATA!I4648),DATA!I4648,"n/a")</f>
        <v>1.6890369999999999</v>
      </c>
      <c r="G3034" s="88">
        <f>+IF(ISNUMBER(DATA!J4648),DATA!J4648,"n/a")</f>
        <v>32655.040000000001</v>
      </c>
      <c r="H3034" s="79">
        <f>+IF(ISNUMBER(DATA!K4648),DATA!K4648,"n/a")</f>
        <v>0.71310099999999998</v>
      </c>
      <c r="I3034" s="88">
        <f>+IF(ISNUMBER(DATA!L4648),DATA!L4648,"n/a")</f>
        <v>69381.75</v>
      </c>
      <c r="J3034" s="79">
        <f>+IF(ISNUMBER(DATA!M4648),DATA!M4648,"n/a")</f>
        <v>0.85960700000000001</v>
      </c>
      <c r="K3034" s="88">
        <f>+IF(ISNUMBER(DATA!N4648),DATA!N4648,"n/a")</f>
        <v>124069.77</v>
      </c>
      <c r="L3034" s="79">
        <f>+IF(ISNUMBER(DATA!O4648),DATA!O4648,"n/a")</f>
        <v>0.94151700000000005</v>
      </c>
      <c r="M3034" s="68"/>
      <c r="N3034" s="68"/>
      <c r="O3034" s="68"/>
      <c r="P3034" s="68"/>
      <c r="Q3034" s="68"/>
      <c r="S3034" s="72"/>
      <c r="U3034" s="72"/>
      <c r="W3034" s="72"/>
      <c r="Y3034" s="72"/>
    </row>
    <row r="3035" spans="1:25" s="71" customFormat="1" x14ac:dyDescent="0.2">
      <c r="A3035" s="68" t="s">
        <v>28</v>
      </c>
      <c r="B3035" s="68" t="s">
        <v>23</v>
      </c>
      <c r="C3035" s="68" t="s">
        <v>25</v>
      </c>
      <c r="D3035" s="68" t="s">
        <v>297</v>
      </c>
      <c r="E3035" s="88">
        <f>+IF(ISNUMBER(DATA!H4649),DATA!H4649,"n/a")</f>
        <v>3915.6</v>
      </c>
      <c r="F3035" s="79">
        <f>+IF(ISNUMBER(DATA!I4649),DATA!I4649,"n/a")</f>
        <v>-0.21653500000000001</v>
      </c>
      <c r="G3035" s="88">
        <f>+IF(ISNUMBER(DATA!J4649),DATA!J4649,"n/a")</f>
        <v>15027.92</v>
      </c>
      <c r="H3035" s="79">
        <f>+IF(ISNUMBER(DATA!K4649),DATA!K4649,"n/a")</f>
        <v>-7.7564999999999995E-2</v>
      </c>
      <c r="I3035" s="88">
        <f>+IF(ISNUMBER(DATA!L4649),DATA!L4649,"n/a")</f>
        <v>29852.79</v>
      </c>
      <c r="J3035" s="79">
        <f>+IF(ISNUMBER(DATA!M4649),DATA!M4649,"n/a")</f>
        <v>6.2997999999999998E-2</v>
      </c>
      <c r="K3035" s="88">
        <f>+IF(ISNUMBER(DATA!N4649),DATA!N4649,"n/a")</f>
        <v>58967.86</v>
      </c>
      <c r="L3035" s="79">
        <f>+IF(ISNUMBER(DATA!O4649),DATA!O4649,"n/a")</f>
        <v>0.131943</v>
      </c>
      <c r="M3035" s="68"/>
      <c r="N3035" s="68"/>
      <c r="O3035" s="68"/>
      <c r="P3035" s="68"/>
      <c r="Q3035" s="68"/>
      <c r="S3035" s="72"/>
      <c r="U3035" s="72"/>
      <c r="W3035" s="72"/>
      <c r="Y3035" s="72"/>
    </row>
    <row r="3036" spans="1:25" s="71" customFormat="1" x14ac:dyDescent="0.2">
      <c r="A3036" s="68" t="s">
        <v>28</v>
      </c>
      <c r="B3036" s="68" t="s">
        <v>23</v>
      </c>
      <c r="C3036" s="68" t="s">
        <v>25</v>
      </c>
      <c r="D3036" s="68" t="s">
        <v>298</v>
      </c>
      <c r="E3036" s="88">
        <f>+IF(ISNUMBER(DATA!H4650),DATA!H4650,"n/a")</f>
        <v>2301.79</v>
      </c>
      <c r="F3036" s="79">
        <f>+IF(ISNUMBER(DATA!I4650),DATA!I4650,"n/a")</f>
        <v>0.51487400000000005</v>
      </c>
      <c r="G3036" s="88">
        <f>+IF(ISNUMBER(DATA!J4650),DATA!J4650,"n/a")</f>
        <v>7966.63</v>
      </c>
      <c r="H3036" s="79">
        <f>+IF(ISNUMBER(DATA!K4650),DATA!K4650,"n/a")</f>
        <v>0.29476000000000002</v>
      </c>
      <c r="I3036" s="88">
        <f>+IF(ISNUMBER(DATA!L4650),DATA!L4650,"n/a")</f>
        <v>14125.37</v>
      </c>
      <c r="J3036" s="79">
        <f>+IF(ISNUMBER(DATA!M4650),DATA!M4650,"n/a")</f>
        <v>0.14180400000000001</v>
      </c>
      <c r="K3036" s="88">
        <f>+IF(ISNUMBER(DATA!N4650),DATA!N4650,"n/a")</f>
        <v>24705.8</v>
      </c>
      <c r="L3036" s="79">
        <f>+IF(ISNUMBER(DATA!O4650),DATA!O4650,"n/a")</f>
        <v>7.4518000000000001E-2</v>
      </c>
      <c r="M3036" s="68"/>
      <c r="N3036" s="68"/>
      <c r="O3036" s="68"/>
      <c r="P3036" s="68"/>
      <c r="Q3036" s="68"/>
      <c r="S3036" s="72"/>
      <c r="U3036" s="72"/>
      <c r="W3036" s="72"/>
      <c r="Y3036" s="72"/>
    </row>
    <row r="3037" spans="1:25" s="71" customFormat="1" x14ac:dyDescent="0.2">
      <c r="A3037" s="68" t="s">
        <v>28</v>
      </c>
      <c r="B3037" s="68" t="s">
        <v>23</v>
      </c>
      <c r="C3037" s="68" t="s">
        <v>25</v>
      </c>
      <c r="D3037" s="68" t="s">
        <v>299</v>
      </c>
      <c r="E3037" s="88">
        <f>+IF(ISNUMBER(DATA!H4651),DATA!H4651,"n/a")</f>
        <v>58014</v>
      </c>
      <c r="F3037" s="79">
        <f>+IF(ISNUMBER(DATA!I4651),DATA!I4651,"n/a")</f>
        <v>3.1786050000000001</v>
      </c>
      <c r="G3037" s="88">
        <f>+IF(ISNUMBER(DATA!J4651),DATA!J4651,"n/a")</f>
        <v>187171.85</v>
      </c>
      <c r="H3037" s="79">
        <f>+IF(ISNUMBER(DATA!K4651),DATA!K4651,"n/a")</f>
        <v>2.687783</v>
      </c>
      <c r="I3037" s="88">
        <f>+IF(ISNUMBER(DATA!L4651),DATA!L4651,"n/a")</f>
        <v>356917.92</v>
      </c>
      <c r="J3037" s="79">
        <f>+IF(ISNUMBER(DATA!M4651),DATA!M4651,"n/a")</f>
        <v>2.6260119999999998</v>
      </c>
      <c r="K3037" s="88">
        <f>+IF(ISNUMBER(DATA!N4651),DATA!N4651,"n/a")</f>
        <v>449918.74</v>
      </c>
      <c r="L3037" s="79">
        <f>+IF(ISNUMBER(DATA!O4651),DATA!O4651,"n/a")</f>
        <v>1.5410459999999999</v>
      </c>
      <c r="M3037" s="68"/>
      <c r="N3037" s="68"/>
      <c r="O3037" s="68"/>
      <c r="P3037" s="68"/>
      <c r="Q3037" s="68"/>
      <c r="S3037" s="72"/>
      <c r="U3037" s="72"/>
      <c r="W3037" s="72"/>
      <c r="Y3037" s="72"/>
    </row>
    <row r="3038" spans="1:25" s="71" customFormat="1" x14ac:dyDescent="0.2">
      <c r="A3038" s="68" t="s">
        <v>28</v>
      </c>
      <c r="B3038" s="68" t="s">
        <v>23</v>
      </c>
      <c r="C3038" s="68" t="s">
        <v>25</v>
      </c>
      <c r="D3038" s="68" t="s">
        <v>300</v>
      </c>
      <c r="E3038" s="88">
        <f>+IF(ISNUMBER(DATA!H4652),DATA!H4652,"n/a")</f>
        <v>10050.01</v>
      </c>
      <c r="F3038" s="79">
        <f>+IF(ISNUMBER(DATA!I4652),DATA!I4652,"n/a")</f>
        <v>3.461932</v>
      </c>
      <c r="G3038" s="88">
        <f>+IF(ISNUMBER(DATA!J4652),DATA!J4652,"n/a")</f>
        <v>26481.8</v>
      </c>
      <c r="H3038" s="79">
        <f>+IF(ISNUMBER(DATA!K4652),DATA!K4652,"n/a")</f>
        <v>1.837021</v>
      </c>
      <c r="I3038" s="88">
        <f>+IF(ISNUMBER(DATA!L4652),DATA!L4652,"n/a")</f>
        <v>54896.61</v>
      </c>
      <c r="J3038" s="79">
        <f>+IF(ISNUMBER(DATA!M4652),DATA!M4652,"n/a")</f>
        <v>2.811706</v>
      </c>
      <c r="K3038" s="88">
        <f>+IF(ISNUMBER(DATA!N4652),DATA!N4652,"n/a")</f>
        <v>93673.5</v>
      </c>
      <c r="L3038" s="79">
        <f>+IF(ISNUMBER(DATA!O4652),DATA!O4652,"n/a")</f>
        <v>3.0017710000000002</v>
      </c>
      <c r="M3038" s="68"/>
      <c r="N3038" s="68"/>
      <c r="O3038" s="68"/>
      <c r="P3038" s="68"/>
      <c r="Q3038" s="68"/>
      <c r="S3038" s="72"/>
      <c r="U3038" s="72"/>
      <c r="W3038" s="72"/>
      <c r="Y3038" s="72"/>
    </row>
    <row r="3039" spans="1:25" s="71" customFormat="1" x14ac:dyDescent="0.2">
      <c r="A3039" s="68" t="s">
        <v>28</v>
      </c>
      <c r="B3039" s="68" t="s">
        <v>23</v>
      </c>
      <c r="C3039" s="68" t="s">
        <v>25</v>
      </c>
      <c r="D3039" s="68" t="s">
        <v>301</v>
      </c>
      <c r="E3039" s="88">
        <f>+IF(ISNUMBER(DATA!H4653),DATA!H4653,"n/a")</f>
        <v>15500.71</v>
      </c>
      <c r="F3039" s="79">
        <f>+IF(ISNUMBER(DATA!I4653),DATA!I4653,"n/a")</f>
        <v>-0.17813499999999999</v>
      </c>
      <c r="G3039" s="88">
        <f>+IF(ISNUMBER(DATA!J4653),DATA!J4653,"n/a")</f>
        <v>54819.23</v>
      </c>
      <c r="H3039" s="79">
        <f>+IF(ISNUMBER(DATA!K4653),DATA!K4653,"n/a")</f>
        <v>-8.1075999999999995E-2</v>
      </c>
      <c r="I3039" s="88">
        <f>+IF(ISNUMBER(DATA!L4653),DATA!L4653,"n/a")</f>
        <v>109486.14</v>
      </c>
      <c r="J3039" s="79">
        <f>+IF(ISNUMBER(DATA!M4653),DATA!M4653,"n/a")</f>
        <v>2.2598E-2</v>
      </c>
      <c r="K3039" s="88">
        <f>+IF(ISNUMBER(DATA!N4653),DATA!N4653,"n/a")</f>
        <v>228073.61</v>
      </c>
      <c r="L3039" s="79">
        <f>+IF(ISNUMBER(DATA!O4653),DATA!O4653,"n/a")</f>
        <v>7.4667999999999998E-2</v>
      </c>
      <c r="M3039" s="68"/>
      <c r="N3039" s="68"/>
      <c r="O3039" s="68"/>
      <c r="P3039" s="68"/>
      <c r="Q3039" s="68"/>
      <c r="S3039" s="72"/>
      <c r="U3039" s="72"/>
      <c r="W3039" s="72"/>
      <c r="Y3039" s="72"/>
    </row>
    <row r="3040" spans="1:25" s="71" customFormat="1" x14ac:dyDescent="0.2">
      <c r="A3040" s="68" t="s">
        <v>28</v>
      </c>
      <c r="B3040" s="68" t="s">
        <v>23</v>
      </c>
      <c r="C3040" s="68" t="s">
        <v>25</v>
      </c>
      <c r="D3040" s="68" t="s">
        <v>302</v>
      </c>
      <c r="E3040" s="88">
        <f>+IF(ISNUMBER(DATA!H4654),DATA!H4654,"n/a")</f>
        <v>1844.67</v>
      </c>
      <c r="F3040" s="79">
        <f>+IF(ISNUMBER(DATA!I4654),DATA!I4654,"n/a")</f>
        <v>-7.1751999999999996E-2</v>
      </c>
      <c r="G3040" s="88">
        <f>+IF(ISNUMBER(DATA!J4654),DATA!J4654,"n/a")</f>
        <v>5609.07</v>
      </c>
      <c r="H3040" s="79">
        <f>+IF(ISNUMBER(DATA!K4654),DATA!K4654,"n/a")</f>
        <v>-0.65385899999999997</v>
      </c>
      <c r="I3040" s="88">
        <f>+IF(ISNUMBER(DATA!L4654),DATA!L4654,"n/a")</f>
        <v>11894.13</v>
      </c>
      <c r="J3040" s="79">
        <f>+IF(ISNUMBER(DATA!M4654),DATA!M4654,"n/a")</f>
        <v>-0.63126300000000002</v>
      </c>
      <c r="K3040" s="88">
        <f>+IF(ISNUMBER(DATA!N4654),DATA!N4654,"n/a")</f>
        <v>23134.68</v>
      </c>
      <c r="L3040" s="79">
        <f>+IF(ISNUMBER(DATA!O4654),DATA!O4654,"n/a")</f>
        <v>-0.57077699999999998</v>
      </c>
      <c r="M3040" s="68"/>
      <c r="N3040" s="68"/>
      <c r="O3040" s="68"/>
      <c r="P3040" s="68"/>
      <c r="Q3040" s="68"/>
      <c r="S3040" s="72"/>
      <c r="U3040" s="72"/>
      <c r="W3040" s="72"/>
      <c r="Y3040" s="72"/>
    </row>
    <row r="3041" spans="1:25" s="71" customFormat="1" x14ac:dyDescent="0.2">
      <c r="A3041" s="68" t="s">
        <v>28</v>
      </c>
      <c r="B3041" s="68" t="s">
        <v>23</v>
      </c>
      <c r="C3041" s="68" t="s">
        <v>25</v>
      </c>
      <c r="D3041" s="68" t="s">
        <v>303</v>
      </c>
      <c r="E3041" s="88">
        <f>+IF(ISNUMBER(DATA!H4655),DATA!H4655,"n/a")</f>
        <v>2812.05</v>
      </c>
      <c r="F3041" s="79">
        <f>+IF(ISNUMBER(DATA!I4655),DATA!I4655,"n/a")</f>
        <v>0.221441</v>
      </c>
      <c r="G3041" s="88">
        <f>+IF(ISNUMBER(DATA!J4655),DATA!J4655,"n/a")</f>
        <v>9065.67</v>
      </c>
      <c r="H3041" s="79">
        <f>+IF(ISNUMBER(DATA!K4655),DATA!K4655,"n/a")</f>
        <v>-0.24063799999999999</v>
      </c>
      <c r="I3041" s="88">
        <f>+IF(ISNUMBER(DATA!L4655),DATA!L4655,"n/a")</f>
        <v>18407.68</v>
      </c>
      <c r="J3041" s="79">
        <f>+IF(ISNUMBER(DATA!M4655),DATA!M4655,"n/a")</f>
        <v>-0.21271899999999999</v>
      </c>
      <c r="K3041" s="88">
        <f>+IF(ISNUMBER(DATA!N4655),DATA!N4655,"n/a")</f>
        <v>35294.26</v>
      </c>
      <c r="L3041" s="79">
        <f>+IF(ISNUMBER(DATA!O4655),DATA!O4655,"n/a")</f>
        <v>-8.3446999999999993E-2</v>
      </c>
      <c r="M3041" s="68"/>
      <c r="N3041" s="68"/>
      <c r="O3041" s="68"/>
      <c r="P3041" s="68"/>
      <c r="Q3041" s="68"/>
      <c r="S3041" s="72"/>
      <c r="U3041" s="72"/>
      <c r="W3041" s="72"/>
      <c r="Y3041" s="72"/>
    </row>
    <row r="3042" spans="1:25" s="71" customFormat="1" x14ac:dyDescent="0.2">
      <c r="A3042" s="68" t="s">
        <v>28</v>
      </c>
      <c r="B3042" s="68" t="s">
        <v>23</v>
      </c>
      <c r="C3042" s="68" t="s">
        <v>25</v>
      </c>
      <c r="D3042" s="68" t="s">
        <v>304</v>
      </c>
      <c r="E3042" s="88">
        <f>+IF(ISNUMBER(DATA!H4656),DATA!H4656,"n/a")</f>
        <v>12645.53</v>
      </c>
      <c r="F3042" s="79">
        <f>+IF(ISNUMBER(DATA!I4656),DATA!I4656,"n/a")</f>
        <v>2.4236239999999998</v>
      </c>
      <c r="G3042" s="88">
        <f>+IF(ISNUMBER(DATA!J4656),DATA!J4656,"n/a")</f>
        <v>33875.050000000003</v>
      </c>
      <c r="H3042" s="79">
        <f>+IF(ISNUMBER(DATA!K4656),DATA!K4656,"n/a")</f>
        <v>1.489409</v>
      </c>
      <c r="I3042" s="88">
        <f>+IF(ISNUMBER(DATA!L4656),DATA!L4656,"n/a")</f>
        <v>71375.27</v>
      </c>
      <c r="J3042" s="79">
        <f>+IF(ISNUMBER(DATA!M4656),DATA!M4656,"n/a")</f>
        <v>2.3774989999999998</v>
      </c>
      <c r="K3042" s="88">
        <f>+IF(ISNUMBER(DATA!N4656),DATA!N4656,"n/a")</f>
        <v>121870.54</v>
      </c>
      <c r="L3042" s="79">
        <f>+IF(ISNUMBER(DATA!O4656),DATA!O4656,"n/a")</f>
        <v>2.5022989999999998</v>
      </c>
      <c r="M3042" s="68"/>
      <c r="N3042" s="68"/>
      <c r="O3042" s="68"/>
      <c r="P3042" s="68"/>
      <c r="Q3042" s="68"/>
      <c r="S3042" s="72"/>
      <c r="U3042" s="72"/>
      <c r="W3042" s="72"/>
      <c r="Y3042" s="72"/>
    </row>
    <row r="3043" spans="1:25" s="71" customFormat="1" x14ac:dyDescent="0.2">
      <c r="A3043" s="68" t="s">
        <v>28</v>
      </c>
      <c r="B3043" s="68" t="s">
        <v>23</v>
      </c>
      <c r="C3043" s="68" t="s">
        <v>25</v>
      </c>
      <c r="D3043" s="68" t="s">
        <v>305</v>
      </c>
      <c r="E3043" s="88">
        <f>+IF(ISNUMBER(DATA!H4657),DATA!H4657,"n/a")</f>
        <v>6718.07</v>
      </c>
      <c r="F3043" s="79">
        <f>+IF(ISNUMBER(DATA!I4657),DATA!I4657,"n/a")</f>
        <v>-0.15920000000000001</v>
      </c>
      <c r="G3043" s="88">
        <f>+IF(ISNUMBER(DATA!J4657),DATA!J4657,"n/a")</f>
        <v>25747.279999999999</v>
      </c>
      <c r="H3043" s="79">
        <f>+IF(ISNUMBER(DATA!K4657),DATA!K4657,"n/a")</f>
        <v>-9.7900000000000001E-2</v>
      </c>
      <c r="I3043" s="88">
        <f>+IF(ISNUMBER(DATA!L4657),DATA!L4657,"n/a")</f>
        <v>54565.94</v>
      </c>
      <c r="J3043" s="79">
        <f>+IF(ISNUMBER(DATA!M4657),DATA!M4657,"n/a")</f>
        <v>0.15668099999999999</v>
      </c>
      <c r="K3043" s="88">
        <f>+IF(ISNUMBER(DATA!N4657),DATA!N4657,"n/a")</f>
        <v>103007.27</v>
      </c>
      <c r="L3043" s="79">
        <f>+IF(ISNUMBER(DATA!O4657),DATA!O4657,"n/a")</f>
        <v>0.16280700000000001</v>
      </c>
      <c r="M3043" s="68"/>
      <c r="N3043" s="68"/>
      <c r="O3043" s="68"/>
      <c r="P3043" s="68"/>
      <c r="Q3043" s="68"/>
      <c r="S3043" s="72"/>
      <c r="U3043" s="72"/>
      <c r="W3043" s="72"/>
      <c r="Y3043" s="72"/>
    </row>
    <row r="3044" spans="1:25" s="71" customFormat="1" x14ac:dyDescent="0.2">
      <c r="A3044" s="68" t="s">
        <v>28</v>
      </c>
      <c r="B3044" s="68" t="s">
        <v>23</v>
      </c>
      <c r="C3044" s="68" t="s">
        <v>25</v>
      </c>
      <c r="D3044" s="68" t="s">
        <v>306</v>
      </c>
      <c r="E3044" s="88">
        <f>+IF(ISNUMBER(DATA!H4658),DATA!H4658,"n/a")</f>
        <v>35940.5</v>
      </c>
      <c r="F3044" s="79">
        <f>+IF(ISNUMBER(DATA!I4658),DATA!I4658,"n/a")</f>
        <v>-0.27890500000000001</v>
      </c>
      <c r="G3044" s="88">
        <f>+IF(ISNUMBER(DATA!J4658),DATA!J4658,"n/a")</f>
        <v>133034.57999999999</v>
      </c>
      <c r="H3044" s="79">
        <f>+IF(ISNUMBER(DATA!K4658),DATA!K4658,"n/a")</f>
        <v>-0.30683100000000002</v>
      </c>
      <c r="I3044" s="88">
        <f>+IF(ISNUMBER(DATA!L4658),DATA!L4658,"n/a")</f>
        <v>243372.25</v>
      </c>
      <c r="J3044" s="79">
        <f>+IF(ISNUMBER(DATA!M4658),DATA!M4658,"n/a")</f>
        <v>-0.276148</v>
      </c>
      <c r="K3044" s="88">
        <f>+IF(ISNUMBER(DATA!N4658),DATA!N4658,"n/a")</f>
        <v>470451</v>
      </c>
      <c r="L3044" s="79">
        <f>+IF(ISNUMBER(DATA!O4658),DATA!O4658,"n/a")</f>
        <v>-0.215723</v>
      </c>
      <c r="M3044" s="68"/>
      <c r="N3044" s="68"/>
      <c r="O3044" s="68"/>
      <c r="P3044" s="68"/>
      <c r="Q3044" s="68"/>
      <c r="S3044" s="72"/>
      <c r="U3044" s="72"/>
      <c r="W3044" s="72"/>
      <c r="Y3044" s="72"/>
    </row>
    <row r="3045" spans="1:25" s="71" customFormat="1" x14ac:dyDescent="0.2">
      <c r="A3045" s="68" t="s">
        <v>28</v>
      </c>
      <c r="B3045" s="68" t="s">
        <v>23</v>
      </c>
      <c r="C3045" s="68" t="s">
        <v>25</v>
      </c>
      <c r="D3045" s="68" t="s">
        <v>307</v>
      </c>
      <c r="E3045" s="88">
        <f>+IF(ISNUMBER(DATA!H4659),DATA!H4659,"n/a")</f>
        <v>21993.53</v>
      </c>
      <c r="F3045" s="79">
        <f>+IF(ISNUMBER(DATA!I4659),DATA!I4659,"n/a")</f>
        <v>1.0398849999999999</v>
      </c>
      <c r="G3045" s="88">
        <f>+IF(ISNUMBER(DATA!J4659),DATA!J4659,"n/a")</f>
        <v>76870.539999999994</v>
      </c>
      <c r="H3045" s="79">
        <f>+IF(ISNUMBER(DATA!K4659),DATA!K4659,"n/a")</f>
        <v>0.82408300000000001</v>
      </c>
      <c r="I3045" s="88">
        <f>+IF(ISNUMBER(DATA!L4659),DATA!L4659,"n/a")</f>
        <v>125647.96</v>
      </c>
      <c r="J3045" s="79">
        <f>+IF(ISNUMBER(DATA!M4659),DATA!M4659,"n/a")</f>
        <v>0.60883100000000001</v>
      </c>
      <c r="K3045" s="88">
        <f>+IF(ISNUMBER(DATA!N4659),DATA!N4659,"n/a")</f>
        <v>189383.12</v>
      </c>
      <c r="L3045" s="79">
        <f>+IF(ISNUMBER(DATA!O4659),DATA!O4659,"n/a")</f>
        <v>0.29237400000000002</v>
      </c>
      <c r="M3045" s="68"/>
      <c r="N3045" s="68"/>
      <c r="O3045" s="68"/>
      <c r="P3045" s="68"/>
      <c r="Q3045" s="68"/>
      <c r="S3045" s="72"/>
      <c r="U3045" s="72"/>
      <c r="W3045" s="72"/>
      <c r="Y3045" s="72"/>
    </row>
    <row r="3046" spans="1:25" s="71" customFormat="1" x14ac:dyDescent="0.2">
      <c r="A3046" s="68" t="s">
        <v>28</v>
      </c>
      <c r="B3046" s="68" t="s">
        <v>23</v>
      </c>
      <c r="C3046" s="68" t="s">
        <v>25</v>
      </c>
      <c r="D3046" s="68" t="s">
        <v>308</v>
      </c>
      <c r="E3046" s="88">
        <f>+IF(ISNUMBER(DATA!H4660),DATA!H4660,"n/a")</f>
        <v>9379.9599999999991</v>
      </c>
      <c r="F3046" s="79">
        <f>+IF(ISNUMBER(DATA!I4660),DATA!I4660,"n/a")</f>
        <v>9.4751349999999999</v>
      </c>
      <c r="G3046" s="88">
        <f>+IF(ISNUMBER(DATA!J4660),DATA!J4660,"n/a")</f>
        <v>27784.37</v>
      </c>
      <c r="H3046" s="79">
        <f>+IF(ISNUMBER(DATA!K4660),DATA!K4660,"n/a")</f>
        <v>5.7098709999999997</v>
      </c>
      <c r="I3046" s="88">
        <f>+IF(ISNUMBER(DATA!L4660),DATA!L4660,"n/a")</f>
        <v>58921.56</v>
      </c>
      <c r="J3046" s="79">
        <f>+IF(ISNUMBER(DATA!M4660),DATA!M4660,"n/a")</f>
        <v>7.838508</v>
      </c>
      <c r="K3046" s="88">
        <f>+IF(ISNUMBER(DATA!N4660),DATA!N4660,"n/a")</f>
        <v>93759.72</v>
      </c>
      <c r="L3046" s="79">
        <f>+IF(ISNUMBER(DATA!O4660),DATA!O4660,"n/a")</f>
        <v>7.2613580000000004</v>
      </c>
      <c r="M3046" s="68"/>
      <c r="N3046" s="68"/>
      <c r="O3046" s="68"/>
      <c r="P3046" s="68"/>
      <c r="Q3046" s="68"/>
      <c r="S3046" s="72"/>
      <c r="U3046" s="72"/>
      <c r="W3046" s="72"/>
      <c r="Y3046" s="72"/>
    </row>
    <row r="3047" spans="1:25" s="71" customFormat="1" x14ac:dyDescent="0.2">
      <c r="A3047" s="68" t="s">
        <v>28</v>
      </c>
      <c r="B3047" s="68" t="s">
        <v>23</v>
      </c>
      <c r="C3047" s="68" t="s">
        <v>25</v>
      </c>
      <c r="D3047" s="68" t="s">
        <v>309</v>
      </c>
      <c r="E3047" s="88">
        <f>+IF(ISNUMBER(DATA!H4661),DATA!H4661,"n/a")</f>
        <v>8931.9500000000007</v>
      </c>
      <c r="F3047" s="79">
        <f>+IF(ISNUMBER(DATA!I4661),DATA!I4661,"n/a")</f>
        <v>-0.20588000000000001</v>
      </c>
      <c r="G3047" s="88">
        <f>+IF(ISNUMBER(DATA!J4661),DATA!J4661,"n/a")</f>
        <v>31653.23</v>
      </c>
      <c r="H3047" s="79">
        <f>+IF(ISNUMBER(DATA!K4661),DATA!K4661,"n/a")</f>
        <v>-0.111829</v>
      </c>
      <c r="I3047" s="88">
        <f>+IF(ISNUMBER(DATA!L4661),DATA!L4661,"n/a")</f>
        <v>62781.64</v>
      </c>
      <c r="J3047" s="79">
        <f>+IF(ISNUMBER(DATA!M4661),DATA!M4661,"n/a")</f>
        <v>8.5591E-2</v>
      </c>
      <c r="K3047" s="88">
        <f>+IF(ISNUMBER(DATA!N4661),DATA!N4661,"n/a")</f>
        <v>126675.77</v>
      </c>
      <c r="L3047" s="79">
        <f>+IF(ISNUMBER(DATA!O4661),DATA!O4661,"n/a")</f>
        <v>0.19089300000000001</v>
      </c>
      <c r="M3047" s="68"/>
      <c r="N3047" s="68"/>
      <c r="O3047" s="68"/>
      <c r="P3047" s="68"/>
      <c r="Q3047" s="68"/>
      <c r="S3047" s="72"/>
      <c r="U3047" s="72"/>
      <c r="W3047" s="72"/>
      <c r="Y3047" s="72"/>
    </row>
    <row r="3048" spans="1:25" s="71" customFormat="1" x14ac:dyDescent="0.2">
      <c r="A3048" s="68" t="s">
        <v>28</v>
      </c>
      <c r="B3048" s="68" t="s">
        <v>23</v>
      </c>
      <c r="C3048" s="68" t="s">
        <v>25</v>
      </c>
      <c r="D3048" s="68" t="s">
        <v>310</v>
      </c>
      <c r="E3048" s="88">
        <f>+IF(ISNUMBER(DATA!H4662),DATA!H4662,"n/a")</f>
        <v>8109.76</v>
      </c>
      <c r="F3048" s="79">
        <f>+IF(ISNUMBER(DATA!I4662),DATA!I4662,"n/a")</f>
        <v>1.0594330000000001</v>
      </c>
      <c r="G3048" s="88">
        <f>+IF(ISNUMBER(DATA!J4662),DATA!J4662,"n/a")</f>
        <v>25016.76</v>
      </c>
      <c r="H3048" s="79">
        <f>+IF(ISNUMBER(DATA!K4662),DATA!K4662,"n/a")</f>
        <v>0.53119499999999997</v>
      </c>
      <c r="I3048" s="88">
        <f>+IF(ISNUMBER(DATA!L4662),DATA!L4662,"n/a")</f>
        <v>54417.68</v>
      </c>
      <c r="J3048" s="79">
        <f>+IF(ISNUMBER(DATA!M4662),DATA!M4662,"n/a")</f>
        <v>0.93921200000000005</v>
      </c>
      <c r="K3048" s="88">
        <f>+IF(ISNUMBER(DATA!N4662),DATA!N4662,"n/a")</f>
        <v>95365.31</v>
      </c>
      <c r="L3048" s="79">
        <f>+IF(ISNUMBER(DATA!O4662),DATA!O4662,"n/a")</f>
        <v>1.2142660000000001</v>
      </c>
      <c r="M3048" s="68"/>
      <c r="N3048" s="68"/>
      <c r="O3048" s="68"/>
      <c r="P3048" s="68"/>
      <c r="Q3048" s="68"/>
      <c r="S3048" s="72"/>
      <c r="U3048" s="72"/>
      <c r="W3048" s="72"/>
      <c r="Y3048" s="72"/>
    </row>
    <row r="3049" spans="1:25" s="71" customFormat="1" x14ac:dyDescent="0.2">
      <c r="A3049" s="68" t="s">
        <v>28</v>
      </c>
      <c r="B3049" s="68" t="s">
        <v>23</v>
      </c>
      <c r="C3049" s="68" t="s">
        <v>25</v>
      </c>
      <c r="D3049" s="68" t="s">
        <v>311</v>
      </c>
      <c r="E3049" s="88">
        <f>+IF(ISNUMBER(DATA!H4663),DATA!H4663,"n/a")</f>
        <v>10186.030000000001</v>
      </c>
      <c r="F3049" s="79">
        <f>+IF(ISNUMBER(DATA!I4663),DATA!I4663,"n/a")</f>
        <v>-0.41705500000000001</v>
      </c>
      <c r="G3049" s="88">
        <f>+IF(ISNUMBER(DATA!J4663),DATA!J4663,"n/a")</f>
        <v>37874.720000000001</v>
      </c>
      <c r="H3049" s="79">
        <f>+IF(ISNUMBER(DATA!K4663),DATA!K4663,"n/a")</f>
        <v>-0.44715700000000003</v>
      </c>
      <c r="I3049" s="88">
        <f>+IF(ISNUMBER(DATA!L4663),DATA!L4663,"n/a")</f>
        <v>70410.23</v>
      </c>
      <c r="J3049" s="79">
        <f>+IF(ISNUMBER(DATA!M4663),DATA!M4663,"n/a")</f>
        <v>-0.41874499999999998</v>
      </c>
      <c r="K3049" s="88">
        <f>+IF(ISNUMBER(DATA!N4663),DATA!N4663,"n/a")</f>
        <v>144627.51</v>
      </c>
      <c r="L3049" s="79">
        <f>+IF(ISNUMBER(DATA!O4663),DATA!O4663,"n/a")</f>
        <v>-0.342032</v>
      </c>
      <c r="M3049" s="68"/>
      <c r="N3049" s="68"/>
      <c r="O3049" s="68"/>
      <c r="P3049" s="68"/>
      <c r="Q3049" s="68"/>
      <c r="S3049" s="72"/>
      <c r="U3049" s="72"/>
      <c r="W3049" s="72"/>
      <c r="Y3049" s="72"/>
    </row>
    <row r="3050" spans="1:25" s="71" customFormat="1" x14ac:dyDescent="0.2">
      <c r="A3050" s="68" t="s">
        <v>28</v>
      </c>
      <c r="B3050" s="68" t="s">
        <v>23</v>
      </c>
      <c r="C3050" s="68" t="s">
        <v>25</v>
      </c>
      <c r="D3050" s="68" t="s">
        <v>312</v>
      </c>
      <c r="E3050" s="88">
        <f>+IF(ISNUMBER(DATA!H4664),DATA!H4664,"n/a")</f>
        <v>9220.33</v>
      </c>
      <c r="F3050" s="79">
        <f>+IF(ISNUMBER(DATA!I4664),DATA!I4664,"n/a")</f>
        <v>-9.4950000000000007E-2</v>
      </c>
      <c r="G3050" s="88">
        <f>+IF(ISNUMBER(DATA!J4664),DATA!J4664,"n/a")</f>
        <v>29753.46</v>
      </c>
      <c r="H3050" s="79">
        <f>+IF(ISNUMBER(DATA!K4664),DATA!K4664,"n/a")</f>
        <v>-0.137374</v>
      </c>
      <c r="I3050" s="88">
        <f>+IF(ISNUMBER(DATA!L4664),DATA!L4664,"n/a")</f>
        <v>65137.01</v>
      </c>
      <c r="J3050" s="79">
        <f>+IF(ISNUMBER(DATA!M4664),DATA!M4664,"n/a")</f>
        <v>1.7371999999999999E-2</v>
      </c>
      <c r="K3050" s="88">
        <f>+IF(ISNUMBER(DATA!N4664),DATA!N4664,"n/a")</f>
        <v>137205.63</v>
      </c>
      <c r="L3050" s="79">
        <f>+IF(ISNUMBER(DATA!O4664),DATA!O4664,"n/a")</f>
        <v>0.17944599999999999</v>
      </c>
      <c r="M3050" s="68"/>
      <c r="N3050" s="68"/>
      <c r="O3050" s="68"/>
      <c r="P3050" s="68"/>
      <c r="Q3050" s="68"/>
      <c r="S3050" s="72"/>
      <c r="U3050" s="72"/>
      <c r="W3050" s="72"/>
      <c r="Y3050" s="72"/>
    </row>
    <row r="3051" spans="1:25" s="71" customFormat="1" x14ac:dyDescent="0.2">
      <c r="A3051" s="68" t="s">
        <v>28</v>
      </c>
      <c r="B3051" s="68" t="s">
        <v>23</v>
      </c>
      <c r="C3051" s="68" t="s">
        <v>25</v>
      </c>
      <c r="D3051" s="68" t="s">
        <v>313</v>
      </c>
      <c r="E3051" s="88">
        <f>+IF(ISNUMBER(DATA!H4665),DATA!H4665,"n/a")</f>
        <v>6659.78</v>
      </c>
      <c r="F3051" s="79">
        <f>+IF(ISNUMBER(DATA!I4665),DATA!I4665,"n/a")</f>
        <v>5.4379999999999998E-2</v>
      </c>
      <c r="G3051" s="88">
        <f>+IF(ISNUMBER(DATA!J4665),DATA!J4665,"n/a")</f>
        <v>31324.21</v>
      </c>
      <c r="H3051" s="79">
        <f>+IF(ISNUMBER(DATA!K4665),DATA!K4665,"n/a")</f>
        <v>0.114887</v>
      </c>
      <c r="I3051" s="88">
        <f>+IF(ISNUMBER(DATA!L4665),DATA!L4665,"n/a")</f>
        <v>55638.83</v>
      </c>
      <c r="J3051" s="79">
        <f>+IF(ISNUMBER(DATA!M4665),DATA!M4665,"n/a")</f>
        <v>0.11665399999999999</v>
      </c>
      <c r="K3051" s="88">
        <f>+IF(ISNUMBER(DATA!N4665),DATA!N4665,"n/a")</f>
        <v>88574.23</v>
      </c>
      <c r="L3051" s="79">
        <f>+IF(ISNUMBER(DATA!O4665),DATA!O4665,"n/a")</f>
        <v>4.2136E-2</v>
      </c>
      <c r="M3051" s="68"/>
      <c r="N3051" s="68"/>
      <c r="O3051" s="68"/>
      <c r="P3051" s="68"/>
      <c r="Q3051" s="68"/>
      <c r="S3051" s="72"/>
      <c r="U3051" s="72"/>
      <c r="W3051" s="72"/>
      <c r="Y3051" s="72"/>
    </row>
    <row r="3052" spans="1:25" s="71" customFormat="1" x14ac:dyDescent="0.2">
      <c r="A3052" s="68" t="s">
        <v>28</v>
      </c>
      <c r="B3052" s="68" t="s">
        <v>23</v>
      </c>
      <c r="C3052" s="68" t="s">
        <v>25</v>
      </c>
      <c r="D3052" s="68" t="s">
        <v>314</v>
      </c>
      <c r="E3052" s="88">
        <f>+IF(ISNUMBER(DATA!H4666),DATA!H4666,"n/a")</f>
        <v>30135.919999999998</v>
      </c>
      <c r="F3052" s="79">
        <f>+IF(ISNUMBER(DATA!I4666),DATA!I4666,"n/a")</f>
        <v>9.5350459999999995</v>
      </c>
      <c r="G3052" s="88">
        <f>+IF(ISNUMBER(DATA!J4666),DATA!J4666,"n/a")</f>
        <v>102203.91</v>
      </c>
      <c r="H3052" s="79">
        <f>+IF(ISNUMBER(DATA!K4666),DATA!K4666,"n/a")</f>
        <v>8.9012539999999998</v>
      </c>
      <c r="I3052" s="88">
        <f>+IF(ISNUMBER(DATA!L4666),DATA!L4666,"n/a")</f>
        <v>211130.61</v>
      </c>
      <c r="J3052" s="79">
        <f>+IF(ISNUMBER(DATA!M4666),DATA!M4666,"n/a")</f>
        <v>9.6588560000000001</v>
      </c>
      <c r="K3052" s="88">
        <f>+IF(ISNUMBER(DATA!N4666),DATA!N4666,"n/a")</f>
        <v>271214.34999999998</v>
      </c>
      <c r="L3052" s="79">
        <f>+IF(ISNUMBER(DATA!O4666),DATA!O4666,"n/a")</f>
        <v>5.9430249999999996</v>
      </c>
      <c r="M3052" s="68"/>
      <c r="N3052" s="68"/>
      <c r="O3052" s="68"/>
      <c r="P3052" s="68"/>
      <c r="Q3052" s="68"/>
      <c r="S3052" s="72"/>
      <c r="U3052" s="72"/>
      <c r="W3052" s="72"/>
      <c r="Y3052" s="72"/>
    </row>
    <row r="3053" spans="1:25" s="71" customFormat="1" x14ac:dyDescent="0.2">
      <c r="A3053" s="68" t="s">
        <v>28</v>
      </c>
      <c r="B3053" s="68" t="s">
        <v>23</v>
      </c>
      <c r="C3053" s="68" t="s">
        <v>25</v>
      </c>
      <c r="D3053" s="68" t="s">
        <v>315</v>
      </c>
      <c r="E3053" s="88">
        <f>+IF(ISNUMBER(DATA!H4667),DATA!H4667,"n/a")</f>
        <v>4967.1400000000003</v>
      </c>
      <c r="F3053" s="79">
        <f>+IF(ISNUMBER(DATA!I4667),DATA!I4667,"n/a")</f>
        <v>0.43887100000000001</v>
      </c>
      <c r="G3053" s="88">
        <f>+IF(ISNUMBER(DATA!J4667),DATA!J4667,"n/a")</f>
        <v>18402.599999999999</v>
      </c>
      <c r="H3053" s="79">
        <f>+IF(ISNUMBER(DATA!K4667),DATA!K4667,"n/a")</f>
        <v>0.38990599999999997</v>
      </c>
      <c r="I3053" s="88">
        <f>+IF(ISNUMBER(DATA!L4667),DATA!L4667,"n/a")</f>
        <v>32165.56</v>
      </c>
      <c r="J3053" s="79">
        <f>+IF(ISNUMBER(DATA!M4667),DATA!M4667,"n/a")</f>
        <v>0.195101</v>
      </c>
      <c r="K3053" s="88">
        <f>+IF(ISNUMBER(DATA!N4667),DATA!N4667,"n/a")</f>
        <v>53110.03</v>
      </c>
      <c r="L3053" s="79">
        <f>+IF(ISNUMBER(DATA!O4667),DATA!O4667,"n/a")</f>
        <v>-2.3036000000000001E-2</v>
      </c>
      <c r="M3053" s="68"/>
      <c r="N3053" s="68"/>
      <c r="O3053" s="68"/>
      <c r="P3053" s="68"/>
      <c r="Q3053" s="68"/>
      <c r="S3053" s="72"/>
      <c r="U3053" s="72"/>
      <c r="W3053" s="72"/>
      <c r="Y3053" s="72"/>
    </row>
    <row r="3054" spans="1:25" s="71" customFormat="1" x14ac:dyDescent="0.2">
      <c r="A3054" s="68" t="s">
        <v>28</v>
      </c>
      <c r="B3054" s="68" t="s">
        <v>23</v>
      </c>
      <c r="C3054" s="68" t="s">
        <v>25</v>
      </c>
      <c r="D3054" s="68" t="s">
        <v>316</v>
      </c>
      <c r="E3054" s="88">
        <f>+IF(ISNUMBER(DATA!H4668),DATA!H4668,"n/a")</f>
        <v>8208.5300000000007</v>
      </c>
      <c r="F3054" s="79">
        <f>+IF(ISNUMBER(DATA!I4668),DATA!I4668,"n/a")</f>
        <v>0.86659299999999995</v>
      </c>
      <c r="G3054" s="88">
        <f>+IF(ISNUMBER(DATA!J4668),DATA!J4668,"n/a")</f>
        <v>28658.67</v>
      </c>
      <c r="H3054" s="79">
        <f>+IF(ISNUMBER(DATA!K4668),DATA!K4668,"n/a")</f>
        <v>0.83749600000000002</v>
      </c>
      <c r="I3054" s="88">
        <f>+IF(ISNUMBER(DATA!L4668),DATA!L4668,"n/a")</f>
        <v>45624.58</v>
      </c>
      <c r="J3054" s="79">
        <f>+IF(ISNUMBER(DATA!M4668),DATA!M4668,"n/a")</f>
        <v>0.444131</v>
      </c>
      <c r="K3054" s="88">
        <f>+IF(ISNUMBER(DATA!N4668),DATA!N4668,"n/a")</f>
        <v>74030.009999999995</v>
      </c>
      <c r="L3054" s="79">
        <f>+IF(ISNUMBER(DATA!O4668),DATA!O4668,"n/a")</f>
        <v>0.14055500000000001</v>
      </c>
      <c r="M3054" s="68"/>
      <c r="N3054" s="68"/>
      <c r="O3054" s="68"/>
      <c r="P3054" s="68"/>
      <c r="Q3054" s="68"/>
      <c r="S3054" s="72"/>
      <c r="U3054" s="72"/>
      <c r="W3054" s="72"/>
      <c r="Y3054" s="72"/>
    </row>
    <row r="3055" spans="1:25" s="71" customFormat="1" x14ac:dyDescent="0.2">
      <c r="A3055" s="68" t="s">
        <v>28</v>
      </c>
      <c r="B3055" s="68" t="s">
        <v>23</v>
      </c>
      <c r="C3055" s="68" t="s">
        <v>25</v>
      </c>
      <c r="D3055" s="68" t="s">
        <v>317</v>
      </c>
      <c r="E3055" s="88">
        <f>+IF(ISNUMBER(DATA!H4669),DATA!H4669,"n/a")</f>
        <v>9213.9599999999991</v>
      </c>
      <c r="F3055" s="79">
        <f>+IF(ISNUMBER(DATA!I4669),DATA!I4669,"n/a")</f>
        <v>1.335445</v>
      </c>
      <c r="G3055" s="88">
        <f>+IF(ISNUMBER(DATA!J4669),DATA!J4669,"n/a")</f>
        <v>33407.21</v>
      </c>
      <c r="H3055" s="79">
        <f>+IF(ISNUMBER(DATA!K4669),DATA!K4669,"n/a")</f>
        <v>1.358215</v>
      </c>
      <c r="I3055" s="88">
        <f>+IF(ISNUMBER(DATA!L4669),DATA!L4669,"n/a")</f>
        <v>46587.64</v>
      </c>
      <c r="J3055" s="79">
        <f>+IF(ISNUMBER(DATA!M4669),DATA!M4669,"n/a")</f>
        <v>0.72115799999999997</v>
      </c>
      <c r="K3055" s="88">
        <f>+IF(ISNUMBER(DATA!N4669),DATA!N4669,"n/a")</f>
        <v>64737.08</v>
      </c>
      <c r="L3055" s="79">
        <f>+IF(ISNUMBER(DATA!O4669),DATA!O4669,"n/a")</f>
        <v>0.34676099999999999</v>
      </c>
      <c r="M3055" s="68"/>
      <c r="N3055" s="68"/>
      <c r="O3055" s="68"/>
      <c r="P3055" s="68"/>
      <c r="Q3055" s="68"/>
      <c r="S3055" s="72"/>
      <c r="U3055" s="72"/>
      <c r="W3055" s="72"/>
      <c r="Y3055" s="72"/>
    </row>
    <row r="3056" spans="1:25" s="71" customFormat="1" x14ac:dyDescent="0.2">
      <c r="A3056" s="68" t="s">
        <v>28</v>
      </c>
      <c r="B3056" s="68" t="s">
        <v>23</v>
      </c>
      <c r="C3056" s="68" t="s">
        <v>25</v>
      </c>
      <c r="D3056" s="68" t="s">
        <v>318</v>
      </c>
      <c r="E3056" s="88">
        <f>+IF(ISNUMBER(DATA!H4670),DATA!H4670,"n/a")</f>
        <v>5315.89</v>
      </c>
      <c r="F3056" s="79">
        <f>+IF(ISNUMBER(DATA!I4670),DATA!I4670,"n/a")</f>
        <v>0.41139399999999998</v>
      </c>
      <c r="G3056" s="88">
        <f>+IF(ISNUMBER(DATA!J4670),DATA!J4670,"n/a")</f>
        <v>14051.97</v>
      </c>
      <c r="H3056" s="79">
        <f>+IF(ISNUMBER(DATA!K4670),DATA!K4670,"n/a")</f>
        <v>-3.9259999999999998E-3</v>
      </c>
      <c r="I3056" s="88">
        <f>+IF(ISNUMBER(DATA!L4670),DATA!L4670,"n/a")</f>
        <v>23244.47</v>
      </c>
      <c r="J3056" s="79">
        <f>+IF(ISNUMBER(DATA!M4670),DATA!M4670,"n/a")</f>
        <v>-4.3908999999999997E-2</v>
      </c>
      <c r="K3056" s="88">
        <f>+IF(ISNUMBER(DATA!N4670),DATA!N4670,"n/a")</f>
        <v>41524.31</v>
      </c>
      <c r="L3056" s="79">
        <f>+IF(ISNUMBER(DATA!O4670),DATA!O4670,"n/a")</f>
        <v>7.0369999999999999E-3</v>
      </c>
      <c r="M3056" s="68"/>
      <c r="N3056" s="68"/>
      <c r="O3056" s="68"/>
      <c r="P3056" s="68"/>
      <c r="Q3056" s="68"/>
      <c r="S3056" s="72"/>
      <c r="U3056" s="72"/>
      <c r="W3056" s="72"/>
      <c r="Y3056" s="72"/>
    </row>
    <row r="3057" spans="1:25" s="71" customFormat="1" x14ac:dyDescent="0.2">
      <c r="A3057" s="68" t="s">
        <v>28</v>
      </c>
      <c r="B3057" s="68" t="s">
        <v>23</v>
      </c>
      <c r="C3057" s="68" t="s">
        <v>25</v>
      </c>
      <c r="D3057" s="68" t="s">
        <v>319</v>
      </c>
      <c r="E3057" s="88">
        <f>+IF(ISNUMBER(DATA!H4671),DATA!H4671,"n/a")</f>
        <v>9422.31</v>
      </c>
      <c r="F3057" s="79">
        <f>+IF(ISNUMBER(DATA!I4671),DATA!I4671,"n/a")</f>
        <v>2.9458069999999998</v>
      </c>
      <c r="G3057" s="88">
        <f>+IF(ISNUMBER(DATA!J4671),DATA!J4671,"n/a")</f>
        <v>29004.61</v>
      </c>
      <c r="H3057" s="79">
        <f>+IF(ISNUMBER(DATA!K4671),DATA!K4671,"n/a")</f>
        <v>2.273085</v>
      </c>
      <c r="I3057" s="88">
        <f>+IF(ISNUMBER(DATA!L4671),DATA!L4671,"n/a")</f>
        <v>58981.19</v>
      </c>
      <c r="J3057" s="79">
        <f>+IF(ISNUMBER(DATA!M4671),DATA!M4671,"n/a")</f>
        <v>3.185975</v>
      </c>
      <c r="K3057" s="88">
        <f>+IF(ISNUMBER(DATA!N4671),DATA!N4671,"n/a")</f>
        <v>91790.02</v>
      </c>
      <c r="L3057" s="79">
        <f>+IF(ISNUMBER(DATA!O4671),DATA!O4671,"n/a")</f>
        <v>2.2383820000000001</v>
      </c>
      <c r="M3057" s="68"/>
      <c r="N3057" s="68"/>
      <c r="O3057" s="68"/>
      <c r="P3057" s="68"/>
      <c r="Q3057" s="68"/>
      <c r="S3057" s="72"/>
      <c r="U3057" s="72"/>
      <c r="W3057" s="72"/>
      <c r="Y3057" s="72"/>
    </row>
    <row r="3058" spans="1:25" s="71" customFormat="1" x14ac:dyDescent="0.2">
      <c r="A3058" s="68" t="s">
        <v>28</v>
      </c>
      <c r="B3058" s="68" t="s">
        <v>23</v>
      </c>
      <c r="C3058" s="68" t="s">
        <v>25</v>
      </c>
      <c r="D3058" s="68" t="s">
        <v>320</v>
      </c>
      <c r="E3058" s="88">
        <f>+IF(ISNUMBER(DATA!H4672),DATA!H4672,"n/a")</f>
        <v>10679.17</v>
      </c>
      <c r="F3058" s="79">
        <f>+IF(ISNUMBER(DATA!I4672),DATA!I4672,"n/a")</f>
        <v>1.3363389999999999</v>
      </c>
      <c r="G3058" s="88">
        <f>+IF(ISNUMBER(DATA!J4672),DATA!J4672,"n/a")</f>
        <v>34484.39</v>
      </c>
      <c r="H3058" s="79">
        <f>+IF(ISNUMBER(DATA!K4672),DATA!K4672,"n/a")</f>
        <v>1.2516799999999999</v>
      </c>
      <c r="I3058" s="88">
        <f>+IF(ISNUMBER(DATA!L4672),DATA!L4672,"n/a")</f>
        <v>63535.58</v>
      </c>
      <c r="J3058" s="79">
        <f>+IF(ISNUMBER(DATA!M4672),DATA!M4672,"n/a")</f>
        <v>1.1270119999999999</v>
      </c>
      <c r="K3058" s="88">
        <f>+IF(ISNUMBER(DATA!N4672),DATA!N4672,"n/a")</f>
        <v>89861.68</v>
      </c>
      <c r="L3058" s="79">
        <f>+IF(ISNUMBER(DATA!O4672),DATA!O4672,"n/a")</f>
        <v>0.66171899999999995</v>
      </c>
      <c r="M3058" s="68"/>
      <c r="N3058" s="68"/>
      <c r="O3058" s="68"/>
      <c r="P3058" s="68"/>
      <c r="Q3058" s="68"/>
      <c r="S3058" s="72"/>
      <c r="U3058" s="72"/>
      <c r="W3058" s="72"/>
      <c r="Y3058" s="72"/>
    </row>
    <row r="3059" spans="1:25" s="71" customFormat="1" x14ac:dyDescent="0.2">
      <c r="A3059" s="68" t="s">
        <v>28</v>
      </c>
      <c r="B3059" s="68" t="s">
        <v>23</v>
      </c>
      <c r="C3059" s="68" t="s">
        <v>25</v>
      </c>
      <c r="D3059" s="68" t="s">
        <v>321</v>
      </c>
      <c r="E3059" s="88">
        <f>+IF(ISNUMBER(DATA!H4673),DATA!H4673,"n/a")</f>
        <v>11635.62</v>
      </c>
      <c r="F3059" s="79">
        <f>+IF(ISNUMBER(DATA!I4673),DATA!I4673,"n/a")</f>
        <v>0.47031899999999999</v>
      </c>
      <c r="G3059" s="88">
        <f>+IF(ISNUMBER(DATA!J4673),DATA!J4673,"n/a")</f>
        <v>37133.160000000003</v>
      </c>
      <c r="H3059" s="79">
        <f>+IF(ISNUMBER(DATA!K4673),DATA!K4673,"n/a")</f>
        <v>0.29276799999999997</v>
      </c>
      <c r="I3059" s="88">
        <f>+IF(ISNUMBER(DATA!L4673),DATA!L4673,"n/a")</f>
        <v>67630.94</v>
      </c>
      <c r="J3059" s="79">
        <f>+IF(ISNUMBER(DATA!M4673),DATA!M4673,"n/a")</f>
        <v>0.18223400000000001</v>
      </c>
      <c r="K3059" s="88">
        <f>+IF(ISNUMBER(DATA!N4673),DATA!N4673,"n/a")</f>
        <v>121188.4</v>
      </c>
      <c r="L3059" s="79">
        <f>+IF(ISNUMBER(DATA!O4673),DATA!O4673,"n/a")</f>
        <v>0.18127499999999999</v>
      </c>
      <c r="M3059" s="68"/>
      <c r="N3059" s="68"/>
      <c r="O3059" s="68"/>
      <c r="P3059" s="68"/>
      <c r="Q3059" s="68"/>
      <c r="S3059" s="72"/>
      <c r="U3059" s="72"/>
      <c r="W3059" s="72"/>
      <c r="Y3059" s="72"/>
    </row>
    <row r="3060" spans="1:25" s="71" customFormat="1" x14ac:dyDescent="0.2">
      <c r="A3060" s="68" t="s">
        <v>28</v>
      </c>
      <c r="B3060" s="68" t="s">
        <v>23</v>
      </c>
      <c r="C3060" s="68" t="s">
        <v>25</v>
      </c>
      <c r="D3060" s="68" t="s">
        <v>322</v>
      </c>
      <c r="E3060" s="88">
        <f>+IF(ISNUMBER(DATA!H4674),DATA!H4674,"n/a")</f>
        <v>33221.449999999997</v>
      </c>
      <c r="F3060" s="79">
        <f>+IF(ISNUMBER(DATA!I4674),DATA!I4674,"n/a")</f>
        <v>6.4432650000000002</v>
      </c>
      <c r="G3060" s="88">
        <f>+IF(ISNUMBER(DATA!J4674),DATA!J4674,"n/a")</f>
        <v>114124.67</v>
      </c>
      <c r="H3060" s="79">
        <f>+IF(ISNUMBER(DATA!K4674),DATA!K4674,"n/a")</f>
        <v>5.9852800000000004</v>
      </c>
      <c r="I3060" s="88">
        <f>+IF(ISNUMBER(DATA!L4674),DATA!L4674,"n/a")</f>
        <v>241318.7</v>
      </c>
      <c r="J3060" s="79">
        <f>+IF(ISNUMBER(DATA!M4674),DATA!M4674,"n/a")</f>
        <v>6.6894840000000002</v>
      </c>
      <c r="K3060" s="88">
        <f>+IF(ISNUMBER(DATA!N4674),DATA!N4674,"n/a")</f>
        <v>312889.58</v>
      </c>
      <c r="L3060" s="79">
        <f>+IF(ISNUMBER(DATA!O4674),DATA!O4674,"n/a")</f>
        <v>4.2716219999999998</v>
      </c>
      <c r="M3060" s="68"/>
      <c r="N3060" s="68"/>
      <c r="O3060" s="68"/>
      <c r="P3060" s="68"/>
      <c r="Q3060" s="68"/>
      <c r="S3060" s="72"/>
      <c r="U3060" s="72"/>
      <c r="W3060" s="72"/>
      <c r="Y3060" s="72"/>
    </row>
    <row r="3061" spans="1:25" s="71" customFormat="1" x14ac:dyDescent="0.2">
      <c r="A3061" s="68" t="s">
        <v>28</v>
      </c>
      <c r="B3061" s="68" t="s">
        <v>23</v>
      </c>
      <c r="C3061" s="68" t="s">
        <v>25</v>
      </c>
      <c r="D3061" s="68" t="s">
        <v>323</v>
      </c>
      <c r="E3061" s="88">
        <f>+IF(ISNUMBER(DATA!H4675),DATA!H4675,"n/a")</f>
        <v>16654.34</v>
      </c>
      <c r="F3061" s="79">
        <f>+IF(ISNUMBER(DATA!I4675),DATA!I4675,"n/a")</f>
        <v>0.36513800000000002</v>
      </c>
      <c r="G3061" s="88">
        <f>+IF(ISNUMBER(DATA!J4675),DATA!J4675,"n/a")</f>
        <v>54161.63</v>
      </c>
      <c r="H3061" s="79">
        <f>+IF(ISNUMBER(DATA!K4675),DATA!K4675,"n/a")</f>
        <v>0.296593</v>
      </c>
      <c r="I3061" s="88">
        <f>+IF(ISNUMBER(DATA!L4675),DATA!L4675,"n/a")</f>
        <v>115551.43</v>
      </c>
      <c r="J3061" s="79">
        <f>+IF(ISNUMBER(DATA!M4675),DATA!M4675,"n/a")</f>
        <v>0.58537799999999995</v>
      </c>
      <c r="K3061" s="88">
        <f>+IF(ISNUMBER(DATA!N4675),DATA!N4675,"n/a")</f>
        <v>204476.09</v>
      </c>
      <c r="L3061" s="79">
        <f>+IF(ISNUMBER(DATA!O4675),DATA!O4675,"n/a")</f>
        <v>0.62603500000000001</v>
      </c>
      <c r="M3061" s="68"/>
      <c r="N3061" s="68"/>
      <c r="O3061" s="68"/>
      <c r="P3061" s="68"/>
      <c r="Q3061" s="68"/>
      <c r="S3061" s="72"/>
      <c r="U3061" s="72"/>
      <c r="W3061" s="72"/>
      <c r="Y3061" s="72"/>
    </row>
    <row r="3062" spans="1:25" s="71" customFormat="1" x14ac:dyDescent="0.2">
      <c r="A3062" s="68" t="s">
        <v>28</v>
      </c>
      <c r="B3062" s="68" t="s">
        <v>23</v>
      </c>
      <c r="C3062" s="68" t="s">
        <v>25</v>
      </c>
      <c r="D3062" s="68" t="s">
        <v>324</v>
      </c>
      <c r="E3062" s="88">
        <f>+IF(ISNUMBER(DATA!H4676),DATA!H4676,"n/a")</f>
        <v>7802.38</v>
      </c>
      <c r="F3062" s="79">
        <f>+IF(ISNUMBER(DATA!I4676),DATA!I4676,"n/a")</f>
        <v>0.219665</v>
      </c>
      <c r="G3062" s="88">
        <f>+IF(ISNUMBER(DATA!J4676),DATA!J4676,"n/a")</f>
        <v>27875.9</v>
      </c>
      <c r="H3062" s="79">
        <f>+IF(ISNUMBER(DATA!K4676),DATA!K4676,"n/a")</f>
        <v>0.18898799999999999</v>
      </c>
      <c r="I3062" s="88">
        <f>+IF(ISNUMBER(DATA!L4676),DATA!L4676,"n/a")</f>
        <v>49006.32</v>
      </c>
      <c r="J3062" s="79">
        <f>+IF(ISNUMBER(DATA!M4676),DATA!M4676,"n/a")</f>
        <v>0.105225</v>
      </c>
      <c r="K3062" s="88">
        <f>+IF(ISNUMBER(DATA!N4676),DATA!N4676,"n/a")</f>
        <v>85966.12</v>
      </c>
      <c r="L3062" s="79">
        <f>+IF(ISNUMBER(DATA!O4676),DATA!O4676,"n/a")</f>
        <v>0.17755000000000001</v>
      </c>
      <c r="M3062" s="68"/>
      <c r="N3062" s="68"/>
      <c r="O3062" s="68"/>
      <c r="P3062" s="68"/>
      <c r="Q3062" s="68"/>
      <c r="S3062" s="72"/>
      <c r="U3062" s="72"/>
      <c r="W3062" s="72"/>
      <c r="Y3062" s="72"/>
    </row>
    <row r="3063" spans="1:25" s="71" customFormat="1" x14ac:dyDescent="0.2">
      <c r="A3063" s="68" t="s">
        <v>28</v>
      </c>
      <c r="B3063" s="68" t="s">
        <v>23</v>
      </c>
      <c r="C3063" s="68" t="s">
        <v>25</v>
      </c>
      <c r="D3063" s="68" t="s">
        <v>325</v>
      </c>
      <c r="E3063" s="88">
        <f>+IF(ISNUMBER(DATA!H4677),DATA!H4677,"n/a")</f>
        <v>10639.46</v>
      </c>
      <c r="F3063" s="79">
        <f>+IF(ISNUMBER(DATA!I4677),DATA!I4677,"n/a")</f>
        <v>-0.21642900000000001</v>
      </c>
      <c r="G3063" s="88">
        <f>+IF(ISNUMBER(DATA!J4677),DATA!J4677,"n/a")</f>
        <v>37210.81</v>
      </c>
      <c r="H3063" s="79">
        <f>+IF(ISNUMBER(DATA!K4677),DATA!K4677,"n/a")</f>
        <v>-0.141706</v>
      </c>
      <c r="I3063" s="88">
        <f>+IF(ISNUMBER(DATA!L4677),DATA!L4677,"n/a")</f>
        <v>75633.25</v>
      </c>
      <c r="J3063" s="79">
        <f>+IF(ISNUMBER(DATA!M4677),DATA!M4677,"n/a")</f>
        <v>2.4115999999999999E-2</v>
      </c>
      <c r="K3063" s="88">
        <f>+IF(ISNUMBER(DATA!N4677),DATA!N4677,"n/a")</f>
        <v>154399.5</v>
      </c>
      <c r="L3063" s="79">
        <f>+IF(ISNUMBER(DATA!O4677),DATA!O4677,"n/a")</f>
        <v>0.114981</v>
      </c>
      <c r="M3063" s="68"/>
      <c r="N3063" s="68"/>
      <c r="O3063" s="68"/>
      <c r="P3063" s="68"/>
      <c r="Q3063" s="68"/>
      <c r="S3063" s="72"/>
      <c r="U3063" s="72"/>
      <c r="W3063" s="72"/>
      <c r="Y3063" s="72"/>
    </row>
    <row r="3064" spans="1:25" s="71" customFormat="1" x14ac:dyDescent="0.2">
      <c r="A3064" s="68" t="s">
        <v>28</v>
      </c>
      <c r="B3064" s="68" t="s">
        <v>23</v>
      </c>
      <c r="C3064" s="68" t="s">
        <v>25</v>
      </c>
      <c r="D3064" s="68" t="s">
        <v>351</v>
      </c>
      <c r="E3064" s="88">
        <f>+IF(ISNUMBER(DATA!H4678),DATA!H4678,"n/a")</f>
        <v>8362.4599999999991</v>
      </c>
      <c r="F3064" s="79">
        <f>+IF(ISNUMBER(DATA!I4678),DATA!I4678,"n/a")</f>
        <v>2.4344160000000001</v>
      </c>
      <c r="G3064" s="88">
        <f>+IF(ISNUMBER(DATA!J4678),DATA!J4678,"n/a")</f>
        <v>28473.040000000001</v>
      </c>
      <c r="H3064" s="79">
        <f>+IF(ISNUMBER(DATA!K4678),DATA!K4678,"n/a")</f>
        <v>1.9253819999999999</v>
      </c>
      <c r="I3064" s="88">
        <f>+IF(ISNUMBER(DATA!L4678),DATA!L4678,"n/a")</f>
        <v>41536.9</v>
      </c>
      <c r="J3064" s="79">
        <f>+IF(ISNUMBER(DATA!M4678),DATA!M4678,"n/a")</f>
        <v>1.23986</v>
      </c>
      <c r="K3064" s="88">
        <f>+IF(ISNUMBER(DATA!N4678),DATA!N4678,"n/a")</f>
        <v>54585.99</v>
      </c>
      <c r="L3064" s="79">
        <f>+IF(ISNUMBER(DATA!O4678),DATA!O4678,"n/a")</f>
        <v>0.68517799999999995</v>
      </c>
      <c r="M3064" s="68"/>
      <c r="N3064" s="68"/>
      <c r="O3064" s="68"/>
      <c r="P3064" s="68"/>
      <c r="Q3064" s="68"/>
      <c r="S3064" s="72"/>
      <c r="U3064" s="72"/>
      <c r="W3064" s="72"/>
      <c r="Y3064" s="72"/>
    </row>
    <row r="3065" spans="1:25" s="71" customFormat="1" x14ac:dyDescent="0.2">
      <c r="A3065" s="68" t="s">
        <v>28</v>
      </c>
      <c r="B3065" s="68" t="s">
        <v>23</v>
      </c>
      <c r="C3065" s="68" t="s">
        <v>25</v>
      </c>
      <c r="D3065" s="68" t="s">
        <v>352</v>
      </c>
      <c r="E3065" s="88">
        <f>+IF(ISNUMBER(DATA!H4679),DATA!H4679,"n/a")</f>
        <v>4217.1000000000004</v>
      </c>
      <c r="F3065" s="79">
        <f>+IF(ISNUMBER(DATA!I4679),DATA!I4679,"n/a")</f>
        <v>-7.4886999999999995E-2</v>
      </c>
      <c r="G3065" s="88">
        <f>+IF(ISNUMBER(DATA!J4679),DATA!J4679,"n/a")</f>
        <v>16204.39</v>
      </c>
      <c r="H3065" s="79">
        <f>+IF(ISNUMBER(DATA!K4679),DATA!K4679,"n/a")</f>
        <v>0.22798299999999999</v>
      </c>
      <c r="I3065" s="88">
        <f>+IF(ISNUMBER(DATA!L4679),DATA!L4679,"n/a")</f>
        <v>37230.949999999997</v>
      </c>
      <c r="J3065" s="79">
        <f>+IF(ISNUMBER(DATA!M4679),DATA!M4679,"n/a")</f>
        <v>0.59650499999999995</v>
      </c>
      <c r="K3065" s="88">
        <f>+IF(ISNUMBER(DATA!N4679),DATA!N4679,"n/a")</f>
        <v>76174.64</v>
      </c>
      <c r="L3065" s="79">
        <f>+IF(ISNUMBER(DATA!O4679),DATA!O4679,"n/a")</f>
        <v>0.69205300000000003</v>
      </c>
      <c r="M3065" s="68"/>
      <c r="N3065" s="68"/>
      <c r="O3065" s="68"/>
      <c r="P3065" s="68"/>
      <c r="Q3065" s="68"/>
      <c r="S3065" s="72"/>
      <c r="U3065" s="72"/>
      <c r="W3065" s="72"/>
      <c r="Y3065" s="72"/>
    </row>
    <row r="3066" spans="1:25" x14ac:dyDescent="0.2">
      <c r="E3066" s="102"/>
      <c r="F3066" s="104"/>
      <c r="G3066" s="102"/>
      <c r="H3066" s="104"/>
      <c r="I3066" s="102"/>
      <c r="J3066" s="104"/>
      <c r="K3066" s="102"/>
      <c r="L3066" s="104"/>
    </row>
    <row r="3067" spans="1:25" s="71" customFormat="1" x14ac:dyDescent="0.2">
      <c r="A3067" s="68" t="s">
        <v>28</v>
      </c>
      <c r="B3067" s="68" t="s">
        <v>23</v>
      </c>
      <c r="C3067" s="68" t="s">
        <v>10</v>
      </c>
      <c r="D3067" s="68" t="s">
        <v>278</v>
      </c>
      <c r="E3067" s="89">
        <f>+IF(ISNUMBER(DATA!H4689),DATA!H4689,"n/a")</f>
        <v>5.6955</v>
      </c>
      <c r="F3067" s="79">
        <f>+IF(ISNUMBER(DATA!I4689),DATA!I4689,"n/a")</f>
        <v>2.9558000000000001E-2</v>
      </c>
      <c r="G3067" s="89">
        <f>+IF(ISNUMBER(DATA!J4689),DATA!J4689,"n/a")</f>
        <v>5.044403</v>
      </c>
      <c r="H3067" s="79">
        <f>+IF(ISNUMBER(DATA!K4689),DATA!K4689,"n/a")</f>
        <v>-3.5545E-2</v>
      </c>
      <c r="I3067" s="89">
        <f>+IF(ISNUMBER(DATA!L4689),DATA!L4689,"n/a")</f>
        <v>5.0679600000000002</v>
      </c>
      <c r="J3067" s="79">
        <f>+IF(ISNUMBER(DATA!M4689),DATA!M4689,"n/a")</f>
        <v>-2.6294999999999999E-2</v>
      </c>
      <c r="K3067" s="89">
        <f>+IF(ISNUMBER(DATA!N4689),DATA!N4689,"n/a")</f>
        <v>5.1755959999999996</v>
      </c>
      <c r="L3067" s="79">
        <f>+IF(ISNUMBER(DATA!O4689),DATA!O4689,"n/a")</f>
        <v>-1.915E-2</v>
      </c>
      <c r="M3067" s="68"/>
      <c r="N3067" s="68"/>
      <c r="O3067" s="68"/>
      <c r="P3067" s="68"/>
      <c r="Q3067" s="68"/>
      <c r="S3067" s="72"/>
      <c r="U3067" s="72"/>
      <c r="W3067" s="72"/>
      <c r="Y3067" s="72"/>
    </row>
    <row r="3068" spans="1:25" s="71" customFormat="1" x14ac:dyDescent="0.2">
      <c r="A3068" s="68" t="s">
        <v>28</v>
      </c>
      <c r="B3068" s="68" t="s">
        <v>23</v>
      </c>
      <c r="C3068" s="68" t="s">
        <v>10</v>
      </c>
      <c r="D3068" s="68" t="s">
        <v>279</v>
      </c>
      <c r="E3068" s="89">
        <f>+IF(ISNUMBER(DATA!H4690),DATA!H4690,"n/a")</f>
        <v>4.9456259999999999</v>
      </c>
      <c r="F3068" s="79">
        <f>+IF(ISNUMBER(DATA!I4690),DATA!I4690,"n/a")</f>
        <v>-0.24288100000000001</v>
      </c>
      <c r="G3068" s="89">
        <f>+IF(ISNUMBER(DATA!J4690),DATA!J4690,"n/a")</f>
        <v>5.0687920000000002</v>
      </c>
      <c r="H3068" s="79">
        <f>+IF(ISNUMBER(DATA!K4690),DATA!K4690,"n/a")</f>
        <v>-0.232739</v>
      </c>
      <c r="I3068" s="89">
        <f>+IF(ISNUMBER(DATA!L4690),DATA!L4690,"n/a")</f>
        <v>4.9830189999999996</v>
      </c>
      <c r="J3068" s="79">
        <f>+IF(ISNUMBER(DATA!M4690),DATA!M4690,"n/a")</f>
        <v>-0.32592100000000002</v>
      </c>
      <c r="K3068" s="89">
        <f>+IF(ISNUMBER(DATA!N4690),DATA!N4690,"n/a")</f>
        <v>5.0254820000000002</v>
      </c>
      <c r="L3068" s="79">
        <f>+IF(ISNUMBER(DATA!O4690),DATA!O4690,"n/a")</f>
        <v>-0.36114000000000002</v>
      </c>
      <c r="M3068" s="68"/>
      <c r="N3068" s="68"/>
      <c r="O3068" s="68"/>
      <c r="P3068" s="68"/>
      <c r="Q3068" s="68"/>
      <c r="S3068" s="72"/>
      <c r="U3068" s="72"/>
      <c r="W3068" s="72"/>
      <c r="Y3068" s="72"/>
    </row>
    <row r="3069" spans="1:25" s="71" customFormat="1" x14ac:dyDescent="0.2">
      <c r="A3069" s="68" t="s">
        <v>28</v>
      </c>
      <c r="B3069" s="68" t="s">
        <v>23</v>
      </c>
      <c r="C3069" s="68" t="s">
        <v>10</v>
      </c>
      <c r="D3069" s="68" t="s">
        <v>280</v>
      </c>
      <c r="E3069" s="89">
        <f>+IF(ISNUMBER(DATA!H4691),DATA!H4691,"n/a")</f>
        <v>7.2958290000000003</v>
      </c>
      <c r="F3069" s="79">
        <f>+IF(ISNUMBER(DATA!I4691),DATA!I4691,"n/a")</f>
        <v>-4.5189E-2</v>
      </c>
      <c r="G3069" s="89">
        <f>+IF(ISNUMBER(DATA!J4691),DATA!J4691,"n/a")</f>
        <v>7.292198</v>
      </c>
      <c r="H3069" s="79">
        <f>+IF(ISNUMBER(DATA!K4691),DATA!K4691,"n/a")</f>
        <v>-7.3311000000000001E-2</v>
      </c>
      <c r="I3069" s="89">
        <f>+IF(ISNUMBER(DATA!L4691),DATA!L4691,"n/a")</f>
        <v>7.4387429999999997</v>
      </c>
      <c r="J3069" s="79">
        <f>+IF(ISNUMBER(DATA!M4691),DATA!M4691,"n/a")</f>
        <v>-8.2987000000000005E-2</v>
      </c>
      <c r="K3069" s="89">
        <f>+IF(ISNUMBER(DATA!N4691),DATA!N4691,"n/a")</f>
        <v>7.50631</v>
      </c>
      <c r="L3069" s="79">
        <f>+IF(ISNUMBER(DATA!O4691),DATA!O4691,"n/a")</f>
        <v>-8.9140999999999998E-2</v>
      </c>
      <c r="M3069" s="68"/>
      <c r="N3069" s="68"/>
      <c r="O3069" s="68"/>
      <c r="P3069" s="68"/>
      <c r="Q3069" s="68"/>
      <c r="S3069" s="72"/>
      <c r="U3069" s="72"/>
      <c r="W3069" s="72"/>
      <c r="Y3069" s="72"/>
    </row>
    <row r="3070" spans="1:25" s="71" customFormat="1" x14ac:dyDescent="0.2">
      <c r="A3070" s="68" t="s">
        <v>28</v>
      </c>
      <c r="B3070" s="68" t="s">
        <v>23</v>
      </c>
      <c r="C3070" s="68" t="s">
        <v>10</v>
      </c>
      <c r="D3070" s="68" t="s">
        <v>281</v>
      </c>
      <c r="E3070" s="89">
        <f>+IF(ISNUMBER(DATA!H4692),DATA!H4692,"n/a")</f>
        <v>5.1077859999999999</v>
      </c>
      <c r="F3070" s="79">
        <f>+IF(ISNUMBER(DATA!I4692),DATA!I4692,"n/a")</f>
        <v>-7.3791999999999996E-2</v>
      </c>
      <c r="G3070" s="89">
        <f>+IF(ISNUMBER(DATA!J4692),DATA!J4692,"n/a")</f>
        <v>5.1851589999999996</v>
      </c>
      <c r="H3070" s="79">
        <f>+IF(ISNUMBER(DATA!K4692),DATA!K4692,"n/a")</f>
        <v>-6.7254999999999995E-2</v>
      </c>
      <c r="I3070" s="89">
        <f>+IF(ISNUMBER(DATA!L4692),DATA!L4692,"n/a")</f>
        <v>5.0586219999999997</v>
      </c>
      <c r="J3070" s="79">
        <f>+IF(ISNUMBER(DATA!M4692),DATA!M4692,"n/a")</f>
        <v>-0.19117400000000001</v>
      </c>
      <c r="K3070" s="89">
        <f>+IF(ISNUMBER(DATA!N4692),DATA!N4692,"n/a")</f>
        <v>5.0737459999999999</v>
      </c>
      <c r="L3070" s="79">
        <f>+IF(ISNUMBER(DATA!O4692),DATA!O4692,"n/a")</f>
        <v>-0.25644499999999998</v>
      </c>
      <c r="M3070" s="68"/>
      <c r="N3070" s="68"/>
      <c r="O3070" s="68"/>
      <c r="P3070" s="68"/>
      <c r="Q3070" s="68"/>
      <c r="S3070" s="72"/>
      <c r="U3070" s="72"/>
      <c r="W3070" s="72"/>
      <c r="Y3070" s="72"/>
    </row>
    <row r="3071" spans="1:25" s="71" customFormat="1" x14ac:dyDescent="0.2">
      <c r="A3071" s="68" t="s">
        <v>28</v>
      </c>
      <c r="B3071" s="68" t="s">
        <v>23</v>
      </c>
      <c r="C3071" s="68" t="s">
        <v>10</v>
      </c>
      <c r="D3071" s="68" t="s">
        <v>282</v>
      </c>
      <c r="E3071" s="89">
        <f>+IF(ISNUMBER(DATA!H4693),DATA!H4693,"n/a")</f>
        <v>4.0601989999999999</v>
      </c>
      <c r="F3071" s="79">
        <f>+IF(ISNUMBER(DATA!I4693),DATA!I4693,"n/a")</f>
        <v>-0.48960300000000001</v>
      </c>
      <c r="G3071" s="89">
        <f>+IF(ISNUMBER(DATA!J4693),DATA!J4693,"n/a")</f>
        <v>4.1450360000000002</v>
      </c>
      <c r="H3071" s="79">
        <f>+IF(ISNUMBER(DATA!K4693),DATA!K4693,"n/a")</f>
        <v>-0.46254699999999999</v>
      </c>
      <c r="I3071" s="89">
        <f>+IF(ISNUMBER(DATA!L4693),DATA!L4693,"n/a")</f>
        <v>4.465484</v>
      </c>
      <c r="J3071" s="79">
        <f>+IF(ISNUMBER(DATA!M4693),DATA!M4693,"n/a")</f>
        <v>-0.41885800000000001</v>
      </c>
      <c r="K3071" s="89">
        <f>+IF(ISNUMBER(DATA!N4693),DATA!N4693,"n/a")</f>
        <v>5.2020720000000003</v>
      </c>
      <c r="L3071" s="79">
        <f>+IF(ISNUMBER(DATA!O4693),DATA!O4693,"n/a")</f>
        <v>-0.31167499999999998</v>
      </c>
      <c r="M3071" s="68"/>
      <c r="N3071" s="68"/>
      <c r="O3071" s="68"/>
      <c r="P3071" s="68"/>
      <c r="Q3071" s="68"/>
      <c r="S3071" s="72"/>
      <c r="U3071" s="72"/>
      <c r="W3071" s="72"/>
      <c r="Y3071" s="72"/>
    </row>
    <row r="3072" spans="1:25" s="71" customFormat="1" x14ac:dyDescent="0.2">
      <c r="A3072" s="68" t="s">
        <v>28</v>
      </c>
      <c r="B3072" s="68" t="s">
        <v>23</v>
      </c>
      <c r="C3072" s="68" t="s">
        <v>10</v>
      </c>
      <c r="D3072" s="68" t="s">
        <v>283</v>
      </c>
      <c r="E3072" s="89">
        <f>+IF(ISNUMBER(DATA!H4694),DATA!H4694,"n/a")</f>
        <v>7.180167</v>
      </c>
      <c r="F3072" s="79">
        <f>+IF(ISNUMBER(DATA!I4694),DATA!I4694,"n/a")</f>
        <v>1.462E-3</v>
      </c>
      <c r="G3072" s="89">
        <f>+IF(ISNUMBER(DATA!J4694),DATA!J4694,"n/a")</f>
        <v>7.1622690000000002</v>
      </c>
      <c r="H3072" s="79">
        <f>+IF(ISNUMBER(DATA!K4694),DATA!K4694,"n/a")</f>
        <v>2.9881999999999999E-2</v>
      </c>
      <c r="I3072" s="89">
        <f>+IF(ISNUMBER(DATA!L4694),DATA!L4694,"n/a")</f>
        <v>7.2176419999999997</v>
      </c>
      <c r="J3072" s="79">
        <f>+IF(ISNUMBER(DATA!M4694),DATA!M4694,"n/a")</f>
        <v>1.3554999999999999E-2</v>
      </c>
      <c r="K3072" s="89">
        <f>+IF(ISNUMBER(DATA!N4694),DATA!N4694,"n/a")</f>
        <v>7.3365539999999996</v>
      </c>
      <c r="L3072" s="79">
        <f>+IF(ISNUMBER(DATA!O4694),DATA!O4694,"n/a")</f>
        <v>3.5825999999999997E-2</v>
      </c>
      <c r="M3072" s="68"/>
      <c r="N3072" s="68"/>
      <c r="O3072" s="68"/>
      <c r="P3072" s="68"/>
      <c r="Q3072" s="68"/>
      <c r="S3072" s="72"/>
      <c r="U3072" s="72"/>
      <c r="W3072" s="72"/>
      <c r="Y3072" s="72"/>
    </row>
    <row r="3073" spans="1:25" s="71" customFormat="1" x14ac:dyDescent="0.2">
      <c r="A3073" s="68" t="s">
        <v>28</v>
      </c>
      <c r="B3073" s="68" t="s">
        <v>23</v>
      </c>
      <c r="C3073" s="68" t="s">
        <v>10</v>
      </c>
      <c r="D3073" s="68" t="s">
        <v>284</v>
      </c>
      <c r="E3073" s="89">
        <f>+IF(ISNUMBER(DATA!H4695),DATA!H4695,"n/a")</f>
        <v>7.5339879999999999</v>
      </c>
      <c r="F3073" s="79">
        <f>+IF(ISNUMBER(DATA!I4695),DATA!I4695,"n/a")</f>
        <v>3.8207999999999999E-2</v>
      </c>
      <c r="G3073" s="89">
        <f>+IF(ISNUMBER(DATA!J4695),DATA!J4695,"n/a")</f>
        <v>7.5601269999999996</v>
      </c>
      <c r="H3073" s="79">
        <f>+IF(ISNUMBER(DATA!K4695),DATA!K4695,"n/a")</f>
        <v>3.6809999999999998E-3</v>
      </c>
      <c r="I3073" s="89">
        <f>+IF(ISNUMBER(DATA!L4695),DATA!L4695,"n/a")</f>
        <v>7.6695310000000001</v>
      </c>
      <c r="J3073" s="79">
        <f>+IF(ISNUMBER(DATA!M4695),DATA!M4695,"n/a")</f>
        <v>-2.1187000000000001E-2</v>
      </c>
      <c r="K3073" s="89">
        <f>+IF(ISNUMBER(DATA!N4695),DATA!N4695,"n/a")</f>
        <v>7.6465310000000004</v>
      </c>
      <c r="L3073" s="79">
        <f>+IF(ISNUMBER(DATA!O4695),DATA!O4695,"n/a")</f>
        <v>-5.0043999999999998E-2</v>
      </c>
      <c r="M3073" s="68"/>
      <c r="N3073" s="68"/>
      <c r="O3073" s="68"/>
      <c r="P3073" s="68"/>
      <c r="Q3073" s="68"/>
      <c r="S3073" s="72"/>
      <c r="U3073" s="72"/>
      <c r="W3073" s="72"/>
      <c r="Y3073" s="72"/>
    </row>
    <row r="3074" spans="1:25" s="71" customFormat="1" x14ac:dyDescent="0.2">
      <c r="A3074" s="68" t="s">
        <v>28</v>
      </c>
      <c r="B3074" s="68" t="s">
        <v>23</v>
      </c>
      <c r="C3074" s="68" t="s">
        <v>10</v>
      </c>
      <c r="D3074" s="68" t="s">
        <v>285</v>
      </c>
      <c r="E3074" s="89">
        <f>+IF(ISNUMBER(DATA!H4696),DATA!H4696,"n/a")</f>
        <v>6.8578789999999996</v>
      </c>
      <c r="F3074" s="79">
        <f>+IF(ISNUMBER(DATA!I4696),DATA!I4696,"n/a")</f>
        <v>5.7044999999999998E-2</v>
      </c>
      <c r="G3074" s="89">
        <f>+IF(ISNUMBER(DATA!J4696),DATA!J4696,"n/a")</f>
        <v>7.1209850000000001</v>
      </c>
      <c r="H3074" s="79">
        <f>+IF(ISNUMBER(DATA!K4696),DATA!K4696,"n/a")</f>
        <v>4.2226E-2</v>
      </c>
      <c r="I3074" s="89">
        <f>+IF(ISNUMBER(DATA!L4696),DATA!L4696,"n/a")</f>
        <v>6.9707850000000002</v>
      </c>
      <c r="J3074" s="79">
        <f>+IF(ISNUMBER(DATA!M4696),DATA!M4696,"n/a")</f>
        <v>-4.6934999999999998E-2</v>
      </c>
      <c r="K3074" s="89">
        <f>+IF(ISNUMBER(DATA!N4696),DATA!N4696,"n/a")</f>
        <v>6.7536519999999998</v>
      </c>
      <c r="L3074" s="79">
        <f>+IF(ISNUMBER(DATA!O4696),DATA!O4696,"n/a")</f>
        <v>-0.113469</v>
      </c>
      <c r="M3074" s="68"/>
      <c r="N3074" s="68"/>
      <c r="O3074" s="68"/>
      <c r="P3074" s="68"/>
      <c r="Q3074" s="68"/>
      <c r="S3074" s="72"/>
      <c r="U3074" s="72"/>
      <c r="W3074" s="72"/>
      <c r="Y3074" s="72"/>
    </row>
    <row r="3075" spans="1:25" s="71" customFormat="1" x14ac:dyDescent="0.2">
      <c r="A3075" s="68" t="s">
        <v>28</v>
      </c>
      <c r="B3075" s="68" t="s">
        <v>23</v>
      </c>
      <c r="C3075" s="68" t="s">
        <v>10</v>
      </c>
      <c r="D3075" s="68" t="s">
        <v>286</v>
      </c>
      <c r="E3075" s="89">
        <f>+IF(ISNUMBER(DATA!H4697),DATA!H4697,"n/a")</f>
        <v>4.5928639999999996</v>
      </c>
      <c r="F3075" s="79">
        <f>+IF(ISNUMBER(DATA!I4697),DATA!I4697,"n/a")</f>
        <v>-0.44836100000000001</v>
      </c>
      <c r="G3075" s="89">
        <f>+IF(ISNUMBER(DATA!J4697),DATA!J4697,"n/a")</f>
        <v>4.6870909999999997</v>
      </c>
      <c r="H3075" s="79">
        <f>+IF(ISNUMBER(DATA!K4697),DATA!K4697,"n/a")</f>
        <v>-0.43645600000000001</v>
      </c>
      <c r="I3075" s="89">
        <f>+IF(ISNUMBER(DATA!L4697),DATA!L4697,"n/a")</f>
        <v>4.3658340000000004</v>
      </c>
      <c r="J3075" s="79">
        <f>+IF(ISNUMBER(DATA!M4697),DATA!M4697,"n/a")</f>
        <v>-0.48274499999999998</v>
      </c>
      <c r="K3075" s="89">
        <f>+IF(ISNUMBER(DATA!N4697),DATA!N4697,"n/a")</f>
        <v>4.5311950000000003</v>
      </c>
      <c r="L3075" s="79">
        <f>+IF(ISNUMBER(DATA!O4697),DATA!O4697,"n/a")</f>
        <v>-0.46960000000000002</v>
      </c>
      <c r="M3075" s="68"/>
      <c r="N3075" s="68"/>
      <c r="O3075" s="68"/>
      <c r="P3075" s="68"/>
      <c r="Q3075" s="68"/>
      <c r="S3075" s="72"/>
      <c r="U3075" s="72"/>
      <c r="W3075" s="72"/>
      <c r="Y3075" s="72"/>
    </row>
    <row r="3076" spans="1:25" s="71" customFormat="1" x14ac:dyDescent="0.2">
      <c r="A3076" s="68" t="s">
        <v>28</v>
      </c>
      <c r="B3076" s="68" t="s">
        <v>23</v>
      </c>
      <c r="C3076" s="68" t="s">
        <v>10</v>
      </c>
      <c r="D3076" s="68" t="s">
        <v>287</v>
      </c>
      <c r="E3076" s="89">
        <f>+IF(ISNUMBER(DATA!H4698),DATA!H4698,"n/a")</f>
        <v>7.6577440000000001</v>
      </c>
      <c r="F3076" s="79">
        <f>+IF(ISNUMBER(DATA!I4698),DATA!I4698,"n/a")</f>
        <v>-8.9290999999999995E-2</v>
      </c>
      <c r="G3076" s="89">
        <f>+IF(ISNUMBER(DATA!J4698),DATA!J4698,"n/a")</f>
        <v>7.6174720000000002</v>
      </c>
      <c r="H3076" s="79">
        <f>+IF(ISNUMBER(DATA!K4698),DATA!K4698,"n/a")</f>
        <v>-6.8590999999999999E-2</v>
      </c>
      <c r="I3076" s="89">
        <f>+IF(ISNUMBER(DATA!L4698),DATA!L4698,"n/a")</f>
        <v>7.7434320000000003</v>
      </c>
      <c r="J3076" s="79">
        <f>+IF(ISNUMBER(DATA!M4698),DATA!M4698,"n/a")</f>
        <v>-7.6966999999999994E-2</v>
      </c>
      <c r="K3076" s="89">
        <f>+IF(ISNUMBER(DATA!N4698),DATA!N4698,"n/a")</f>
        <v>7.9775450000000001</v>
      </c>
      <c r="L3076" s="79">
        <f>+IF(ISNUMBER(DATA!O4698),DATA!O4698,"n/a")</f>
        <v>-6.3676999999999997E-2</v>
      </c>
      <c r="M3076" s="68"/>
      <c r="N3076" s="68"/>
      <c r="O3076" s="68"/>
      <c r="P3076" s="68"/>
      <c r="Q3076" s="68"/>
      <c r="S3076" s="72"/>
      <c r="U3076" s="72"/>
      <c r="W3076" s="72"/>
      <c r="Y3076" s="72"/>
    </row>
    <row r="3077" spans="1:25" s="71" customFormat="1" x14ac:dyDescent="0.2">
      <c r="A3077" s="68" t="s">
        <v>28</v>
      </c>
      <c r="B3077" s="68" t="s">
        <v>23</v>
      </c>
      <c r="C3077" s="68" t="s">
        <v>10</v>
      </c>
      <c r="D3077" s="68" t="s">
        <v>288</v>
      </c>
      <c r="E3077" s="89">
        <f>+IF(ISNUMBER(DATA!H4699),DATA!H4699,"n/a")</f>
        <v>6.2163279999999999</v>
      </c>
      <c r="F3077" s="79">
        <f>+IF(ISNUMBER(DATA!I4699),DATA!I4699,"n/a")</f>
        <v>-0.229435</v>
      </c>
      <c r="G3077" s="89">
        <f>+IF(ISNUMBER(DATA!J4699),DATA!J4699,"n/a")</f>
        <v>5.921246</v>
      </c>
      <c r="H3077" s="79">
        <f>+IF(ISNUMBER(DATA!K4699),DATA!K4699,"n/a")</f>
        <v>-0.25972800000000001</v>
      </c>
      <c r="I3077" s="89">
        <f>+IF(ISNUMBER(DATA!L4699),DATA!L4699,"n/a")</f>
        <v>6.0538369999999997</v>
      </c>
      <c r="J3077" s="79">
        <f>+IF(ISNUMBER(DATA!M4699),DATA!M4699,"n/a")</f>
        <v>-0.24674099999999999</v>
      </c>
      <c r="K3077" s="89">
        <f>+IF(ISNUMBER(DATA!N4699),DATA!N4699,"n/a")</f>
        <v>6.4623169999999996</v>
      </c>
      <c r="L3077" s="79">
        <f>+IF(ISNUMBER(DATA!O4699),DATA!O4699,"n/a")</f>
        <v>-0.19262699999999999</v>
      </c>
      <c r="M3077" s="68"/>
      <c r="N3077" s="68"/>
      <c r="O3077" s="68"/>
      <c r="P3077" s="68"/>
      <c r="Q3077" s="68"/>
      <c r="S3077" s="72"/>
      <c r="U3077" s="72"/>
      <c r="W3077" s="72"/>
      <c r="Y3077" s="72"/>
    </row>
    <row r="3078" spans="1:25" s="71" customFormat="1" x14ac:dyDescent="0.2">
      <c r="A3078" s="68" t="s">
        <v>28</v>
      </c>
      <c r="B3078" s="68" t="s">
        <v>23</v>
      </c>
      <c r="C3078" s="68" t="s">
        <v>10</v>
      </c>
      <c r="D3078" s="68" t="s">
        <v>289</v>
      </c>
      <c r="E3078" s="89">
        <f>+IF(ISNUMBER(DATA!H4700),DATA!H4700,"n/a")</f>
        <v>5.6675820000000003</v>
      </c>
      <c r="F3078" s="79">
        <f>+IF(ISNUMBER(DATA!I4700),DATA!I4700,"n/a")</f>
        <v>-0.27907900000000002</v>
      </c>
      <c r="G3078" s="89">
        <f>+IF(ISNUMBER(DATA!J4700),DATA!J4700,"n/a")</f>
        <v>5.7860389999999997</v>
      </c>
      <c r="H3078" s="79">
        <f>+IF(ISNUMBER(DATA!K4700),DATA!K4700,"n/a")</f>
        <v>-0.25189699999999998</v>
      </c>
      <c r="I3078" s="89">
        <f>+IF(ISNUMBER(DATA!L4700),DATA!L4700,"n/a")</f>
        <v>5.590071</v>
      </c>
      <c r="J3078" s="79">
        <f>+IF(ISNUMBER(DATA!M4700),DATA!M4700,"n/a")</f>
        <v>-0.30690099999999998</v>
      </c>
      <c r="K3078" s="89">
        <f>+IF(ISNUMBER(DATA!N4700),DATA!N4700,"n/a")</f>
        <v>5.7064459999999997</v>
      </c>
      <c r="L3078" s="79">
        <f>+IF(ISNUMBER(DATA!O4700),DATA!O4700,"n/a")</f>
        <v>-0.32682600000000001</v>
      </c>
      <c r="M3078" s="68"/>
      <c r="N3078" s="68"/>
      <c r="O3078" s="68"/>
      <c r="P3078" s="68"/>
      <c r="Q3078" s="68"/>
      <c r="S3078" s="72"/>
      <c r="U3078" s="72"/>
      <c r="W3078" s="72"/>
      <c r="Y3078" s="72"/>
    </row>
    <row r="3079" spans="1:25" s="71" customFormat="1" x14ac:dyDescent="0.2">
      <c r="A3079" s="68" t="s">
        <v>28</v>
      </c>
      <c r="B3079" s="68" t="s">
        <v>23</v>
      </c>
      <c r="C3079" s="68" t="s">
        <v>10</v>
      </c>
      <c r="D3079" s="68" t="s">
        <v>290</v>
      </c>
      <c r="E3079" s="89">
        <f>+IF(ISNUMBER(DATA!H4701),DATA!H4701,"n/a")</f>
        <v>5.617292</v>
      </c>
      <c r="F3079" s="79">
        <f>+IF(ISNUMBER(DATA!I4701),DATA!I4701,"n/a")</f>
        <v>-0.25439699999999998</v>
      </c>
      <c r="G3079" s="89">
        <f>+IF(ISNUMBER(DATA!J4701),DATA!J4701,"n/a")</f>
        <v>5.8400740000000004</v>
      </c>
      <c r="H3079" s="79">
        <f>+IF(ISNUMBER(DATA!K4701),DATA!K4701,"n/a")</f>
        <v>-0.17018900000000001</v>
      </c>
      <c r="I3079" s="89">
        <f>+IF(ISNUMBER(DATA!L4701),DATA!L4701,"n/a")</f>
        <v>5.9211159999999996</v>
      </c>
      <c r="J3079" s="79">
        <f>+IF(ISNUMBER(DATA!M4701),DATA!M4701,"n/a")</f>
        <v>-0.24736900000000001</v>
      </c>
      <c r="K3079" s="89">
        <f>+IF(ISNUMBER(DATA!N4701),DATA!N4701,"n/a")</f>
        <v>6.2405900000000001</v>
      </c>
      <c r="L3079" s="79">
        <f>+IF(ISNUMBER(DATA!O4701),DATA!O4701,"n/a")</f>
        <v>-0.20344899999999999</v>
      </c>
      <c r="M3079" s="68"/>
      <c r="N3079" s="68"/>
      <c r="O3079" s="68"/>
      <c r="P3079" s="68"/>
      <c r="Q3079" s="68"/>
      <c r="S3079" s="72"/>
      <c r="U3079" s="72"/>
      <c r="W3079" s="72"/>
      <c r="Y3079" s="72"/>
    </row>
    <row r="3080" spans="1:25" s="71" customFormat="1" x14ac:dyDescent="0.2">
      <c r="A3080" s="68" t="s">
        <v>28</v>
      </c>
      <c r="B3080" s="68" t="s">
        <v>23</v>
      </c>
      <c r="C3080" s="68" t="s">
        <v>10</v>
      </c>
      <c r="D3080" s="68" t="s">
        <v>291</v>
      </c>
      <c r="E3080" s="89">
        <f>+IF(ISNUMBER(DATA!H4702),DATA!H4702,"n/a")</f>
        <v>6.2075480000000001</v>
      </c>
      <c r="F3080" s="79">
        <f>+IF(ISNUMBER(DATA!I4702),DATA!I4702,"n/a")</f>
        <v>-0.24701799999999999</v>
      </c>
      <c r="G3080" s="89">
        <f>+IF(ISNUMBER(DATA!J4702),DATA!J4702,"n/a")</f>
        <v>6.046513</v>
      </c>
      <c r="H3080" s="79">
        <f>+IF(ISNUMBER(DATA!K4702),DATA!K4702,"n/a")</f>
        <v>-0.25054100000000001</v>
      </c>
      <c r="I3080" s="89">
        <f>+IF(ISNUMBER(DATA!L4702),DATA!L4702,"n/a")</f>
        <v>6.2648489999999999</v>
      </c>
      <c r="J3080" s="79">
        <f>+IF(ISNUMBER(DATA!M4702),DATA!M4702,"n/a")</f>
        <v>-0.231327</v>
      </c>
      <c r="K3080" s="89">
        <f>+IF(ISNUMBER(DATA!N4702),DATA!N4702,"n/a")</f>
        <v>6.7857690000000002</v>
      </c>
      <c r="L3080" s="79">
        <f>+IF(ISNUMBER(DATA!O4702),DATA!O4702,"n/a")</f>
        <v>-0.16950299999999999</v>
      </c>
      <c r="M3080" s="68"/>
      <c r="N3080" s="68"/>
      <c r="O3080" s="68"/>
      <c r="P3080" s="68"/>
      <c r="Q3080" s="68"/>
      <c r="S3080" s="72"/>
      <c r="U3080" s="72"/>
      <c r="W3080" s="72"/>
      <c r="Y3080" s="72"/>
    </row>
    <row r="3081" spans="1:25" s="71" customFormat="1" x14ac:dyDescent="0.2">
      <c r="A3081" s="68" t="s">
        <v>28</v>
      </c>
      <c r="B3081" s="68" t="s">
        <v>23</v>
      </c>
      <c r="C3081" s="68" t="s">
        <v>10</v>
      </c>
      <c r="D3081" s="68" t="s">
        <v>292</v>
      </c>
      <c r="E3081" s="89">
        <f>+IF(ISNUMBER(DATA!H4703),DATA!H4703,"n/a")</f>
        <v>5.6867559999999999</v>
      </c>
      <c r="F3081" s="79">
        <f>+IF(ISNUMBER(DATA!I4703),DATA!I4703,"n/a")</f>
        <v>-0.29616199999999998</v>
      </c>
      <c r="G3081" s="89">
        <f>+IF(ISNUMBER(DATA!J4703),DATA!J4703,"n/a")</f>
        <v>5.8252199999999998</v>
      </c>
      <c r="H3081" s="79">
        <f>+IF(ISNUMBER(DATA!K4703),DATA!K4703,"n/a")</f>
        <v>-0.242454</v>
      </c>
      <c r="I3081" s="89">
        <f>+IF(ISNUMBER(DATA!L4703),DATA!L4703,"n/a")</f>
        <v>5.7765709999999997</v>
      </c>
      <c r="J3081" s="79">
        <f>+IF(ISNUMBER(DATA!M4703),DATA!M4703,"n/a")</f>
        <v>-0.25885000000000002</v>
      </c>
      <c r="K3081" s="89">
        <f>+IF(ISNUMBER(DATA!N4703),DATA!N4703,"n/a")</f>
        <v>6.1900570000000004</v>
      </c>
      <c r="L3081" s="79">
        <f>+IF(ISNUMBER(DATA!O4703),DATA!O4703,"n/a")</f>
        <v>-0.20766299999999999</v>
      </c>
      <c r="M3081" s="68"/>
      <c r="N3081" s="68"/>
      <c r="O3081" s="68"/>
      <c r="P3081" s="68"/>
      <c r="Q3081" s="68"/>
      <c r="S3081" s="72"/>
      <c r="U3081" s="72"/>
      <c r="W3081" s="72"/>
      <c r="Y3081" s="72"/>
    </row>
    <row r="3082" spans="1:25" s="71" customFormat="1" x14ac:dyDescent="0.2">
      <c r="A3082" s="68" t="s">
        <v>28</v>
      </c>
      <c r="B3082" s="68" t="s">
        <v>23</v>
      </c>
      <c r="C3082" s="68" t="s">
        <v>10</v>
      </c>
      <c r="D3082" s="68" t="s">
        <v>293</v>
      </c>
      <c r="E3082" s="89">
        <f>+IF(ISNUMBER(DATA!H4704),DATA!H4704,"n/a")</f>
        <v>6.6616609999999996</v>
      </c>
      <c r="F3082" s="79">
        <f>+IF(ISNUMBER(DATA!I4704),DATA!I4704,"n/a")</f>
        <v>-2.1295000000000001E-2</v>
      </c>
      <c r="G3082" s="89">
        <f>+IF(ISNUMBER(DATA!J4704),DATA!J4704,"n/a")</f>
        <v>6.4083750000000004</v>
      </c>
      <c r="H3082" s="79">
        <f>+IF(ISNUMBER(DATA!K4704),DATA!K4704,"n/a")</f>
        <v>-2.7337E-2</v>
      </c>
      <c r="I3082" s="89">
        <f>+IF(ISNUMBER(DATA!L4704),DATA!L4704,"n/a")</f>
        <v>6.4620340000000001</v>
      </c>
      <c r="J3082" s="79">
        <f>+IF(ISNUMBER(DATA!M4704),DATA!M4704,"n/a")</f>
        <v>-2.4421000000000002E-2</v>
      </c>
      <c r="K3082" s="89">
        <f>+IF(ISNUMBER(DATA!N4704),DATA!N4704,"n/a")</f>
        <v>6.5319099999999999</v>
      </c>
      <c r="L3082" s="79">
        <f>+IF(ISNUMBER(DATA!O4704),DATA!O4704,"n/a")</f>
        <v>-1.8161E-2</v>
      </c>
      <c r="M3082" s="68"/>
      <c r="N3082" s="68"/>
      <c r="O3082" s="68"/>
      <c r="P3082" s="68"/>
      <c r="Q3082" s="68"/>
      <c r="S3082" s="72"/>
      <c r="U3082" s="72"/>
      <c r="W3082" s="72"/>
      <c r="Y3082" s="72"/>
    </row>
    <row r="3083" spans="1:25" s="71" customFormat="1" x14ac:dyDescent="0.2">
      <c r="A3083" s="68" t="s">
        <v>28</v>
      </c>
      <c r="B3083" s="68" t="s">
        <v>23</v>
      </c>
      <c r="C3083" s="68" t="s">
        <v>10</v>
      </c>
      <c r="D3083" s="68" t="s">
        <v>294</v>
      </c>
      <c r="E3083" s="89">
        <f>+IF(ISNUMBER(DATA!H4705),DATA!H4705,"n/a")</f>
        <v>8.0224510000000002</v>
      </c>
      <c r="F3083" s="79">
        <f>+IF(ISNUMBER(DATA!I4705),DATA!I4705,"n/a")</f>
        <v>5.3767000000000002E-2</v>
      </c>
      <c r="G3083" s="89">
        <f>+IF(ISNUMBER(DATA!J4705),DATA!J4705,"n/a")</f>
        <v>7.3589779999999996</v>
      </c>
      <c r="H3083" s="79">
        <f>+IF(ISNUMBER(DATA!K4705),DATA!K4705,"n/a")</f>
        <v>3.1437E-2</v>
      </c>
      <c r="I3083" s="89">
        <f>+IF(ISNUMBER(DATA!L4705),DATA!L4705,"n/a")</f>
        <v>7.3833539999999998</v>
      </c>
      <c r="J3083" s="79">
        <f>+IF(ISNUMBER(DATA!M4705),DATA!M4705,"n/a")</f>
        <v>4.2500000000000003E-2</v>
      </c>
      <c r="K3083" s="89">
        <f>+IF(ISNUMBER(DATA!N4705),DATA!N4705,"n/a")</f>
        <v>7.3870209999999998</v>
      </c>
      <c r="L3083" s="79">
        <f>+IF(ISNUMBER(DATA!O4705),DATA!O4705,"n/a")</f>
        <v>3.0641999999999999E-2</v>
      </c>
      <c r="M3083" s="68"/>
      <c r="N3083" s="68"/>
      <c r="O3083" s="68"/>
      <c r="P3083" s="68"/>
      <c r="Q3083" s="68"/>
      <c r="S3083" s="72"/>
      <c r="U3083" s="72"/>
      <c r="W3083" s="72"/>
      <c r="Y3083" s="72"/>
    </row>
    <row r="3084" spans="1:25" s="71" customFormat="1" x14ac:dyDescent="0.2">
      <c r="A3084" s="68" t="s">
        <v>28</v>
      </c>
      <c r="B3084" s="68" t="s">
        <v>23</v>
      </c>
      <c r="C3084" s="68" t="s">
        <v>10</v>
      </c>
      <c r="D3084" s="68" t="s">
        <v>295</v>
      </c>
      <c r="E3084" s="89">
        <f>+IF(ISNUMBER(DATA!H4706),DATA!H4706,"n/a")</f>
        <v>5.5466550000000003</v>
      </c>
      <c r="F3084" s="79">
        <f>+IF(ISNUMBER(DATA!I4706),DATA!I4706,"n/a")</f>
        <v>-0.212284</v>
      </c>
      <c r="G3084" s="89">
        <f>+IF(ISNUMBER(DATA!J4706),DATA!J4706,"n/a")</f>
        <v>5.5214499999999997</v>
      </c>
      <c r="H3084" s="79">
        <f>+IF(ISNUMBER(DATA!K4706),DATA!K4706,"n/a")</f>
        <v>-0.20282500000000001</v>
      </c>
      <c r="I3084" s="89">
        <f>+IF(ISNUMBER(DATA!L4706),DATA!L4706,"n/a")</f>
        <v>5.3132250000000001</v>
      </c>
      <c r="J3084" s="79">
        <f>+IF(ISNUMBER(DATA!M4706),DATA!M4706,"n/a")</f>
        <v>-0.30443100000000001</v>
      </c>
      <c r="K3084" s="89">
        <f>+IF(ISNUMBER(DATA!N4706),DATA!N4706,"n/a")</f>
        <v>5.4184530000000004</v>
      </c>
      <c r="L3084" s="79">
        <f>+IF(ISNUMBER(DATA!O4706),DATA!O4706,"n/a")</f>
        <v>-0.34945999999999999</v>
      </c>
      <c r="M3084" s="68"/>
      <c r="N3084" s="68"/>
      <c r="O3084" s="68"/>
      <c r="P3084" s="68"/>
      <c r="Q3084" s="68"/>
      <c r="S3084" s="72"/>
      <c r="U3084" s="72"/>
      <c r="W3084" s="72"/>
      <c r="Y3084" s="72"/>
    </row>
    <row r="3085" spans="1:25" s="71" customFormat="1" x14ac:dyDescent="0.2">
      <c r="A3085" s="68" t="s">
        <v>28</v>
      </c>
      <c r="B3085" s="68" t="s">
        <v>23</v>
      </c>
      <c r="C3085" s="68" t="s">
        <v>10</v>
      </c>
      <c r="D3085" s="68" t="s">
        <v>296</v>
      </c>
      <c r="E3085" s="89">
        <f>+IF(ISNUMBER(DATA!H4707),DATA!H4707,"n/a")</f>
        <v>5.5317129999999999</v>
      </c>
      <c r="F3085" s="79">
        <f>+IF(ISNUMBER(DATA!I4707),DATA!I4707,"n/a")</f>
        <v>-0.36654500000000001</v>
      </c>
      <c r="G3085" s="89">
        <f>+IF(ISNUMBER(DATA!J4707),DATA!J4707,"n/a")</f>
        <v>5.7923920000000004</v>
      </c>
      <c r="H3085" s="79">
        <f>+IF(ISNUMBER(DATA!K4707),DATA!K4707,"n/a")</f>
        <v>-0.30228899999999997</v>
      </c>
      <c r="I3085" s="89">
        <f>+IF(ISNUMBER(DATA!L4707),DATA!L4707,"n/a")</f>
        <v>5.7073460000000003</v>
      </c>
      <c r="J3085" s="79">
        <f>+IF(ISNUMBER(DATA!M4707),DATA!M4707,"n/a")</f>
        <v>-0.32033600000000001</v>
      </c>
      <c r="K3085" s="89">
        <f>+IF(ISNUMBER(DATA!N4707),DATA!N4707,"n/a")</f>
        <v>5.9210539999999998</v>
      </c>
      <c r="L3085" s="79">
        <f>+IF(ISNUMBER(DATA!O4707),DATA!O4707,"n/a")</f>
        <v>-0.30236499999999999</v>
      </c>
      <c r="M3085" s="68"/>
      <c r="N3085" s="68"/>
      <c r="O3085" s="68"/>
      <c r="P3085" s="68"/>
      <c r="Q3085" s="68"/>
      <c r="S3085" s="72"/>
      <c r="U3085" s="72"/>
      <c r="W3085" s="72"/>
      <c r="Y3085" s="72"/>
    </row>
    <row r="3086" spans="1:25" s="71" customFormat="1" x14ac:dyDescent="0.2">
      <c r="A3086" s="68" t="s">
        <v>28</v>
      </c>
      <c r="B3086" s="68" t="s">
        <v>23</v>
      </c>
      <c r="C3086" s="68" t="s">
        <v>10</v>
      </c>
      <c r="D3086" s="68" t="s">
        <v>297</v>
      </c>
      <c r="E3086" s="89">
        <f>+IF(ISNUMBER(DATA!H4708),DATA!H4708,"n/a")</f>
        <v>5.7930890000000002</v>
      </c>
      <c r="F3086" s="79">
        <f>+IF(ISNUMBER(DATA!I4708),DATA!I4708,"n/a")</f>
        <v>-0.10967200000000001</v>
      </c>
      <c r="G3086" s="89">
        <f>+IF(ISNUMBER(DATA!J4708),DATA!J4708,"n/a")</f>
        <v>5.9360970000000002</v>
      </c>
      <c r="H3086" s="79">
        <f>+IF(ISNUMBER(DATA!K4708),DATA!K4708,"n/a")</f>
        <v>-7.4628E-2</v>
      </c>
      <c r="I3086" s="89">
        <f>+IF(ISNUMBER(DATA!L4708),DATA!L4708,"n/a")</f>
        <v>5.8800990000000004</v>
      </c>
      <c r="J3086" s="79">
        <f>+IF(ISNUMBER(DATA!M4708),DATA!M4708,"n/a")</f>
        <v>-0.16400600000000001</v>
      </c>
      <c r="K3086" s="89">
        <f>+IF(ISNUMBER(DATA!N4708),DATA!N4708,"n/a")</f>
        <v>5.8726339999999997</v>
      </c>
      <c r="L3086" s="79">
        <f>+IF(ISNUMBER(DATA!O4708),DATA!O4708,"n/a")</f>
        <v>-0.20225899999999999</v>
      </c>
      <c r="M3086" s="68"/>
      <c r="N3086" s="68"/>
      <c r="O3086" s="68"/>
      <c r="P3086" s="68"/>
      <c r="Q3086" s="68"/>
      <c r="S3086" s="72"/>
      <c r="U3086" s="72"/>
      <c r="W3086" s="72"/>
      <c r="Y3086" s="72"/>
    </row>
    <row r="3087" spans="1:25" s="71" customFormat="1" x14ac:dyDescent="0.2">
      <c r="A3087" s="68" t="s">
        <v>28</v>
      </c>
      <c r="B3087" s="68" t="s">
        <v>23</v>
      </c>
      <c r="C3087" s="68" t="s">
        <v>10</v>
      </c>
      <c r="D3087" s="68" t="s">
        <v>298</v>
      </c>
      <c r="E3087" s="89">
        <f>+IF(ISNUMBER(DATA!H4709),DATA!H4709,"n/a")</f>
        <v>8.2544489999999993</v>
      </c>
      <c r="F3087" s="79">
        <f>+IF(ISNUMBER(DATA!I4709),DATA!I4709,"n/a")</f>
        <v>-0.13173099999999999</v>
      </c>
      <c r="G3087" s="89">
        <f>+IF(ISNUMBER(DATA!J4709),DATA!J4709,"n/a")</f>
        <v>8.2228080000000006</v>
      </c>
      <c r="H3087" s="79">
        <f>+IF(ISNUMBER(DATA!K4709),DATA!K4709,"n/a")</f>
        <v>-0.132219</v>
      </c>
      <c r="I3087" s="89">
        <f>+IF(ISNUMBER(DATA!L4709),DATA!L4709,"n/a")</f>
        <v>8.201943</v>
      </c>
      <c r="J3087" s="79">
        <f>+IF(ISNUMBER(DATA!M4709),DATA!M4709,"n/a")</f>
        <v>-0.13406799999999999</v>
      </c>
      <c r="K3087" s="89">
        <f>+IF(ISNUMBER(DATA!N4709),DATA!N4709,"n/a")</f>
        <v>8.4930330000000005</v>
      </c>
      <c r="L3087" s="79">
        <f>+IF(ISNUMBER(DATA!O4709),DATA!O4709,"n/a")</f>
        <v>-9.7810999999999995E-2</v>
      </c>
      <c r="M3087" s="68"/>
      <c r="N3087" s="68"/>
      <c r="O3087" s="68"/>
      <c r="P3087" s="68"/>
      <c r="Q3087" s="68"/>
      <c r="S3087" s="72"/>
      <c r="U3087" s="72"/>
      <c r="W3087" s="72"/>
      <c r="Y3087" s="72"/>
    </row>
    <row r="3088" spans="1:25" s="71" customFormat="1" x14ac:dyDescent="0.2">
      <c r="A3088" s="68" t="s">
        <v>28</v>
      </c>
      <c r="B3088" s="68" t="s">
        <v>23</v>
      </c>
      <c r="C3088" s="68" t="s">
        <v>10</v>
      </c>
      <c r="D3088" s="68" t="s">
        <v>299</v>
      </c>
      <c r="E3088" s="89">
        <f>+IF(ISNUMBER(DATA!H4710),DATA!H4710,"n/a")</f>
        <v>5.8714519999999997</v>
      </c>
      <c r="F3088" s="79">
        <f>+IF(ISNUMBER(DATA!I4710),DATA!I4710,"n/a")</f>
        <v>-0.36521500000000001</v>
      </c>
      <c r="G3088" s="89">
        <f>+IF(ISNUMBER(DATA!J4710),DATA!J4710,"n/a")</f>
        <v>5.8589370000000001</v>
      </c>
      <c r="H3088" s="79">
        <f>+IF(ISNUMBER(DATA!K4710),DATA!K4710,"n/a")</f>
        <v>-0.34338099999999999</v>
      </c>
      <c r="I3088" s="89">
        <f>+IF(ISNUMBER(DATA!L4710),DATA!L4710,"n/a")</f>
        <v>5.8067739999999999</v>
      </c>
      <c r="J3088" s="79">
        <f>+IF(ISNUMBER(DATA!M4710),DATA!M4710,"n/a")</f>
        <v>-0.33874599999999999</v>
      </c>
      <c r="K3088" s="89">
        <f>+IF(ISNUMBER(DATA!N4710),DATA!N4710,"n/a")</f>
        <v>6.3864340000000004</v>
      </c>
      <c r="L3088" s="79">
        <f>+IF(ISNUMBER(DATA!O4710),DATA!O4710,"n/a")</f>
        <v>-0.279192</v>
      </c>
      <c r="M3088" s="68"/>
      <c r="N3088" s="68"/>
      <c r="O3088" s="68"/>
      <c r="P3088" s="68"/>
      <c r="Q3088" s="68"/>
      <c r="S3088" s="72"/>
      <c r="U3088" s="72"/>
      <c r="W3088" s="72"/>
      <c r="Y3088" s="72"/>
    </row>
    <row r="3089" spans="1:25" s="71" customFormat="1" x14ac:dyDescent="0.2">
      <c r="A3089" s="68" t="s">
        <v>28</v>
      </c>
      <c r="B3089" s="68" t="s">
        <v>23</v>
      </c>
      <c r="C3089" s="68" t="s">
        <v>10</v>
      </c>
      <c r="D3089" s="68" t="s">
        <v>300</v>
      </c>
      <c r="E3089" s="89">
        <f>+IF(ISNUMBER(DATA!H4711),DATA!H4711,"n/a")</f>
        <v>4.900201</v>
      </c>
      <c r="F3089" s="79">
        <f>+IF(ISNUMBER(DATA!I4711),DATA!I4711,"n/a")</f>
        <v>-0.145624</v>
      </c>
      <c r="G3089" s="89">
        <f>+IF(ISNUMBER(DATA!J4711),DATA!J4711,"n/a")</f>
        <v>5.179659</v>
      </c>
      <c r="H3089" s="79">
        <f>+IF(ISNUMBER(DATA!K4711),DATA!K4711,"n/a")</f>
        <v>-0.12967300000000001</v>
      </c>
      <c r="I3089" s="89">
        <f>+IF(ISNUMBER(DATA!L4711),DATA!L4711,"n/a")</f>
        <v>5.7618580000000001</v>
      </c>
      <c r="J3089" s="79">
        <f>+IF(ISNUMBER(DATA!M4711),DATA!M4711,"n/a")</f>
        <v>-0.145373</v>
      </c>
      <c r="K3089" s="89">
        <f>+IF(ISNUMBER(DATA!N4711),DATA!N4711,"n/a")</f>
        <v>6.2989410000000001</v>
      </c>
      <c r="L3089" s="79">
        <f>+IF(ISNUMBER(DATA!O4711),DATA!O4711,"n/a")</f>
        <v>-0.14876</v>
      </c>
      <c r="M3089" s="68"/>
      <c r="N3089" s="68"/>
      <c r="O3089" s="68"/>
      <c r="P3089" s="68"/>
      <c r="Q3089" s="68"/>
      <c r="S3089" s="72"/>
      <c r="U3089" s="72"/>
      <c r="W3089" s="72"/>
      <c r="Y3089" s="72"/>
    </row>
    <row r="3090" spans="1:25" s="71" customFormat="1" x14ac:dyDescent="0.2">
      <c r="A3090" s="68" t="s">
        <v>28</v>
      </c>
      <c r="B3090" s="68" t="s">
        <v>23</v>
      </c>
      <c r="C3090" s="68" t="s">
        <v>10</v>
      </c>
      <c r="D3090" s="68" t="s">
        <v>301</v>
      </c>
      <c r="E3090" s="89">
        <f>+IF(ISNUMBER(DATA!H4712),DATA!H4712,"n/a")</f>
        <v>6.8610490000000004</v>
      </c>
      <c r="F3090" s="79">
        <f>+IF(ISNUMBER(DATA!I4712),DATA!I4712,"n/a")</f>
        <v>-4.6380999999999999E-2</v>
      </c>
      <c r="G3090" s="89">
        <f>+IF(ISNUMBER(DATA!J4712),DATA!J4712,"n/a")</f>
        <v>6.9280499999999998</v>
      </c>
      <c r="H3090" s="79">
        <f>+IF(ISNUMBER(DATA!K4712),DATA!K4712,"n/a")</f>
        <v>-3.8712000000000003E-2</v>
      </c>
      <c r="I3090" s="89">
        <f>+IF(ISNUMBER(DATA!L4712),DATA!L4712,"n/a")</f>
        <v>6.9079040000000003</v>
      </c>
      <c r="J3090" s="79">
        <f>+IF(ISNUMBER(DATA!M4712),DATA!M4712,"n/a")</f>
        <v>-0.110538</v>
      </c>
      <c r="K3090" s="89">
        <f>+IF(ISNUMBER(DATA!N4712),DATA!N4712,"n/a")</f>
        <v>6.8632770000000001</v>
      </c>
      <c r="L3090" s="79">
        <f>+IF(ISNUMBER(DATA!O4712),DATA!O4712,"n/a")</f>
        <v>-0.13869200000000001</v>
      </c>
      <c r="M3090" s="68"/>
      <c r="N3090" s="68"/>
      <c r="O3090" s="68"/>
      <c r="P3090" s="68"/>
      <c r="Q3090" s="68"/>
      <c r="S3090" s="72"/>
      <c r="U3090" s="72"/>
      <c r="W3090" s="72"/>
      <c r="Y3090" s="72"/>
    </row>
    <row r="3091" spans="1:25" s="71" customFormat="1" x14ac:dyDescent="0.2">
      <c r="A3091" s="68" t="s">
        <v>28</v>
      </c>
      <c r="B3091" s="68" t="s">
        <v>23</v>
      </c>
      <c r="C3091" s="68" t="s">
        <v>10</v>
      </c>
      <c r="D3091" s="68" t="s">
        <v>302</v>
      </c>
      <c r="E3091" s="89">
        <f>+IF(ISNUMBER(DATA!H4713),DATA!H4713,"n/a")</f>
        <v>4.2660349999999996</v>
      </c>
      <c r="F3091" s="79">
        <f>+IF(ISNUMBER(DATA!I4713),DATA!I4713,"n/a")</f>
        <v>-0.16456699999999999</v>
      </c>
      <c r="G3091" s="89">
        <f>+IF(ISNUMBER(DATA!J4713),DATA!J4713,"n/a")</f>
        <v>4.3380380000000001</v>
      </c>
      <c r="H3091" s="79">
        <f>+IF(ISNUMBER(DATA!K4713),DATA!K4713,"n/a")</f>
        <v>-0.29289300000000001</v>
      </c>
      <c r="I3091" s="89">
        <f>+IF(ISNUMBER(DATA!L4713),DATA!L4713,"n/a")</f>
        <v>4.1679880000000002</v>
      </c>
      <c r="J3091" s="79">
        <f>+IF(ISNUMBER(DATA!M4713),DATA!M4713,"n/a")</f>
        <v>-0.38458300000000001</v>
      </c>
      <c r="K3091" s="89">
        <f>+IF(ISNUMBER(DATA!N4713),DATA!N4713,"n/a")</f>
        <v>4.112698</v>
      </c>
      <c r="L3091" s="79">
        <f>+IF(ISNUMBER(DATA!O4713),DATA!O4713,"n/a")</f>
        <v>-0.44199699999999997</v>
      </c>
      <c r="M3091" s="68"/>
      <c r="N3091" s="68"/>
      <c r="O3091" s="68"/>
      <c r="P3091" s="68"/>
      <c r="Q3091" s="68"/>
      <c r="S3091" s="72"/>
      <c r="U3091" s="72"/>
      <c r="W3091" s="72"/>
      <c r="Y3091" s="72"/>
    </row>
    <row r="3092" spans="1:25" s="71" customFormat="1" x14ac:dyDescent="0.2">
      <c r="A3092" s="68" t="s">
        <v>28</v>
      </c>
      <c r="B3092" s="68" t="s">
        <v>23</v>
      </c>
      <c r="C3092" s="68" t="s">
        <v>10</v>
      </c>
      <c r="D3092" s="68" t="s">
        <v>303</v>
      </c>
      <c r="E3092" s="89">
        <f>+IF(ISNUMBER(DATA!H4714),DATA!H4714,"n/a")</f>
        <v>5.6863979999999996</v>
      </c>
      <c r="F3092" s="79">
        <f>+IF(ISNUMBER(DATA!I4714),DATA!I4714,"n/a")</f>
        <v>-0.12322</v>
      </c>
      <c r="G3092" s="89">
        <f>+IF(ISNUMBER(DATA!J4714),DATA!J4714,"n/a")</f>
        <v>5.8574849999999996</v>
      </c>
      <c r="H3092" s="79">
        <f>+IF(ISNUMBER(DATA!K4714),DATA!K4714,"n/a")</f>
        <v>-0.129913</v>
      </c>
      <c r="I3092" s="89">
        <f>+IF(ISNUMBER(DATA!L4714),DATA!L4714,"n/a")</f>
        <v>5.6077810000000001</v>
      </c>
      <c r="J3092" s="79">
        <f>+IF(ISNUMBER(DATA!M4714),DATA!M4714,"n/a")</f>
        <v>-0.243896</v>
      </c>
      <c r="K3092" s="89">
        <f>+IF(ISNUMBER(DATA!N4714),DATA!N4714,"n/a")</f>
        <v>5.5159589999999996</v>
      </c>
      <c r="L3092" s="79">
        <f>+IF(ISNUMBER(DATA!O4714),DATA!O4714,"n/a")</f>
        <v>-0.30602200000000002</v>
      </c>
      <c r="M3092" s="68"/>
      <c r="N3092" s="68"/>
      <c r="O3092" s="68"/>
      <c r="P3092" s="68"/>
      <c r="Q3092" s="68"/>
      <c r="S3092" s="72"/>
      <c r="U3092" s="72"/>
      <c r="W3092" s="72"/>
      <c r="Y3092" s="72"/>
    </row>
    <row r="3093" spans="1:25" s="71" customFormat="1" x14ac:dyDescent="0.2">
      <c r="A3093" s="68" t="s">
        <v>28</v>
      </c>
      <c r="B3093" s="68" t="s">
        <v>23</v>
      </c>
      <c r="C3093" s="68" t="s">
        <v>10</v>
      </c>
      <c r="D3093" s="68" t="s">
        <v>304</v>
      </c>
      <c r="E3093" s="89">
        <f>+IF(ISNUMBER(DATA!H4715),DATA!H4715,"n/a")</f>
        <v>4.9423360000000001</v>
      </c>
      <c r="F3093" s="79">
        <f>+IF(ISNUMBER(DATA!I4715),DATA!I4715,"n/a")</f>
        <v>-0.14543900000000001</v>
      </c>
      <c r="G3093" s="89">
        <f>+IF(ISNUMBER(DATA!J4715),DATA!J4715,"n/a")</f>
        <v>5.2007380000000003</v>
      </c>
      <c r="H3093" s="79">
        <f>+IF(ISNUMBER(DATA!K4715),DATA!K4715,"n/a")</f>
        <v>-0.11569699999999999</v>
      </c>
      <c r="I3093" s="89">
        <f>+IF(ISNUMBER(DATA!L4715),DATA!L4715,"n/a")</f>
        <v>5.6917759999999999</v>
      </c>
      <c r="J3093" s="79">
        <f>+IF(ISNUMBER(DATA!M4715),DATA!M4715,"n/a")</f>
        <v>-0.146205</v>
      </c>
      <c r="K3093" s="89">
        <f>+IF(ISNUMBER(DATA!N4715),DATA!N4715,"n/a")</f>
        <v>6.1272130000000002</v>
      </c>
      <c r="L3093" s="79">
        <f>+IF(ISNUMBER(DATA!O4715),DATA!O4715,"n/a")</f>
        <v>-0.15945000000000001</v>
      </c>
      <c r="M3093" s="68"/>
      <c r="N3093" s="68"/>
      <c r="O3093" s="68"/>
      <c r="P3093" s="68"/>
      <c r="Q3093" s="68"/>
      <c r="S3093" s="72"/>
      <c r="U3093" s="72"/>
      <c r="W3093" s="72"/>
      <c r="Y3093" s="72"/>
    </row>
    <row r="3094" spans="1:25" s="71" customFormat="1" x14ac:dyDescent="0.2">
      <c r="A3094" s="68" t="s">
        <v>28</v>
      </c>
      <c r="B3094" s="68" t="s">
        <v>23</v>
      </c>
      <c r="C3094" s="68" t="s">
        <v>10</v>
      </c>
      <c r="D3094" s="68" t="s">
        <v>305</v>
      </c>
      <c r="E3094" s="89">
        <f>+IF(ISNUMBER(DATA!H4716),DATA!H4716,"n/a")</f>
        <v>5.553159</v>
      </c>
      <c r="F3094" s="79">
        <f>+IF(ISNUMBER(DATA!I4716),DATA!I4716,"n/a")</f>
        <v>4.2426999999999999E-2</v>
      </c>
      <c r="G3094" s="89">
        <f>+IF(ISNUMBER(DATA!J4716),DATA!J4716,"n/a")</f>
        <v>5.454275</v>
      </c>
      <c r="H3094" s="79">
        <f>+IF(ISNUMBER(DATA!K4716),DATA!K4716,"n/a")</f>
        <v>-1.2949999999999999E-3</v>
      </c>
      <c r="I3094" s="89">
        <f>+IF(ISNUMBER(DATA!L4716),DATA!L4716,"n/a")</f>
        <v>5.2405080000000002</v>
      </c>
      <c r="J3094" s="79">
        <f>+IF(ISNUMBER(DATA!M4716),DATA!M4716,"n/a")</f>
        <v>-0.13672200000000001</v>
      </c>
      <c r="K3094" s="89">
        <f>+IF(ISNUMBER(DATA!N4716),DATA!N4716,"n/a")</f>
        <v>5.1373870000000004</v>
      </c>
      <c r="L3094" s="79">
        <f>+IF(ISNUMBER(DATA!O4716),DATA!O4716,"n/a")</f>
        <v>-0.21371399999999999</v>
      </c>
      <c r="M3094" s="68"/>
      <c r="N3094" s="68"/>
      <c r="O3094" s="68"/>
      <c r="P3094" s="68"/>
      <c r="Q3094" s="68"/>
      <c r="S3094" s="72"/>
      <c r="U3094" s="72"/>
      <c r="W3094" s="72"/>
      <c r="Y3094" s="72"/>
    </row>
    <row r="3095" spans="1:25" s="71" customFormat="1" x14ac:dyDescent="0.2">
      <c r="A3095" s="68" t="s">
        <v>28</v>
      </c>
      <c r="B3095" s="68" t="s">
        <v>23</v>
      </c>
      <c r="C3095" s="68" t="s">
        <v>10</v>
      </c>
      <c r="D3095" s="68" t="s">
        <v>306</v>
      </c>
      <c r="E3095" s="89">
        <f>+IF(ISNUMBER(DATA!H4717),DATA!H4717,"n/a")</f>
        <v>5.6675789999999999</v>
      </c>
      <c r="F3095" s="79">
        <f>+IF(ISNUMBER(DATA!I4717),DATA!I4717,"n/a")</f>
        <v>-0.28928700000000002</v>
      </c>
      <c r="G3095" s="89">
        <f>+IF(ISNUMBER(DATA!J4717),DATA!J4717,"n/a")</f>
        <v>5.8547849999999997</v>
      </c>
      <c r="H3095" s="79">
        <f>+IF(ISNUMBER(DATA!K4717),DATA!K4717,"n/a")</f>
        <v>-0.21129600000000001</v>
      </c>
      <c r="I3095" s="89">
        <f>+IF(ISNUMBER(DATA!L4717),DATA!L4717,"n/a")</f>
        <v>5.8779529999999998</v>
      </c>
      <c r="J3095" s="79">
        <f>+IF(ISNUMBER(DATA!M4717),DATA!M4717,"n/a")</f>
        <v>-0.15199599999999999</v>
      </c>
      <c r="K3095" s="89">
        <f>+IF(ISNUMBER(DATA!N4717),DATA!N4717,"n/a")</f>
        <v>6.8932479999999998</v>
      </c>
      <c r="L3095" s="79">
        <f>+IF(ISNUMBER(DATA!O4717),DATA!O4717,"n/a")</f>
        <v>4.2126999999999998E-2</v>
      </c>
      <c r="M3095" s="68"/>
      <c r="N3095" s="68"/>
      <c r="O3095" s="68"/>
      <c r="P3095" s="68"/>
      <c r="Q3095" s="68"/>
      <c r="S3095" s="72"/>
      <c r="U3095" s="72"/>
      <c r="W3095" s="72"/>
      <c r="Y3095" s="72"/>
    </row>
    <row r="3096" spans="1:25" s="71" customFormat="1" x14ac:dyDescent="0.2">
      <c r="A3096" s="68" t="s">
        <v>28</v>
      </c>
      <c r="B3096" s="68" t="s">
        <v>23</v>
      </c>
      <c r="C3096" s="68" t="s">
        <v>10</v>
      </c>
      <c r="D3096" s="68" t="s">
        <v>307</v>
      </c>
      <c r="E3096" s="89">
        <f>+IF(ISNUMBER(DATA!H4718),DATA!H4718,"n/a")</f>
        <v>3.880646</v>
      </c>
      <c r="F3096" s="79">
        <f>+IF(ISNUMBER(DATA!I4718),DATA!I4718,"n/a")</f>
        <v>-0.40207900000000002</v>
      </c>
      <c r="G3096" s="89">
        <f>+IF(ISNUMBER(DATA!J4718),DATA!J4718,"n/a")</f>
        <v>3.8726919999999998</v>
      </c>
      <c r="H3096" s="79">
        <f>+IF(ISNUMBER(DATA!K4718),DATA!K4718,"n/a")</f>
        <v>-0.36903000000000002</v>
      </c>
      <c r="I3096" s="89">
        <f>+IF(ISNUMBER(DATA!L4718),DATA!L4718,"n/a")</f>
        <v>4.1103930000000002</v>
      </c>
      <c r="J3096" s="79">
        <f>+IF(ISNUMBER(DATA!M4718),DATA!M4718,"n/a")</f>
        <v>-0.32886799999999999</v>
      </c>
      <c r="K3096" s="89">
        <f>+IF(ISNUMBER(DATA!N4718),DATA!N4718,"n/a")</f>
        <v>4.6308879999999997</v>
      </c>
      <c r="L3096" s="79">
        <f>+IF(ISNUMBER(DATA!O4718),DATA!O4718,"n/a")</f>
        <v>-0.246173</v>
      </c>
      <c r="M3096" s="68"/>
      <c r="N3096" s="68"/>
      <c r="O3096" s="68"/>
      <c r="P3096" s="68"/>
      <c r="Q3096" s="68"/>
      <c r="S3096" s="72"/>
      <c r="U3096" s="72"/>
      <c r="W3096" s="72"/>
      <c r="Y3096" s="72"/>
    </row>
    <row r="3097" spans="1:25" s="71" customFormat="1" x14ac:dyDescent="0.2">
      <c r="A3097" s="68" t="s">
        <v>28</v>
      </c>
      <c r="B3097" s="68" t="s">
        <v>23</v>
      </c>
      <c r="C3097" s="68" t="s">
        <v>10</v>
      </c>
      <c r="D3097" s="68" t="s">
        <v>308</v>
      </c>
      <c r="E3097" s="89">
        <f>+IF(ISNUMBER(DATA!H4719),DATA!H4719,"n/a")</f>
        <v>5.441249</v>
      </c>
      <c r="F3097" s="79">
        <f>+IF(ISNUMBER(DATA!I4719),DATA!I4719,"n/a")</f>
        <v>-0.110262</v>
      </c>
      <c r="G3097" s="89">
        <f>+IF(ISNUMBER(DATA!J4719),DATA!J4719,"n/a")</f>
        <v>5.5814120000000003</v>
      </c>
      <c r="H3097" s="79">
        <f>+IF(ISNUMBER(DATA!K4719),DATA!K4719,"n/a")</f>
        <v>-8.5108000000000003E-2</v>
      </c>
      <c r="I3097" s="89">
        <f>+IF(ISNUMBER(DATA!L4719),DATA!L4719,"n/a")</f>
        <v>5.5623329999999997</v>
      </c>
      <c r="J3097" s="79">
        <f>+IF(ISNUMBER(DATA!M4719),DATA!M4719,"n/a")</f>
        <v>-0.22204499999999999</v>
      </c>
      <c r="K3097" s="89">
        <f>+IF(ISNUMBER(DATA!N4719),DATA!N4719,"n/a")</f>
        <v>5.5665469999999999</v>
      </c>
      <c r="L3097" s="79">
        <f>+IF(ISNUMBER(DATA!O4719),DATA!O4719,"n/a")</f>
        <v>-0.31059399999999998</v>
      </c>
      <c r="M3097" s="68"/>
      <c r="N3097" s="68"/>
      <c r="O3097" s="68"/>
      <c r="P3097" s="68"/>
      <c r="Q3097" s="68"/>
      <c r="S3097" s="72"/>
      <c r="U3097" s="72"/>
      <c r="W3097" s="72"/>
      <c r="Y3097" s="72"/>
    </row>
    <row r="3098" spans="1:25" s="71" customFormat="1" x14ac:dyDescent="0.2">
      <c r="A3098" s="68" t="s">
        <v>28</v>
      </c>
      <c r="B3098" s="68" t="s">
        <v>23</v>
      </c>
      <c r="C3098" s="68" t="s">
        <v>10</v>
      </c>
      <c r="D3098" s="68" t="s">
        <v>309</v>
      </c>
      <c r="E3098" s="89">
        <f>+IF(ISNUMBER(DATA!H4720),DATA!H4720,"n/a")</f>
        <v>5.6682399999999999</v>
      </c>
      <c r="F3098" s="79">
        <f>+IF(ISNUMBER(DATA!I4720),DATA!I4720,"n/a")</f>
        <v>-0.102974</v>
      </c>
      <c r="G3098" s="89">
        <f>+IF(ISNUMBER(DATA!J4720),DATA!J4720,"n/a")</f>
        <v>5.8691659999999999</v>
      </c>
      <c r="H3098" s="79">
        <f>+IF(ISNUMBER(DATA!K4720),DATA!K4720,"n/a")</f>
        <v>-5.7993999999999997E-2</v>
      </c>
      <c r="I3098" s="89">
        <f>+IF(ISNUMBER(DATA!L4720),DATA!L4720,"n/a")</f>
        <v>5.7785690000000001</v>
      </c>
      <c r="J3098" s="79">
        <f>+IF(ISNUMBER(DATA!M4720),DATA!M4720,"n/a")</f>
        <v>-0.16213</v>
      </c>
      <c r="K3098" s="89">
        <f>+IF(ISNUMBER(DATA!N4720),DATA!N4720,"n/a")</f>
        <v>5.7083019999999998</v>
      </c>
      <c r="L3098" s="79">
        <f>+IF(ISNUMBER(DATA!O4720),DATA!O4720,"n/a")</f>
        <v>-0.22431300000000001</v>
      </c>
      <c r="M3098" s="68"/>
      <c r="N3098" s="68"/>
      <c r="O3098" s="68"/>
      <c r="P3098" s="68"/>
      <c r="Q3098" s="68"/>
      <c r="S3098" s="72"/>
      <c r="U3098" s="72"/>
      <c r="W3098" s="72"/>
      <c r="Y3098" s="72"/>
    </row>
    <row r="3099" spans="1:25" s="71" customFormat="1" x14ac:dyDescent="0.2">
      <c r="A3099" s="68" t="s">
        <v>28</v>
      </c>
      <c r="B3099" s="68" t="s">
        <v>23</v>
      </c>
      <c r="C3099" s="68" t="s">
        <v>10</v>
      </c>
      <c r="D3099" s="68" t="s">
        <v>310</v>
      </c>
      <c r="E3099" s="89">
        <f>+IF(ISNUMBER(DATA!H4721),DATA!H4721,"n/a")</f>
        <v>5.2794270000000001</v>
      </c>
      <c r="F3099" s="79">
        <f>+IF(ISNUMBER(DATA!I4721),DATA!I4721,"n/a")</f>
        <v>-0.125915</v>
      </c>
      <c r="G3099" s="89">
        <f>+IF(ISNUMBER(DATA!J4721),DATA!J4721,"n/a")</f>
        <v>5.5106679999999999</v>
      </c>
      <c r="H3099" s="79">
        <f>+IF(ISNUMBER(DATA!K4721),DATA!K4721,"n/a")</f>
        <v>-7.4457999999999996E-2</v>
      </c>
      <c r="I3099" s="89">
        <f>+IF(ISNUMBER(DATA!L4721),DATA!L4721,"n/a")</f>
        <v>5.3485550000000002</v>
      </c>
      <c r="J3099" s="79">
        <f>+IF(ISNUMBER(DATA!M4721),DATA!M4721,"n/a")</f>
        <v>-0.18135899999999999</v>
      </c>
      <c r="K3099" s="89">
        <f>+IF(ISNUMBER(DATA!N4721),DATA!N4721,"n/a")</f>
        <v>5.3560020000000002</v>
      </c>
      <c r="L3099" s="79">
        <f>+IF(ISNUMBER(DATA!O4721),DATA!O4721,"n/a")</f>
        <v>-0.22537599999999999</v>
      </c>
      <c r="M3099" s="68"/>
      <c r="N3099" s="68"/>
      <c r="O3099" s="68"/>
      <c r="P3099" s="68"/>
      <c r="Q3099" s="68"/>
      <c r="S3099" s="72"/>
      <c r="U3099" s="72"/>
      <c r="W3099" s="72"/>
      <c r="Y3099" s="72"/>
    </row>
    <row r="3100" spans="1:25" s="71" customFormat="1" x14ac:dyDescent="0.2">
      <c r="A3100" s="68" t="s">
        <v>28</v>
      </c>
      <c r="B3100" s="68" t="s">
        <v>23</v>
      </c>
      <c r="C3100" s="68" t="s">
        <v>10</v>
      </c>
      <c r="D3100" s="68" t="s">
        <v>311</v>
      </c>
      <c r="E3100" s="89">
        <f>+IF(ISNUMBER(DATA!H4722),DATA!H4722,"n/a")</f>
        <v>6.8572300000000004</v>
      </c>
      <c r="F3100" s="79">
        <f>+IF(ISNUMBER(DATA!I4722),DATA!I4722,"n/a")</f>
        <v>-9.9812999999999999E-2</v>
      </c>
      <c r="G3100" s="89">
        <f>+IF(ISNUMBER(DATA!J4722),DATA!J4722,"n/a")</f>
        <v>7.2052959999999997</v>
      </c>
      <c r="H3100" s="79">
        <f>+IF(ISNUMBER(DATA!K4722),DATA!K4722,"n/a")</f>
        <v>-4.4895999999999998E-2</v>
      </c>
      <c r="I3100" s="89">
        <f>+IF(ISNUMBER(DATA!L4722),DATA!L4722,"n/a")</f>
        <v>7.3464239999999998</v>
      </c>
      <c r="J3100" s="79">
        <f>+IF(ISNUMBER(DATA!M4722),DATA!M4722,"n/a")</f>
        <v>-1.1833E-2</v>
      </c>
      <c r="K3100" s="89">
        <f>+IF(ISNUMBER(DATA!N4722),DATA!N4722,"n/a")</f>
        <v>7.8096829999999997</v>
      </c>
      <c r="L3100" s="79">
        <f>+IF(ISNUMBER(DATA!O4722),DATA!O4722,"n/a")</f>
        <v>6.1391000000000001E-2</v>
      </c>
      <c r="M3100" s="68"/>
      <c r="N3100" s="68"/>
      <c r="O3100" s="68"/>
      <c r="P3100" s="68"/>
      <c r="Q3100" s="68"/>
      <c r="S3100" s="72"/>
      <c r="U3100" s="72"/>
      <c r="W3100" s="72"/>
      <c r="Y3100" s="72"/>
    </row>
    <row r="3101" spans="1:25" s="71" customFormat="1" x14ac:dyDescent="0.2">
      <c r="A3101" s="68" t="s">
        <v>28</v>
      </c>
      <c r="B3101" s="68" t="s">
        <v>23</v>
      </c>
      <c r="C3101" s="68" t="s">
        <v>10</v>
      </c>
      <c r="D3101" s="68" t="s">
        <v>312</v>
      </c>
      <c r="E3101" s="89">
        <f>+IF(ISNUMBER(DATA!H4723),DATA!H4723,"n/a")</f>
        <v>5.5798740000000002</v>
      </c>
      <c r="F3101" s="79">
        <f>+IF(ISNUMBER(DATA!I4723),DATA!I4723,"n/a")</f>
        <v>-6.4602000000000007E-2</v>
      </c>
      <c r="G3101" s="89">
        <f>+IF(ISNUMBER(DATA!J4723),DATA!J4723,"n/a")</f>
        <v>5.6137300000000003</v>
      </c>
      <c r="H3101" s="79">
        <f>+IF(ISNUMBER(DATA!K4723),DATA!K4723,"n/a")</f>
        <v>-5.2047999999999997E-2</v>
      </c>
      <c r="I3101" s="89">
        <f>+IF(ISNUMBER(DATA!L4723),DATA!L4723,"n/a")</f>
        <v>5.4456230000000003</v>
      </c>
      <c r="J3101" s="79">
        <f>+IF(ISNUMBER(DATA!M4723),DATA!M4723,"n/a")</f>
        <v>-0.167241</v>
      </c>
      <c r="K3101" s="89">
        <f>+IF(ISNUMBER(DATA!N4723),DATA!N4723,"n/a")</f>
        <v>5.5138639999999999</v>
      </c>
      <c r="L3101" s="79">
        <f>+IF(ISNUMBER(DATA!O4723),DATA!O4723,"n/a")</f>
        <v>-0.208895</v>
      </c>
      <c r="M3101" s="68"/>
      <c r="N3101" s="68"/>
      <c r="O3101" s="68"/>
      <c r="P3101" s="68"/>
      <c r="Q3101" s="68"/>
      <c r="S3101" s="72"/>
      <c r="U3101" s="72"/>
      <c r="W3101" s="72"/>
      <c r="Y3101" s="72"/>
    </row>
    <row r="3102" spans="1:25" s="71" customFormat="1" x14ac:dyDescent="0.2">
      <c r="A3102" s="68" t="s">
        <v>28</v>
      </c>
      <c r="B3102" s="68" t="s">
        <v>23</v>
      </c>
      <c r="C3102" s="68" t="s">
        <v>10</v>
      </c>
      <c r="D3102" s="68" t="s">
        <v>313</v>
      </c>
      <c r="E3102" s="89">
        <f>+IF(ISNUMBER(DATA!H4724),DATA!H4724,"n/a")</f>
        <v>7.4375359999999997</v>
      </c>
      <c r="F3102" s="79">
        <f>+IF(ISNUMBER(DATA!I4724),DATA!I4724,"n/a")</f>
        <v>-0.145922</v>
      </c>
      <c r="G3102" s="89">
        <f>+IF(ISNUMBER(DATA!J4724),DATA!J4724,"n/a")</f>
        <v>7.4244349999999999</v>
      </c>
      <c r="H3102" s="79">
        <f>+IF(ISNUMBER(DATA!K4724),DATA!K4724,"n/a")</f>
        <v>-0.12242599999999999</v>
      </c>
      <c r="I3102" s="89">
        <f>+IF(ISNUMBER(DATA!L4724),DATA!L4724,"n/a")</f>
        <v>7.728999</v>
      </c>
      <c r="J3102" s="79">
        <f>+IF(ISNUMBER(DATA!M4724),DATA!M4724,"n/a")</f>
        <v>-9.7167000000000003E-2</v>
      </c>
      <c r="K3102" s="89">
        <f>+IF(ISNUMBER(DATA!N4724),DATA!N4724,"n/a")</f>
        <v>8.1047670000000007</v>
      </c>
      <c r="L3102" s="79">
        <f>+IF(ISNUMBER(DATA!O4724),DATA!O4724,"n/a")</f>
        <v>-6.5095E-2</v>
      </c>
      <c r="M3102" s="68"/>
      <c r="N3102" s="68"/>
      <c r="O3102" s="68"/>
      <c r="P3102" s="68"/>
      <c r="Q3102" s="68"/>
      <c r="S3102" s="72"/>
      <c r="U3102" s="72"/>
      <c r="W3102" s="72"/>
      <c r="Y3102" s="72"/>
    </row>
    <row r="3103" spans="1:25" s="71" customFormat="1" x14ac:dyDescent="0.2">
      <c r="A3103" s="68" t="s">
        <v>28</v>
      </c>
      <c r="B3103" s="68" t="s">
        <v>23</v>
      </c>
      <c r="C3103" s="68" t="s">
        <v>10</v>
      </c>
      <c r="D3103" s="68" t="s">
        <v>314</v>
      </c>
      <c r="E3103" s="89">
        <f>+IF(ISNUMBER(DATA!H4725),DATA!H4725,"n/a")</f>
        <v>3.9950549999999998</v>
      </c>
      <c r="F3103" s="79">
        <f>+IF(ISNUMBER(DATA!I4725),DATA!I4725,"n/a")</f>
        <v>-0.54162100000000002</v>
      </c>
      <c r="G3103" s="89">
        <f>+IF(ISNUMBER(DATA!J4725),DATA!J4725,"n/a")</f>
        <v>4.0661649999999998</v>
      </c>
      <c r="H3103" s="79">
        <f>+IF(ISNUMBER(DATA!K4725),DATA!K4725,"n/a")</f>
        <v>-0.55886800000000003</v>
      </c>
      <c r="I3103" s="89">
        <f>+IF(ISNUMBER(DATA!L4725),DATA!L4725,"n/a")</f>
        <v>4.0549150000000003</v>
      </c>
      <c r="J3103" s="79">
        <f>+IF(ISNUMBER(DATA!M4725),DATA!M4725,"n/a")</f>
        <v>-0.57159899999999997</v>
      </c>
      <c r="K3103" s="89">
        <f>+IF(ISNUMBER(DATA!N4725),DATA!N4725,"n/a")</f>
        <v>4.2836889999999999</v>
      </c>
      <c r="L3103" s="79">
        <f>+IF(ISNUMBER(DATA!O4725),DATA!O4725,"n/a")</f>
        <v>-0.545767</v>
      </c>
      <c r="M3103" s="68"/>
      <c r="N3103" s="68"/>
      <c r="O3103" s="68"/>
      <c r="P3103" s="68"/>
      <c r="Q3103" s="68"/>
      <c r="S3103" s="72"/>
      <c r="U3103" s="72"/>
      <c r="W3103" s="72"/>
      <c r="Y3103" s="72"/>
    </row>
    <row r="3104" spans="1:25" s="71" customFormat="1" x14ac:dyDescent="0.2">
      <c r="A3104" s="68" t="s">
        <v>28</v>
      </c>
      <c r="B3104" s="68" t="s">
        <v>23</v>
      </c>
      <c r="C3104" s="68" t="s">
        <v>10</v>
      </c>
      <c r="D3104" s="68" t="s">
        <v>315</v>
      </c>
      <c r="E3104" s="89">
        <f>+IF(ISNUMBER(DATA!H4726),DATA!H4726,"n/a")</f>
        <v>7.0445320000000002</v>
      </c>
      <c r="F3104" s="79">
        <f>+IF(ISNUMBER(DATA!I4726),DATA!I4726,"n/a")</f>
        <v>-0.163161</v>
      </c>
      <c r="G3104" s="89">
        <f>+IF(ISNUMBER(DATA!J4726),DATA!J4726,"n/a")</f>
        <v>7.2469340000000004</v>
      </c>
      <c r="H3104" s="79">
        <f>+IF(ISNUMBER(DATA!K4726),DATA!K4726,"n/a")</f>
        <v>-0.14759</v>
      </c>
      <c r="I3104" s="89">
        <f>+IF(ISNUMBER(DATA!L4726),DATA!L4726,"n/a")</f>
        <v>7.6107800000000001</v>
      </c>
      <c r="J3104" s="79">
        <f>+IF(ISNUMBER(DATA!M4726),DATA!M4726,"n/a")</f>
        <v>-0.112399</v>
      </c>
      <c r="K3104" s="89">
        <f>+IF(ISNUMBER(DATA!N4726),DATA!N4726,"n/a")</f>
        <v>7.8472499999999998</v>
      </c>
      <c r="L3104" s="79">
        <f>+IF(ISNUMBER(DATA!O4726),DATA!O4726,"n/a")</f>
        <v>-7.0049E-2</v>
      </c>
      <c r="M3104" s="68"/>
      <c r="N3104" s="68"/>
      <c r="O3104" s="68"/>
      <c r="P3104" s="68"/>
      <c r="Q3104" s="68"/>
      <c r="S3104" s="72"/>
      <c r="U3104" s="72"/>
      <c r="W3104" s="72"/>
      <c r="Y3104" s="72"/>
    </row>
    <row r="3105" spans="1:25" s="71" customFormat="1" x14ac:dyDescent="0.2">
      <c r="A3105" s="68" t="s">
        <v>28</v>
      </c>
      <c r="B3105" s="68" t="s">
        <v>23</v>
      </c>
      <c r="C3105" s="68" t="s">
        <v>10</v>
      </c>
      <c r="D3105" s="68" t="s">
        <v>316</v>
      </c>
      <c r="E3105" s="89">
        <f>+IF(ISNUMBER(DATA!H4727),DATA!H4727,"n/a")</f>
        <v>6.9364210000000002</v>
      </c>
      <c r="F3105" s="79">
        <f>+IF(ISNUMBER(DATA!I4727),DATA!I4727,"n/a")</f>
        <v>-7.2708999999999996E-2</v>
      </c>
      <c r="G3105" s="89">
        <f>+IF(ISNUMBER(DATA!J4727),DATA!J4727,"n/a")</f>
        <v>7.1189770000000001</v>
      </c>
      <c r="H3105" s="79">
        <f>+IF(ISNUMBER(DATA!K4727),DATA!K4727,"n/a")</f>
        <v>-0.110997</v>
      </c>
      <c r="I3105" s="89">
        <f>+IF(ISNUMBER(DATA!L4727),DATA!L4727,"n/a")</f>
        <v>7.4749619999999997</v>
      </c>
      <c r="J3105" s="79">
        <f>+IF(ISNUMBER(DATA!M4727),DATA!M4727,"n/a")</f>
        <v>-9.0351000000000001E-2</v>
      </c>
      <c r="K3105" s="89">
        <f>+IF(ISNUMBER(DATA!N4727),DATA!N4727,"n/a")</f>
        <v>7.4569910000000004</v>
      </c>
      <c r="L3105" s="79">
        <f>+IF(ISNUMBER(DATA!O4727),DATA!O4727,"n/a")</f>
        <v>-0.116191</v>
      </c>
      <c r="M3105" s="68"/>
      <c r="N3105" s="68"/>
      <c r="O3105" s="68"/>
      <c r="P3105" s="68"/>
      <c r="Q3105" s="68"/>
      <c r="S3105" s="72"/>
      <c r="U3105" s="72"/>
      <c r="W3105" s="72"/>
      <c r="Y3105" s="72"/>
    </row>
    <row r="3106" spans="1:25" s="71" customFormat="1" x14ac:dyDescent="0.2">
      <c r="A3106" s="68" t="s">
        <v>28</v>
      </c>
      <c r="B3106" s="68" t="s">
        <v>23</v>
      </c>
      <c r="C3106" s="68" t="s">
        <v>10</v>
      </c>
      <c r="D3106" s="68" t="s">
        <v>317</v>
      </c>
      <c r="E3106" s="89">
        <f>+IF(ISNUMBER(DATA!H4728),DATA!H4728,"n/a")</f>
        <v>6.5466519999999999</v>
      </c>
      <c r="F3106" s="79">
        <f>+IF(ISNUMBER(DATA!I4728),DATA!I4728,"n/a")</f>
        <v>-6.1325999999999999E-2</v>
      </c>
      <c r="G3106" s="89">
        <f>+IF(ISNUMBER(DATA!J4728),DATA!J4728,"n/a")</f>
        <v>6.5907359999999997</v>
      </c>
      <c r="H3106" s="79">
        <f>+IF(ISNUMBER(DATA!K4728),DATA!K4728,"n/a")</f>
        <v>-0.11733499999999999</v>
      </c>
      <c r="I3106" s="89">
        <f>+IF(ISNUMBER(DATA!L4728),DATA!L4728,"n/a")</f>
        <v>6.7562699999999998</v>
      </c>
      <c r="J3106" s="79">
        <f>+IF(ISNUMBER(DATA!M4728),DATA!M4728,"n/a")</f>
        <v>-0.14466399999999999</v>
      </c>
      <c r="K3106" s="89">
        <f>+IF(ISNUMBER(DATA!N4728),DATA!N4728,"n/a")</f>
        <v>6.915578</v>
      </c>
      <c r="L3106" s="79">
        <f>+IF(ISNUMBER(DATA!O4728),DATA!O4728,"n/a")</f>
        <v>-0.16625400000000001</v>
      </c>
      <c r="M3106" s="68"/>
      <c r="N3106" s="68"/>
      <c r="O3106" s="68"/>
      <c r="P3106" s="68"/>
      <c r="Q3106" s="68"/>
      <c r="S3106" s="72"/>
      <c r="U3106" s="72"/>
      <c r="W3106" s="72"/>
      <c r="Y3106" s="72"/>
    </row>
    <row r="3107" spans="1:25" s="71" customFormat="1" x14ac:dyDescent="0.2">
      <c r="A3107" s="68" t="s">
        <v>28</v>
      </c>
      <c r="B3107" s="68" t="s">
        <v>23</v>
      </c>
      <c r="C3107" s="68" t="s">
        <v>10</v>
      </c>
      <c r="D3107" s="68" t="s">
        <v>318</v>
      </c>
      <c r="E3107" s="89">
        <f>+IF(ISNUMBER(DATA!H4729),DATA!H4729,"n/a")</f>
        <v>6.0543659999999999</v>
      </c>
      <c r="F3107" s="79">
        <f>+IF(ISNUMBER(DATA!I4729),DATA!I4729,"n/a")</f>
        <v>-6.1294000000000001E-2</v>
      </c>
      <c r="G3107" s="89">
        <f>+IF(ISNUMBER(DATA!J4729),DATA!J4729,"n/a")</f>
        <v>6.6492040000000001</v>
      </c>
      <c r="H3107" s="79">
        <f>+IF(ISNUMBER(DATA!K4729),DATA!K4729,"n/a")</f>
        <v>2.3401999999999999E-2</v>
      </c>
      <c r="I3107" s="89">
        <f>+IF(ISNUMBER(DATA!L4729),DATA!L4729,"n/a")</f>
        <v>7.106395</v>
      </c>
      <c r="J3107" s="79">
        <f>+IF(ISNUMBER(DATA!M4729),DATA!M4729,"n/a")</f>
        <v>4.3596999999999997E-2</v>
      </c>
      <c r="K3107" s="89">
        <f>+IF(ISNUMBER(DATA!N4729),DATA!N4729,"n/a")</f>
        <v>7.1757980000000003</v>
      </c>
      <c r="L3107" s="79">
        <f>+IF(ISNUMBER(DATA!O4729),DATA!O4729,"n/a")</f>
        <v>2.3429999999999999E-2</v>
      </c>
      <c r="M3107" s="68"/>
      <c r="N3107" s="68"/>
      <c r="O3107" s="68"/>
      <c r="P3107" s="68"/>
      <c r="Q3107" s="68"/>
      <c r="S3107" s="72"/>
      <c r="U3107" s="72"/>
      <c r="W3107" s="72"/>
      <c r="Y3107" s="72"/>
    </row>
    <row r="3108" spans="1:25" s="71" customFormat="1" x14ac:dyDescent="0.2">
      <c r="A3108" s="68" t="s">
        <v>28</v>
      </c>
      <c r="B3108" s="68" t="s">
        <v>23</v>
      </c>
      <c r="C3108" s="68" t="s">
        <v>10</v>
      </c>
      <c r="D3108" s="68" t="s">
        <v>319</v>
      </c>
      <c r="E3108" s="89">
        <f>+IF(ISNUMBER(DATA!H4730),DATA!H4730,"n/a")</f>
        <v>4.7178659999999999</v>
      </c>
      <c r="F3108" s="79">
        <f>+IF(ISNUMBER(DATA!I4730),DATA!I4730,"n/a")</f>
        <v>-8.5836999999999997E-2</v>
      </c>
      <c r="G3108" s="89">
        <f>+IF(ISNUMBER(DATA!J4730),DATA!J4730,"n/a")</f>
        <v>4.8293340000000002</v>
      </c>
      <c r="H3108" s="79">
        <f>+IF(ISNUMBER(DATA!K4730),DATA!K4730,"n/a")</f>
        <v>-6.8789000000000003E-2</v>
      </c>
      <c r="I3108" s="89">
        <f>+IF(ISNUMBER(DATA!L4730),DATA!L4730,"n/a")</f>
        <v>4.799309</v>
      </c>
      <c r="J3108" s="79">
        <f>+IF(ISNUMBER(DATA!M4730),DATA!M4730,"n/a")</f>
        <v>-0.19828399999999999</v>
      </c>
      <c r="K3108" s="89">
        <f>+IF(ISNUMBER(DATA!N4730),DATA!N4730,"n/a")</f>
        <v>4.7557600000000004</v>
      </c>
      <c r="L3108" s="79">
        <f>+IF(ISNUMBER(DATA!O4730),DATA!O4730,"n/a")</f>
        <v>-0.30857299999999999</v>
      </c>
      <c r="M3108" s="68"/>
      <c r="N3108" s="68"/>
      <c r="O3108" s="68"/>
      <c r="P3108" s="68"/>
      <c r="Q3108" s="68"/>
      <c r="S3108" s="72"/>
      <c r="U3108" s="72"/>
      <c r="W3108" s="72"/>
      <c r="Y3108" s="72"/>
    </row>
    <row r="3109" spans="1:25" s="71" customFormat="1" x14ac:dyDescent="0.2">
      <c r="A3109" s="68" t="s">
        <v>28</v>
      </c>
      <c r="B3109" s="68" t="s">
        <v>23</v>
      </c>
      <c r="C3109" s="68" t="s">
        <v>10</v>
      </c>
      <c r="D3109" s="68" t="s">
        <v>320</v>
      </c>
      <c r="E3109" s="89">
        <f>+IF(ISNUMBER(DATA!H4731),DATA!H4731,"n/a")</f>
        <v>6.2068729999999999</v>
      </c>
      <c r="F3109" s="79">
        <f>+IF(ISNUMBER(DATA!I4731),DATA!I4731,"n/a")</f>
        <v>-0.27558899999999997</v>
      </c>
      <c r="G3109" s="89">
        <f>+IF(ISNUMBER(DATA!J4731),DATA!J4731,"n/a")</f>
        <v>6.1960949999999997</v>
      </c>
      <c r="H3109" s="79">
        <f>+IF(ISNUMBER(DATA!K4731),DATA!K4731,"n/a")</f>
        <v>-0.25468299999999999</v>
      </c>
      <c r="I3109" s="89">
        <f>+IF(ISNUMBER(DATA!L4731),DATA!L4731,"n/a")</f>
        <v>6.2140279999999999</v>
      </c>
      <c r="J3109" s="79">
        <f>+IF(ISNUMBER(DATA!M4731),DATA!M4731,"n/a")</f>
        <v>-0.22337199999999999</v>
      </c>
      <c r="K3109" s="89">
        <f>+IF(ISNUMBER(DATA!N4731),DATA!N4731,"n/a")</f>
        <v>6.8056850000000004</v>
      </c>
      <c r="L3109" s="79">
        <f>+IF(ISNUMBER(DATA!O4731),DATA!O4731,"n/a")</f>
        <v>-0.158224</v>
      </c>
      <c r="M3109" s="68"/>
      <c r="N3109" s="68"/>
      <c r="O3109" s="68"/>
      <c r="P3109" s="68"/>
      <c r="Q3109" s="68"/>
      <c r="S3109" s="72"/>
      <c r="U3109" s="72"/>
      <c r="W3109" s="72"/>
      <c r="Y3109" s="72"/>
    </row>
    <row r="3110" spans="1:25" s="71" customFormat="1" x14ac:dyDescent="0.2">
      <c r="A3110" s="68" t="s">
        <v>28</v>
      </c>
      <c r="B3110" s="68" t="s">
        <v>23</v>
      </c>
      <c r="C3110" s="68" t="s">
        <v>10</v>
      </c>
      <c r="D3110" s="68" t="s">
        <v>321</v>
      </c>
      <c r="E3110" s="89">
        <f>+IF(ISNUMBER(DATA!H4732),DATA!H4732,"n/a")</f>
        <v>7.306705</v>
      </c>
      <c r="F3110" s="79">
        <f>+IF(ISNUMBER(DATA!I4732),DATA!I4732,"n/a")</f>
        <v>-4.7563000000000001E-2</v>
      </c>
      <c r="G3110" s="89">
        <f>+IF(ISNUMBER(DATA!J4732),DATA!J4732,"n/a")</f>
        <v>7.4868829999999997</v>
      </c>
      <c r="H3110" s="79">
        <f>+IF(ISNUMBER(DATA!K4732),DATA!K4732,"n/a")</f>
        <v>-3.1910000000000001E-2</v>
      </c>
      <c r="I3110" s="89">
        <f>+IF(ISNUMBER(DATA!L4732),DATA!L4732,"n/a")</f>
        <v>7.6901830000000002</v>
      </c>
      <c r="J3110" s="79">
        <f>+IF(ISNUMBER(DATA!M4732),DATA!M4732,"n/a")</f>
        <v>2.1283E-2</v>
      </c>
      <c r="K3110" s="89">
        <f>+IF(ISNUMBER(DATA!N4732),DATA!N4732,"n/a")</f>
        <v>7.7735019999999997</v>
      </c>
      <c r="L3110" s="79">
        <f>+IF(ISNUMBER(DATA!O4732),DATA!O4732,"n/a")</f>
        <v>4.0787999999999998E-2</v>
      </c>
      <c r="M3110" s="68"/>
      <c r="N3110" s="68"/>
      <c r="O3110" s="68"/>
      <c r="P3110" s="68"/>
      <c r="Q3110" s="68"/>
      <c r="S3110" s="72"/>
      <c r="U3110" s="72"/>
      <c r="W3110" s="72"/>
      <c r="Y3110" s="72"/>
    </row>
    <row r="3111" spans="1:25" s="71" customFormat="1" x14ac:dyDescent="0.2">
      <c r="A3111" s="68" t="s">
        <v>28</v>
      </c>
      <c r="B3111" s="68" t="s">
        <v>23</v>
      </c>
      <c r="C3111" s="68" t="s">
        <v>10</v>
      </c>
      <c r="D3111" s="68" t="s">
        <v>322</v>
      </c>
      <c r="E3111" s="89">
        <f>+IF(ISNUMBER(DATA!H4733),DATA!H4733,"n/a")</f>
        <v>4.8350369999999998</v>
      </c>
      <c r="F3111" s="79">
        <f>+IF(ISNUMBER(DATA!I4733),DATA!I4733,"n/a")</f>
        <v>-0.44331799999999999</v>
      </c>
      <c r="G3111" s="89">
        <f>+IF(ISNUMBER(DATA!J4733),DATA!J4733,"n/a")</f>
        <v>4.920407</v>
      </c>
      <c r="H3111" s="79">
        <f>+IF(ISNUMBER(DATA!K4733),DATA!K4733,"n/a")</f>
        <v>-0.45163199999999998</v>
      </c>
      <c r="I3111" s="89">
        <f>+IF(ISNUMBER(DATA!L4733),DATA!L4733,"n/a")</f>
        <v>4.9795740000000004</v>
      </c>
      <c r="J3111" s="79">
        <f>+IF(ISNUMBER(DATA!M4733),DATA!M4733,"n/a")</f>
        <v>-0.46062999999999998</v>
      </c>
      <c r="K3111" s="89">
        <f>+IF(ISNUMBER(DATA!N4733),DATA!N4733,"n/a")</f>
        <v>5.2510599999999998</v>
      </c>
      <c r="L3111" s="79">
        <f>+IF(ISNUMBER(DATA!O4733),DATA!O4733,"n/a")</f>
        <v>-0.44606899999999999</v>
      </c>
      <c r="M3111" s="68"/>
      <c r="N3111" s="68"/>
      <c r="O3111" s="68"/>
      <c r="P3111" s="68"/>
      <c r="Q3111" s="68"/>
      <c r="S3111" s="72"/>
      <c r="U3111" s="72"/>
      <c r="W3111" s="72"/>
      <c r="Y3111" s="72"/>
    </row>
    <row r="3112" spans="1:25" s="71" customFormat="1" x14ac:dyDescent="0.2">
      <c r="A3112" s="68" t="s">
        <v>28</v>
      </c>
      <c r="B3112" s="68" t="s">
        <v>23</v>
      </c>
      <c r="C3112" s="68" t="s">
        <v>10</v>
      </c>
      <c r="D3112" s="68" t="s">
        <v>323</v>
      </c>
      <c r="E3112" s="89">
        <f>+IF(ISNUMBER(DATA!H4734),DATA!H4734,"n/a")</f>
        <v>5.5188750000000004</v>
      </c>
      <c r="F3112" s="79">
        <f>+IF(ISNUMBER(DATA!I4734),DATA!I4734,"n/a")</f>
        <v>-0.113651</v>
      </c>
      <c r="G3112" s="89">
        <f>+IF(ISNUMBER(DATA!J4734),DATA!J4734,"n/a")</f>
        <v>5.720205</v>
      </c>
      <c r="H3112" s="79">
        <f>+IF(ISNUMBER(DATA!K4734),DATA!K4734,"n/a")</f>
        <v>-0.12159200000000001</v>
      </c>
      <c r="I3112" s="89">
        <f>+IF(ISNUMBER(DATA!L4734),DATA!L4734,"n/a")</f>
        <v>5.6204850000000004</v>
      </c>
      <c r="J3112" s="79">
        <f>+IF(ISNUMBER(DATA!M4734),DATA!M4734,"n/a")</f>
        <v>-0.21013399999999999</v>
      </c>
      <c r="K3112" s="89">
        <f>+IF(ISNUMBER(DATA!N4734),DATA!N4734,"n/a")</f>
        <v>5.6321839999999996</v>
      </c>
      <c r="L3112" s="79">
        <f>+IF(ISNUMBER(DATA!O4734),DATA!O4734,"n/a")</f>
        <v>-0.25892500000000002</v>
      </c>
      <c r="M3112" s="68"/>
      <c r="N3112" s="68"/>
      <c r="O3112" s="68"/>
      <c r="P3112" s="68"/>
      <c r="Q3112" s="68"/>
      <c r="S3112" s="72"/>
      <c r="U3112" s="72"/>
      <c r="W3112" s="72"/>
      <c r="Y3112" s="72"/>
    </row>
    <row r="3113" spans="1:25" s="71" customFormat="1" x14ac:dyDescent="0.2">
      <c r="A3113" s="68" t="s">
        <v>28</v>
      </c>
      <c r="B3113" s="68" t="s">
        <v>23</v>
      </c>
      <c r="C3113" s="68" t="s">
        <v>10</v>
      </c>
      <c r="D3113" s="68" t="s">
        <v>324</v>
      </c>
      <c r="E3113" s="89">
        <f>+IF(ISNUMBER(DATA!H4735),DATA!H4735,"n/a")</f>
        <v>5.788843</v>
      </c>
      <c r="F3113" s="79">
        <f>+IF(ISNUMBER(DATA!I4735),DATA!I4735,"n/a")</f>
        <v>-0.112285</v>
      </c>
      <c r="G3113" s="89">
        <f>+IF(ISNUMBER(DATA!J4735),DATA!J4735,"n/a")</f>
        <v>6.079294</v>
      </c>
      <c r="H3113" s="79">
        <f>+IF(ISNUMBER(DATA!K4735),DATA!K4735,"n/a")</f>
        <v>-4.6450999999999999E-2</v>
      </c>
      <c r="I3113" s="89">
        <f>+IF(ISNUMBER(DATA!L4735),DATA!L4735,"n/a")</f>
        <v>5.7454859999999996</v>
      </c>
      <c r="J3113" s="79">
        <f>+IF(ISNUMBER(DATA!M4735),DATA!M4735,"n/a")</f>
        <v>-0.13803799999999999</v>
      </c>
      <c r="K3113" s="89">
        <f>+IF(ISNUMBER(DATA!N4735),DATA!N4735,"n/a")</f>
        <v>5.8917999999999999</v>
      </c>
      <c r="L3113" s="79">
        <f>+IF(ISNUMBER(DATA!O4735),DATA!O4735,"n/a")</f>
        <v>-0.15035200000000001</v>
      </c>
      <c r="M3113" s="68"/>
      <c r="N3113" s="68"/>
      <c r="O3113" s="68"/>
      <c r="P3113" s="68"/>
      <c r="Q3113" s="68"/>
      <c r="S3113" s="72"/>
      <c r="U3113" s="72"/>
      <c r="W3113" s="72"/>
      <c r="Y3113" s="72"/>
    </row>
    <row r="3114" spans="1:25" s="71" customFormat="1" x14ac:dyDescent="0.2">
      <c r="A3114" s="68" t="s">
        <v>28</v>
      </c>
      <c r="B3114" s="68" t="s">
        <v>23</v>
      </c>
      <c r="C3114" s="68" t="s">
        <v>10</v>
      </c>
      <c r="D3114" s="68" t="s">
        <v>325</v>
      </c>
      <c r="E3114" s="89">
        <f>+IF(ISNUMBER(DATA!H4736),DATA!H4736,"n/a")</f>
        <v>6.174811</v>
      </c>
      <c r="F3114" s="79">
        <f>+IF(ISNUMBER(DATA!I4736),DATA!I4736,"n/a")</f>
        <v>-7.8800999999999996E-2</v>
      </c>
      <c r="G3114" s="89">
        <f>+IF(ISNUMBER(DATA!J4736),DATA!J4736,"n/a")</f>
        <v>6.3035680000000003</v>
      </c>
      <c r="H3114" s="79">
        <f>+IF(ISNUMBER(DATA!K4736),DATA!K4736,"n/a")</f>
        <v>-4.3457000000000003E-2</v>
      </c>
      <c r="I3114" s="89">
        <f>+IF(ISNUMBER(DATA!L4736),DATA!L4736,"n/a")</f>
        <v>6.2251190000000003</v>
      </c>
      <c r="J3114" s="79">
        <f>+IF(ISNUMBER(DATA!M4736),DATA!M4736,"n/a")</f>
        <v>-0.13853199999999999</v>
      </c>
      <c r="K3114" s="89">
        <f>+IF(ISNUMBER(DATA!N4736),DATA!N4736,"n/a")</f>
        <v>6.1548489999999996</v>
      </c>
      <c r="L3114" s="79">
        <f>+IF(ISNUMBER(DATA!O4736),DATA!O4736,"n/a")</f>
        <v>-0.19017999999999999</v>
      </c>
      <c r="M3114" s="68"/>
      <c r="N3114" s="68"/>
      <c r="O3114" s="68"/>
      <c r="P3114" s="68"/>
      <c r="Q3114" s="68"/>
      <c r="S3114" s="72"/>
      <c r="U3114" s="72"/>
      <c r="W3114" s="72"/>
      <c r="Y3114" s="72"/>
    </row>
    <row r="3115" spans="1:25" s="71" customFormat="1" x14ac:dyDescent="0.2">
      <c r="A3115" s="68" t="s">
        <v>28</v>
      </c>
      <c r="B3115" s="68" t="s">
        <v>23</v>
      </c>
      <c r="C3115" s="68" t="s">
        <v>10</v>
      </c>
      <c r="D3115" s="68" t="s">
        <v>351</v>
      </c>
      <c r="E3115" s="89">
        <f>+IF(ISNUMBER(DATA!H4737),DATA!H4737,"n/a")</f>
        <v>5.8641800000000002</v>
      </c>
      <c r="F3115" s="79">
        <f>+IF(ISNUMBER(DATA!I4737),DATA!I4737,"n/a")</f>
        <v>-0.288134</v>
      </c>
      <c r="G3115" s="89">
        <f>+IF(ISNUMBER(DATA!J4737),DATA!J4737,"n/a")</f>
        <v>5.5885879999999997</v>
      </c>
      <c r="H3115" s="79">
        <f>+IF(ISNUMBER(DATA!K4737),DATA!K4737,"n/a")</f>
        <v>-0.308444</v>
      </c>
      <c r="I3115" s="89">
        <f>+IF(ISNUMBER(DATA!L4737),DATA!L4737,"n/a")</f>
        <v>5.6688859999999996</v>
      </c>
      <c r="J3115" s="79">
        <f>+IF(ISNUMBER(DATA!M4737),DATA!M4737,"n/a")</f>
        <v>-0.30509599999999998</v>
      </c>
      <c r="K3115" s="89">
        <f>+IF(ISNUMBER(DATA!N4737),DATA!N4737,"n/a")</f>
        <v>6.0112300000000003</v>
      </c>
      <c r="L3115" s="79">
        <f>+IF(ISNUMBER(DATA!O4737),DATA!O4737,"n/a")</f>
        <v>-0.26421499999999998</v>
      </c>
      <c r="M3115" s="68"/>
      <c r="N3115" s="68"/>
      <c r="O3115" s="68"/>
      <c r="P3115" s="68"/>
      <c r="Q3115" s="68"/>
      <c r="S3115" s="72"/>
      <c r="U3115" s="72"/>
      <c r="W3115" s="72"/>
      <c r="Y3115" s="72"/>
    </row>
    <row r="3116" spans="1:25" s="71" customFormat="1" x14ac:dyDescent="0.2">
      <c r="A3116" s="68" t="s">
        <v>28</v>
      </c>
      <c r="B3116" s="68" t="s">
        <v>23</v>
      </c>
      <c r="C3116" s="68" t="s">
        <v>10</v>
      </c>
      <c r="D3116" s="68" t="s">
        <v>352</v>
      </c>
      <c r="E3116" s="89">
        <f>+IF(ISNUMBER(DATA!H4738),DATA!H4738,"n/a")</f>
        <v>5.8593580000000003</v>
      </c>
      <c r="F3116" s="79">
        <f>+IF(ISNUMBER(DATA!I4738),DATA!I4738,"n/a")</f>
        <v>1.504E-2</v>
      </c>
      <c r="G3116" s="89">
        <f>+IF(ISNUMBER(DATA!J4738),DATA!J4738,"n/a")</f>
        <v>5.4286279999999998</v>
      </c>
      <c r="H3116" s="79">
        <f>+IF(ISNUMBER(DATA!K4738),DATA!K4738,"n/a")</f>
        <v>-0.21846099999999999</v>
      </c>
      <c r="I3116" s="89">
        <f>+IF(ISNUMBER(DATA!L4738),DATA!L4738,"n/a")</f>
        <v>4.9562689999999998</v>
      </c>
      <c r="J3116" s="79">
        <f>+IF(ISNUMBER(DATA!M4738),DATA!M4738,"n/a")</f>
        <v>-0.33815200000000001</v>
      </c>
      <c r="K3116" s="89">
        <f>+IF(ISNUMBER(DATA!N4738),DATA!N4738,"n/a")</f>
        <v>4.7379569999999998</v>
      </c>
      <c r="L3116" s="79">
        <f>+IF(ISNUMBER(DATA!O4738),DATA!O4738,"n/a")</f>
        <v>-0.396534</v>
      </c>
      <c r="M3116" s="68"/>
      <c r="N3116" s="68"/>
      <c r="O3116" s="68"/>
      <c r="P3116" s="68"/>
      <c r="Q3116" s="68"/>
      <c r="S3116" s="72"/>
      <c r="U3116" s="72"/>
      <c r="W3116" s="72"/>
      <c r="Y3116" s="72"/>
    </row>
    <row r="3117" spans="1:25" x14ac:dyDescent="0.2">
      <c r="E3117" s="102"/>
      <c r="F3117" s="104"/>
      <c r="G3117" s="102"/>
      <c r="H3117" s="104"/>
      <c r="I3117" s="102"/>
      <c r="J3117" s="104"/>
      <c r="K3117" s="102"/>
      <c r="L3117" s="104"/>
    </row>
    <row r="3118" spans="1:25" s="71" customFormat="1" x14ac:dyDescent="0.2">
      <c r="A3118" s="68" t="s">
        <v>28</v>
      </c>
      <c r="B3118" s="68" t="s">
        <v>23</v>
      </c>
      <c r="C3118" s="68" t="s">
        <v>26</v>
      </c>
      <c r="D3118" s="68" t="s">
        <v>278</v>
      </c>
      <c r="E3118" s="89">
        <f>+IF(ISNUMBER(DATA!H4748),DATA!H4748,"n/a")</f>
        <v>3.3704049999999999</v>
      </c>
      <c r="F3118" s="79">
        <f>+IF(ISNUMBER(DATA!I4748),DATA!I4748,"n/a")</f>
        <v>-9.8420000000000001E-3</v>
      </c>
      <c r="G3118" s="89">
        <f>+IF(ISNUMBER(DATA!J4748),DATA!J4748,"n/a")</f>
        <v>3.0917469999999998</v>
      </c>
      <c r="H3118" s="79">
        <f>+IF(ISNUMBER(DATA!K4748),DATA!K4748,"n/a")</f>
        <v>-4.4252E-2</v>
      </c>
      <c r="I3118" s="89">
        <f>+IF(ISNUMBER(DATA!L4748),DATA!L4748,"n/a")</f>
        <v>2.9050720000000001</v>
      </c>
      <c r="J3118" s="79">
        <f>+IF(ISNUMBER(DATA!M4748),DATA!M4748,"n/a")</f>
        <v>-5.1187000000000003E-2</v>
      </c>
      <c r="K3118" s="89">
        <f>+IF(ISNUMBER(DATA!N4748),DATA!N4748,"n/a")</f>
        <v>2.8515470000000001</v>
      </c>
      <c r="L3118" s="79">
        <f>+IF(ISNUMBER(DATA!O4748),DATA!O4748,"n/a")</f>
        <v>-3.4484000000000001E-2</v>
      </c>
      <c r="M3118" s="68"/>
      <c r="N3118" s="68"/>
      <c r="O3118" s="68"/>
      <c r="P3118" s="68"/>
      <c r="Q3118" s="68"/>
      <c r="S3118" s="72"/>
      <c r="U3118" s="72"/>
      <c r="W3118" s="72"/>
      <c r="Y3118" s="72"/>
    </row>
    <row r="3119" spans="1:25" s="71" customFormat="1" x14ac:dyDescent="0.2">
      <c r="A3119" s="68" t="s">
        <v>28</v>
      </c>
      <c r="B3119" s="68" t="s">
        <v>23</v>
      </c>
      <c r="C3119" s="68" t="s">
        <v>26</v>
      </c>
      <c r="D3119" s="68" t="s">
        <v>279</v>
      </c>
      <c r="E3119" s="89">
        <f>+IF(ISNUMBER(DATA!H4749),DATA!H4749,"n/a")</f>
        <v>2.5809389999999999</v>
      </c>
      <c r="F3119" s="79">
        <f>+IF(ISNUMBER(DATA!I4749),DATA!I4749,"n/a")</f>
        <v>-0.25648700000000002</v>
      </c>
      <c r="G3119" s="89">
        <f>+IF(ISNUMBER(DATA!J4749),DATA!J4749,"n/a")</f>
        <v>2.6418979999999999</v>
      </c>
      <c r="H3119" s="79">
        <f>+IF(ISNUMBER(DATA!K4749),DATA!K4749,"n/a")</f>
        <v>-0.22755</v>
      </c>
      <c r="I3119" s="89">
        <f>+IF(ISNUMBER(DATA!L4749),DATA!L4749,"n/a")</f>
        <v>2.6226889999999998</v>
      </c>
      <c r="J3119" s="79">
        <f>+IF(ISNUMBER(DATA!M4749),DATA!M4749,"n/a")</f>
        <v>-0.227273</v>
      </c>
      <c r="K3119" s="89">
        <f>+IF(ISNUMBER(DATA!N4749),DATA!N4749,"n/a")</f>
        <v>2.646274</v>
      </c>
      <c r="L3119" s="79">
        <f>+IF(ISNUMBER(DATA!O4749),DATA!O4749,"n/a")</f>
        <v>-0.204263</v>
      </c>
      <c r="M3119" s="68"/>
      <c r="N3119" s="68"/>
      <c r="O3119" s="68"/>
      <c r="P3119" s="68"/>
      <c r="Q3119" s="68"/>
      <c r="S3119" s="72"/>
      <c r="U3119" s="72"/>
      <c r="W3119" s="72"/>
      <c r="Y3119" s="72"/>
    </row>
    <row r="3120" spans="1:25" s="71" customFormat="1" x14ac:dyDescent="0.2">
      <c r="A3120" s="68" t="s">
        <v>28</v>
      </c>
      <c r="B3120" s="68" t="s">
        <v>23</v>
      </c>
      <c r="C3120" s="68" t="s">
        <v>26</v>
      </c>
      <c r="D3120" s="68" t="s">
        <v>280</v>
      </c>
      <c r="E3120" s="89">
        <f>+IF(ISNUMBER(DATA!H4750),DATA!H4750,"n/a")</f>
        <v>3.2932440000000001</v>
      </c>
      <c r="F3120" s="79">
        <f>+IF(ISNUMBER(DATA!I4750),DATA!I4750,"n/a")</f>
        <v>-4.5800000000000002E-4</v>
      </c>
      <c r="G3120" s="89">
        <f>+IF(ISNUMBER(DATA!J4750),DATA!J4750,"n/a")</f>
        <v>3.2398850000000001</v>
      </c>
      <c r="H3120" s="79">
        <f>+IF(ISNUMBER(DATA!K4750),DATA!K4750,"n/a")</f>
        <v>-9.7269999999999995E-3</v>
      </c>
      <c r="I3120" s="89">
        <f>+IF(ISNUMBER(DATA!L4750),DATA!L4750,"n/a")</f>
        <v>3.2712910000000002</v>
      </c>
      <c r="J3120" s="79">
        <f>+IF(ISNUMBER(DATA!M4750),DATA!M4750,"n/a")</f>
        <v>1.2687E-2</v>
      </c>
      <c r="K3120" s="89">
        <f>+IF(ISNUMBER(DATA!N4750),DATA!N4750,"n/a")</f>
        <v>3.2673640000000002</v>
      </c>
      <c r="L3120" s="79">
        <f>+IF(ISNUMBER(DATA!O4750),DATA!O4750,"n/a")</f>
        <v>1.4623000000000001E-2</v>
      </c>
      <c r="M3120" s="68"/>
      <c r="N3120" s="68"/>
      <c r="O3120" s="68"/>
      <c r="P3120" s="68"/>
      <c r="Q3120" s="68"/>
      <c r="S3120" s="72"/>
      <c r="U3120" s="72"/>
      <c r="W3120" s="72"/>
      <c r="Y3120" s="72"/>
    </row>
    <row r="3121" spans="1:25" s="71" customFormat="1" x14ac:dyDescent="0.2">
      <c r="A3121" s="68" t="s">
        <v>28</v>
      </c>
      <c r="B3121" s="68" t="s">
        <v>23</v>
      </c>
      <c r="C3121" s="68" t="s">
        <v>26</v>
      </c>
      <c r="D3121" s="68" t="s">
        <v>281</v>
      </c>
      <c r="E3121" s="89">
        <f>+IF(ISNUMBER(DATA!H4751),DATA!H4751,"n/a")</f>
        <v>3.1758929999999999</v>
      </c>
      <c r="F3121" s="79">
        <f>+IF(ISNUMBER(DATA!I4751),DATA!I4751,"n/a")</f>
        <v>-9.9997000000000003E-2</v>
      </c>
      <c r="G3121" s="89">
        <f>+IF(ISNUMBER(DATA!J4751),DATA!J4751,"n/a")</f>
        <v>3.2204709999999999</v>
      </c>
      <c r="H3121" s="79">
        <f>+IF(ISNUMBER(DATA!K4751),DATA!K4751,"n/a")</f>
        <v>-7.3304999999999995E-2</v>
      </c>
      <c r="I3121" s="89">
        <f>+IF(ISNUMBER(DATA!L4751),DATA!L4751,"n/a")</f>
        <v>3.2290920000000001</v>
      </c>
      <c r="J3121" s="79">
        <f>+IF(ISNUMBER(DATA!M4751),DATA!M4751,"n/a")</f>
        <v>-5.2338999999999997E-2</v>
      </c>
      <c r="K3121" s="89">
        <f>+IF(ISNUMBER(DATA!N4751),DATA!N4751,"n/a")</f>
        <v>3.2402920000000002</v>
      </c>
      <c r="L3121" s="79">
        <f>+IF(ISNUMBER(DATA!O4751),DATA!O4751,"n/a")</f>
        <v>-2.1520000000000001E-2</v>
      </c>
      <c r="M3121" s="68"/>
      <c r="N3121" s="68"/>
      <c r="O3121" s="68"/>
      <c r="P3121" s="68"/>
      <c r="Q3121" s="68"/>
      <c r="S3121" s="72"/>
      <c r="U3121" s="72"/>
      <c r="W3121" s="72"/>
      <c r="Y3121" s="72"/>
    </row>
    <row r="3122" spans="1:25" s="71" customFormat="1" x14ac:dyDescent="0.2">
      <c r="A3122" s="68" t="s">
        <v>28</v>
      </c>
      <c r="B3122" s="68" t="s">
        <v>23</v>
      </c>
      <c r="C3122" s="68" t="s">
        <v>26</v>
      </c>
      <c r="D3122" s="68" t="s">
        <v>282</v>
      </c>
      <c r="E3122" s="89">
        <f>+IF(ISNUMBER(DATA!H4752),DATA!H4752,"n/a")</f>
        <v>3.068603</v>
      </c>
      <c r="F3122" s="79">
        <f>+IF(ISNUMBER(DATA!I4752),DATA!I4752,"n/a")</f>
        <v>-9.5786999999999997E-2</v>
      </c>
      <c r="G3122" s="89">
        <f>+IF(ISNUMBER(DATA!J4752),DATA!J4752,"n/a")</f>
        <v>3.0592320000000002</v>
      </c>
      <c r="H3122" s="79">
        <f>+IF(ISNUMBER(DATA!K4752),DATA!K4752,"n/a")</f>
        <v>-7.8105999999999995E-2</v>
      </c>
      <c r="I3122" s="89">
        <f>+IF(ISNUMBER(DATA!L4752),DATA!L4752,"n/a")</f>
        <v>3.06372</v>
      </c>
      <c r="J3122" s="79">
        <f>+IF(ISNUMBER(DATA!M4752),DATA!M4752,"n/a")</f>
        <v>-6.4168000000000003E-2</v>
      </c>
      <c r="K3122" s="89">
        <f>+IF(ISNUMBER(DATA!N4752),DATA!N4752,"n/a")</f>
        <v>3.111132</v>
      </c>
      <c r="L3122" s="79">
        <f>+IF(ISNUMBER(DATA!O4752),DATA!O4752,"n/a")</f>
        <v>-3.8982000000000003E-2</v>
      </c>
      <c r="M3122" s="68"/>
      <c r="N3122" s="68"/>
      <c r="O3122" s="68"/>
      <c r="P3122" s="68"/>
      <c r="Q3122" s="68"/>
      <c r="S3122" s="72"/>
      <c r="U3122" s="72"/>
      <c r="W3122" s="72"/>
      <c r="Y3122" s="72"/>
    </row>
    <row r="3123" spans="1:25" s="71" customFormat="1" x14ac:dyDescent="0.2">
      <c r="A3123" s="68" t="s">
        <v>28</v>
      </c>
      <c r="B3123" s="68" t="s">
        <v>23</v>
      </c>
      <c r="C3123" s="68" t="s">
        <v>26</v>
      </c>
      <c r="D3123" s="68" t="s">
        <v>283</v>
      </c>
      <c r="E3123" s="89">
        <f>+IF(ISNUMBER(DATA!H4753),DATA!H4753,"n/a")</f>
        <v>3.0026419999999998</v>
      </c>
      <c r="F3123" s="79">
        <f>+IF(ISNUMBER(DATA!I4753),DATA!I4753,"n/a")</f>
        <v>-5.7679999999999997E-3</v>
      </c>
      <c r="G3123" s="89">
        <f>+IF(ISNUMBER(DATA!J4753),DATA!J4753,"n/a")</f>
        <v>2.9824570000000001</v>
      </c>
      <c r="H3123" s="79">
        <f>+IF(ISNUMBER(DATA!K4753),DATA!K4753,"n/a")</f>
        <v>2.6442E-2</v>
      </c>
      <c r="I3123" s="89">
        <f>+IF(ISNUMBER(DATA!L4753),DATA!L4753,"n/a")</f>
        <v>3.004823</v>
      </c>
      <c r="J3123" s="79">
        <f>+IF(ISNUMBER(DATA!M4753),DATA!M4753,"n/a")</f>
        <v>5.1900000000000002E-3</v>
      </c>
      <c r="K3123" s="89">
        <f>+IF(ISNUMBER(DATA!N4753),DATA!N4753,"n/a")</f>
        <v>3.0145140000000001</v>
      </c>
      <c r="L3123" s="79">
        <f>+IF(ISNUMBER(DATA!O4753),DATA!O4753,"n/a")</f>
        <v>2.6127999999999998E-2</v>
      </c>
      <c r="M3123" s="68"/>
      <c r="N3123" s="68"/>
      <c r="O3123" s="68"/>
      <c r="P3123" s="68"/>
      <c r="Q3123" s="68"/>
      <c r="S3123" s="72"/>
      <c r="U3123" s="72"/>
      <c r="W3123" s="72"/>
      <c r="Y3123" s="72"/>
    </row>
    <row r="3124" spans="1:25" s="71" customFormat="1" x14ac:dyDescent="0.2">
      <c r="A3124" s="68" t="s">
        <v>28</v>
      </c>
      <c r="B3124" s="68" t="s">
        <v>23</v>
      </c>
      <c r="C3124" s="68" t="s">
        <v>26</v>
      </c>
      <c r="D3124" s="68" t="s">
        <v>284</v>
      </c>
      <c r="E3124" s="89">
        <f>+IF(ISNUMBER(DATA!H4754),DATA!H4754,"n/a")</f>
        <v>3.222842</v>
      </c>
      <c r="F3124" s="79">
        <f>+IF(ISNUMBER(DATA!I4754),DATA!I4754,"n/a")</f>
        <v>0.15410099999999999</v>
      </c>
      <c r="G3124" s="89">
        <f>+IF(ISNUMBER(DATA!J4754),DATA!J4754,"n/a")</f>
        <v>3.093909</v>
      </c>
      <c r="H3124" s="79">
        <f>+IF(ISNUMBER(DATA!K4754),DATA!K4754,"n/a")</f>
        <v>7.3272000000000004E-2</v>
      </c>
      <c r="I3124" s="89">
        <f>+IF(ISNUMBER(DATA!L4754),DATA!L4754,"n/a")</f>
        <v>3.0597150000000002</v>
      </c>
      <c r="J3124" s="79">
        <f>+IF(ISNUMBER(DATA!M4754),DATA!M4754,"n/a")</f>
        <v>2.9548999999999999E-2</v>
      </c>
      <c r="K3124" s="89">
        <f>+IF(ISNUMBER(DATA!N4754),DATA!N4754,"n/a")</f>
        <v>3.0039539999999998</v>
      </c>
      <c r="L3124" s="79">
        <f>+IF(ISNUMBER(DATA!O4754),DATA!O4754,"n/a")</f>
        <v>-1.1029000000000001E-2</v>
      </c>
      <c r="M3124" s="68"/>
      <c r="N3124" s="68"/>
      <c r="O3124" s="68"/>
      <c r="P3124" s="68"/>
      <c r="Q3124" s="68"/>
      <c r="S3124" s="72"/>
      <c r="U3124" s="72"/>
      <c r="W3124" s="72"/>
      <c r="Y3124" s="72"/>
    </row>
    <row r="3125" spans="1:25" s="71" customFormat="1" x14ac:dyDescent="0.2">
      <c r="A3125" s="68" t="s">
        <v>28</v>
      </c>
      <c r="B3125" s="68" t="s">
        <v>23</v>
      </c>
      <c r="C3125" s="68" t="s">
        <v>26</v>
      </c>
      <c r="D3125" s="68" t="s">
        <v>285</v>
      </c>
      <c r="E3125" s="89">
        <f>+IF(ISNUMBER(DATA!H4755),DATA!H4755,"n/a")</f>
        <v>3.4460259999999998</v>
      </c>
      <c r="F3125" s="79">
        <f>+IF(ISNUMBER(DATA!I4755),DATA!I4755,"n/a")</f>
        <v>0.24346499999999999</v>
      </c>
      <c r="G3125" s="89">
        <f>+IF(ISNUMBER(DATA!J4755),DATA!J4755,"n/a")</f>
        <v>3.4261560000000002</v>
      </c>
      <c r="H3125" s="79">
        <f>+IF(ISNUMBER(DATA!K4755),DATA!K4755,"n/a")</f>
        <v>0.144145</v>
      </c>
      <c r="I3125" s="89">
        <f>+IF(ISNUMBER(DATA!L4755),DATA!L4755,"n/a")</f>
        <v>3.4057080000000002</v>
      </c>
      <c r="J3125" s="79">
        <f>+IF(ISNUMBER(DATA!M4755),DATA!M4755,"n/a")</f>
        <v>0.11190700000000001</v>
      </c>
      <c r="K3125" s="89">
        <f>+IF(ISNUMBER(DATA!N4755),DATA!N4755,"n/a")</f>
        <v>3.3374700000000002</v>
      </c>
      <c r="L3125" s="79">
        <f>+IF(ISNUMBER(DATA!O4755),DATA!O4755,"n/a")</f>
        <v>7.3566999999999994E-2</v>
      </c>
      <c r="M3125" s="68"/>
      <c r="N3125" s="68"/>
      <c r="O3125" s="68"/>
      <c r="P3125" s="68"/>
      <c r="Q3125" s="68"/>
      <c r="S3125" s="72"/>
      <c r="U3125" s="72"/>
      <c r="W3125" s="72"/>
      <c r="Y3125" s="72"/>
    </row>
    <row r="3126" spans="1:25" s="71" customFormat="1" x14ac:dyDescent="0.2">
      <c r="A3126" s="68" t="s">
        <v>28</v>
      </c>
      <c r="B3126" s="68" t="s">
        <v>23</v>
      </c>
      <c r="C3126" s="68" t="s">
        <v>26</v>
      </c>
      <c r="D3126" s="68" t="s">
        <v>286</v>
      </c>
      <c r="E3126" s="89">
        <f>+IF(ISNUMBER(DATA!H4756),DATA!H4756,"n/a")</f>
        <v>2.2975669999999999</v>
      </c>
      <c r="F3126" s="79">
        <f>+IF(ISNUMBER(DATA!I4756),DATA!I4756,"n/a")</f>
        <v>-0.284167</v>
      </c>
      <c r="G3126" s="89">
        <f>+IF(ISNUMBER(DATA!J4756),DATA!J4756,"n/a")</f>
        <v>2.3449499999999999</v>
      </c>
      <c r="H3126" s="79">
        <f>+IF(ISNUMBER(DATA!K4756),DATA!K4756,"n/a")</f>
        <v>-0.26073800000000003</v>
      </c>
      <c r="I3126" s="89">
        <f>+IF(ISNUMBER(DATA!L4756),DATA!L4756,"n/a")</f>
        <v>2.1835079999999998</v>
      </c>
      <c r="J3126" s="79">
        <f>+IF(ISNUMBER(DATA!M4756),DATA!M4756,"n/a")</f>
        <v>-0.31639600000000001</v>
      </c>
      <c r="K3126" s="89">
        <f>+IF(ISNUMBER(DATA!N4756),DATA!N4756,"n/a")</f>
        <v>2.2549999999999999</v>
      </c>
      <c r="L3126" s="79">
        <f>+IF(ISNUMBER(DATA!O4756),DATA!O4756,"n/a")</f>
        <v>-0.29992400000000002</v>
      </c>
      <c r="M3126" s="68"/>
      <c r="N3126" s="68"/>
      <c r="O3126" s="68"/>
      <c r="P3126" s="68"/>
      <c r="Q3126" s="68"/>
      <c r="S3126" s="72"/>
      <c r="U3126" s="72"/>
      <c r="W3126" s="72"/>
      <c r="Y3126" s="72"/>
    </row>
    <row r="3127" spans="1:25" s="71" customFormat="1" x14ac:dyDescent="0.2">
      <c r="A3127" s="68" t="s">
        <v>28</v>
      </c>
      <c r="B3127" s="68" t="s">
        <v>23</v>
      </c>
      <c r="C3127" s="68" t="s">
        <v>26</v>
      </c>
      <c r="D3127" s="68" t="s">
        <v>287</v>
      </c>
      <c r="E3127" s="89">
        <f>+IF(ISNUMBER(DATA!H4757),DATA!H4757,"n/a")</f>
        <v>3.2749299999999999</v>
      </c>
      <c r="F3127" s="79">
        <f>+IF(ISNUMBER(DATA!I4757),DATA!I4757,"n/a")</f>
        <v>-4.6800000000000001E-3</v>
      </c>
      <c r="G3127" s="89">
        <f>+IF(ISNUMBER(DATA!J4757),DATA!J4757,"n/a")</f>
        <v>3.1660710000000001</v>
      </c>
      <c r="H3127" s="79">
        <f>+IF(ISNUMBER(DATA!K4757),DATA!K4757,"n/a")</f>
        <v>6.2989999999999999E-3</v>
      </c>
      <c r="I3127" s="89">
        <f>+IF(ISNUMBER(DATA!L4757),DATA!L4757,"n/a")</f>
        <v>3.1621239999999999</v>
      </c>
      <c r="J3127" s="79">
        <f>+IF(ISNUMBER(DATA!M4757),DATA!M4757,"n/a")</f>
        <v>-1.5624000000000001E-2</v>
      </c>
      <c r="K3127" s="89">
        <f>+IF(ISNUMBER(DATA!N4757),DATA!N4757,"n/a")</f>
        <v>3.2086760000000001</v>
      </c>
      <c r="L3127" s="79">
        <f>+IF(ISNUMBER(DATA!O4757),DATA!O4757,"n/a")</f>
        <v>-2.3744000000000001E-2</v>
      </c>
      <c r="M3127" s="68"/>
      <c r="N3127" s="68"/>
      <c r="O3127" s="68"/>
      <c r="P3127" s="68"/>
      <c r="Q3127" s="68"/>
      <c r="S3127" s="72"/>
      <c r="U3127" s="72"/>
      <c r="W3127" s="72"/>
      <c r="Y3127" s="72"/>
    </row>
    <row r="3128" spans="1:25" s="71" customFormat="1" x14ac:dyDescent="0.2">
      <c r="A3128" s="68" t="s">
        <v>28</v>
      </c>
      <c r="B3128" s="68" t="s">
        <v>23</v>
      </c>
      <c r="C3128" s="68" t="s">
        <v>26</v>
      </c>
      <c r="D3128" s="68" t="s">
        <v>288</v>
      </c>
      <c r="E3128" s="89">
        <f>+IF(ISNUMBER(DATA!H4758),DATA!H4758,"n/a")</f>
        <v>3.0319750000000001</v>
      </c>
      <c r="F3128" s="79">
        <f>+IF(ISNUMBER(DATA!I4758),DATA!I4758,"n/a")</f>
        <v>-8.4829999999999992E-3</v>
      </c>
      <c r="G3128" s="89">
        <f>+IF(ISNUMBER(DATA!J4758),DATA!J4758,"n/a")</f>
        <v>2.8736410000000001</v>
      </c>
      <c r="H3128" s="79">
        <f>+IF(ISNUMBER(DATA!K4758),DATA!K4758,"n/a")</f>
        <v>-4.9086999999999999E-2</v>
      </c>
      <c r="I3128" s="89">
        <f>+IF(ISNUMBER(DATA!L4758),DATA!L4758,"n/a")</f>
        <v>2.872404</v>
      </c>
      <c r="J3128" s="79">
        <f>+IF(ISNUMBER(DATA!M4758),DATA!M4758,"n/a")</f>
        <v>-5.2628000000000001E-2</v>
      </c>
      <c r="K3128" s="89">
        <f>+IF(ISNUMBER(DATA!N4758),DATA!N4758,"n/a")</f>
        <v>2.9364279999999998</v>
      </c>
      <c r="L3128" s="79">
        <f>+IF(ISNUMBER(DATA!O4758),DATA!O4758,"n/a")</f>
        <v>-2.8298E-2</v>
      </c>
      <c r="M3128" s="68"/>
      <c r="N3128" s="68"/>
      <c r="O3128" s="68"/>
      <c r="P3128" s="68"/>
      <c r="Q3128" s="68"/>
      <c r="S3128" s="72"/>
      <c r="U3128" s="72"/>
      <c r="W3128" s="72"/>
      <c r="Y3128" s="72"/>
    </row>
    <row r="3129" spans="1:25" s="71" customFormat="1" x14ac:dyDescent="0.2">
      <c r="A3129" s="68" t="s">
        <v>28</v>
      </c>
      <c r="B3129" s="68" t="s">
        <v>23</v>
      </c>
      <c r="C3129" s="68" t="s">
        <v>26</v>
      </c>
      <c r="D3129" s="68" t="s">
        <v>289</v>
      </c>
      <c r="E3129" s="89">
        <f>+IF(ISNUMBER(DATA!H4759),DATA!H4759,"n/a")</f>
        <v>2.750569</v>
      </c>
      <c r="F3129" s="79">
        <f>+IF(ISNUMBER(DATA!I4759),DATA!I4759,"n/a")</f>
        <v>-0.19665299999999999</v>
      </c>
      <c r="G3129" s="89">
        <f>+IF(ISNUMBER(DATA!J4759),DATA!J4759,"n/a")</f>
        <v>2.818873</v>
      </c>
      <c r="H3129" s="79">
        <f>+IF(ISNUMBER(DATA!K4759),DATA!K4759,"n/a")</f>
        <v>-0.17074</v>
      </c>
      <c r="I3129" s="89">
        <f>+IF(ISNUMBER(DATA!L4759),DATA!L4759,"n/a")</f>
        <v>2.7581419999999999</v>
      </c>
      <c r="J3129" s="79">
        <f>+IF(ISNUMBER(DATA!M4759),DATA!M4759,"n/a")</f>
        <v>-0.19703899999999999</v>
      </c>
      <c r="K3129" s="89">
        <f>+IF(ISNUMBER(DATA!N4759),DATA!N4759,"n/a")</f>
        <v>2.8103889999999998</v>
      </c>
      <c r="L3129" s="79">
        <f>+IF(ISNUMBER(DATA!O4759),DATA!O4759,"n/a")</f>
        <v>-0.18851799999999999</v>
      </c>
      <c r="M3129" s="68"/>
      <c r="N3129" s="68"/>
      <c r="O3129" s="68"/>
      <c r="P3129" s="68"/>
      <c r="Q3129" s="68"/>
      <c r="S3129" s="72"/>
      <c r="U3129" s="72"/>
      <c r="W3129" s="72"/>
      <c r="Y3129" s="72"/>
    </row>
    <row r="3130" spans="1:25" s="71" customFormat="1" x14ac:dyDescent="0.2">
      <c r="A3130" s="68" t="s">
        <v>28</v>
      </c>
      <c r="B3130" s="68" t="s">
        <v>23</v>
      </c>
      <c r="C3130" s="68" t="s">
        <v>26</v>
      </c>
      <c r="D3130" s="68" t="s">
        <v>290</v>
      </c>
      <c r="E3130" s="89">
        <f>+IF(ISNUMBER(DATA!H4760),DATA!H4760,"n/a")</f>
        <v>2.7631250000000001</v>
      </c>
      <c r="F3130" s="79">
        <f>+IF(ISNUMBER(DATA!I4760),DATA!I4760,"n/a")</f>
        <v>-0.27055499999999999</v>
      </c>
      <c r="G3130" s="89">
        <f>+IF(ISNUMBER(DATA!J4760),DATA!J4760,"n/a")</f>
        <v>2.8738410000000001</v>
      </c>
      <c r="H3130" s="79">
        <f>+IF(ISNUMBER(DATA!K4760),DATA!K4760,"n/a")</f>
        <v>-0.211614</v>
      </c>
      <c r="I3130" s="89">
        <f>+IF(ISNUMBER(DATA!L4760),DATA!L4760,"n/a")</f>
        <v>2.924439</v>
      </c>
      <c r="J3130" s="79">
        <f>+IF(ISNUMBER(DATA!M4760),DATA!M4760,"n/a")</f>
        <v>-0.18629100000000001</v>
      </c>
      <c r="K3130" s="89">
        <f>+IF(ISNUMBER(DATA!N4760),DATA!N4760,"n/a")</f>
        <v>3.05688</v>
      </c>
      <c r="L3130" s="79">
        <f>+IF(ISNUMBER(DATA!O4760),DATA!O4760,"n/a")</f>
        <v>-9.8247000000000001E-2</v>
      </c>
      <c r="M3130" s="68"/>
      <c r="N3130" s="68"/>
      <c r="O3130" s="68"/>
      <c r="P3130" s="68"/>
      <c r="Q3130" s="68"/>
      <c r="S3130" s="72"/>
      <c r="U3130" s="72"/>
      <c r="W3130" s="72"/>
      <c r="Y3130" s="72"/>
    </row>
    <row r="3131" spans="1:25" s="71" customFormat="1" x14ac:dyDescent="0.2">
      <c r="A3131" s="68" t="s">
        <v>28</v>
      </c>
      <c r="B3131" s="68" t="s">
        <v>23</v>
      </c>
      <c r="C3131" s="68" t="s">
        <v>26</v>
      </c>
      <c r="D3131" s="68" t="s">
        <v>291</v>
      </c>
      <c r="E3131" s="89">
        <f>+IF(ISNUMBER(DATA!H4761),DATA!H4761,"n/a")</f>
        <v>3.068352</v>
      </c>
      <c r="F3131" s="79">
        <f>+IF(ISNUMBER(DATA!I4761),DATA!I4761,"n/a")</f>
        <v>-7.6550000000000003E-3</v>
      </c>
      <c r="G3131" s="89">
        <f>+IF(ISNUMBER(DATA!J4761),DATA!J4761,"n/a")</f>
        <v>2.9868950000000001</v>
      </c>
      <c r="H3131" s="79">
        <f>+IF(ISNUMBER(DATA!K4761),DATA!K4761,"n/a")</f>
        <v>-1.3561999999999999E-2</v>
      </c>
      <c r="I3131" s="89">
        <f>+IF(ISNUMBER(DATA!L4761),DATA!L4761,"n/a")</f>
        <v>3.0052159999999999</v>
      </c>
      <c r="J3131" s="79">
        <f>+IF(ISNUMBER(DATA!M4761),DATA!M4761,"n/a")</f>
        <v>-1.7925E-2</v>
      </c>
      <c r="K3131" s="89">
        <f>+IF(ISNUMBER(DATA!N4761),DATA!N4761,"n/a")</f>
        <v>3.072155</v>
      </c>
      <c r="L3131" s="79">
        <f>+IF(ISNUMBER(DATA!O4761),DATA!O4761,"n/a")</f>
        <v>1.505E-3</v>
      </c>
      <c r="M3131" s="68"/>
      <c r="N3131" s="68"/>
      <c r="O3131" s="68"/>
      <c r="P3131" s="68"/>
      <c r="Q3131" s="68"/>
      <c r="S3131" s="72"/>
      <c r="U3131" s="72"/>
      <c r="W3131" s="72"/>
      <c r="Y3131" s="72"/>
    </row>
    <row r="3132" spans="1:25" s="71" customFormat="1" x14ac:dyDescent="0.2">
      <c r="A3132" s="68" t="s">
        <v>28</v>
      </c>
      <c r="B3132" s="68" t="s">
        <v>23</v>
      </c>
      <c r="C3132" s="68" t="s">
        <v>26</v>
      </c>
      <c r="D3132" s="68" t="s">
        <v>292</v>
      </c>
      <c r="E3132" s="89">
        <f>+IF(ISNUMBER(DATA!H4762),DATA!H4762,"n/a")</f>
        <v>2.7785440000000001</v>
      </c>
      <c r="F3132" s="79">
        <f>+IF(ISNUMBER(DATA!I4762),DATA!I4762,"n/a")</f>
        <v>-8.2958000000000004E-2</v>
      </c>
      <c r="G3132" s="89">
        <f>+IF(ISNUMBER(DATA!J4762),DATA!J4762,"n/a")</f>
        <v>2.861021</v>
      </c>
      <c r="H3132" s="79">
        <f>+IF(ISNUMBER(DATA!K4762),DATA!K4762,"n/a")</f>
        <v>-7.9190000000000007E-3</v>
      </c>
      <c r="I3132" s="89">
        <f>+IF(ISNUMBER(DATA!L4762),DATA!L4762,"n/a")</f>
        <v>2.8365260000000001</v>
      </c>
      <c r="J3132" s="79">
        <f>+IF(ISNUMBER(DATA!M4762),DATA!M4762,"n/a")</f>
        <v>-2.9596999999999998E-2</v>
      </c>
      <c r="K3132" s="89">
        <f>+IF(ISNUMBER(DATA!N4762),DATA!N4762,"n/a")</f>
        <v>2.8464420000000001</v>
      </c>
      <c r="L3132" s="79">
        <f>+IF(ISNUMBER(DATA!O4762),DATA!O4762,"n/a")</f>
        <v>-2.8486000000000001E-2</v>
      </c>
      <c r="M3132" s="68"/>
      <c r="N3132" s="68"/>
      <c r="O3132" s="68"/>
      <c r="P3132" s="68"/>
      <c r="Q3132" s="68"/>
      <c r="S3132" s="72"/>
      <c r="U3132" s="72"/>
      <c r="W3132" s="72"/>
      <c r="Y3132" s="72"/>
    </row>
    <row r="3133" spans="1:25" s="71" customFormat="1" x14ac:dyDescent="0.2">
      <c r="A3133" s="68" t="s">
        <v>28</v>
      </c>
      <c r="B3133" s="68" t="s">
        <v>23</v>
      </c>
      <c r="C3133" s="68" t="s">
        <v>26</v>
      </c>
      <c r="D3133" s="68" t="s">
        <v>293</v>
      </c>
      <c r="E3133" s="89">
        <f>+IF(ISNUMBER(DATA!H4763),DATA!H4763,"n/a")</f>
        <v>3.291445</v>
      </c>
      <c r="F3133" s="79">
        <f>+IF(ISNUMBER(DATA!I4763),DATA!I4763,"n/a")</f>
        <v>2.0202000000000001E-2</v>
      </c>
      <c r="G3133" s="89">
        <f>+IF(ISNUMBER(DATA!J4763),DATA!J4763,"n/a")</f>
        <v>3.206823</v>
      </c>
      <c r="H3133" s="79">
        <f>+IF(ISNUMBER(DATA!K4763),DATA!K4763,"n/a")</f>
        <v>1.2836999999999999E-2</v>
      </c>
      <c r="I3133" s="89">
        <f>+IF(ISNUMBER(DATA!L4763),DATA!L4763,"n/a")</f>
        <v>3.1406209999999999</v>
      </c>
      <c r="J3133" s="79">
        <f>+IF(ISNUMBER(DATA!M4763),DATA!M4763,"n/a")</f>
        <v>9.4000000000000004E-3</v>
      </c>
      <c r="K3133" s="89">
        <f>+IF(ISNUMBER(DATA!N4763),DATA!N4763,"n/a")</f>
        <v>3.1</v>
      </c>
      <c r="L3133" s="79">
        <f>+IF(ISNUMBER(DATA!O4763),DATA!O4763,"n/a")</f>
        <v>7.9039999999999996E-3</v>
      </c>
      <c r="M3133" s="68"/>
      <c r="N3133" s="68"/>
      <c r="O3133" s="68"/>
      <c r="P3133" s="68"/>
      <c r="Q3133" s="68"/>
      <c r="S3133" s="72"/>
      <c r="U3133" s="72"/>
      <c r="W3133" s="72"/>
      <c r="Y3133" s="72"/>
    </row>
    <row r="3134" spans="1:25" s="71" customFormat="1" x14ac:dyDescent="0.2">
      <c r="A3134" s="68" t="s">
        <v>28</v>
      </c>
      <c r="B3134" s="68" t="s">
        <v>23</v>
      </c>
      <c r="C3134" s="68" t="s">
        <v>26</v>
      </c>
      <c r="D3134" s="68" t="s">
        <v>294</v>
      </c>
      <c r="E3134" s="89">
        <f>+IF(ISNUMBER(DATA!H4764),DATA!H4764,"n/a")</f>
        <v>3.5685410000000002</v>
      </c>
      <c r="F3134" s="79">
        <f>+IF(ISNUMBER(DATA!I4764),DATA!I4764,"n/a")</f>
        <v>2.7900000000000001E-2</v>
      </c>
      <c r="G3134" s="89">
        <f>+IF(ISNUMBER(DATA!J4764),DATA!J4764,"n/a")</f>
        <v>3.3131219999999999</v>
      </c>
      <c r="H3134" s="79">
        <f>+IF(ISNUMBER(DATA!K4764),DATA!K4764,"n/a")</f>
        <v>1.1117E-2</v>
      </c>
      <c r="I3134" s="89">
        <f>+IF(ISNUMBER(DATA!L4764),DATA!L4764,"n/a")</f>
        <v>3.2750560000000002</v>
      </c>
      <c r="J3134" s="79">
        <f>+IF(ISNUMBER(DATA!M4764),DATA!M4764,"n/a")</f>
        <v>1.4956000000000001E-2</v>
      </c>
      <c r="K3134" s="89">
        <f>+IF(ISNUMBER(DATA!N4764),DATA!N4764,"n/a")</f>
        <v>3.2429109999999999</v>
      </c>
      <c r="L3134" s="79">
        <f>+IF(ISNUMBER(DATA!O4764),DATA!O4764,"n/a")</f>
        <v>9.2949999999999994E-3</v>
      </c>
      <c r="M3134" s="68"/>
      <c r="N3134" s="68"/>
      <c r="O3134" s="68"/>
      <c r="P3134" s="68"/>
      <c r="Q3134" s="68"/>
      <c r="S3134" s="72"/>
      <c r="U3134" s="72"/>
      <c r="W3134" s="72"/>
      <c r="Y3134" s="72"/>
    </row>
    <row r="3135" spans="1:25" s="71" customFormat="1" x14ac:dyDescent="0.2">
      <c r="A3135" s="68" t="s">
        <v>28</v>
      </c>
      <c r="B3135" s="68" t="s">
        <v>23</v>
      </c>
      <c r="C3135" s="68" t="s">
        <v>26</v>
      </c>
      <c r="D3135" s="68" t="s">
        <v>295</v>
      </c>
      <c r="E3135" s="89">
        <f>+IF(ISNUMBER(DATA!H4765),DATA!H4765,"n/a")</f>
        <v>2.7370109999999999</v>
      </c>
      <c r="F3135" s="79">
        <f>+IF(ISNUMBER(DATA!I4765),DATA!I4765,"n/a")</f>
        <v>-0.204486</v>
      </c>
      <c r="G3135" s="89">
        <f>+IF(ISNUMBER(DATA!J4765),DATA!J4765,"n/a")</f>
        <v>2.7558060000000002</v>
      </c>
      <c r="H3135" s="79">
        <f>+IF(ISNUMBER(DATA!K4765),DATA!K4765,"n/a")</f>
        <v>-0.18581300000000001</v>
      </c>
      <c r="I3135" s="89">
        <f>+IF(ISNUMBER(DATA!L4765),DATA!L4765,"n/a")</f>
        <v>2.6929349999999999</v>
      </c>
      <c r="J3135" s="79">
        <f>+IF(ISNUMBER(DATA!M4765),DATA!M4765,"n/a")</f>
        <v>-0.22231300000000001</v>
      </c>
      <c r="K3135" s="89">
        <f>+IF(ISNUMBER(DATA!N4765),DATA!N4765,"n/a")</f>
        <v>2.7564790000000001</v>
      </c>
      <c r="L3135" s="79">
        <f>+IF(ISNUMBER(DATA!O4765),DATA!O4765,"n/a")</f>
        <v>-0.21824499999999999</v>
      </c>
      <c r="M3135" s="68"/>
      <c r="N3135" s="68"/>
      <c r="O3135" s="68"/>
      <c r="P3135" s="68"/>
      <c r="Q3135" s="68"/>
      <c r="S3135" s="72"/>
      <c r="U3135" s="72"/>
      <c r="W3135" s="72"/>
      <c r="Y3135" s="72"/>
    </row>
    <row r="3136" spans="1:25" s="71" customFormat="1" x14ac:dyDescent="0.2">
      <c r="A3136" s="68" t="s">
        <v>28</v>
      </c>
      <c r="B3136" s="68" t="s">
        <v>23</v>
      </c>
      <c r="C3136" s="68" t="s">
        <v>26</v>
      </c>
      <c r="D3136" s="68" t="s">
        <v>296</v>
      </c>
      <c r="E3136" s="89">
        <f>+IF(ISNUMBER(DATA!H4766),DATA!H4766,"n/a")</f>
        <v>2.7618049999999998</v>
      </c>
      <c r="F3136" s="79">
        <f>+IF(ISNUMBER(DATA!I4766),DATA!I4766,"n/a")</f>
        <v>-0.16739799999999999</v>
      </c>
      <c r="G3136" s="89">
        <f>+IF(ISNUMBER(DATA!J4766),DATA!J4766,"n/a")</f>
        <v>2.8821780000000001</v>
      </c>
      <c r="H3136" s="79">
        <f>+IF(ISNUMBER(DATA!K4766),DATA!K4766,"n/a")</f>
        <v>-8.9581999999999995E-2</v>
      </c>
      <c r="I3136" s="89">
        <f>+IF(ISNUMBER(DATA!L4766),DATA!L4766,"n/a")</f>
        <v>2.8172779999999999</v>
      </c>
      <c r="J3136" s="79">
        <f>+IF(ISNUMBER(DATA!M4766),DATA!M4766,"n/a")</f>
        <v>-0.11298900000000001</v>
      </c>
      <c r="K3136" s="89">
        <f>+IF(ISNUMBER(DATA!N4766),DATA!N4766,"n/a")</f>
        <v>2.8500450000000002</v>
      </c>
      <c r="L3136" s="79">
        <f>+IF(ISNUMBER(DATA!O4766),DATA!O4766,"n/a")</f>
        <v>-0.10902000000000001</v>
      </c>
      <c r="M3136" s="68"/>
      <c r="N3136" s="68"/>
      <c r="O3136" s="68"/>
      <c r="P3136" s="68"/>
      <c r="Q3136" s="68"/>
      <c r="S3136" s="72"/>
      <c r="U3136" s="72"/>
      <c r="W3136" s="72"/>
      <c r="Y3136" s="72"/>
    </row>
    <row r="3137" spans="1:25" s="71" customFormat="1" x14ac:dyDescent="0.2">
      <c r="A3137" s="68" t="s">
        <v>28</v>
      </c>
      <c r="B3137" s="68" t="s">
        <v>23</v>
      </c>
      <c r="C3137" s="68" t="s">
        <v>26</v>
      </c>
      <c r="D3137" s="68" t="s">
        <v>297</v>
      </c>
      <c r="E3137" s="89">
        <f>+IF(ISNUMBER(DATA!H4767),DATA!H4767,"n/a")</f>
        <v>3.5813410000000001</v>
      </c>
      <c r="F3137" s="79">
        <f>+IF(ISNUMBER(DATA!I4767),DATA!I4767,"n/a")</f>
        <v>4.0139000000000001E-2</v>
      </c>
      <c r="G3137" s="89">
        <f>+IF(ISNUMBER(DATA!J4767),DATA!J4767,"n/a")</f>
        <v>3.4687800000000002</v>
      </c>
      <c r="H3137" s="79">
        <f>+IF(ISNUMBER(DATA!K4767),DATA!K4767,"n/a")</f>
        <v>2.6183999999999999E-2</v>
      </c>
      <c r="I3137" s="89">
        <f>+IF(ISNUMBER(DATA!L4767),DATA!L4767,"n/a")</f>
        <v>3.5190000000000001</v>
      </c>
      <c r="J3137" s="79">
        <f>+IF(ISNUMBER(DATA!M4767),DATA!M4767,"n/a")</f>
        <v>5.0264999999999997E-2</v>
      </c>
      <c r="K3137" s="89">
        <f>+IF(ISNUMBER(DATA!N4767),DATA!N4767,"n/a")</f>
        <v>3.4850650000000001</v>
      </c>
      <c r="L3137" s="79">
        <f>+IF(ISNUMBER(DATA!O4767),DATA!O4767,"n/a")</f>
        <v>7.0416999999999993E-2</v>
      </c>
      <c r="M3137" s="68"/>
      <c r="N3137" s="68"/>
      <c r="O3137" s="68"/>
      <c r="P3137" s="68"/>
      <c r="Q3137" s="68"/>
      <c r="S3137" s="72"/>
      <c r="U3137" s="72"/>
      <c r="W3137" s="72"/>
      <c r="Y3137" s="72"/>
    </row>
    <row r="3138" spans="1:25" s="71" customFormat="1" x14ac:dyDescent="0.2">
      <c r="A3138" s="68" t="s">
        <v>28</v>
      </c>
      <c r="B3138" s="68" t="s">
        <v>23</v>
      </c>
      <c r="C3138" s="68" t="s">
        <v>26</v>
      </c>
      <c r="D3138" s="68" t="s">
        <v>298</v>
      </c>
      <c r="E3138" s="89">
        <f>+IF(ISNUMBER(DATA!H4768),DATA!H4768,"n/a")</f>
        <v>3.4293879999999999</v>
      </c>
      <c r="F3138" s="79">
        <f>+IF(ISNUMBER(DATA!I4768),DATA!I4768,"n/a")</f>
        <v>-3.8073000000000003E-2</v>
      </c>
      <c r="G3138" s="89">
        <f>+IF(ISNUMBER(DATA!J4768),DATA!J4768,"n/a")</f>
        <v>3.3798170000000001</v>
      </c>
      <c r="H3138" s="79">
        <f>+IF(ISNUMBER(DATA!K4768),DATA!K4768,"n/a")</f>
        <v>-4.8864999999999999E-2</v>
      </c>
      <c r="I3138" s="89">
        <f>+IF(ISNUMBER(DATA!L4768),DATA!L4768,"n/a")</f>
        <v>3.4058920000000001</v>
      </c>
      <c r="J3138" s="79">
        <f>+IF(ISNUMBER(DATA!M4768),DATA!M4768,"n/a")</f>
        <v>-4.1133000000000003E-2</v>
      </c>
      <c r="K3138" s="89">
        <f>+IF(ISNUMBER(DATA!N4768),DATA!N4768,"n/a")</f>
        <v>3.4797310000000001</v>
      </c>
      <c r="L3138" s="79">
        <f>+IF(ISNUMBER(DATA!O4768),DATA!O4768,"n/a")</f>
        <v>-1.4305999999999999E-2</v>
      </c>
      <c r="M3138" s="68"/>
      <c r="N3138" s="68"/>
      <c r="O3138" s="68"/>
      <c r="P3138" s="68"/>
      <c r="Q3138" s="68"/>
      <c r="S3138" s="72"/>
      <c r="U3138" s="72"/>
      <c r="W3138" s="72"/>
      <c r="Y3138" s="72"/>
    </row>
    <row r="3139" spans="1:25" s="71" customFormat="1" x14ac:dyDescent="0.2">
      <c r="A3139" s="68" t="s">
        <v>28</v>
      </c>
      <c r="B3139" s="68" t="s">
        <v>23</v>
      </c>
      <c r="C3139" s="68" t="s">
        <v>26</v>
      </c>
      <c r="D3139" s="68" t="s">
        <v>299</v>
      </c>
      <c r="E3139" s="89">
        <f>+IF(ISNUMBER(DATA!H4769),DATA!H4769,"n/a")</f>
        <v>2.8360660000000002</v>
      </c>
      <c r="F3139" s="79">
        <f>+IF(ISNUMBER(DATA!I4769),DATA!I4769,"n/a")</f>
        <v>-0.27788600000000002</v>
      </c>
      <c r="G3139" s="89">
        <f>+IF(ISNUMBER(DATA!J4769),DATA!J4769,"n/a")</f>
        <v>2.8297759999999998</v>
      </c>
      <c r="H3139" s="79">
        <f>+IF(ISNUMBER(DATA!K4769),DATA!K4769,"n/a")</f>
        <v>-0.256187</v>
      </c>
      <c r="I3139" s="89">
        <f>+IF(ISNUMBER(DATA!L4769),DATA!L4769,"n/a")</f>
        <v>2.803868</v>
      </c>
      <c r="J3139" s="79">
        <f>+IF(ISNUMBER(DATA!M4769),DATA!M4769,"n/a")</f>
        <v>-0.25600499999999998</v>
      </c>
      <c r="K3139" s="89">
        <f>+IF(ISNUMBER(DATA!N4769),DATA!N4769,"n/a")</f>
        <v>3.0053860000000001</v>
      </c>
      <c r="L3139" s="79">
        <f>+IF(ISNUMBER(DATA!O4769),DATA!O4769,"n/a")</f>
        <v>-0.20918700000000001</v>
      </c>
      <c r="M3139" s="68"/>
      <c r="N3139" s="68"/>
      <c r="O3139" s="68"/>
      <c r="P3139" s="68"/>
      <c r="Q3139" s="68"/>
      <c r="S3139" s="72"/>
      <c r="U3139" s="72"/>
      <c r="W3139" s="72"/>
      <c r="Y3139" s="72"/>
    </row>
    <row r="3140" spans="1:25" s="71" customFormat="1" x14ac:dyDescent="0.2">
      <c r="A3140" s="68" t="s">
        <v>28</v>
      </c>
      <c r="B3140" s="68" t="s">
        <v>23</v>
      </c>
      <c r="C3140" s="68" t="s">
        <v>26</v>
      </c>
      <c r="D3140" s="68" t="s">
        <v>300</v>
      </c>
      <c r="E3140" s="89">
        <f>+IF(ISNUMBER(DATA!H4770),DATA!H4770,"n/a")</f>
        <v>2.6296010000000001</v>
      </c>
      <c r="F3140" s="79">
        <f>+IF(ISNUMBER(DATA!I4770),DATA!I4770,"n/a")</f>
        <v>-0.25720500000000002</v>
      </c>
      <c r="G3140" s="89">
        <f>+IF(ISNUMBER(DATA!J4770),DATA!J4770,"n/a")</f>
        <v>2.8287309999999999</v>
      </c>
      <c r="H3140" s="79">
        <f>+IF(ISNUMBER(DATA!K4770),DATA!K4770,"n/a")</f>
        <v>-0.16077900000000001</v>
      </c>
      <c r="I3140" s="89">
        <f>+IF(ISNUMBER(DATA!L4770),DATA!L4770,"n/a")</f>
        <v>3.165019</v>
      </c>
      <c r="J3140" s="79">
        <f>+IF(ISNUMBER(DATA!M4770),DATA!M4770,"n/a")</f>
        <v>-5.9274E-2</v>
      </c>
      <c r="K3140" s="89">
        <f>+IF(ISNUMBER(DATA!N4770),DATA!N4770,"n/a")</f>
        <v>3.4719669999999998</v>
      </c>
      <c r="L3140" s="79">
        <f>+IF(ISNUMBER(DATA!O4770),DATA!O4770,"n/a")</f>
        <v>3.9634999999999997E-2</v>
      </c>
      <c r="M3140" s="68"/>
      <c r="N3140" s="68"/>
      <c r="O3140" s="68"/>
      <c r="P3140" s="68"/>
      <c r="Q3140" s="68"/>
      <c r="S3140" s="72"/>
      <c r="U3140" s="72"/>
      <c r="W3140" s="72"/>
      <c r="Y3140" s="72"/>
    </row>
    <row r="3141" spans="1:25" s="71" customFormat="1" x14ac:dyDescent="0.2">
      <c r="A3141" s="68" t="s">
        <v>28</v>
      </c>
      <c r="B3141" s="68" t="s">
        <v>23</v>
      </c>
      <c r="C3141" s="68" t="s">
        <v>26</v>
      </c>
      <c r="D3141" s="68" t="s">
        <v>301</v>
      </c>
      <c r="E3141" s="89">
        <f>+IF(ISNUMBER(DATA!H4771),DATA!H4771,"n/a")</f>
        <v>3.5631379999999999</v>
      </c>
      <c r="F3141" s="79">
        <f>+IF(ISNUMBER(DATA!I4771),DATA!I4771,"n/a")</f>
        <v>4.6064000000000001E-2</v>
      </c>
      <c r="G3141" s="89">
        <f>+IF(ISNUMBER(DATA!J4771),DATA!J4771,"n/a")</f>
        <v>3.4825189999999999</v>
      </c>
      <c r="H3141" s="79">
        <f>+IF(ISNUMBER(DATA!K4771),DATA!K4771,"n/a")</f>
        <v>3.2223000000000002E-2</v>
      </c>
      <c r="I3141" s="89">
        <f>+IF(ISNUMBER(DATA!L4771),DATA!L4771,"n/a")</f>
        <v>3.5309759999999999</v>
      </c>
      <c r="J3141" s="79">
        <f>+IF(ISNUMBER(DATA!M4771),DATA!M4771,"n/a")</f>
        <v>4.7919999999999997E-2</v>
      </c>
      <c r="K3141" s="89">
        <f>+IF(ISNUMBER(DATA!N4771),DATA!N4771,"n/a")</f>
        <v>3.473411</v>
      </c>
      <c r="L3141" s="79">
        <f>+IF(ISNUMBER(DATA!O4771),DATA!O4771,"n/a")</f>
        <v>5.8733E-2</v>
      </c>
      <c r="M3141" s="68"/>
      <c r="N3141" s="68"/>
      <c r="O3141" s="68"/>
      <c r="P3141" s="68"/>
      <c r="Q3141" s="68"/>
      <c r="S3141" s="72"/>
      <c r="U3141" s="72"/>
      <c r="W3141" s="72"/>
      <c r="Y3141" s="72"/>
    </row>
    <row r="3142" spans="1:25" s="71" customFormat="1" x14ac:dyDescent="0.2">
      <c r="A3142" s="68" t="s">
        <v>28</v>
      </c>
      <c r="B3142" s="68" t="s">
        <v>23</v>
      </c>
      <c r="C3142" s="68" t="s">
        <v>26</v>
      </c>
      <c r="D3142" s="68" t="s">
        <v>302</v>
      </c>
      <c r="E3142" s="89">
        <f>+IF(ISNUMBER(DATA!H4772),DATA!H4772,"n/a")</f>
        <v>3.6896360000000001</v>
      </c>
      <c r="F3142" s="79">
        <f>+IF(ISNUMBER(DATA!I4772),DATA!I4772,"n/a")</f>
        <v>0.24771199999999999</v>
      </c>
      <c r="G3142" s="89">
        <f>+IF(ISNUMBER(DATA!J4772),DATA!J4772,"n/a")</f>
        <v>3.673381</v>
      </c>
      <c r="H3142" s="79">
        <f>+IF(ISNUMBER(DATA!K4772),DATA!K4772,"n/a")</f>
        <v>0.17838100000000001</v>
      </c>
      <c r="I3142" s="89">
        <f>+IF(ISNUMBER(DATA!L4772),DATA!L4772,"n/a")</f>
        <v>3.744624</v>
      </c>
      <c r="J3142" s="79">
        <f>+IF(ISNUMBER(DATA!M4772),DATA!M4772,"n/a")</f>
        <v>0.248941</v>
      </c>
      <c r="K3142" s="89">
        <f>+IF(ISNUMBER(DATA!N4772),DATA!N4772,"n/a")</f>
        <v>3.7719049999999998</v>
      </c>
      <c r="L3142" s="79">
        <f>+IF(ISNUMBER(DATA!O4772),DATA!O4772,"n/a")</f>
        <v>0.23006799999999999</v>
      </c>
      <c r="M3142" s="68"/>
      <c r="N3142" s="68"/>
      <c r="O3142" s="68"/>
      <c r="P3142" s="68"/>
      <c r="Q3142" s="68"/>
      <c r="S3142" s="72"/>
      <c r="U3142" s="72"/>
      <c r="W3142" s="72"/>
      <c r="Y3142" s="72"/>
    </row>
    <row r="3143" spans="1:25" s="71" customFormat="1" x14ac:dyDescent="0.2">
      <c r="A3143" s="68" t="s">
        <v>28</v>
      </c>
      <c r="B3143" s="68" t="s">
        <v>23</v>
      </c>
      <c r="C3143" s="68" t="s">
        <v>26</v>
      </c>
      <c r="D3143" s="68" t="s">
        <v>303</v>
      </c>
      <c r="E3143" s="89">
        <f>+IF(ISNUMBER(DATA!H4773),DATA!H4773,"n/a")</f>
        <v>3.5934279999999998</v>
      </c>
      <c r="F3143" s="79">
        <f>+IF(ISNUMBER(DATA!I4773),DATA!I4773,"n/a")</f>
        <v>4.3772999999999999E-2</v>
      </c>
      <c r="G3143" s="89">
        <f>+IF(ISNUMBER(DATA!J4773),DATA!J4773,"n/a")</f>
        <v>3.5841090000000002</v>
      </c>
      <c r="H3143" s="79">
        <f>+IF(ISNUMBER(DATA!K4773),DATA!K4773,"n/a")</f>
        <v>5.2297999999999997E-2</v>
      </c>
      <c r="I3143" s="89">
        <f>+IF(ISNUMBER(DATA!L4773),DATA!L4773,"n/a")</f>
        <v>3.6173860000000002</v>
      </c>
      <c r="J3143" s="79">
        <f>+IF(ISNUMBER(DATA!M4773),DATA!M4773,"n/a")</f>
        <v>0.103835</v>
      </c>
      <c r="K3143" s="89">
        <f>+IF(ISNUMBER(DATA!N4773),DATA!N4773,"n/a")</f>
        <v>3.625483</v>
      </c>
      <c r="L3143" s="79">
        <f>+IF(ISNUMBER(DATA!O4773),DATA!O4773,"n/a")</f>
        <v>9.7527000000000003E-2</v>
      </c>
      <c r="M3143" s="68"/>
      <c r="N3143" s="68"/>
      <c r="O3143" s="68"/>
      <c r="P3143" s="68"/>
      <c r="Q3143" s="68"/>
      <c r="S3143" s="72"/>
      <c r="U3143" s="72"/>
      <c r="W3143" s="72"/>
      <c r="Y3143" s="72"/>
    </row>
    <row r="3144" spans="1:25" s="71" customFormat="1" x14ac:dyDescent="0.2">
      <c r="A3144" s="68" t="s">
        <v>28</v>
      </c>
      <c r="B3144" s="68" t="s">
        <v>23</v>
      </c>
      <c r="C3144" s="68" t="s">
        <v>26</v>
      </c>
      <c r="D3144" s="68" t="s">
        <v>304</v>
      </c>
      <c r="E3144" s="89">
        <f>+IF(ISNUMBER(DATA!H4774),DATA!H4774,"n/a")</f>
        <v>2.7049099999999999</v>
      </c>
      <c r="F3144" s="79">
        <f>+IF(ISNUMBER(DATA!I4774),DATA!I4774,"n/a")</f>
        <v>-0.22775999999999999</v>
      </c>
      <c r="G3144" s="89">
        <f>+IF(ISNUMBER(DATA!J4774),DATA!J4774,"n/a")</f>
        <v>2.8963239999999999</v>
      </c>
      <c r="H3144" s="79">
        <f>+IF(ISNUMBER(DATA!K4774),DATA!K4774,"n/a")</f>
        <v>-0.153367</v>
      </c>
      <c r="I3144" s="89">
        <f>+IF(ISNUMBER(DATA!L4774),DATA!L4774,"n/a")</f>
        <v>3.2039589999999998</v>
      </c>
      <c r="J3144" s="79">
        <f>+IF(ISNUMBER(DATA!M4774),DATA!M4774,"n/a")</f>
        <v>-5.4081999999999998E-2</v>
      </c>
      <c r="K3144" s="89">
        <f>+IF(ISNUMBER(DATA!N4774),DATA!N4774,"n/a")</f>
        <v>3.4675850000000001</v>
      </c>
      <c r="L3144" s="79">
        <f>+IF(ISNUMBER(DATA!O4774),DATA!O4774,"n/a")</f>
        <v>4.3582000000000003E-2</v>
      </c>
      <c r="M3144" s="68"/>
      <c r="N3144" s="68"/>
      <c r="O3144" s="68"/>
      <c r="P3144" s="68"/>
      <c r="Q3144" s="68"/>
      <c r="S3144" s="72"/>
      <c r="U3144" s="72"/>
      <c r="W3144" s="72"/>
      <c r="Y3144" s="72"/>
    </row>
    <row r="3145" spans="1:25" s="71" customFormat="1" x14ac:dyDescent="0.2">
      <c r="A3145" s="68" t="s">
        <v>28</v>
      </c>
      <c r="B3145" s="68" t="s">
        <v>23</v>
      </c>
      <c r="C3145" s="68" t="s">
        <v>26</v>
      </c>
      <c r="D3145" s="68" t="s">
        <v>305</v>
      </c>
      <c r="E3145" s="89">
        <f>+IF(ISNUMBER(DATA!H4775),DATA!H4775,"n/a")</f>
        <v>3.5513560000000002</v>
      </c>
      <c r="F3145" s="79">
        <f>+IF(ISNUMBER(DATA!I4775),DATA!I4775,"n/a")</f>
        <v>-1.1844E-2</v>
      </c>
      <c r="G3145" s="89">
        <f>+IF(ISNUMBER(DATA!J4775),DATA!J4775,"n/a")</f>
        <v>3.4885989999999998</v>
      </c>
      <c r="H3145" s="79">
        <f>+IF(ISNUMBER(DATA!K4775),DATA!K4775,"n/a")</f>
        <v>-8.8999999999999995E-4</v>
      </c>
      <c r="I3145" s="89">
        <f>+IF(ISNUMBER(DATA!L4775),DATA!L4775,"n/a")</f>
        <v>3.5551590000000002</v>
      </c>
      <c r="J3145" s="79">
        <f>+IF(ISNUMBER(DATA!M4775),DATA!M4775,"n/a")</f>
        <v>3.5188999999999998E-2</v>
      </c>
      <c r="K3145" s="89">
        <f>+IF(ISNUMBER(DATA!N4775),DATA!N4775,"n/a")</f>
        <v>3.584279</v>
      </c>
      <c r="L3145" s="79">
        <f>+IF(ISNUMBER(DATA!O4775),DATA!O4775,"n/a")</f>
        <v>6.5412999999999999E-2</v>
      </c>
      <c r="M3145" s="68"/>
      <c r="N3145" s="68"/>
      <c r="O3145" s="68"/>
      <c r="P3145" s="68"/>
      <c r="Q3145" s="68"/>
      <c r="S3145" s="72"/>
      <c r="U3145" s="72"/>
      <c r="W3145" s="72"/>
      <c r="Y3145" s="72"/>
    </row>
    <row r="3146" spans="1:25" s="71" customFormat="1" x14ac:dyDescent="0.2">
      <c r="A3146" s="68" t="s">
        <v>28</v>
      </c>
      <c r="B3146" s="68" t="s">
        <v>23</v>
      </c>
      <c r="C3146" s="68" t="s">
        <v>26</v>
      </c>
      <c r="D3146" s="68" t="s">
        <v>306</v>
      </c>
      <c r="E3146" s="89">
        <f>+IF(ISNUMBER(DATA!H4776),DATA!H4776,"n/a")</f>
        <v>3.4879470000000001</v>
      </c>
      <c r="F3146" s="79">
        <f>+IF(ISNUMBER(DATA!I4776),DATA!I4776,"n/a")</f>
        <v>4.9385999999999999E-2</v>
      </c>
      <c r="G3146" s="89">
        <f>+IF(ISNUMBER(DATA!J4776),DATA!J4776,"n/a")</f>
        <v>3.5192359999999998</v>
      </c>
      <c r="H3146" s="79">
        <f>+IF(ISNUMBER(DATA!K4776),DATA!K4776,"n/a")</f>
        <v>6.7405999999999994E-2</v>
      </c>
      <c r="I3146" s="89">
        <f>+IF(ISNUMBER(DATA!L4776),DATA!L4776,"n/a")</f>
        <v>3.522672</v>
      </c>
      <c r="J3146" s="79">
        <f>+IF(ISNUMBER(DATA!M4776),DATA!M4776,"n/a")</f>
        <v>5.0719E-2</v>
      </c>
      <c r="K3146" s="89">
        <f>+IF(ISNUMBER(DATA!N4776),DATA!N4776,"n/a")</f>
        <v>3.5277539999999998</v>
      </c>
      <c r="L3146" s="79">
        <f>+IF(ISNUMBER(DATA!O4776),DATA!O4776,"n/a")</f>
        <v>4.3938999999999999E-2</v>
      </c>
      <c r="M3146" s="68"/>
      <c r="N3146" s="68"/>
      <c r="O3146" s="68"/>
      <c r="P3146" s="68"/>
      <c r="Q3146" s="68"/>
      <c r="S3146" s="72"/>
      <c r="U3146" s="72"/>
      <c r="W3146" s="72"/>
      <c r="Y3146" s="72"/>
    </row>
    <row r="3147" spans="1:25" s="71" customFormat="1" x14ac:dyDescent="0.2">
      <c r="A3147" s="68" t="s">
        <v>28</v>
      </c>
      <c r="B3147" s="68" t="s">
        <v>23</v>
      </c>
      <c r="C3147" s="68" t="s">
        <v>26</v>
      </c>
      <c r="D3147" s="68" t="s">
        <v>307</v>
      </c>
      <c r="E3147" s="89">
        <f>+IF(ISNUMBER(DATA!H4777),DATA!H4777,"n/a")</f>
        <v>3.0817290000000002</v>
      </c>
      <c r="F3147" s="79">
        <f>+IF(ISNUMBER(DATA!I4777),DATA!I4777,"n/a")</f>
        <v>-8.7051000000000003E-2</v>
      </c>
      <c r="G3147" s="89">
        <f>+IF(ISNUMBER(DATA!J4777),DATA!J4777,"n/a")</f>
        <v>3.027917</v>
      </c>
      <c r="H3147" s="79">
        <f>+IF(ISNUMBER(DATA!K4777),DATA!K4777,"n/a")</f>
        <v>-7.8245999999999996E-2</v>
      </c>
      <c r="I3147" s="89">
        <f>+IF(ISNUMBER(DATA!L4777),DATA!L4777,"n/a")</f>
        <v>2.973284</v>
      </c>
      <c r="J3147" s="79">
        <f>+IF(ISNUMBER(DATA!M4777),DATA!M4777,"n/a")</f>
        <v>-6.1065000000000001E-2</v>
      </c>
      <c r="K3147" s="89">
        <f>+IF(ISNUMBER(DATA!N4777),DATA!N4777,"n/a")</f>
        <v>2.9783430000000002</v>
      </c>
      <c r="L3147" s="79">
        <f>+IF(ISNUMBER(DATA!O4777),DATA!O4777,"n/a")</f>
        <v>-4.0461999999999998E-2</v>
      </c>
      <c r="M3147" s="68"/>
      <c r="N3147" s="68"/>
      <c r="O3147" s="68"/>
      <c r="P3147" s="68"/>
      <c r="Q3147" s="68"/>
      <c r="S3147" s="72"/>
      <c r="U3147" s="72"/>
      <c r="W3147" s="72"/>
      <c r="Y3147" s="72"/>
    </row>
    <row r="3148" spans="1:25" s="71" customFormat="1" x14ac:dyDescent="0.2">
      <c r="A3148" s="68" t="s">
        <v>28</v>
      </c>
      <c r="B3148" s="68" t="s">
        <v>23</v>
      </c>
      <c r="C3148" s="68" t="s">
        <v>26</v>
      </c>
      <c r="D3148" s="68" t="s">
        <v>308</v>
      </c>
      <c r="E3148" s="89">
        <f>+IF(ISNUMBER(DATA!H4778),DATA!H4778,"n/a")</f>
        <v>2.9254090000000001</v>
      </c>
      <c r="F3148" s="79">
        <f>+IF(ISNUMBER(DATA!I4778),DATA!I4778,"n/a")</f>
        <v>-0.17949899999999999</v>
      </c>
      <c r="G3148" s="89">
        <f>+IF(ISNUMBER(DATA!J4778),DATA!J4778,"n/a")</f>
        <v>2.9893890000000001</v>
      </c>
      <c r="H3148" s="79">
        <f>+IF(ISNUMBER(DATA!K4778),DATA!K4778,"n/a")</f>
        <v>-0.17738000000000001</v>
      </c>
      <c r="I3148" s="89">
        <f>+IF(ISNUMBER(DATA!L4778),DATA!L4778,"n/a")</f>
        <v>2.9910540000000001</v>
      </c>
      <c r="J3148" s="79">
        <f>+IF(ISNUMBER(DATA!M4778),DATA!M4778,"n/a")</f>
        <v>-0.183064</v>
      </c>
      <c r="K3148" s="89">
        <f>+IF(ISNUMBER(DATA!N4778),DATA!N4778,"n/a")</f>
        <v>3.0221429999999998</v>
      </c>
      <c r="L3148" s="79">
        <f>+IF(ISNUMBER(DATA!O4778),DATA!O4778,"n/a")</f>
        <v>-0.178339</v>
      </c>
      <c r="M3148" s="68"/>
      <c r="N3148" s="68"/>
      <c r="O3148" s="68"/>
      <c r="P3148" s="68"/>
      <c r="Q3148" s="68"/>
      <c r="S3148" s="72"/>
      <c r="U3148" s="72"/>
      <c r="W3148" s="72"/>
      <c r="Y3148" s="72"/>
    </row>
    <row r="3149" spans="1:25" s="71" customFormat="1" x14ac:dyDescent="0.2">
      <c r="A3149" s="68" t="s">
        <v>28</v>
      </c>
      <c r="B3149" s="68" t="s">
        <v>23</v>
      </c>
      <c r="C3149" s="68" t="s">
        <v>26</v>
      </c>
      <c r="D3149" s="68" t="s">
        <v>309</v>
      </c>
      <c r="E3149" s="89">
        <f>+IF(ISNUMBER(DATA!H4779),DATA!H4779,"n/a")</f>
        <v>3.5769319999999998</v>
      </c>
      <c r="F3149" s="79">
        <f>+IF(ISNUMBER(DATA!I4779),DATA!I4779,"n/a")</f>
        <v>3.8793000000000001E-2</v>
      </c>
      <c r="G3149" s="89">
        <f>+IF(ISNUMBER(DATA!J4779),DATA!J4779,"n/a")</f>
        <v>3.5052889999999999</v>
      </c>
      <c r="H3149" s="79">
        <f>+IF(ISNUMBER(DATA!K4779),DATA!K4779,"n/a")</f>
        <v>3.0783999999999999E-2</v>
      </c>
      <c r="I3149" s="89">
        <f>+IF(ISNUMBER(DATA!L4779),DATA!L4779,"n/a")</f>
        <v>3.555768</v>
      </c>
      <c r="J3149" s="79">
        <f>+IF(ISNUMBER(DATA!M4779),DATA!M4779,"n/a")</f>
        <v>5.9378E-2</v>
      </c>
      <c r="K3149" s="89">
        <f>+IF(ISNUMBER(DATA!N4779),DATA!N4779,"n/a")</f>
        <v>3.5209320000000002</v>
      </c>
      <c r="L3149" s="79">
        <f>+IF(ISNUMBER(DATA!O4779),DATA!O4779,"n/a")</f>
        <v>8.0321000000000004E-2</v>
      </c>
      <c r="M3149" s="68"/>
      <c r="N3149" s="68"/>
      <c r="O3149" s="68"/>
      <c r="P3149" s="68"/>
      <c r="Q3149" s="68"/>
      <c r="S3149" s="72"/>
      <c r="U3149" s="72"/>
      <c r="W3149" s="72"/>
      <c r="Y3149" s="72"/>
    </row>
    <row r="3150" spans="1:25" s="71" customFormat="1" x14ac:dyDescent="0.2">
      <c r="A3150" s="68" t="s">
        <v>28</v>
      </c>
      <c r="B3150" s="68" t="s">
        <v>23</v>
      </c>
      <c r="C3150" s="68" t="s">
        <v>26</v>
      </c>
      <c r="D3150" s="68" t="s">
        <v>310</v>
      </c>
      <c r="E3150" s="89">
        <f>+IF(ISNUMBER(DATA!H4780),DATA!H4780,"n/a")</f>
        <v>2.9381499999999998</v>
      </c>
      <c r="F3150" s="79">
        <f>+IF(ISNUMBER(DATA!I4780),DATA!I4780,"n/a")</f>
        <v>-0.11026900000000001</v>
      </c>
      <c r="G3150" s="89">
        <f>+IF(ISNUMBER(DATA!J4780),DATA!J4780,"n/a")</f>
        <v>3.0718000000000001</v>
      </c>
      <c r="H3150" s="79">
        <f>+IF(ISNUMBER(DATA!K4780),DATA!K4780,"n/a")</f>
        <v>-6.3337000000000004E-2</v>
      </c>
      <c r="I3150" s="89">
        <f>+IF(ISNUMBER(DATA!L4780),DATA!L4780,"n/a")</f>
        <v>2.994488</v>
      </c>
      <c r="J3150" s="79">
        <f>+IF(ISNUMBER(DATA!M4780),DATA!M4780,"n/a")</f>
        <v>-6.5906999999999993E-2</v>
      </c>
      <c r="K3150" s="89">
        <f>+IF(ISNUMBER(DATA!N4780),DATA!N4780,"n/a")</f>
        <v>3.00305</v>
      </c>
      <c r="L3150" s="79">
        <f>+IF(ISNUMBER(DATA!O4780),DATA!O4780,"n/a")</f>
        <v>-5.7620999999999999E-2</v>
      </c>
      <c r="M3150" s="68"/>
      <c r="N3150" s="68"/>
      <c r="O3150" s="68"/>
      <c r="P3150" s="68"/>
      <c r="Q3150" s="68"/>
      <c r="S3150" s="72"/>
      <c r="U3150" s="72"/>
      <c r="W3150" s="72"/>
      <c r="Y3150" s="72"/>
    </row>
    <row r="3151" spans="1:25" s="71" customFormat="1" x14ac:dyDescent="0.2">
      <c r="A3151" s="68" t="s">
        <v>28</v>
      </c>
      <c r="B3151" s="68" t="s">
        <v>23</v>
      </c>
      <c r="C3151" s="68" t="s">
        <v>26</v>
      </c>
      <c r="D3151" s="68" t="s">
        <v>311</v>
      </c>
      <c r="E3151" s="89">
        <f>+IF(ISNUMBER(DATA!H4781),DATA!H4781,"n/a")</f>
        <v>3.3980079999999999</v>
      </c>
      <c r="F3151" s="79">
        <f>+IF(ISNUMBER(DATA!I4781),DATA!I4781,"n/a")</f>
        <v>4.9925999999999998E-2</v>
      </c>
      <c r="G3151" s="89">
        <f>+IF(ISNUMBER(DATA!J4781),DATA!J4781,"n/a")</f>
        <v>3.4037199999999999</v>
      </c>
      <c r="H3151" s="79">
        <f>+IF(ISNUMBER(DATA!K4781),DATA!K4781,"n/a")</f>
        <v>5.3213000000000003E-2</v>
      </c>
      <c r="I3151" s="89">
        <f>+IF(ISNUMBER(DATA!L4781),DATA!L4781,"n/a")</f>
        <v>3.4265059999999998</v>
      </c>
      <c r="J3151" s="79">
        <f>+IF(ISNUMBER(DATA!M4781),DATA!M4781,"n/a")</f>
        <v>4.4031000000000001E-2</v>
      </c>
      <c r="K3151" s="89">
        <f>+IF(ISNUMBER(DATA!N4781),DATA!N4781,"n/a")</f>
        <v>3.4155389999999999</v>
      </c>
      <c r="L3151" s="79">
        <f>+IF(ISNUMBER(DATA!O4781),DATA!O4781,"n/a")</f>
        <v>3.3727E-2</v>
      </c>
      <c r="M3151" s="68"/>
      <c r="N3151" s="68"/>
      <c r="O3151" s="68"/>
      <c r="P3151" s="68"/>
      <c r="Q3151" s="68"/>
      <c r="S3151" s="72"/>
      <c r="U3151" s="72"/>
      <c r="W3151" s="72"/>
      <c r="Y3151" s="72"/>
    </row>
    <row r="3152" spans="1:25" s="71" customFormat="1" x14ac:dyDescent="0.2">
      <c r="A3152" s="68" t="s">
        <v>28</v>
      </c>
      <c r="B3152" s="68" t="s">
        <v>23</v>
      </c>
      <c r="C3152" s="68" t="s">
        <v>26</v>
      </c>
      <c r="D3152" s="68" t="s">
        <v>312</v>
      </c>
      <c r="E3152" s="89">
        <f>+IF(ISNUMBER(DATA!H4782),DATA!H4782,"n/a")</f>
        <v>3.4231180000000001</v>
      </c>
      <c r="F3152" s="79">
        <f>+IF(ISNUMBER(DATA!I4782),DATA!I4782,"n/a")</f>
        <v>0.13533899999999999</v>
      </c>
      <c r="G3152" s="89">
        <f>+IF(ISNUMBER(DATA!J4782),DATA!J4782,"n/a")</f>
        <v>3.3882639999999999</v>
      </c>
      <c r="H3152" s="79">
        <f>+IF(ISNUMBER(DATA!K4782),DATA!K4782,"n/a")</f>
        <v>6.7502999999999994E-2</v>
      </c>
      <c r="I3152" s="89">
        <f>+IF(ISNUMBER(DATA!L4782),DATA!L4782,"n/a")</f>
        <v>3.422228</v>
      </c>
      <c r="J3152" s="79">
        <f>+IF(ISNUMBER(DATA!M4782),DATA!M4782,"n/a")</f>
        <v>0.13275700000000001</v>
      </c>
      <c r="K3152" s="89">
        <f>+IF(ISNUMBER(DATA!N4782),DATA!N4782,"n/a")</f>
        <v>3.3444699999999998</v>
      </c>
      <c r="L3152" s="79">
        <f>+IF(ISNUMBER(DATA!O4782),DATA!O4782,"n/a")</f>
        <v>0.133769</v>
      </c>
      <c r="M3152" s="68"/>
      <c r="N3152" s="68"/>
      <c r="O3152" s="68"/>
      <c r="P3152" s="68"/>
      <c r="Q3152" s="68"/>
      <c r="S3152" s="72"/>
      <c r="U3152" s="72"/>
      <c r="W3152" s="72"/>
      <c r="Y3152" s="72"/>
    </row>
    <row r="3153" spans="1:25" s="71" customFormat="1" x14ac:dyDescent="0.2">
      <c r="A3153" s="68" t="s">
        <v>28</v>
      </c>
      <c r="B3153" s="68" t="s">
        <v>23</v>
      </c>
      <c r="C3153" s="68" t="s">
        <v>26</v>
      </c>
      <c r="D3153" s="68" t="s">
        <v>313</v>
      </c>
      <c r="E3153" s="89">
        <f>+IF(ISNUMBER(DATA!H4783),DATA!H4783,"n/a")</f>
        <v>3.3516360000000001</v>
      </c>
      <c r="F3153" s="79">
        <f>+IF(ISNUMBER(DATA!I4783),DATA!I4783,"n/a")</f>
        <v>-2.2959999999999999E-3</v>
      </c>
      <c r="G3153" s="89">
        <f>+IF(ISNUMBER(DATA!J4783),DATA!J4783,"n/a")</f>
        <v>3.205562</v>
      </c>
      <c r="H3153" s="79">
        <f>+IF(ISNUMBER(DATA!K4783),DATA!K4783,"n/a")</f>
        <v>-1.2316000000000001E-2</v>
      </c>
      <c r="I3153" s="89">
        <f>+IF(ISNUMBER(DATA!L4783),DATA!L4783,"n/a")</f>
        <v>3.2086589999999999</v>
      </c>
      <c r="J3153" s="79">
        <f>+IF(ISNUMBER(DATA!M4783),DATA!M4783,"n/a")</f>
        <v>-2.4896999999999999E-2</v>
      </c>
      <c r="K3153" s="89">
        <f>+IF(ISNUMBER(DATA!N4783),DATA!N4783,"n/a")</f>
        <v>3.2748189999999999</v>
      </c>
      <c r="L3153" s="79">
        <f>+IF(ISNUMBER(DATA!O4783),DATA!O4783,"n/a")</f>
        <v>-1.9144999999999999E-2</v>
      </c>
      <c r="M3153" s="68"/>
      <c r="N3153" s="68"/>
      <c r="O3153" s="68"/>
      <c r="P3153" s="68"/>
      <c r="Q3153" s="68"/>
      <c r="S3153" s="72"/>
      <c r="U3153" s="72"/>
      <c r="W3153" s="72"/>
      <c r="Y3153" s="72"/>
    </row>
    <row r="3154" spans="1:25" s="71" customFormat="1" x14ac:dyDescent="0.2">
      <c r="A3154" s="68" t="s">
        <v>28</v>
      </c>
      <c r="B3154" s="68" t="s">
        <v>23</v>
      </c>
      <c r="C3154" s="68" t="s">
        <v>26</v>
      </c>
      <c r="D3154" s="68" t="s">
        <v>314</v>
      </c>
      <c r="E3154" s="89">
        <f>+IF(ISNUMBER(DATA!H4784),DATA!H4784,"n/a")</f>
        <v>1.9966390000000001</v>
      </c>
      <c r="F3154" s="79">
        <f>+IF(ISNUMBER(DATA!I4784),DATA!I4784,"n/a")</f>
        <v>-0.46432299999999999</v>
      </c>
      <c r="G3154" s="89">
        <f>+IF(ISNUMBER(DATA!J4784),DATA!J4784,"n/a")</f>
        <v>2.0320490000000002</v>
      </c>
      <c r="H3154" s="79">
        <f>+IF(ISNUMBER(DATA!K4784),DATA!K4784,"n/a")</f>
        <v>-0.44770900000000002</v>
      </c>
      <c r="I3154" s="89">
        <f>+IF(ISNUMBER(DATA!L4784),DATA!L4784,"n/a")</f>
        <v>2.0265029999999999</v>
      </c>
      <c r="J3154" s="79">
        <f>+IF(ISNUMBER(DATA!M4784),DATA!M4784,"n/a")</f>
        <v>-0.44815300000000002</v>
      </c>
      <c r="K3154" s="89">
        <f>+IF(ISNUMBER(DATA!N4784),DATA!N4784,"n/a")</f>
        <v>2.1271939999999998</v>
      </c>
      <c r="L3154" s="79">
        <f>+IF(ISNUMBER(DATA!O4784),DATA!O4784,"n/a")</f>
        <v>-0.40898000000000001</v>
      </c>
      <c r="M3154" s="68"/>
      <c r="N3154" s="68"/>
      <c r="O3154" s="68"/>
      <c r="P3154" s="68"/>
      <c r="Q3154" s="68"/>
      <c r="S3154" s="72"/>
      <c r="U3154" s="72"/>
      <c r="W3154" s="72"/>
      <c r="Y3154" s="72"/>
    </row>
    <row r="3155" spans="1:25" s="71" customFormat="1" x14ac:dyDescent="0.2">
      <c r="A3155" s="68" t="s">
        <v>28</v>
      </c>
      <c r="B3155" s="68" t="s">
        <v>23</v>
      </c>
      <c r="C3155" s="68" t="s">
        <v>26</v>
      </c>
      <c r="D3155" s="68" t="s">
        <v>315</v>
      </c>
      <c r="E3155" s="89">
        <f>+IF(ISNUMBER(DATA!H4785),DATA!H4785,"n/a")</f>
        <v>3.2191339999999999</v>
      </c>
      <c r="F3155" s="79">
        <f>+IF(ISNUMBER(DATA!I4785),DATA!I4785,"n/a")</f>
        <v>1.9751999999999999E-2</v>
      </c>
      <c r="G3155" s="89">
        <f>+IF(ISNUMBER(DATA!J4785),DATA!J4785,"n/a")</f>
        <v>3.1424370000000001</v>
      </c>
      <c r="H3155" s="79">
        <f>+IF(ISNUMBER(DATA!K4785),DATA!K4785,"n/a")</f>
        <v>-1.4333E-2</v>
      </c>
      <c r="I3155" s="89">
        <f>+IF(ISNUMBER(DATA!L4785),DATA!L4785,"n/a")</f>
        <v>3.1237110000000001</v>
      </c>
      <c r="J3155" s="79">
        <f>+IF(ISNUMBER(DATA!M4785),DATA!M4785,"n/a")</f>
        <v>-2.8570999999999999E-2</v>
      </c>
      <c r="K3155" s="89">
        <f>+IF(ISNUMBER(DATA!N4785),DATA!N4785,"n/a")</f>
        <v>3.1111140000000002</v>
      </c>
      <c r="L3155" s="79">
        <f>+IF(ISNUMBER(DATA!O4785),DATA!O4785,"n/a")</f>
        <v>-1.6858999999999999E-2</v>
      </c>
      <c r="M3155" s="68"/>
      <c r="N3155" s="68"/>
      <c r="O3155" s="68"/>
      <c r="P3155" s="68"/>
      <c r="Q3155" s="68"/>
      <c r="S3155" s="72"/>
      <c r="U3155" s="72"/>
      <c r="W3155" s="72"/>
      <c r="Y3155" s="72"/>
    </row>
    <row r="3156" spans="1:25" s="71" customFormat="1" x14ac:dyDescent="0.2">
      <c r="A3156" s="68" t="s">
        <v>28</v>
      </c>
      <c r="B3156" s="68" t="s">
        <v>23</v>
      </c>
      <c r="C3156" s="68" t="s">
        <v>26</v>
      </c>
      <c r="D3156" s="68" t="s">
        <v>316</v>
      </c>
      <c r="E3156" s="89">
        <f>+IF(ISNUMBER(DATA!H4786),DATA!H4786,"n/a")</f>
        <v>3.2973330000000001</v>
      </c>
      <c r="F3156" s="79">
        <f>+IF(ISNUMBER(DATA!I4786),DATA!I4786,"n/a")</f>
        <v>0.172599</v>
      </c>
      <c r="G3156" s="89">
        <f>+IF(ISNUMBER(DATA!J4786),DATA!J4786,"n/a")</f>
        <v>3.2807010000000001</v>
      </c>
      <c r="H3156" s="79">
        <f>+IF(ISNUMBER(DATA!K4786),DATA!K4786,"n/a")</f>
        <v>8.9274000000000006E-2</v>
      </c>
      <c r="I3156" s="89">
        <f>+IF(ISNUMBER(DATA!L4786),DATA!L4786,"n/a")</f>
        <v>3.2404739999999999</v>
      </c>
      <c r="J3156" s="79">
        <f>+IF(ISNUMBER(DATA!M4786),DATA!M4786,"n/a")</f>
        <v>4.8453999999999997E-2</v>
      </c>
      <c r="K3156" s="89">
        <f>+IF(ISNUMBER(DATA!N4786),DATA!N4786,"n/a")</f>
        <v>3.066192</v>
      </c>
      <c r="L3156" s="79">
        <f>+IF(ISNUMBER(DATA!O4786),DATA!O4786,"n/a")</f>
        <v>-3.3649999999999999E-2</v>
      </c>
      <c r="M3156" s="68"/>
      <c r="N3156" s="68"/>
      <c r="O3156" s="68"/>
      <c r="P3156" s="68"/>
      <c r="Q3156" s="68"/>
      <c r="S3156" s="72"/>
      <c r="U3156" s="72"/>
      <c r="W3156" s="72"/>
      <c r="Y3156" s="72"/>
    </row>
    <row r="3157" spans="1:25" s="71" customFormat="1" x14ac:dyDescent="0.2">
      <c r="A3157" s="68" t="s">
        <v>28</v>
      </c>
      <c r="B3157" s="68" t="s">
        <v>23</v>
      </c>
      <c r="C3157" s="68" t="s">
        <v>26</v>
      </c>
      <c r="D3157" s="68" t="s">
        <v>317</v>
      </c>
      <c r="E3157" s="89">
        <f>+IF(ISNUMBER(DATA!H4787),DATA!H4787,"n/a")</f>
        <v>3.3384520000000002</v>
      </c>
      <c r="F3157" s="79">
        <f>+IF(ISNUMBER(DATA!I4787),DATA!I4787,"n/a")</f>
        <v>7.6399999999999996E-2</v>
      </c>
      <c r="G3157" s="89">
        <f>+IF(ISNUMBER(DATA!J4787),DATA!J4787,"n/a")</f>
        <v>3.317936</v>
      </c>
      <c r="H3157" s="79">
        <f>+IF(ISNUMBER(DATA!K4787),DATA!K4787,"n/a")</f>
        <v>3.4909999999999997E-2</v>
      </c>
      <c r="I3157" s="89">
        <f>+IF(ISNUMBER(DATA!L4787),DATA!L4787,"n/a")</f>
        <v>3.3778350000000001</v>
      </c>
      <c r="J3157" s="79">
        <f>+IF(ISNUMBER(DATA!M4787),DATA!M4787,"n/a")</f>
        <v>5.9788000000000001E-2</v>
      </c>
      <c r="K3157" s="89">
        <f>+IF(ISNUMBER(DATA!N4787),DATA!N4787,"n/a")</f>
        <v>3.3918970000000002</v>
      </c>
      <c r="L3157" s="79">
        <f>+IF(ISNUMBER(DATA!O4787),DATA!O4787,"n/a")</f>
        <v>4.5534999999999999E-2</v>
      </c>
      <c r="M3157" s="68"/>
      <c r="N3157" s="68"/>
      <c r="O3157" s="68"/>
      <c r="P3157" s="68"/>
      <c r="Q3157" s="68"/>
      <c r="S3157" s="72"/>
      <c r="U3157" s="72"/>
      <c r="W3157" s="72"/>
      <c r="Y3157" s="72"/>
    </row>
    <row r="3158" spans="1:25" s="71" customFormat="1" x14ac:dyDescent="0.2">
      <c r="A3158" s="68" t="s">
        <v>28</v>
      </c>
      <c r="B3158" s="68" t="s">
        <v>23</v>
      </c>
      <c r="C3158" s="68" t="s">
        <v>26</v>
      </c>
      <c r="D3158" s="68" t="s">
        <v>318</v>
      </c>
      <c r="E3158" s="89">
        <f>+IF(ISNUMBER(DATA!H4788),DATA!H4788,"n/a")</f>
        <v>3.8225530000000001</v>
      </c>
      <c r="F3158" s="79">
        <f>+IF(ISNUMBER(DATA!I4788),DATA!I4788,"n/a")</f>
        <v>-2.1029999999999998E-3</v>
      </c>
      <c r="G3158" s="89">
        <f>+IF(ISNUMBER(DATA!J4788),DATA!J4788,"n/a")</f>
        <v>3.7460290000000001</v>
      </c>
      <c r="H3158" s="79">
        <f>+IF(ISNUMBER(DATA!K4788),DATA!K4788,"n/a")</f>
        <v>1.4578000000000001E-2</v>
      </c>
      <c r="I3158" s="89">
        <f>+IF(ISNUMBER(DATA!L4788),DATA!L4788,"n/a")</f>
        <v>3.800157</v>
      </c>
      <c r="J3158" s="79">
        <f>+IF(ISNUMBER(DATA!M4788),DATA!M4788,"n/a")</f>
        <v>4.9754E-2</v>
      </c>
      <c r="K3158" s="89">
        <f>+IF(ISNUMBER(DATA!N4788),DATA!N4788,"n/a")</f>
        <v>3.8213659999999998</v>
      </c>
      <c r="L3158" s="79">
        <f>+IF(ISNUMBER(DATA!O4788),DATA!O4788,"n/a")</f>
        <v>6.8269999999999997E-2</v>
      </c>
      <c r="M3158" s="68"/>
      <c r="N3158" s="68"/>
      <c r="O3158" s="68"/>
      <c r="P3158" s="68"/>
      <c r="Q3158" s="68"/>
      <c r="S3158" s="72"/>
      <c r="U3158" s="72"/>
      <c r="W3158" s="72"/>
      <c r="Y3158" s="72"/>
    </row>
    <row r="3159" spans="1:25" s="71" customFormat="1" x14ac:dyDescent="0.2">
      <c r="A3159" s="68" t="s">
        <v>28</v>
      </c>
      <c r="B3159" s="68" t="s">
        <v>23</v>
      </c>
      <c r="C3159" s="68" t="s">
        <v>26</v>
      </c>
      <c r="D3159" s="68" t="s">
        <v>319</v>
      </c>
      <c r="E3159" s="89">
        <f>+IF(ISNUMBER(DATA!H4789),DATA!H4789,"n/a")</f>
        <v>2.758003</v>
      </c>
      <c r="F3159" s="79">
        <f>+IF(ISNUMBER(DATA!I4789),DATA!I4789,"n/a")</f>
        <v>-0.22564100000000001</v>
      </c>
      <c r="G3159" s="89">
        <f>+IF(ISNUMBER(DATA!J4789),DATA!J4789,"n/a")</f>
        <v>2.828338</v>
      </c>
      <c r="H3159" s="79">
        <f>+IF(ISNUMBER(DATA!K4789),DATA!K4789,"n/a")</f>
        <v>-0.204959</v>
      </c>
      <c r="I3159" s="89">
        <f>+IF(ISNUMBER(DATA!L4789),DATA!L4789,"n/a")</f>
        <v>2.863791</v>
      </c>
      <c r="J3159" s="79">
        <f>+IF(ISNUMBER(DATA!M4789),DATA!M4789,"n/a")</f>
        <v>-0.16169600000000001</v>
      </c>
      <c r="K3159" s="89">
        <f>+IF(ISNUMBER(DATA!N4789),DATA!N4789,"n/a")</f>
        <v>2.9804620000000002</v>
      </c>
      <c r="L3159" s="79">
        <f>+IF(ISNUMBER(DATA!O4789),DATA!O4789,"n/a")</f>
        <v>-8.2472000000000004E-2</v>
      </c>
      <c r="M3159" s="68"/>
      <c r="N3159" s="68"/>
      <c r="O3159" s="68"/>
      <c r="P3159" s="68"/>
      <c r="Q3159" s="68"/>
      <c r="S3159" s="72"/>
      <c r="U3159" s="72"/>
      <c r="W3159" s="72"/>
      <c r="Y3159" s="72"/>
    </row>
    <row r="3160" spans="1:25" s="71" customFormat="1" x14ac:dyDescent="0.2">
      <c r="A3160" s="68" t="s">
        <v>28</v>
      </c>
      <c r="B3160" s="68" t="s">
        <v>23</v>
      </c>
      <c r="C3160" s="68" t="s">
        <v>26</v>
      </c>
      <c r="D3160" s="68" t="s">
        <v>320</v>
      </c>
      <c r="E3160" s="89">
        <f>+IF(ISNUMBER(DATA!H4790),DATA!H4790,"n/a")</f>
        <v>3.0066269999999999</v>
      </c>
      <c r="F3160" s="79">
        <f>+IF(ISNUMBER(DATA!I4790),DATA!I4790,"n/a")</f>
        <v>-0.22977</v>
      </c>
      <c r="G3160" s="89">
        <f>+IF(ISNUMBER(DATA!J4790),DATA!J4790,"n/a")</f>
        <v>3.0064229999999998</v>
      </c>
      <c r="H3160" s="79">
        <f>+IF(ISNUMBER(DATA!K4790),DATA!K4790,"n/a")</f>
        <v>-0.207622</v>
      </c>
      <c r="I3160" s="89">
        <f>+IF(ISNUMBER(DATA!L4790),DATA!L4790,"n/a")</f>
        <v>3.0151279999999998</v>
      </c>
      <c r="J3160" s="79">
        <f>+IF(ISNUMBER(DATA!M4790),DATA!M4790,"n/a")</f>
        <v>-0.18065400000000001</v>
      </c>
      <c r="K3160" s="89">
        <f>+IF(ISNUMBER(DATA!N4790),DATA!N4790,"n/a")</f>
        <v>3.2448239999999999</v>
      </c>
      <c r="L3160" s="79">
        <f>+IF(ISNUMBER(DATA!O4790),DATA!O4790,"n/a")</f>
        <v>-0.12592600000000001</v>
      </c>
      <c r="M3160" s="68"/>
      <c r="N3160" s="68"/>
      <c r="O3160" s="68"/>
      <c r="P3160" s="68"/>
      <c r="Q3160" s="68"/>
      <c r="S3160" s="72"/>
      <c r="U3160" s="72"/>
      <c r="W3160" s="72"/>
      <c r="Y3160" s="72"/>
    </row>
    <row r="3161" spans="1:25" s="71" customFormat="1" x14ac:dyDescent="0.2">
      <c r="A3161" s="68" t="s">
        <v>28</v>
      </c>
      <c r="B3161" s="68" t="s">
        <v>23</v>
      </c>
      <c r="C3161" s="68" t="s">
        <v>26</v>
      </c>
      <c r="D3161" s="68" t="s">
        <v>321</v>
      </c>
      <c r="E3161" s="89">
        <f>+IF(ISNUMBER(DATA!H4791),DATA!H4791,"n/a")</f>
        <v>3.7811110000000001</v>
      </c>
      <c r="F3161" s="79">
        <f>+IF(ISNUMBER(DATA!I4791),DATA!I4791,"n/a")</f>
        <v>-4.3324000000000001E-2</v>
      </c>
      <c r="G3161" s="89">
        <f>+IF(ISNUMBER(DATA!J4791),DATA!J4791,"n/a")</f>
        <v>3.7829579999999998</v>
      </c>
      <c r="H3161" s="79">
        <f>+IF(ISNUMBER(DATA!K4791),DATA!K4791,"n/a")</f>
        <v>-3.8161E-2</v>
      </c>
      <c r="I3161" s="89">
        <f>+IF(ISNUMBER(DATA!L4791),DATA!L4791,"n/a")</f>
        <v>3.8606410000000002</v>
      </c>
      <c r="J3161" s="79">
        <f>+IF(ISNUMBER(DATA!M4791),DATA!M4791,"n/a")</f>
        <v>2.0874E-2</v>
      </c>
      <c r="K3161" s="89">
        <f>+IF(ISNUMBER(DATA!N4791),DATA!N4791,"n/a")</f>
        <v>3.9025530000000002</v>
      </c>
      <c r="L3161" s="79">
        <f>+IF(ISNUMBER(DATA!O4791),DATA!O4791,"n/a")</f>
        <v>4.5526999999999998E-2</v>
      </c>
      <c r="M3161" s="68"/>
      <c r="N3161" s="68"/>
      <c r="O3161" s="68"/>
      <c r="P3161" s="68"/>
      <c r="Q3161" s="68"/>
      <c r="S3161" s="72"/>
      <c r="U3161" s="72"/>
      <c r="W3161" s="72"/>
      <c r="Y3161" s="72"/>
    </row>
    <row r="3162" spans="1:25" s="71" customFormat="1" x14ac:dyDescent="0.2">
      <c r="A3162" s="68" t="s">
        <v>28</v>
      </c>
      <c r="B3162" s="68" t="s">
        <v>23</v>
      </c>
      <c r="C3162" s="68" t="s">
        <v>26</v>
      </c>
      <c r="D3162" s="68" t="s">
        <v>322</v>
      </c>
      <c r="E3162" s="89">
        <f>+IF(ISNUMBER(DATA!H4792),DATA!H4792,"n/a")</f>
        <v>2.4169100000000001</v>
      </c>
      <c r="F3162" s="79">
        <f>+IF(ISNUMBER(DATA!I4792),DATA!I4792,"n/a")</f>
        <v>-0.36424499999999999</v>
      </c>
      <c r="G3162" s="89">
        <f>+IF(ISNUMBER(DATA!J4792),DATA!J4792,"n/a")</f>
        <v>2.4595159999999998</v>
      </c>
      <c r="H3162" s="79">
        <f>+IF(ISNUMBER(DATA!K4792),DATA!K4792,"n/a")</f>
        <v>-0.33061699999999999</v>
      </c>
      <c r="I3162" s="89">
        <f>+IF(ISNUMBER(DATA!L4792),DATA!L4792,"n/a")</f>
        <v>2.4896349999999998</v>
      </c>
      <c r="J3162" s="79">
        <f>+IF(ISNUMBER(DATA!M4792),DATA!M4792,"n/a")</f>
        <v>-0.32955899999999999</v>
      </c>
      <c r="K3162" s="89">
        <f>+IF(ISNUMBER(DATA!N4792),DATA!N4792,"n/a")</f>
        <v>2.6040299999999998</v>
      </c>
      <c r="L3162" s="79">
        <f>+IF(ISNUMBER(DATA!O4792),DATA!O4792,"n/a")</f>
        <v>-0.30041200000000001</v>
      </c>
      <c r="M3162" s="68"/>
      <c r="N3162" s="68"/>
      <c r="O3162" s="68"/>
      <c r="P3162" s="68"/>
      <c r="Q3162" s="68"/>
      <c r="S3162" s="72"/>
      <c r="U3162" s="72"/>
      <c r="W3162" s="72"/>
      <c r="Y3162" s="72"/>
    </row>
    <row r="3163" spans="1:25" s="71" customFormat="1" x14ac:dyDescent="0.2">
      <c r="A3163" s="68" t="s">
        <v>28</v>
      </c>
      <c r="B3163" s="68" t="s">
        <v>23</v>
      </c>
      <c r="C3163" s="68" t="s">
        <v>26</v>
      </c>
      <c r="D3163" s="68" t="s">
        <v>323</v>
      </c>
      <c r="E3163" s="89">
        <f>+IF(ISNUMBER(DATA!H4793),DATA!H4793,"n/a")</f>
        <v>2.8627340000000001</v>
      </c>
      <c r="F3163" s="79">
        <f>+IF(ISNUMBER(DATA!I4793),DATA!I4793,"n/a")</f>
        <v>-4.2408000000000001E-2</v>
      </c>
      <c r="G3163" s="89">
        <f>+IF(ISNUMBER(DATA!J4793),DATA!J4793,"n/a")</f>
        <v>2.90476</v>
      </c>
      <c r="H3163" s="79">
        <f>+IF(ISNUMBER(DATA!K4793),DATA!K4793,"n/a")</f>
        <v>-3.1852999999999999E-2</v>
      </c>
      <c r="I3163" s="89">
        <f>+IF(ISNUMBER(DATA!L4793),DATA!L4793,"n/a")</f>
        <v>2.8875500000000001</v>
      </c>
      <c r="J3163" s="79">
        <f>+IF(ISNUMBER(DATA!M4793),DATA!M4793,"n/a")</f>
        <v>-4.3263000000000003E-2</v>
      </c>
      <c r="K3163" s="89">
        <f>+IF(ISNUMBER(DATA!N4793),DATA!N4793,"n/a")</f>
        <v>2.879105</v>
      </c>
      <c r="L3163" s="79">
        <f>+IF(ISNUMBER(DATA!O4793),DATA!O4793,"n/a")</f>
        <v>-6.114E-2</v>
      </c>
      <c r="M3163" s="68"/>
      <c r="N3163" s="68"/>
      <c r="O3163" s="68"/>
      <c r="P3163" s="68"/>
      <c r="Q3163" s="68"/>
      <c r="S3163" s="72"/>
      <c r="U3163" s="72"/>
      <c r="W3163" s="72"/>
      <c r="Y3163" s="72"/>
    </row>
    <row r="3164" spans="1:25" s="71" customFormat="1" x14ac:dyDescent="0.2">
      <c r="A3164" s="68" t="s">
        <v>28</v>
      </c>
      <c r="B3164" s="68" t="s">
        <v>23</v>
      </c>
      <c r="C3164" s="68" t="s">
        <v>26</v>
      </c>
      <c r="D3164" s="68" t="s">
        <v>324</v>
      </c>
      <c r="E3164" s="89">
        <f>+IF(ISNUMBER(DATA!H4794),DATA!H4794,"n/a")</f>
        <v>3.9256340000000001</v>
      </c>
      <c r="F3164" s="79">
        <f>+IF(ISNUMBER(DATA!I4794),DATA!I4794,"n/a")</f>
        <v>0.139435</v>
      </c>
      <c r="G3164" s="89">
        <f>+IF(ISNUMBER(DATA!J4794),DATA!J4794,"n/a")</f>
        <v>3.639907</v>
      </c>
      <c r="H3164" s="79">
        <f>+IF(ISNUMBER(DATA!K4794),DATA!K4794,"n/a")</f>
        <v>5.7584999999999997E-2</v>
      </c>
      <c r="I3164" s="89">
        <f>+IF(ISNUMBER(DATA!L4794),DATA!L4794,"n/a")</f>
        <v>3.6557330000000001</v>
      </c>
      <c r="J3164" s="79">
        <f>+IF(ISNUMBER(DATA!M4794),DATA!M4794,"n/a")</f>
        <v>0.101589</v>
      </c>
      <c r="K3164" s="89">
        <f>+IF(ISNUMBER(DATA!N4794),DATA!N4794,"n/a")</f>
        <v>3.6486990000000001</v>
      </c>
      <c r="L3164" s="79">
        <f>+IF(ISNUMBER(DATA!O4794),DATA!O4794,"n/a")</f>
        <v>9.9562999999999999E-2</v>
      </c>
      <c r="M3164" s="68"/>
      <c r="N3164" s="68"/>
      <c r="O3164" s="68"/>
      <c r="P3164" s="68"/>
      <c r="Q3164" s="68"/>
      <c r="S3164" s="72"/>
      <c r="U3164" s="72"/>
      <c r="W3164" s="72"/>
      <c r="Y3164" s="72"/>
    </row>
    <row r="3165" spans="1:25" s="71" customFormat="1" x14ac:dyDescent="0.2">
      <c r="A3165" s="68" t="s">
        <v>28</v>
      </c>
      <c r="B3165" s="68" t="s">
        <v>23</v>
      </c>
      <c r="C3165" s="68" t="s">
        <v>26</v>
      </c>
      <c r="D3165" s="68" t="s">
        <v>325</v>
      </c>
      <c r="E3165" s="89">
        <f>+IF(ISNUMBER(DATA!H4795),DATA!H4795,"n/a")</f>
        <v>3.5511550000000001</v>
      </c>
      <c r="F3165" s="79">
        <f>+IF(ISNUMBER(DATA!I4795),DATA!I4795,"n/a")</f>
        <v>4.4873999999999997E-2</v>
      </c>
      <c r="G3165" s="89">
        <f>+IF(ISNUMBER(DATA!J4795),DATA!J4795,"n/a")</f>
        <v>3.4885790000000001</v>
      </c>
      <c r="H3165" s="79">
        <f>+IF(ISNUMBER(DATA!K4795),DATA!K4795,"n/a")</f>
        <v>4.2752999999999999E-2</v>
      </c>
      <c r="I3165" s="89">
        <f>+IF(ISNUMBER(DATA!L4795),DATA!L4795,"n/a")</f>
        <v>3.5260280000000002</v>
      </c>
      <c r="J3165" s="79">
        <f>+IF(ISNUMBER(DATA!M4795),DATA!M4795,"n/a")</f>
        <v>6.8017999999999995E-2</v>
      </c>
      <c r="K3165" s="89">
        <f>+IF(ISNUMBER(DATA!N4795),DATA!N4795,"n/a")</f>
        <v>3.4693900000000002</v>
      </c>
      <c r="L3165" s="79">
        <f>+IF(ISNUMBER(DATA!O4795),DATA!O4795,"n/a")</f>
        <v>7.8770000000000007E-2</v>
      </c>
      <c r="M3165" s="68"/>
      <c r="N3165" s="68"/>
      <c r="O3165" s="68"/>
      <c r="P3165" s="68"/>
      <c r="Q3165" s="68"/>
      <c r="S3165" s="72"/>
      <c r="U3165" s="72"/>
      <c r="W3165" s="72"/>
      <c r="Y3165" s="72"/>
    </row>
    <row r="3166" spans="1:25" s="71" customFormat="1" x14ac:dyDescent="0.2">
      <c r="A3166" s="68" t="s">
        <v>28</v>
      </c>
      <c r="B3166" s="68" t="s">
        <v>23</v>
      </c>
      <c r="C3166" s="68" t="s">
        <v>26</v>
      </c>
      <c r="D3166" s="68" t="s">
        <v>351</v>
      </c>
      <c r="E3166" s="89">
        <f>+IF(ISNUMBER(DATA!H4796),DATA!H4796,"n/a")</f>
        <v>2.9640740000000001</v>
      </c>
      <c r="F3166" s="79">
        <f>+IF(ISNUMBER(DATA!I4796),DATA!I4796,"n/a")</f>
        <v>-4.0504999999999999E-2</v>
      </c>
      <c r="G3166" s="89">
        <f>+IF(ISNUMBER(DATA!J4796),DATA!J4796,"n/a")</f>
        <v>2.8271389999999998</v>
      </c>
      <c r="H3166" s="79">
        <f>+IF(ISNUMBER(DATA!K4796),DATA!K4796,"n/a")</f>
        <v>-6.7084000000000005E-2</v>
      </c>
      <c r="I3166" s="89">
        <f>+IF(ISNUMBER(DATA!L4796),DATA!L4796,"n/a")</f>
        <v>2.80823</v>
      </c>
      <c r="J3166" s="79">
        <f>+IF(ISNUMBER(DATA!M4796),DATA!M4796,"n/a")</f>
        <v>-8.2096000000000002E-2</v>
      </c>
      <c r="K3166" s="89">
        <f>+IF(ISNUMBER(DATA!N4796),DATA!N4796,"n/a")</f>
        <v>2.8508300000000002</v>
      </c>
      <c r="L3166" s="79">
        <f>+IF(ISNUMBER(DATA!O4796),DATA!O4796,"n/a")</f>
        <v>-6.9556999999999994E-2</v>
      </c>
      <c r="M3166" s="68"/>
      <c r="N3166" s="68"/>
      <c r="O3166" s="68"/>
      <c r="P3166" s="68"/>
      <c r="Q3166" s="68"/>
      <c r="S3166" s="72"/>
      <c r="U3166" s="72"/>
      <c r="W3166" s="72"/>
      <c r="Y3166" s="72"/>
    </row>
    <row r="3167" spans="1:25" s="71" customFormat="1" x14ac:dyDescent="0.2">
      <c r="A3167" s="68" t="s">
        <v>28</v>
      </c>
      <c r="B3167" s="68" t="s">
        <v>23</v>
      </c>
      <c r="C3167" s="68" t="s">
        <v>26</v>
      </c>
      <c r="D3167" s="68" t="s">
        <v>352</v>
      </c>
      <c r="E3167" s="89">
        <f>+IF(ISNUMBER(DATA!H4797),DATA!H4797,"n/a")</f>
        <v>3.4794480000000001</v>
      </c>
      <c r="F3167" s="79">
        <f>+IF(ISNUMBER(DATA!I4797),DATA!I4797,"n/a")</f>
        <v>4.0018999999999999E-2</v>
      </c>
      <c r="G3167" s="89">
        <f>+IF(ISNUMBER(DATA!J4797),DATA!J4797,"n/a")</f>
        <v>3.5711330000000001</v>
      </c>
      <c r="H3167" s="79">
        <f>+IF(ISNUMBER(DATA!K4797),DATA!K4797,"n/a")</f>
        <v>0.108318</v>
      </c>
      <c r="I3167" s="89">
        <f>+IF(ISNUMBER(DATA!L4797),DATA!L4797,"n/a")</f>
        <v>3.65279</v>
      </c>
      <c r="J3167" s="79">
        <f>+IF(ISNUMBER(DATA!M4797),DATA!M4797,"n/a")</f>
        <v>0.137769</v>
      </c>
      <c r="K3167" s="89">
        <f>+IF(ISNUMBER(DATA!N4797),DATA!N4797,"n/a")</f>
        <v>3.6661130000000002</v>
      </c>
      <c r="L3167" s="79">
        <f>+IF(ISNUMBER(DATA!O4797),DATA!O4797,"n/a")</f>
        <v>0.14820800000000001</v>
      </c>
      <c r="M3167" s="68"/>
      <c r="N3167" s="68"/>
      <c r="O3167" s="68"/>
      <c r="P3167" s="68"/>
      <c r="Q3167" s="68"/>
      <c r="S3167" s="72"/>
      <c r="U3167" s="72"/>
      <c r="W3167" s="72"/>
      <c r="Y3167" s="72"/>
    </row>
    <row r="3168" spans="1:25" x14ac:dyDescent="0.2">
      <c r="E3168" s="102"/>
      <c r="F3168" s="104"/>
      <c r="G3168" s="102"/>
      <c r="H3168" s="104"/>
      <c r="I3168" s="102"/>
      <c r="J3168" s="104"/>
      <c r="K3168" s="102"/>
      <c r="L3168" s="104"/>
    </row>
    <row r="3169" spans="1:25" s="71" customFormat="1" x14ac:dyDescent="0.2">
      <c r="A3169" s="68" t="s">
        <v>11</v>
      </c>
      <c r="B3169" s="68" t="s">
        <v>24</v>
      </c>
      <c r="C3169" s="68" t="s">
        <v>0</v>
      </c>
      <c r="D3169" s="68" t="s">
        <v>278</v>
      </c>
      <c r="E3169" s="78">
        <f>+IF(ISNUMBER(DATA!H1848),DATA!H1848,"n/a")</f>
        <v>80208.990000000005</v>
      </c>
      <c r="F3169" s="79">
        <f>+IF(ISNUMBER(DATA!I1848),DATA!I1848,"n/a")</f>
        <v>0.42379299999999998</v>
      </c>
      <c r="G3169" s="78">
        <f>+IF(ISNUMBER(DATA!J1848),DATA!J1848,"n/a")</f>
        <v>257158.15</v>
      </c>
      <c r="H3169" s="79">
        <f>+IF(ISNUMBER(DATA!K1848),DATA!K1848,"n/a")</f>
        <v>0.22672</v>
      </c>
      <c r="I3169" s="78">
        <f>+IF(ISNUMBER(DATA!L1848),DATA!L1848,"n/a")</f>
        <v>513686.88</v>
      </c>
      <c r="J3169" s="79">
        <f>+IF(ISNUMBER(DATA!M1848),DATA!M1848,"n/a")</f>
        <v>0.19869899999999999</v>
      </c>
      <c r="K3169" s="78">
        <f>+IF(ISNUMBER(DATA!N1848),DATA!N1848,"n/a")</f>
        <v>964042.96</v>
      </c>
      <c r="L3169" s="79">
        <f>+IF(ISNUMBER(DATA!O1848),DATA!O1848,"n/a")</f>
        <v>0.18534300000000001</v>
      </c>
      <c r="M3169" s="68"/>
      <c r="N3169" s="68"/>
      <c r="O3169" s="68"/>
      <c r="P3169" s="68"/>
      <c r="Q3169" s="68"/>
      <c r="S3169" s="72"/>
      <c r="U3169" s="72"/>
      <c r="W3169" s="72"/>
      <c r="Y3169" s="72"/>
    </row>
    <row r="3170" spans="1:25" s="71" customFormat="1" x14ac:dyDescent="0.2">
      <c r="A3170" s="68" t="s">
        <v>11</v>
      </c>
      <c r="B3170" s="68" t="s">
        <v>24</v>
      </c>
      <c r="C3170" s="68" t="s">
        <v>0</v>
      </c>
      <c r="D3170" s="68" t="s">
        <v>279</v>
      </c>
      <c r="E3170" s="78">
        <f>+IF(ISNUMBER(DATA!H1849),DATA!H1849,"n/a")</f>
        <v>177012.49</v>
      </c>
      <c r="F3170" s="79">
        <f>+IF(ISNUMBER(DATA!I1849),DATA!I1849,"n/a")</f>
        <v>0.21903400000000001</v>
      </c>
      <c r="G3170" s="78">
        <f>+IF(ISNUMBER(DATA!J1849),DATA!J1849,"n/a")</f>
        <v>593040.74</v>
      </c>
      <c r="H3170" s="79">
        <f>+IF(ISNUMBER(DATA!K1849),DATA!K1849,"n/a")</f>
        <v>0.190638</v>
      </c>
      <c r="I3170" s="78">
        <f>+IF(ISNUMBER(DATA!L1849),DATA!L1849,"n/a")</f>
        <v>1170405.7</v>
      </c>
      <c r="J3170" s="79">
        <f>+IF(ISNUMBER(DATA!M1849),DATA!M1849,"n/a")</f>
        <v>0.21674099999999999</v>
      </c>
      <c r="K3170" s="78">
        <f>+IF(ISNUMBER(DATA!N1849),DATA!N1849,"n/a")</f>
        <v>2153579.66</v>
      </c>
      <c r="L3170" s="79">
        <f>+IF(ISNUMBER(DATA!O1849),DATA!O1849,"n/a")</f>
        <v>0.178735</v>
      </c>
      <c r="M3170" s="68"/>
      <c r="N3170" s="68"/>
      <c r="O3170" s="68"/>
      <c r="P3170" s="68"/>
      <c r="Q3170" s="68"/>
      <c r="S3170" s="72"/>
      <c r="U3170" s="72"/>
      <c r="W3170" s="72"/>
      <c r="Y3170" s="72"/>
    </row>
    <row r="3171" spans="1:25" s="71" customFormat="1" x14ac:dyDescent="0.2">
      <c r="A3171" s="68" t="s">
        <v>11</v>
      </c>
      <c r="B3171" s="68" t="s">
        <v>24</v>
      </c>
      <c r="C3171" s="68" t="s">
        <v>0</v>
      </c>
      <c r="D3171" s="68" t="s">
        <v>280</v>
      </c>
      <c r="E3171" s="78">
        <f>+IF(ISNUMBER(DATA!H1850),DATA!H1850,"n/a")</f>
        <v>313818.11</v>
      </c>
      <c r="F3171" s="79">
        <f>+IF(ISNUMBER(DATA!I1850),DATA!I1850,"n/a")</f>
        <v>2.0531000000000001E-2</v>
      </c>
      <c r="G3171" s="78">
        <f>+IF(ISNUMBER(DATA!J1850),DATA!J1850,"n/a")</f>
        <v>1059553.44</v>
      </c>
      <c r="H3171" s="79">
        <f>+IF(ISNUMBER(DATA!K1850),DATA!K1850,"n/a")</f>
        <v>-4.5918E-2</v>
      </c>
      <c r="I3171" s="78">
        <f>+IF(ISNUMBER(DATA!L1850),DATA!L1850,"n/a")</f>
        <v>2096423.52</v>
      </c>
      <c r="J3171" s="79">
        <f>+IF(ISNUMBER(DATA!M1850),DATA!M1850,"n/a")</f>
        <v>-5.2519999999999997E-2</v>
      </c>
      <c r="K3171" s="78">
        <f>+IF(ISNUMBER(DATA!N1850),DATA!N1850,"n/a")</f>
        <v>4392905.95</v>
      </c>
      <c r="L3171" s="79">
        <f>+IF(ISNUMBER(DATA!O1850),DATA!O1850,"n/a")</f>
        <v>3.3390999999999997E-2</v>
      </c>
      <c r="M3171" s="68"/>
      <c r="N3171" s="68"/>
      <c r="O3171" s="68"/>
      <c r="P3171" s="68"/>
      <c r="Q3171" s="68"/>
      <c r="S3171" s="72"/>
      <c r="U3171" s="72"/>
      <c r="W3171" s="72"/>
      <c r="Y3171" s="72"/>
    </row>
    <row r="3172" spans="1:25" s="71" customFormat="1" x14ac:dyDescent="0.2">
      <c r="A3172" s="68" t="s">
        <v>11</v>
      </c>
      <c r="B3172" s="68" t="s">
        <v>24</v>
      </c>
      <c r="C3172" s="68" t="s">
        <v>0</v>
      </c>
      <c r="D3172" s="68" t="s">
        <v>281</v>
      </c>
      <c r="E3172" s="78">
        <f>+IF(ISNUMBER(DATA!H1851),DATA!H1851,"n/a")</f>
        <v>120382.39</v>
      </c>
      <c r="F3172" s="79">
        <f>+IF(ISNUMBER(DATA!I1851),DATA!I1851,"n/a")</f>
        <v>0.187584</v>
      </c>
      <c r="G3172" s="78">
        <f>+IF(ISNUMBER(DATA!J1851),DATA!J1851,"n/a")</f>
        <v>417222.37</v>
      </c>
      <c r="H3172" s="79">
        <f>+IF(ISNUMBER(DATA!K1851),DATA!K1851,"n/a")</f>
        <v>0.17031199999999999</v>
      </c>
      <c r="I3172" s="78">
        <f>+IF(ISNUMBER(DATA!L1851),DATA!L1851,"n/a")</f>
        <v>840384.17</v>
      </c>
      <c r="J3172" s="79">
        <f>+IF(ISNUMBER(DATA!M1851),DATA!M1851,"n/a")</f>
        <v>0.21759000000000001</v>
      </c>
      <c r="K3172" s="78">
        <f>+IF(ISNUMBER(DATA!N1851),DATA!N1851,"n/a")</f>
        <v>1542366.83</v>
      </c>
      <c r="L3172" s="79">
        <f>+IF(ISNUMBER(DATA!O1851),DATA!O1851,"n/a")</f>
        <v>0.195023</v>
      </c>
      <c r="M3172" s="68"/>
      <c r="N3172" s="68"/>
      <c r="O3172" s="68"/>
      <c r="P3172" s="68"/>
      <c r="Q3172" s="68"/>
      <c r="S3172" s="72"/>
      <c r="U3172" s="72"/>
      <c r="W3172" s="72"/>
      <c r="Y3172" s="72"/>
    </row>
    <row r="3173" spans="1:25" s="71" customFormat="1" x14ac:dyDescent="0.2">
      <c r="A3173" s="68" t="s">
        <v>11</v>
      </c>
      <c r="B3173" s="68" t="s">
        <v>24</v>
      </c>
      <c r="C3173" s="68" t="s">
        <v>0</v>
      </c>
      <c r="D3173" s="68" t="s">
        <v>282</v>
      </c>
      <c r="E3173" s="78">
        <f>+IF(ISNUMBER(DATA!H1852),DATA!H1852,"n/a")</f>
        <v>312353.62</v>
      </c>
      <c r="F3173" s="79">
        <f>+IF(ISNUMBER(DATA!I1852),DATA!I1852,"n/a")</f>
        <v>-6.7311999999999997E-2</v>
      </c>
      <c r="G3173" s="78">
        <f>+IF(ISNUMBER(DATA!J1852),DATA!J1852,"n/a")</f>
        <v>1065133.67</v>
      </c>
      <c r="H3173" s="79">
        <f>+IF(ISNUMBER(DATA!K1852),DATA!K1852,"n/a")</f>
        <v>-8.3493999999999999E-2</v>
      </c>
      <c r="I3173" s="78">
        <f>+IF(ISNUMBER(DATA!L1852),DATA!L1852,"n/a")</f>
        <v>2021841.71</v>
      </c>
      <c r="J3173" s="79">
        <f>+IF(ISNUMBER(DATA!M1852),DATA!M1852,"n/a")</f>
        <v>-6.7082000000000003E-2</v>
      </c>
      <c r="K3173" s="78">
        <f>+IF(ISNUMBER(DATA!N1852),DATA!N1852,"n/a")</f>
        <v>4255406.55</v>
      </c>
      <c r="L3173" s="79">
        <f>+IF(ISNUMBER(DATA!O1852),DATA!O1852,"n/a")</f>
        <v>5.7764999999999997E-2</v>
      </c>
      <c r="M3173" s="68"/>
      <c r="N3173" s="68"/>
      <c r="O3173" s="68"/>
      <c r="P3173" s="68"/>
      <c r="Q3173" s="68"/>
      <c r="S3173" s="72"/>
      <c r="U3173" s="72"/>
      <c r="W3173" s="72"/>
      <c r="Y3173" s="72"/>
    </row>
    <row r="3174" spans="1:25" s="71" customFormat="1" x14ac:dyDescent="0.2">
      <c r="A3174" s="68" t="s">
        <v>11</v>
      </c>
      <c r="B3174" s="68" t="s">
        <v>24</v>
      </c>
      <c r="C3174" s="68" t="s">
        <v>0</v>
      </c>
      <c r="D3174" s="68" t="s">
        <v>283</v>
      </c>
      <c r="E3174" s="78">
        <f>+IF(ISNUMBER(DATA!H1853),DATA!H1853,"n/a")</f>
        <v>168491.09</v>
      </c>
      <c r="F3174" s="79">
        <f>+IF(ISNUMBER(DATA!I1853),DATA!I1853,"n/a")</f>
        <v>-2.5786E-2</v>
      </c>
      <c r="G3174" s="78">
        <f>+IF(ISNUMBER(DATA!J1853),DATA!J1853,"n/a")</f>
        <v>598478.79</v>
      </c>
      <c r="H3174" s="79">
        <f>+IF(ISNUMBER(DATA!K1853),DATA!K1853,"n/a")</f>
        <v>-5.7511E-2</v>
      </c>
      <c r="I3174" s="78">
        <f>+IF(ISNUMBER(DATA!L1853),DATA!L1853,"n/a")</f>
        <v>1126784.56</v>
      </c>
      <c r="J3174" s="79">
        <f>+IF(ISNUMBER(DATA!M1853),DATA!M1853,"n/a")</f>
        <v>2.9929000000000001E-2</v>
      </c>
      <c r="K3174" s="78">
        <f>+IF(ISNUMBER(DATA!N1853),DATA!N1853,"n/a")</f>
        <v>2127298.42</v>
      </c>
      <c r="L3174" s="79">
        <f>+IF(ISNUMBER(DATA!O1853),DATA!O1853,"n/a")</f>
        <v>0.112968</v>
      </c>
      <c r="M3174" s="68"/>
      <c r="N3174" s="68"/>
      <c r="O3174" s="68"/>
      <c r="P3174" s="68"/>
      <c r="Q3174" s="68"/>
      <c r="S3174" s="72"/>
      <c r="U3174" s="72"/>
      <c r="W3174" s="72"/>
      <c r="Y3174" s="72"/>
    </row>
    <row r="3175" spans="1:25" s="71" customFormat="1" x14ac:dyDescent="0.2">
      <c r="A3175" s="68" t="s">
        <v>11</v>
      </c>
      <c r="B3175" s="68" t="s">
        <v>24</v>
      </c>
      <c r="C3175" s="68" t="s">
        <v>0</v>
      </c>
      <c r="D3175" s="68" t="s">
        <v>284</v>
      </c>
      <c r="E3175" s="78">
        <f>+IF(ISNUMBER(DATA!H1854),DATA!H1854,"n/a")</f>
        <v>78110.350000000006</v>
      </c>
      <c r="F3175" s="79">
        <f>+IF(ISNUMBER(DATA!I1854),DATA!I1854,"n/a")</f>
        <v>8.2403000000000004E-2</v>
      </c>
      <c r="G3175" s="78">
        <f>+IF(ISNUMBER(DATA!J1854),DATA!J1854,"n/a")</f>
        <v>261824.78</v>
      </c>
      <c r="H3175" s="79">
        <f>+IF(ISNUMBER(DATA!K1854),DATA!K1854,"n/a")</f>
        <v>5.6146000000000001E-2</v>
      </c>
      <c r="I3175" s="78">
        <f>+IF(ISNUMBER(DATA!L1854),DATA!L1854,"n/a")</f>
        <v>525951.72</v>
      </c>
      <c r="J3175" s="79">
        <f>+IF(ISNUMBER(DATA!M1854),DATA!M1854,"n/a")</f>
        <v>0.168819</v>
      </c>
      <c r="K3175" s="78">
        <f>+IF(ISNUMBER(DATA!N1854),DATA!N1854,"n/a")</f>
        <v>1017224.17</v>
      </c>
      <c r="L3175" s="79">
        <f>+IF(ISNUMBER(DATA!O1854),DATA!O1854,"n/a")</f>
        <v>0.26366600000000001</v>
      </c>
      <c r="M3175" s="68"/>
      <c r="N3175" s="68"/>
      <c r="O3175" s="68"/>
      <c r="P3175" s="68"/>
      <c r="Q3175" s="68"/>
      <c r="S3175" s="72"/>
      <c r="U3175" s="72"/>
      <c r="W3175" s="72"/>
      <c r="Y3175" s="72"/>
    </row>
    <row r="3176" spans="1:25" s="71" customFormat="1" x14ac:dyDescent="0.2">
      <c r="A3176" s="68" t="s">
        <v>11</v>
      </c>
      <c r="B3176" s="68" t="s">
        <v>24</v>
      </c>
      <c r="C3176" s="68" t="s">
        <v>0</v>
      </c>
      <c r="D3176" s="68" t="s">
        <v>285</v>
      </c>
      <c r="E3176" s="78">
        <f>+IF(ISNUMBER(DATA!H1855),DATA!H1855,"n/a")</f>
        <v>233796.72</v>
      </c>
      <c r="F3176" s="79">
        <f>+IF(ISNUMBER(DATA!I1855),DATA!I1855,"n/a")</f>
        <v>8.5143999999999997E-2</v>
      </c>
      <c r="G3176" s="78">
        <f>+IF(ISNUMBER(DATA!J1855),DATA!J1855,"n/a")</f>
        <v>833868.25</v>
      </c>
      <c r="H3176" s="79">
        <f>+IF(ISNUMBER(DATA!K1855),DATA!K1855,"n/a")</f>
        <v>6.8885000000000002E-2</v>
      </c>
      <c r="I3176" s="78">
        <f>+IF(ISNUMBER(DATA!L1855),DATA!L1855,"n/a")</f>
        <v>1725110.51</v>
      </c>
      <c r="J3176" s="79">
        <f>+IF(ISNUMBER(DATA!M1855),DATA!M1855,"n/a")</f>
        <v>0.14222799999999999</v>
      </c>
      <c r="K3176" s="78">
        <f>+IF(ISNUMBER(DATA!N1855),DATA!N1855,"n/a")</f>
        <v>3340937.32</v>
      </c>
      <c r="L3176" s="79">
        <f>+IF(ISNUMBER(DATA!O1855),DATA!O1855,"n/a")</f>
        <v>0.14027100000000001</v>
      </c>
      <c r="M3176" s="68"/>
      <c r="N3176" s="68"/>
      <c r="O3176" s="68"/>
      <c r="P3176" s="68"/>
      <c r="Q3176" s="68"/>
      <c r="S3176" s="72"/>
      <c r="U3176" s="72"/>
      <c r="W3176" s="72"/>
      <c r="Y3176" s="72"/>
    </row>
    <row r="3177" spans="1:25" s="71" customFormat="1" x14ac:dyDescent="0.2">
      <c r="A3177" s="68" t="s">
        <v>11</v>
      </c>
      <c r="B3177" s="68" t="s">
        <v>24</v>
      </c>
      <c r="C3177" s="68" t="s">
        <v>0</v>
      </c>
      <c r="D3177" s="68" t="s">
        <v>286</v>
      </c>
      <c r="E3177" s="78">
        <f>+IF(ISNUMBER(DATA!H1856),DATA!H1856,"n/a")</f>
        <v>153324.99</v>
      </c>
      <c r="F3177" s="79">
        <f>+IF(ISNUMBER(DATA!I1856),DATA!I1856,"n/a")</f>
        <v>0.68752000000000002</v>
      </c>
      <c r="G3177" s="78">
        <f>+IF(ISNUMBER(DATA!J1856),DATA!J1856,"n/a")</f>
        <v>523310.74</v>
      </c>
      <c r="H3177" s="79">
        <f>+IF(ISNUMBER(DATA!K1856),DATA!K1856,"n/a")</f>
        <v>0.65267600000000003</v>
      </c>
      <c r="I3177" s="78">
        <f>+IF(ISNUMBER(DATA!L1856),DATA!L1856,"n/a")</f>
        <v>1007237.83</v>
      </c>
      <c r="J3177" s="79">
        <f>+IF(ISNUMBER(DATA!M1856),DATA!M1856,"n/a")</f>
        <v>0.59414599999999995</v>
      </c>
      <c r="K3177" s="78">
        <f>+IF(ISNUMBER(DATA!N1856),DATA!N1856,"n/a")</f>
        <v>1755552.52</v>
      </c>
      <c r="L3177" s="79">
        <f>+IF(ISNUMBER(DATA!O1856),DATA!O1856,"n/a")</f>
        <v>0.50596099999999999</v>
      </c>
      <c r="M3177" s="68"/>
      <c r="N3177" s="68"/>
      <c r="O3177" s="68"/>
      <c r="P3177" s="68"/>
      <c r="Q3177" s="68"/>
      <c r="S3177" s="72"/>
      <c r="U3177" s="72"/>
      <c r="W3177" s="72"/>
      <c r="Y3177" s="72"/>
    </row>
    <row r="3178" spans="1:25" s="71" customFormat="1" x14ac:dyDescent="0.2">
      <c r="A3178" s="68" t="s">
        <v>11</v>
      </c>
      <c r="B3178" s="68" t="s">
        <v>24</v>
      </c>
      <c r="C3178" s="68" t="s">
        <v>0</v>
      </c>
      <c r="D3178" s="68" t="s">
        <v>287</v>
      </c>
      <c r="E3178" s="78">
        <f>+IF(ISNUMBER(DATA!H1857),DATA!H1857,"n/a")</f>
        <v>74311.39</v>
      </c>
      <c r="F3178" s="79">
        <f>+IF(ISNUMBER(DATA!I1857),DATA!I1857,"n/a")</f>
        <v>0.25440499999999999</v>
      </c>
      <c r="G3178" s="78">
        <f>+IF(ISNUMBER(DATA!J1857),DATA!J1857,"n/a")</f>
        <v>299334.81</v>
      </c>
      <c r="H3178" s="79">
        <f>+IF(ISNUMBER(DATA!K1857),DATA!K1857,"n/a")</f>
        <v>0.23173099999999999</v>
      </c>
      <c r="I3178" s="78">
        <f>+IF(ISNUMBER(DATA!L1857),DATA!L1857,"n/a")</f>
        <v>540206.86</v>
      </c>
      <c r="J3178" s="79">
        <f>+IF(ISNUMBER(DATA!M1857),DATA!M1857,"n/a")</f>
        <v>0.23782400000000001</v>
      </c>
      <c r="K3178" s="78">
        <f>+IF(ISNUMBER(DATA!N1857),DATA!N1857,"n/a")</f>
        <v>981722.27</v>
      </c>
      <c r="L3178" s="79">
        <f>+IF(ISNUMBER(DATA!O1857),DATA!O1857,"n/a")</f>
        <v>0.293238</v>
      </c>
      <c r="M3178" s="68"/>
      <c r="N3178" s="68"/>
      <c r="O3178" s="68"/>
      <c r="P3178" s="68"/>
      <c r="Q3178" s="68"/>
      <c r="S3178" s="72"/>
      <c r="U3178" s="72"/>
      <c r="W3178" s="72"/>
      <c r="Y3178" s="72"/>
    </row>
    <row r="3179" spans="1:25" s="71" customFormat="1" x14ac:dyDescent="0.2">
      <c r="A3179" s="68" t="s">
        <v>11</v>
      </c>
      <c r="B3179" s="68" t="s">
        <v>24</v>
      </c>
      <c r="C3179" s="68" t="s">
        <v>0</v>
      </c>
      <c r="D3179" s="68" t="s">
        <v>288</v>
      </c>
      <c r="E3179" s="78">
        <f>+IF(ISNUMBER(DATA!H1858),DATA!H1858,"n/a")</f>
        <v>94781.75</v>
      </c>
      <c r="F3179" s="79">
        <f>+IF(ISNUMBER(DATA!I1858),DATA!I1858,"n/a")</f>
        <v>0.332922</v>
      </c>
      <c r="G3179" s="78">
        <f>+IF(ISNUMBER(DATA!J1858),DATA!J1858,"n/a")</f>
        <v>347588.14</v>
      </c>
      <c r="H3179" s="79">
        <f>+IF(ISNUMBER(DATA!K1858),DATA!K1858,"n/a")</f>
        <v>0.34822199999999998</v>
      </c>
      <c r="I3179" s="78">
        <f>+IF(ISNUMBER(DATA!L1858),DATA!L1858,"n/a")</f>
        <v>677369.53</v>
      </c>
      <c r="J3179" s="79">
        <f>+IF(ISNUMBER(DATA!M1858),DATA!M1858,"n/a")</f>
        <v>0.357514</v>
      </c>
      <c r="K3179" s="78">
        <f>+IF(ISNUMBER(DATA!N1858),DATA!N1858,"n/a")</f>
        <v>1211835.25</v>
      </c>
      <c r="L3179" s="79">
        <f>+IF(ISNUMBER(DATA!O1858),DATA!O1858,"n/a")</f>
        <v>0.33990700000000001</v>
      </c>
      <c r="M3179" s="68"/>
      <c r="N3179" s="68"/>
      <c r="O3179" s="68"/>
      <c r="P3179" s="68"/>
      <c r="Q3179" s="68"/>
      <c r="S3179" s="72"/>
      <c r="U3179" s="72"/>
      <c r="W3179" s="72"/>
      <c r="Y3179" s="72"/>
    </row>
    <row r="3180" spans="1:25" s="71" customFormat="1" x14ac:dyDescent="0.2">
      <c r="A3180" s="68" t="s">
        <v>11</v>
      </c>
      <c r="B3180" s="68" t="s">
        <v>24</v>
      </c>
      <c r="C3180" s="68" t="s">
        <v>0</v>
      </c>
      <c r="D3180" s="68" t="s">
        <v>289</v>
      </c>
      <c r="E3180" s="78">
        <f>+IF(ISNUMBER(DATA!H1859),DATA!H1859,"n/a")</f>
        <v>219976.95999999999</v>
      </c>
      <c r="F3180" s="79">
        <f>+IF(ISNUMBER(DATA!I1859),DATA!I1859,"n/a")</f>
        <v>0.346196</v>
      </c>
      <c r="G3180" s="78">
        <f>+IF(ISNUMBER(DATA!J1859),DATA!J1859,"n/a")</f>
        <v>752531.99</v>
      </c>
      <c r="H3180" s="79">
        <f>+IF(ISNUMBER(DATA!K1859),DATA!K1859,"n/a")</f>
        <v>0.35754999999999998</v>
      </c>
      <c r="I3180" s="78">
        <f>+IF(ISNUMBER(DATA!L1859),DATA!L1859,"n/a")</f>
        <v>1527638.52</v>
      </c>
      <c r="J3180" s="79">
        <f>+IF(ISNUMBER(DATA!M1859),DATA!M1859,"n/a")</f>
        <v>0.40049699999999999</v>
      </c>
      <c r="K3180" s="78">
        <f>+IF(ISNUMBER(DATA!N1859),DATA!N1859,"n/a")</f>
        <v>2773189.53</v>
      </c>
      <c r="L3180" s="79">
        <f>+IF(ISNUMBER(DATA!O1859),DATA!O1859,"n/a")</f>
        <v>0.35314400000000001</v>
      </c>
      <c r="M3180" s="68"/>
      <c r="N3180" s="68"/>
      <c r="O3180" s="68"/>
      <c r="P3180" s="68"/>
      <c r="Q3180" s="68"/>
      <c r="S3180" s="72"/>
      <c r="U3180" s="72"/>
      <c r="W3180" s="72"/>
      <c r="Y3180" s="72"/>
    </row>
    <row r="3181" spans="1:25" s="71" customFormat="1" x14ac:dyDescent="0.2">
      <c r="A3181" s="68" t="s">
        <v>11</v>
      </c>
      <c r="B3181" s="68" t="s">
        <v>24</v>
      </c>
      <c r="C3181" s="68" t="s">
        <v>0</v>
      </c>
      <c r="D3181" s="68" t="s">
        <v>290</v>
      </c>
      <c r="E3181" s="78">
        <f>+IF(ISNUMBER(DATA!H1860),DATA!H1860,"n/a")</f>
        <v>242251.34</v>
      </c>
      <c r="F3181" s="79">
        <f>+IF(ISNUMBER(DATA!I1860),DATA!I1860,"n/a")</f>
        <v>0.34431600000000001</v>
      </c>
      <c r="G3181" s="78">
        <f>+IF(ISNUMBER(DATA!J1860),DATA!J1860,"n/a")</f>
        <v>811493.87</v>
      </c>
      <c r="H3181" s="79">
        <f>+IF(ISNUMBER(DATA!K1860),DATA!K1860,"n/a")</f>
        <v>0.32508599999999999</v>
      </c>
      <c r="I3181" s="78">
        <f>+IF(ISNUMBER(DATA!L1860),DATA!L1860,"n/a")</f>
        <v>1582707.89</v>
      </c>
      <c r="J3181" s="79">
        <f>+IF(ISNUMBER(DATA!M1860),DATA!M1860,"n/a")</f>
        <v>0.27562300000000001</v>
      </c>
      <c r="K3181" s="78">
        <f>+IF(ISNUMBER(DATA!N1860),DATA!N1860,"n/a")</f>
        <v>2851328.17</v>
      </c>
      <c r="L3181" s="79">
        <f>+IF(ISNUMBER(DATA!O1860),DATA!O1860,"n/a")</f>
        <v>0.23147300000000001</v>
      </c>
      <c r="M3181" s="68"/>
      <c r="N3181" s="68"/>
      <c r="O3181" s="68"/>
      <c r="P3181" s="68"/>
      <c r="Q3181" s="68"/>
      <c r="S3181" s="72"/>
      <c r="U3181" s="72"/>
      <c r="W3181" s="72"/>
      <c r="Y3181" s="72"/>
    </row>
    <row r="3182" spans="1:25" s="71" customFormat="1" x14ac:dyDescent="0.2">
      <c r="A3182" s="68" t="s">
        <v>11</v>
      </c>
      <c r="B3182" s="68" t="s">
        <v>24</v>
      </c>
      <c r="C3182" s="68" t="s">
        <v>0</v>
      </c>
      <c r="D3182" s="68" t="s">
        <v>291</v>
      </c>
      <c r="E3182" s="78">
        <f>+IF(ISNUMBER(DATA!H1861),DATA!H1861,"n/a")</f>
        <v>180933.64</v>
      </c>
      <c r="F3182" s="79">
        <f>+IF(ISNUMBER(DATA!I1861),DATA!I1861,"n/a")</f>
        <v>0.32815</v>
      </c>
      <c r="G3182" s="78">
        <f>+IF(ISNUMBER(DATA!J1861),DATA!J1861,"n/a")</f>
        <v>633109.79</v>
      </c>
      <c r="H3182" s="79">
        <f>+IF(ISNUMBER(DATA!K1861),DATA!K1861,"n/a")</f>
        <v>0.36281000000000002</v>
      </c>
      <c r="I3182" s="78">
        <f>+IF(ISNUMBER(DATA!L1861),DATA!L1861,"n/a")</f>
        <v>1265032.1299999999</v>
      </c>
      <c r="J3182" s="79">
        <f>+IF(ISNUMBER(DATA!M1861),DATA!M1861,"n/a")</f>
        <v>0.33865699999999999</v>
      </c>
      <c r="K3182" s="78">
        <f>+IF(ISNUMBER(DATA!N1861),DATA!N1861,"n/a")</f>
        <v>2297673.83</v>
      </c>
      <c r="L3182" s="79">
        <f>+IF(ISNUMBER(DATA!O1861),DATA!O1861,"n/a")</f>
        <v>0.28804999999999997</v>
      </c>
      <c r="M3182" s="68"/>
      <c r="N3182" s="68"/>
      <c r="O3182" s="68"/>
      <c r="P3182" s="68"/>
      <c r="Q3182" s="68"/>
      <c r="S3182" s="72"/>
      <c r="U3182" s="72"/>
      <c r="W3182" s="72"/>
      <c r="Y3182" s="72"/>
    </row>
    <row r="3183" spans="1:25" s="71" customFormat="1" x14ac:dyDescent="0.2">
      <c r="A3183" s="68" t="s">
        <v>11</v>
      </c>
      <c r="B3183" s="68" t="s">
        <v>24</v>
      </c>
      <c r="C3183" s="68" t="s">
        <v>0</v>
      </c>
      <c r="D3183" s="68" t="s">
        <v>292</v>
      </c>
      <c r="E3183" s="78">
        <f>+IF(ISNUMBER(DATA!H1862),DATA!H1862,"n/a")</f>
        <v>96916.64</v>
      </c>
      <c r="F3183" s="79">
        <f>+IF(ISNUMBER(DATA!I1862),DATA!I1862,"n/a")</f>
        <v>9.6717999999999998E-2</v>
      </c>
      <c r="G3183" s="78">
        <f>+IF(ISNUMBER(DATA!J1862),DATA!J1862,"n/a")</f>
        <v>341781.6</v>
      </c>
      <c r="H3183" s="79">
        <f>+IF(ISNUMBER(DATA!K1862),DATA!K1862,"n/a")</f>
        <v>0.18512000000000001</v>
      </c>
      <c r="I3183" s="78">
        <f>+IF(ISNUMBER(DATA!L1862),DATA!L1862,"n/a")</f>
        <v>665073.28</v>
      </c>
      <c r="J3183" s="79">
        <f>+IF(ISNUMBER(DATA!M1862),DATA!M1862,"n/a")</f>
        <v>0.15640499999999999</v>
      </c>
      <c r="K3183" s="78">
        <f>+IF(ISNUMBER(DATA!N1862),DATA!N1862,"n/a")</f>
        <v>1213862.94</v>
      </c>
      <c r="L3183" s="79">
        <f>+IF(ISNUMBER(DATA!O1862),DATA!O1862,"n/a")</f>
        <v>0.133351</v>
      </c>
      <c r="M3183" s="68"/>
      <c r="N3183" s="68"/>
      <c r="O3183" s="68"/>
      <c r="P3183" s="68"/>
      <c r="Q3183" s="68"/>
      <c r="S3183" s="72"/>
      <c r="U3183" s="72"/>
      <c r="W3183" s="72"/>
      <c r="Y3183" s="72"/>
    </row>
    <row r="3184" spans="1:25" s="71" customFormat="1" x14ac:dyDescent="0.2">
      <c r="A3184" s="68" t="s">
        <v>11</v>
      </c>
      <c r="B3184" s="68" t="s">
        <v>24</v>
      </c>
      <c r="C3184" s="68" t="s">
        <v>0</v>
      </c>
      <c r="D3184" s="68" t="s">
        <v>293</v>
      </c>
      <c r="E3184" s="78">
        <f>+IF(ISNUMBER(DATA!H1863),DATA!H1863,"n/a")</f>
        <v>175980.65</v>
      </c>
      <c r="F3184" s="79">
        <f>+IF(ISNUMBER(DATA!I1863),DATA!I1863,"n/a")</f>
        <v>-0.16317400000000001</v>
      </c>
      <c r="G3184" s="78">
        <f>+IF(ISNUMBER(DATA!J1863),DATA!J1863,"n/a")</f>
        <v>618189.92000000004</v>
      </c>
      <c r="H3184" s="79">
        <f>+IF(ISNUMBER(DATA!K1863),DATA!K1863,"n/a")</f>
        <v>-0.18560699999999999</v>
      </c>
      <c r="I3184" s="78">
        <f>+IF(ISNUMBER(DATA!L1863),DATA!L1863,"n/a")</f>
        <v>1164923.77</v>
      </c>
      <c r="J3184" s="79">
        <f>+IF(ISNUMBER(DATA!M1863),DATA!M1863,"n/a")</f>
        <v>-0.152866</v>
      </c>
      <c r="K3184" s="78">
        <f>+IF(ISNUMBER(DATA!N1863),DATA!N1863,"n/a")</f>
        <v>2481252.31</v>
      </c>
      <c r="L3184" s="79">
        <f>+IF(ISNUMBER(DATA!O1863),DATA!O1863,"n/a")</f>
        <v>-2.8670000000000002E-3</v>
      </c>
      <c r="M3184" s="68"/>
      <c r="N3184" s="68"/>
      <c r="O3184" s="68"/>
      <c r="P3184" s="68"/>
      <c r="Q3184" s="68"/>
      <c r="S3184" s="72"/>
      <c r="U3184" s="72"/>
      <c r="W3184" s="72"/>
      <c r="Y3184" s="72"/>
    </row>
    <row r="3185" spans="1:25" s="71" customFormat="1" x14ac:dyDescent="0.2">
      <c r="A3185" s="68" t="s">
        <v>11</v>
      </c>
      <c r="B3185" s="68" t="s">
        <v>24</v>
      </c>
      <c r="C3185" s="68" t="s">
        <v>0</v>
      </c>
      <c r="D3185" s="68" t="s">
        <v>294</v>
      </c>
      <c r="E3185" s="78">
        <f>+IF(ISNUMBER(DATA!H1864),DATA!H1864,"n/a")</f>
        <v>212072.39</v>
      </c>
      <c r="F3185" s="79">
        <f>+IF(ISNUMBER(DATA!I1864),DATA!I1864,"n/a")</f>
        <v>-9.7334000000000004E-2</v>
      </c>
      <c r="G3185" s="78">
        <f>+IF(ISNUMBER(DATA!J1864),DATA!J1864,"n/a")</f>
        <v>688735.68</v>
      </c>
      <c r="H3185" s="79">
        <f>+IF(ISNUMBER(DATA!K1864),DATA!K1864,"n/a")</f>
        <v>-0.201261</v>
      </c>
      <c r="I3185" s="78">
        <f>+IF(ISNUMBER(DATA!L1864),DATA!L1864,"n/a")</f>
        <v>1284912.72</v>
      </c>
      <c r="J3185" s="79">
        <f>+IF(ISNUMBER(DATA!M1864),DATA!M1864,"n/a")</f>
        <v>-0.20494599999999999</v>
      </c>
      <c r="K3185" s="78">
        <f>+IF(ISNUMBER(DATA!N1864),DATA!N1864,"n/a")</f>
        <v>2723403.42</v>
      </c>
      <c r="L3185" s="79">
        <f>+IF(ISNUMBER(DATA!O1864),DATA!O1864,"n/a")</f>
        <v>-7.1342000000000003E-2</v>
      </c>
      <c r="M3185" s="68"/>
      <c r="N3185" s="68"/>
      <c r="O3185" s="68"/>
      <c r="P3185" s="68"/>
      <c r="Q3185" s="68"/>
      <c r="S3185" s="72"/>
      <c r="U3185" s="72"/>
      <c r="W3185" s="72"/>
      <c r="Y3185" s="72"/>
    </row>
    <row r="3186" spans="1:25" s="71" customFormat="1" x14ac:dyDescent="0.2">
      <c r="A3186" s="68" t="s">
        <v>11</v>
      </c>
      <c r="B3186" s="68" t="s">
        <v>24</v>
      </c>
      <c r="C3186" s="68" t="s">
        <v>0</v>
      </c>
      <c r="D3186" s="68" t="s">
        <v>295</v>
      </c>
      <c r="E3186" s="78">
        <f>+IF(ISNUMBER(DATA!H1865),DATA!H1865,"n/a")</f>
        <v>183437.63</v>
      </c>
      <c r="F3186" s="79">
        <f>+IF(ISNUMBER(DATA!I1865),DATA!I1865,"n/a")</f>
        <v>0.51926899999999998</v>
      </c>
      <c r="G3186" s="78">
        <f>+IF(ISNUMBER(DATA!J1865),DATA!J1865,"n/a")</f>
        <v>625734.1</v>
      </c>
      <c r="H3186" s="79">
        <f>+IF(ISNUMBER(DATA!K1865),DATA!K1865,"n/a")</f>
        <v>0.558423</v>
      </c>
      <c r="I3186" s="78">
        <f>+IF(ISNUMBER(DATA!L1865),DATA!L1865,"n/a")</f>
        <v>1278056.74</v>
      </c>
      <c r="J3186" s="79">
        <f>+IF(ISNUMBER(DATA!M1865),DATA!M1865,"n/a")</f>
        <v>0.51707199999999998</v>
      </c>
      <c r="K3186" s="78">
        <f>+IF(ISNUMBER(DATA!N1865),DATA!N1865,"n/a")</f>
        <v>2229323.9500000002</v>
      </c>
      <c r="L3186" s="79">
        <f>+IF(ISNUMBER(DATA!O1865),DATA!O1865,"n/a")</f>
        <v>0.37454700000000002</v>
      </c>
      <c r="M3186" s="68"/>
      <c r="N3186" s="68"/>
      <c r="O3186" s="68"/>
      <c r="P3186" s="68"/>
      <c r="Q3186" s="68"/>
      <c r="S3186" s="72"/>
      <c r="U3186" s="72"/>
      <c r="W3186" s="72"/>
      <c r="Y3186" s="72"/>
    </row>
    <row r="3187" spans="1:25" s="71" customFormat="1" x14ac:dyDescent="0.2">
      <c r="A3187" s="68" t="s">
        <v>11</v>
      </c>
      <c r="B3187" s="68" t="s">
        <v>24</v>
      </c>
      <c r="C3187" s="68" t="s">
        <v>0</v>
      </c>
      <c r="D3187" s="68" t="s">
        <v>296</v>
      </c>
      <c r="E3187" s="78">
        <f>+IF(ISNUMBER(DATA!H1866),DATA!H1866,"n/a")</f>
        <v>96219.29</v>
      </c>
      <c r="F3187" s="79">
        <f>+IF(ISNUMBER(DATA!I1866),DATA!I1866,"n/a")</f>
        <v>0.41701199999999999</v>
      </c>
      <c r="G3187" s="78">
        <f>+IF(ISNUMBER(DATA!J1866),DATA!J1866,"n/a")</f>
        <v>338619.91</v>
      </c>
      <c r="H3187" s="79">
        <f>+IF(ISNUMBER(DATA!K1866),DATA!K1866,"n/a")</f>
        <v>0.41309000000000001</v>
      </c>
      <c r="I3187" s="78">
        <f>+IF(ISNUMBER(DATA!L1866),DATA!L1866,"n/a")</f>
        <v>682731.69</v>
      </c>
      <c r="J3187" s="79">
        <f>+IF(ISNUMBER(DATA!M1866),DATA!M1866,"n/a")</f>
        <v>0.47183599999999998</v>
      </c>
      <c r="K3187" s="78">
        <f>+IF(ISNUMBER(DATA!N1866),DATA!N1866,"n/a")</f>
        <v>1208120.1200000001</v>
      </c>
      <c r="L3187" s="79">
        <f>+IF(ISNUMBER(DATA!O1866),DATA!O1866,"n/a")</f>
        <v>0.39451799999999998</v>
      </c>
      <c r="M3187" s="68"/>
      <c r="N3187" s="68"/>
      <c r="O3187" s="68"/>
      <c r="P3187" s="68"/>
      <c r="Q3187" s="68"/>
      <c r="S3187" s="72"/>
      <c r="U3187" s="72"/>
      <c r="W3187" s="72"/>
      <c r="Y3187" s="72"/>
    </row>
    <row r="3188" spans="1:25" s="71" customFormat="1" x14ac:dyDescent="0.2">
      <c r="A3188" s="68" t="s">
        <v>11</v>
      </c>
      <c r="B3188" s="68" t="s">
        <v>24</v>
      </c>
      <c r="C3188" s="68" t="s">
        <v>0</v>
      </c>
      <c r="D3188" s="68" t="s">
        <v>297</v>
      </c>
      <c r="E3188" s="78">
        <f>+IF(ISNUMBER(DATA!H1867),DATA!H1867,"n/a")</f>
        <v>79954.28</v>
      </c>
      <c r="F3188" s="79">
        <f>+IF(ISNUMBER(DATA!I1867),DATA!I1867,"n/a")</f>
        <v>8.6444999999999994E-2</v>
      </c>
      <c r="G3188" s="78">
        <f>+IF(ISNUMBER(DATA!J1867),DATA!J1867,"n/a")</f>
        <v>275216.61</v>
      </c>
      <c r="H3188" s="79">
        <f>+IF(ISNUMBER(DATA!K1867),DATA!K1867,"n/a")</f>
        <v>0.110531</v>
      </c>
      <c r="I3188" s="78">
        <f>+IF(ISNUMBER(DATA!L1867),DATA!L1867,"n/a")</f>
        <v>566184.6</v>
      </c>
      <c r="J3188" s="79">
        <f>+IF(ISNUMBER(DATA!M1867),DATA!M1867,"n/a")</f>
        <v>0.160165</v>
      </c>
      <c r="K3188" s="78">
        <f>+IF(ISNUMBER(DATA!N1867),DATA!N1867,"n/a")</f>
        <v>1092737.5</v>
      </c>
      <c r="L3188" s="79">
        <f>+IF(ISNUMBER(DATA!O1867),DATA!O1867,"n/a")</f>
        <v>0.16611100000000001</v>
      </c>
      <c r="M3188" s="68"/>
      <c r="N3188" s="68"/>
      <c r="O3188" s="68"/>
      <c r="P3188" s="68"/>
      <c r="Q3188" s="68"/>
      <c r="S3188" s="72"/>
      <c r="U3188" s="72"/>
      <c r="W3188" s="72"/>
      <c r="Y3188" s="72"/>
    </row>
    <row r="3189" spans="1:25" s="71" customFormat="1" x14ac:dyDescent="0.2">
      <c r="A3189" s="68" t="s">
        <v>11</v>
      </c>
      <c r="B3189" s="68" t="s">
        <v>24</v>
      </c>
      <c r="C3189" s="68" t="s">
        <v>0</v>
      </c>
      <c r="D3189" s="68" t="s">
        <v>298</v>
      </c>
      <c r="E3189" s="78">
        <f>+IF(ISNUMBER(DATA!H1868),DATA!H1868,"n/a")</f>
        <v>134270.47</v>
      </c>
      <c r="F3189" s="79">
        <f>+IF(ISNUMBER(DATA!I1868),DATA!I1868,"n/a")</f>
        <v>1.2030609999999999</v>
      </c>
      <c r="G3189" s="78">
        <f>+IF(ISNUMBER(DATA!J1868),DATA!J1868,"n/a")</f>
        <v>472844.31</v>
      </c>
      <c r="H3189" s="79">
        <f>+IF(ISNUMBER(DATA!K1868),DATA!K1868,"n/a")</f>
        <v>1.19333</v>
      </c>
      <c r="I3189" s="78">
        <f>+IF(ISNUMBER(DATA!L1868),DATA!L1868,"n/a")</f>
        <v>918770.36</v>
      </c>
      <c r="J3189" s="79">
        <f>+IF(ISNUMBER(DATA!M1868),DATA!M1868,"n/a")</f>
        <v>1.004785</v>
      </c>
      <c r="K3189" s="78">
        <f>+IF(ISNUMBER(DATA!N1868),DATA!N1868,"n/a")</f>
        <v>1716348.92</v>
      </c>
      <c r="L3189" s="79">
        <f>+IF(ISNUMBER(DATA!O1868),DATA!O1868,"n/a")</f>
        <v>0.91468799999999995</v>
      </c>
      <c r="M3189" s="68"/>
      <c r="N3189" s="68"/>
      <c r="O3189" s="68"/>
      <c r="P3189" s="68"/>
      <c r="Q3189" s="68"/>
      <c r="S3189" s="72"/>
      <c r="U3189" s="72"/>
      <c r="W3189" s="72"/>
      <c r="Y3189" s="72"/>
    </row>
    <row r="3190" spans="1:25" s="71" customFormat="1" x14ac:dyDescent="0.2">
      <c r="A3190" s="68" t="s">
        <v>11</v>
      </c>
      <c r="B3190" s="68" t="s">
        <v>24</v>
      </c>
      <c r="C3190" s="68" t="s">
        <v>0</v>
      </c>
      <c r="D3190" s="68" t="s">
        <v>299</v>
      </c>
      <c r="E3190" s="78">
        <f>+IF(ISNUMBER(DATA!H1869),DATA!H1869,"n/a")</f>
        <v>474795.45</v>
      </c>
      <c r="F3190" s="79">
        <f>+IF(ISNUMBER(DATA!I1869),DATA!I1869,"n/a")</f>
        <v>0.158445</v>
      </c>
      <c r="G3190" s="78">
        <f>+IF(ISNUMBER(DATA!J1869),DATA!J1869,"n/a")</f>
        <v>1593098.97</v>
      </c>
      <c r="H3190" s="79">
        <f>+IF(ISNUMBER(DATA!K1869),DATA!K1869,"n/a")</f>
        <v>0.120572</v>
      </c>
      <c r="I3190" s="78">
        <f>+IF(ISNUMBER(DATA!L1869),DATA!L1869,"n/a")</f>
        <v>3344001.32</v>
      </c>
      <c r="J3190" s="79">
        <f>+IF(ISNUMBER(DATA!M1869),DATA!M1869,"n/a")</f>
        <v>0.15989100000000001</v>
      </c>
      <c r="K3190" s="78">
        <f>+IF(ISNUMBER(DATA!N1869),DATA!N1869,"n/a")</f>
        <v>6581140</v>
      </c>
      <c r="L3190" s="79">
        <f>+IF(ISNUMBER(DATA!O1869),DATA!O1869,"n/a")</f>
        <v>0.14954300000000001</v>
      </c>
      <c r="M3190" s="68"/>
      <c r="N3190" s="68"/>
      <c r="O3190" s="68"/>
      <c r="P3190" s="68"/>
      <c r="Q3190" s="68"/>
      <c r="S3190" s="72"/>
      <c r="U3190" s="72"/>
      <c r="W3190" s="72"/>
      <c r="Y3190" s="72"/>
    </row>
    <row r="3191" spans="1:25" s="71" customFormat="1" x14ac:dyDescent="0.2">
      <c r="A3191" s="68" t="s">
        <v>11</v>
      </c>
      <c r="B3191" s="68" t="s">
        <v>24</v>
      </c>
      <c r="C3191" s="68" t="s">
        <v>0</v>
      </c>
      <c r="D3191" s="68" t="s">
        <v>300</v>
      </c>
      <c r="E3191" s="78">
        <f>+IF(ISNUMBER(DATA!H1870),DATA!H1870,"n/a")</f>
        <v>46104.01</v>
      </c>
      <c r="F3191" s="79">
        <f>+IF(ISNUMBER(DATA!I1870),DATA!I1870,"n/a")</f>
        <v>0.46772799999999998</v>
      </c>
      <c r="G3191" s="78">
        <f>+IF(ISNUMBER(DATA!J1870),DATA!J1870,"n/a")</f>
        <v>157190.60999999999</v>
      </c>
      <c r="H3191" s="79">
        <f>+IF(ISNUMBER(DATA!K1870),DATA!K1870,"n/a")</f>
        <v>0.46129199999999998</v>
      </c>
      <c r="I3191" s="78">
        <f>+IF(ISNUMBER(DATA!L1870),DATA!L1870,"n/a")</f>
        <v>323170.45</v>
      </c>
      <c r="J3191" s="79">
        <f>+IF(ISNUMBER(DATA!M1870),DATA!M1870,"n/a")</f>
        <v>0.45135599999999998</v>
      </c>
      <c r="K3191" s="78">
        <f>+IF(ISNUMBER(DATA!N1870),DATA!N1870,"n/a")</f>
        <v>550801.88</v>
      </c>
      <c r="L3191" s="79">
        <f>+IF(ISNUMBER(DATA!O1870),DATA!O1870,"n/a")</f>
        <v>0.29545300000000002</v>
      </c>
      <c r="M3191" s="68"/>
      <c r="N3191" s="68"/>
      <c r="O3191" s="68"/>
      <c r="P3191" s="68"/>
      <c r="Q3191" s="68"/>
      <c r="S3191" s="72"/>
      <c r="U3191" s="72"/>
      <c r="W3191" s="72"/>
      <c r="Y3191" s="72"/>
    </row>
    <row r="3192" spans="1:25" s="71" customFormat="1" x14ac:dyDescent="0.2">
      <c r="A3192" s="68" t="s">
        <v>11</v>
      </c>
      <c r="B3192" s="68" t="s">
        <v>24</v>
      </c>
      <c r="C3192" s="68" t="s">
        <v>0</v>
      </c>
      <c r="D3192" s="68" t="s">
        <v>301</v>
      </c>
      <c r="E3192" s="78">
        <f>+IF(ISNUMBER(DATA!H1871),DATA!H1871,"n/a")</f>
        <v>262148.42</v>
      </c>
      <c r="F3192" s="79">
        <f>+IF(ISNUMBER(DATA!I1871),DATA!I1871,"n/a")</f>
        <v>0.104557</v>
      </c>
      <c r="G3192" s="78">
        <f>+IF(ISNUMBER(DATA!J1871),DATA!J1871,"n/a")</f>
        <v>871408.5</v>
      </c>
      <c r="H3192" s="79">
        <f>+IF(ISNUMBER(DATA!K1871),DATA!K1871,"n/a")</f>
        <v>0.123151</v>
      </c>
      <c r="I3192" s="78">
        <f>+IF(ISNUMBER(DATA!L1871),DATA!L1871,"n/a")</f>
        <v>1779584.86</v>
      </c>
      <c r="J3192" s="79">
        <f>+IF(ISNUMBER(DATA!M1871),DATA!M1871,"n/a")</f>
        <v>0.168575</v>
      </c>
      <c r="K3192" s="78">
        <f>+IF(ISNUMBER(DATA!N1871),DATA!N1871,"n/a")</f>
        <v>3525860.1</v>
      </c>
      <c r="L3192" s="79">
        <f>+IF(ISNUMBER(DATA!O1871),DATA!O1871,"n/a")</f>
        <v>0.15732199999999999</v>
      </c>
      <c r="M3192" s="68"/>
      <c r="N3192" s="68"/>
      <c r="O3192" s="68"/>
      <c r="P3192" s="68"/>
      <c r="Q3192" s="68"/>
      <c r="S3192" s="72"/>
      <c r="U3192" s="72"/>
      <c r="W3192" s="72"/>
      <c r="Y3192" s="72"/>
    </row>
    <row r="3193" spans="1:25" s="71" customFormat="1" x14ac:dyDescent="0.2">
      <c r="A3193" s="68" t="s">
        <v>11</v>
      </c>
      <c r="B3193" s="68" t="s">
        <v>24</v>
      </c>
      <c r="C3193" s="68" t="s">
        <v>0</v>
      </c>
      <c r="D3193" s="68" t="s">
        <v>302</v>
      </c>
      <c r="E3193" s="78">
        <f>+IF(ISNUMBER(DATA!H1872),DATA!H1872,"n/a")</f>
        <v>194878.74</v>
      </c>
      <c r="F3193" s="79">
        <f>+IF(ISNUMBER(DATA!I1872),DATA!I1872,"n/a")</f>
        <v>0.43720999999999999</v>
      </c>
      <c r="G3193" s="78">
        <f>+IF(ISNUMBER(DATA!J1872),DATA!J1872,"n/a")</f>
        <v>634041.48</v>
      </c>
      <c r="H3193" s="79">
        <f>+IF(ISNUMBER(DATA!K1872),DATA!K1872,"n/a")</f>
        <v>0.48097099999999998</v>
      </c>
      <c r="I3193" s="78">
        <f>+IF(ISNUMBER(DATA!L1872),DATA!L1872,"n/a")</f>
        <v>1303997.49</v>
      </c>
      <c r="J3193" s="79">
        <f>+IF(ISNUMBER(DATA!M1872),DATA!M1872,"n/a")</f>
        <v>0.83274499999999996</v>
      </c>
      <c r="K3193" s="78">
        <f>+IF(ISNUMBER(DATA!N1872),DATA!N1872,"n/a")</f>
        <v>2530785.3199999998</v>
      </c>
      <c r="L3193" s="79">
        <f>+IF(ISNUMBER(DATA!O1872),DATA!O1872,"n/a")</f>
        <v>0.98189000000000004</v>
      </c>
      <c r="M3193" s="68"/>
      <c r="N3193" s="68"/>
      <c r="O3193" s="68"/>
      <c r="P3193" s="68"/>
      <c r="Q3193" s="68"/>
      <c r="S3193" s="72"/>
      <c r="U3193" s="72"/>
      <c r="W3193" s="72"/>
      <c r="Y3193" s="72"/>
    </row>
    <row r="3194" spans="1:25" s="71" customFormat="1" x14ac:dyDescent="0.2">
      <c r="A3194" s="68" t="s">
        <v>11</v>
      </c>
      <c r="B3194" s="68" t="s">
        <v>24</v>
      </c>
      <c r="C3194" s="68" t="s">
        <v>0</v>
      </c>
      <c r="D3194" s="68" t="s">
        <v>303</v>
      </c>
      <c r="E3194" s="78">
        <f>+IF(ISNUMBER(DATA!H1873),DATA!H1873,"n/a")</f>
        <v>206579.88</v>
      </c>
      <c r="F3194" s="79">
        <f>+IF(ISNUMBER(DATA!I1873),DATA!I1873,"n/a")</f>
        <v>0.257185</v>
      </c>
      <c r="G3194" s="78">
        <f>+IF(ISNUMBER(DATA!J1873),DATA!J1873,"n/a")</f>
        <v>713295.39</v>
      </c>
      <c r="H3194" s="79">
        <f>+IF(ISNUMBER(DATA!K1873),DATA!K1873,"n/a")</f>
        <v>0.51495199999999997</v>
      </c>
      <c r="I3194" s="78">
        <f>+IF(ISNUMBER(DATA!L1873),DATA!L1873,"n/a")</f>
        <v>1347673.06</v>
      </c>
      <c r="J3194" s="79">
        <f>+IF(ISNUMBER(DATA!M1873),DATA!M1873,"n/a")</f>
        <v>0.51561500000000005</v>
      </c>
      <c r="K3194" s="78">
        <f>+IF(ISNUMBER(DATA!N1873),DATA!N1873,"n/a")</f>
        <v>2534412.04</v>
      </c>
      <c r="L3194" s="79">
        <f>+IF(ISNUMBER(DATA!O1873),DATA!O1873,"n/a")</f>
        <v>0.57377400000000001</v>
      </c>
      <c r="M3194" s="68"/>
      <c r="N3194" s="68"/>
      <c r="O3194" s="68"/>
      <c r="P3194" s="68"/>
      <c r="Q3194" s="68"/>
      <c r="S3194" s="72"/>
      <c r="U3194" s="72"/>
      <c r="W3194" s="72"/>
      <c r="Y3194" s="72"/>
    </row>
    <row r="3195" spans="1:25" s="71" customFormat="1" x14ac:dyDescent="0.2">
      <c r="A3195" s="68" t="s">
        <v>11</v>
      </c>
      <c r="B3195" s="68" t="s">
        <v>24</v>
      </c>
      <c r="C3195" s="68" t="s">
        <v>0</v>
      </c>
      <c r="D3195" s="68" t="s">
        <v>304</v>
      </c>
      <c r="E3195" s="78">
        <f>+IF(ISNUMBER(DATA!H1874),DATA!H1874,"n/a")</f>
        <v>67513.919999999998</v>
      </c>
      <c r="F3195" s="79">
        <f>+IF(ISNUMBER(DATA!I1874),DATA!I1874,"n/a")</f>
        <v>0.38748899999999997</v>
      </c>
      <c r="G3195" s="78">
        <f>+IF(ISNUMBER(DATA!J1874),DATA!J1874,"n/a")</f>
        <v>227799.38</v>
      </c>
      <c r="H3195" s="79">
        <f>+IF(ISNUMBER(DATA!K1874),DATA!K1874,"n/a")</f>
        <v>0.36153600000000002</v>
      </c>
      <c r="I3195" s="78">
        <f>+IF(ISNUMBER(DATA!L1874),DATA!L1874,"n/a")</f>
        <v>450268.99</v>
      </c>
      <c r="J3195" s="79">
        <f>+IF(ISNUMBER(DATA!M1874),DATA!M1874,"n/a")</f>
        <v>0.33740799999999999</v>
      </c>
      <c r="K3195" s="78">
        <f>+IF(ISNUMBER(DATA!N1874),DATA!N1874,"n/a")</f>
        <v>789892.55</v>
      </c>
      <c r="L3195" s="79">
        <f>+IF(ISNUMBER(DATA!O1874),DATA!O1874,"n/a")</f>
        <v>0.240707</v>
      </c>
      <c r="M3195" s="68"/>
      <c r="N3195" s="68"/>
      <c r="O3195" s="68"/>
      <c r="P3195" s="68"/>
      <c r="Q3195" s="68"/>
      <c r="S3195" s="72"/>
      <c r="U3195" s="72"/>
      <c r="W3195" s="72"/>
      <c r="Y3195" s="72"/>
    </row>
    <row r="3196" spans="1:25" s="71" customFormat="1" x14ac:dyDescent="0.2">
      <c r="A3196" s="68" t="s">
        <v>11</v>
      </c>
      <c r="B3196" s="68" t="s">
        <v>24</v>
      </c>
      <c r="C3196" s="68" t="s">
        <v>0</v>
      </c>
      <c r="D3196" s="68" t="s">
        <v>305</v>
      </c>
      <c r="E3196" s="78">
        <f>+IF(ISNUMBER(DATA!H1875),DATA!H1875,"n/a")</f>
        <v>103095.12</v>
      </c>
      <c r="F3196" s="79">
        <f>+IF(ISNUMBER(DATA!I1875),DATA!I1875,"n/a")</f>
        <v>0.10161000000000001</v>
      </c>
      <c r="G3196" s="78">
        <f>+IF(ISNUMBER(DATA!J1875),DATA!J1875,"n/a")</f>
        <v>351865.48</v>
      </c>
      <c r="H3196" s="79">
        <f>+IF(ISNUMBER(DATA!K1875),DATA!K1875,"n/a")</f>
        <v>9.4722000000000001E-2</v>
      </c>
      <c r="I3196" s="78">
        <f>+IF(ISNUMBER(DATA!L1875),DATA!L1875,"n/a")</f>
        <v>798616.88</v>
      </c>
      <c r="J3196" s="79">
        <f>+IF(ISNUMBER(DATA!M1875),DATA!M1875,"n/a")</f>
        <v>0.21668399999999999</v>
      </c>
      <c r="K3196" s="78">
        <f>+IF(ISNUMBER(DATA!N1875),DATA!N1875,"n/a")</f>
        <v>1484398.33</v>
      </c>
      <c r="L3196" s="79">
        <f>+IF(ISNUMBER(DATA!O1875),DATA!O1875,"n/a")</f>
        <v>0.26893400000000001</v>
      </c>
      <c r="M3196" s="68"/>
      <c r="N3196" s="68"/>
      <c r="O3196" s="68"/>
      <c r="P3196" s="68"/>
      <c r="Q3196" s="68"/>
      <c r="S3196" s="72"/>
      <c r="U3196" s="72"/>
      <c r="W3196" s="72"/>
      <c r="Y3196" s="72"/>
    </row>
    <row r="3197" spans="1:25" s="71" customFormat="1" x14ac:dyDescent="0.2">
      <c r="A3197" s="68" t="s">
        <v>11</v>
      </c>
      <c r="B3197" s="68" t="s">
        <v>24</v>
      </c>
      <c r="C3197" s="68" t="s">
        <v>0</v>
      </c>
      <c r="D3197" s="68" t="s">
        <v>306</v>
      </c>
      <c r="E3197" s="78">
        <f>+IF(ISNUMBER(DATA!H1876),DATA!H1876,"n/a")</f>
        <v>807931.05</v>
      </c>
      <c r="F3197" s="79">
        <f>+IF(ISNUMBER(DATA!I1876),DATA!I1876,"n/a")</f>
        <v>-7.6995999999999995E-2</v>
      </c>
      <c r="G3197" s="78">
        <f>+IF(ISNUMBER(DATA!J1876),DATA!J1876,"n/a")</f>
        <v>2800524.38</v>
      </c>
      <c r="H3197" s="79">
        <f>+IF(ISNUMBER(DATA!K1876),DATA!K1876,"n/a")</f>
        <v>-6.7724000000000006E-2</v>
      </c>
      <c r="I3197" s="78">
        <f>+IF(ISNUMBER(DATA!L1876),DATA!L1876,"n/a")</f>
        <v>5352520.71</v>
      </c>
      <c r="J3197" s="79">
        <f>+IF(ISNUMBER(DATA!M1876),DATA!M1876,"n/a")</f>
        <v>-2.0424000000000001E-2</v>
      </c>
      <c r="K3197" s="78">
        <f>+IF(ISNUMBER(DATA!N1876),DATA!N1876,"n/a")</f>
        <v>10991707.029999999</v>
      </c>
      <c r="L3197" s="79">
        <f>+IF(ISNUMBER(DATA!O1876),DATA!O1876,"n/a")</f>
        <v>0.102133</v>
      </c>
      <c r="M3197" s="68"/>
      <c r="N3197" s="68"/>
      <c r="O3197" s="68"/>
      <c r="P3197" s="68"/>
      <c r="Q3197" s="68"/>
      <c r="S3197" s="72"/>
      <c r="U3197" s="72"/>
      <c r="W3197" s="72"/>
      <c r="Y3197" s="72"/>
    </row>
    <row r="3198" spans="1:25" s="71" customFormat="1" x14ac:dyDescent="0.2">
      <c r="A3198" s="68" t="s">
        <v>11</v>
      </c>
      <c r="B3198" s="68" t="s">
        <v>24</v>
      </c>
      <c r="C3198" s="68" t="s">
        <v>0</v>
      </c>
      <c r="D3198" s="68" t="s">
        <v>307</v>
      </c>
      <c r="E3198" s="78">
        <f>+IF(ISNUMBER(DATA!H1877),DATA!H1877,"n/a")</f>
        <v>256514.76</v>
      </c>
      <c r="F3198" s="79">
        <f>+IF(ISNUMBER(DATA!I1877),DATA!I1877,"n/a")</f>
        <v>9.0602000000000002E-2</v>
      </c>
      <c r="G3198" s="78">
        <f>+IF(ISNUMBER(DATA!J1877),DATA!J1877,"n/a")</f>
        <v>871926.48</v>
      </c>
      <c r="H3198" s="79">
        <f>+IF(ISNUMBER(DATA!K1877),DATA!K1877,"n/a")</f>
        <v>8.7031999999999998E-2</v>
      </c>
      <c r="I3198" s="78">
        <f>+IF(ISNUMBER(DATA!L1877),DATA!L1877,"n/a")</f>
        <v>1665670.72</v>
      </c>
      <c r="J3198" s="79">
        <f>+IF(ISNUMBER(DATA!M1877),DATA!M1877,"n/a")</f>
        <v>0.127336</v>
      </c>
      <c r="K3198" s="78">
        <f>+IF(ISNUMBER(DATA!N1877),DATA!N1877,"n/a")</f>
        <v>3079209.14</v>
      </c>
      <c r="L3198" s="79">
        <f>+IF(ISNUMBER(DATA!O1877),DATA!O1877,"n/a")</f>
        <v>0.177393</v>
      </c>
      <c r="M3198" s="68"/>
      <c r="N3198" s="68"/>
      <c r="O3198" s="68"/>
      <c r="P3198" s="68"/>
      <c r="Q3198" s="68"/>
      <c r="S3198" s="72"/>
      <c r="U3198" s="72"/>
      <c r="W3198" s="72"/>
      <c r="Y3198" s="72"/>
    </row>
    <row r="3199" spans="1:25" s="71" customFormat="1" x14ac:dyDescent="0.2">
      <c r="A3199" s="68" t="s">
        <v>11</v>
      </c>
      <c r="B3199" s="68" t="s">
        <v>24</v>
      </c>
      <c r="C3199" s="68" t="s">
        <v>0</v>
      </c>
      <c r="D3199" s="68" t="s">
        <v>308</v>
      </c>
      <c r="E3199" s="78">
        <f>+IF(ISNUMBER(DATA!H1878),DATA!H1878,"n/a")</f>
        <v>40372.660000000003</v>
      </c>
      <c r="F3199" s="79">
        <f>+IF(ISNUMBER(DATA!I1878),DATA!I1878,"n/a")</f>
        <v>0.52960700000000005</v>
      </c>
      <c r="G3199" s="78">
        <f>+IF(ISNUMBER(DATA!J1878),DATA!J1878,"n/a")</f>
        <v>142324.97</v>
      </c>
      <c r="H3199" s="79">
        <f>+IF(ISNUMBER(DATA!K1878),DATA!K1878,"n/a")</f>
        <v>0.39636100000000002</v>
      </c>
      <c r="I3199" s="78">
        <f>+IF(ISNUMBER(DATA!L1878),DATA!L1878,"n/a")</f>
        <v>280476.86</v>
      </c>
      <c r="J3199" s="79">
        <f>+IF(ISNUMBER(DATA!M1878),DATA!M1878,"n/a")</f>
        <v>0.405914</v>
      </c>
      <c r="K3199" s="78">
        <f>+IF(ISNUMBER(DATA!N1878),DATA!N1878,"n/a")</f>
        <v>481240.91</v>
      </c>
      <c r="L3199" s="79">
        <f>+IF(ISNUMBER(DATA!O1878),DATA!O1878,"n/a")</f>
        <v>0.29911900000000002</v>
      </c>
      <c r="M3199" s="68"/>
      <c r="N3199" s="68"/>
      <c r="O3199" s="68"/>
      <c r="P3199" s="68"/>
      <c r="Q3199" s="68"/>
      <c r="S3199" s="72"/>
      <c r="U3199" s="72"/>
      <c r="W3199" s="72"/>
      <c r="Y3199" s="72"/>
    </row>
    <row r="3200" spans="1:25" s="71" customFormat="1" x14ac:dyDescent="0.2">
      <c r="A3200" s="68" t="s">
        <v>11</v>
      </c>
      <c r="B3200" s="68" t="s">
        <v>24</v>
      </c>
      <c r="C3200" s="68" t="s">
        <v>0</v>
      </c>
      <c r="D3200" s="68" t="s">
        <v>309</v>
      </c>
      <c r="E3200" s="78">
        <f>+IF(ISNUMBER(DATA!H1879),DATA!H1879,"n/a")</f>
        <v>163464.57</v>
      </c>
      <c r="F3200" s="79">
        <f>+IF(ISNUMBER(DATA!I1879),DATA!I1879,"n/a")</f>
        <v>0.133571</v>
      </c>
      <c r="G3200" s="78">
        <f>+IF(ISNUMBER(DATA!J1879),DATA!J1879,"n/a")</f>
        <v>547427.64</v>
      </c>
      <c r="H3200" s="79">
        <f>+IF(ISNUMBER(DATA!K1879),DATA!K1879,"n/a")</f>
        <v>0.122609</v>
      </c>
      <c r="I3200" s="78">
        <f>+IF(ISNUMBER(DATA!L1879),DATA!L1879,"n/a")</f>
        <v>1099987.8899999999</v>
      </c>
      <c r="J3200" s="79">
        <f>+IF(ISNUMBER(DATA!M1879),DATA!M1879,"n/a")</f>
        <v>0.16264799999999999</v>
      </c>
      <c r="K3200" s="78">
        <f>+IF(ISNUMBER(DATA!N1879),DATA!N1879,"n/a")</f>
        <v>2138638.2000000002</v>
      </c>
      <c r="L3200" s="79">
        <f>+IF(ISNUMBER(DATA!O1879),DATA!O1879,"n/a")</f>
        <v>0.152973</v>
      </c>
      <c r="M3200" s="68"/>
      <c r="N3200" s="68"/>
      <c r="O3200" s="68"/>
      <c r="P3200" s="68"/>
      <c r="Q3200" s="68"/>
      <c r="S3200" s="72"/>
      <c r="U3200" s="72"/>
      <c r="W3200" s="72"/>
      <c r="Y3200" s="72"/>
    </row>
    <row r="3201" spans="1:25" s="71" customFormat="1" x14ac:dyDescent="0.2">
      <c r="A3201" s="68" t="s">
        <v>11</v>
      </c>
      <c r="B3201" s="68" t="s">
        <v>24</v>
      </c>
      <c r="C3201" s="68" t="s">
        <v>0</v>
      </c>
      <c r="D3201" s="68" t="s">
        <v>310</v>
      </c>
      <c r="E3201" s="78">
        <f>+IF(ISNUMBER(DATA!H1880),DATA!H1880,"n/a")</f>
        <v>83802.350000000006</v>
      </c>
      <c r="F3201" s="79">
        <f>+IF(ISNUMBER(DATA!I1880),DATA!I1880,"n/a")</f>
        <v>0.35064299999999998</v>
      </c>
      <c r="G3201" s="78">
        <f>+IF(ISNUMBER(DATA!J1880),DATA!J1880,"n/a")</f>
        <v>294807.93</v>
      </c>
      <c r="H3201" s="79">
        <f>+IF(ISNUMBER(DATA!K1880),DATA!K1880,"n/a")</f>
        <v>0.35383599999999998</v>
      </c>
      <c r="I3201" s="78">
        <f>+IF(ISNUMBER(DATA!L1880),DATA!L1880,"n/a")</f>
        <v>611448.46</v>
      </c>
      <c r="J3201" s="79">
        <f>+IF(ISNUMBER(DATA!M1880),DATA!M1880,"n/a")</f>
        <v>0.35633900000000002</v>
      </c>
      <c r="K3201" s="78">
        <f>+IF(ISNUMBER(DATA!N1880),DATA!N1880,"n/a")</f>
        <v>1103569.3400000001</v>
      </c>
      <c r="L3201" s="79">
        <f>+IF(ISNUMBER(DATA!O1880),DATA!O1880,"n/a")</f>
        <v>0.33573500000000001</v>
      </c>
      <c r="M3201" s="68"/>
      <c r="N3201" s="68"/>
      <c r="O3201" s="68"/>
      <c r="P3201" s="68"/>
      <c r="Q3201" s="68"/>
      <c r="S3201" s="72"/>
      <c r="U3201" s="72"/>
      <c r="W3201" s="72"/>
      <c r="Y3201" s="72"/>
    </row>
    <row r="3202" spans="1:25" s="71" customFormat="1" x14ac:dyDescent="0.2">
      <c r="A3202" s="68" t="s">
        <v>11</v>
      </c>
      <c r="B3202" s="68" t="s">
        <v>24</v>
      </c>
      <c r="C3202" s="68" t="s">
        <v>0</v>
      </c>
      <c r="D3202" s="68" t="s">
        <v>311</v>
      </c>
      <c r="E3202" s="78">
        <f>+IF(ISNUMBER(DATA!H1881),DATA!H1881,"n/a")</f>
        <v>249711.37</v>
      </c>
      <c r="F3202" s="79">
        <f>+IF(ISNUMBER(DATA!I1881),DATA!I1881,"n/a")</f>
        <v>-0.11272</v>
      </c>
      <c r="G3202" s="78">
        <f>+IF(ISNUMBER(DATA!J1881),DATA!J1881,"n/a")</f>
        <v>864009.99</v>
      </c>
      <c r="H3202" s="79">
        <f>+IF(ISNUMBER(DATA!K1881),DATA!K1881,"n/a")</f>
        <v>-0.12535299999999999</v>
      </c>
      <c r="I3202" s="78">
        <f>+IF(ISNUMBER(DATA!L1881),DATA!L1881,"n/a")</f>
        <v>1711186.55</v>
      </c>
      <c r="J3202" s="79">
        <f>+IF(ISNUMBER(DATA!M1881),DATA!M1881,"n/a")</f>
        <v>-5.5038999999999998E-2</v>
      </c>
      <c r="K3202" s="78">
        <f>+IF(ISNUMBER(DATA!N1881),DATA!N1881,"n/a")</f>
        <v>3611555.91</v>
      </c>
      <c r="L3202" s="79">
        <f>+IF(ISNUMBER(DATA!O1881),DATA!O1881,"n/a")</f>
        <v>0.103131</v>
      </c>
      <c r="M3202" s="68"/>
      <c r="N3202" s="68"/>
      <c r="O3202" s="68"/>
      <c r="P3202" s="68"/>
      <c r="Q3202" s="68"/>
      <c r="S3202" s="72"/>
      <c r="U3202" s="72"/>
      <c r="W3202" s="72"/>
      <c r="Y3202" s="72"/>
    </row>
    <row r="3203" spans="1:25" s="71" customFormat="1" x14ac:dyDescent="0.2">
      <c r="A3203" s="68" t="s">
        <v>11</v>
      </c>
      <c r="B3203" s="68" t="s">
        <v>24</v>
      </c>
      <c r="C3203" s="68" t="s">
        <v>0</v>
      </c>
      <c r="D3203" s="68" t="s">
        <v>312</v>
      </c>
      <c r="E3203" s="78">
        <f>+IF(ISNUMBER(DATA!H1882),DATA!H1882,"n/a")</f>
        <v>142572.32</v>
      </c>
      <c r="F3203" s="79">
        <f>+IF(ISNUMBER(DATA!I1882),DATA!I1882,"n/a")</f>
        <v>4.0829999999999998E-2</v>
      </c>
      <c r="G3203" s="78">
        <f>+IF(ISNUMBER(DATA!J1882),DATA!J1882,"n/a")</f>
        <v>477582.47</v>
      </c>
      <c r="H3203" s="79">
        <f>+IF(ISNUMBER(DATA!K1882),DATA!K1882,"n/a")</f>
        <v>8.7079000000000004E-2</v>
      </c>
      <c r="I3203" s="78">
        <f>+IF(ISNUMBER(DATA!L1882),DATA!L1882,"n/a")</f>
        <v>1053906.99</v>
      </c>
      <c r="J3203" s="79">
        <f>+IF(ISNUMBER(DATA!M1882),DATA!M1882,"n/a")</f>
        <v>0.168629</v>
      </c>
      <c r="K3203" s="78">
        <f>+IF(ISNUMBER(DATA!N1882),DATA!N1882,"n/a")</f>
        <v>2167421.9500000002</v>
      </c>
      <c r="L3203" s="79">
        <f>+IF(ISNUMBER(DATA!O1882),DATA!O1882,"n/a")</f>
        <v>0.224576</v>
      </c>
      <c r="M3203" s="68"/>
      <c r="N3203" s="68"/>
      <c r="O3203" s="68"/>
      <c r="P3203" s="68"/>
      <c r="Q3203" s="68"/>
      <c r="S3203" s="72"/>
      <c r="U3203" s="72"/>
      <c r="W3203" s="72"/>
      <c r="Y3203" s="72"/>
    </row>
    <row r="3204" spans="1:25" s="71" customFormat="1" x14ac:dyDescent="0.2">
      <c r="A3204" s="68" t="s">
        <v>11</v>
      </c>
      <c r="B3204" s="68" t="s">
        <v>24</v>
      </c>
      <c r="C3204" s="68" t="s">
        <v>0</v>
      </c>
      <c r="D3204" s="68" t="s">
        <v>313</v>
      </c>
      <c r="E3204" s="78">
        <f>+IF(ISNUMBER(DATA!H1883),DATA!H1883,"n/a")</f>
        <v>135607.44</v>
      </c>
      <c r="F3204" s="79">
        <f>+IF(ISNUMBER(DATA!I1883),DATA!I1883,"n/a")</f>
        <v>0.149335</v>
      </c>
      <c r="G3204" s="78">
        <f>+IF(ISNUMBER(DATA!J1883),DATA!J1883,"n/a")</f>
        <v>549179.04</v>
      </c>
      <c r="H3204" s="79">
        <f>+IF(ISNUMBER(DATA!K1883),DATA!K1883,"n/a")</f>
        <v>0.16025300000000001</v>
      </c>
      <c r="I3204" s="78">
        <f>+IF(ISNUMBER(DATA!L1883),DATA!L1883,"n/a")</f>
        <v>1023237.5</v>
      </c>
      <c r="J3204" s="79">
        <f>+IF(ISNUMBER(DATA!M1883),DATA!M1883,"n/a")</f>
        <v>0.17846100000000001</v>
      </c>
      <c r="K3204" s="78">
        <f>+IF(ISNUMBER(DATA!N1883),DATA!N1883,"n/a")</f>
        <v>1872489.23</v>
      </c>
      <c r="L3204" s="79">
        <f>+IF(ISNUMBER(DATA!O1883),DATA!O1883,"n/a")</f>
        <v>0.194601</v>
      </c>
      <c r="M3204" s="68"/>
      <c r="N3204" s="68"/>
      <c r="O3204" s="68"/>
      <c r="P3204" s="68"/>
      <c r="Q3204" s="68"/>
      <c r="S3204" s="72"/>
      <c r="U3204" s="72"/>
      <c r="W3204" s="72"/>
      <c r="Y3204" s="72"/>
    </row>
    <row r="3205" spans="1:25" s="71" customFormat="1" x14ac:dyDescent="0.2">
      <c r="A3205" s="68" t="s">
        <v>11</v>
      </c>
      <c r="B3205" s="68" t="s">
        <v>24</v>
      </c>
      <c r="C3205" s="68" t="s">
        <v>0</v>
      </c>
      <c r="D3205" s="68" t="s">
        <v>314</v>
      </c>
      <c r="E3205" s="78">
        <f>+IF(ISNUMBER(DATA!H1884),DATA!H1884,"n/a")</f>
        <v>246462.27</v>
      </c>
      <c r="F3205" s="79">
        <f>+IF(ISNUMBER(DATA!I1884),DATA!I1884,"n/a")</f>
        <v>0.22677800000000001</v>
      </c>
      <c r="G3205" s="78">
        <f>+IF(ISNUMBER(DATA!J1884),DATA!J1884,"n/a")</f>
        <v>837234.16</v>
      </c>
      <c r="H3205" s="79">
        <f>+IF(ISNUMBER(DATA!K1884),DATA!K1884,"n/a")</f>
        <v>0.17680799999999999</v>
      </c>
      <c r="I3205" s="78">
        <f>+IF(ISNUMBER(DATA!L1884),DATA!L1884,"n/a")</f>
        <v>1652278.32</v>
      </c>
      <c r="J3205" s="79">
        <f>+IF(ISNUMBER(DATA!M1884),DATA!M1884,"n/a")</f>
        <v>0.13655500000000001</v>
      </c>
      <c r="K3205" s="78">
        <f>+IF(ISNUMBER(DATA!N1884),DATA!N1884,"n/a")</f>
        <v>3070434.73</v>
      </c>
      <c r="L3205" s="79">
        <f>+IF(ISNUMBER(DATA!O1884),DATA!O1884,"n/a")</f>
        <v>0.11770799999999999</v>
      </c>
      <c r="M3205" s="68"/>
      <c r="N3205" s="68"/>
      <c r="O3205" s="68"/>
      <c r="P3205" s="68"/>
      <c r="Q3205" s="68"/>
      <c r="S3205" s="72"/>
      <c r="U3205" s="72"/>
      <c r="W3205" s="72"/>
      <c r="Y3205" s="72"/>
    </row>
    <row r="3206" spans="1:25" s="71" customFormat="1" x14ac:dyDescent="0.2">
      <c r="A3206" s="68" t="s">
        <v>11</v>
      </c>
      <c r="B3206" s="68" t="s">
        <v>24</v>
      </c>
      <c r="C3206" s="68" t="s">
        <v>0</v>
      </c>
      <c r="D3206" s="68" t="s">
        <v>315</v>
      </c>
      <c r="E3206" s="78">
        <f>+IF(ISNUMBER(DATA!H1885),DATA!H1885,"n/a")</f>
        <v>106581.16</v>
      </c>
      <c r="F3206" s="79">
        <f>+IF(ISNUMBER(DATA!I1885),DATA!I1885,"n/a")</f>
        <v>8.2052E-2</v>
      </c>
      <c r="G3206" s="78">
        <f>+IF(ISNUMBER(DATA!J1885),DATA!J1885,"n/a")</f>
        <v>364281.06</v>
      </c>
      <c r="H3206" s="79">
        <f>+IF(ISNUMBER(DATA!K1885),DATA!K1885,"n/a")</f>
        <v>7.2835999999999998E-2</v>
      </c>
      <c r="I3206" s="78">
        <f>+IF(ISNUMBER(DATA!L1885),DATA!L1885,"n/a")</f>
        <v>749794.3</v>
      </c>
      <c r="J3206" s="79">
        <f>+IF(ISNUMBER(DATA!M1885),DATA!M1885,"n/a")</f>
        <v>0.17388999999999999</v>
      </c>
      <c r="K3206" s="78">
        <f>+IF(ISNUMBER(DATA!N1885),DATA!N1885,"n/a")</f>
        <v>1449508.01</v>
      </c>
      <c r="L3206" s="79">
        <f>+IF(ISNUMBER(DATA!O1885),DATA!O1885,"n/a")</f>
        <v>0.24043100000000001</v>
      </c>
      <c r="M3206" s="68"/>
      <c r="N3206" s="68"/>
      <c r="O3206" s="68"/>
      <c r="P3206" s="68"/>
      <c r="Q3206" s="68"/>
      <c r="S3206" s="72"/>
      <c r="U3206" s="72"/>
      <c r="W3206" s="72"/>
      <c r="Y3206" s="72"/>
    </row>
    <row r="3207" spans="1:25" s="71" customFormat="1" x14ac:dyDescent="0.2">
      <c r="A3207" s="68" t="s">
        <v>11</v>
      </c>
      <c r="B3207" s="68" t="s">
        <v>24</v>
      </c>
      <c r="C3207" s="68" t="s">
        <v>0</v>
      </c>
      <c r="D3207" s="68" t="s">
        <v>316</v>
      </c>
      <c r="E3207" s="78">
        <f>+IF(ISNUMBER(DATA!H1886),DATA!H1886,"n/a")</f>
        <v>124426.93</v>
      </c>
      <c r="F3207" s="79">
        <f>+IF(ISNUMBER(DATA!I1886),DATA!I1886,"n/a")</f>
        <v>0.25025199999999997</v>
      </c>
      <c r="G3207" s="78">
        <f>+IF(ISNUMBER(DATA!J1886),DATA!J1886,"n/a")</f>
        <v>421645.94</v>
      </c>
      <c r="H3207" s="79">
        <f>+IF(ISNUMBER(DATA!K1886),DATA!K1886,"n/a")</f>
        <v>0.21563099999999999</v>
      </c>
      <c r="I3207" s="78">
        <f>+IF(ISNUMBER(DATA!L1886),DATA!L1886,"n/a")</f>
        <v>857154.41</v>
      </c>
      <c r="J3207" s="79">
        <f>+IF(ISNUMBER(DATA!M1886),DATA!M1886,"n/a")</f>
        <v>0.29924299999999998</v>
      </c>
      <c r="K3207" s="78">
        <f>+IF(ISNUMBER(DATA!N1886),DATA!N1886,"n/a")</f>
        <v>1631100.98</v>
      </c>
      <c r="L3207" s="79">
        <f>+IF(ISNUMBER(DATA!O1886),DATA!O1886,"n/a")</f>
        <v>0.335316</v>
      </c>
      <c r="M3207" s="68"/>
      <c r="N3207" s="68"/>
      <c r="O3207" s="68"/>
      <c r="P3207" s="68"/>
      <c r="Q3207" s="68"/>
      <c r="S3207" s="72"/>
      <c r="U3207" s="72"/>
      <c r="W3207" s="72"/>
      <c r="Y3207" s="72"/>
    </row>
    <row r="3208" spans="1:25" s="71" customFormat="1" x14ac:dyDescent="0.2">
      <c r="A3208" s="68" t="s">
        <v>11</v>
      </c>
      <c r="B3208" s="68" t="s">
        <v>24</v>
      </c>
      <c r="C3208" s="68" t="s">
        <v>0</v>
      </c>
      <c r="D3208" s="68" t="s">
        <v>317</v>
      </c>
      <c r="E3208" s="78">
        <f>+IF(ISNUMBER(DATA!H1887),DATA!H1887,"n/a")</f>
        <v>73327.06</v>
      </c>
      <c r="F3208" s="79">
        <f>+IF(ISNUMBER(DATA!I1887),DATA!I1887,"n/a")</f>
        <v>0.12407600000000001</v>
      </c>
      <c r="G3208" s="78">
        <f>+IF(ISNUMBER(DATA!J1887),DATA!J1887,"n/a")</f>
        <v>262504.15999999997</v>
      </c>
      <c r="H3208" s="79">
        <f>+IF(ISNUMBER(DATA!K1887),DATA!K1887,"n/a")</f>
        <v>0.13564499999999999</v>
      </c>
      <c r="I3208" s="78">
        <f>+IF(ISNUMBER(DATA!L1887),DATA!L1887,"n/a")</f>
        <v>525154.5</v>
      </c>
      <c r="J3208" s="79">
        <f>+IF(ISNUMBER(DATA!M1887),DATA!M1887,"n/a")</f>
        <v>0.19123599999999999</v>
      </c>
      <c r="K3208" s="78">
        <f>+IF(ISNUMBER(DATA!N1887),DATA!N1887,"n/a")</f>
        <v>990529.47</v>
      </c>
      <c r="L3208" s="79">
        <f>+IF(ISNUMBER(DATA!O1887),DATA!O1887,"n/a")</f>
        <v>0.22053500000000001</v>
      </c>
      <c r="M3208" s="68"/>
      <c r="N3208" s="68"/>
      <c r="O3208" s="68"/>
      <c r="P3208" s="68"/>
      <c r="Q3208" s="68"/>
      <c r="S3208" s="72"/>
      <c r="U3208" s="72"/>
      <c r="W3208" s="72"/>
      <c r="Y3208" s="72"/>
    </row>
    <row r="3209" spans="1:25" s="71" customFormat="1" x14ac:dyDescent="0.2">
      <c r="A3209" s="68" t="s">
        <v>11</v>
      </c>
      <c r="B3209" s="68" t="s">
        <v>24</v>
      </c>
      <c r="C3209" s="68" t="s">
        <v>0</v>
      </c>
      <c r="D3209" s="68" t="s">
        <v>318</v>
      </c>
      <c r="E3209" s="78">
        <f>+IF(ISNUMBER(DATA!H1888),DATA!H1888,"n/a")</f>
        <v>130699.82</v>
      </c>
      <c r="F3209" s="79">
        <f>+IF(ISNUMBER(DATA!I1888),DATA!I1888,"n/a")</f>
        <v>-9.1156000000000001E-2</v>
      </c>
      <c r="G3209" s="78">
        <f>+IF(ISNUMBER(DATA!J1888),DATA!J1888,"n/a")</f>
        <v>435492.12</v>
      </c>
      <c r="H3209" s="79">
        <f>+IF(ISNUMBER(DATA!K1888),DATA!K1888,"n/a")</f>
        <v>-0.12537699999999999</v>
      </c>
      <c r="I3209" s="78">
        <f>+IF(ISNUMBER(DATA!L1888),DATA!L1888,"n/a")</f>
        <v>903529.74</v>
      </c>
      <c r="J3209" s="79">
        <f>+IF(ISNUMBER(DATA!M1888),DATA!M1888,"n/a")</f>
        <v>-8.6555999999999994E-2</v>
      </c>
      <c r="K3209" s="78">
        <f>+IF(ISNUMBER(DATA!N1888),DATA!N1888,"n/a")</f>
        <v>1865802.14</v>
      </c>
      <c r="L3209" s="79">
        <f>+IF(ISNUMBER(DATA!O1888),DATA!O1888,"n/a")</f>
        <v>-2.1090000000000001E-2</v>
      </c>
      <c r="M3209" s="68"/>
      <c r="N3209" s="68"/>
      <c r="O3209" s="68"/>
      <c r="P3209" s="68"/>
      <c r="Q3209" s="68"/>
      <c r="S3209" s="72"/>
      <c r="U3209" s="72"/>
      <c r="W3209" s="72"/>
      <c r="Y3209" s="72"/>
    </row>
    <row r="3210" spans="1:25" s="71" customFormat="1" x14ac:dyDescent="0.2">
      <c r="A3210" s="68" t="s">
        <v>11</v>
      </c>
      <c r="B3210" s="68" t="s">
        <v>24</v>
      </c>
      <c r="C3210" s="68" t="s">
        <v>0</v>
      </c>
      <c r="D3210" s="68" t="s">
        <v>319</v>
      </c>
      <c r="E3210" s="78">
        <f>+IF(ISNUMBER(DATA!H1889),DATA!H1889,"n/a")</f>
        <v>60474.85</v>
      </c>
      <c r="F3210" s="79">
        <f>+IF(ISNUMBER(DATA!I1889),DATA!I1889,"n/a")</f>
        <v>0.30690800000000001</v>
      </c>
      <c r="G3210" s="78">
        <f>+IF(ISNUMBER(DATA!J1889),DATA!J1889,"n/a")</f>
        <v>214820.07</v>
      </c>
      <c r="H3210" s="79">
        <f>+IF(ISNUMBER(DATA!K1889),DATA!K1889,"n/a")</f>
        <v>0.28360400000000002</v>
      </c>
      <c r="I3210" s="78">
        <f>+IF(ISNUMBER(DATA!L1889),DATA!L1889,"n/a")</f>
        <v>435304.26</v>
      </c>
      <c r="J3210" s="79">
        <f>+IF(ISNUMBER(DATA!M1889),DATA!M1889,"n/a")</f>
        <v>0.31366500000000003</v>
      </c>
      <c r="K3210" s="78">
        <f>+IF(ISNUMBER(DATA!N1889),DATA!N1889,"n/a")</f>
        <v>796833.63</v>
      </c>
      <c r="L3210" s="79">
        <f>+IF(ISNUMBER(DATA!O1889),DATA!O1889,"n/a")</f>
        <v>0.32753700000000002</v>
      </c>
      <c r="M3210" s="68"/>
      <c r="N3210" s="68"/>
      <c r="O3210" s="68"/>
      <c r="P3210" s="68"/>
      <c r="Q3210" s="68"/>
      <c r="S3210" s="72"/>
      <c r="U3210" s="72"/>
      <c r="W3210" s="72"/>
      <c r="Y3210" s="72"/>
    </row>
    <row r="3211" spans="1:25" s="71" customFormat="1" x14ac:dyDescent="0.2">
      <c r="A3211" s="68" t="s">
        <v>11</v>
      </c>
      <c r="B3211" s="68" t="s">
        <v>24</v>
      </c>
      <c r="C3211" s="68" t="s">
        <v>0</v>
      </c>
      <c r="D3211" s="68" t="s">
        <v>320</v>
      </c>
      <c r="E3211" s="78">
        <f>+IF(ISNUMBER(DATA!H1890),DATA!H1890,"n/a")</f>
        <v>135004.64000000001</v>
      </c>
      <c r="F3211" s="79">
        <f>+IF(ISNUMBER(DATA!I1890),DATA!I1890,"n/a")</f>
        <v>4.6816999999999998E-2</v>
      </c>
      <c r="G3211" s="78">
        <f>+IF(ISNUMBER(DATA!J1890),DATA!J1890,"n/a")</f>
        <v>454917.32</v>
      </c>
      <c r="H3211" s="79">
        <f>+IF(ISNUMBER(DATA!K1890),DATA!K1890,"n/a")</f>
        <v>3.2287999999999997E-2</v>
      </c>
      <c r="I3211" s="78">
        <f>+IF(ISNUMBER(DATA!L1890),DATA!L1890,"n/a")</f>
        <v>936586.98</v>
      </c>
      <c r="J3211" s="79">
        <f>+IF(ISNUMBER(DATA!M1890),DATA!M1890,"n/a")</f>
        <v>7.5804999999999997E-2</v>
      </c>
      <c r="K3211" s="78">
        <f>+IF(ISNUMBER(DATA!N1890),DATA!N1890,"n/a")</f>
        <v>1842247.27</v>
      </c>
      <c r="L3211" s="79">
        <f>+IF(ISNUMBER(DATA!O1890),DATA!O1890,"n/a")</f>
        <v>8.0187999999999995E-2</v>
      </c>
      <c r="M3211" s="68"/>
      <c r="N3211" s="68"/>
      <c r="O3211" s="68"/>
      <c r="P3211" s="68"/>
      <c r="Q3211" s="68"/>
      <c r="S3211" s="72"/>
      <c r="U3211" s="72"/>
      <c r="W3211" s="72"/>
      <c r="Y3211" s="72"/>
    </row>
    <row r="3212" spans="1:25" s="71" customFormat="1" x14ac:dyDescent="0.2">
      <c r="A3212" s="68" t="s">
        <v>11</v>
      </c>
      <c r="B3212" s="68" t="s">
        <v>24</v>
      </c>
      <c r="C3212" s="68" t="s">
        <v>0</v>
      </c>
      <c r="D3212" s="68" t="s">
        <v>321</v>
      </c>
      <c r="E3212" s="78">
        <f>+IF(ISNUMBER(DATA!H1891),DATA!H1891,"n/a")</f>
        <v>258730.05</v>
      </c>
      <c r="F3212" s="79">
        <f>+IF(ISNUMBER(DATA!I1891),DATA!I1891,"n/a")</f>
        <v>-0.23963400000000001</v>
      </c>
      <c r="G3212" s="78">
        <f>+IF(ISNUMBER(DATA!J1891),DATA!J1891,"n/a")</f>
        <v>914093.1</v>
      </c>
      <c r="H3212" s="79">
        <f>+IF(ISNUMBER(DATA!K1891),DATA!K1891,"n/a")</f>
        <v>-0.22602700000000001</v>
      </c>
      <c r="I3212" s="78">
        <f>+IF(ISNUMBER(DATA!L1891),DATA!L1891,"n/a")</f>
        <v>1877684.43</v>
      </c>
      <c r="J3212" s="79">
        <f>+IF(ISNUMBER(DATA!M1891),DATA!M1891,"n/a")</f>
        <v>-0.20572299999999999</v>
      </c>
      <c r="K3212" s="78">
        <f>+IF(ISNUMBER(DATA!N1891),DATA!N1891,"n/a")</f>
        <v>4000441.47</v>
      </c>
      <c r="L3212" s="79">
        <f>+IF(ISNUMBER(DATA!O1891),DATA!O1891,"n/a")</f>
        <v>-0.14150399999999999</v>
      </c>
      <c r="M3212" s="68"/>
      <c r="N3212" s="68"/>
      <c r="O3212" s="68"/>
      <c r="P3212" s="68"/>
      <c r="Q3212" s="68"/>
      <c r="S3212" s="72"/>
      <c r="U3212" s="72"/>
      <c r="W3212" s="72"/>
      <c r="Y3212" s="72"/>
    </row>
    <row r="3213" spans="1:25" s="71" customFormat="1" x14ac:dyDescent="0.2">
      <c r="A3213" s="68" t="s">
        <v>11</v>
      </c>
      <c r="B3213" s="68" t="s">
        <v>24</v>
      </c>
      <c r="C3213" s="68" t="s">
        <v>0</v>
      </c>
      <c r="D3213" s="68" t="s">
        <v>322</v>
      </c>
      <c r="E3213" s="78">
        <f>+IF(ISNUMBER(DATA!H1892),DATA!H1892,"n/a")</f>
        <v>285575.09999999998</v>
      </c>
      <c r="F3213" s="79">
        <f>+IF(ISNUMBER(DATA!I1892),DATA!I1892,"n/a")</f>
        <v>0.20643300000000001</v>
      </c>
      <c r="G3213" s="78">
        <f>+IF(ISNUMBER(DATA!J1892),DATA!J1892,"n/a")</f>
        <v>963414.39</v>
      </c>
      <c r="H3213" s="79">
        <f>+IF(ISNUMBER(DATA!K1892),DATA!K1892,"n/a")</f>
        <v>0.17263600000000001</v>
      </c>
      <c r="I3213" s="78">
        <f>+IF(ISNUMBER(DATA!L1892),DATA!L1892,"n/a")</f>
        <v>1937134.69</v>
      </c>
      <c r="J3213" s="79">
        <f>+IF(ISNUMBER(DATA!M1892),DATA!M1892,"n/a")</f>
        <v>0.15471599999999999</v>
      </c>
      <c r="K3213" s="78">
        <f>+IF(ISNUMBER(DATA!N1892),DATA!N1892,"n/a")</f>
        <v>3683105.19</v>
      </c>
      <c r="L3213" s="79">
        <f>+IF(ISNUMBER(DATA!O1892),DATA!O1892,"n/a")</f>
        <v>0.12989300000000001</v>
      </c>
      <c r="M3213" s="68"/>
      <c r="N3213" s="68"/>
      <c r="O3213" s="68"/>
      <c r="P3213" s="68"/>
      <c r="Q3213" s="68"/>
      <c r="S3213" s="72"/>
      <c r="U3213" s="72"/>
      <c r="W3213" s="72"/>
      <c r="Y3213" s="72"/>
    </row>
    <row r="3214" spans="1:25" s="71" customFormat="1" x14ac:dyDescent="0.2">
      <c r="A3214" s="68" t="s">
        <v>11</v>
      </c>
      <c r="B3214" s="68" t="s">
        <v>24</v>
      </c>
      <c r="C3214" s="68" t="s">
        <v>0</v>
      </c>
      <c r="D3214" s="68" t="s">
        <v>323</v>
      </c>
      <c r="E3214" s="78">
        <f>+IF(ISNUMBER(DATA!H1893),DATA!H1893,"n/a")</f>
        <v>176272.3</v>
      </c>
      <c r="F3214" s="79">
        <f>+IF(ISNUMBER(DATA!I1893),DATA!I1893,"n/a")</f>
        <v>0.108974</v>
      </c>
      <c r="G3214" s="78">
        <f>+IF(ISNUMBER(DATA!J1893),DATA!J1893,"n/a")</f>
        <v>598555.62</v>
      </c>
      <c r="H3214" s="79">
        <f>+IF(ISNUMBER(DATA!K1893),DATA!K1893,"n/a")</f>
        <v>0.119962</v>
      </c>
      <c r="I3214" s="78">
        <f>+IF(ISNUMBER(DATA!L1893),DATA!L1893,"n/a")</f>
        <v>1221004.08</v>
      </c>
      <c r="J3214" s="79">
        <f>+IF(ISNUMBER(DATA!M1893),DATA!M1893,"n/a")</f>
        <v>0.19873499999999999</v>
      </c>
      <c r="K3214" s="78">
        <f>+IF(ISNUMBER(DATA!N1893),DATA!N1893,"n/a")</f>
        <v>2287933.2799999998</v>
      </c>
      <c r="L3214" s="79">
        <f>+IF(ISNUMBER(DATA!O1893),DATA!O1893,"n/a")</f>
        <v>0.20577000000000001</v>
      </c>
      <c r="M3214" s="68"/>
      <c r="N3214" s="68"/>
      <c r="O3214" s="68"/>
      <c r="P3214" s="68"/>
      <c r="Q3214" s="68"/>
      <c r="S3214" s="72"/>
      <c r="U3214" s="72"/>
      <c r="W3214" s="72"/>
      <c r="Y3214" s="72"/>
    </row>
    <row r="3215" spans="1:25" s="71" customFormat="1" x14ac:dyDescent="0.2">
      <c r="A3215" s="68" t="s">
        <v>11</v>
      </c>
      <c r="B3215" s="68" t="s">
        <v>24</v>
      </c>
      <c r="C3215" s="68" t="s">
        <v>0</v>
      </c>
      <c r="D3215" s="68" t="s">
        <v>324</v>
      </c>
      <c r="E3215" s="78">
        <f>+IF(ISNUMBER(DATA!H1894),DATA!H1894,"n/a")</f>
        <v>107713.46</v>
      </c>
      <c r="F3215" s="79">
        <f>+IF(ISNUMBER(DATA!I1894),DATA!I1894,"n/a")</f>
        <v>0.13867199999999999</v>
      </c>
      <c r="G3215" s="78">
        <f>+IF(ISNUMBER(DATA!J1894),DATA!J1894,"n/a")</f>
        <v>358174.31</v>
      </c>
      <c r="H3215" s="79">
        <f>+IF(ISNUMBER(DATA!K1894),DATA!K1894,"n/a")</f>
        <v>3.2757000000000001E-2</v>
      </c>
      <c r="I3215" s="78">
        <f>+IF(ISNUMBER(DATA!L1894),DATA!L1894,"n/a")</f>
        <v>730482.49</v>
      </c>
      <c r="J3215" s="79">
        <f>+IF(ISNUMBER(DATA!M1894),DATA!M1894,"n/a")</f>
        <v>4.1417000000000002E-2</v>
      </c>
      <c r="K3215" s="78">
        <f>+IF(ISNUMBER(DATA!N1894),DATA!N1894,"n/a")</f>
        <v>1402735.34</v>
      </c>
      <c r="L3215" s="79">
        <f>+IF(ISNUMBER(DATA!O1894),DATA!O1894,"n/a")</f>
        <v>0.108028</v>
      </c>
      <c r="M3215" s="68"/>
      <c r="N3215" s="68"/>
      <c r="O3215" s="68"/>
      <c r="P3215" s="68"/>
      <c r="Q3215" s="68"/>
      <c r="S3215" s="72"/>
      <c r="U3215" s="72"/>
      <c r="W3215" s="72"/>
      <c r="Y3215" s="72"/>
    </row>
    <row r="3216" spans="1:25" s="71" customFormat="1" x14ac:dyDescent="0.2">
      <c r="A3216" s="68" t="s">
        <v>11</v>
      </c>
      <c r="B3216" s="68" t="s">
        <v>24</v>
      </c>
      <c r="C3216" s="68" t="s">
        <v>0</v>
      </c>
      <c r="D3216" s="68" t="s">
        <v>325</v>
      </c>
      <c r="E3216" s="78">
        <f>+IF(ISNUMBER(DATA!H1895),DATA!H1895,"n/a")</f>
        <v>195962.46</v>
      </c>
      <c r="F3216" s="79">
        <f>+IF(ISNUMBER(DATA!I1895),DATA!I1895,"n/a")</f>
        <v>6.0641E-2</v>
      </c>
      <c r="G3216" s="78">
        <f>+IF(ISNUMBER(DATA!J1895),DATA!J1895,"n/a")</f>
        <v>657076.06999999995</v>
      </c>
      <c r="H3216" s="79">
        <f>+IF(ISNUMBER(DATA!K1895),DATA!K1895,"n/a")</f>
        <v>8.5623000000000005E-2</v>
      </c>
      <c r="I3216" s="78">
        <f>+IF(ISNUMBER(DATA!L1895),DATA!L1895,"n/a")</f>
        <v>1358411.48</v>
      </c>
      <c r="J3216" s="79">
        <f>+IF(ISNUMBER(DATA!M1895),DATA!M1895,"n/a")</f>
        <v>0.138511</v>
      </c>
      <c r="K3216" s="78">
        <f>+IF(ISNUMBER(DATA!N1895),DATA!N1895,"n/a")</f>
        <v>2675570.92</v>
      </c>
      <c r="L3216" s="79">
        <f>+IF(ISNUMBER(DATA!O1895),DATA!O1895,"n/a")</f>
        <v>0.12726799999999999</v>
      </c>
      <c r="M3216" s="68"/>
      <c r="N3216" s="68"/>
      <c r="O3216" s="68"/>
      <c r="P3216" s="68"/>
      <c r="Q3216" s="68"/>
      <c r="S3216" s="72"/>
      <c r="U3216" s="72"/>
      <c r="W3216" s="72"/>
      <c r="Y3216" s="72"/>
    </row>
    <row r="3217" spans="1:25" s="71" customFormat="1" x14ac:dyDescent="0.2">
      <c r="A3217" s="68" t="s">
        <v>11</v>
      </c>
      <c r="B3217" s="68" t="s">
        <v>24</v>
      </c>
      <c r="C3217" s="68" t="s">
        <v>0</v>
      </c>
      <c r="D3217" s="68" t="s">
        <v>351</v>
      </c>
      <c r="E3217" s="78">
        <f>+IF(ISNUMBER(DATA!H1896),DATA!H1896,"n/a")</f>
        <v>73931.710000000006</v>
      </c>
      <c r="F3217" s="79">
        <f>+IF(ISNUMBER(DATA!I1896),DATA!I1896,"n/a")</f>
        <v>0.30538199999999999</v>
      </c>
      <c r="G3217" s="78">
        <f>+IF(ISNUMBER(DATA!J1896),DATA!J1896,"n/a")</f>
        <v>266518.56</v>
      </c>
      <c r="H3217" s="79">
        <f>+IF(ISNUMBER(DATA!K1896),DATA!K1896,"n/a")</f>
        <v>0.374666</v>
      </c>
      <c r="I3217" s="78">
        <f>+IF(ISNUMBER(DATA!L1896),DATA!L1896,"n/a")</f>
        <v>520966.46</v>
      </c>
      <c r="J3217" s="79">
        <f>+IF(ISNUMBER(DATA!M1896),DATA!M1896,"n/a")</f>
        <v>0.42501899999999998</v>
      </c>
      <c r="K3217" s="78">
        <f>+IF(ISNUMBER(DATA!N1896),DATA!N1896,"n/a")</f>
        <v>911275.34</v>
      </c>
      <c r="L3217" s="79">
        <f>+IF(ISNUMBER(DATA!O1896),DATA!O1896,"n/a")</f>
        <v>0.39666499999999999</v>
      </c>
      <c r="M3217" s="68"/>
      <c r="N3217" s="68"/>
      <c r="O3217" s="68"/>
      <c r="P3217" s="68"/>
      <c r="Q3217" s="68"/>
      <c r="S3217" s="72"/>
      <c r="U3217" s="72"/>
      <c r="W3217" s="72"/>
      <c r="Y3217" s="72"/>
    </row>
    <row r="3218" spans="1:25" s="71" customFormat="1" x14ac:dyDescent="0.2">
      <c r="A3218" s="68" t="s">
        <v>11</v>
      </c>
      <c r="B3218" s="68" t="s">
        <v>24</v>
      </c>
      <c r="C3218" s="68" t="s">
        <v>0</v>
      </c>
      <c r="D3218" s="68" t="s">
        <v>352</v>
      </c>
      <c r="E3218" s="78">
        <f>+IF(ISNUMBER(DATA!H1897),DATA!H1897,"n/a")</f>
        <v>163738.44</v>
      </c>
      <c r="F3218" s="79">
        <f>+IF(ISNUMBER(DATA!I1897),DATA!I1897,"n/a")</f>
        <v>0.35869499999999999</v>
      </c>
      <c r="G3218" s="78">
        <f>+IF(ISNUMBER(DATA!J1897),DATA!J1897,"n/a")</f>
        <v>553841.51</v>
      </c>
      <c r="H3218" s="79">
        <f>+IF(ISNUMBER(DATA!K1897),DATA!K1897,"n/a")</f>
        <v>0.36255100000000001</v>
      </c>
      <c r="I3218" s="78">
        <f>+IF(ISNUMBER(DATA!L1897),DATA!L1897,"n/a")</f>
        <v>1129252.81</v>
      </c>
      <c r="J3218" s="79">
        <f>+IF(ISNUMBER(DATA!M1897),DATA!M1897,"n/a")</f>
        <v>0.38903599999999999</v>
      </c>
      <c r="K3218" s="78">
        <f>+IF(ISNUMBER(DATA!N1897),DATA!N1897,"n/a")</f>
        <v>2142193.0099999998</v>
      </c>
      <c r="L3218" s="79">
        <f>+IF(ISNUMBER(DATA!O1897),DATA!O1897,"n/a")</f>
        <v>0.365199</v>
      </c>
      <c r="M3218" s="68"/>
      <c r="N3218" s="68"/>
      <c r="O3218" s="68"/>
      <c r="P3218" s="68"/>
      <c r="Q3218" s="68"/>
      <c r="S3218" s="72"/>
      <c r="U3218" s="72"/>
      <c r="W3218" s="72"/>
      <c r="Y3218" s="72"/>
    </row>
    <row r="3219" spans="1:25" x14ac:dyDescent="0.2">
      <c r="E3219" s="102"/>
      <c r="F3219" s="104"/>
      <c r="G3219" s="102"/>
      <c r="H3219" s="104"/>
      <c r="I3219" s="102"/>
      <c r="J3219" s="104"/>
      <c r="K3219" s="102"/>
      <c r="L3219" s="104"/>
    </row>
    <row r="3220" spans="1:25" s="71" customFormat="1" x14ac:dyDescent="0.2">
      <c r="A3220" s="68" t="s">
        <v>11</v>
      </c>
      <c r="B3220" s="68" t="s">
        <v>24</v>
      </c>
      <c r="C3220" s="68" t="s">
        <v>9</v>
      </c>
      <c r="D3220" s="68" t="s">
        <v>278</v>
      </c>
      <c r="E3220" s="88">
        <f>+IF(ISNUMBER(DATA!H1907),DATA!H1907,"n/a")</f>
        <v>17632.53</v>
      </c>
      <c r="F3220" s="79">
        <f>+IF(ISNUMBER(DATA!I1907),DATA!I1907,"n/a")</f>
        <v>0.50810999999999995</v>
      </c>
      <c r="G3220" s="88">
        <f>+IF(ISNUMBER(DATA!J1907),DATA!J1907,"n/a")</f>
        <v>60712.01</v>
      </c>
      <c r="H3220" s="79">
        <f>+IF(ISNUMBER(DATA!K1907),DATA!K1907,"n/a")</f>
        <v>0.330266</v>
      </c>
      <c r="I3220" s="88">
        <f>+IF(ISNUMBER(DATA!L1907),DATA!L1907,"n/a")</f>
        <v>118802.58</v>
      </c>
      <c r="J3220" s="79">
        <f>+IF(ISNUMBER(DATA!M1907),DATA!M1907,"n/a")</f>
        <v>0.26006099999999999</v>
      </c>
      <c r="K3220" s="88">
        <f>+IF(ISNUMBER(DATA!N1907),DATA!N1907,"n/a")</f>
        <v>219791.65</v>
      </c>
      <c r="L3220" s="79">
        <f>+IF(ISNUMBER(DATA!O1907),DATA!O1907,"n/a")</f>
        <v>0.26632299999999998</v>
      </c>
      <c r="M3220" s="68"/>
      <c r="N3220" s="68"/>
      <c r="O3220" s="68"/>
      <c r="P3220" s="68"/>
      <c r="Q3220" s="68"/>
      <c r="S3220" s="72"/>
      <c r="U3220" s="72"/>
      <c r="W3220" s="72"/>
      <c r="Y3220" s="72"/>
    </row>
    <row r="3221" spans="1:25" s="71" customFormat="1" x14ac:dyDescent="0.2">
      <c r="A3221" s="68" t="s">
        <v>11</v>
      </c>
      <c r="B3221" s="68" t="s">
        <v>24</v>
      </c>
      <c r="C3221" s="68" t="s">
        <v>9</v>
      </c>
      <c r="D3221" s="68" t="s">
        <v>279</v>
      </c>
      <c r="E3221" s="88">
        <f>+IF(ISNUMBER(DATA!H1908),DATA!H1908,"n/a")</f>
        <v>33341.379999999997</v>
      </c>
      <c r="F3221" s="79">
        <f>+IF(ISNUMBER(DATA!I1908),DATA!I1908,"n/a")</f>
        <v>0.16936599999999999</v>
      </c>
      <c r="G3221" s="88">
        <f>+IF(ISNUMBER(DATA!J1908),DATA!J1908,"n/a")</f>
        <v>112733.85</v>
      </c>
      <c r="H3221" s="79">
        <f>+IF(ISNUMBER(DATA!K1908),DATA!K1908,"n/a")</f>
        <v>0.16841700000000001</v>
      </c>
      <c r="I3221" s="88">
        <f>+IF(ISNUMBER(DATA!L1908),DATA!L1908,"n/a")</f>
        <v>221251.05</v>
      </c>
      <c r="J3221" s="79">
        <f>+IF(ISNUMBER(DATA!M1908),DATA!M1908,"n/a")</f>
        <v>0.19684399999999999</v>
      </c>
      <c r="K3221" s="88">
        <f>+IF(ISNUMBER(DATA!N1908),DATA!N1908,"n/a")</f>
        <v>411664.67</v>
      </c>
      <c r="L3221" s="79">
        <f>+IF(ISNUMBER(DATA!O1908),DATA!O1908,"n/a")</f>
        <v>0.16448299999999999</v>
      </c>
      <c r="M3221" s="68"/>
      <c r="N3221" s="68"/>
      <c r="O3221" s="68"/>
      <c r="P3221" s="68"/>
      <c r="Q3221" s="68"/>
      <c r="S3221" s="72"/>
      <c r="U3221" s="72"/>
      <c r="W3221" s="72"/>
      <c r="Y3221" s="72"/>
    </row>
    <row r="3222" spans="1:25" s="71" customFormat="1" x14ac:dyDescent="0.2">
      <c r="A3222" s="68" t="s">
        <v>11</v>
      </c>
      <c r="B3222" s="68" t="s">
        <v>24</v>
      </c>
      <c r="C3222" s="68" t="s">
        <v>9</v>
      </c>
      <c r="D3222" s="68" t="s">
        <v>280</v>
      </c>
      <c r="E3222" s="88">
        <f>+IF(ISNUMBER(DATA!H1909),DATA!H1909,"n/a")</f>
        <v>66960.7</v>
      </c>
      <c r="F3222" s="79">
        <f>+IF(ISNUMBER(DATA!I1909),DATA!I1909,"n/a")</f>
        <v>-5.5279000000000002E-2</v>
      </c>
      <c r="G3222" s="88">
        <f>+IF(ISNUMBER(DATA!J1909),DATA!J1909,"n/a")</f>
        <v>225418.47</v>
      </c>
      <c r="H3222" s="79">
        <f>+IF(ISNUMBER(DATA!K1909),DATA!K1909,"n/a")</f>
        <v>-0.10800800000000001</v>
      </c>
      <c r="I3222" s="88">
        <f>+IF(ISNUMBER(DATA!L1909),DATA!L1909,"n/a")</f>
        <v>452031.1</v>
      </c>
      <c r="J3222" s="79">
        <f>+IF(ISNUMBER(DATA!M1909),DATA!M1909,"n/a")</f>
        <v>-9.0115000000000001E-2</v>
      </c>
      <c r="K3222" s="88">
        <f>+IF(ISNUMBER(DATA!N1909),DATA!N1909,"n/a")</f>
        <v>988776.81</v>
      </c>
      <c r="L3222" s="79">
        <f>+IF(ISNUMBER(DATA!O1909),DATA!O1909,"n/a")</f>
        <v>3.5630000000000002E-2</v>
      </c>
      <c r="M3222" s="68"/>
      <c r="N3222" s="68"/>
      <c r="O3222" s="68"/>
      <c r="P3222" s="68"/>
      <c r="Q3222" s="68"/>
      <c r="S3222" s="72"/>
      <c r="U3222" s="72"/>
      <c r="W3222" s="72"/>
      <c r="Y3222" s="72"/>
    </row>
    <row r="3223" spans="1:25" s="71" customFormat="1" x14ac:dyDescent="0.2">
      <c r="A3223" s="68" t="s">
        <v>11</v>
      </c>
      <c r="B3223" s="68" t="s">
        <v>24</v>
      </c>
      <c r="C3223" s="68" t="s">
        <v>9</v>
      </c>
      <c r="D3223" s="68" t="s">
        <v>281</v>
      </c>
      <c r="E3223" s="88">
        <f>+IF(ISNUMBER(DATA!H1910),DATA!H1910,"n/a")</f>
        <v>26476.06</v>
      </c>
      <c r="F3223" s="79">
        <f>+IF(ISNUMBER(DATA!I1910),DATA!I1910,"n/a")</f>
        <v>0.31282300000000002</v>
      </c>
      <c r="G3223" s="88">
        <f>+IF(ISNUMBER(DATA!J1910),DATA!J1910,"n/a")</f>
        <v>91620.21</v>
      </c>
      <c r="H3223" s="79">
        <f>+IF(ISNUMBER(DATA!K1910),DATA!K1910,"n/a")</f>
        <v>0.30801699999999999</v>
      </c>
      <c r="I3223" s="88">
        <f>+IF(ISNUMBER(DATA!L1910),DATA!L1910,"n/a")</f>
        <v>183951.29</v>
      </c>
      <c r="J3223" s="79">
        <f>+IF(ISNUMBER(DATA!M1910),DATA!M1910,"n/a")</f>
        <v>0.38189299999999998</v>
      </c>
      <c r="K3223" s="88">
        <f>+IF(ISNUMBER(DATA!N1910),DATA!N1910,"n/a")</f>
        <v>329067.09999999998</v>
      </c>
      <c r="L3223" s="79">
        <f>+IF(ISNUMBER(DATA!O1910),DATA!O1910,"n/a")</f>
        <v>0.327766</v>
      </c>
      <c r="M3223" s="68"/>
      <c r="N3223" s="68"/>
      <c r="O3223" s="68"/>
      <c r="P3223" s="68"/>
      <c r="Q3223" s="68"/>
      <c r="S3223" s="72"/>
      <c r="U3223" s="72"/>
      <c r="W3223" s="72"/>
      <c r="Y3223" s="72"/>
    </row>
    <row r="3224" spans="1:25" s="71" customFormat="1" x14ac:dyDescent="0.2">
      <c r="A3224" s="68" t="s">
        <v>11</v>
      </c>
      <c r="B3224" s="68" t="s">
        <v>24</v>
      </c>
      <c r="C3224" s="68" t="s">
        <v>9</v>
      </c>
      <c r="D3224" s="68" t="s">
        <v>282</v>
      </c>
      <c r="E3224" s="88">
        <f>+IF(ISNUMBER(DATA!H1911),DATA!H1911,"n/a")</f>
        <v>71517.789999999994</v>
      </c>
      <c r="F3224" s="79">
        <f>+IF(ISNUMBER(DATA!I1911),DATA!I1911,"n/a")</f>
        <v>-6.5118999999999996E-2</v>
      </c>
      <c r="G3224" s="88">
        <f>+IF(ISNUMBER(DATA!J1911),DATA!J1911,"n/a")</f>
        <v>245119.03</v>
      </c>
      <c r="H3224" s="79">
        <f>+IF(ISNUMBER(DATA!K1911),DATA!K1911,"n/a")</f>
        <v>-8.0964999999999995E-2</v>
      </c>
      <c r="I3224" s="88">
        <f>+IF(ISNUMBER(DATA!L1911),DATA!L1911,"n/a")</f>
        <v>474845.12</v>
      </c>
      <c r="J3224" s="79">
        <f>+IF(ISNUMBER(DATA!M1911),DATA!M1911,"n/a")</f>
        <v>-4.5211000000000001E-2</v>
      </c>
      <c r="K3224" s="88">
        <f>+IF(ISNUMBER(DATA!N1911),DATA!N1911,"n/a")</f>
        <v>1024975.96</v>
      </c>
      <c r="L3224" s="79">
        <f>+IF(ISNUMBER(DATA!O1911),DATA!O1911,"n/a")</f>
        <v>0.106887</v>
      </c>
      <c r="M3224" s="68"/>
      <c r="N3224" s="68"/>
      <c r="O3224" s="68"/>
      <c r="P3224" s="68"/>
      <c r="Q3224" s="68"/>
      <c r="S3224" s="72"/>
      <c r="U3224" s="72"/>
      <c r="W3224" s="72"/>
      <c r="Y3224" s="72"/>
    </row>
    <row r="3225" spans="1:25" s="71" customFormat="1" x14ac:dyDescent="0.2">
      <c r="A3225" s="68" t="s">
        <v>11</v>
      </c>
      <c r="B3225" s="68" t="s">
        <v>24</v>
      </c>
      <c r="C3225" s="68" t="s">
        <v>9</v>
      </c>
      <c r="D3225" s="68" t="s">
        <v>283</v>
      </c>
      <c r="E3225" s="88">
        <f>+IF(ISNUMBER(DATA!H1912),DATA!H1912,"n/a")</f>
        <v>35392.36</v>
      </c>
      <c r="F3225" s="79">
        <f>+IF(ISNUMBER(DATA!I1912),DATA!I1912,"n/a")</f>
        <v>-2.3584000000000001E-2</v>
      </c>
      <c r="G3225" s="88">
        <f>+IF(ISNUMBER(DATA!J1912),DATA!J1912,"n/a")</f>
        <v>126422.53</v>
      </c>
      <c r="H3225" s="79">
        <f>+IF(ISNUMBER(DATA!K1912),DATA!K1912,"n/a")</f>
        <v>-7.7029E-2</v>
      </c>
      <c r="I3225" s="88">
        <f>+IF(ISNUMBER(DATA!L1912),DATA!L1912,"n/a")</f>
        <v>242602.98</v>
      </c>
      <c r="J3225" s="79">
        <f>+IF(ISNUMBER(DATA!M1912),DATA!M1912,"n/a")</f>
        <v>9.1459999999999996E-3</v>
      </c>
      <c r="K3225" s="88">
        <f>+IF(ISNUMBER(DATA!N1912),DATA!N1912,"n/a")</f>
        <v>467626.03</v>
      </c>
      <c r="L3225" s="79">
        <f>+IF(ISNUMBER(DATA!O1912),DATA!O1912,"n/a")</f>
        <v>0.103509</v>
      </c>
      <c r="M3225" s="68"/>
      <c r="N3225" s="68"/>
      <c r="O3225" s="68"/>
      <c r="P3225" s="68"/>
      <c r="Q3225" s="68"/>
      <c r="S3225" s="72"/>
      <c r="U3225" s="72"/>
      <c r="W3225" s="72"/>
      <c r="Y3225" s="72"/>
    </row>
    <row r="3226" spans="1:25" s="71" customFormat="1" x14ac:dyDescent="0.2">
      <c r="A3226" s="68" t="s">
        <v>11</v>
      </c>
      <c r="B3226" s="68" t="s">
        <v>24</v>
      </c>
      <c r="C3226" s="68" t="s">
        <v>9</v>
      </c>
      <c r="D3226" s="68" t="s">
        <v>284</v>
      </c>
      <c r="E3226" s="88">
        <f>+IF(ISNUMBER(DATA!H1913),DATA!H1913,"n/a")</f>
        <v>16152.4</v>
      </c>
      <c r="F3226" s="79">
        <f>+IF(ISNUMBER(DATA!I1913),DATA!I1913,"n/a")</f>
        <v>0.15779199999999999</v>
      </c>
      <c r="G3226" s="88">
        <f>+IF(ISNUMBER(DATA!J1913),DATA!J1913,"n/a")</f>
        <v>52711.45</v>
      </c>
      <c r="H3226" s="79">
        <f>+IF(ISNUMBER(DATA!K1913),DATA!K1913,"n/a")</f>
        <v>0.10695300000000001</v>
      </c>
      <c r="I3226" s="88">
        <f>+IF(ISNUMBER(DATA!L1913),DATA!L1913,"n/a")</f>
        <v>107191.47</v>
      </c>
      <c r="J3226" s="79">
        <f>+IF(ISNUMBER(DATA!M1913),DATA!M1913,"n/a")</f>
        <v>0.22295499999999999</v>
      </c>
      <c r="K3226" s="88">
        <f>+IF(ISNUMBER(DATA!N1913),DATA!N1913,"n/a")</f>
        <v>206910</v>
      </c>
      <c r="L3226" s="79">
        <f>+IF(ISNUMBER(DATA!O1913),DATA!O1913,"n/a")</f>
        <v>0.350412</v>
      </c>
      <c r="M3226" s="68"/>
      <c r="N3226" s="68"/>
      <c r="O3226" s="68"/>
      <c r="P3226" s="68"/>
      <c r="Q3226" s="68"/>
      <c r="S3226" s="72"/>
      <c r="U3226" s="72"/>
      <c r="W3226" s="72"/>
      <c r="Y3226" s="72"/>
    </row>
    <row r="3227" spans="1:25" s="71" customFormat="1" x14ac:dyDescent="0.2">
      <c r="A3227" s="68" t="s">
        <v>11</v>
      </c>
      <c r="B3227" s="68" t="s">
        <v>24</v>
      </c>
      <c r="C3227" s="68" t="s">
        <v>9</v>
      </c>
      <c r="D3227" s="68" t="s">
        <v>285</v>
      </c>
      <c r="E3227" s="88">
        <f>+IF(ISNUMBER(DATA!H1914),DATA!H1914,"n/a")</f>
        <v>46605.47</v>
      </c>
      <c r="F3227" s="79">
        <f>+IF(ISNUMBER(DATA!I1914),DATA!I1914,"n/a")</f>
        <v>-1.9910000000000001E-2</v>
      </c>
      <c r="G3227" s="88">
        <f>+IF(ISNUMBER(DATA!J1914),DATA!J1914,"n/a")</f>
        <v>164155.32999999999</v>
      </c>
      <c r="H3227" s="79">
        <f>+IF(ISNUMBER(DATA!K1914),DATA!K1914,"n/a")</f>
        <v>6.1000000000000004E-3</v>
      </c>
      <c r="I3227" s="88">
        <f>+IF(ISNUMBER(DATA!L1914),DATA!L1914,"n/a")</f>
        <v>361140.64</v>
      </c>
      <c r="J3227" s="79">
        <f>+IF(ISNUMBER(DATA!M1914),DATA!M1914,"n/a")</f>
        <v>0.11060300000000001</v>
      </c>
      <c r="K3227" s="88">
        <f>+IF(ISNUMBER(DATA!N1914),DATA!N1914,"n/a")</f>
        <v>714418.83</v>
      </c>
      <c r="L3227" s="79">
        <f>+IF(ISNUMBER(DATA!O1914),DATA!O1914,"n/a")</f>
        <v>9.6333000000000002E-2</v>
      </c>
      <c r="M3227" s="68"/>
      <c r="N3227" s="68"/>
      <c r="O3227" s="68"/>
      <c r="P3227" s="68"/>
      <c r="Q3227" s="68"/>
      <c r="S3227" s="72"/>
      <c r="U3227" s="72"/>
      <c r="W3227" s="72"/>
      <c r="Y3227" s="72"/>
    </row>
    <row r="3228" spans="1:25" s="71" customFormat="1" x14ac:dyDescent="0.2">
      <c r="A3228" s="68" t="s">
        <v>11</v>
      </c>
      <c r="B3228" s="68" t="s">
        <v>24</v>
      </c>
      <c r="C3228" s="68" t="s">
        <v>9</v>
      </c>
      <c r="D3228" s="68" t="s">
        <v>286</v>
      </c>
      <c r="E3228" s="88">
        <f>+IF(ISNUMBER(DATA!H1915),DATA!H1915,"n/a")</f>
        <v>32667.06</v>
      </c>
      <c r="F3228" s="79">
        <f>+IF(ISNUMBER(DATA!I1915),DATA!I1915,"n/a")</f>
        <v>0.17874599999999999</v>
      </c>
      <c r="G3228" s="88">
        <f>+IF(ISNUMBER(DATA!J1915),DATA!J1915,"n/a")</f>
        <v>112901.28</v>
      </c>
      <c r="H3228" s="79">
        <f>+IF(ISNUMBER(DATA!K1915),DATA!K1915,"n/a")</f>
        <v>0.24366099999999999</v>
      </c>
      <c r="I3228" s="88">
        <f>+IF(ISNUMBER(DATA!L1915),DATA!L1915,"n/a")</f>
        <v>239941.25</v>
      </c>
      <c r="J3228" s="79">
        <f>+IF(ISNUMBER(DATA!M1915),DATA!M1915,"n/a")</f>
        <v>0.30029899999999998</v>
      </c>
      <c r="K3228" s="88">
        <f>+IF(ISNUMBER(DATA!N1915),DATA!N1915,"n/a")</f>
        <v>437554</v>
      </c>
      <c r="L3228" s="79">
        <f>+IF(ISNUMBER(DATA!O1915),DATA!O1915,"n/a")</f>
        <v>0.27522999999999997</v>
      </c>
      <c r="M3228" s="68"/>
      <c r="N3228" s="68"/>
      <c r="O3228" s="68"/>
      <c r="P3228" s="68"/>
      <c r="Q3228" s="68"/>
      <c r="S3228" s="72"/>
      <c r="U3228" s="72"/>
      <c r="W3228" s="72"/>
      <c r="Y3228" s="72"/>
    </row>
    <row r="3229" spans="1:25" s="71" customFormat="1" x14ac:dyDescent="0.2">
      <c r="A3229" s="68" t="s">
        <v>11</v>
      </c>
      <c r="B3229" s="68" t="s">
        <v>24</v>
      </c>
      <c r="C3229" s="68" t="s">
        <v>9</v>
      </c>
      <c r="D3229" s="68" t="s">
        <v>287</v>
      </c>
      <c r="E3229" s="88">
        <f>+IF(ISNUMBER(DATA!H1916),DATA!H1916,"n/a")</f>
        <v>13448.38</v>
      </c>
      <c r="F3229" s="79">
        <f>+IF(ISNUMBER(DATA!I1916),DATA!I1916,"n/a")</f>
        <v>0.28886299999999998</v>
      </c>
      <c r="G3229" s="88">
        <f>+IF(ISNUMBER(DATA!J1916),DATA!J1916,"n/a")</f>
        <v>56583.63</v>
      </c>
      <c r="H3229" s="79">
        <f>+IF(ISNUMBER(DATA!K1916),DATA!K1916,"n/a")</f>
        <v>0.30470999999999998</v>
      </c>
      <c r="I3229" s="88">
        <f>+IF(ISNUMBER(DATA!L1916),DATA!L1916,"n/a")</f>
        <v>104052.47</v>
      </c>
      <c r="J3229" s="79">
        <f>+IF(ISNUMBER(DATA!M1916),DATA!M1916,"n/a")</f>
        <v>0.340169</v>
      </c>
      <c r="K3229" s="88">
        <f>+IF(ISNUMBER(DATA!N1916),DATA!N1916,"n/a")</f>
        <v>192948.92</v>
      </c>
      <c r="L3229" s="79">
        <f>+IF(ISNUMBER(DATA!O1916),DATA!O1916,"n/a")</f>
        <v>0.36018899999999998</v>
      </c>
      <c r="M3229" s="68"/>
      <c r="N3229" s="68"/>
      <c r="O3229" s="68"/>
      <c r="P3229" s="68"/>
      <c r="Q3229" s="68"/>
      <c r="S3229" s="72"/>
      <c r="U3229" s="72"/>
      <c r="W3229" s="72"/>
      <c r="Y3229" s="72"/>
    </row>
    <row r="3230" spans="1:25" s="71" customFormat="1" x14ac:dyDescent="0.2">
      <c r="A3230" s="68" t="s">
        <v>11</v>
      </c>
      <c r="B3230" s="68" t="s">
        <v>24</v>
      </c>
      <c r="C3230" s="68" t="s">
        <v>9</v>
      </c>
      <c r="D3230" s="68" t="s">
        <v>288</v>
      </c>
      <c r="E3230" s="88">
        <f>+IF(ISNUMBER(DATA!H1917),DATA!H1917,"n/a")</f>
        <v>20130.23</v>
      </c>
      <c r="F3230" s="79">
        <f>+IF(ISNUMBER(DATA!I1917),DATA!I1917,"n/a")</f>
        <v>4.1321999999999998E-2</v>
      </c>
      <c r="G3230" s="88">
        <f>+IF(ISNUMBER(DATA!J1917),DATA!J1917,"n/a")</f>
        <v>76033.259999999995</v>
      </c>
      <c r="H3230" s="79">
        <f>+IF(ISNUMBER(DATA!K1917),DATA!K1917,"n/a")</f>
        <v>0.17250299999999999</v>
      </c>
      <c r="I3230" s="88">
        <f>+IF(ISNUMBER(DATA!L1917),DATA!L1917,"n/a")</f>
        <v>162045.57999999999</v>
      </c>
      <c r="J3230" s="79">
        <f>+IF(ISNUMBER(DATA!M1917),DATA!M1917,"n/a")</f>
        <v>0.25940099999999999</v>
      </c>
      <c r="K3230" s="88">
        <f>+IF(ISNUMBER(DATA!N1917),DATA!N1917,"n/a")</f>
        <v>300562.58</v>
      </c>
      <c r="L3230" s="79">
        <f>+IF(ISNUMBER(DATA!O1917),DATA!O1917,"n/a")</f>
        <v>0.27137299999999998</v>
      </c>
      <c r="M3230" s="68"/>
      <c r="N3230" s="68"/>
      <c r="O3230" s="68"/>
      <c r="P3230" s="68"/>
      <c r="Q3230" s="68"/>
      <c r="S3230" s="72"/>
      <c r="U3230" s="72"/>
      <c r="W3230" s="72"/>
      <c r="Y3230" s="72"/>
    </row>
    <row r="3231" spans="1:25" s="71" customFormat="1" x14ac:dyDescent="0.2">
      <c r="A3231" s="68" t="s">
        <v>11</v>
      </c>
      <c r="B3231" s="68" t="s">
        <v>24</v>
      </c>
      <c r="C3231" s="68" t="s">
        <v>9</v>
      </c>
      <c r="D3231" s="68" t="s">
        <v>289</v>
      </c>
      <c r="E3231" s="88">
        <f>+IF(ISNUMBER(DATA!H1918),DATA!H1918,"n/a")</f>
        <v>46868.19</v>
      </c>
      <c r="F3231" s="79">
        <f>+IF(ISNUMBER(DATA!I1918),DATA!I1918,"n/a")</f>
        <v>0.51369299999999996</v>
      </c>
      <c r="G3231" s="88">
        <f>+IF(ISNUMBER(DATA!J1918),DATA!J1918,"n/a")</f>
        <v>157350.69</v>
      </c>
      <c r="H3231" s="79">
        <f>+IF(ISNUMBER(DATA!K1918),DATA!K1918,"n/a")</f>
        <v>0.505027</v>
      </c>
      <c r="I3231" s="88">
        <f>+IF(ISNUMBER(DATA!L1918),DATA!L1918,"n/a")</f>
        <v>318126.46000000002</v>
      </c>
      <c r="J3231" s="79">
        <f>+IF(ISNUMBER(DATA!M1918),DATA!M1918,"n/a")</f>
        <v>0.53488599999999997</v>
      </c>
      <c r="K3231" s="88">
        <f>+IF(ISNUMBER(DATA!N1918),DATA!N1918,"n/a")</f>
        <v>574957.13</v>
      </c>
      <c r="L3231" s="79">
        <f>+IF(ISNUMBER(DATA!O1918),DATA!O1918,"n/a")</f>
        <v>0.47932200000000003</v>
      </c>
      <c r="M3231" s="68"/>
      <c r="N3231" s="68"/>
      <c r="O3231" s="68"/>
      <c r="P3231" s="68"/>
      <c r="Q3231" s="68"/>
      <c r="S3231" s="72"/>
      <c r="U3231" s="72"/>
      <c r="W3231" s="72"/>
      <c r="Y3231" s="72"/>
    </row>
    <row r="3232" spans="1:25" s="71" customFormat="1" x14ac:dyDescent="0.2">
      <c r="A3232" s="68" t="s">
        <v>11</v>
      </c>
      <c r="B3232" s="68" t="s">
        <v>24</v>
      </c>
      <c r="C3232" s="68" t="s">
        <v>9</v>
      </c>
      <c r="D3232" s="68" t="s">
        <v>290</v>
      </c>
      <c r="E3232" s="88">
        <f>+IF(ISNUMBER(DATA!H1919),DATA!H1919,"n/a")</f>
        <v>54459.040000000001</v>
      </c>
      <c r="F3232" s="79">
        <f>+IF(ISNUMBER(DATA!I1919),DATA!I1919,"n/a")</f>
        <v>0.248557</v>
      </c>
      <c r="G3232" s="88">
        <f>+IF(ISNUMBER(DATA!J1919),DATA!J1919,"n/a")</f>
        <v>183362.09</v>
      </c>
      <c r="H3232" s="79">
        <f>+IF(ISNUMBER(DATA!K1919),DATA!K1919,"n/a")</f>
        <v>0.22112000000000001</v>
      </c>
      <c r="I3232" s="88">
        <f>+IF(ISNUMBER(DATA!L1919),DATA!L1919,"n/a")</f>
        <v>361553.34</v>
      </c>
      <c r="J3232" s="79">
        <f>+IF(ISNUMBER(DATA!M1919),DATA!M1919,"n/a")</f>
        <v>0.18847900000000001</v>
      </c>
      <c r="K3232" s="88">
        <f>+IF(ISNUMBER(DATA!N1919),DATA!N1919,"n/a")</f>
        <v>665276.5</v>
      </c>
      <c r="L3232" s="79">
        <f>+IF(ISNUMBER(DATA!O1919),DATA!O1919,"n/a")</f>
        <v>0.26330300000000001</v>
      </c>
      <c r="M3232" s="68"/>
      <c r="N3232" s="68"/>
      <c r="O3232" s="68"/>
      <c r="P3232" s="68"/>
      <c r="Q3232" s="68"/>
      <c r="S3232" s="72"/>
      <c r="U3232" s="72"/>
      <c r="W3232" s="72"/>
      <c r="Y3232" s="72"/>
    </row>
    <row r="3233" spans="1:25" s="71" customFormat="1" x14ac:dyDescent="0.2">
      <c r="A3233" s="68" t="s">
        <v>11</v>
      </c>
      <c r="B3233" s="68" t="s">
        <v>24</v>
      </c>
      <c r="C3233" s="68" t="s">
        <v>9</v>
      </c>
      <c r="D3233" s="68" t="s">
        <v>291</v>
      </c>
      <c r="E3233" s="88">
        <f>+IF(ISNUMBER(DATA!H1920),DATA!H1920,"n/a")</f>
        <v>42836.69</v>
      </c>
      <c r="F3233" s="79">
        <f>+IF(ISNUMBER(DATA!I1920),DATA!I1920,"n/a")</f>
        <v>-0.106908</v>
      </c>
      <c r="G3233" s="88">
        <f>+IF(ISNUMBER(DATA!J1920),DATA!J1920,"n/a")</f>
        <v>154979.99</v>
      </c>
      <c r="H3233" s="79">
        <f>+IF(ISNUMBER(DATA!K1920),DATA!K1920,"n/a")</f>
        <v>4.9507000000000002E-2</v>
      </c>
      <c r="I3233" s="88">
        <f>+IF(ISNUMBER(DATA!L1920),DATA!L1920,"n/a")</f>
        <v>350972.77</v>
      </c>
      <c r="J3233" s="79">
        <f>+IF(ISNUMBER(DATA!M1920),DATA!M1920,"n/a")</f>
        <v>0.13239500000000001</v>
      </c>
      <c r="K3233" s="88">
        <f>+IF(ISNUMBER(DATA!N1920),DATA!N1920,"n/a")</f>
        <v>658524.16000000003</v>
      </c>
      <c r="L3233" s="79">
        <f>+IF(ISNUMBER(DATA!O1920),DATA!O1920,"n/a")</f>
        <v>0.124802</v>
      </c>
      <c r="M3233" s="68"/>
      <c r="N3233" s="68"/>
      <c r="O3233" s="68"/>
      <c r="P3233" s="68"/>
      <c r="Q3233" s="68"/>
      <c r="S3233" s="72"/>
      <c r="U3233" s="72"/>
      <c r="W3233" s="72"/>
      <c r="Y3233" s="72"/>
    </row>
    <row r="3234" spans="1:25" s="71" customFormat="1" x14ac:dyDescent="0.2">
      <c r="A3234" s="68" t="s">
        <v>11</v>
      </c>
      <c r="B3234" s="68" t="s">
        <v>24</v>
      </c>
      <c r="C3234" s="68" t="s">
        <v>9</v>
      </c>
      <c r="D3234" s="68" t="s">
        <v>292</v>
      </c>
      <c r="E3234" s="88">
        <f>+IF(ISNUMBER(DATA!H1921),DATA!H1921,"n/a")</f>
        <v>32997.75</v>
      </c>
      <c r="F3234" s="79">
        <f>+IF(ISNUMBER(DATA!I1921),DATA!I1921,"n/a")</f>
        <v>-0.10277699999999999</v>
      </c>
      <c r="G3234" s="88">
        <f>+IF(ISNUMBER(DATA!J1921),DATA!J1921,"n/a")</f>
        <v>108697.52</v>
      </c>
      <c r="H3234" s="79">
        <f>+IF(ISNUMBER(DATA!K1921),DATA!K1921,"n/a")</f>
        <v>1.6070000000000001E-2</v>
      </c>
      <c r="I3234" s="88">
        <f>+IF(ISNUMBER(DATA!L1921),DATA!L1921,"n/a")</f>
        <v>230256.78</v>
      </c>
      <c r="J3234" s="79">
        <f>+IF(ISNUMBER(DATA!M1921),DATA!M1921,"n/a")</f>
        <v>5.2479999999999999E-2</v>
      </c>
      <c r="K3234" s="88">
        <f>+IF(ISNUMBER(DATA!N1921),DATA!N1921,"n/a")</f>
        <v>422782.33</v>
      </c>
      <c r="L3234" s="79">
        <f>+IF(ISNUMBER(DATA!O1921),DATA!O1921,"n/a")</f>
        <v>3.3620999999999998E-2</v>
      </c>
      <c r="M3234" s="68"/>
      <c r="N3234" s="68"/>
      <c r="O3234" s="68"/>
      <c r="P3234" s="68"/>
      <c r="Q3234" s="68"/>
      <c r="S3234" s="72"/>
      <c r="U3234" s="72"/>
      <c r="W3234" s="72"/>
      <c r="Y3234" s="72"/>
    </row>
    <row r="3235" spans="1:25" s="71" customFormat="1" x14ac:dyDescent="0.2">
      <c r="A3235" s="68" t="s">
        <v>11</v>
      </c>
      <c r="B3235" s="68" t="s">
        <v>24</v>
      </c>
      <c r="C3235" s="68" t="s">
        <v>9</v>
      </c>
      <c r="D3235" s="68" t="s">
        <v>293</v>
      </c>
      <c r="E3235" s="88">
        <f>+IF(ISNUMBER(DATA!H1922),DATA!H1922,"n/a")</f>
        <v>39486.379999999997</v>
      </c>
      <c r="F3235" s="79">
        <f>+IF(ISNUMBER(DATA!I1922),DATA!I1922,"n/a")</f>
        <v>-0.15812200000000001</v>
      </c>
      <c r="G3235" s="88">
        <f>+IF(ISNUMBER(DATA!J1922),DATA!J1922,"n/a")</f>
        <v>139112.82</v>
      </c>
      <c r="H3235" s="79">
        <f>+IF(ISNUMBER(DATA!K1922),DATA!K1922,"n/a")</f>
        <v>-0.20735600000000001</v>
      </c>
      <c r="I3235" s="88">
        <f>+IF(ISNUMBER(DATA!L1922),DATA!L1922,"n/a")</f>
        <v>266927.03000000003</v>
      </c>
      <c r="J3235" s="79">
        <f>+IF(ISNUMBER(DATA!M1922),DATA!M1922,"n/a")</f>
        <v>-0.170964</v>
      </c>
      <c r="K3235" s="88">
        <f>+IF(ISNUMBER(DATA!N1922),DATA!N1922,"n/a")</f>
        <v>586837.24</v>
      </c>
      <c r="L3235" s="79">
        <f>+IF(ISNUMBER(DATA!O1922),DATA!O1922,"n/a")</f>
        <v>-1.836E-3</v>
      </c>
      <c r="M3235" s="68"/>
      <c r="N3235" s="68"/>
      <c r="O3235" s="68"/>
      <c r="P3235" s="68"/>
      <c r="Q3235" s="68"/>
      <c r="S3235" s="72"/>
      <c r="U3235" s="72"/>
      <c r="W3235" s="72"/>
      <c r="Y3235" s="72"/>
    </row>
    <row r="3236" spans="1:25" s="71" customFormat="1" x14ac:dyDescent="0.2">
      <c r="A3236" s="68" t="s">
        <v>11</v>
      </c>
      <c r="B3236" s="68" t="s">
        <v>24</v>
      </c>
      <c r="C3236" s="68" t="s">
        <v>9</v>
      </c>
      <c r="D3236" s="68" t="s">
        <v>294</v>
      </c>
      <c r="E3236" s="88">
        <f>+IF(ISNUMBER(DATA!H1923),DATA!H1923,"n/a")</f>
        <v>48880.84</v>
      </c>
      <c r="F3236" s="79">
        <f>+IF(ISNUMBER(DATA!I1923),DATA!I1923,"n/a")</f>
        <v>-0.13064300000000001</v>
      </c>
      <c r="G3236" s="88">
        <f>+IF(ISNUMBER(DATA!J1923),DATA!J1923,"n/a")</f>
        <v>162306.23999999999</v>
      </c>
      <c r="H3236" s="79">
        <f>+IF(ISNUMBER(DATA!K1923),DATA!K1923,"n/a")</f>
        <v>-0.25700099999999998</v>
      </c>
      <c r="I3236" s="88">
        <f>+IF(ISNUMBER(DATA!L1923),DATA!L1923,"n/a")</f>
        <v>310946.96000000002</v>
      </c>
      <c r="J3236" s="79">
        <f>+IF(ISNUMBER(DATA!M1923),DATA!M1923,"n/a")</f>
        <v>-0.237845</v>
      </c>
      <c r="K3236" s="88">
        <f>+IF(ISNUMBER(DATA!N1923),DATA!N1923,"n/a")</f>
        <v>674186.01</v>
      </c>
      <c r="L3236" s="79">
        <f>+IF(ISNUMBER(DATA!O1923),DATA!O1923,"n/a")</f>
        <v>-9.6338999999999994E-2</v>
      </c>
      <c r="M3236" s="68"/>
      <c r="N3236" s="68"/>
      <c r="O3236" s="68"/>
      <c r="P3236" s="68"/>
      <c r="Q3236" s="68"/>
      <c r="S3236" s="72"/>
      <c r="U3236" s="72"/>
      <c r="W3236" s="72"/>
      <c r="Y3236" s="72"/>
    </row>
    <row r="3237" spans="1:25" s="71" customFormat="1" x14ac:dyDescent="0.2">
      <c r="A3237" s="68" t="s">
        <v>11</v>
      </c>
      <c r="B3237" s="68" t="s">
        <v>24</v>
      </c>
      <c r="C3237" s="68" t="s">
        <v>9</v>
      </c>
      <c r="D3237" s="68" t="s">
        <v>295</v>
      </c>
      <c r="E3237" s="88">
        <f>+IF(ISNUMBER(DATA!H1924),DATA!H1924,"n/a")</f>
        <v>36545.11</v>
      </c>
      <c r="F3237" s="79">
        <f>+IF(ISNUMBER(DATA!I1924),DATA!I1924,"n/a")</f>
        <v>0.61493200000000003</v>
      </c>
      <c r="G3237" s="88">
        <f>+IF(ISNUMBER(DATA!J1924),DATA!J1924,"n/a")</f>
        <v>122506.68</v>
      </c>
      <c r="H3237" s="79">
        <f>+IF(ISNUMBER(DATA!K1924),DATA!K1924,"n/a")</f>
        <v>0.61570599999999998</v>
      </c>
      <c r="I3237" s="88">
        <f>+IF(ISNUMBER(DATA!L1924),DATA!L1924,"n/a")</f>
        <v>250377.42</v>
      </c>
      <c r="J3237" s="79">
        <f>+IF(ISNUMBER(DATA!M1924),DATA!M1924,"n/a")</f>
        <v>0.49452299999999999</v>
      </c>
      <c r="K3237" s="88">
        <f>+IF(ISNUMBER(DATA!N1924),DATA!N1924,"n/a")</f>
        <v>438756.92</v>
      </c>
      <c r="L3237" s="79">
        <f>+IF(ISNUMBER(DATA!O1924),DATA!O1924,"n/a")</f>
        <v>0.33967999999999998</v>
      </c>
      <c r="M3237" s="68"/>
      <c r="N3237" s="68"/>
      <c r="O3237" s="68"/>
      <c r="P3237" s="68"/>
      <c r="Q3237" s="68"/>
      <c r="S3237" s="72"/>
      <c r="U3237" s="72"/>
      <c r="W3237" s="72"/>
      <c r="Y3237" s="72"/>
    </row>
    <row r="3238" spans="1:25" s="71" customFormat="1" x14ac:dyDescent="0.2">
      <c r="A3238" s="68" t="s">
        <v>11</v>
      </c>
      <c r="B3238" s="68" t="s">
        <v>24</v>
      </c>
      <c r="C3238" s="68" t="s">
        <v>9</v>
      </c>
      <c r="D3238" s="68" t="s">
        <v>296</v>
      </c>
      <c r="E3238" s="88">
        <f>+IF(ISNUMBER(DATA!H1925),DATA!H1925,"n/a")</f>
        <v>22615.57</v>
      </c>
      <c r="F3238" s="79">
        <f>+IF(ISNUMBER(DATA!I1925),DATA!I1925,"n/a")</f>
        <v>0.138571</v>
      </c>
      <c r="G3238" s="88">
        <f>+IF(ISNUMBER(DATA!J1925),DATA!J1925,"n/a")</f>
        <v>79092.009999999995</v>
      </c>
      <c r="H3238" s="79">
        <f>+IF(ISNUMBER(DATA!K1925),DATA!K1925,"n/a")</f>
        <v>0.17977399999999999</v>
      </c>
      <c r="I3238" s="88">
        <f>+IF(ISNUMBER(DATA!L1925),DATA!L1925,"n/a")</f>
        <v>170182.72</v>
      </c>
      <c r="J3238" s="79">
        <f>+IF(ISNUMBER(DATA!M1925),DATA!M1925,"n/a")</f>
        <v>0.291854</v>
      </c>
      <c r="K3238" s="88">
        <f>+IF(ISNUMBER(DATA!N1925),DATA!N1925,"n/a")</f>
        <v>314951.61</v>
      </c>
      <c r="L3238" s="79">
        <f>+IF(ISNUMBER(DATA!O1925),DATA!O1925,"n/a")</f>
        <v>0.29491400000000001</v>
      </c>
      <c r="M3238" s="68"/>
      <c r="N3238" s="68"/>
      <c r="O3238" s="68"/>
      <c r="P3238" s="68"/>
      <c r="Q3238" s="68"/>
      <c r="S3238" s="72"/>
      <c r="U3238" s="72"/>
      <c r="W3238" s="72"/>
      <c r="Y3238" s="72"/>
    </row>
    <row r="3239" spans="1:25" s="71" customFormat="1" x14ac:dyDescent="0.2">
      <c r="A3239" s="68" t="s">
        <v>11</v>
      </c>
      <c r="B3239" s="68" t="s">
        <v>24</v>
      </c>
      <c r="C3239" s="68" t="s">
        <v>9</v>
      </c>
      <c r="D3239" s="68" t="s">
        <v>297</v>
      </c>
      <c r="E3239" s="88">
        <f>+IF(ISNUMBER(DATA!H1926),DATA!H1926,"n/a")</f>
        <v>17176.240000000002</v>
      </c>
      <c r="F3239" s="79">
        <f>+IF(ISNUMBER(DATA!I1926),DATA!I1926,"n/a")</f>
        <v>0.16486100000000001</v>
      </c>
      <c r="G3239" s="88">
        <f>+IF(ISNUMBER(DATA!J1926),DATA!J1926,"n/a")</f>
        <v>60265.89</v>
      </c>
      <c r="H3239" s="79">
        <f>+IF(ISNUMBER(DATA!K1926),DATA!K1926,"n/a")</f>
        <v>0.22631000000000001</v>
      </c>
      <c r="I3239" s="88">
        <f>+IF(ISNUMBER(DATA!L1926),DATA!L1926,"n/a")</f>
        <v>124809.8</v>
      </c>
      <c r="J3239" s="79">
        <f>+IF(ISNUMBER(DATA!M1926),DATA!M1926,"n/a")</f>
        <v>0.29888599999999999</v>
      </c>
      <c r="K3239" s="88">
        <f>+IF(ISNUMBER(DATA!N1926),DATA!N1926,"n/a")</f>
        <v>237635.34</v>
      </c>
      <c r="L3239" s="79">
        <f>+IF(ISNUMBER(DATA!O1926),DATA!O1926,"n/a")</f>
        <v>0.28025899999999998</v>
      </c>
      <c r="M3239" s="68"/>
      <c r="N3239" s="68"/>
      <c r="O3239" s="68"/>
      <c r="P3239" s="68"/>
      <c r="Q3239" s="68"/>
      <c r="S3239" s="72"/>
      <c r="U3239" s="72"/>
      <c r="W3239" s="72"/>
      <c r="Y3239" s="72"/>
    </row>
    <row r="3240" spans="1:25" s="71" customFormat="1" x14ac:dyDescent="0.2">
      <c r="A3240" s="68" t="s">
        <v>11</v>
      </c>
      <c r="B3240" s="68" t="s">
        <v>24</v>
      </c>
      <c r="C3240" s="68" t="s">
        <v>9</v>
      </c>
      <c r="D3240" s="68" t="s">
        <v>298</v>
      </c>
      <c r="E3240" s="88">
        <f>+IF(ISNUMBER(DATA!H1927),DATA!H1927,"n/a")</f>
        <v>23613.279999999999</v>
      </c>
      <c r="F3240" s="79">
        <f>+IF(ISNUMBER(DATA!I1927),DATA!I1927,"n/a")</f>
        <v>1.044114</v>
      </c>
      <c r="G3240" s="88">
        <f>+IF(ISNUMBER(DATA!J1927),DATA!J1927,"n/a")</f>
        <v>84686.15</v>
      </c>
      <c r="H3240" s="79">
        <f>+IF(ISNUMBER(DATA!K1927),DATA!K1927,"n/a")</f>
        <v>1.1255809999999999</v>
      </c>
      <c r="I3240" s="88">
        <f>+IF(ISNUMBER(DATA!L1927),DATA!L1927,"n/a")</f>
        <v>169173.59</v>
      </c>
      <c r="J3240" s="79">
        <f>+IF(ISNUMBER(DATA!M1927),DATA!M1927,"n/a")</f>
        <v>0.90841300000000003</v>
      </c>
      <c r="K3240" s="88">
        <f>+IF(ISNUMBER(DATA!N1927),DATA!N1927,"n/a")</f>
        <v>311984.93</v>
      </c>
      <c r="L3240" s="79">
        <f>+IF(ISNUMBER(DATA!O1927),DATA!O1927,"n/a")</f>
        <v>0.75728899999999999</v>
      </c>
      <c r="M3240" s="68"/>
      <c r="N3240" s="68"/>
      <c r="O3240" s="68"/>
      <c r="P3240" s="68"/>
      <c r="Q3240" s="68"/>
      <c r="S3240" s="72"/>
      <c r="U3240" s="72"/>
      <c r="W3240" s="72"/>
      <c r="Y3240" s="72"/>
    </row>
    <row r="3241" spans="1:25" s="71" customFormat="1" x14ac:dyDescent="0.2">
      <c r="A3241" s="68" t="s">
        <v>11</v>
      </c>
      <c r="B3241" s="68" t="s">
        <v>24</v>
      </c>
      <c r="C3241" s="68" t="s">
        <v>9</v>
      </c>
      <c r="D3241" s="68" t="s">
        <v>299</v>
      </c>
      <c r="E3241" s="88">
        <f>+IF(ISNUMBER(DATA!H1928),DATA!H1928,"n/a")</f>
        <v>92960.53</v>
      </c>
      <c r="F3241" s="79">
        <f>+IF(ISNUMBER(DATA!I1928),DATA!I1928,"n/a")</f>
        <v>0.16050500000000001</v>
      </c>
      <c r="G3241" s="88">
        <f>+IF(ISNUMBER(DATA!J1928),DATA!J1928,"n/a")</f>
        <v>307832.33</v>
      </c>
      <c r="H3241" s="79">
        <f>+IF(ISNUMBER(DATA!K1928),DATA!K1928,"n/a")</f>
        <v>0.121737</v>
      </c>
      <c r="I3241" s="88">
        <f>+IF(ISNUMBER(DATA!L1928),DATA!L1928,"n/a")</f>
        <v>652492.18000000005</v>
      </c>
      <c r="J3241" s="79">
        <f>+IF(ISNUMBER(DATA!M1928),DATA!M1928,"n/a")</f>
        <v>0.170677</v>
      </c>
      <c r="K3241" s="88">
        <f>+IF(ISNUMBER(DATA!N1928),DATA!N1928,"n/a")</f>
        <v>1282417.02</v>
      </c>
      <c r="L3241" s="79">
        <f>+IF(ISNUMBER(DATA!O1928),DATA!O1928,"n/a")</f>
        <v>0.16381399999999999</v>
      </c>
      <c r="M3241" s="68"/>
      <c r="N3241" s="68"/>
      <c r="O3241" s="68"/>
      <c r="P3241" s="68"/>
      <c r="Q3241" s="68"/>
      <c r="S3241" s="72"/>
      <c r="U3241" s="72"/>
      <c r="W3241" s="72"/>
      <c r="Y3241" s="72"/>
    </row>
    <row r="3242" spans="1:25" s="71" customFormat="1" x14ac:dyDescent="0.2">
      <c r="A3242" s="68" t="s">
        <v>11</v>
      </c>
      <c r="B3242" s="68" t="s">
        <v>24</v>
      </c>
      <c r="C3242" s="68" t="s">
        <v>9</v>
      </c>
      <c r="D3242" s="68" t="s">
        <v>300</v>
      </c>
      <c r="E3242" s="88">
        <f>+IF(ISNUMBER(DATA!H1929),DATA!H1929,"n/a")</f>
        <v>9873.3700000000008</v>
      </c>
      <c r="F3242" s="79">
        <f>+IF(ISNUMBER(DATA!I1929),DATA!I1929,"n/a")</f>
        <v>0.15931000000000001</v>
      </c>
      <c r="G3242" s="88">
        <f>+IF(ISNUMBER(DATA!J1929),DATA!J1929,"n/a")</f>
        <v>33207.93</v>
      </c>
      <c r="H3242" s="79">
        <f>+IF(ISNUMBER(DATA!K1929),DATA!K1929,"n/a")</f>
        <v>0.222883</v>
      </c>
      <c r="I3242" s="88">
        <f>+IF(ISNUMBER(DATA!L1929),DATA!L1929,"n/a")</f>
        <v>71578.63</v>
      </c>
      <c r="J3242" s="79">
        <f>+IF(ISNUMBER(DATA!M1929),DATA!M1929,"n/a")</f>
        <v>0.23730299999999999</v>
      </c>
      <c r="K3242" s="88">
        <f>+IF(ISNUMBER(DATA!N1929),DATA!N1929,"n/a")</f>
        <v>124002.76</v>
      </c>
      <c r="L3242" s="79">
        <f>+IF(ISNUMBER(DATA!O1929),DATA!O1929,"n/a")</f>
        <v>0.14723700000000001</v>
      </c>
      <c r="M3242" s="68"/>
      <c r="N3242" s="68"/>
      <c r="O3242" s="68"/>
      <c r="P3242" s="68"/>
      <c r="Q3242" s="68"/>
      <c r="S3242" s="72"/>
      <c r="U3242" s="72"/>
      <c r="W3242" s="72"/>
      <c r="Y3242" s="72"/>
    </row>
    <row r="3243" spans="1:25" s="71" customFormat="1" x14ac:dyDescent="0.2">
      <c r="A3243" s="68" t="s">
        <v>11</v>
      </c>
      <c r="B3243" s="68" t="s">
        <v>24</v>
      </c>
      <c r="C3243" s="68" t="s">
        <v>9</v>
      </c>
      <c r="D3243" s="68" t="s">
        <v>301</v>
      </c>
      <c r="E3243" s="88">
        <f>+IF(ISNUMBER(DATA!H1930),DATA!H1930,"n/a")</f>
        <v>52912.03</v>
      </c>
      <c r="F3243" s="79">
        <f>+IF(ISNUMBER(DATA!I1930),DATA!I1930,"n/a")</f>
        <v>0.12115099999999999</v>
      </c>
      <c r="G3243" s="88">
        <f>+IF(ISNUMBER(DATA!J1930),DATA!J1930,"n/a")</f>
        <v>180344.02</v>
      </c>
      <c r="H3243" s="79">
        <f>+IF(ISNUMBER(DATA!K1930),DATA!K1930,"n/a")</f>
        <v>0.17548</v>
      </c>
      <c r="I3243" s="88">
        <f>+IF(ISNUMBER(DATA!L1930),DATA!L1930,"n/a")</f>
        <v>364051.92</v>
      </c>
      <c r="J3243" s="79">
        <f>+IF(ISNUMBER(DATA!M1930),DATA!M1930,"n/a")</f>
        <v>0.213481</v>
      </c>
      <c r="K3243" s="88">
        <f>+IF(ISNUMBER(DATA!N1930),DATA!N1930,"n/a")</f>
        <v>722504.83</v>
      </c>
      <c r="L3243" s="79">
        <f>+IF(ISNUMBER(DATA!O1930),DATA!O1930,"n/a")</f>
        <v>0.202602</v>
      </c>
      <c r="M3243" s="68"/>
      <c r="N3243" s="68"/>
      <c r="O3243" s="68"/>
      <c r="P3243" s="68"/>
      <c r="Q3243" s="68"/>
      <c r="S3243" s="72"/>
      <c r="U3243" s="72"/>
      <c r="W3243" s="72"/>
      <c r="Y3243" s="72"/>
    </row>
    <row r="3244" spans="1:25" s="71" customFormat="1" x14ac:dyDescent="0.2">
      <c r="A3244" s="68" t="s">
        <v>11</v>
      </c>
      <c r="B3244" s="68" t="s">
        <v>24</v>
      </c>
      <c r="C3244" s="68" t="s">
        <v>9</v>
      </c>
      <c r="D3244" s="68" t="s">
        <v>302</v>
      </c>
      <c r="E3244" s="88">
        <f>+IF(ISNUMBER(DATA!H1931),DATA!H1931,"n/a")</f>
        <v>49069.25</v>
      </c>
      <c r="F3244" s="79">
        <f>+IF(ISNUMBER(DATA!I1931),DATA!I1931,"n/a")</f>
        <v>0.57882999999999996</v>
      </c>
      <c r="G3244" s="88">
        <f>+IF(ISNUMBER(DATA!J1931),DATA!J1931,"n/a")</f>
        <v>150215.13</v>
      </c>
      <c r="H3244" s="79">
        <f>+IF(ISNUMBER(DATA!K1931),DATA!K1931,"n/a")</f>
        <v>0.434307</v>
      </c>
      <c r="I3244" s="88">
        <f>+IF(ISNUMBER(DATA!L1931),DATA!L1931,"n/a")</f>
        <v>314676.51</v>
      </c>
      <c r="J3244" s="79">
        <f>+IF(ISNUMBER(DATA!M1931),DATA!M1931,"n/a")</f>
        <v>0.84670400000000001</v>
      </c>
      <c r="K3244" s="88">
        <f>+IF(ISNUMBER(DATA!N1931),DATA!N1931,"n/a")</f>
        <v>623560.06000000006</v>
      </c>
      <c r="L3244" s="79">
        <f>+IF(ISNUMBER(DATA!O1931),DATA!O1931,"n/a")</f>
        <v>1.076209</v>
      </c>
      <c r="M3244" s="68"/>
      <c r="N3244" s="68"/>
      <c r="O3244" s="68"/>
      <c r="P3244" s="68"/>
      <c r="Q3244" s="68"/>
      <c r="S3244" s="72"/>
      <c r="U3244" s="72"/>
      <c r="W3244" s="72"/>
      <c r="Y3244" s="72"/>
    </row>
    <row r="3245" spans="1:25" s="71" customFormat="1" x14ac:dyDescent="0.2">
      <c r="A3245" s="68" t="s">
        <v>11</v>
      </c>
      <c r="B3245" s="68" t="s">
        <v>24</v>
      </c>
      <c r="C3245" s="68" t="s">
        <v>9</v>
      </c>
      <c r="D3245" s="68" t="s">
        <v>303</v>
      </c>
      <c r="E3245" s="88">
        <f>+IF(ISNUMBER(DATA!H1932),DATA!H1932,"n/a")</f>
        <v>47973.42</v>
      </c>
      <c r="F3245" s="79">
        <f>+IF(ISNUMBER(DATA!I1932),DATA!I1932,"n/a")</f>
        <v>0.17182800000000001</v>
      </c>
      <c r="G3245" s="88">
        <f>+IF(ISNUMBER(DATA!J1932),DATA!J1932,"n/a")</f>
        <v>164154.04999999999</v>
      </c>
      <c r="H3245" s="79">
        <f>+IF(ISNUMBER(DATA!K1932),DATA!K1932,"n/a")</f>
        <v>0.46296100000000001</v>
      </c>
      <c r="I3245" s="88">
        <f>+IF(ISNUMBER(DATA!L1932),DATA!L1932,"n/a")</f>
        <v>318339.48</v>
      </c>
      <c r="J3245" s="79">
        <f>+IF(ISNUMBER(DATA!M1932),DATA!M1932,"n/a")</f>
        <v>0.50610900000000003</v>
      </c>
      <c r="K3245" s="88">
        <f>+IF(ISNUMBER(DATA!N1932),DATA!N1932,"n/a")</f>
        <v>626392.89</v>
      </c>
      <c r="L3245" s="79">
        <f>+IF(ISNUMBER(DATA!O1932),DATA!O1932,"n/a")</f>
        <v>0.69214600000000004</v>
      </c>
      <c r="M3245" s="68"/>
      <c r="N3245" s="68"/>
      <c r="O3245" s="68"/>
      <c r="P3245" s="68"/>
      <c r="Q3245" s="68"/>
      <c r="S3245" s="72"/>
      <c r="U3245" s="72"/>
      <c r="W3245" s="72"/>
      <c r="Y3245" s="72"/>
    </row>
    <row r="3246" spans="1:25" s="71" customFormat="1" x14ac:dyDescent="0.2">
      <c r="A3246" s="68" t="s">
        <v>11</v>
      </c>
      <c r="B3246" s="68" t="s">
        <v>24</v>
      </c>
      <c r="C3246" s="68" t="s">
        <v>9</v>
      </c>
      <c r="D3246" s="68" t="s">
        <v>304</v>
      </c>
      <c r="E3246" s="88">
        <f>+IF(ISNUMBER(DATA!H1933),DATA!H1933,"n/a")</f>
        <v>13364.12</v>
      </c>
      <c r="F3246" s="79">
        <f>+IF(ISNUMBER(DATA!I1933),DATA!I1933,"n/a")</f>
        <v>0.366564</v>
      </c>
      <c r="G3246" s="88">
        <f>+IF(ISNUMBER(DATA!J1933),DATA!J1933,"n/a")</f>
        <v>44548.01</v>
      </c>
      <c r="H3246" s="79">
        <f>+IF(ISNUMBER(DATA!K1933),DATA!K1933,"n/a")</f>
        <v>0.326123</v>
      </c>
      <c r="I3246" s="88">
        <f>+IF(ISNUMBER(DATA!L1933),DATA!L1933,"n/a")</f>
        <v>87253.71</v>
      </c>
      <c r="J3246" s="79">
        <f>+IF(ISNUMBER(DATA!M1933),DATA!M1933,"n/a")</f>
        <v>0.26249600000000001</v>
      </c>
      <c r="K3246" s="88">
        <f>+IF(ISNUMBER(DATA!N1933),DATA!N1933,"n/a")</f>
        <v>153401.79</v>
      </c>
      <c r="L3246" s="79">
        <f>+IF(ISNUMBER(DATA!O1933),DATA!O1933,"n/a")</f>
        <v>0.18923100000000001</v>
      </c>
      <c r="M3246" s="68"/>
      <c r="N3246" s="68"/>
      <c r="O3246" s="68"/>
      <c r="P3246" s="68"/>
      <c r="Q3246" s="68"/>
      <c r="S3246" s="72"/>
      <c r="U3246" s="72"/>
      <c r="W3246" s="72"/>
      <c r="Y3246" s="72"/>
    </row>
    <row r="3247" spans="1:25" s="71" customFormat="1" x14ac:dyDescent="0.2">
      <c r="A3247" s="68" t="s">
        <v>11</v>
      </c>
      <c r="B3247" s="68" t="s">
        <v>24</v>
      </c>
      <c r="C3247" s="68" t="s">
        <v>9</v>
      </c>
      <c r="D3247" s="68" t="s">
        <v>305</v>
      </c>
      <c r="E3247" s="88">
        <f>+IF(ISNUMBER(DATA!H1934),DATA!H1934,"n/a")</f>
        <v>23656.74</v>
      </c>
      <c r="F3247" s="79">
        <f>+IF(ISNUMBER(DATA!I1934),DATA!I1934,"n/a")</f>
        <v>0.323264</v>
      </c>
      <c r="G3247" s="88">
        <f>+IF(ISNUMBER(DATA!J1934),DATA!J1934,"n/a")</f>
        <v>79681.11</v>
      </c>
      <c r="H3247" s="79">
        <f>+IF(ISNUMBER(DATA!K1934),DATA!K1934,"n/a")</f>
        <v>0.32412800000000003</v>
      </c>
      <c r="I3247" s="88">
        <f>+IF(ISNUMBER(DATA!L1934),DATA!L1934,"n/a")</f>
        <v>184534.54</v>
      </c>
      <c r="J3247" s="79">
        <f>+IF(ISNUMBER(DATA!M1934),DATA!M1934,"n/a")</f>
        <v>0.49234600000000001</v>
      </c>
      <c r="K3247" s="88">
        <f>+IF(ISNUMBER(DATA!N1934),DATA!N1934,"n/a")</f>
        <v>333472.21000000002</v>
      </c>
      <c r="L3247" s="79">
        <f>+IF(ISNUMBER(DATA!O1934),DATA!O1934,"n/a")</f>
        <v>0.49584499999999998</v>
      </c>
      <c r="M3247" s="68"/>
      <c r="N3247" s="68"/>
      <c r="O3247" s="68"/>
      <c r="P3247" s="68"/>
      <c r="Q3247" s="68"/>
      <c r="S3247" s="72"/>
      <c r="U3247" s="72"/>
      <c r="W3247" s="72"/>
      <c r="Y3247" s="72"/>
    </row>
    <row r="3248" spans="1:25" s="71" customFormat="1" x14ac:dyDescent="0.2">
      <c r="A3248" s="68" t="s">
        <v>11</v>
      </c>
      <c r="B3248" s="68" t="s">
        <v>24</v>
      </c>
      <c r="C3248" s="68" t="s">
        <v>9</v>
      </c>
      <c r="D3248" s="68" t="s">
        <v>306</v>
      </c>
      <c r="E3248" s="88">
        <f>+IF(ISNUMBER(DATA!H1935),DATA!H1935,"n/a")</f>
        <v>255853.05</v>
      </c>
      <c r="F3248" s="79">
        <f>+IF(ISNUMBER(DATA!I1935),DATA!I1935,"n/a")</f>
        <v>4.4568999999999998E-2</v>
      </c>
      <c r="G3248" s="88">
        <f>+IF(ISNUMBER(DATA!J1935),DATA!J1935,"n/a")</f>
        <v>911501.82</v>
      </c>
      <c r="H3248" s="79">
        <f>+IF(ISNUMBER(DATA!K1935),DATA!K1935,"n/a")</f>
        <v>8.5079000000000002E-2</v>
      </c>
      <c r="I3248" s="88">
        <f>+IF(ISNUMBER(DATA!L1935),DATA!L1935,"n/a")</f>
        <v>1707965.91</v>
      </c>
      <c r="J3248" s="79">
        <f>+IF(ISNUMBER(DATA!M1935),DATA!M1935,"n/a")</f>
        <v>0.100609</v>
      </c>
      <c r="K3248" s="88">
        <f>+IF(ISNUMBER(DATA!N1935),DATA!N1935,"n/a")</f>
        <v>3221223.28</v>
      </c>
      <c r="L3248" s="79">
        <f>+IF(ISNUMBER(DATA!O1935),DATA!O1935,"n/a")</f>
        <v>0.14618100000000001</v>
      </c>
      <c r="M3248" s="68"/>
      <c r="N3248" s="68"/>
      <c r="O3248" s="68"/>
      <c r="P3248" s="68"/>
      <c r="Q3248" s="68"/>
      <c r="S3248" s="72"/>
      <c r="U3248" s="72"/>
      <c r="W3248" s="72"/>
      <c r="Y3248" s="72"/>
    </row>
    <row r="3249" spans="1:25" s="71" customFormat="1" x14ac:dyDescent="0.2">
      <c r="A3249" s="68" t="s">
        <v>11</v>
      </c>
      <c r="B3249" s="68" t="s">
        <v>24</v>
      </c>
      <c r="C3249" s="68" t="s">
        <v>9</v>
      </c>
      <c r="D3249" s="68" t="s">
        <v>307</v>
      </c>
      <c r="E3249" s="88">
        <f>+IF(ISNUMBER(DATA!H1936),DATA!H1936,"n/a")</f>
        <v>55871.49</v>
      </c>
      <c r="F3249" s="79">
        <f>+IF(ISNUMBER(DATA!I1936),DATA!I1936,"n/a")</f>
        <v>0.13358</v>
      </c>
      <c r="G3249" s="88">
        <f>+IF(ISNUMBER(DATA!J1936),DATA!J1936,"n/a")</f>
        <v>194627.98</v>
      </c>
      <c r="H3249" s="79">
        <f>+IF(ISNUMBER(DATA!K1936),DATA!K1936,"n/a")</f>
        <v>0.15288299999999999</v>
      </c>
      <c r="I3249" s="88">
        <f>+IF(ISNUMBER(DATA!L1936),DATA!L1936,"n/a")</f>
        <v>376101.99</v>
      </c>
      <c r="J3249" s="79">
        <f>+IF(ISNUMBER(DATA!M1936),DATA!M1936,"n/a")</f>
        <v>0.19469500000000001</v>
      </c>
      <c r="K3249" s="88">
        <f>+IF(ISNUMBER(DATA!N1936),DATA!N1936,"n/a")</f>
        <v>698806.39</v>
      </c>
      <c r="L3249" s="79">
        <f>+IF(ISNUMBER(DATA!O1936),DATA!O1936,"n/a")</f>
        <v>0.27046399999999998</v>
      </c>
      <c r="M3249" s="68"/>
      <c r="N3249" s="68"/>
      <c r="O3249" s="68"/>
      <c r="P3249" s="68"/>
      <c r="Q3249" s="68"/>
      <c r="S3249" s="72"/>
      <c r="U3249" s="72"/>
      <c r="W3249" s="72"/>
      <c r="Y3249" s="72"/>
    </row>
    <row r="3250" spans="1:25" s="71" customFormat="1" x14ac:dyDescent="0.2">
      <c r="A3250" s="68" t="s">
        <v>11</v>
      </c>
      <c r="B3250" s="68" t="s">
        <v>24</v>
      </c>
      <c r="C3250" s="68" t="s">
        <v>9</v>
      </c>
      <c r="D3250" s="68" t="s">
        <v>308</v>
      </c>
      <c r="E3250" s="88">
        <f>+IF(ISNUMBER(DATA!H1937),DATA!H1937,"n/a")</f>
        <v>7232.23</v>
      </c>
      <c r="F3250" s="79">
        <f>+IF(ISNUMBER(DATA!I1937),DATA!I1937,"n/a")</f>
        <v>0.43325399999999997</v>
      </c>
      <c r="G3250" s="88">
        <f>+IF(ISNUMBER(DATA!J1937),DATA!J1937,"n/a")</f>
        <v>25251.41</v>
      </c>
      <c r="H3250" s="79">
        <f>+IF(ISNUMBER(DATA!K1937),DATA!K1937,"n/a")</f>
        <v>0.260604</v>
      </c>
      <c r="I3250" s="88">
        <f>+IF(ISNUMBER(DATA!L1937),DATA!L1937,"n/a")</f>
        <v>53456.43</v>
      </c>
      <c r="J3250" s="79">
        <f>+IF(ISNUMBER(DATA!M1937),DATA!M1937,"n/a")</f>
        <v>0.32837100000000002</v>
      </c>
      <c r="K3250" s="88">
        <f>+IF(ISNUMBER(DATA!N1937),DATA!N1937,"n/a")</f>
        <v>95595.67</v>
      </c>
      <c r="L3250" s="79">
        <f>+IF(ISNUMBER(DATA!O1937),DATA!O1937,"n/a")</f>
        <v>0.27729300000000001</v>
      </c>
      <c r="M3250" s="68"/>
      <c r="N3250" s="68"/>
      <c r="O3250" s="68"/>
      <c r="P3250" s="68"/>
      <c r="Q3250" s="68"/>
      <c r="S3250" s="72"/>
      <c r="U3250" s="72"/>
      <c r="W3250" s="72"/>
      <c r="Y3250" s="72"/>
    </row>
    <row r="3251" spans="1:25" s="71" customFormat="1" x14ac:dyDescent="0.2">
      <c r="A3251" s="68" t="s">
        <v>11</v>
      </c>
      <c r="B3251" s="68" t="s">
        <v>24</v>
      </c>
      <c r="C3251" s="68" t="s">
        <v>9</v>
      </c>
      <c r="D3251" s="68" t="s">
        <v>309</v>
      </c>
      <c r="E3251" s="88">
        <f>+IF(ISNUMBER(DATA!H1938),DATA!H1938,"n/a")</f>
        <v>34380.49</v>
      </c>
      <c r="F3251" s="79">
        <f>+IF(ISNUMBER(DATA!I1938),DATA!I1938,"n/a")</f>
        <v>0.217473</v>
      </c>
      <c r="G3251" s="88">
        <f>+IF(ISNUMBER(DATA!J1938),DATA!J1938,"n/a")</f>
        <v>116862.27</v>
      </c>
      <c r="H3251" s="79">
        <f>+IF(ISNUMBER(DATA!K1938),DATA!K1938,"n/a")</f>
        <v>0.23374900000000001</v>
      </c>
      <c r="I3251" s="88">
        <f>+IF(ISNUMBER(DATA!L1938),DATA!L1938,"n/a")</f>
        <v>232700.59</v>
      </c>
      <c r="J3251" s="79">
        <f>+IF(ISNUMBER(DATA!M1938),DATA!M1938,"n/a")</f>
        <v>0.27254800000000001</v>
      </c>
      <c r="K3251" s="88">
        <f>+IF(ISNUMBER(DATA!N1938),DATA!N1938,"n/a")</f>
        <v>450999.57</v>
      </c>
      <c r="L3251" s="79">
        <f>+IF(ISNUMBER(DATA!O1938),DATA!O1938,"n/a")</f>
        <v>0.23921799999999999</v>
      </c>
      <c r="M3251" s="68"/>
      <c r="N3251" s="68"/>
      <c r="O3251" s="68"/>
      <c r="P3251" s="68"/>
      <c r="Q3251" s="68"/>
      <c r="S3251" s="72"/>
      <c r="U3251" s="72"/>
      <c r="W3251" s="72"/>
      <c r="Y3251" s="72"/>
    </row>
    <row r="3252" spans="1:25" s="71" customFormat="1" x14ac:dyDescent="0.2">
      <c r="A3252" s="68" t="s">
        <v>11</v>
      </c>
      <c r="B3252" s="68" t="s">
        <v>24</v>
      </c>
      <c r="C3252" s="68" t="s">
        <v>9</v>
      </c>
      <c r="D3252" s="68" t="s">
        <v>310</v>
      </c>
      <c r="E3252" s="88">
        <f>+IF(ISNUMBER(DATA!H1939),DATA!H1939,"n/a")</f>
        <v>19035.150000000001</v>
      </c>
      <c r="F3252" s="79">
        <f>+IF(ISNUMBER(DATA!I1939),DATA!I1939,"n/a")</f>
        <v>0.10607</v>
      </c>
      <c r="G3252" s="88">
        <f>+IF(ISNUMBER(DATA!J1939),DATA!J1939,"n/a")</f>
        <v>66870.36</v>
      </c>
      <c r="H3252" s="79">
        <f>+IF(ISNUMBER(DATA!K1939),DATA!K1939,"n/a")</f>
        <v>0.18488399999999999</v>
      </c>
      <c r="I3252" s="88">
        <f>+IF(ISNUMBER(DATA!L1939),DATA!L1939,"n/a")</f>
        <v>149264.47</v>
      </c>
      <c r="J3252" s="79">
        <f>+IF(ISNUMBER(DATA!M1939),DATA!M1939,"n/a")</f>
        <v>0.22898499999999999</v>
      </c>
      <c r="K3252" s="88">
        <f>+IF(ISNUMBER(DATA!N1939),DATA!N1939,"n/a")</f>
        <v>277842.83</v>
      </c>
      <c r="L3252" s="79">
        <f>+IF(ISNUMBER(DATA!O1939),DATA!O1939,"n/a")</f>
        <v>0.229578</v>
      </c>
      <c r="M3252" s="68"/>
      <c r="N3252" s="68"/>
      <c r="O3252" s="68"/>
      <c r="P3252" s="68"/>
      <c r="Q3252" s="68"/>
      <c r="S3252" s="72"/>
      <c r="U3252" s="72"/>
      <c r="W3252" s="72"/>
      <c r="Y3252" s="72"/>
    </row>
    <row r="3253" spans="1:25" s="71" customFormat="1" x14ac:dyDescent="0.2">
      <c r="A3253" s="68" t="s">
        <v>11</v>
      </c>
      <c r="B3253" s="68" t="s">
        <v>24</v>
      </c>
      <c r="C3253" s="68" t="s">
        <v>9</v>
      </c>
      <c r="D3253" s="68" t="s">
        <v>311</v>
      </c>
      <c r="E3253" s="88">
        <f>+IF(ISNUMBER(DATA!H1940),DATA!H1940,"n/a")</f>
        <v>66013.33</v>
      </c>
      <c r="F3253" s="79">
        <f>+IF(ISNUMBER(DATA!I1940),DATA!I1940,"n/a")</f>
        <v>-3.2966000000000002E-2</v>
      </c>
      <c r="G3253" s="88">
        <f>+IF(ISNUMBER(DATA!J1940),DATA!J1940,"n/a")</f>
        <v>231021.74</v>
      </c>
      <c r="H3253" s="79">
        <f>+IF(ISNUMBER(DATA!K1940),DATA!K1940,"n/a")</f>
        <v>-8.1156000000000006E-2</v>
      </c>
      <c r="I3253" s="88">
        <f>+IF(ISNUMBER(DATA!L1940),DATA!L1940,"n/a")</f>
        <v>466201.99</v>
      </c>
      <c r="J3253" s="79">
        <f>+IF(ISNUMBER(DATA!M1940),DATA!M1940,"n/a")</f>
        <v>-7.0039999999999998E-3</v>
      </c>
      <c r="K3253" s="88">
        <f>+IF(ISNUMBER(DATA!N1940),DATA!N1940,"n/a")</f>
        <v>963329.13</v>
      </c>
      <c r="L3253" s="79">
        <f>+IF(ISNUMBER(DATA!O1940),DATA!O1940,"n/a")</f>
        <v>0.134634</v>
      </c>
      <c r="M3253" s="68"/>
      <c r="N3253" s="68"/>
      <c r="O3253" s="68"/>
      <c r="P3253" s="68"/>
      <c r="Q3253" s="68"/>
      <c r="S3253" s="72"/>
      <c r="U3253" s="72"/>
      <c r="W3253" s="72"/>
      <c r="Y3253" s="72"/>
    </row>
    <row r="3254" spans="1:25" s="71" customFormat="1" x14ac:dyDescent="0.2">
      <c r="A3254" s="68" t="s">
        <v>11</v>
      </c>
      <c r="B3254" s="68" t="s">
        <v>24</v>
      </c>
      <c r="C3254" s="68" t="s">
        <v>9</v>
      </c>
      <c r="D3254" s="68" t="s">
        <v>312</v>
      </c>
      <c r="E3254" s="88">
        <f>+IF(ISNUMBER(DATA!H1941),DATA!H1941,"n/a")</f>
        <v>40003.599999999999</v>
      </c>
      <c r="F3254" s="79">
        <f>+IF(ISNUMBER(DATA!I1941),DATA!I1941,"n/a")</f>
        <v>3.8033999999999998E-2</v>
      </c>
      <c r="G3254" s="88">
        <f>+IF(ISNUMBER(DATA!J1941),DATA!J1941,"n/a")</f>
        <v>136854.67000000001</v>
      </c>
      <c r="H3254" s="79">
        <f>+IF(ISNUMBER(DATA!K1941),DATA!K1941,"n/a")</f>
        <v>0.116704</v>
      </c>
      <c r="I3254" s="88">
        <f>+IF(ISNUMBER(DATA!L1941),DATA!L1941,"n/a")</f>
        <v>303073.34999999998</v>
      </c>
      <c r="J3254" s="79">
        <f>+IF(ISNUMBER(DATA!M1941),DATA!M1941,"n/a")</f>
        <v>0.21954499999999999</v>
      </c>
      <c r="K3254" s="88">
        <f>+IF(ISNUMBER(DATA!N1941),DATA!N1941,"n/a")</f>
        <v>607237.56000000006</v>
      </c>
      <c r="L3254" s="79">
        <f>+IF(ISNUMBER(DATA!O1941),DATA!O1941,"n/a")</f>
        <v>0.47398299999999999</v>
      </c>
      <c r="M3254" s="68"/>
      <c r="N3254" s="68"/>
      <c r="O3254" s="68"/>
      <c r="P3254" s="68"/>
      <c r="Q3254" s="68"/>
      <c r="S3254" s="72"/>
      <c r="U3254" s="72"/>
      <c r="W3254" s="72"/>
      <c r="Y3254" s="72"/>
    </row>
    <row r="3255" spans="1:25" s="71" customFormat="1" x14ac:dyDescent="0.2">
      <c r="A3255" s="68" t="s">
        <v>11</v>
      </c>
      <c r="B3255" s="68" t="s">
        <v>24</v>
      </c>
      <c r="C3255" s="68" t="s">
        <v>9</v>
      </c>
      <c r="D3255" s="68" t="s">
        <v>313</v>
      </c>
      <c r="E3255" s="88">
        <f>+IF(ISNUMBER(DATA!H1942),DATA!H1942,"n/a")</f>
        <v>25794.799999999999</v>
      </c>
      <c r="F3255" s="79">
        <f>+IF(ISNUMBER(DATA!I1942),DATA!I1942,"n/a")</f>
        <v>0.18593799999999999</v>
      </c>
      <c r="G3255" s="88">
        <f>+IF(ISNUMBER(DATA!J1942),DATA!J1942,"n/a")</f>
        <v>107230.1</v>
      </c>
      <c r="H3255" s="79">
        <f>+IF(ISNUMBER(DATA!K1942),DATA!K1942,"n/a")</f>
        <v>0.195049</v>
      </c>
      <c r="I3255" s="88">
        <f>+IF(ISNUMBER(DATA!L1942),DATA!L1942,"n/a")</f>
        <v>200347.35</v>
      </c>
      <c r="J3255" s="79">
        <f>+IF(ISNUMBER(DATA!M1942),DATA!M1942,"n/a")</f>
        <v>0.23332700000000001</v>
      </c>
      <c r="K3255" s="88">
        <f>+IF(ISNUMBER(DATA!N1942),DATA!N1942,"n/a")</f>
        <v>370950.55</v>
      </c>
      <c r="L3255" s="79">
        <f>+IF(ISNUMBER(DATA!O1942),DATA!O1942,"n/a")</f>
        <v>0.236569</v>
      </c>
      <c r="M3255" s="68"/>
      <c r="N3255" s="68"/>
      <c r="O3255" s="68"/>
      <c r="P3255" s="68"/>
      <c r="Q3255" s="68"/>
      <c r="S3255" s="72"/>
      <c r="U3255" s="72"/>
      <c r="W3255" s="72"/>
      <c r="Y3255" s="72"/>
    </row>
    <row r="3256" spans="1:25" s="71" customFormat="1" x14ac:dyDescent="0.2">
      <c r="A3256" s="68" t="s">
        <v>11</v>
      </c>
      <c r="B3256" s="68" t="s">
        <v>24</v>
      </c>
      <c r="C3256" s="68" t="s">
        <v>9</v>
      </c>
      <c r="D3256" s="68" t="s">
        <v>314</v>
      </c>
      <c r="E3256" s="88">
        <f>+IF(ISNUMBER(DATA!H1943),DATA!H1943,"n/a")</f>
        <v>64068.55</v>
      </c>
      <c r="F3256" s="79">
        <f>+IF(ISNUMBER(DATA!I1943),DATA!I1943,"n/a")</f>
        <v>0.28370299999999998</v>
      </c>
      <c r="G3256" s="88">
        <f>+IF(ISNUMBER(DATA!J1943),DATA!J1943,"n/a")</f>
        <v>218753.25</v>
      </c>
      <c r="H3256" s="79">
        <f>+IF(ISNUMBER(DATA!K1943),DATA!K1943,"n/a")</f>
        <v>0.390899</v>
      </c>
      <c r="I3256" s="88">
        <f>+IF(ISNUMBER(DATA!L1943),DATA!L1943,"n/a")</f>
        <v>432579.36</v>
      </c>
      <c r="J3256" s="79">
        <f>+IF(ISNUMBER(DATA!M1943),DATA!M1943,"n/a")</f>
        <v>0.38524900000000001</v>
      </c>
      <c r="K3256" s="88">
        <f>+IF(ISNUMBER(DATA!N1943),DATA!N1943,"n/a")</f>
        <v>815141.67</v>
      </c>
      <c r="L3256" s="79">
        <f>+IF(ISNUMBER(DATA!O1943),DATA!O1943,"n/a")</f>
        <v>0.39979700000000001</v>
      </c>
      <c r="M3256" s="68"/>
      <c r="N3256" s="68"/>
      <c r="O3256" s="68"/>
      <c r="P3256" s="68"/>
      <c r="Q3256" s="68"/>
      <c r="S3256" s="72"/>
      <c r="U3256" s="72"/>
      <c r="W3256" s="72"/>
      <c r="Y3256" s="72"/>
    </row>
    <row r="3257" spans="1:25" s="71" customFormat="1" x14ac:dyDescent="0.2">
      <c r="A3257" s="68" t="s">
        <v>11</v>
      </c>
      <c r="B3257" s="68" t="s">
        <v>24</v>
      </c>
      <c r="C3257" s="68" t="s">
        <v>9</v>
      </c>
      <c r="D3257" s="68" t="s">
        <v>315</v>
      </c>
      <c r="E3257" s="88">
        <f>+IF(ISNUMBER(DATA!H1944),DATA!H1944,"n/a")</f>
        <v>21440.71</v>
      </c>
      <c r="F3257" s="79">
        <f>+IF(ISNUMBER(DATA!I1944),DATA!I1944,"n/a")</f>
        <v>9.1229000000000005E-2</v>
      </c>
      <c r="G3257" s="88">
        <f>+IF(ISNUMBER(DATA!J1944),DATA!J1944,"n/a")</f>
        <v>72357.62</v>
      </c>
      <c r="H3257" s="79">
        <f>+IF(ISNUMBER(DATA!K1944),DATA!K1944,"n/a")</f>
        <v>7.5921000000000002E-2</v>
      </c>
      <c r="I3257" s="88">
        <f>+IF(ISNUMBER(DATA!L1944),DATA!L1944,"n/a")</f>
        <v>152613.37</v>
      </c>
      <c r="J3257" s="79">
        <f>+IF(ISNUMBER(DATA!M1944),DATA!M1944,"n/a")</f>
        <v>0.18909200000000001</v>
      </c>
      <c r="K3257" s="88">
        <f>+IF(ISNUMBER(DATA!N1944),DATA!N1944,"n/a")</f>
        <v>302798.5</v>
      </c>
      <c r="L3257" s="79">
        <f>+IF(ISNUMBER(DATA!O1944),DATA!O1944,"n/a")</f>
        <v>0.32657599999999998</v>
      </c>
      <c r="M3257" s="68"/>
      <c r="N3257" s="68"/>
      <c r="O3257" s="68"/>
      <c r="P3257" s="68"/>
      <c r="Q3257" s="68"/>
      <c r="S3257" s="72"/>
      <c r="U3257" s="72"/>
      <c r="W3257" s="72"/>
      <c r="Y3257" s="72"/>
    </row>
    <row r="3258" spans="1:25" s="71" customFormat="1" x14ac:dyDescent="0.2">
      <c r="A3258" s="68" t="s">
        <v>11</v>
      </c>
      <c r="B3258" s="68" t="s">
        <v>24</v>
      </c>
      <c r="C3258" s="68" t="s">
        <v>9</v>
      </c>
      <c r="D3258" s="68" t="s">
        <v>316</v>
      </c>
      <c r="E3258" s="88">
        <f>+IF(ISNUMBER(DATA!H1945),DATA!H1945,"n/a")</f>
        <v>24948.55</v>
      </c>
      <c r="F3258" s="79">
        <f>+IF(ISNUMBER(DATA!I1945),DATA!I1945,"n/a")</f>
        <v>0.230099</v>
      </c>
      <c r="G3258" s="88">
        <f>+IF(ISNUMBER(DATA!J1945),DATA!J1945,"n/a")</f>
        <v>83884.38</v>
      </c>
      <c r="H3258" s="79">
        <f>+IF(ISNUMBER(DATA!K1945),DATA!K1945,"n/a")</f>
        <v>0.187807</v>
      </c>
      <c r="I3258" s="88">
        <f>+IF(ISNUMBER(DATA!L1945),DATA!L1945,"n/a")</f>
        <v>177203.37</v>
      </c>
      <c r="J3258" s="79">
        <f>+IF(ISNUMBER(DATA!M1945),DATA!M1945,"n/a")</f>
        <v>0.32290999999999997</v>
      </c>
      <c r="K3258" s="88">
        <f>+IF(ISNUMBER(DATA!N1945),DATA!N1945,"n/a")</f>
        <v>349717.22</v>
      </c>
      <c r="L3258" s="79">
        <f>+IF(ISNUMBER(DATA!O1945),DATA!O1945,"n/a")</f>
        <v>0.44530799999999998</v>
      </c>
      <c r="M3258" s="68"/>
      <c r="N3258" s="68"/>
      <c r="O3258" s="68"/>
      <c r="P3258" s="68"/>
      <c r="Q3258" s="68"/>
      <c r="S3258" s="72"/>
      <c r="U3258" s="72"/>
      <c r="W3258" s="72"/>
      <c r="Y3258" s="72"/>
    </row>
    <row r="3259" spans="1:25" s="71" customFormat="1" x14ac:dyDescent="0.2">
      <c r="A3259" s="68" t="s">
        <v>11</v>
      </c>
      <c r="B3259" s="68" t="s">
        <v>24</v>
      </c>
      <c r="C3259" s="68" t="s">
        <v>9</v>
      </c>
      <c r="D3259" s="68" t="s">
        <v>317</v>
      </c>
      <c r="E3259" s="88">
        <f>+IF(ISNUMBER(DATA!H1946),DATA!H1946,"n/a")</f>
        <v>13237.88</v>
      </c>
      <c r="F3259" s="79">
        <f>+IF(ISNUMBER(DATA!I1946),DATA!I1946,"n/a")</f>
        <v>4.1902000000000002E-2</v>
      </c>
      <c r="G3259" s="88">
        <f>+IF(ISNUMBER(DATA!J1946),DATA!J1946,"n/a")</f>
        <v>47405.49</v>
      </c>
      <c r="H3259" s="79">
        <f>+IF(ISNUMBER(DATA!K1946),DATA!K1946,"n/a")</f>
        <v>4.1082E-2</v>
      </c>
      <c r="I3259" s="88">
        <f>+IF(ISNUMBER(DATA!L1946),DATA!L1946,"n/a")</f>
        <v>99933.51</v>
      </c>
      <c r="J3259" s="79">
        <f>+IF(ISNUMBER(DATA!M1946),DATA!M1946,"n/a")</f>
        <v>0.155165</v>
      </c>
      <c r="K3259" s="88">
        <f>+IF(ISNUMBER(DATA!N1946),DATA!N1946,"n/a")</f>
        <v>196833.1</v>
      </c>
      <c r="L3259" s="79">
        <f>+IF(ISNUMBER(DATA!O1946),DATA!O1946,"n/a")</f>
        <v>0.27964</v>
      </c>
      <c r="M3259" s="68"/>
      <c r="N3259" s="68"/>
      <c r="O3259" s="68"/>
      <c r="P3259" s="68"/>
      <c r="Q3259" s="68"/>
      <c r="S3259" s="72"/>
      <c r="U3259" s="72"/>
      <c r="W3259" s="72"/>
      <c r="Y3259" s="72"/>
    </row>
    <row r="3260" spans="1:25" s="71" customFormat="1" x14ac:dyDescent="0.2">
      <c r="A3260" s="68" t="s">
        <v>11</v>
      </c>
      <c r="B3260" s="68" t="s">
        <v>24</v>
      </c>
      <c r="C3260" s="68" t="s">
        <v>9</v>
      </c>
      <c r="D3260" s="68" t="s">
        <v>318</v>
      </c>
      <c r="E3260" s="88">
        <f>+IF(ISNUMBER(DATA!H1947),DATA!H1947,"n/a")</f>
        <v>24604.06</v>
      </c>
      <c r="F3260" s="79">
        <f>+IF(ISNUMBER(DATA!I1947),DATA!I1947,"n/a")</f>
        <v>-0.16336000000000001</v>
      </c>
      <c r="G3260" s="88">
        <f>+IF(ISNUMBER(DATA!J1947),DATA!J1947,"n/a")</f>
        <v>80944.929999999993</v>
      </c>
      <c r="H3260" s="79">
        <f>+IF(ISNUMBER(DATA!K1947),DATA!K1947,"n/a")</f>
        <v>-0.221639</v>
      </c>
      <c r="I3260" s="88">
        <f>+IF(ISNUMBER(DATA!L1947),DATA!L1947,"n/a")</f>
        <v>171542.86</v>
      </c>
      <c r="J3260" s="79">
        <f>+IF(ISNUMBER(DATA!M1947),DATA!M1947,"n/a")</f>
        <v>-0.18807699999999999</v>
      </c>
      <c r="K3260" s="88">
        <f>+IF(ISNUMBER(DATA!N1947),DATA!N1947,"n/a")</f>
        <v>370460.97</v>
      </c>
      <c r="L3260" s="79">
        <f>+IF(ISNUMBER(DATA!O1947),DATA!O1947,"n/a")</f>
        <v>-9.7292000000000003E-2</v>
      </c>
      <c r="M3260" s="68"/>
      <c r="N3260" s="68"/>
      <c r="O3260" s="68"/>
      <c r="P3260" s="68"/>
      <c r="Q3260" s="68"/>
      <c r="S3260" s="72"/>
      <c r="U3260" s="72"/>
      <c r="W3260" s="72"/>
      <c r="Y3260" s="72"/>
    </row>
    <row r="3261" spans="1:25" s="71" customFormat="1" x14ac:dyDescent="0.2">
      <c r="A3261" s="68" t="s">
        <v>11</v>
      </c>
      <c r="B3261" s="68" t="s">
        <v>24</v>
      </c>
      <c r="C3261" s="68" t="s">
        <v>9</v>
      </c>
      <c r="D3261" s="68" t="s">
        <v>319</v>
      </c>
      <c r="E3261" s="88">
        <f>+IF(ISNUMBER(DATA!H1948),DATA!H1948,"n/a")</f>
        <v>12129.1</v>
      </c>
      <c r="F3261" s="79">
        <f>+IF(ISNUMBER(DATA!I1948),DATA!I1948,"n/a")</f>
        <v>0.246699</v>
      </c>
      <c r="G3261" s="88">
        <f>+IF(ISNUMBER(DATA!J1948),DATA!J1948,"n/a")</f>
        <v>42654.45</v>
      </c>
      <c r="H3261" s="79">
        <f>+IF(ISNUMBER(DATA!K1948),DATA!K1948,"n/a")</f>
        <v>0.22312299999999999</v>
      </c>
      <c r="I3261" s="88">
        <f>+IF(ISNUMBER(DATA!L1948),DATA!L1948,"n/a")</f>
        <v>88095.09</v>
      </c>
      <c r="J3261" s="79">
        <f>+IF(ISNUMBER(DATA!M1948),DATA!M1948,"n/a")</f>
        <v>0.26577200000000001</v>
      </c>
      <c r="K3261" s="88">
        <f>+IF(ISNUMBER(DATA!N1948),DATA!N1948,"n/a")</f>
        <v>165417.81</v>
      </c>
      <c r="L3261" s="79">
        <f>+IF(ISNUMBER(DATA!O1948),DATA!O1948,"n/a")</f>
        <v>0.30396000000000001</v>
      </c>
      <c r="M3261" s="68"/>
      <c r="N3261" s="68"/>
      <c r="O3261" s="68"/>
      <c r="P3261" s="68"/>
      <c r="Q3261" s="68"/>
      <c r="S3261" s="72"/>
      <c r="U3261" s="72"/>
      <c r="W3261" s="72"/>
      <c r="Y3261" s="72"/>
    </row>
    <row r="3262" spans="1:25" s="71" customFormat="1" x14ac:dyDescent="0.2">
      <c r="A3262" s="68" t="s">
        <v>11</v>
      </c>
      <c r="B3262" s="68" t="s">
        <v>24</v>
      </c>
      <c r="C3262" s="68" t="s">
        <v>9</v>
      </c>
      <c r="D3262" s="68" t="s">
        <v>320</v>
      </c>
      <c r="E3262" s="88">
        <f>+IF(ISNUMBER(DATA!H1949),DATA!H1949,"n/a")</f>
        <v>28635.67</v>
      </c>
      <c r="F3262" s="79">
        <f>+IF(ISNUMBER(DATA!I1949),DATA!I1949,"n/a")</f>
        <v>8.2530999999999993E-2</v>
      </c>
      <c r="G3262" s="88">
        <f>+IF(ISNUMBER(DATA!J1949),DATA!J1949,"n/a")</f>
        <v>94930.27</v>
      </c>
      <c r="H3262" s="79">
        <f>+IF(ISNUMBER(DATA!K1949),DATA!K1949,"n/a")</f>
        <v>6.0464999999999998E-2</v>
      </c>
      <c r="I3262" s="88">
        <f>+IF(ISNUMBER(DATA!L1949),DATA!L1949,"n/a")</f>
        <v>194348.61</v>
      </c>
      <c r="J3262" s="79">
        <f>+IF(ISNUMBER(DATA!M1949),DATA!M1949,"n/a")</f>
        <v>0.111538</v>
      </c>
      <c r="K3262" s="88">
        <f>+IF(ISNUMBER(DATA!N1949),DATA!N1949,"n/a")</f>
        <v>377189.54</v>
      </c>
      <c r="L3262" s="79">
        <f>+IF(ISNUMBER(DATA!O1949),DATA!O1949,"n/a")</f>
        <v>0.108899</v>
      </c>
      <c r="M3262" s="68"/>
      <c r="N3262" s="68"/>
      <c r="O3262" s="68"/>
      <c r="P3262" s="68"/>
      <c r="Q3262" s="68"/>
      <c r="S3262" s="72"/>
      <c r="U3262" s="72"/>
      <c r="W3262" s="72"/>
      <c r="Y3262" s="72"/>
    </row>
    <row r="3263" spans="1:25" s="71" customFormat="1" x14ac:dyDescent="0.2">
      <c r="A3263" s="68" t="s">
        <v>11</v>
      </c>
      <c r="B3263" s="68" t="s">
        <v>24</v>
      </c>
      <c r="C3263" s="68" t="s">
        <v>9</v>
      </c>
      <c r="D3263" s="68" t="s">
        <v>321</v>
      </c>
      <c r="E3263" s="88">
        <f>+IF(ISNUMBER(DATA!H1950),DATA!H1950,"n/a")</f>
        <v>42813.51</v>
      </c>
      <c r="F3263" s="79">
        <f>+IF(ISNUMBER(DATA!I1950),DATA!I1950,"n/a")</f>
        <v>-0.36524699999999999</v>
      </c>
      <c r="G3263" s="88">
        <f>+IF(ISNUMBER(DATA!J1950),DATA!J1950,"n/a")</f>
        <v>145366.72</v>
      </c>
      <c r="H3263" s="79">
        <f>+IF(ISNUMBER(DATA!K1950),DATA!K1950,"n/a")</f>
        <v>-0.36626199999999998</v>
      </c>
      <c r="I3263" s="88">
        <f>+IF(ISNUMBER(DATA!L1950),DATA!L1950,"n/a")</f>
        <v>298624.65000000002</v>
      </c>
      <c r="J3263" s="79">
        <f>+IF(ISNUMBER(DATA!M1950),DATA!M1950,"n/a")</f>
        <v>-0.34895399999999999</v>
      </c>
      <c r="K3263" s="88">
        <f>+IF(ISNUMBER(DATA!N1950),DATA!N1950,"n/a")</f>
        <v>686081.61</v>
      </c>
      <c r="L3263" s="79">
        <f>+IF(ISNUMBER(DATA!O1950),DATA!O1950,"n/a")</f>
        <v>-0.250554</v>
      </c>
      <c r="M3263" s="68"/>
      <c r="N3263" s="68"/>
      <c r="O3263" s="68"/>
      <c r="P3263" s="68"/>
      <c r="Q3263" s="68"/>
      <c r="S3263" s="72"/>
      <c r="U3263" s="72"/>
      <c r="W3263" s="72"/>
      <c r="Y3263" s="72"/>
    </row>
    <row r="3264" spans="1:25" s="71" customFormat="1" x14ac:dyDescent="0.2">
      <c r="A3264" s="68" t="s">
        <v>11</v>
      </c>
      <c r="B3264" s="68" t="s">
        <v>24</v>
      </c>
      <c r="C3264" s="68" t="s">
        <v>9</v>
      </c>
      <c r="D3264" s="68" t="s">
        <v>322</v>
      </c>
      <c r="E3264" s="88">
        <f>+IF(ISNUMBER(DATA!H1951),DATA!H1951,"n/a")</f>
        <v>66583.759999999995</v>
      </c>
      <c r="F3264" s="79">
        <f>+IF(ISNUMBER(DATA!I1951),DATA!I1951,"n/a")</f>
        <v>0.199321</v>
      </c>
      <c r="G3264" s="88">
        <f>+IF(ISNUMBER(DATA!J1951),DATA!J1951,"n/a")</f>
        <v>226435.56</v>
      </c>
      <c r="H3264" s="79">
        <f>+IF(ISNUMBER(DATA!K1951),DATA!K1951,"n/a")</f>
        <v>0.19758999999999999</v>
      </c>
      <c r="I3264" s="88">
        <f>+IF(ISNUMBER(DATA!L1951),DATA!L1951,"n/a")</f>
        <v>457351.03</v>
      </c>
      <c r="J3264" s="79">
        <f>+IF(ISNUMBER(DATA!M1951),DATA!M1951,"n/a")</f>
        <v>0.186367</v>
      </c>
      <c r="K3264" s="88">
        <f>+IF(ISNUMBER(DATA!N1951),DATA!N1951,"n/a")</f>
        <v>884753.43</v>
      </c>
      <c r="L3264" s="79">
        <f>+IF(ISNUMBER(DATA!O1951),DATA!O1951,"n/a")</f>
        <v>0.17957100000000001</v>
      </c>
      <c r="M3264" s="68"/>
      <c r="N3264" s="68"/>
      <c r="O3264" s="68"/>
      <c r="P3264" s="68"/>
      <c r="Q3264" s="68"/>
      <c r="S3264" s="72"/>
      <c r="U3264" s="72"/>
      <c r="W3264" s="72"/>
      <c r="Y3264" s="72"/>
    </row>
    <row r="3265" spans="1:25" s="71" customFormat="1" x14ac:dyDescent="0.2">
      <c r="A3265" s="68" t="s">
        <v>11</v>
      </c>
      <c r="B3265" s="68" t="s">
        <v>24</v>
      </c>
      <c r="C3265" s="68" t="s">
        <v>9</v>
      </c>
      <c r="D3265" s="68" t="s">
        <v>323</v>
      </c>
      <c r="E3265" s="88">
        <f>+IF(ISNUMBER(DATA!H1952),DATA!H1952,"n/a")</f>
        <v>34584.269999999997</v>
      </c>
      <c r="F3265" s="79">
        <f>+IF(ISNUMBER(DATA!I1952),DATA!I1952,"n/a")</f>
        <v>0.13503000000000001</v>
      </c>
      <c r="G3265" s="88">
        <f>+IF(ISNUMBER(DATA!J1952),DATA!J1952,"n/a")</f>
        <v>118577.72</v>
      </c>
      <c r="H3265" s="79">
        <f>+IF(ISNUMBER(DATA!K1952),DATA!K1952,"n/a")</f>
        <v>0.16680200000000001</v>
      </c>
      <c r="I3265" s="88">
        <f>+IF(ISNUMBER(DATA!L1952),DATA!L1952,"n/a")</f>
        <v>243821.19</v>
      </c>
      <c r="J3265" s="79">
        <f>+IF(ISNUMBER(DATA!M1952),DATA!M1952,"n/a")</f>
        <v>0.27486100000000002</v>
      </c>
      <c r="K3265" s="88">
        <f>+IF(ISNUMBER(DATA!N1952),DATA!N1952,"n/a")</f>
        <v>457181.01</v>
      </c>
      <c r="L3265" s="79">
        <f>+IF(ISNUMBER(DATA!O1952),DATA!O1952,"n/a")</f>
        <v>0.28557900000000003</v>
      </c>
      <c r="M3265" s="68"/>
      <c r="N3265" s="68"/>
      <c r="O3265" s="68"/>
      <c r="P3265" s="68"/>
      <c r="Q3265" s="68"/>
      <c r="S3265" s="72"/>
      <c r="U3265" s="72"/>
      <c r="W3265" s="72"/>
      <c r="Y3265" s="72"/>
    </row>
    <row r="3266" spans="1:25" s="71" customFormat="1" x14ac:dyDescent="0.2">
      <c r="A3266" s="68" t="s">
        <v>11</v>
      </c>
      <c r="B3266" s="68" t="s">
        <v>24</v>
      </c>
      <c r="C3266" s="68" t="s">
        <v>9</v>
      </c>
      <c r="D3266" s="68" t="s">
        <v>324</v>
      </c>
      <c r="E3266" s="88">
        <f>+IF(ISNUMBER(DATA!H1953),DATA!H1953,"n/a")</f>
        <v>22217.63</v>
      </c>
      <c r="F3266" s="79">
        <f>+IF(ISNUMBER(DATA!I1953),DATA!I1953,"n/a")</f>
        <v>0.24971299999999999</v>
      </c>
      <c r="G3266" s="88">
        <f>+IF(ISNUMBER(DATA!J1953),DATA!J1953,"n/a")</f>
        <v>69198.14</v>
      </c>
      <c r="H3266" s="79">
        <f>+IF(ISNUMBER(DATA!K1953),DATA!K1953,"n/a")</f>
        <v>3.2777000000000001E-2</v>
      </c>
      <c r="I3266" s="88">
        <f>+IF(ISNUMBER(DATA!L1953),DATA!L1953,"n/a")</f>
        <v>151433.16</v>
      </c>
      <c r="J3266" s="79">
        <f>+IF(ISNUMBER(DATA!M1953),DATA!M1953,"n/a")</f>
        <v>7.0649000000000003E-2</v>
      </c>
      <c r="K3266" s="88">
        <f>+IF(ISNUMBER(DATA!N1953),DATA!N1953,"n/a")</f>
        <v>289065.61</v>
      </c>
      <c r="L3266" s="79">
        <f>+IF(ISNUMBER(DATA!O1953),DATA!O1953,"n/a")</f>
        <v>8.9284000000000002E-2</v>
      </c>
      <c r="M3266" s="68"/>
      <c r="N3266" s="68"/>
      <c r="O3266" s="68"/>
      <c r="P3266" s="68"/>
      <c r="Q3266" s="68"/>
      <c r="S3266" s="72"/>
      <c r="U3266" s="72"/>
      <c r="W3266" s="72"/>
      <c r="Y3266" s="72"/>
    </row>
    <row r="3267" spans="1:25" s="71" customFormat="1" x14ac:dyDescent="0.2">
      <c r="A3267" s="68" t="s">
        <v>11</v>
      </c>
      <c r="B3267" s="68" t="s">
        <v>24</v>
      </c>
      <c r="C3267" s="68" t="s">
        <v>9</v>
      </c>
      <c r="D3267" s="68" t="s">
        <v>325</v>
      </c>
      <c r="E3267" s="88">
        <f>+IF(ISNUMBER(DATA!H1954),DATA!H1954,"n/a")</f>
        <v>39297.440000000002</v>
      </c>
      <c r="F3267" s="79">
        <f>+IF(ISNUMBER(DATA!I1954),DATA!I1954,"n/a")</f>
        <v>9.4259999999999997E-2</v>
      </c>
      <c r="G3267" s="88">
        <f>+IF(ISNUMBER(DATA!J1954),DATA!J1954,"n/a")</f>
        <v>136570.38</v>
      </c>
      <c r="H3267" s="79">
        <f>+IF(ISNUMBER(DATA!K1954),DATA!K1954,"n/a")</f>
        <v>0.16339999999999999</v>
      </c>
      <c r="I3267" s="88">
        <f>+IF(ISNUMBER(DATA!L1954),DATA!L1954,"n/a")</f>
        <v>283759.88</v>
      </c>
      <c r="J3267" s="79">
        <f>+IF(ISNUMBER(DATA!M1954),DATA!M1954,"n/a")</f>
        <v>0.22925899999999999</v>
      </c>
      <c r="K3267" s="88">
        <f>+IF(ISNUMBER(DATA!N1954),DATA!N1954,"n/a")</f>
        <v>562693.35</v>
      </c>
      <c r="L3267" s="79">
        <f>+IF(ISNUMBER(DATA!O1954),DATA!O1954,"n/a")</f>
        <v>0.21259900000000001</v>
      </c>
      <c r="M3267" s="68"/>
      <c r="N3267" s="68"/>
      <c r="O3267" s="68"/>
      <c r="P3267" s="68"/>
      <c r="Q3267" s="68"/>
      <c r="S3267" s="72"/>
      <c r="U3267" s="72"/>
      <c r="W3267" s="72"/>
      <c r="Y3267" s="72"/>
    </row>
    <row r="3268" spans="1:25" s="71" customFormat="1" x14ac:dyDescent="0.2">
      <c r="A3268" s="68" t="s">
        <v>11</v>
      </c>
      <c r="B3268" s="68" t="s">
        <v>24</v>
      </c>
      <c r="C3268" s="68" t="s">
        <v>9</v>
      </c>
      <c r="D3268" s="68" t="s">
        <v>351</v>
      </c>
      <c r="E3268" s="88">
        <f>+IF(ISNUMBER(DATA!H1955),DATA!H1955,"n/a")</f>
        <v>17747.28</v>
      </c>
      <c r="F3268" s="79">
        <f>+IF(ISNUMBER(DATA!I1955),DATA!I1955,"n/a")</f>
        <v>-4.2207000000000001E-2</v>
      </c>
      <c r="G3268" s="88">
        <f>+IF(ISNUMBER(DATA!J1955),DATA!J1955,"n/a")</f>
        <v>65759.87</v>
      </c>
      <c r="H3268" s="79">
        <f>+IF(ISNUMBER(DATA!K1955),DATA!K1955,"n/a")</f>
        <v>0.135877</v>
      </c>
      <c r="I3268" s="88">
        <f>+IF(ISNUMBER(DATA!L1955),DATA!L1955,"n/a")</f>
        <v>142459.4</v>
      </c>
      <c r="J3268" s="79">
        <f>+IF(ISNUMBER(DATA!M1955),DATA!M1955,"n/a")</f>
        <v>0.26154899999999998</v>
      </c>
      <c r="K3268" s="88">
        <f>+IF(ISNUMBER(DATA!N1955),DATA!N1955,"n/a")</f>
        <v>257078.78</v>
      </c>
      <c r="L3268" s="79">
        <f>+IF(ISNUMBER(DATA!O1955),DATA!O1955,"n/a")</f>
        <v>0.26462599999999997</v>
      </c>
      <c r="M3268" s="68"/>
      <c r="N3268" s="68"/>
      <c r="O3268" s="68"/>
      <c r="P3268" s="68"/>
      <c r="Q3268" s="68"/>
      <c r="S3268" s="72"/>
      <c r="U3268" s="72"/>
      <c r="W3268" s="72"/>
      <c r="Y3268" s="72"/>
    </row>
    <row r="3269" spans="1:25" s="71" customFormat="1" x14ac:dyDescent="0.2">
      <c r="A3269" s="68" t="s">
        <v>11</v>
      </c>
      <c r="B3269" s="68" t="s">
        <v>24</v>
      </c>
      <c r="C3269" s="68" t="s">
        <v>9</v>
      </c>
      <c r="D3269" s="68" t="s">
        <v>352</v>
      </c>
      <c r="E3269" s="88">
        <f>+IF(ISNUMBER(DATA!H1956),DATA!H1956,"n/a")</f>
        <v>85798.74</v>
      </c>
      <c r="F3269" s="79">
        <f>+IF(ISNUMBER(DATA!I1956),DATA!I1956,"n/a")</f>
        <v>9.4330999999999998E-2</v>
      </c>
      <c r="G3269" s="88">
        <f>+IF(ISNUMBER(DATA!J1956),DATA!J1956,"n/a")</f>
        <v>317412.11</v>
      </c>
      <c r="H3269" s="79">
        <f>+IF(ISNUMBER(DATA!K1956),DATA!K1956,"n/a")</f>
        <v>0.258996</v>
      </c>
      <c r="I3269" s="88">
        <f>+IF(ISNUMBER(DATA!L1956),DATA!L1956,"n/a")</f>
        <v>651160.14</v>
      </c>
      <c r="J3269" s="79">
        <f>+IF(ISNUMBER(DATA!M1956),DATA!M1956,"n/a")</f>
        <v>0.36597299999999999</v>
      </c>
      <c r="K3269" s="88">
        <f>+IF(ISNUMBER(DATA!N1956),DATA!N1956,"n/a")</f>
        <v>1237894.97</v>
      </c>
      <c r="L3269" s="79">
        <f>+IF(ISNUMBER(DATA!O1956),DATA!O1956,"n/a")</f>
        <v>0.93611299999999997</v>
      </c>
      <c r="M3269" s="68"/>
      <c r="N3269" s="68"/>
      <c r="O3269" s="68"/>
      <c r="P3269" s="68"/>
      <c r="Q3269" s="68"/>
      <c r="S3269" s="72"/>
      <c r="U3269" s="72"/>
      <c r="W3269" s="72"/>
      <c r="Y3269" s="72"/>
    </row>
    <row r="3270" spans="1:25" x14ac:dyDescent="0.2">
      <c r="E3270" s="102"/>
      <c r="F3270" s="104"/>
      <c r="G3270" s="102"/>
      <c r="H3270" s="104"/>
      <c r="I3270" s="102"/>
      <c r="J3270" s="104"/>
      <c r="K3270" s="102"/>
      <c r="L3270" s="104"/>
    </row>
    <row r="3271" spans="1:25" s="71" customFormat="1" x14ac:dyDescent="0.2">
      <c r="A3271" s="68" t="s">
        <v>11</v>
      </c>
      <c r="B3271" s="68" t="s">
        <v>24</v>
      </c>
      <c r="C3271" s="68" t="s">
        <v>25</v>
      </c>
      <c r="D3271" s="68" t="s">
        <v>278</v>
      </c>
      <c r="E3271" s="88">
        <f>+IF(ISNUMBER(DATA!H1966),DATA!H1966,"n/a")</f>
        <v>25992.39</v>
      </c>
      <c r="F3271" s="79">
        <f>+IF(ISNUMBER(DATA!I1966),DATA!I1966,"n/a")</f>
        <v>0.42603400000000002</v>
      </c>
      <c r="G3271" s="88">
        <f>+IF(ISNUMBER(DATA!J1966),DATA!J1966,"n/a")</f>
        <v>89129.13</v>
      </c>
      <c r="H3271" s="79">
        <f>+IF(ISNUMBER(DATA!K1966),DATA!K1966,"n/a")</f>
        <v>0.28320000000000001</v>
      </c>
      <c r="I3271" s="88">
        <f>+IF(ISNUMBER(DATA!L1966),DATA!L1966,"n/a")</f>
        <v>175785.39</v>
      </c>
      <c r="J3271" s="79">
        <f>+IF(ISNUMBER(DATA!M1966),DATA!M1966,"n/a")</f>
        <v>0.17005600000000001</v>
      </c>
      <c r="K3271" s="88">
        <f>+IF(ISNUMBER(DATA!N1966),DATA!N1966,"n/a")</f>
        <v>326865.23</v>
      </c>
      <c r="L3271" s="79">
        <f>+IF(ISNUMBER(DATA!O1966),DATA!O1966,"n/a")</f>
        <v>0.14511099999999999</v>
      </c>
      <c r="M3271" s="68"/>
      <c r="N3271" s="68"/>
      <c r="O3271" s="68"/>
      <c r="P3271" s="68"/>
      <c r="Q3271" s="68"/>
      <c r="S3271" s="72"/>
      <c r="U3271" s="72"/>
      <c r="W3271" s="72"/>
      <c r="Y3271" s="72"/>
    </row>
    <row r="3272" spans="1:25" s="71" customFormat="1" x14ac:dyDescent="0.2">
      <c r="A3272" s="68" t="s">
        <v>11</v>
      </c>
      <c r="B3272" s="68" t="s">
        <v>24</v>
      </c>
      <c r="C3272" s="68" t="s">
        <v>25</v>
      </c>
      <c r="D3272" s="68" t="s">
        <v>279</v>
      </c>
      <c r="E3272" s="88">
        <f>+IF(ISNUMBER(DATA!H1967),DATA!H1967,"n/a")</f>
        <v>66231.75</v>
      </c>
      <c r="F3272" s="79">
        <f>+IF(ISNUMBER(DATA!I1967),DATA!I1967,"n/a")</f>
        <v>0.150561</v>
      </c>
      <c r="G3272" s="88">
        <f>+IF(ISNUMBER(DATA!J1967),DATA!J1967,"n/a")</f>
        <v>224539.86</v>
      </c>
      <c r="H3272" s="79">
        <f>+IF(ISNUMBER(DATA!K1967),DATA!K1967,"n/a")</f>
        <v>0.150561</v>
      </c>
      <c r="I3272" s="88">
        <f>+IF(ISNUMBER(DATA!L1967),DATA!L1967,"n/a")</f>
        <v>440250.74</v>
      </c>
      <c r="J3272" s="79">
        <f>+IF(ISNUMBER(DATA!M1967),DATA!M1967,"n/a")</f>
        <v>0.16342799999999999</v>
      </c>
      <c r="K3272" s="88">
        <f>+IF(ISNUMBER(DATA!N1967),DATA!N1967,"n/a")</f>
        <v>819090.52</v>
      </c>
      <c r="L3272" s="79">
        <f>+IF(ISNUMBER(DATA!O1967),DATA!O1967,"n/a")</f>
        <v>0.12559999999999999</v>
      </c>
      <c r="M3272" s="68"/>
      <c r="N3272" s="68"/>
      <c r="O3272" s="68"/>
      <c r="P3272" s="68"/>
      <c r="Q3272" s="68"/>
      <c r="S3272" s="72"/>
      <c r="U3272" s="72"/>
      <c r="W3272" s="72"/>
      <c r="Y3272" s="72"/>
    </row>
    <row r="3273" spans="1:25" s="71" customFormat="1" x14ac:dyDescent="0.2">
      <c r="A3273" s="68" t="s">
        <v>11</v>
      </c>
      <c r="B3273" s="68" t="s">
        <v>24</v>
      </c>
      <c r="C3273" s="68" t="s">
        <v>25</v>
      </c>
      <c r="D3273" s="68" t="s">
        <v>280</v>
      </c>
      <c r="E3273" s="88">
        <f>+IF(ISNUMBER(DATA!H1968),DATA!H1968,"n/a")</f>
        <v>117784.47</v>
      </c>
      <c r="F3273" s="79">
        <f>+IF(ISNUMBER(DATA!I1968),DATA!I1968,"n/a")</f>
        <v>-7.9527E-2</v>
      </c>
      <c r="G3273" s="88">
        <f>+IF(ISNUMBER(DATA!J1968),DATA!J1968,"n/a")</f>
        <v>398033.86</v>
      </c>
      <c r="H3273" s="79">
        <f>+IF(ISNUMBER(DATA!K1968),DATA!K1968,"n/a")</f>
        <v>-0.14416999999999999</v>
      </c>
      <c r="I3273" s="88">
        <f>+IF(ISNUMBER(DATA!L1968),DATA!L1968,"n/a")</f>
        <v>794985.45</v>
      </c>
      <c r="J3273" s="79">
        <f>+IF(ISNUMBER(DATA!M1968),DATA!M1968,"n/a")</f>
        <v>-0.150227</v>
      </c>
      <c r="K3273" s="88">
        <f>+IF(ISNUMBER(DATA!N1968),DATA!N1968,"n/a")</f>
        <v>1773174.24</v>
      </c>
      <c r="L3273" s="79">
        <f>+IF(ISNUMBER(DATA!O1968),DATA!O1968,"n/a")</f>
        <v>-3.1697999999999997E-2</v>
      </c>
      <c r="M3273" s="68"/>
      <c r="N3273" s="68"/>
      <c r="O3273" s="68"/>
      <c r="P3273" s="68"/>
      <c r="Q3273" s="68"/>
      <c r="S3273" s="72"/>
      <c r="U3273" s="72"/>
      <c r="W3273" s="72"/>
      <c r="Y3273" s="72"/>
    </row>
    <row r="3274" spans="1:25" s="71" customFormat="1" x14ac:dyDescent="0.2">
      <c r="A3274" s="68" t="s">
        <v>11</v>
      </c>
      <c r="B3274" s="68" t="s">
        <v>24</v>
      </c>
      <c r="C3274" s="68" t="s">
        <v>25</v>
      </c>
      <c r="D3274" s="68" t="s">
        <v>281</v>
      </c>
      <c r="E3274" s="88">
        <f>+IF(ISNUMBER(DATA!H1969),DATA!H1969,"n/a")</f>
        <v>44745.37</v>
      </c>
      <c r="F3274" s="79">
        <f>+IF(ISNUMBER(DATA!I1969),DATA!I1969,"n/a")</f>
        <v>0.13756199999999999</v>
      </c>
      <c r="G3274" s="88">
        <f>+IF(ISNUMBER(DATA!J1969),DATA!J1969,"n/a")</f>
        <v>156836.31</v>
      </c>
      <c r="H3274" s="79">
        <f>+IF(ISNUMBER(DATA!K1969),DATA!K1969,"n/a")</f>
        <v>0.14075099999999999</v>
      </c>
      <c r="I3274" s="88">
        <f>+IF(ISNUMBER(DATA!L1969),DATA!L1969,"n/a")</f>
        <v>312396.23</v>
      </c>
      <c r="J3274" s="79">
        <f>+IF(ISNUMBER(DATA!M1969),DATA!M1969,"n/a")</f>
        <v>0.16086</v>
      </c>
      <c r="K3274" s="88">
        <f>+IF(ISNUMBER(DATA!N1969),DATA!N1969,"n/a")</f>
        <v>583298.96</v>
      </c>
      <c r="L3274" s="79">
        <f>+IF(ISNUMBER(DATA!O1969),DATA!O1969,"n/a")</f>
        <v>0.14901300000000001</v>
      </c>
      <c r="M3274" s="68"/>
      <c r="N3274" s="68"/>
      <c r="O3274" s="68"/>
      <c r="P3274" s="68"/>
      <c r="Q3274" s="68"/>
      <c r="S3274" s="72"/>
      <c r="U3274" s="72"/>
      <c r="W3274" s="72"/>
      <c r="Y3274" s="72"/>
    </row>
    <row r="3275" spans="1:25" s="71" customFormat="1" x14ac:dyDescent="0.2">
      <c r="A3275" s="68" t="s">
        <v>11</v>
      </c>
      <c r="B3275" s="68" t="s">
        <v>24</v>
      </c>
      <c r="C3275" s="68" t="s">
        <v>25</v>
      </c>
      <c r="D3275" s="68" t="s">
        <v>282</v>
      </c>
      <c r="E3275" s="88">
        <f>+IF(ISNUMBER(DATA!H1970),DATA!H1970,"n/a")</f>
        <v>106686.9</v>
      </c>
      <c r="F3275" s="79">
        <f>+IF(ISNUMBER(DATA!I1970),DATA!I1970,"n/a")</f>
        <v>-0.120072</v>
      </c>
      <c r="G3275" s="88">
        <f>+IF(ISNUMBER(DATA!J1970),DATA!J1970,"n/a")</f>
        <v>364418.6</v>
      </c>
      <c r="H3275" s="79">
        <f>+IF(ISNUMBER(DATA!K1970),DATA!K1970,"n/a")</f>
        <v>-0.15893399999999999</v>
      </c>
      <c r="I3275" s="88">
        <f>+IF(ISNUMBER(DATA!L1970),DATA!L1970,"n/a")</f>
        <v>695880.19</v>
      </c>
      <c r="J3275" s="79">
        <f>+IF(ISNUMBER(DATA!M1970),DATA!M1970,"n/a")</f>
        <v>-0.15106900000000001</v>
      </c>
      <c r="K3275" s="88">
        <f>+IF(ISNUMBER(DATA!N1970),DATA!N1970,"n/a")</f>
        <v>1560558.35</v>
      </c>
      <c r="L3275" s="79">
        <f>+IF(ISNUMBER(DATA!O1970),DATA!O1970,"n/a")</f>
        <v>4.1859999999999996E-3</v>
      </c>
      <c r="M3275" s="68"/>
      <c r="N3275" s="68"/>
      <c r="O3275" s="68"/>
      <c r="P3275" s="68"/>
      <c r="Q3275" s="68"/>
      <c r="S3275" s="72"/>
      <c r="U3275" s="72"/>
      <c r="W3275" s="72"/>
      <c r="Y3275" s="72"/>
    </row>
    <row r="3276" spans="1:25" s="71" customFormat="1" x14ac:dyDescent="0.2">
      <c r="A3276" s="68" t="s">
        <v>11</v>
      </c>
      <c r="B3276" s="68" t="s">
        <v>24</v>
      </c>
      <c r="C3276" s="68" t="s">
        <v>25</v>
      </c>
      <c r="D3276" s="68" t="s">
        <v>283</v>
      </c>
      <c r="E3276" s="88">
        <f>+IF(ISNUMBER(DATA!H1971),DATA!H1971,"n/a")</f>
        <v>62617.75</v>
      </c>
      <c r="F3276" s="79">
        <f>+IF(ISNUMBER(DATA!I1971),DATA!I1971,"n/a")</f>
        <v>-3.6963999999999997E-2</v>
      </c>
      <c r="G3276" s="88">
        <f>+IF(ISNUMBER(DATA!J1971),DATA!J1971,"n/a")</f>
        <v>222366.36</v>
      </c>
      <c r="H3276" s="79">
        <f>+IF(ISNUMBER(DATA!K1971),DATA!K1971,"n/a")</f>
        <v>-7.8242999999999993E-2</v>
      </c>
      <c r="I3276" s="88">
        <f>+IF(ISNUMBER(DATA!L1971),DATA!L1971,"n/a")</f>
        <v>425525.39</v>
      </c>
      <c r="J3276" s="79">
        <f>+IF(ISNUMBER(DATA!M1971),DATA!M1971,"n/a")</f>
        <v>-1.7343000000000001E-2</v>
      </c>
      <c r="K3276" s="88">
        <f>+IF(ISNUMBER(DATA!N1971),DATA!N1971,"n/a")</f>
        <v>820156.67</v>
      </c>
      <c r="L3276" s="79">
        <f>+IF(ISNUMBER(DATA!O1971),DATA!O1971,"n/a")</f>
        <v>5.1063999999999998E-2</v>
      </c>
      <c r="M3276" s="68"/>
      <c r="N3276" s="68"/>
      <c r="O3276" s="68"/>
      <c r="P3276" s="68"/>
      <c r="Q3276" s="68"/>
      <c r="S3276" s="72"/>
      <c r="U3276" s="72"/>
      <c r="W3276" s="72"/>
      <c r="Y3276" s="72"/>
    </row>
    <row r="3277" spans="1:25" s="71" customFormat="1" x14ac:dyDescent="0.2">
      <c r="A3277" s="68" t="s">
        <v>11</v>
      </c>
      <c r="B3277" s="68" t="s">
        <v>24</v>
      </c>
      <c r="C3277" s="68" t="s">
        <v>25</v>
      </c>
      <c r="D3277" s="68" t="s">
        <v>284</v>
      </c>
      <c r="E3277" s="88">
        <f>+IF(ISNUMBER(DATA!H1972),DATA!H1972,"n/a")</f>
        <v>29005.08</v>
      </c>
      <c r="F3277" s="79">
        <f>+IF(ISNUMBER(DATA!I1972),DATA!I1972,"n/a")</f>
        <v>0.20735300000000001</v>
      </c>
      <c r="G3277" s="88">
        <f>+IF(ISNUMBER(DATA!J1972),DATA!J1972,"n/a")</f>
        <v>93321.47</v>
      </c>
      <c r="H3277" s="79">
        <f>+IF(ISNUMBER(DATA!K1972),DATA!K1972,"n/a")</f>
        <v>0.16350200000000001</v>
      </c>
      <c r="I3277" s="88">
        <f>+IF(ISNUMBER(DATA!L1972),DATA!L1972,"n/a")</f>
        <v>181532.39</v>
      </c>
      <c r="J3277" s="79">
        <f>+IF(ISNUMBER(DATA!M1972),DATA!M1972,"n/a")</f>
        <v>0.22184599999999999</v>
      </c>
      <c r="K3277" s="88">
        <f>+IF(ISNUMBER(DATA!N1972),DATA!N1972,"n/a")</f>
        <v>352057.65</v>
      </c>
      <c r="L3277" s="79">
        <f>+IF(ISNUMBER(DATA!O1972),DATA!O1972,"n/a")</f>
        <v>0.29602699999999998</v>
      </c>
      <c r="M3277" s="68"/>
      <c r="N3277" s="68"/>
      <c r="O3277" s="68"/>
      <c r="P3277" s="68"/>
      <c r="Q3277" s="68"/>
      <c r="S3277" s="72"/>
      <c r="U3277" s="72"/>
      <c r="W3277" s="72"/>
      <c r="Y3277" s="72"/>
    </row>
    <row r="3278" spans="1:25" s="71" customFormat="1" x14ac:dyDescent="0.2">
      <c r="A3278" s="68" t="s">
        <v>11</v>
      </c>
      <c r="B3278" s="68" t="s">
        <v>24</v>
      </c>
      <c r="C3278" s="68" t="s">
        <v>25</v>
      </c>
      <c r="D3278" s="68" t="s">
        <v>285</v>
      </c>
      <c r="E3278" s="88">
        <f>+IF(ISNUMBER(DATA!H1973),DATA!H1973,"n/a")</f>
        <v>88190.35</v>
      </c>
      <c r="F3278" s="79">
        <f>+IF(ISNUMBER(DATA!I1973),DATA!I1973,"n/a")</f>
        <v>-4.0800000000000003E-2</v>
      </c>
      <c r="G3278" s="88">
        <f>+IF(ISNUMBER(DATA!J1973),DATA!J1973,"n/a")</f>
        <v>312448.92</v>
      </c>
      <c r="H3278" s="79">
        <f>+IF(ISNUMBER(DATA!K1973),DATA!K1973,"n/a")</f>
        <v>1.1686E-2</v>
      </c>
      <c r="I3278" s="88">
        <f>+IF(ISNUMBER(DATA!L1973),DATA!L1973,"n/a")</f>
        <v>653013.85</v>
      </c>
      <c r="J3278" s="79">
        <f>+IF(ISNUMBER(DATA!M1973),DATA!M1973,"n/a")</f>
        <v>9.1546000000000002E-2</v>
      </c>
      <c r="K3278" s="88">
        <f>+IF(ISNUMBER(DATA!N1973),DATA!N1973,"n/a")</f>
        <v>1278630.08</v>
      </c>
      <c r="L3278" s="79">
        <f>+IF(ISNUMBER(DATA!O1973),DATA!O1973,"n/a")</f>
        <v>6.4972000000000002E-2</v>
      </c>
      <c r="M3278" s="68"/>
      <c r="N3278" s="68"/>
      <c r="O3278" s="68"/>
      <c r="P3278" s="68"/>
      <c r="Q3278" s="68"/>
      <c r="S3278" s="72"/>
      <c r="U3278" s="72"/>
      <c r="W3278" s="72"/>
      <c r="Y3278" s="72"/>
    </row>
    <row r="3279" spans="1:25" s="71" customFormat="1" x14ac:dyDescent="0.2">
      <c r="A3279" s="68" t="s">
        <v>11</v>
      </c>
      <c r="B3279" s="68" t="s">
        <v>24</v>
      </c>
      <c r="C3279" s="68" t="s">
        <v>25</v>
      </c>
      <c r="D3279" s="68" t="s">
        <v>286</v>
      </c>
      <c r="E3279" s="88">
        <f>+IF(ISNUMBER(DATA!H1974),DATA!H1974,"n/a")</f>
        <v>55062.39</v>
      </c>
      <c r="F3279" s="79">
        <f>+IF(ISNUMBER(DATA!I1974),DATA!I1974,"n/a")</f>
        <v>0.177178</v>
      </c>
      <c r="G3279" s="88">
        <f>+IF(ISNUMBER(DATA!J1974),DATA!J1974,"n/a")</f>
        <v>188318.89</v>
      </c>
      <c r="H3279" s="79">
        <f>+IF(ISNUMBER(DATA!K1974),DATA!K1974,"n/a")</f>
        <v>0.24118700000000001</v>
      </c>
      <c r="I3279" s="88">
        <f>+IF(ISNUMBER(DATA!L1974),DATA!L1974,"n/a")</f>
        <v>391621.88</v>
      </c>
      <c r="J3279" s="79">
        <f>+IF(ISNUMBER(DATA!M1974),DATA!M1974,"n/a")</f>
        <v>0.278202</v>
      </c>
      <c r="K3279" s="88">
        <f>+IF(ISNUMBER(DATA!N1974),DATA!N1974,"n/a")</f>
        <v>704865.1</v>
      </c>
      <c r="L3279" s="79">
        <f>+IF(ISNUMBER(DATA!O1974),DATA!O1974,"n/a")</f>
        <v>0.22781299999999999</v>
      </c>
      <c r="M3279" s="68"/>
      <c r="N3279" s="68"/>
      <c r="O3279" s="68"/>
      <c r="P3279" s="68"/>
      <c r="Q3279" s="68"/>
      <c r="S3279" s="72"/>
      <c r="U3279" s="72"/>
      <c r="W3279" s="72"/>
      <c r="Y3279" s="72"/>
    </row>
    <row r="3280" spans="1:25" s="71" customFormat="1" x14ac:dyDescent="0.2">
      <c r="A3280" s="68" t="s">
        <v>11</v>
      </c>
      <c r="B3280" s="68" t="s">
        <v>24</v>
      </c>
      <c r="C3280" s="68" t="s">
        <v>25</v>
      </c>
      <c r="D3280" s="68" t="s">
        <v>287</v>
      </c>
      <c r="E3280" s="88">
        <f>+IF(ISNUMBER(DATA!H1975),DATA!H1975,"n/a")</f>
        <v>24200.59</v>
      </c>
      <c r="F3280" s="79">
        <f>+IF(ISNUMBER(DATA!I1975),DATA!I1975,"n/a")</f>
        <v>0.23141300000000001</v>
      </c>
      <c r="G3280" s="88">
        <f>+IF(ISNUMBER(DATA!J1975),DATA!J1975,"n/a")</f>
        <v>99608.02</v>
      </c>
      <c r="H3280" s="79">
        <f>+IF(ISNUMBER(DATA!K1975),DATA!K1975,"n/a")</f>
        <v>0.19473199999999999</v>
      </c>
      <c r="I3280" s="88">
        <f>+IF(ISNUMBER(DATA!L1975),DATA!L1975,"n/a")</f>
        <v>179897.66</v>
      </c>
      <c r="J3280" s="79">
        <f>+IF(ISNUMBER(DATA!M1975),DATA!M1975,"n/a")</f>
        <v>0.196959</v>
      </c>
      <c r="K3280" s="88">
        <f>+IF(ISNUMBER(DATA!N1975),DATA!N1975,"n/a")</f>
        <v>331556.57</v>
      </c>
      <c r="L3280" s="79">
        <f>+IF(ISNUMBER(DATA!O1975),DATA!O1975,"n/a")</f>
        <v>0.22634099999999999</v>
      </c>
      <c r="M3280" s="68"/>
      <c r="N3280" s="68"/>
      <c r="O3280" s="68"/>
      <c r="P3280" s="68"/>
      <c r="Q3280" s="68"/>
      <c r="S3280" s="72"/>
      <c r="U3280" s="72"/>
      <c r="W3280" s="72"/>
      <c r="Y3280" s="72"/>
    </row>
    <row r="3281" spans="1:25" s="71" customFormat="1" x14ac:dyDescent="0.2">
      <c r="A3281" s="68" t="s">
        <v>11</v>
      </c>
      <c r="B3281" s="68" t="s">
        <v>24</v>
      </c>
      <c r="C3281" s="68" t="s">
        <v>25</v>
      </c>
      <c r="D3281" s="68" t="s">
        <v>288</v>
      </c>
      <c r="E3281" s="88">
        <f>+IF(ISNUMBER(DATA!H1976),DATA!H1976,"n/a")</f>
        <v>37102.18</v>
      </c>
      <c r="F3281" s="79">
        <f>+IF(ISNUMBER(DATA!I1976),DATA!I1976,"n/a")</f>
        <v>8.4564E-2</v>
      </c>
      <c r="G3281" s="88">
        <f>+IF(ISNUMBER(DATA!J1976),DATA!J1976,"n/a")</f>
        <v>138854.29999999999</v>
      </c>
      <c r="H3281" s="79">
        <f>+IF(ISNUMBER(DATA!K1976),DATA!K1976,"n/a")</f>
        <v>0.206591</v>
      </c>
      <c r="I3281" s="88">
        <f>+IF(ISNUMBER(DATA!L1976),DATA!L1976,"n/a")</f>
        <v>284851.55</v>
      </c>
      <c r="J3281" s="79">
        <f>+IF(ISNUMBER(DATA!M1976),DATA!M1976,"n/a")</f>
        <v>0.25297599999999998</v>
      </c>
      <c r="K3281" s="88">
        <f>+IF(ISNUMBER(DATA!N1976),DATA!N1976,"n/a")</f>
        <v>520598.5</v>
      </c>
      <c r="L3281" s="79">
        <f>+IF(ISNUMBER(DATA!O1976),DATA!O1976,"n/a")</f>
        <v>0.23675099999999999</v>
      </c>
      <c r="M3281" s="68"/>
      <c r="N3281" s="68"/>
      <c r="O3281" s="68"/>
      <c r="P3281" s="68"/>
      <c r="Q3281" s="68"/>
      <c r="S3281" s="72"/>
      <c r="U3281" s="72"/>
      <c r="W3281" s="72"/>
      <c r="Y3281" s="72"/>
    </row>
    <row r="3282" spans="1:25" s="71" customFormat="1" x14ac:dyDescent="0.2">
      <c r="A3282" s="68" t="s">
        <v>11</v>
      </c>
      <c r="B3282" s="68" t="s">
        <v>24</v>
      </c>
      <c r="C3282" s="68" t="s">
        <v>25</v>
      </c>
      <c r="D3282" s="68" t="s">
        <v>289</v>
      </c>
      <c r="E3282" s="88">
        <f>+IF(ISNUMBER(DATA!H1977),DATA!H1977,"n/a")</f>
        <v>71979.539999999994</v>
      </c>
      <c r="F3282" s="79">
        <f>+IF(ISNUMBER(DATA!I1977),DATA!I1977,"n/a")</f>
        <v>0.19068299999999999</v>
      </c>
      <c r="G3282" s="88">
        <f>+IF(ISNUMBER(DATA!J1977),DATA!J1977,"n/a")</f>
        <v>244240.66</v>
      </c>
      <c r="H3282" s="79">
        <f>+IF(ISNUMBER(DATA!K1977),DATA!K1977,"n/a")</f>
        <v>0.219891</v>
      </c>
      <c r="I3282" s="88">
        <f>+IF(ISNUMBER(DATA!L1977),DATA!L1977,"n/a")</f>
        <v>498182.01</v>
      </c>
      <c r="J3282" s="79">
        <f>+IF(ISNUMBER(DATA!M1977),DATA!M1977,"n/a")</f>
        <v>0.26154500000000003</v>
      </c>
      <c r="K3282" s="88">
        <f>+IF(ISNUMBER(DATA!N1977),DATA!N1977,"n/a")</f>
        <v>927931.7</v>
      </c>
      <c r="L3282" s="79">
        <f>+IF(ISNUMBER(DATA!O1977),DATA!O1977,"n/a")</f>
        <v>0.237423</v>
      </c>
      <c r="M3282" s="68"/>
      <c r="N3282" s="68"/>
      <c r="O3282" s="68"/>
      <c r="P3282" s="68"/>
      <c r="Q3282" s="68"/>
      <c r="S3282" s="72"/>
      <c r="U3282" s="72"/>
      <c r="W3282" s="72"/>
      <c r="Y3282" s="72"/>
    </row>
    <row r="3283" spans="1:25" s="71" customFormat="1" x14ac:dyDescent="0.2">
      <c r="A3283" s="68" t="s">
        <v>11</v>
      </c>
      <c r="B3283" s="68" t="s">
        <v>24</v>
      </c>
      <c r="C3283" s="68" t="s">
        <v>25</v>
      </c>
      <c r="D3283" s="68" t="s">
        <v>290</v>
      </c>
      <c r="E3283" s="88">
        <f>+IF(ISNUMBER(DATA!H1978),DATA!H1978,"n/a")</f>
        <v>84905.34</v>
      </c>
      <c r="F3283" s="79">
        <f>+IF(ISNUMBER(DATA!I1978),DATA!I1978,"n/a")</f>
        <v>0.25798900000000002</v>
      </c>
      <c r="G3283" s="88">
        <f>+IF(ISNUMBER(DATA!J1978),DATA!J1978,"n/a")</f>
        <v>286688.96999999997</v>
      </c>
      <c r="H3283" s="79">
        <f>+IF(ISNUMBER(DATA!K1978),DATA!K1978,"n/a")</f>
        <v>0.25456699999999999</v>
      </c>
      <c r="I3283" s="88">
        <f>+IF(ISNUMBER(DATA!L1978),DATA!L1978,"n/a")</f>
        <v>571724.57999999996</v>
      </c>
      <c r="J3283" s="79">
        <f>+IF(ISNUMBER(DATA!M1978),DATA!M1978,"n/a")</f>
        <v>0.22750200000000001</v>
      </c>
      <c r="K3283" s="88">
        <f>+IF(ISNUMBER(DATA!N1978),DATA!N1978,"n/a")</f>
        <v>1053876.6499999999</v>
      </c>
      <c r="L3283" s="79">
        <f>+IF(ISNUMBER(DATA!O1978),DATA!O1978,"n/a")</f>
        <v>0.19670699999999999</v>
      </c>
      <c r="M3283" s="68"/>
      <c r="N3283" s="68"/>
      <c r="O3283" s="68"/>
      <c r="P3283" s="68"/>
      <c r="Q3283" s="68"/>
      <c r="S3283" s="72"/>
      <c r="U3283" s="72"/>
      <c r="W3283" s="72"/>
      <c r="Y3283" s="72"/>
    </row>
    <row r="3284" spans="1:25" s="71" customFormat="1" x14ac:dyDescent="0.2">
      <c r="A3284" s="68" t="s">
        <v>11</v>
      </c>
      <c r="B3284" s="68" t="s">
        <v>24</v>
      </c>
      <c r="C3284" s="68" t="s">
        <v>25</v>
      </c>
      <c r="D3284" s="68" t="s">
        <v>291</v>
      </c>
      <c r="E3284" s="88">
        <f>+IF(ISNUMBER(DATA!H1979),DATA!H1979,"n/a")</f>
        <v>74922.47</v>
      </c>
      <c r="F3284" s="79">
        <f>+IF(ISNUMBER(DATA!I1979),DATA!I1979,"n/a")</f>
        <v>-6.2507999999999994E-2</v>
      </c>
      <c r="G3284" s="88">
        <f>+IF(ISNUMBER(DATA!J1979),DATA!J1979,"n/a")</f>
        <v>267256.38</v>
      </c>
      <c r="H3284" s="79">
        <f>+IF(ISNUMBER(DATA!K1979),DATA!K1979,"n/a")</f>
        <v>9.2669000000000001E-2</v>
      </c>
      <c r="I3284" s="88">
        <f>+IF(ISNUMBER(DATA!L1979),DATA!L1979,"n/a")</f>
        <v>582604.19999999995</v>
      </c>
      <c r="J3284" s="79">
        <f>+IF(ISNUMBER(DATA!M1979),DATA!M1979,"n/a")</f>
        <v>0.15129300000000001</v>
      </c>
      <c r="K3284" s="88">
        <f>+IF(ISNUMBER(DATA!N1979),DATA!N1979,"n/a")</f>
        <v>1081347.49</v>
      </c>
      <c r="L3284" s="79">
        <f>+IF(ISNUMBER(DATA!O1979),DATA!O1979,"n/a")</f>
        <v>0.12599199999999999</v>
      </c>
      <c r="M3284" s="68"/>
      <c r="N3284" s="68"/>
      <c r="O3284" s="68"/>
      <c r="P3284" s="68"/>
      <c r="Q3284" s="68"/>
      <c r="S3284" s="72"/>
      <c r="U3284" s="72"/>
      <c r="W3284" s="72"/>
      <c r="Y3284" s="72"/>
    </row>
    <row r="3285" spans="1:25" s="71" customFormat="1" x14ac:dyDescent="0.2">
      <c r="A3285" s="68" t="s">
        <v>11</v>
      </c>
      <c r="B3285" s="68" t="s">
        <v>24</v>
      </c>
      <c r="C3285" s="68" t="s">
        <v>25</v>
      </c>
      <c r="D3285" s="68" t="s">
        <v>292</v>
      </c>
      <c r="E3285" s="88">
        <f>+IF(ISNUMBER(DATA!H1980),DATA!H1980,"n/a")</f>
        <v>54683.74</v>
      </c>
      <c r="F3285" s="79">
        <f>+IF(ISNUMBER(DATA!I1980),DATA!I1980,"n/a")</f>
        <v>-9.9588999999999997E-2</v>
      </c>
      <c r="G3285" s="88">
        <f>+IF(ISNUMBER(DATA!J1980),DATA!J1980,"n/a")</f>
        <v>178065.24</v>
      </c>
      <c r="H3285" s="79">
        <f>+IF(ISNUMBER(DATA!K1980),DATA!K1980,"n/a")</f>
        <v>1.3013E-2</v>
      </c>
      <c r="I3285" s="88">
        <f>+IF(ISNUMBER(DATA!L1980),DATA!L1980,"n/a")</f>
        <v>372120.58</v>
      </c>
      <c r="J3285" s="79">
        <f>+IF(ISNUMBER(DATA!M1980),DATA!M1980,"n/a")</f>
        <v>3.9045999999999997E-2</v>
      </c>
      <c r="K3285" s="88">
        <f>+IF(ISNUMBER(DATA!N1980),DATA!N1980,"n/a")</f>
        <v>684414.55</v>
      </c>
      <c r="L3285" s="79">
        <f>+IF(ISNUMBER(DATA!O1980),DATA!O1980,"n/a")</f>
        <v>1.6018999999999999E-2</v>
      </c>
      <c r="M3285" s="68"/>
      <c r="N3285" s="68"/>
      <c r="O3285" s="68"/>
      <c r="P3285" s="68"/>
      <c r="Q3285" s="68"/>
      <c r="S3285" s="72"/>
      <c r="U3285" s="72"/>
      <c r="W3285" s="72"/>
      <c r="Y3285" s="72"/>
    </row>
    <row r="3286" spans="1:25" s="71" customFormat="1" x14ac:dyDescent="0.2">
      <c r="A3286" s="68" t="s">
        <v>11</v>
      </c>
      <c r="B3286" s="68" t="s">
        <v>24</v>
      </c>
      <c r="C3286" s="68" t="s">
        <v>25</v>
      </c>
      <c r="D3286" s="68" t="s">
        <v>293</v>
      </c>
      <c r="E3286" s="88">
        <f>+IF(ISNUMBER(DATA!H1981),DATA!H1981,"n/a")</f>
        <v>60630.02</v>
      </c>
      <c r="F3286" s="79">
        <f>+IF(ISNUMBER(DATA!I1981),DATA!I1981,"n/a")</f>
        <v>-0.23647399999999999</v>
      </c>
      <c r="G3286" s="88">
        <f>+IF(ISNUMBER(DATA!J1981),DATA!J1981,"n/a")</f>
        <v>213156.58</v>
      </c>
      <c r="H3286" s="79">
        <f>+IF(ISNUMBER(DATA!K1981),DATA!K1981,"n/a")</f>
        <v>-0.28000000000000003</v>
      </c>
      <c r="I3286" s="88">
        <f>+IF(ISNUMBER(DATA!L1981),DATA!L1981,"n/a")</f>
        <v>407403.98</v>
      </c>
      <c r="J3286" s="79">
        <f>+IF(ISNUMBER(DATA!M1981),DATA!M1981,"n/a")</f>
        <v>-0.259432</v>
      </c>
      <c r="K3286" s="88">
        <f>+IF(ISNUMBER(DATA!N1981),DATA!N1981,"n/a")</f>
        <v>937342.99</v>
      </c>
      <c r="L3286" s="79">
        <f>+IF(ISNUMBER(DATA!O1981),DATA!O1981,"n/a")</f>
        <v>-8.7404999999999997E-2</v>
      </c>
      <c r="M3286" s="68"/>
      <c r="N3286" s="68"/>
      <c r="O3286" s="68"/>
      <c r="P3286" s="68"/>
      <c r="Q3286" s="68"/>
      <c r="S3286" s="72"/>
      <c r="U3286" s="72"/>
      <c r="W3286" s="72"/>
      <c r="Y3286" s="72"/>
    </row>
    <row r="3287" spans="1:25" s="71" customFormat="1" x14ac:dyDescent="0.2">
      <c r="A3287" s="68" t="s">
        <v>11</v>
      </c>
      <c r="B3287" s="68" t="s">
        <v>24</v>
      </c>
      <c r="C3287" s="68" t="s">
        <v>25</v>
      </c>
      <c r="D3287" s="68" t="s">
        <v>294</v>
      </c>
      <c r="E3287" s="88">
        <f>+IF(ISNUMBER(DATA!H1982),DATA!H1982,"n/a")</f>
        <v>71098.42</v>
      </c>
      <c r="F3287" s="79">
        <f>+IF(ISNUMBER(DATA!I1982),DATA!I1982,"n/a")</f>
        <v>-0.233654</v>
      </c>
      <c r="G3287" s="88">
        <f>+IF(ISNUMBER(DATA!J1982),DATA!J1982,"n/a")</f>
        <v>236039.92</v>
      </c>
      <c r="H3287" s="79">
        <f>+IF(ISNUMBER(DATA!K1982),DATA!K1982,"n/a")</f>
        <v>-0.34123599999999998</v>
      </c>
      <c r="I3287" s="88">
        <f>+IF(ISNUMBER(DATA!L1982),DATA!L1982,"n/a")</f>
        <v>448982.9</v>
      </c>
      <c r="J3287" s="79">
        <f>+IF(ISNUMBER(DATA!M1982),DATA!M1982,"n/a")</f>
        <v>-0.32858999999999999</v>
      </c>
      <c r="K3287" s="88">
        <f>+IF(ISNUMBER(DATA!N1982),DATA!N1982,"n/a")</f>
        <v>1047300.01</v>
      </c>
      <c r="L3287" s="79">
        <f>+IF(ISNUMBER(DATA!O1982),DATA!O1982,"n/a")</f>
        <v>-0.15463099999999999</v>
      </c>
      <c r="M3287" s="68"/>
      <c r="N3287" s="68"/>
      <c r="O3287" s="68"/>
      <c r="P3287" s="68"/>
      <c r="Q3287" s="68"/>
      <c r="S3287" s="72"/>
      <c r="U3287" s="72"/>
      <c r="W3287" s="72"/>
      <c r="Y3287" s="72"/>
    </row>
    <row r="3288" spans="1:25" s="71" customFormat="1" x14ac:dyDescent="0.2">
      <c r="A3288" s="68" t="s">
        <v>11</v>
      </c>
      <c r="B3288" s="68" t="s">
        <v>24</v>
      </c>
      <c r="C3288" s="68" t="s">
        <v>25</v>
      </c>
      <c r="D3288" s="68" t="s">
        <v>295</v>
      </c>
      <c r="E3288" s="88">
        <f>+IF(ISNUMBER(DATA!H1983),DATA!H1983,"n/a")</f>
        <v>59675.09</v>
      </c>
      <c r="F3288" s="79">
        <f>+IF(ISNUMBER(DATA!I1983),DATA!I1983,"n/a")</f>
        <v>0.33892</v>
      </c>
      <c r="G3288" s="88">
        <f>+IF(ISNUMBER(DATA!J1983),DATA!J1983,"n/a")</f>
        <v>201650.07</v>
      </c>
      <c r="H3288" s="79">
        <f>+IF(ISNUMBER(DATA!K1983),DATA!K1983,"n/a")</f>
        <v>0.40988999999999998</v>
      </c>
      <c r="I3288" s="88">
        <f>+IF(ISNUMBER(DATA!L1983),DATA!L1983,"n/a")</f>
        <v>413923.74</v>
      </c>
      <c r="J3288" s="79">
        <f>+IF(ISNUMBER(DATA!M1983),DATA!M1983,"n/a")</f>
        <v>0.38307600000000003</v>
      </c>
      <c r="K3288" s="88">
        <f>+IF(ISNUMBER(DATA!N1983),DATA!N1983,"n/a")</f>
        <v>744115.55</v>
      </c>
      <c r="L3288" s="79">
        <f>+IF(ISNUMBER(DATA!O1983),DATA!O1983,"n/a")</f>
        <v>0.27482200000000001</v>
      </c>
      <c r="M3288" s="68"/>
      <c r="N3288" s="68"/>
      <c r="O3288" s="68"/>
      <c r="P3288" s="68"/>
      <c r="Q3288" s="68"/>
      <c r="S3288" s="72"/>
      <c r="U3288" s="72"/>
      <c r="W3288" s="72"/>
      <c r="Y3288" s="72"/>
    </row>
    <row r="3289" spans="1:25" s="71" customFormat="1" x14ac:dyDescent="0.2">
      <c r="A3289" s="68" t="s">
        <v>11</v>
      </c>
      <c r="B3289" s="68" t="s">
        <v>24</v>
      </c>
      <c r="C3289" s="68" t="s">
        <v>25</v>
      </c>
      <c r="D3289" s="68" t="s">
        <v>296</v>
      </c>
      <c r="E3289" s="88">
        <f>+IF(ISNUMBER(DATA!H1984),DATA!H1984,"n/a")</f>
        <v>36256.839999999997</v>
      </c>
      <c r="F3289" s="79">
        <f>+IF(ISNUMBER(DATA!I1984),DATA!I1984,"n/a")</f>
        <v>0.120134</v>
      </c>
      <c r="G3289" s="88">
        <f>+IF(ISNUMBER(DATA!J1984),DATA!J1984,"n/a")</f>
        <v>127934.04</v>
      </c>
      <c r="H3289" s="79">
        <f>+IF(ISNUMBER(DATA!K1984),DATA!K1984,"n/a")</f>
        <v>0.187803</v>
      </c>
      <c r="I3289" s="88">
        <f>+IF(ISNUMBER(DATA!L1984),DATA!L1984,"n/a")</f>
        <v>267269.08</v>
      </c>
      <c r="J3289" s="79">
        <f>+IF(ISNUMBER(DATA!M1984),DATA!M1984,"n/a")</f>
        <v>0.26263700000000001</v>
      </c>
      <c r="K3289" s="88">
        <f>+IF(ISNUMBER(DATA!N1984),DATA!N1984,"n/a")</f>
        <v>484631.25</v>
      </c>
      <c r="L3289" s="79">
        <f>+IF(ISNUMBER(DATA!O1984),DATA!O1984,"n/a")</f>
        <v>0.226497</v>
      </c>
      <c r="M3289" s="68"/>
      <c r="N3289" s="68"/>
      <c r="O3289" s="68"/>
      <c r="P3289" s="68"/>
      <c r="Q3289" s="68"/>
      <c r="S3289" s="72"/>
      <c r="U3289" s="72"/>
      <c r="W3289" s="72"/>
      <c r="Y3289" s="72"/>
    </row>
    <row r="3290" spans="1:25" s="71" customFormat="1" x14ac:dyDescent="0.2">
      <c r="A3290" s="68" t="s">
        <v>11</v>
      </c>
      <c r="B3290" s="68" t="s">
        <v>24</v>
      </c>
      <c r="C3290" s="68" t="s">
        <v>25</v>
      </c>
      <c r="D3290" s="68" t="s">
        <v>297</v>
      </c>
      <c r="E3290" s="88">
        <f>+IF(ISNUMBER(DATA!H1985),DATA!H1985,"n/a")</f>
        <v>30178.73</v>
      </c>
      <c r="F3290" s="79">
        <f>+IF(ISNUMBER(DATA!I1985),DATA!I1985,"n/a")</f>
        <v>3.0351E-2</v>
      </c>
      <c r="G3290" s="88">
        <f>+IF(ISNUMBER(DATA!J1985),DATA!J1985,"n/a")</f>
        <v>106910.06</v>
      </c>
      <c r="H3290" s="79">
        <f>+IF(ISNUMBER(DATA!K1985),DATA!K1985,"n/a")</f>
        <v>9.0591000000000005E-2</v>
      </c>
      <c r="I3290" s="88">
        <f>+IF(ISNUMBER(DATA!L1985),DATA!L1985,"n/a")</f>
        <v>216781.79</v>
      </c>
      <c r="J3290" s="79">
        <f>+IF(ISNUMBER(DATA!M1985),DATA!M1985,"n/a")</f>
        <v>0.11609899999999999</v>
      </c>
      <c r="K3290" s="88">
        <f>+IF(ISNUMBER(DATA!N1985),DATA!N1985,"n/a")</f>
        <v>426169.71</v>
      </c>
      <c r="L3290" s="79">
        <f>+IF(ISNUMBER(DATA!O1985),DATA!O1985,"n/a")</f>
        <v>0.13129099999999999</v>
      </c>
      <c r="M3290" s="68"/>
      <c r="N3290" s="68"/>
      <c r="O3290" s="68"/>
      <c r="P3290" s="68"/>
      <c r="Q3290" s="68"/>
      <c r="S3290" s="72"/>
      <c r="U3290" s="72"/>
      <c r="W3290" s="72"/>
      <c r="Y3290" s="72"/>
    </row>
    <row r="3291" spans="1:25" s="71" customFormat="1" x14ac:dyDescent="0.2">
      <c r="A3291" s="68" t="s">
        <v>11</v>
      </c>
      <c r="B3291" s="68" t="s">
        <v>24</v>
      </c>
      <c r="C3291" s="68" t="s">
        <v>25</v>
      </c>
      <c r="D3291" s="68" t="s">
        <v>298</v>
      </c>
      <c r="E3291" s="88">
        <f>+IF(ISNUMBER(DATA!H1986),DATA!H1986,"n/a")</f>
        <v>48898.080000000002</v>
      </c>
      <c r="F3291" s="79">
        <f>+IF(ISNUMBER(DATA!I1986),DATA!I1986,"n/a")</f>
        <v>1.1731529999999999</v>
      </c>
      <c r="G3291" s="88">
        <f>+IF(ISNUMBER(DATA!J1986),DATA!J1986,"n/a")</f>
        <v>172570.59</v>
      </c>
      <c r="H3291" s="79">
        <f>+IF(ISNUMBER(DATA!K1986),DATA!K1986,"n/a")</f>
        <v>1.246426</v>
      </c>
      <c r="I3291" s="88">
        <f>+IF(ISNUMBER(DATA!L1986),DATA!L1986,"n/a")</f>
        <v>332645.51</v>
      </c>
      <c r="J3291" s="79">
        <f>+IF(ISNUMBER(DATA!M1986),DATA!M1986,"n/a")</f>
        <v>1.0453669999999999</v>
      </c>
      <c r="K3291" s="88">
        <f>+IF(ISNUMBER(DATA!N1986),DATA!N1986,"n/a")</f>
        <v>606534.49</v>
      </c>
      <c r="L3291" s="79">
        <f>+IF(ISNUMBER(DATA!O1986),DATA!O1986,"n/a")</f>
        <v>0.89163800000000004</v>
      </c>
      <c r="M3291" s="68"/>
      <c r="N3291" s="68"/>
      <c r="O3291" s="68"/>
      <c r="P3291" s="68"/>
      <c r="Q3291" s="68"/>
      <c r="S3291" s="72"/>
      <c r="U3291" s="72"/>
      <c r="W3291" s="72"/>
      <c r="Y3291" s="72"/>
    </row>
    <row r="3292" spans="1:25" s="71" customFormat="1" x14ac:dyDescent="0.2">
      <c r="A3292" s="68" t="s">
        <v>11</v>
      </c>
      <c r="B3292" s="68" t="s">
        <v>24</v>
      </c>
      <c r="C3292" s="68" t="s">
        <v>25</v>
      </c>
      <c r="D3292" s="68" t="s">
        <v>299</v>
      </c>
      <c r="E3292" s="88">
        <f>+IF(ISNUMBER(DATA!H1987),DATA!H1987,"n/a")</f>
        <v>194668.56</v>
      </c>
      <c r="F3292" s="79">
        <f>+IF(ISNUMBER(DATA!I1987),DATA!I1987,"n/a")</f>
        <v>0.16622799999999999</v>
      </c>
      <c r="G3292" s="88">
        <f>+IF(ISNUMBER(DATA!J1987),DATA!J1987,"n/a")</f>
        <v>645291.68999999994</v>
      </c>
      <c r="H3292" s="79">
        <f>+IF(ISNUMBER(DATA!K1987),DATA!K1987,"n/a")</f>
        <v>0.13319500000000001</v>
      </c>
      <c r="I3292" s="88">
        <f>+IF(ISNUMBER(DATA!L1987),DATA!L1987,"n/a")</f>
        <v>1336539.5900000001</v>
      </c>
      <c r="J3292" s="79">
        <f>+IF(ISNUMBER(DATA!M1987),DATA!M1987,"n/a")</f>
        <v>0.17274800000000001</v>
      </c>
      <c r="K3292" s="88">
        <f>+IF(ISNUMBER(DATA!N1987),DATA!N1987,"n/a")</f>
        <v>2608321.7400000002</v>
      </c>
      <c r="L3292" s="79">
        <f>+IF(ISNUMBER(DATA!O1987),DATA!O1987,"n/a")</f>
        <v>0.14840300000000001</v>
      </c>
      <c r="M3292" s="68"/>
      <c r="N3292" s="68"/>
      <c r="O3292" s="68"/>
      <c r="P3292" s="68"/>
      <c r="Q3292" s="68"/>
      <c r="S3292" s="72"/>
      <c r="U3292" s="72"/>
      <c r="W3292" s="72"/>
      <c r="Y3292" s="72"/>
    </row>
    <row r="3293" spans="1:25" s="71" customFormat="1" x14ac:dyDescent="0.2">
      <c r="A3293" s="68" t="s">
        <v>11</v>
      </c>
      <c r="B3293" s="68" t="s">
        <v>24</v>
      </c>
      <c r="C3293" s="68" t="s">
        <v>25</v>
      </c>
      <c r="D3293" s="68" t="s">
        <v>300</v>
      </c>
      <c r="E3293" s="88">
        <f>+IF(ISNUMBER(DATA!H1988),DATA!H1988,"n/a")</f>
        <v>16901.509999999998</v>
      </c>
      <c r="F3293" s="79">
        <f>+IF(ISNUMBER(DATA!I1988),DATA!I1988,"n/a")</f>
        <v>9.5723000000000003E-2</v>
      </c>
      <c r="G3293" s="88">
        <f>+IF(ISNUMBER(DATA!J1988),DATA!J1988,"n/a")</f>
        <v>56715.59</v>
      </c>
      <c r="H3293" s="79">
        <f>+IF(ISNUMBER(DATA!K1988),DATA!K1988,"n/a")</f>
        <v>0.161721</v>
      </c>
      <c r="I3293" s="88">
        <f>+IF(ISNUMBER(DATA!L1988),DATA!L1988,"n/a")</f>
        <v>117246.55</v>
      </c>
      <c r="J3293" s="79">
        <f>+IF(ISNUMBER(DATA!M1988),DATA!M1988,"n/a")</f>
        <v>0.16642399999999999</v>
      </c>
      <c r="K3293" s="88">
        <f>+IF(ISNUMBER(DATA!N1988),DATA!N1988,"n/a")</f>
        <v>202832.71</v>
      </c>
      <c r="L3293" s="79">
        <f>+IF(ISNUMBER(DATA!O1988),DATA!O1988,"n/a")</f>
        <v>6.2524999999999997E-2</v>
      </c>
      <c r="M3293" s="68"/>
      <c r="N3293" s="68"/>
      <c r="O3293" s="68"/>
      <c r="P3293" s="68"/>
      <c r="Q3293" s="68"/>
      <c r="S3293" s="72"/>
      <c r="U3293" s="72"/>
      <c r="W3293" s="72"/>
      <c r="Y3293" s="72"/>
    </row>
    <row r="3294" spans="1:25" s="71" customFormat="1" x14ac:dyDescent="0.2">
      <c r="A3294" s="68" t="s">
        <v>11</v>
      </c>
      <c r="B3294" s="68" t="s">
        <v>24</v>
      </c>
      <c r="C3294" s="68" t="s">
        <v>25</v>
      </c>
      <c r="D3294" s="68" t="s">
        <v>301</v>
      </c>
      <c r="E3294" s="88">
        <f>+IF(ISNUMBER(DATA!H1989),DATA!H1989,"n/a")</f>
        <v>99406.78</v>
      </c>
      <c r="F3294" s="79">
        <f>+IF(ISNUMBER(DATA!I1989),DATA!I1989,"n/a")</f>
        <v>6.6944000000000004E-2</v>
      </c>
      <c r="G3294" s="88">
        <f>+IF(ISNUMBER(DATA!J1989),DATA!J1989,"n/a")</f>
        <v>340662.66</v>
      </c>
      <c r="H3294" s="79">
        <f>+IF(ISNUMBER(DATA!K1989),DATA!K1989,"n/a")</f>
        <v>0.12277399999999999</v>
      </c>
      <c r="I3294" s="88">
        <f>+IF(ISNUMBER(DATA!L1989),DATA!L1989,"n/a")</f>
        <v>683120.63</v>
      </c>
      <c r="J3294" s="79">
        <f>+IF(ISNUMBER(DATA!M1989),DATA!M1989,"n/a")</f>
        <v>0.142899</v>
      </c>
      <c r="K3294" s="88">
        <f>+IF(ISNUMBER(DATA!N1989),DATA!N1989,"n/a")</f>
        <v>1369065.67</v>
      </c>
      <c r="L3294" s="79">
        <f>+IF(ISNUMBER(DATA!O1989),DATA!O1989,"n/a")</f>
        <v>0.13214300000000001</v>
      </c>
      <c r="M3294" s="68"/>
      <c r="N3294" s="68"/>
      <c r="O3294" s="68"/>
      <c r="P3294" s="68"/>
      <c r="Q3294" s="68"/>
      <c r="S3294" s="72"/>
      <c r="U3294" s="72"/>
      <c r="W3294" s="72"/>
      <c r="Y3294" s="72"/>
    </row>
    <row r="3295" spans="1:25" s="71" customFormat="1" x14ac:dyDescent="0.2">
      <c r="A3295" s="68" t="s">
        <v>11</v>
      </c>
      <c r="B3295" s="68" t="s">
        <v>24</v>
      </c>
      <c r="C3295" s="68" t="s">
        <v>25</v>
      </c>
      <c r="D3295" s="68" t="s">
        <v>302</v>
      </c>
      <c r="E3295" s="88">
        <f>+IF(ISNUMBER(DATA!H1990),DATA!H1990,"n/a")</f>
        <v>98322.61</v>
      </c>
      <c r="F3295" s="79">
        <f>+IF(ISNUMBER(DATA!I1990),DATA!I1990,"n/a")</f>
        <v>0.56687299999999996</v>
      </c>
      <c r="G3295" s="88">
        <f>+IF(ISNUMBER(DATA!J1990),DATA!J1990,"n/a")</f>
        <v>301932.17</v>
      </c>
      <c r="H3295" s="79">
        <f>+IF(ISNUMBER(DATA!K1990),DATA!K1990,"n/a")</f>
        <v>0.44042700000000001</v>
      </c>
      <c r="I3295" s="88">
        <f>+IF(ISNUMBER(DATA!L1990),DATA!L1990,"n/a")</f>
        <v>623258.43000000005</v>
      </c>
      <c r="J3295" s="79">
        <f>+IF(ISNUMBER(DATA!M1990),DATA!M1990,"n/a")</f>
        <v>0.85874600000000001</v>
      </c>
      <c r="K3295" s="88">
        <f>+IF(ISNUMBER(DATA!N1990),DATA!N1990,"n/a")</f>
        <v>1229209.47</v>
      </c>
      <c r="L3295" s="79">
        <f>+IF(ISNUMBER(DATA!O1990),DATA!O1990,"n/a")</f>
        <v>1.0631569999999999</v>
      </c>
      <c r="M3295" s="68"/>
      <c r="N3295" s="68"/>
      <c r="O3295" s="68"/>
      <c r="P3295" s="68"/>
      <c r="Q3295" s="68"/>
      <c r="S3295" s="72"/>
      <c r="U3295" s="72"/>
      <c r="W3295" s="72"/>
      <c r="Y3295" s="72"/>
    </row>
    <row r="3296" spans="1:25" s="71" customFormat="1" x14ac:dyDescent="0.2">
      <c r="A3296" s="68" t="s">
        <v>11</v>
      </c>
      <c r="B3296" s="68" t="s">
        <v>24</v>
      </c>
      <c r="C3296" s="68" t="s">
        <v>25</v>
      </c>
      <c r="D3296" s="68" t="s">
        <v>303</v>
      </c>
      <c r="E3296" s="88">
        <f>+IF(ISNUMBER(DATA!H1991),DATA!H1991,"n/a")</f>
        <v>92922.57</v>
      </c>
      <c r="F3296" s="79">
        <f>+IF(ISNUMBER(DATA!I1991),DATA!I1991,"n/a")</f>
        <v>0.13384599999999999</v>
      </c>
      <c r="G3296" s="88">
        <f>+IF(ISNUMBER(DATA!J1991),DATA!J1991,"n/a")</f>
        <v>319190.61</v>
      </c>
      <c r="H3296" s="79">
        <f>+IF(ISNUMBER(DATA!K1991),DATA!K1991,"n/a")</f>
        <v>0.45434400000000003</v>
      </c>
      <c r="I3296" s="88">
        <f>+IF(ISNUMBER(DATA!L1991),DATA!L1991,"n/a")</f>
        <v>595398.41</v>
      </c>
      <c r="J3296" s="79">
        <f>+IF(ISNUMBER(DATA!M1991),DATA!M1991,"n/a")</f>
        <v>0.51187899999999997</v>
      </c>
      <c r="K3296" s="88">
        <f>+IF(ISNUMBER(DATA!N1991),DATA!N1991,"n/a")</f>
        <v>1163191.49</v>
      </c>
      <c r="L3296" s="79">
        <f>+IF(ISNUMBER(DATA!O1991),DATA!O1991,"n/a")</f>
        <v>0.67543699999999995</v>
      </c>
      <c r="M3296" s="68"/>
      <c r="N3296" s="68"/>
      <c r="O3296" s="68"/>
      <c r="P3296" s="68"/>
      <c r="Q3296" s="68"/>
      <c r="S3296" s="72"/>
      <c r="U3296" s="72"/>
      <c r="W3296" s="72"/>
      <c r="Y3296" s="72"/>
    </row>
    <row r="3297" spans="1:25" s="71" customFormat="1" x14ac:dyDescent="0.2">
      <c r="A3297" s="68" t="s">
        <v>11</v>
      </c>
      <c r="B3297" s="68" t="s">
        <v>24</v>
      </c>
      <c r="C3297" s="68" t="s">
        <v>25</v>
      </c>
      <c r="D3297" s="68" t="s">
        <v>304</v>
      </c>
      <c r="E3297" s="88">
        <f>+IF(ISNUMBER(DATA!H1992),DATA!H1992,"n/a")</f>
        <v>24447.4</v>
      </c>
      <c r="F3297" s="79">
        <f>+IF(ISNUMBER(DATA!I1992),DATA!I1992,"n/a")</f>
        <v>0.264102</v>
      </c>
      <c r="G3297" s="88">
        <f>+IF(ISNUMBER(DATA!J1992),DATA!J1992,"n/a")</f>
        <v>82017.77</v>
      </c>
      <c r="H3297" s="79">
        <f>+IF(ISNUMBER(DATA!K1992),DATA!K1992,"n/a")</f>
        <v>0.25890200000000002</v>
      </c>
      <c r="I3297" s="88">
        <f>+IF(ISNUMBER(DATA!L1992),DATA!L1992,"n/a")</f>
        <v>154408.13</v>
      </c>
      <c r="J3297" s="79">
        <f>+IF(ISNUMBER(DATA!M1992),DATA!M1992,"n/a")</f>
        <v>0.19101499999999999</v>
      </c>
      <c r="K3297" s="88">
        <f>+IF(ISNUMBER(DATA!N1992),DATA!N1992,"n/a")</f>
        <v>272522.05</v>
      </c>
      <c r="L3297" s="79">
        <f>+IF(ISNUMBER(DATA!O1992),DATA!O1992,"n/a")</f>
        <v>0.10574600000000001</v>
      </c>
      <c r="M3297" s="68"/>
      <c r="N3297" s="68"/>
      <c r="O3297" s="68"/>
      <c r="P3297" s="68"/>
      <c r="Q3297" s="68"/>
      <c r="S3297" s="72"/>
      <c r="U3297" s="72"/>
      <c r="W3297" s="72"/>
      <c r="Y3297" s="72"/>
    </row>
    <row r="3298" spans="1:25" s="71" customFormat="1" x14ac:dyDescent="0.2">
      <c r="A3298" s="68" t="s">
        <v>11</v>
      </c>
      <c r="B3298" s="68" t="s">
        <v>24</v>
      </c>
      <c r="C3298" s="68" t="s">
        <v>25</v>
      </c>
      <c r="D3298" s="68" t="s">
        <v>305</v>
      </c>
      <c r="E3298" s="88">
        <f>+IF(ISNUMBER(DATA!H1993),DATA!H1993,"n/a")</f>
        <v>36812.559999999998</v>
      </c>
      <c r="F3298" s="79">
        <f>+IF(ISNUMBER(DATA!I1993),DATA!I1993,"n/a")</f>
        <v>0.10249</v>
      </c>
      <c r="G3298" s="88">
        <f>+IF(ISNUMBER(DATA!J1993),DATA!J1993,"n/a")</f>
        <v>124143.58</v>
      </c>
      <c r="H3298" s="79">
        <f>+IF(ISNUMBER(DATA!K1993),DATA!K1993,"n/a")</f>
        <v>9.2043E-2</v>
      </c>
      <c r="I3298" s="88">
        <f>+IF(ISNUMBER(DATA!L1993),DATA!L1993,"n/a")</f>
        <v>274039.78999999998</v>
      </c>
      <c r="J3298" s="79">
        <f>+IF(ISNUMBER(DATA!M1993),DATA!M1993,"n/a")</f>
        <v>0.183727</v>
      </c>
      <c r="K3298" s="88">
        <f>+IF(ISNUMBER(DATA!N1993),DATA!N1993,"n/a")</f>
        <v>509014.23</v>
      </c>
      <c r="L3298" s="79">
        <f>+IF(ISNUMBER(DATA!O1993),DATA!O1993,"n/a")</f>
        <v>0.21345900000000001</v>
      </c>
      <c r="M3298" s="68"/>
      <c r="N3298" s="68"/>
      <c r="O3298" s="68"/>
      <c r="P3298" s="68"/>
      <c r="Q3298" s="68"/>
      <c r="S3298" s="72"/>
      <c r="U3298" s="72"/>
      <c r="W3298" s="72"/>
      <c r="Y3298" s="72"/>
    </row>
    <row r="3299" spans="1:25" s="71" customFormat="1" x14ac:dyDescent="0.2">
      <c r="A3299" s="68" t="s">
        <v>11</v>
      </c>
      <c r="B3299" s="68" t="s">
        <v>24</v>
      </c>
      <c r="C3299" s="68" t="s">
        <v>25</v>
      </c>
      <c r="D3299" s="68" t="s">
        <v>306</v>
      </c>
      <c r="E3299" s="88">
        <f>+IF(ISNUMBER(DATA!H1994),DATA!H1994,"n/a")</f>
        <v>259517.13</v>
      </c>
      <c r="F3299" s="79">
        <f>+IF(ISNUMBER(DATA!I1994),DATA!I1994,"n/a")</f>
        <v>-0.17680999999999999</v>
      </c>
      <c r="G3299" s="88">
        <f>+IF(ISNUMBER(DATA!J1994),DATA!J1994,"n/a")</f>
        <v>909831.31</v>
      </c>
      <c r="H3299" s="79">
        <f>+IF(ISNUMBER(DATA!K1994),DATA!K1994,"n/a")</f>
        <v>-0.160057</v>
      </c>
      <c r="I3299" s="88">
        <f>+IF(ISNUMBER(DATA!L1994),DATA!L1994,"n/a")</f>
        <v>1763963.97</v>
      </c>
      <c r="J3299" s="79">
        <f>+IF(ISNUMBER(DATA!M1994),DATA!M1994,"n/a")</f>
        <v>-0.121166</v>
      </c>
      <c r="K3299" s="88">
        <f>+IF(ISNUMBER(DATA!N1994),DATA!N1994,"n/a")</f>
        <v>3806622.88</v>
      </c>
      <c r="L3299" s="79">
        <f>+IF(ISNUMBER(DATA!O1994),DATA!O1994,"n/a")</f>
        <v>3.4951999999999997E-2</v>
      </c>
      <c r="M3299" s="68"/>
      <c r="N3299" s="68"/>
      <c r="O3299" s="68"/>
      <c r="P3299" s="68"/>
      <c r="Q3299" s="68"/>
      <c r="S3299" s="72"/>
      <c r="U3299" s="72"/>
      <c r="W3299" s="72"/>
      <c r="Y3299" s="72"/>
    </row>
    <row r="3300" spans="1:25" s="71" customFormat="1" x14ac:dyDescent="0.2">
      <c r="A3300" s="68" t="s">
        <v>11</v>
      </c>
      <c r="B3300" s="68" t="s">
        <v>24</v>
      </c>
      <c r="C3300" s="68" t="s">
        <v>25</v>
      </c>
      <c r="D3300" s="68" t="s">
        <v>307</v>
      </c>
      <c r="E3300" s="88">
        <f>+IF(ISNUMBER(DATA!H1995),DATA!H1995,"n/a")</f>
        <v>88423.29</v>
      </c>
      <c r="F3300" s="79">
        <f>+IF(ISNUMBER(DATA!I1995),DATA!I1995,"n/a")</f>
        <v>0.15841</v>
      </c>
      <c r="G3300" s="88">
        <f>+IF(ISNUMBER(DATA!J1995),DATA!J1995,"n/a")</f>
        <v>304960.05</v>
      </c>
      <c r="H3300" s="79">
        <f>+IF(ISNUMBER(DATA!K1995),DATA!K1995,"n/a")</f>
        <v>0.15190699999999999</v>
      </c>
      <c r="I3300" s="88">
        <f>+IF(ISNUMBER(DATA!L1995),DATA!L1995,"n/a")</f>
        <v>578889.29</v>
      </c>
      <c r="J3300" s="79">
        <f>+IF(ISNUMBER(DATA!M1995),DATA!M1995,"n/a")</f>
        <v>0.14946100000000001</v>
      </c>
      <c r="K3300" s="88">
        <f>+IF(ISNUMBER(DATA!N1995),DATA!N1995,"n/a")</f>
        <v>1067996.32</v>
      </c>
      <c r="L3300" s="79">
        <f>+IF(ISNUMBER(DATA!O1995),DATA!O1995,"n/a")</f>
        <v>0.188746</v>
      </c>
      <c r="M3300" s="68"/>
      <c r="N3300" s="68"/>
      <c r="O3300" s="68"/>
      <c r="P3300" s="68"/>
      <c r="Q3300" s="68"/>
      <c r="S3300" s="72"/>
      <c r="U3300" s="72"/>
      <c r="W3300" s="72"/>
      <c r="Y3300" s="72"/>
    </row>
    <row r="3301" spans="1:25" s="71" customFormat="1" x14ac:dyDescent="0.2">
      <c r="A3301" s="68" t="s">
        <v>11</v>
      </c>
      <c r="B3301" s="68" t="s">
        <v>24</v>
      </c>
      <c r="C3301" s="68" t="s">
        <v>25</v>
      </c>
      <c r="D3301" s="68" t="s">
        <v>308</v>
      </c>
      <c r="E3301" s="88">
        <f>+IF(ISNUMBER(DATA!H1996),DATA!H1996,"n/a")</f>
        <v>13932.31</v>
      </c>
      <c r="F3301" s="79">
        <f>+IF(ISNUMBER(DATA!I1996),DATA!I1996,"n/a")</f>
        <v>0.50995500000000005</v>
      </c>
      <c r="G3301" s="88">
        <f>+IF(ISNUMBER(DATA!J1996),DATA!J1996,"n/a")</f>
        <v>48554.03</v>
      </c>
      <c r="H3301" s="79">
        <f>+IF(ISNUMBER(DATA!K1996),DATA!K1996,"n/a")</f>
        <v>0.39438600000000001</v>
      </c>
      <c r="I3301" s="88">
        <f>+IF(ISNUMBER(DATA!L1996),DATA!L1996,"n/a")</f>
        <v>94856.58</v>
      </c>
      <c r="J3301" s="79">
        <f>+IF(ISNUMBER(DATA!M1996),DATA!M1996,"n/a")</f>
        <v>0.41683199999999998</v>
      </c>
      <c r="K3301" s="88">
        <f>+IF(ISNUMBER(DATA!N1996),DATA!N1996,"n/a")</f>
        <v>163548.16</v>
      </c>
      <c r="L3301" s="79">
        <f>+IF(ISNUMBER(DATA!O1996),DATA!O1996,"n/a")</f>
        <v>0.33871699999999999</v>
      </c>
      <c r="M3301" s="68"/>
      <c r="N3301" s="68"/>
      <c r="O3301" s="68"/>
      <c r="P3301" s="68"/>
      <c r="Q3301" s="68"/>
      <c r="S3301" s="72"/>
      <c r="U3301" s="72"/>
      <c r="W3301" s="72"/>
      <c r="Y3301" s="72"/>
    </row>
    <row r="3302" spans="1:25" s="71" customFormat="1" x14ac:dyDescent="0.2">
      <c r="A3302" s="68" t="s">
        <v>11</v>
      </c>
      <c r="B3302" s="68" t="s">
        <v>24</v>
      </c>
      <c r="C3302" s="68" t="s">
        <v>25</v>
      </c>
      <c r="D3302" s="68" t="s">
        <v>309</v>
      </c>
      <c r="E3302" s="88">
        <f>+IF(ISNUMBER(DATA!H1997),DATA!H1997,"n/a")</f>
        <v>60755.1</v>
      </c>
      <c r="F3302" s="79">
        <f>+IF(ISNUMBER(DATA!I1997),DATA!I1997,"n/a")</f>
        <v>9.8871000000000001E-2</v>
      </c>
      <c r="G3302" s="88">
        <f>+IF(ISNUMBER(DATA!J1997),DATA!J1997,"n/a")</f>
        <v>207759.1</v>
      </c>
      <c r="H3302" s="79">
        <f>+IF(ISNUMBER(DATA!K1997),DATA!K1997,"n/a")</f>
        <v>0.118987</v>
      </c>
      <c r="I3302" s="88">
        <f>+IF(ISNUMBER(DATA!L1997),DATA!L1997,"n/a")</f>
        <v>411728.22</v>
      </c>
      <c r="J3302" s="79">
        <f>+IF(ISNUMBER(DATA!M1997),DATA!M1997,"n/a")</f>
        <v>0.130081</v>
      </c>
      <c r="K3302" s="88">
        <f>+IF(ISNUMBER(DATA!N1997),DATA!N1997,"n/a")</f>
        <v>811297.37</v>
      </c>
      <c r="L3302" s="79">
        <f>+IF(ISNUMBER(DATA!O1997),DATA!O1997,"n/a")</f>
        <v>0.11219</v>
      </c>
      <c r="M3302" s="68"/>
      <c r="N3302" s="68"/>
      <c r="O3302" s="68"/>
      <c r="P3302" s="68"/>
      <c r="Q3302" s="68"/>
      <c r="S3302" s="72"/>
      <c r="U3302" s="72"/>
      <c r="W3302" s="72"/>
      <c r="Y3302" s="72"/>
    </row>
    <row r="3303" spans="1:25" s="71" customFormat="1" x14ac:dyDescent="0.2">
      <c r="A3303" s="68" t="s">
        <v>11</v>
      </c>
      <c r="B3303" s="68" t="s">
        <v>24</v>
      </c>
      <c r="C3303" s="68" t="s">
        <v>25</v>
      </c>
      <c r="D3303" s="68" t="s">
        <v>310</v>
      </c>
      <c r="E3303" s="88">
        <f>+IF(ISNUMBER(DATA!H1998),DATA!H1998,"n/a")</f>
        <v>31068.58</v>
      </c>
      <c r="F3303" s="79">
        <f>+IF(ISNUMBER(DATA!I1998),DATA!I1998,"n/a")</f>
        <v>7.7875E-2</v>
      </c>
      <c r="G3303" s="88">
        <f>+IF(ISNUMBER(DATA!J1998),DATA!J1998,"n/a")</f>
        <v>109868.38</v>
      </c>
      <c r="H3303" s="79">
        <f>+IF(ISNUMBER(DATA!K1998),DATA!K1998,"n/a")</f>
        <v>0.16880100000000001</v>
      </c>
      <c r="I3303" s="88">
        <f>+IF(ISNUMBER(DATA!L1998),DATA!L1998,"n/a")</f>
        <v>236640.64000000001</v>
      </c>
      <c r="J3303" s="79">
        <f>+IF(ISNUMBER(DATA!M1998),DATA!M1998,"n/a")</f>
        <v>0.19201499999999999</v>
      </c>
      <c r="K3303" s="88">
        <f>+IF(ISNUMBER(DATA!N1998),DATA!N1998,"n/a")</f>
        <v>435082.05</v>
      </c>
      <c r="L3303" s="79">
        <f>+IF(ISNUMBER(DATA!O1998),DATA!O1998,"n/a")</f>
        <v>0.16012499999999999</v>
      </c>
      <c r="M3303" s="68"/>
      <c r="N3303" s="68"/>
      <c r="O3303" s="68"/>
      <c r="P3303" s="68"/>
      <c r="Q3303" s="68"/>
      <c r="S3303" s="72"/>
      <c r="U3303" s="72"/>
      <c r="W3303" s="72"/>
      <c r="Y3303" s="72"/>
    </row>
    <row r="3304" spans="1:25" s="71" customFormat="1" x14ac:dyDescent="0.2">
      <c r="A3304" s="68" t="s">
        <v>11</v>
      </c>
      <c r="B3304" s="68" t="s">
        <v>24</v>
      </c>
      <c r="C3304" s="68" t="s">
        <v>25</v>
      </c>
      <c r="D3304" s="68" t="s">
        <v>311</v>
      </c>
      <c r="E3304" s="88">
        <f>+IF(ISNUMBER(DATA!H1999),DATA!H1999,"n/a")</f>
        <v>83115.02</v>
      </c>
      <c r="F3304" s="79">
        <f>+IF(ISNUMBER(DATA!I1999),DATA!I1999,"n/a")</f>
        <v>-0.196994</v>
      </c>
      <c r="G3304" s="88">
        <f>+IF(ISNUMBER(DATA!J1999),DATA!J1999,"n/a")</f>
        <v>287717.95</v>
      </c>
      <c r="H3304" s="79">
        <f>+IF(ISNUMBER(DATA!K1999),DATA!K1999,"n/a")</f>
        <v>-0.208985</v>
      </c>
      <c r="I3304" s="88">
        <f>+IF(ISNUMBER(DATA!L1999),DATA!L1999,"n/a")</f>
        <v>580977.59</v>
      </c>
      <c r="J3304" s="79">
        <f>+IF(ISNUMBER(DATA!M1999),DATA!M1999,"n/a")</f>
        <v>-0.145205</v>
      </c>
      <c r="K3304" s="88">
        <f>+IF(ISNUMBER(DATA!N1999),DATA!N1999,"n/a")</f>
        <v>1304065.5900000001</v>
      </c>
      <c r="L3304" s="79">
        <f>+IF(ISNUMBER(DATA!O1999),DATA!O1999,"n/a")</f>
        <v>4.5238E-2</v>
      </c>
      <c r="M3304" s="68"/>
      <c r="N3304" s="68"/>
      <c r="O3304" s="68"/>
      <c r="P3304" s="68"/>
      <c r="Q3304" s="68"/>
      <c r="S3304" s="72"/>
      <c r="U3304" s="72"/>
      <c r="W3304" s="72"/>
      <c r="Y3304" s="72"/>
    </row>
    <row r="3305" spans="1:25" s="71" customFormat="1" x14ac:dyDescent="0.2">
      <c r="A3305" s="68" t="s">
        <v>11</v>
      </c>
      <c r="B3305" s="68" t="s">
        <v>24</v>
      </c>
      <c r="C3305" s="68" t="s">
        <v>25</v>
      </c>
      <c r="D3305" s="68" t="s">
        <v>312</v>
      </c>
      <c r="E3305" s="88">
        <f>+IF(ISNUMBER(DATA!H2000),DATA!H2000,"n/a")</f>
        <v>49554.99</v>
      </c>
      <c r="F3305" s="79">
        <f>+IF(ISNUMBER(DATA!I2000),DATA!I2000,"n/a")</f>
        <v>-2.9611999999999999E-2</v>
      </c>
      <c r="G3305" s="88">
        <f>+IF(ISNUMBER(DATA!J2000),DATA!J2000,"n/a")</f>
        <v>166181.87</v>
      </c>
      <c r="H3305" s="79">
        <f>+IF(ISNUMBER(DATA!K2000),DATA!K2000,"n/a")</f>
        <v>3.2440999999999998E-2</v>
      </c>
      <c r="I3305" s="88">
        <f>+IF(ISNUMBER(DATA!L2000),DATA!L2000,"n/a")</f>
        <v>366048.86</v>
      </c>
      <c r="J3305" s="79">
        <f>+IF(ISNUMBER(DATA!M2000),DATA!M2000,"n/a")</f>
        <v>8.7611999999999995E-2</v>
      </c>
      <c r="K3305" s="88">
        <f>+IF(ISNUMBER(DATA!N2000),DATA!N2000,"n/a")</f>
        <v>748414.8</v>
      </c>
      <c r="L3305" s="79">
        <f>+IF(ISNUMBER(DATA!O2000),DATA!O2000,"n/a")</f>
        <v>0.109344</v>
      </c>
      <c r="M3305" s="68"/>
      <c r="N3305" s="68"/>
      <c r="O3305" s="68"/>
      <c r="P3305" s="68"/>
      <c r="Q3305" s="68"/>
      <c r="S3305" s="72"/>
      <c r="U3305" s="72"/>
      <c r="W3305" s="72"/>
      <c r="Y3305" s="72"/>
    </row>
    <row r="3306" spans="1:25" s="71" customFormat="1" x14ac:dyDescent="0.2">
      <c r="A3306" s="68" t="s">
        <v>11</v>
      </c>
      <c r="B3306" s="68" t="s">
        <v>24</v>
      </c>
      <c r="C3306" s="68" t="s">
        <v>25</v>
      </c>
      <c r="D3306" s="68" t="s">
        <v>313</v>
      </c>
      <c r="E3306" s="88">
        <f>+IF(ISNUMBER(DATA!H2001),DATA!H2001,"n/a")</f>
        <v>42975.68</v>
      </c>
      <c r="F3306" s="79">
        <f>+IF(ISNUMBER(DATA!I2001),DATA!I2001,"n/a")</f>
        <v>0.13683000000000001</v>
      </c>
      <c r="G3306" s="88">
        <f>+IF(ISNUMBER(DATA!J2001),DATA!J2001,"n/a")</f>
        <v>180854.48</v>
      </c>
      <c r="H3306" s="79">
        <f>+IF(ISNUMBER(DATA!K2001),DATA!K2001,"n/a")</f>
        <v>0.1472</v>
      </c>
      <c r="I3306" s="88">
        <f>+IF(ISNUMBER(DATA!L2001),DATA!L2001,"n/a")</f>
        <v>338869.11</v>
      </c>
      <c r="J3306" s="79">
        <f>+IF(ISNUMBER(DATA!M2001),DATA!M2001,"n/a")</f>
        <v>0.15540300000000001</v>
      </c>
      <c r="K3306" s="88">
        <f>+IF(ISNUMBER(DATA!N2001),DATA!N2001,"n/a")</f>
        <v>628027.31000000006</v>
      </c>
      <c r="L3306" s="79">
        <f>+IF(ISNUMBER(DATA!O2001),DATA!O2001,"n/a")</f>
        <v>0.15181900000000001</v>
      </c>
      <c r="M3306" s="68"/>
      <c r="N3306" s="68"/>
      <c r="O3306" s="68"/>
      <c r="P3306" s="68"/>
      <c r="Q3306" s="68"/>
      <c r="S3306" s="72"/>
      <c r="U3306" s="72"/>
      <c r="W3306" s="72"/>
      <c r="Y3306" s="72"/>
    </row>
    <row r="3307" spans="1:25" s="71" customFormat="1" x14ac:dyDescent="0.2">
      <c r="A3307" s="68" t="s">
        <v>11</v>
      </c>
      <c r="B3307" s="68" t="s">
        <v>24</v>
      </c>
      <c r="C3307" s="68" t="s">
        <v>25</v>
      </c>
      <c r="D3307" s="68" t="s">
        <v>314</v>
      </c>
      <c r="E3307" s="88">
        <f>+IF(ISNUMBER(DATA!H2002),DATA!H2002,"n/a")</f>
        <v>135751.63</v>
      </c>
      <c r="F3307" s="79">
        <f>+IF(ISNUMBER(DATA!I2002),DATA!I2002,"n/a")</f>
        <v>0.29574099999999998</v>
      </c>
      <c r="G3307" s="88">
        <f>+IF(ISNUMBER(DATA!J2002),DATA!J2002,"n/a")</f>
        <v>462375.1</v>
      </c>
      <c r="H3307" s="79">
        <f>+IF(ISNUMBER(DATA!K2002),DATA!K2002,"n/a")</f>
        <v>0.46955200000000002</v>
      </c>
      <c r="I3307" s="88">
        <f>+IF(ISNUMBER(DATA!L2002),DATA!L2002,"n/a")</f>
        <v>919751.41</v>
      </c>
      <c r="J3307" s="79">
        <f>+IF(ISNUMBER(DATA!M2002),DATA!M2002,"n/a")</f>
        <v>0.487568</v>
      </c>
      <c r="K3307" s="88">
        <f>+IF(ISNUMBER(DATA!N2002),DATA!N2002,"n/a")</f>
        <v>1742641.09</v>
      </c>
      <c r="L3307" s="79">
        <f>+IF(ISNUMBER(DATA!O2002),DATA!O2002,"n/a")</f>
        <v>0.51231000000000004</v>
      </c>
      <c r="M3307" s="68"/>
      <c r="N3307" s="68"/>
      <c r="O3307" s="68"/>
      <c r="P3307" s="68"/>
      <c r="Q3307" s="68"/>
      <c r="S3307" s="72"/>
      <c r="U3307" s="72"/>
      <c r="W3307" s="72"/>
      <c r="Y3307" s="72"/>
    </row>
    <row r="3308" spans="1:25" s="71" customFormat="1" x14ac:dyDescent="0.2">
      <c r="A3308" s="68" t="s">
        <v>11</v>
      </c>
      <c r="B3308" s="68" t="s">
        <v>24</v>
      </c>
      <c r="C3308" s="68" t="s">
        <v>25</v>
      </c>
      <c r="D3308" s="68" t="s">
        <v>315</v>
      </c>
      <c r="E3308" s="88">
        <f>+IF(ISNUMBER(DATA!H2003),DATA!H2003,"n/a")</f>
        <v>34640.1</v>
      </c>
      <c r="F3308" s="79">
        <f>+IF(ISNUMBER(DATA!I2003),DATA!I2003,"n/a")</f>
        <v>5.8042000000000003E-2</v>
      </c>
      <c r="G3308" s="88">
        <f>+IF(ISNUMBER(DATA!J2003),DATA!J2003,"n/a")</f>
        <v>117898.7</v>
      </c>
      <c r="H3308" s="79">
        <f>+IF(ISNUMBER(DATA!K2003),DATA!K2003,"n/a")</f>
        <v>5.8040000000000001E-2</v>
      </c>
      <c r="I3308" s="88">
        <f>+IF(ISNUMBER(DATA!L2003),DATA!L2003,"n/a")</f>
        <v>245290.18</v>
      </c>
      <c r="J3308" s="79">
        <f>+IF(ISNUMBER(DATA!M2003),DATA!M2003,"n/a")</f>
        <v>0.134631</v>
      </c>
      <c r="K3308" s="88">
        <f>+IF(ISNUMBER(DATA!N2003),DATA!N2003,"n/a")</f>
        <v>480281.91</v>
      </c>
      <c r="L3308" s="79">
        <f>+IF(ISNUMBER(DATA!O2003),DATA!O2003,"n/a")</f>
        <v>0.19066</v>
      </c>
      <c r="M3308" s="68"/>
      <c r="N3308" s="68"/>
      <c r="O3308" s="68"/>
      <c r="P3308" s="68"/>
      <c r="Q3308" s="68"/>
      <c r="S3308" s="72"/>
      <c r="U3308" s="72"/>
      <c r="W3308" s="72"/>
      <c r="Y3308" s="72"/>
    </row>
    <row r="3309" spans="1:25" s="71" customFormat="1" x14ac:dyDescent="0.2">
      <c r="A3309" s="68" t="s">
        <v>11</v>
      </c>
      <c r="B3309" s="68" t="s">
        <v>24</v>
      </c>
      <c r="C3309" s="68" t="s">
        <v>25</v>
      </c>
      <c r="D3309" s="68" t="s">
        <v>316</v>
      </c>
      <c r="E3309" s="88">
        <f>+IF(ISNUMBER(DATA!H2004),DATA!H2004,"n/a")</f>
        <v>44068.53</v>
      </c>
      <c r="F3309" s="79">
        <f>+IF(ISNUMBER(DATA!I2004),DATA!I2004,"n/a")</f>
        <v>0.23086300000000001</v>
      </c>
      <c r="G3309" s="88">
        <f>+IF(ISNUMBER(DATA!J2004),DATA!J2004,"n/a")</f>
        <v>148999.26</v>
      </c>
      <c r="H3309" s="79">
        <f>+IF(ISNUMBER(DATA!K2004),DATA!K2004,"n/a")</f>
        <v>0.20106399999999999</v>
      </c>
      <c r="I3309" s="88">
        <f>+IF(ISNUMBER(DATA!L2004),DATA!L2004,"n/a")</f>
        <v>308450.55</v>
      </c>
      <c r="J3309" s="79">
        <f>+IF(ISNUMBER(DATA!M2004),DATA!M2004,"n/a")</f>
        <v>0.28661300000000001</v>
      </c>
      <c r="K3309" s="88">
        <f>+IF(ISNUMBER(DATA!N2004),DATA!N2004,"n/a")</f>
        <v>599804.16000000003</v>
      </c>
      <c r="L3309" s="79">
        <f>+IF(ISNUMBER(DATA!O2004),DATA!O2004,"n/a")</f>
        <v>0.32725399999999999</v>
      </c>
      <c r="M3309" s="68"/>
      <c r="N3309" s="68"/>
      <c r="O3309" s="68"/>
      <c r="P3309" s="68"/>
      <c r="Q3309" s="68"/>
      <c r="S3309" s="72"/>
      <c r="U3309" s="72"/>
      <c r="W3309" s="72"/>
      <c r="Y3309" s="72"/>
    </row>
    <row r="3310" spans="1:25" s="71" customFormat="1" x14ac:dyDescent="0.2">
      <c r="A3310" s="68" t="s">
        <v>11</v>
      </c>
      <c r="B3310" s="68" t="s">
        <v>24</v>
      </c>
      <c r="C3310" s="68" t="s">
        <v>25</v>
      </c>
      <c r="D3310" s="68" t="s">
        <v>317</v>
      </c>
      <c r="E3310" s="88">
        <f>+IF(ISNUMBER(DATA!H2005),DATA!H2005,"n/a")</f>
        <v>22302.41</v>
      </c>
      <c r="F3310" s="79">
        <f>+IF(ISNUMBER(DATA!I2005),DATA!I2005,"n/a")</f>
        <v>3.2162999999999997E-2</v>
      </c>
      <c r="G3310" s="88">
        <f>+IF(ISNUMBER(DATA!J2005),DATA!J2005,"n/a")</f>
        <v>80836.45</v>
      </c>
      <c r="H3310" s="79">
        <f>+IF(ISNUMBER(DATA!K2005),DATA!K2005,"n/a")</f>
        <v>5.3753000000000002E-2</v>
      </c>
      <c r="I3310" s="88">
        <f>+IF(ISNUMBER(DATA!L2005),DATA!L2005,"n/a")</f>
        <v>163055.91</v>
      </c>
      <c r="J3310" s="79">
        <f>+IF(ISNUMBER(DATA!M2005),DATA!M2005,"n/a")</f>
        <v>9.9803000000000003E-2</v>
      </c>
      <c r="K3310" s="88">
        <f>+IF(ISNUMBER(DATA!N2005),DATA!N2005,"n/a")</f>
        <v>314640.09999999998</v>
      </c>
      <c r="L3310" s="79">
        <f>+IF(ISNUMBER(DATA!O2005),DATA!O2005,"n/a")</f>
        <v>0.13202800000000001</v>
      </c>
      <c r="M3310" s="68"/>
      <c r="N3310" s="68"/>
      <c r="O3310" s="68"/>
      <c r="P3310" s="68"/>
      <c r="Q3310" s="68"/>
      <c r="S3310" s="72"/>
      <c r="U3310" s="72"/>
      <c r="W3310" s="72"/>
      <c r="Y3310" s="72"/>
    </row>
    <row r="3311" spans="1:25" s="71" customFormat="1" x14ac:dyDescent="0.2">
      <c r="A3311" s="68" t="s">
        <v>11</v>
      </c>
      <c r="B3311" s="68" t="s">
        <v>24</v>
      </c>
      <c r="C3311" s="68" t="s">
        <v>25</v>
      </c>
      <c r="D3311" s="68" t="s">
        <v>318</v>
      </c>
      <c r="E3311" s="88">
        <f>+IF(ISNUMBER(DATA!H2006),DATA!H2006,"n/a")</f>
        <v>50013.07</v>
      </c>
      <c r="F3311" s="79">
        <f>+IF(ISNUMBER(DATA!I2006),DATA!I2006,"n/a")</f>
        <v>-0.14297499999999999</v>
      </c>
      <c r="G3311" s="88">
        <f>+IF(ISNUMBER(DATA!J2006),DATA!J2006,"n/a")</f>
        <v>165859.82999999999</v>
      </c>
      <c r="H3311" s="79">
        <f>+IF(ISNUMBER(DATA!K2006),DATA!K2006,"n/a")</f>
        <v>-0.19136700000000001</v>
      </c>
      <c r="I3311" s="88">
        <f>+IF(ISNUMBER(DATA!L2006),DATA!L2006,"n/a")</f>
        <v>343728.8</v>
      </c>
      <c r="J3311" s="79">
        <f>+IF(ISNUMBER(DATA!M2006),DATA!M2006,"n/a")</f>
        <v>-0.16764000000000001</v>
      </c>
      <c r="K3311" s="88">
        <f>+IF(ISNUMBER(DATA!N2006),DATA!N2006,"n/a")</f>
        <v>732108.11</v>
      </c>
      <c r="L3311" s="79">
        <f>+IF(ISNUMBER(DATA!O2006),DATA!O2006,"n/a")</f>
        <v>-9.6054E-2</v>
      </c>
      <c r="M3311" s="68"/>
      <c r="N3311" s="68"/>
      <c r="O3311" s="68"/>
      <c r="P3311" s="68"/>
      <c r="Q3311" s="68"/>
      <c r="S3311" s="72"/>
      <c r="U3311" s="72"/>
      <c r="W3311" s="72"/>
      <c r="Y3311" s="72"/>
    </row>
    <row r="3312" spans="1:25" s="71" customFormat="1" x14ac:dyDescent="0.2">
      <c r="A3312" s="68" t="s">
        <v>11</v>
      </c>
      <c r="B3312" s="68" t="s">
        <v>24</v>
      </c>
      <c r="C3312" s="68" t="s">
        <v>25</v>
      </c>
      <c r="D3312" s="68" t="s">
        <v>319</v>
      </c>
      <c r="E3312" s="88">
        <f>+IF(ISNUMBER(DATA!H2007),DATA!H2007,"n/a")</f>
        <v>22016.3</v>
      </c>
      <c r="F3312" s="79">
        <f>+IF(ISNUMBER(DATA!I2007),DATA!I2007,"n/a")</f>
        <v>0.21931700000000001</v>
      </c>
      <c r="G3312" s="88">
        <f>+IF(ISNUMBER(DATA!J2007),DATA!J2007,"n/a")</f>
        <v>76024.25</v>
      </c>
      <c r="H3312" s="79">
        <f>+IF(ISNUMBER(DATA!K2007),DATA!K2007,"n/a")</f>
        <v>0.19675300000000001</v>
      </c>
      <c r="I3312" s="88">
        <f>+IF(ISNUMBER(DATA!L2007),DATA!L2007,"n/a")</f>
        <v>153891.65</v>
      </c>
      <c r="J3312" s="79">
        <f>+IF(ISNUMBER(DATA!M2007),DATA!M2007,"n/a")</f>
        <v>0.22106200000000001</v>
      </c>
      <c r="K3312" s="88">
        <f>+IF(ISNUMBER(DATA!N2007),DATA!N2007,"n/a")</f>
        <v>288662.98</v>
      </c>
      <c r="L3312" s="79">
        <f>+IF(ISNUMBER(DATA!O2007),DATA!O2007,"n/a")</f>
        <v>0.22799900000000001</v>
      </c>
      <c r="M3312" s="68"/>
      <c r="N3312" s="68"/>
      <c r="O3312" s="68"/>
      <c r="P3312" s="68"/>
      <c r="Q3312" s="68"/>
      <c r="S3312" s="72"/>
      <c r="U3312" s="72"/>
      <c r="W3312" s="72"/>
      <c r="Y3312" s="72"/>
    </row>
    <row r="3313" spans="1:25" s="71" customFormat="1" x14ac:dyDescent="0.2">
      <c r="A3313" s="68" t="s">
        <v>11</v>
      </c>
      <c r="B3313" s="68" t="s">
        <v>24</v>
      </c>
      <c r="C3313" s="68" t="s">
        <v>25</v>
      </c>
      <c r="D3313" s="68" t="s">
        <v>320</v>
      </c>
      <c r="E3313" s="88">
        <f>+IF(ISNUMBER(DATA!H2008),DATA!H2008,"n/a")</f>
        <v>58523.19</v>
      </c>
      <c r="F3313" s="79">
        <f>+IF(ISNUMBER(DATA!I2008),DATA!I2008,"n/a")</f>
        <v>8.2496E-2</v>
      </c>
      <c r="G3313" s="88">
        <f>+IF(ISNUMBER(DATA!J2008),DATA!J2008,"n/a")</f>
        <v>194544.41</v>
      </c>
      <c r="H3313" s="79">
        <f>+IF(ISNUMBER(DATA!K2008),DATA!K2008,"n/a")</f>
        <v>5.9610999999999997E-2</v>
      </c>
      <c r="I3313" s="88">
        <f>+IF(ISNUMBER(DATA!L2008),DATA!L2008,"n/a")</f>
        <v>397261.22</v>
      </c>
      <c r="J3313" s="79">
        <f>+IF(ISNUMBER(DATA!M2008),DATA!M2008,"n/a")</f>
        <v>0.105865</v>
      </c>
      <c r="K3313" s="88">
        <f>+IF(ISNUMBER(DATA!N2008),DATA!N2008,"n/a")</f>
        <v>769192.92</v>
      </c>
      <c r="L3313" s="79">
        <f>+IF(ISNUMBER(DATA!O2008),DATA!O2008,"n/a")</f>
        <v>9.4940999999999998E-2</v>
      </c>
      <c r="M3313" s="68"/>
      <c r="N3313" s="68"/>
      <c r="O3313" s="68"/>
      <c r="P3313" s="68"/>
      <c r="Q3313" s="68"/>
      <c r="S3313" s="72"/>
      <c r="U3313" s="72"/>
      <c r="W3313" s="72"/>
      <c r="Y3313" s="72"/>
    </row>
    <row r="3314" spans="1:25" s="71" customFormat="1" x14ac:dyDescent="0.2">
      <c r="A3314" s="68" t="s">
        <v>11</v>
      </c>
      <c r="B3314" s="68" t="s">
        <v>24</v>
      </c>
      <c r="C3314" s="68" t="s">
        <v>25</v>
      </c>
      <c r="D3314" s="68" t="s">
        <v>321</v>
      </c>
      <c r="E3314" s="88">
        <f>+IF(ISNUMBER(DATA!H2009),DATA!H2009,"n/a")</f>
        <v>86608.91</v>
      </c>
      <c r="F3314" s="79">
        <f>+IF(ISNUMBER(DATA!I2009),DATA!I2009,"n/a")</f>
        <v>-0.33119399999999999</v>
      </c>
      <c r="G3314" s="88">
        <f>+IF(ISNUMBER(DATA!J2009),DATA!J2009,"n/a")</f>
        <v>297362.84999999998</v>
      </c>
      <c r="H3314" s="79">
        <f>+IF(ISNUMBER(DATA!K2009),DATA!K2009,"n/a")</f>
        <v>-0.32914599999999999</v>
      </c>
      <c r="I3314" s="88">
        <f>+IF(ISNUMBER(DATA!L2009),DATA!L2009,"n/a")</f>
        <v>610371.42000000004</v>
      </c>
      <c r="J3314" s="79">
        <f>+IF(ISNUMBER(DATA!M2009),DATA!M2009,"n/a")</f>
        <v>-0.31151099999999998</v>
      </c>
      <c r="K3314" s="88">
        <f>+IF(ISNUMBER(DATA!N2009),DATA!N2009,"n/a")</f>
        <v>1366104.83</v>
      </c>
      <c r="L3314" s="79">
        <f>+IF(ISNUMBER(DATA!O2009),DATA!O2009,"n/a")</f>
        <v>-0.22550000000000001</v>
      </c>
      <c r="M3314" s="68"/>
      <c r="N3314" s="68"/>
      <c r="O3314" s="68"/>
      <c r="P3314" s="68"/>
      <c r="Q3314" s="68"/>
      <c r="S3314" s="72"/>
      <c r="U3314" s="72"/>
      <c r="W3314" s="72"/>
      <c r="Y3314" s="72"/>
    </row>
    <row r="3315" spans="1:25" s="71" customFormat="1" x14ac:dyDescent="0.2">
      <c r="A3315" s="68" t="s">
        <v>11</v>
      </c>
      <c r="B3315" s="68" t="s">
        <v>24</v>
      </c>
      <c r="C3315" s="68" t="s">
        <v>25</v>
      </c>
      <c r="D3315" s="68" t="s">
        <v>322</v>
      </c>
      <c r="E3315" s="88">
        <f>+IF(ISNUMBER(DATA!H2010),DATA!H2010,"n/a")</f>
        <v>138505.96</v>
      </c>
      <c r="F3315" s="79">
        <f>+IF(ISNUMBER(DATA!I2010),DATA!I2010,"n/a")</f>
        <v>0.197938</v>
      </c>
      <c r="G3315" s="88">
        <f>+IF(ISNUMBER(DATA!J2010),DATA!J2010,"n/a")</f>
        <v>468141.65</v>
      </c>
      <c r="H3315" s="79">
        <f>+IF(ISNUMBER(DATA!K2010),DATA!K2010,"n/a")</f>
        <v>0.17791499999999999</v>
      </c>
      <c r="I3315" s="88">
        <f>+IF(ISNUMBER(DATA!L2010),DATA!L2010,"n/a")</f>
        <v>942008.31</v>
      </c>
      <c r="J3315" s="79">
        <f>+IF(ISNUMBER(DATA!M2010),DATA!M2010,"n/a")</f>
        <v>0.168765</v>
      </c>
      <c r="K3315" s="88">
        <f>+IF(ISNUMBER(DATA!N2010),DATA!N2010,"n/a")</f>
        <v>1823824.57</v>
      </c>
      <c r="L3315" s="79">
        <f>+IF(ISNUMBER(DATA!O2010),DATA!O2010,"n/a")</f>
        <v>0.161907</v>
      </c>
      <c r="M3315" s="68"/>
      <c r="N3315" s="68"/>
      <c r="O3315" s="68"/>
      <c r="P3315" s="68"/>
      <c r="Q3315" s="68"/>
      <c r="S3315" s="72"/>
      <c r="U3315" s="72"/>
      <c r="W3315" s="72"/>
      <c r="Y3315" s="72"/>
    </row>
    <row r="3316" spans="1:25" s="71" customFormat="1" x14ac:dyDescent="0.2">
      <c r="A3316" s="68" t="s">
        <v>11</v>
      </c>
      <c r="B3316" s="68" t="s">
        <v>24</v>
      </c>
      <c r="C3316" s="68" t="s">
        <v>25</v>
      </c>
      <c r="D3316" s="68" t="s">
        <v>323</v>
      </c>
      <c r="E3316" s="88">
        <f>+IF(ISNUMBER(DATA!H2011),DATA!H2011,"n/a")</f>
        <v>65784.990000000005</v>
      </c>
      <c r="F3316" s="79">
        <f>+IF(ISNUMBER(DATA!I2011),DATA!I2011,"n/a")</f>
        <v>0.117599</v>
      </c>
      <c r="G3316" s="88">
        <f>+IF(ISNUMBER(DATA!J2011),DATA!J2011,"n/a")</f>
        <v>223925.58</v>
      </c>
      <c r="H3316" s="79">
        <f>+IF(ISNUMBER(DATA!K2011),DATA!K2011,"n/a")</f>
        <v>0.13409199999999999</v>
      </c>
      <c r="I3316" s="88">
        <f>+IF(ISNUMBER(DATA!L2011),DATA!L2011,"n/a")</f>
        <v>455666.16</v>
      </c>
      <c r="J3316" s="79">
        <f>+IF(ISNUMBER(DATA!M2011),DATA!M2011,"n/a")</f>
        <v>0.18632699999999999</v>
      </c>
      <c r="K3316" s="88">
        <f>+IF(ISNUMBER(DATA!N2011),DATA!N2011,"n/a")</f>
        <v>864081.51</v>
      </c>
      <c r="L3316" s="79">
        <f>+IF(ISNUMBER(DATA!O2011),DATA!O2011,"n/a")</f>
        <v>0.19171299999999999</v>
      </c>
      <c r="M3316" s="68"/>
      <c r="N3316" s="68"/>
      <c r="O3316" s="68"/>
      <c r="P3316" s="68"/>
      <c r="Q3316" s="68"/>
      <c r="S3316" s="72"/>
      <c r="U3316" s="72"/>
      <c r="W3316" s="72"/>
      <c r="Y3316" s="72"/>
    </row>
    <row r="3317" spans="1:25" s="71" customFormat="1" x14ac:dyDescent="0.2">
      <c r="A3317" s="68" t="s">
        <v>11</v>
      </c>
      <c r="B3317" s="68" t="s">
        <v>24</v>
      </c>
      <c r="C3317" s="68" t="s">
        <v>25</v>
      </c>
      <c r="D3317" s="68" t="s">
        <v>324</v>
      </c>
      <c r="E3317" s="88">
        <f>+IF(ISNUMBER(DATA!H2012),DATA!H2012,"n/a")</f>
        <v>37590.65</v>
      </c>
      <c r="F3317" s="79">
        <f>+IF(ISNUMBER(DATA!I2012),DATA!I2012,"n/a")</f>
        <v>0.19936000000000001</v>
      </c>
      <c r="G3317" s="88">
        <f>+IF(ISNUMBER(DATA!J2012),DATA!J2012,"n/a")</f>
        <v>120019.92</v>
      </c>
      <c r="H3317" s="79">
        <f>+IF(ISNUMBER(DATA!K2012),DATA!K2012,"n/a")</f>
        <v>3.1519999999999999E-2</v>
      </c>
      <c r="I3317" s="88">
        <f>+IF(ISNUMBER(DATA!L2012),DATA!L2012,"n/a")</f>
        <v>245237.9</v>
      </c>
      <c r="J3317" s="79">
        <f>+IF(ISNUMBER(DATA!M2012),DATA!M2012,"n/a")</f>
        <v>3.6824999999999997E-2</v>
      </c>
      <c r="K3317" s="88">
        <f>+IF(ISNUMBER(DATA!N2012),DATA!N2012,"n/a")</f>
        <v>466258.87</v>
      </c>
      <c r="L3317" s="79">
        <f>+IF(ISNUMBER(DATA!O2012),DATA!O2012,"n/a")</f>
        <v>2.4339E-2</v>
      </c>
      <c r="M3317" s="68"/>
      <c r="N3317" s="68"/>
      <c r="O3317" s="68"/>
      <c r="P3317" s="68"/>
      <c r="Q3317" s="68"/>
      <c r="S3317" s="72"/>
      <c r="U3317" s="72"/>
      <c r="W3317" s="72"/>
      <c r="Y3317" s="72"/>
    </row>
    <row r="3318" spans="1:25" s="71" customFormat="1" x14ac:dyDescent="0.2">
      <c r="A3318" s="68" t="s">
        <v>11</v>
      </c>
      <c r="B3318" s="68" t="s">
        <v>24</v>
      </c>
      <c r="C3318" s="68" t="s">
        <v>25</v>
      </c>
      <c r="D3318" s="68" t="s">
        <v>325</v>
      </c>
      <c r="E3318" s="88">
        <f>+IF(ISNUMBER(DATA!H2013),DATA!H2013,"n/a")</f>
        <v>73943.67</v>
      </c>
      <c r="F3318" s="79">
        <f>+IF(ISNUMBER(DATA!I2013),DATA!I2013,"n/a")</f>
        <v>1.8648999999999999E-2</v>
      </c>
      <c r="G3318" s="88">
        <f>+IF(ISNUMBER(DATA!J2013),DATA!J2013,"n/a")</f>
        <v>254096.35</v>
      </c>
      <c r="H3318" s="79">
        <f>+IF(ISNUMBER(DATA!K2013),DATA!K2013,"n/a")</f>
        <v>7.1325E-2</v>
      </c>
      <c r="I3318" s="88">
        <f>+IF(ISNUMBER(DATA!L2013),DATA!L2013,"n/a")</f>
        <v>518989.09</v>
      </c>
      <c r="J3318" s="79">
        <f>+IF(ISNUMBER(DATA!M2013),DATA!M2013,"n/a")</f>
        <v>0.100255</v>
      </c>
      <c r="K3318" s="88">
        <f>+IF(ISNUMBER(DATA!N2013),DATA!N2013,"n/a")</f>
        <v>1041292.78</v>
      </c>
      <c r="L3318" s="79">
        <f>+IF(ISNUMBER(DATA!O2013),DATA!O2013,"n/a")</f>
        <v>9.6848000000000004E-2</v>
      </c>
      <c r="M3318" s="68"/>
      <c r="N3318" s="68"/>
      <c r="O3318" s="68"/>
      <c r="P3318" s="68"/>
      <c r="Q3318" s="68"/>
      <c r="S3318" s="72"/>
      <c r="U3318" s="72"/>
      <c r="W3318" s="72"/>
      <c r="Y3318" s="72"/>
    </row>
    <row r="3319" spans="1:25" s="71" customFormat="1" x14ac:dyDescent="0.2">
      <c r="A3319" s="68" t="s">
        <v>11</v>
      </c>
      <c r="B3319" s="68" t="s">
        <v>24</v>
      </c>
      <c r="C3319" s="68" t="s">
        <v>25</v>
      </c>
      <c r="D3319" s="68" t="s">
        <v>351</v>
      </c>
      <c r="E3319" s="88">
        <f>+IF(ISNUMBER(DATA!H2014),DATA!H2014,"n/a")</f>
        <v>29084.45</v>
      </c>
      <c r="F3319" s="79">
        <f>+IF(ISNUMBER(DATA!I2014),DATA!I2014,"n/a")</f>
        <v>-4.0548000000000001E-2</v>
      </c>
      <c r="G3319" s="88">
        <f>+IF(ISNUMBER(DATA!J2014),DATA!J2014,"n/a")</f>
        <v>107738.08</v>
      </c>
      <c r="H3319" s="79">
        <f>+IF(ISNUMBER(DATA!K2014),DATA!K2014,"n/a")</f>
        <v>0.141179</v>
      </c>
      <c r="I3319" s="88">
        <f>+IF(ISNUMBER(DATA!L2014),DATA!L2014,"n/a")</f>
        <v>228397.02</v>
      </c>
      <c r="J3319" s="79">
        <f>+IF(ISNUMBER(DATA!M2014),DATA!M2014,"n/a")</f>
        <v>0.22276799999999999</v>
      </c>
      <c r="K3319" s="88">
        <f>+IF(ISNUMBER(DATA!N2014),DATA!N2014,"n/a")</f>
        <v>409492.11</v>
      </c>
      <c r="L3319" s="79">
        <f>+IF(ISNUMBER(DATA!O2014),DATA!O2014,"n/a")</f>
        <v>0.20547299999999999</v>
      </c>
      <c r="M3319" s="68"/>
      <c r="N3319" s="68"/>
      <c r="O3319" s="68"/>
      <c r="P3319" s="68"/>
      <c r="Q3319" s="68"/>
      <c r="S3319" s="72"/>
      <c r="U3319" s="72"/>
      <c r="W3319" s="72"/>
      <c r="Y3319" s="72"/>
    </row>
    <row r="3320" spans="1:25" s="71" customFormat="1" x14ac:dyDescent="0.2">
      <c r="A3320" s="68" t="s">
        <v>11</v>
      </c>
      <c r="B3320" s="68" t="s">
        <v>24</v>
      </c>
      <c r="C3320" s="68" t="s">
        <v>25</v>
      </c>
      <c r="D3320" s="68" t="s">
        <v>352</v>
      </c>
      <c r="E3320" s="88">
        <f>+IF(ISNUMBER(DATA!H2015),DATA!H2015,"n/a")</f>
        <v>56972.47</v>
      </c>
      <c r="F3320" s="79">
        <f>+IF(ISNUMBER(DATA!I2015),DATA!I2015,"n/a")</f>
        <v>9.8668000000000006E-2</v>
      </c>
      <c r="G3320" s="88">
        <f>+IF(ISNUMBER(DATA!J2015),DATA!J2015,"n/a")</f>
        <v>199894.94</v>
      </c>
      <c r="H3320" s="79">
        <f>+IF(ISNUMBER(DATA!K2015),DATA!K2015,"n/a")</f>
        <v>0.169909</v>
      </c>
      <c r="I3320" s="88">
        <f>+IF(ISNUMBER(DATA!L2015),DATA!L2015,"n/a")</f>
        <v>411445.5</v>
      </c>
      <c r="J3320" s="79">
        <f>+IF(ISNUMBER(DATA!M2015),DATA!M2015,"n/a")</f>
        <v>0.179734</v>
      </c>
      <c r="K3320" s="88">
        <f>+IF(ISNUMBER(DATA!N2015),DATA!N2015,"n/a")</f>
        <v>792869.15</v>
      </c>
      <c r="L3320" s="79">
        <f>+IF(ISNUMBER(DATA!O2015),DATA!O2015,"n/a")</f>
        <v>0.15301899999999999</v>
      </c>
      <c r="M3320" s="68"/>
      <c r="N3320" s="68"/>
      <c r="O3320" s="68"/>
      <c r="P3320" s="68"/>
      <c r="Q3320" s="68"/>
      <c r="S3320" s="72"/>
      <c r="U3320" s="72"/>
      <c r="W3320" s="72"/>
      <c r="Y3320" s="72"/>
    </row>
    <row r="3321" spans="1:25" x14ac:dyDescent="0.2">
      <c r="E3321" s="102"/>
      <c r="F3321" s="104"/>
      <c r="G3321" s="102"/>
      <c r="H3321" s="104"/>
      <c r="I3321" s="102"/>
      <c r="J3321" s="104"/>
      <c r="K3321" s="102"/>
      <c r="L3321" s="104"/>
    </row>
    <row r="3322" spans="1:25" s="71" customFormat="1" x14ac:dyDescent="0.2">
      <c r="A3322" s="68" t="s">
        <v>11</v>
      </c>
      <c r="B3322" s="68" t="s">
        <v>24</v>
      </c>
      <c r="C3322" s="68" t="s">
        <v>10</v>
      </c>
      <c r="D3322" s="68" t="s">
        <v>278</v>
      </c>
      <c r="E3322" s="89">
        <f>+IF(ISNUMBER(DATA!H2025),DATA!H2025,"n/a")</f>
        <v>4.548921</v>
      </c>
      <c r="F3322" s="79">
        <f>+IF(ISNUMBER(DATA!I2025),DATA!I2025,"n/a")</f>
        <v>-5.5907999999999999E-2</v>
      </c>
      <c r="G3322" s="89">
        <f>+IF(ISNUMBER(DATA!J2025),DATA!J2025,"n/a")</f>
        <v>4.2357050000000003</v>
      </c>
      <c r="H3322" s="79">
        <f>+IF(ISNUMBER(DATA!K2025),DATA!K2025,"n/a")</f>
        <v>-7.7838000000000004E-2</v>
      </c>
      <c r="I3322" s="89">
        <f>+IF(ISNUMBER(DATA!L2025),DATA!L2025,"n/a")</f>
        <v>4.3238700000000003</v>
      </c>
      <c r="J3322" s="79">
        <f>+IF(ISNUMBER(DATA!M2025),DATA!M2025,"n/a")</f>
        <v>-4.8697999999999998E-2</v>
      </c>
      <c r="K3322" s="89">
        <f>+IF(ISNUMBER(DATA!N2025),DATA!N2025,"n/a")</f>
        <v>4.3861670000000004</v>
      </c>
      <c r="L3322" s="79">
        <f>+IF(ISNUMBER(DATA!O2025),DATA!O2025,"n/a")</f>
        <v>-6.3949000000000006E-2</v>
      </c>
      <c r="M3322" s="68"/>
      <c r="N3322" s="68"/>
      <c r="O3322" s="68"/>
      <c r="P3322" s="68"/>
      <c r="Q3322" s="68"/>
      <c r="S3322" s="72"/>
      <c r="U3322" s="72"/>
      <c r="W3322" s="72"/>
      <c r="Y3322" s="72"/>
    </row>
    <row r="3323" spans="1:25" s="71" customFormat="1" x14ac:dyDescent="0.2">
      <c r="A3323" s="68" t="s">
        <v>11</v>
      </c>
      <c r="B3323" s="68" t="s">
        <v>24</v>
      </c>
      <c r="C3323" s="68" t="s">
        <v>10</v>
      </c>
      <c r="D3323" s="68" t="s">
        <v>279</v>
      </c>
      <c r="E3323" s="89">
        <f>+IF(ISNUMBER(DATA!H2026),DATA!H2026,"n/a")</f>
        <v>5.3090929999999998</v>
      </c>
      <c r="F3323" s="79">
        <f>+IF(ISNUMBER(DATA!I2026),DATA!I2026,"n/a")</f>
        <v>4.2473999999999998E-2</v>
      </c>
      <c r="G3323" s="89">
        <f>+IF(ISNUMBER(DATA!J2026),DATA!J2026,"n/a")</f>
        <v>5.2605380000000004</v>
      </c>
      <c r="H3323" s="79">
        <f>+IF(ISNUMBER(DATA!K2026),DATA!K2026,"n/a")</f>
        <v>1.9016999999999999E-2</v>
      </c>
      <c r="I3323" s="89">
        <f>+IF(ISNUMBER(DATA!L2026),DATA!L2026,"n/a")</f>
        <v>5.2899440000000002</v>
      </c>
      <c r="J3323" s="79">
        <f>+IF(ISNUMBER(DATA!M2026),DATA!M2026,"n/a")</f>
        <v>1.6625000000000001E-2</v>
      </c>
      <c r="K3323" s="89">
        <f>+IF(ISNUMBER(DATA!N2026),DATA!N2026,"n/a")</f>
        <v>5.2313929999999997</v>
      </c>
      <c r="L3323" s="79">
        <f>+IF(ISNUMBER(DATA!O2026),DATA!O2026,"n/a")</f>
        <v>1.2239E-2</v>
      </c>
      <c r="M3323" s="68"/>
      <c r="N3323" s="68"/>
      <c r="O3323" s="68"/>
      <c r="P3323" s="68"/>
      <c r="Q3323" s="68"/>
      <c r="S3323" s="72"/>
      <c r="U3323" s="72"/>
      <c r="W3323" s="72"/>
      <c r="Y3323" s="72"/>
    </row>
    <row r="3324" spans="1:25" s="71" customFormat="1" x14ac:dyDescent="0.2">
      <c r="A3324" s="68" t="s">
        <v>11</v>
      </c>
      <c r="B3324" s="68" t="s">
        <v>24</v>
      </c>
      <c r="C3324" s="68" t="s">
        <v>10</v>
      </c>
      <c r="D3324" s="68" t="s">
        <v>280</v>
      </c>
      <c r="E3324" s="89">
        <f>+IF(ISNUMBER(DATA!H2027),DATA!H2027,"n/a")</f>
        <v>4.6866009999999996</v>
      </c>
      <c r="F3324" s="79">
        <f>+IF(ISNUMBER(DATA!I2027),DATA!I2027,"n/a")</f>
        <v>8.0245999999999998E-2</v>
      </c>
      <c r="G3324" s="89">
        <f>+IF(ISNUMBER(DATA!J2027),DATA!J2027,"n/a")</f>
        <v>4.7003839999999997</v>
      </c>
      <c r="H3324" s="79">
        <f>+IF(ISNUMBER(DATA!K2027),DATA!K2027,"n/a")</f>
        <v>6.9608000000000003E-2</v>
      </c>
      <c r="I3324" s="89">
        <f>+IF(ISNUMBER(DATA!L2027),DATA!L2027,"n/a")</f>
        <v>4.6377860000000002</v>
      </c>
      <c r="J3324" s="79">
        <f>+IF(ISNUMBER(DATA!M2027),DATA!M2027,"n/a")</f>
        <v>4.1318000000000001E-2</v>
      </c>
      <c r="K3324" s="89">
        <f>+IF(ISNUMBER(DATA!N2027),DATA!N2027,"n/a")</f>
        <v>4.4427680000000001</v>
      </c>
      <c r="L3324" s="79">
        <f>+IF(ISNUMBER(DATA!O2027),DATA!O2027,"n/a")</f>
        <v>-2.1619999999999999E-3</v>
      </c>
      <c r="M3324" s="68"/>
      <c r="N3324" s="68"/>
      <c r="O3324" s="68"/>
      <c r="P3324" s="68"/>
      <c r="Q3324" s="68"/>
      <c r="S3324" s="72"/>
      <c r="U3324" s="72"/>
      <c r="W3324" s="72"/>
      <c r="Y3324" s="72"/>
    </row>
    <row r="3325" spans="1:25" s="71" customFormat="1" x14ac:dyDescent="0.2">
      <c r="A3325" s="68" t="s">
        <v>11</v>
      </c>
      <c r="B3325" s="68" t="s">
        <v>24</v>
      </c>
      <c r="C3325" s="68" t="s">
        <v>10</v>
      </c>
      <c r="D3325" s="68" t="s">
        <v>281</v>
      </c>
      <c r="E3325" s="89">
        <f>+IF(ISNUMBER(DATA!H2028),DATA!H2028,"n/a")</f>
        <v>4.5468390000000003</v>
      </c>
      <c r="F3325" s="79">
        <f>+IF(ISNUMBER(DATA!I2028),DATA!I2028,"n/a")</f>
        <v>-9.5396999999999996E-2</v>
      </c>
      <c r="G3325" s="89">
        <f>+IF(ISNUMBER(DATA!J2028),DATA!J2028,"n/a")</f>
        <v>4.5538249999999998</v>
      </c>
      <c r="H3325" s="79">
        <f>+IF(ISNUMBER(DATA!K2028),DATA!K2028,"n/a")</f>
        <v>-0.105278</v>
      </c>
      <c r="I3325" s="89">
        <f>+IF(ISNUMBER(DATA!L2028),DATA!L2028,"n/a")</f>
        <v>4.5685149999999997</v>
      </c>
      <c r="J3325" s="79">
        <f>+IF(ISNUMBER(DATA!M2028),DATA!M2028,"n/a")</f>
        <v>-0.118897</v>
      </c>
      <c r="K3325" s="89">
        <f>+IF(ISNUMBER(DATA!N2028),DATA!N2028,"n/a")</f>
        <v>4.6870890000000003</v>
      </c>
      <c r="L3325" s="79">
        <f>+IF(ISNUMBER(DATA!O2028),DATA!O2028,"n/a")</f>
        <v>-9.9973999999999993E-2</v>
      </c>
      <c r="M3325" s="68"/>
      <c r="N3325" s="68"/>
      <c r="O3325" s="68"/>
      <c r="P3325" s="68"/>
      <c r="Q3325" s="68"/>
      <c r="S3325" s="72"/>
      <c r="U3325" s="72"/>
      <c r="W3325" s="72"/>
      <c r="Y3325" s="72"/>
    </row>
    <row r="3326" spans="1:25" s="71" customFormat="1" x14ac:dyDescent="0.2">
      <c r="A3326" s="68" t="s">
        <v>11</v>
      </c>
      <c r="B3326" s="68" t="s">
        <v>24</v>
      </c>
      <c r="C3326" s="68" t="s">
        <v>10</v>
      </c>
      <c r="D3326" s="68" t="s">
        <v>282</v>
      </c>
      <c r="E3326" s="89">
        <f>+IF(ISNUMBER(DATA!H2029),DATA!H2029,"n/a")</f>
        <v>4.3674949999999999</v>
      </c>
      <c r="F3326" s="79">
        <f>+IF(ISNUMBER(DATA!I2029),DATA!I2029,"n/a")</f>
        <v>-2.346E-3</v>
      </c>
      <c r="G3326" s="89">
        <f>+IF(ISNUMBER(DATA!J2029),DATA!J2029,"n/a")</f>
        <v>4.3453730000000004</v>
      </c>
      <c r="H3326" s="79">
        <f>+IF(ISNUMBER(DATA!K2029),DATA!K2029,"n/a")</f>
        <v>-2.7520000000000001E-3</v>
      </c>
      <c r="I3326" s="89">
        <f>+IF(ISNUMBER(DATA!L2029),DATA!L2029,"n/a")</f>
        <v>4.2578969999999998</v>
      </c>
      <c r="J3326" s="79">
        <f>+IF(ISNUMBER(DATA!M2029),DATA!M2029,"n/a")</f>
        <v>-2.2907E-2</v>
      </c>
      <c r="K3326" s="89">
        <f>+IF(ISNUMBER(DATA!N2029),DATA!N2029,"n/a")</f>
        <v>4.1517140000000001</v>
      </c>
      <c r="L3326" s="79">
        <f>+IF(ISNUMBER(DATA!O2029),DATA!O2029,"n/a")</f>
        <v>-4.4379000000000002E-2</v>
      </c>
      <c r="M3326" s="68"/>
      <c r="N3326" s="68"/>
      <c r="O3326" s="68"/>
      <c r="P3326" s="68"/>
      <c r="Q3326" s="68"/>
      <c r="S3326" s="72"/>
      <c r="U3326" s="72"/>
      <c r="W3326" s="72"/>
      <c r="Y3326" s="72"/>
    </row>
    <row r="3327" spans="1:25" s="71" customFormat="1" x14ac:dyDescent="0.2">
      <c r="A3327" s="68" t="s">
        <v>11</v>
      </c>
      <c r="B3327" s="68" t="s">
        <v>24</v>
      </c>
      <c r="C3327" s="68" t="s">
        <v>10</v>
      </c>
      <c r="D3327" s="68" t="s">
        <v>283</v>
      </c>
      <c r="E3327" s="89">
        <f>+IF(ISNUMBER(DATA!H2030),DATA!H2030,"n/a")</f>
        <v>4.7606630000000001</v>
      </c>
      <c r="F3327" s="79">
        <f>+IF(ISNUMBER(DATA!I2030),DATA!I2030,"n/a")</f>
        <v>-2.2550000000000001E-3</v>
      </c>
      <c r="G3327" s="89">
        <f>+IF(ISNUMBER(DATA!J2030),DATA!J2030,"n/a")</f>
        <v>4.7339570000000002</v>
      </c>
      <c r="H3327" s="79">
        <f>+IF(ISNUMBER(DATA!K2030),DATA!K2030,"n/a")</f>
        <v>2.1146999999999999E-2</v>
      </c>
      <c r="I3327" s="89">
        <f>+IF(ISNUMBER(DATA!L2030),DATA!L2030,"n/a")</f>
        <v>4.6445619999999996</v>
      </c>
      <c r="J3327" s="79">
        <f>+IF(ISNUMBER(DATA!M2030),DATA!M2030,"n/a")</f>
        <v>2.0594000000000001E-2</v>
      </c>
      <c r="K3327" s="89">
        <f>+IF(ISNUMBER(DATA!N2030),DATA!N2030,"n/a")</f>
        <v>4.5491450000000002</v>
      </c>
      <c r="L3327" s="79">
        <f>+IF(ISNUMBER(DATA!O2030),DATA!O2030,"n/a")</f>
        <v>8.5719999999999998E-3</v>
      </c>
      <c r="M3327" s="68"/>
      <c r="N3327" s="68"/>
      <c r="O3327" s="68"/>
      <c r="P3327" s="68"/>
      <c r="Q3327" s="68"/>
      <c r="S3327" s="72"/>
      <c r="U3327" s="72"/>
      <c r="W3327" s="72"/>
      <c r="Y3327" s="72"/>
    </row>
    <row r="3328" spans="1:25" s="71" customFormat="1" x14ac:dyDescent="0.2">
      <c r="A3328" s="68" t="s">
        <v>11</v>
      </c>
      <c r="B3328" s="68" t="s">
        <v>24</v>
      </c>
      <c r="C3328" s="68" t="s">
        <v>10</v>
      </c>
      <c r="D3328" s="68" t="s">
        <v>284</v>
      </c>
      <c r="E3328" s="89">
        <f>+IF(ISNUMBER(DATA!H2031),DATA!H2031,"n/a")</f>
        <v>4.8358359999999996</v>
      </c>
      <c r="F3328" s="79">
        <f>+IF(ISNUMBER(DATA!I2031),DATA!I2031,"n/a")</f>
        <v>-6.5115000000000006E-2</v>
      </c>
      <c r="G3328" s="89">
        <f>+IF(ISNUMBER(DATA!J2031),DATA!J2031,"n/a")</f>
        <v>4.9671329999999996</v>
      </c>
      <c r="H3328" s="79">
        <f>+IF(ISNUMBER(DATA!K2031),DATA!K2031,"n/a")</f>
        <v>-4.5898000000000001E-2</v>
      </c>
      <c r="I3328" s="89">
        <f>+IF(ISNUMBER(DATA!L2031),DATA!L2031,"n/a")</f>
        <v>4.9066559999999999</v>
      </c>
      <c r="J3328" s="79">
        <f>+IF(ISNUMBER(DATA!M2031),DATA!M2031,"n/a")</f>
        <v>-4.4267000000000001E-2</v>
      </c>
      <c r="K3328" s="89">
        <f>+IF(ISNUMBER(DATA!N2031),DATA!N2031,"n/a")</f>
        <v>4.916264</v>
      </c>
      <c r="L3328" s="79">
        <f>+IF(ISNUMBER(DATA!O2031),DATA!O2031,"n/a")</f>
        <v>-6.4237000000000002E-2</v>
      </c>
      <c r="M3328" s="68"/>
      <c r="N3328" s="68"/>
      <c r="O3328" s="68"/>
      <c r="P3328" s="68"/>
      <c r="Q3328" s="68"/>
      <c r="S3328" s="72"/>
      <c r="U3328" s="72"/>
      <c r="W3328" s="72"/>
      <c r="Y3328" s="72"/>
    </row>
    <row r="3329" spans="1:25" s="71" customFormat="1" x14ac:dyDescent="0.2">
      <c r="A3329" s="68" t="s">
        <v>11</v>
      </c>
      <c r="B3329" s="68" t="s">
        <v>24</v>
      </c>
      <c r="C3329" s="68" t="s">
        <v>10</v>
      </c>
      <c r="D3329" s="68" t="s">
        <v>285</v>
      </c>
      <c r="E3329" s="89">
        <f>+IF(ISNUMBER(DATA!H2032),DATA!H2032,"n/a")</f>
        <v>5.016508</v>
      </c>
      <c r="F3329" s="79">
        <f>+IF(ISNUMBER(DATA!I2032),DATA!I2032,"n/a")</f>
        <v>0.10718800000000001</v>
      </c>
      <c r="G3329" s="89">
        <f>+IF(ISNUMBER(DATA!J2032),DATA!J2032,"n/a")</f>
        <v>5.0797509999999999</v>
      </c>
      <c r="H3329" s="79">
        <f>+IF(ISNUMBER(DATA!K2032),DATA!K2032,"n/a")</f>
        <v>6.2404000000000001E-2</v>
      </c>
      <c r="I3329" s="89">
        <f>+IF(ISNUMBER(DATA!L2032),DATA!L2032,"n/a")</f>
        <v>4.7768379999999997</v>
      </c>
      <c r="J3329" s="79">
        <f>+IF(ISNUMBER(DATA!M2032),DATA!M2032,"n/a")</f>
        <v>2.8475E-2</v>
      </c>
      <c r="K3329" s="89">
        <f>+IF(ISNUMBER(DATA!N2032),DATA!N2032,"n/a")</f>
        <v>4.6764409999999996</v>
      </c>
      <c r="L3329" s="79">
        <f>+IF(ISNUMBER(DATA!O2032),DATA!O2032,"n/a")</f>
        <v>4.0077000000000002E-2</v>
      </c>
      <c r="M3329" s="68"/>
      <c r="N3329" s="68"/>
      <c r="O3329" s="68"/>
      <c r="P3329" s="68"/>
      <c r="Q3329" s="68"/>
      <c r="S3329" s="72"/>
      <c r="U3329" s="72"/>
      <c r="W3329" s="72"/>
      <c r="Y3329" s="72"/>
    </row>
    <row r="3330" spans="1:25" s="71" customFormat="1" x14ac:dyDescent="0.2">
      <c r="A3330" s="68" t="s">
        <v>11</v>
      </c>
      <c r="B3330" s="68" t="s">
        <v>24</v>
      </c>
      <c r="C3330" s="68" t="s">
        <v>10</v>
      </c>
      <c r="D3330" s="68" t="s">
        <v>286</v>
      </c>
      <c r="E3330" s="89">
        <f>+IF(ISNUMBER(DATA!H2033),DATA!H2033,"n/a")</f>
        <v>4.6935659999999997</v>
      </c>
      <c r="F3330" s="79">
        <f>+IF(ISNUMBER(DATA!I2033),DATA!I2033,"n/a")</f>
        <v>0.43162400000000001</v>
      </c>
      <c r="G3330" s="89">
        <f>+IF(ISNUMBER(DATA!J2033),DATA!J2033,"n/a")</f>
        <v>4.6351180000000003</v>
      </c>
      <c r="H3330" s="79">
        <f>+IF(ISNUMBER(DATA!K2033),DATA!K2033,"n/a")</f>
        <v>0.32888000000000001</v>
      </c>
      <c r="I3330" s="89">
        <f>+IF(ISNUMBER(DATA!L2033),DATA!L2033,"n/a")</f>
        <v>4.1978520000000001</v>
      </c>
      <c r="J3330" s="79">
        <f>+IF(ISNUMBER(DATA!M2033),DATA!M2033,"n/a")</f>
        <v>0.22598499999999999</v>
      </c>
      <c r="K3330" s="89">
        <f>+IF(ISNUMBER(DATA!N2033),DATA!N2033,"n/a")</f>
        <v>4.0121960000000003</v>
      </c>
      <c r="L3330" s="79">
        <f>+IF(ISNUMBER(DATA!O2033),DATA!O2033,"n/a")</f>
        <v>0.18093300000000001</v>
      </c>
      <c r="M3330" s="68"/>
      <c r="N3330" s="68"/>
      <c r="O3330" s="68"/>
      <c r="P3330" s="68"/>
      <c r="Q3330" s="68"/>
      <c r="S3330" s="72"/>
      <c r="U3330" s="72"/>
      <c r="W3330" s="72"/>
      <c r="Y3330" s="72"/>
    </row>
    <row r="3331" spans="1:25" s="71" customFormat="1" x14ac:dyDescent="0.2">
      <c r="A3331" s="68" t="s">
        <v>11</v>
      </c>
      <c r="B3331" s="68" t="s">
        <v>24</v>
      </c>
      <c r="C3331" s="68" t="s">
        <v>10</v>
      </c>
      <c r="D3331" s="68" t="s">
        <v>287</v>
      </c>
      <c r="E3331" s="89">
        <f>+IF(ISNUMBER(DATA!H2034),DATA!H2034,"n/a")</f>
        <v>5.5256759999999998</v>
      </c>
      <c r="F3331" s="79">
        <f>+IF(ISNUMBER(DATA!I2034),DATA!I2034,"n/a")</f>
        <v>-2.6734999999999998E-2</v>
      </c>
      <c r="G3331" s="89">
        <f>+IF(ISNUMBER(DATA!J2034),DATA!J2034,"n/a")</f>
        <v>5.2901309999999997</v>
      </c>
      <c r="H3331" s="79">
        <f>+IF(ISNUMBER(DATA!K2034),DATA!K2034,"n/a")</f>
        <v>-5.5934999999999999E-2</v>
      </c>
      <c r="I3331" s="89">
        <f>+IF(ISNUMBER(DATA!L2034),DATA!L2034,"n/a")</f>
        <v>5.1916770000000003</v>
      </c>
      <c r="J3331" s="79">
        <f>+IF(ISNUMBER(DATA!M2034),DATA!M2034,"n/a")</f>
        <v>-7.6368000000000005E-2</v>
      </c>
      <c r="K3331" s="89">
        <f>+IF(ISNUMBER(DATA!N2034),DATA!N2034,"n/a")</f>
        <v>5.0879899999999996</v>
      </c>
      <c r="L3331" s="79">
        <f>+IF(ISNUMBER(DATA!O2034),DATA!O2034,"n/a")</f>
        <v>-4.9222000000000002E-2</v>
      </c>
      <c r="M3331" s="68"/>
      <c r="N3331" s="68"/>
      <c r="O3331" s="68"/>
      <c r="P3331" s="68"/>
      <c r="Q3331" s="68"/>
      <c r="S3331" s="72"/>
      <c r="U3331" s="72"/>
      <c r="W3331" s="72"/>
      <c r="Y3331" s="72"/>
    </row>
    <row r="3332" spans="1:25" s="71" customFormat="1" x14ac:dyDescent="0.2">
      <c r="A3332" s="68" t="s">
        <v>11</v>
      </c>
      <c r="B3332" s="68" t="s">
        <v>24</v>
      </c>
      <c r="C3332" s="68" t="s">
        <v>10</v>
      </c>
      <c r="D3332" s="68" t="s">
        <v>288</v>
      </c>
      <c r="E3332" s="89">
        <f>+IF(ISNUMBER(DATA!H2035),DATA!H2035,"n/a")</f>
        <v>4.7084289999999998</v>
      </c>
      <c r="F3332" s="79">
        <f>+IF(ISNUMBER(DATA!I2035),DATA!I2035,"n/a")</f>
        <v>0.280028</v>
      </c>
      <c r="G3332" s="89">
        <f>+IF(ISNUMBER(DATA!J2035),DATA!J2035,"n/a")</f>
        <v>4.5715279999999998</v>
      </c>
      <c r="H3332" s="79">
        <f>+IF(ISNUMBER(DATA!K2035),DATA!K2035,"n/a")</f>
        <v>0.149867</v>
      </c>
      <c r="I3332" s="89">
        <f>+IF(ISNUMBER(DATA!L2035),DATA!L2035,"n/a")</f>
        <v>4.1801170000000001</v>
      </c>
      <c r="J3332" s="79">
        <f>+IF(ISNUMBER(DATA!M2035),DATA!M2035,"n/a")</f>
        <v>7.7905000000000002E-2</v>
      </c>
      <c r="K3332" s="89">
        <f>+IF(ISNUMBER(DATA!N2035),DATA!N2035,"n/a")</f>
        <v>4.0318899999999998</v>
      </c>
      <c r="L3332" s="79">
        <f>+IF(ISNUMBER(DATA!O2035),DATA!O2035,"n/a")</f>
        <v>5.3905000000000002E-2</v>
      </c>
      <c r="M3332" s="68"/>
      <c r="N3332" s="68"/>
      <c r="O3332" s="68"/>
      <c r="P3332" s="68"/>
      <c r="Q3332" s="68"/>
      <c r="S3332" s="72"/>
      <c r="U3332" s="72"/>
      <c r="W3332" s="72"/>
      <c r="Y3332" s="72"/>
    </row>
    <row r="3333" spans="1:25" s="71" customFormat="1" x14ac:dyDescent="0.2">
      <c r="A3333" s="68" t="s">
        <v>11</v>
      </c>
      <c r="B3333" s="68" t="s">
        <v>24</v>
      </c>
      <c r="C3333" s="68" t="s">
        <v>10</v>
      </c>
      <c r="D3333" s="68" t="s">
        <v>289</v>
      </c>
      <c r="E3333" s="89">
        <f>+IF(ISNUMBER(DATA!H2036),DATA!H2036,"n/a")</f>
        <v>4.693524</v>
      </c>
      <c r="F3333" s="79">
        <f>+IF(ISNUMBER(DATA!I2036),DATA!I2036,"n/a")</f>
        <v>-0.110654</v>
      </c>
      <c r="G3333" s="89">
        <f>+IF(ISNUMBER(DATA!J2036),DATA!J2036,"n/a")</f>
        <v>4.7825150000000001</v>
      </c>
      <c r="H3333" s="79">
        <f>+IF(ISNUMBER(DATA!K2036),DATA!K2036,"n/a")</f>
        <v>-9.7989999999999994E-2</v>
      </c>
      <c r="I3333" s="89">
        <f>+IF(ISNUMBER(DATA!L2036),DATA!L2036,"n/a")</f>
        <v>4.8019850000000002</v>
      </c>
      <c r="J3333" s="79">
        <f>+IF(ISNUMBER(DATA!M2036),DATA!M2036,"n/a")</f>
        <v>-8.7555999999999995E-2</v>
      </c>
      <c r="K3333" s="89">
        <f>+IF(ISNUMBER(DATA!N2036),DATA!N2036,"n/a")</f>
        <v>4.8232980000000003</v>
      </c>
      <c r="L3333" s="79">
        <f>+IF(ISNUMBER(DATA!O2036),DATA!O2036,"n/a")</f>
        <v>-8.5294999999999996E-2</v>
      </c>
      <c r="M3333" s="68"/>
      <c r="N3333" s="68"/>
      <c r="O3333" s="68"/>
      <c r="P3333" s="68"/>
      <c r="Q3333" s="68"/>
      <c r="S3333" s="72"/>
      <c r="U3333" s="72"/>
      <c r="W3333" s="72"/>
      <c r="Y3333" s="72"/>
    </row>
    <row r="3334" spans="1:25" s="71" customFormat="1" x14ac:dyDescent="0.2">
      <c r="A3334" s="68" t="s">
        <v>11</v>
      </c>
      <c r="B3334" s="68" t="s">
        <v>24</v>
      </c>
      <c r="C3334" s="68" t="s">
        <v>10</v>
      </c>
      <c r="D3334" s="68" t="s">
        <v>290</v>
      </c>
      <c r="E3334" s="89">
        <f>+IF(ISNUMBER(DATA!H2037),DATA!H2037,"n/a")</f>
        <v>4.4483220000000001</v>
      </c>
      <c r="F3334" s="79">
        <f>+IF(ISNUMBER(DATA!I2037),DATA!I2037,"n/a")</f>
        <v>7.6696E-2</v>
      </c>
      <c r="G3334" s="89">
        <f>+IF(ISNUMBER(DATA!J2037),DATA!J2037,"n/a")</f>
        <v>4.4256359999999999</v>
      </c>
      <c r="H3334" s="79">
        <f>+IF(ISNUMBER(DATA!K2037),DATA!K2037,"n/a")</f>
        <v>8.5139999999999993E-2</v>
      </c>
      <c r="I3334" s="89">
        <f>+IF(ISNUMBER(DATA!L2037),DATA!L2037,"n/a")</f>
        <v>4.3775230000000001</v>
      </c>
      <c r="J3334" s="79">
        <f>+IF(ISNUMBER(DATA!M2037),DATA!M2037,"n/a")</f>
        <v>7.3322999999999999E-2</v>
      </c>
      <c r="K3334" s="89">
        <f>+IF(ISNUMBER(DATA!N2037),DATA!N2037,"n/a")</f>
        <v>4.2859290000000003</v>
      </c>
      <c r="L3334" s="79">
        <f>+IF(ISNUMBER(DATA!O2037),DATA!O2037,"n/a")</f>
        <v>-2.5196E-2</v>
      </c>
      <c r="M3334" s="68"/>
      <c r="N3334" s="68"/>
      <c r="O3334" s="68"/>
      <c r="P3334" s="68"/>
      <c r="Q3334" s="68"/>
      <c r="S3334" s="72"/>
      <c r="U3334" s="72"/>
      <c r="W3334" s="72"/>
      <c r="Y3334" s="72"/>
    </row>
    <row r="3335" spans="1:25" s="71" customFormat="1" x14ac:dyDescent="0.2">
      <c r="A3335" s="68" t="s">
        <v>11</v>
      </c>
      <c r="B3335" s="68" t="s">
        <v>24</v>
      </c>
      <c r="C3335" s="68" t="s">
        <v>10</v>
      </c>
      <c r="D3335" s="68" t="s">
        <v>291</v>
      </c>
      <c r="E3335" s="89">
        <f>+IF(ISNUMBER(DATA!H2038),DATA!H2038,"n/a")</f>
        <v>4.2238009999999999</v>
      </c>
      <c r="F3335" s="79">
        <f>+IF(ISNUMBER(DATA!I2038),DATA!I2038,"n/a")</f>
        <v>0.48713699999999999</v>
      </c>
      <c r="G3335" s="89">
        <f>+IF(ISNUMBER(DATA!J2038),DATA!J2038,"n/a")</f>
        <v>4.0851069999999998</v>
      </c>
      <c r="H3335" s="79">
        <f>+IF(ISNUMBER(DATA!K2038),DATA!K2038,"n/a")</f>
        <v>0.29852400000000001</v>
      </c>
      <c r="I3335" s="89">
        <f>+IF(ISNUMBER(DATA!L2038),DATA!L2038,"n/a")</f>
        <v>3.6043599999999998</v>
      </c>
      <c r="J3335" s="79">
        <f>+IF(ISNUMBER(DATA!M2038),DATA!M2038,"n/a")</f>
        <v>0.182147</v>
      </c>
      <c r="K3335" s="89">
        <f>+IF(ISNUMBER(DATA!N2038),DATA!N2038,"n/a")</f>
        <v>3.4891260000000002</v>
      </c>
      <c r="L3335" s="79">
        <f>+IF(ISNUMBER(DATA!O2038),DATA!O2038,"n/a")</f>
        <v>0.14513599999999999</v>
      </c>
      <c r="M3335" s="68"/>
      <c r="N3335" s="68"/>
      <c r="O3335" s="68"/>
      <c r="P3335" s="68"/>
      <c r="Q3335" s="68"/>
      <c r="S3335" s="72"/>
      <c r="U3335" s="72"/>
      <c r="W3335" s="72"/>
      <c r="Y3335" s="72"/>
    </row>
    <row r="3336" spans="1:25" s="71" customFormat="1" x14ac:dyDescent="0.2">
      <c r="A3336" s="68" t="s">
        <v>11</v>
      </c>
      <c r="B3336" s="68" t="s">
        <v>24</v>
      </c>
      <c r="C3336" s="68" t="s">
        <v>10</v>
      </c>
      <c r="D3336" s="68" t="s">
        <v>292</v>
      </c>
      <c r="E3336" s="89">
        <f>+IF(ISNUMBER(DATA!H2039),DATA!H2039,"n/a")</f>
        <v>2.937068</v>
      </c>
      <c r="F3336" s="79">
        <f>+IF(ISNUMBER(DATA!I2039),DATA!I2039,"n/a")</f>
        <v>0.22234599999999999</v>
      </c>
      <c r="G3336" s="89">
        <f>+IF(ISNUMBER(DATA!J2039),DATA!J2039,"n/a")</f>
        <v>3.1443370000000002</v>
      </c>
      <c r="H3336" s="79">
        <f>+IF(ISNUMBER(DATA!K2039),DATA!K2039,"n/a")</f>
        <v>0.166377</v>
      </c>
      <c r="I3336" s="89">
        <f>+IF(ISNUMBER(DATA!L2039),DATA!L2039,"n/a")</f>
        <v>2.888398</v>
      </c>
      <c r="J3336" s="79">
        <f>+IF(ISNUMBER(DATA!M2039),DATA!M2039,"n/a")</f>
        <v>9.8742999999999997E-2</v>
      </c>
      <c r="K3336" s="89">
        <f>+IF(ISNUMBER(DATA!N2039),DATA!N2039,"n/a")</f>
        <v>2.87113</v>
      </c>
      <c r="L3336" s="79">
        <f>+IF(ISNUMBER(DATA!O2039),DATA!O2039,"n/a")</f>
        <v>9.6486000000000002E-2</v>
      </c>
      <c r="M3336" s="68"/>
      <c r="N3336" s="68"/>
      <c r="O3336" s="68"/>
      <c r="P3336" s="68"/>
      <c r="Q3336" s="68"/>
      <c r="S3336" s="72"/>
      <c r="U3336" s="72"/>
      <c r="W3336" s="72"/>
      <c r="Y3336" s="72"/>
    </row>
    <row r="3337" spans="1:25" s="71" customFormat="1" x14ac:dyDescent="0.2">
      <c r="A3337" s="68" t="s">
        <v>11</v>
      </c>
      <c r="B3337" s="68" t="s">
        <v>24</v>
      </c>
      <c r="C3337" s="68" t="s">
        <v>10</v>
      </c>
      <c r="D3337" s="68" t="s">
        <v>293</v>
      </c>
      <c r="E3337" s="89">
        <f>+IF(ISNUMBER(DATA!H2040),DATA!H2040,"n/a")</f>
        <v>4.4567430000000003</v>
      </c>
      <c r="F3337" s="79">
        <f>+IF(ISNUMBER(DATA!I2040),DATA!I2040,"n/a")</f>
        <v>-6.0000000000000001E-3</v>
      </c>
      <c r="G3337" s="89">
        <f>+IF(ISNUMBER(DATA!J2040),DATA!J2040,"n/a")</f>
        <v>4.4438029999999999</v>
      </c>
      <c r="H3337" s="79">
        <f>+IF(ISNUMBER(DATA!K2040),DATA!K2040,"n/a")</f>
        <v>2.7439000000000002E-2</v>
      </c>
      <c r="I3337" s="89">
        <f>+IF(ISNUMBER(DATA!L2040),DATA!L2040,"n/a")</f>
        <v>4.3642029999999998</v>
      </c>
      <c r="J3337" s="79">
        <f>+IF(ISNUMBER(DATA!M2040),DATA!M2040,"n/a")</f>
        <v>2.1829999999999999E-2</v>
      </c>
      <c r="K3337" s="89">
        <f>+IF(ISNUMBER(DATA!N2040),DATA!N2040,"n/a")</f>
        <v>4.2281779999999998</v>
      </c>
      <c r="L3337" s="79">
        <f>+IF(ISNUMBER(DATA!O2040),DATA!O2040,"n/a")</f>
        <v>-1.0319999999999999E-3</v>
      </c>
      <c r="M3337" s="68"/>
      <c r="N3337" s="68"/>
      <c r="O3337" s="68"/>
      <c r="P3337" s="68"/>
      <c r="Q3337" s="68"/>
      <c r="S3337" s="72"/>
      <c r="U3337" s="72"/>
      <c r="W3337" s="72"/>
      <c r="Y3337" s="72"/>
    </row>
    <row r="3338" spans="1:25" s="71" customFormat="1" x14ac:dyDescent="0.2">
      <c r="A3338" s="68" t="s">
        <v>11</v>
      </c>
      <c r="B3338" s="68" t="s">
        <v>24</v>
      </c>
      <c r="C3338" s="68" t="s">
        <v>10</v>
      </c>
      <c r="D3338" s="68" t="s">
        <v>294</v>
      </c>
      <c r="E3338" s="89">
        <f>+IF(ISNUMBER(DATA!H2041),DATA!H2041,"n/a")</f>
        <v>4.3385590000000001</v>
      </c>
      <c r="F3338" s="79">
        <f>+IF(ISNUMBER(DATA!I2041),DATA!I2041,"n/a")</f>
        <v>3.8315000000000002E-2</v>
      </c>
      <c r="G3338" s="89">
        <f>+IF(ISNUMBER(DATA!J2041),DATA!J2041,"n/a")</f>
        <v>4.2434329999999996</v>
      </c>
      <c r="H3338" s="79">
        <f>+IF(ISNUMBER(DATA!K2041),DATA!K2041,"n/a")</f>
        <v>7.5020000000000003E-2</v>
      </c>
      <c r="I3338" s="89">
        <f>+IF(ISNUMBER(DATA!L2041),DATA!L2041,"n/a")</f>
        <v>4.1322570000000001</v>
      </c>
      <c r="J3338" s="79">
        <f>+IF(ISNUMBER(DATA!M2041),DATA!M2041,"n/a")</f>
        <v>4.3166999999999997E-2</v>
      </c>
      <c r="K3338" s="89">
        <f>+IF(ISNUMBER(DATA!N2041),DATA!N2041,"n/a")</f>
        <v>4.0395430000000001</v>
      </c>
      <c r="L3338" s="79">
        <f>+IF(ISNUMBER(DATA!O2041),DATA!O2041,"n/a")</f>
        <v>2.7663E-2</v>
      </c>
      <c r="M3338" s="68"/>
      <c r="N3338" s="68"/>
      <c r="O3338" s="68"/>
      <c r="P3338" s="68"/>
      <c r="Q3338" s="68"/>
      <c r="S3338" s="72"/>
      <c r="U3338" s="72"/>
      <c r="W3338" s="72"/>
      <c r="Y3338" s="72"/>
    </row>
    <row r="3339" spans="1:25" s="71" customFormat="1" x14ac:dyDescent="0.2">
      <c r="A3339" s="68" t="s">
        <v>11</v>
      </c>
      <c r="B3339" s="68" t="s">
        <v>24</v>
      </c>
      <c r="C3339" s="68" t="s">
        <v>10</v>
      </c>
      <c r="D3339" s="68" t="s">
        <v>295</v>
      </c>
      <c r="E3339" s="89">
        <f>+IF(ISNUMBER(DATA!H2042),DATA!H2042,"n/a")</f>
        <v>5.0194850000000004</v>
      </c>
      <c r="F3339" s="79">
        <f>+IF(ISNUMBER(DATA!I2042),DATA!I2042,"n/a")</f>
        <v>-5.9235999999999997E-2</v>
      </c>
      <c r="G3339" s="89">
        <f>+IF(ISNUMBER(DATA!J2042),DATA!J2042,"n/a")</f>
        <v>5.107755</v>
      </c>
      <c r="H3339" s="79">
        <f>+IF(ISNUMBER(DATA!K2042),DATA!K2042,"n/a")</f>
        <v>-3.5453999999999999E-2</v>
      </c>
      <c r="I3339" s="89">
        <f>+IF(ISNUMBER(DATA!L2042),DATA!L2042,"n/a")</f>
        <v>5.1045210000000001</v>
      </c>
      <c r="J3339" s="79">
        <f>+IF(ISNUMBER(DATA!M2042),DATA!M2042,"n/a")</f>
        <v>1.5088000000000001E-2</v>
      </c>
      <c r="K3339" s="89">
        <f>+IF(ISNUMBER(DATA!N2042),DATA!N2042,"n/a")</f>
        <v>5.0810000000000004</v>
      </c>
      <c r="L3339" s="79">
        <f>+IF(ISNUMBER(DATA!O2042),DATA!O2042,"n/a")</f>
        <v>2.6026000000000001E-2</v>
      </c>
      <c r="M3339" s="68"/>
      <c r="N3339" s="68"/>
      <c r="O3339" s="68"/>
      <c r="P3339" s="68"/>
      <c r="Q3339" s="68"/>
      <c r="S3339" s="72"/>
      <c r="U3339" s="72"/>
      <c r="W3339" s="72"/>
      <c r="Y3339" s="72"/>
    </row>
    <row r="3340" spans="1:25" s="71" customFormat="1" x14ac:dyDescent="0.2">
      <c r="A3340" s="68" t="s">
        <v>11</v>
      </c>
      <c r="B3340" s="68" t="s">
        <v>24</v>
      </c>
      <c r="C3340" s="68" t="s">
        <v>10</v>
      </c>
      <c r="D3340" s="68" t="s">
        <v>296</v>
      </c>
      <c r="E3340" s="89">
        <f>+IF(ISNUMBER(DATA!H2043),DATA!H2043,"n/a")</f>
        <v>4.2545599999999997</v>
      </c>
      <c r="F3340" s="79">
        <f>+IF(ISNUMBER(DATA!I2043),DATA!I2043,"n/a")</f>
        <v>0.24455299999999999</v>
      </c>
      <c r="G3340" s="89">
        <f>+IF(ISNUMBER(DATA!J2043),DATA!J2043,"n/a")</f>
        <v>4.2813420000000004</v>
      </c>
      <c r="H3340" s="79">
        <f>+IF(ISNUMBER(DATA!K2043),DATA!K2043,"n/a")</f>
        <v>0.197764</v>
      </c>
      <c r="I3340" s="89">
        <f>+IF(ISNUMBER(DATA!L2043),DATA!L2043,"n/a")</f>
        <v>4.0117570000000002</v>
      </c>
      <c r="J3340" s="79">
        <f>+IF(ISNUMBER(DATA!M2043),DATA!M2043,"n/a")</f>
        <v>0.13932</v>
      </c>
      <c r="K3340" s="89">
        <f>+IF(ISNUMBER(DATA!N2043),DATA!N2043,"n/a")</f>
        <v>3.8358910000000002</v>
      </c>
      <c r="L3340" s="79">
        <f>+IF(ISNUMBER(DATA!O2043),DATA!O2043,"n/a")</f>
        <v>7.6919000000000001E-2</v>
      </c>
      <c r="M3340" s="68"/>
      <c r="N3340" s="68"/>
      <c r="O3340" s="68"/>
      <c r="P3340" s="68"/>
      <c r="Q3340" s="68"/>
      <c r="S3340" s="72"/>
      <c r="U3340" s="72"/>
      <c r="W3340" s="72"/>
      <c r="Y3340" s="72"/>
    </row>
    <row r="3341" spans="1:25" s="71" customFormat="1" x14ac:dyDescent="0.2">
      <c r="A3341" s="68" t="s">
        <v>11</v>
      </c>
      <c r="B3341" s="68" t="s">
        <v>24</v>
      </c>
      <c r="C3341" s="68" t="s">
        <v>10</v>
      </c>
      <c r="D3341" s="68" t="s">
        <v>297</v>
      </c>
      <c r="E3341" s="89">
        <f>+IF(ISNUMBER(DATA!H2044),DATA!H2044,"n/a")</f>
        <v>4.654935</v>
      </c>
      <c r="F3341" s="79">
        <f>+IF(ISNUMBER(DATA!I2044),DATA!I2044,"n/a")</f>
        <v>-6.7318000000000003E-2</v>
      </c>
      <c r="G3341" s="89">
        <f>+IF(ISNUMBER(DATA!J2044),DATA!J2044,"n/a")</f>
        <v>4.5667059999999999</v>
      </c>
      <c r="H3341" s="79">
        <f>+IF(ISNUMBER(DATA!K2044),DATA!K2044,"n/a")</f>
        <v>-9.4411999999999996E-2</v>
      </c>
      <c r="I3341" s="89">
        <f>+IF(ISNUMBER(DATA!L2044),DATA!L2044,"n/a")</f>
        <v>4.5363790000000002</v>
      </c>
      <c r="J3341" s="79">
        <f>+IF(ISNUMBER(DATA!M2044),DATA!M2044,"n/a")</f>
        <v>-0.10680000000000001</v>
      </c>
      <c r="K3341" s="89">
        <f>+IF(ISNUMBER(DATA!N2044),DATA!N2044,"n/a")</f>
        <v>4.5983799999999997</v>
      </c>
      <c r="L3341" s="79">
        <f>+IF(ISNUMBER(DATA!O2044),DATA!O2044,"n/a")</f>
        <v>-8.9160000000000003E-2</v>
      </c>
      <c r="M3341" s="68"/>
      <c r="N3341" s="68"/>
      <c r="O3341" s="68"/>
      <c r="P3341" s="68"/>
      <c r="Q3341" s="68"/>
      <c r="S3341" s="72"/>
      <c r="U3341" s="72"/>
      <c r="W3341" s="72"/>
      <c r="Y3341" s="72"/>
    </row>
    <row r="3342" spans="1:25" s="71" customFormat="1" x14ac:dyDescent="0.2">
      <c r="A3342" s="68" t="s">
        <v>11</v>
      </c>
      <c r="B3342" s="68" t="s">
        <v>24</v>
      </c>
      <c r="C3342" s="68" t="s">
        <v>10</v>
      </c>
      <c r="D3342" s="68" t="s">
        <v>298</v>
      </c>
      <c r="E3342" s="89">
        <f>+IF(ISNUMBER(DATA!H2045),DATA!H2045,"n/a")</f>
        <v>5.6862269999999997</v>
      </c>
      <c r="F3342" s="79">
        <f>+IF(ISNUMBER(DATA!I2045),DATA!I2045,"n/a")</f>
        <v>7.7757999999999994E-2</v>
      </c>
      <c r="G3342" s="89">
        <f>+IF(ISNUMBER(DATA!J2045),DATA!J2045,"n/a")</f>
        <v>5.5834900000000003</v>
      </c>
      <c r="H3342" s="79">
        <f>+IF(ISNUMBER(DATA!K2045),DATA!K2045,"n/a")</f>
        <v>3.1872999999999999E-2</v>
      </c>
      <c r="I3342" s="89">
        <f>+IF(ISNUMBER(DATA!L2045),DATA!L2045,"n/a")</f>
        <v>5.4309329999999996</v>
      </c>
      <c r="J3342" s="79">
        <f>+IF(ISNUMBER(DATA!M2045),DATA!M2045,"n/a")</f>
        <v>5.0499000000000002E-2</v>
      </c>
      <c r="K3342" s="89">
        <f>+IF(ISNUMBER(DATA!N2045),DATA!N2045,"n/a")</f>
        <v>5.5013839999999998</v>
      </c>
      <c r="L3342" s="79">
        <f>+IF(ISNUMBER(DATA!O2045),DATA!O2045,"n/a")</f>
        <v>8.9569999999999997E-2</v>
      </c>
      <c r="M3342" s="68"/>
      <c r="N3342" s="68"/>
      <c r="O3342" s="68"/>
      <c r="P3342" s="68"/>
      <c r="Q3342" s="68"/>
      <c r="S3342" s="72"/>
      <c r="U3342" s="72"/>
      <c r="W3342" s="72"/>
      <c r="Y3342" s="72"/>
    </row>
    <row r="3343" spans="1:25" s="71" customFormat="1" x14ac:dyDescent="0.2">
      <c r="A3343" s="68" t="s">
        <v>11</v>
      </c>
      <c r="B3343" s="68" t="s">
        <v>24</v>
      </c>
      <c r="C3343" s="68" t="s">
        <v>10</v>
      </c>
      <c r="D3343" s="68" t="s">
        <v>299</v>
      </c>
      <c r="E3343" s="89">
        <f>+IF(ISNUMBER(DATA!H2046),DATA!H2046,"n/a")</f>
        <v>5.1074950000000001</v>
      </c>
      <c r="F3343" s="79">
        <f>+IF(ISNUMBER(DATA!I2046),DATA!I2046,"n/a")</f>
        <v>-1.7750000000000001E-3</v>
      </c>
      <c r="G3343" s="89">
        <f>+IF(ISNUMBER(DATA!J2046),DATA!J2046,"n/a")</f>
        <v>5.175217</v>
      </c>
      <c r="H3343" s="79">
        <f>+IF(ISNUMBER(DATA!K2046),DATA!K2046,"n/a")</f>
        <v>-1.0380000000000001E-3</v>
      </c>
      <c r="I3343" s="89">
        <f>+IF(ISNUMBER(DATA!L2046),DATA!L2046,"n/a")</f>
        <v>5.124968</v>
      </c>
      <c r="J3343" s="79">
        <f>+IF(ISNUMBER(DATA!M2046),DATA!M2046,"n/a")</f>
        <v>-9.214E-3</v>
      </c>
      <c r="K3343" s="89">
        <f>+IF(ISNUMBER(DATA!N2046),DATA!N2046,"n/a")</f>
        <v>5.1318250000000001</v>
      </c>
      <c r="L3343" s="79">
        <f>+IF(ISNUMBER(DATA!O2046),DATA!O2046,"n/a")</f>
        <v>-1.2262E-2</v>
      </c>
      <c r="M3343" s="68"/>
      <c r="N3343" s="68"/>
      <c r="O3343" s="68"/>
      <c r="P3343" s="68"/>
      <c r="Q3343" s="68"/>
      <c r="S3343" s="72"/>
      <c r="U3343" s="72"/>
      <c r="W3343" s="72"/>
      <c r="Y3343" s="72"/>
    </row>
    <row r="3344" spans="1:25" s="71" customFormat="1" x14ac:dyDescent="0.2">
      <c r="A3344" s="68" t="s">
        <v>11</v>
      </c>
      <c r="B3344" s="68" t="s">
        <v>24</v>
      </c>
      <c r="C3344" s="68" t="s">
        <v>10</v>
      </c>
      <c r="D3344" s="68" t="s">
        <v>300</v>
      </c>
      <c r="E3344" s="89">
        <f>+IF(ISNUMBER(DATA!H2047),DATA!H2047,"n/a")</f>
        <v>4.6695310000000001</v>
      </c>
      <c r="F3344" s="79">
        <f>+IF(ISNUMBER(DATA!I2047),DATA!I2047,"n/a")</f>
        <v>0.26603500000000002</v>
      </c>
      <c r="G3344" s="89">
        <f>+IF(ISNUMBER(DATA!J2047),DATA!J2047,"n/a")</f>
        <v>4.7335260000000003</v>
      </c>
      <c r="H3344" s="79">
        <f>+IF(ISNUMBER(DATA!K2047),DATA!K2047,"n/a")</f>
        <v>0.19495699999999999</v>
      </c>
      <c r="I3344" s="89">
        <f>+IF(ISNUMBER(DATA!L2047),DATA!L2047,"n/a")</f>
        <v>4.5149010000000001</v>
      </c>
      <c r="J3344" s="79">
        <f>+IF(ISNUMBER(DATA!M2047),DATA!M2047,"n/a")</f>
        <v>0.17299900000000001</v>
      </c>
      <c r="K3344" s="89">
        <f>+IF(ISNUMBER(DATA!N2047),DATA!N2047,"n/a")</f>
        <v>4.4418519999999999</v>
      </c>
      <c r="L3344" s="79">
        <f>+IF(ISNUMBER(DATA!O2047),DATA!O2047,"n/a")</f>
        <v>0.129194</v>
      </c>
      <c r="M3344" s="68"/>
      <c r="N3344" s="68"/>
      <c r="O3344" s="68"/>
      <c r="P3344" s="68"/>
      <c r="Q3344" s="68"/>
      <c r="S3344" s="72"/>
      <c r="U3344" s="72"/>
      <c r="W3344" s="72"/>
      <c r="Y3344" s="72"/>
    </row>
    <row r="3345" spans="1:25" s="71" customFormat="1" x14ac:dyDescent="0.2">
      <c r="A3345" s="68" t="s">
        <v>11</v>
      </c>
      <c r="B3345" s="68" t="s">
        <v>24</v>
      </c>
      <c r="C3345" s="68" t="s">
        <v>10</v>
      </c>
      <c r="D3345" s="68" t="s">
        <v>301</v>
      </c>
      <c r="E3345" s="89">
        <f>+IF(ISNUMBER(DATA!H2048),DATA!H2048,"n/a")</f>
        <v>4.9544199999999998</v>
      </c>
      <c r="F3345" s="79">
        <f>+IF(ISNUMBER(DATA!I2048),DATA!I2048,"n/a")</f>
        <v>-1.4801E-2</v>
      </c>
      <c r="G3345" s="89">
        <f>+IF(ISNUMBER(DATA!J2048),DATA!J2048,"n/a")</f>
        <v>4.8319229999999997</v>
      </c>
      <c r="H3345" s="79">
        <f>+IF(ISNUMBER(DATA!K2048),DATA!K2048,"n/a")</f>
        <v>-4.4517000000000001E-2</v>
      </c>
      <c r="I3345" s="89">
        <f>+IF(ISNUMBER(DATA!L2048),DATA!L2048,"n/a")</f>
        <v>4.8882719999999997</v>
      </c>
      <c r="J3345" s="79">
        <f>+IF(ISNUMBER(DATA!M2048),DATA!M2048,"n/a")</f>
        <v>-3.7005999999999997E-2</v>
      </c>
      <c r="K3345" s="89">
        <f>+IF(ISNUMBER(DATA!N2048),DATA!N2048,"n/a")</f>
        <v>4.8800509999999999</v>
      </c>
      <c r="L3345" s="79">
        <f>+IF(ISNUMBER(DATA!O2048),DATA!O2048,"n/a")</f>
        <v>-3.7650999999999997E-2</v>
      </c>
      <c r="M3345" s="68"/>
      <c r="N3345" s="68"/>
      <c r="O3345" s="68"/>
      <c r="P3345" s="68"/>
      <c r="Q3345" s="68"/>
      <c r="S3345" s="72"/>
      <c r="U3345" s="72"/>
      <c r="W3345" s="72"/>
      <c r="Y3345" s="72"/>
    </row>
    <row r="3346" spans="1:25" s="71" customFormat="1" x14ac:dyDescent="0.2">
      <c r="A3346" s="68" t="s">
        <v>11</v>
      </c>
      <c r="B3346" s="68" t="s">
        <v>24</v>
      </c>
      <c r="C3346" s="68" t="s">
        <v>10</v>
      </c>
      <c r="D3346" s="68" t="s">
        <v>302</v>
      </c>
      <c r="E3346" s="89">
        <f>+IF(ISNUMBER(DATA!H2049),DATA!H2049,"n/a")</f>
        <v>3.9715039999999999</v>
      </c>
      <c r="F3346" s="79">
        <f>+IF(ISNUMBER(DATA!I2049),DATA!I2049,"n/a")</f>
        <v>-8.9699000000000001E-2</v>
      </c>
      <c r="G3346" s="89">
        <f>+IF(ISNUMBER(DATA!J2049),DATA!J2049,"n/a")</f>
        <v>4.2208899999999998</v>
      </c>
      <c r="H3346" s="79">
        <f>+IF(ISNUMBER(DATA!K2049),DATA!K2049,"n/a")</f>
        <v>3.2534E-2</v>
      </c>
      <c r="I3346" s="89">
        <f>+IF(ISNUMBER(DATA!L2049),DATA!L2049,"n/a")</f>
        <v>4.1439300000000001</v>
      </c>
      <c r="J3346" s="79">
        <f>+IF(ISNUMBER(DATA!M2049),DATA!M2049,"n/a")</f>
        <v>-7.5589999999999997E-3</v>
      </c>
      <c r="K3346" s="89">
        <f>+IF(ISNUMBER(DATA!N2049),DATA!N2049,"n/a")</f>
        <v>4.0586070000000003</v>
      </c>
      <c r="L3346" s="79">
        <f>+IF(ISNUMBER(DATA!O2049),DATA!O2049,"n/a")</f>
        <v>-4.5428999999999997E-2</v>
      </c>
      <c r="M3346" s="68"/>
      <c r="N3346" s="68"/>
      <c r="O3346" s="68"/>
      <c r="P3346" s="68"/>
      <c r="Q3346" s="68"/>
      <c r="S3346" s="72"/>
      <c r="U3346" s="72"/>
      <c r="W3346" s="72"/>
      <c r="Y3346" s="72"/>
    </row>
    <row r="3347" spans="1:25" s="71" customFormat="1" x14ac:dyDescent="0.2">
      <c r="A3347" s="68" t="s">
        <v>11</v>
      </c>
      <c r="B3347" s="68" t="s">
        <v>24</v>
      </c>
      <c r="C3347" s="68" t="s">
        <v>10</v>
      </c>
      <c r="D3347" s="68" t="s">
        <v>303</v>
      </c>
      <c r="E3347" s="89">
        <f>+IF(ISNUMBER(DATA!H2050),DATA!H2050,"n/a")</f>
        <v>4.3061319999999998</v>
      </c>
      <c r="F3347" s="79">
        <f>+IF(ISNUMBER(DATA!I2050),DATA!I2050,"n/a")</f>
        <v>7.2840000000000002E-2</v>
      </c>
      <c r="G3347" s="89">
        <f>+IF(ISNUMBER(DATA!J2050),DATA!J2050,"n/a")</f>
        <v>4.3452799999999998</v>
      </c>
      <c r="H3347" s="79">
        <f>+IF(ISNUMBER(DATA!K2050),DATA!K2050,"n/a")</f>
        <v>3.5538E-2</v>
      </c>
      <c r="I3347" s="89">
        <f>+IF(ISNUMBER(DATA!L2050),DATA!L2050,"n/a")</f>
        <v>4.2334459999999998</v>
      </c>
      <c r="J3347" s="79">
        <f>+IF(ISNUMBER(DATA!M2050),DATA!M2050,"n/a")</f>
        <v>6.3119999999999999E-3</v>
      </c>
      <c r="K3347" s="89">
        <f>+IF(ISNUMBER(DATA!N2050),DATA!N2050,"n/a")</f>
        <v>4.0460419999999999</v>
      </c>
      <c r="L3347" s="79">
        <f>+IF(ISNUMBER(DATA!O2050),DATA!O2050,"n/a")</f>
        <v>-6.9954000000000002E-2</v>
      </c>
      <c r="M3347" s="68"/>
      <c r="N3347" s="68"/>
      <c r="O3347" s="68"/>
      <c r="P3347" s="68"/>
      <c r="Q3347" s="68"/>
      <c r="S3347" s="72"/>
      <c r="U3347" s="72"/>
      <c r="W3347" s="72"/>
      <c r="Y3347" s="72"/>
    </row>
    <row r="3348" spans="1:25" s="71" customFormat="1" x14ac:dyDescent="0.2">
      <c r="A3348" s="68" t="s">
        <v>11</v>
      </c>
      <c r="B3348" s="68" t="s">
        <v>24</v>
      </c>
      <c r="C3348" s="68" t="s">
        <v>10</v>
      </c>
      <c r="D3348" s="68" t="s">
        <v>304</v>
      </c>
      <c r="E3348" s="89">
        <f>+IF(ISNUMBER(DATA!H2051),DATA!H2051,"n/a")</f>
        <v>5.0518789999999996</v>
      </c>
      <c r="F3348" s="79">
        <f>+IF(ISNUMBER(DATA!I2051),DATA!I2051,"n/a")</f>
        <v>1.5311999999999999E-2</v>
      </c>
      <c r="G3348" s="89">
        <f>+IF(ISNUMBER(DATA!J2051),DATA!J2051,"n/a")</f>
        <v>5.1135700000000002</v>
      </c>
      <c r="H3348" s="79">
        <f>+IF(ISNUMBER(DATA!K2051),DATA!K2051,"n/a")</f>
        <v>2.6703999999999999E-2</v>
      </c>
      <c r="I3348" s="89">
        <f>+IF(ISNUMBER(DATA!L2051),DATA!L2051,"n/a")</f>
        <v>5.1604570000000001</v>
      </c>
      <c r="J3348" s="79">
        <f>+IF(ISNUMBER(DATA!M2051),DATA!M2051,"n/a")</f>
        <v>5.9337000000000001E-2</v>
      </c>
      <c r="K3348" s="89">
        <f>+IF(ISNUMBER(DATA!N2051),DATA!N2051,"n/a")</f>
        <v>5.1491740000000004</v>
      </c>
      <c r="L3348" s="79">
        <f>+IF(ISNUMBER(DATA!O2051),DATA!O2051,"n/a")</f>
        <v>4.3284999999999997E-2</v>
      </c>
      <c r="M3348" s="68"/>
      <c r="N3348" s="68"/>
      <c r="O3348" s="68"/>
      <c r="P3348" s="68"/>
      <c r="Q3348" s="68"/>
      <c r="S3348" s="72"/>
      <c r="U3348" s="72"/>
      <c r="W3348" s="72"/>
      <c r="Y3348" s="72"/>
    </row>
    <row r="3349" spans="1:25" s="71" customFormat="1" x14ac:dyDescent="0.2">
      <c r="A3349" s="68" t="s">
        <v>11</v>
      </c>
      <c r="B3349" s="68" t="s">
        <v>24</v>
      </c>
      <c r="C3349" s="68" t="s">
        <v>10</v>
      </c>
      <c r="D3349" s="68" t="s">
        <v>305</v>
      </c>
      <c r="E3349" s="89">
        <f>+IF(ISNUMBER(DATA!H2052),DATA!H2052,"n/a")</f>
        <v>4.3579600000000003</v>
      </c>
      <c r="F3349" s="79">
        <f>+IF(ISNUMBER(DATA!I2052),DATA!I2052,"n/a")</f>
        <v>-0.16750599999999999</v>
      </c>
      <c r="G3349" s="89">
        <f>+IF(ISNUMBER(DATA!J2052),DATA!J2052,"n/a")</f>
        <v>4.415921</v>
      </c>
      <c r="H3349" s="79">
        <f>+IF(ISNUMBER(DATA!K2052),DATA!K2052,"n/a")</f>
        <v>-0.17324999999999999</v>
      </c>
      <c r="I3349" s="89">
        <f>+IF(ISNUMBER(DATA!L2052),DATA!L2052,"n/a")</f>
        <v>4.3277369999999999</v>
      </c>
      <c r="J3349" s="79">
        <f>+IF(ISNUMBER(DATA!M2052),DATA!M2052,"n/a")</f>
        <v>-0.18471699999999999</v>
      </c>
      <c r="K3349" s="89">
        <f>+IF(ISNUMBER(DATA!N2052),DATA!N2052,"n/a")</f>
        <v>4.4513400000000001</v>
      </c>
      <c r="L3349" s="79">
        <f>+IF(ISNUMBER(DATA!O2052),DATA!O2052,"n/a")</f>
        <v>-0.151694</v>
      </c>
      <c r="M3349" s="68"/>
      <c r="N3349" s="68"/>
      <c r="O3349" s="68"/>
      <c r="P3349" s="68"/>
      <c r="Q3349" s="68"/>
      <c r="S3349" s="72"/>
      <c r="U3349" s="72"/>
      <c r="W3349" s="72"/>
      <c r="Y3349" s="72"/>
    </row>
    <row r="3350" spans="1:25" s="71" customFormat="1" x14ac:dyDescent="0.2">
      <c r="A3350" s="68" t="s">
        <v>11</v>
      </c>
      <c r="B3350" s="68" t="s">
        <v>24</v>
      </c>
      <c r="C3350" s="68" t="s">
        <v>10</v>
      </c>
      <c r="D3350" s="68" t="s">
        <v>306</v>
      </c>
      <c r="E3350" s="89">
        <f>+IF(ISNUMBER(DATA!H2053),DATA!H2053,"n/a")</f>
        <v>3.1577929999999999</v>
      </c>
      <c r="F3350" s="79">
        <f>+IF(ISNUMBER(DATA!I2053),DATA!I2053,"n/a")</f>
        <v>-0.116379</v>
      </c>
      <c r="G3350" s="89">
        <f>+IF(ISNUMBER(DATA!J2053),DATA!J2053,"n/a")</f>
        <v>3.0724290000000001</v>
      </c>
      <c r="H3350" s="79">
        <f>+IF(ISNUMBER(DATA!K2053),DATA!K2053,"n/a")</f>
        <v>-0.140822</v>
      </c>
      <c r="I3350" s="89">
        <f>+IF(ISNUMBER(DATA!L2053),DATA!L2053,"n/a")</f>
        <v>3.1338569999999999</v>
      </c>
      <c r="J3350" s="79">
        <f>+IF(ISNUMBER(DATA!M2053),DATA!M2053,"n/a")</f>
        <v>-0.10997</v>
      </c>
      <c r="K3350" s="89">
        <f>+IF(ISNUMBER(DATA!N2053),DATA!N2053,"n/a")</f>
        <v>3.412277</v>
      </c>
      <c r="L3350" s="79">
        <f>+IF(ISNUMBER(DATA!O2053),DATA!O2053,"n/a")</f>
        <v>-3.8431E-2</v>
      </c>
      <c r="M3350" s="68"/>
      <c r="N3350" s="68"/>
      <c r="O3350" s="68"/>
      <c r="P3350" s="68"/>
      <c r="Q3350" s="68"/>
      <c r="S3350" s="72"/>
      <c r="U3350" s="72"/>
      <c r="W3350" s="72"/>
      <c r="Y3350" s="72"/>
    </row>
    <row r="3351" spans="1:25" s="71" customFormat="1" x14ac:dyDescent="0.2">
      <c r="A3351" s="68" t="s">
        <v>11</v>
      </c>
      <c r="B3351" s="68" t="s">
        <v>24</v>
      </c>
      <c r="C3351" s="68" t="s">
        <v>10</v>
      </c>
      <c r="D3351" s="68" t="s">
        <v>307</v>
      </c>
      <c r="E3351" s="89">
        <f>+IF(ISNUMBER(DATA!H2054),DATA!H2054,"n/a")</f>
        <v>4.5911569999999999</v>
      </c>
      <c r="F3351" s="79">
        <f>+IF(ISNUMBER(DATA!I2054),DATA!I2054,"n/a")</f>
        <v>-3.7914000000000003E-2</v>
      </c>
      <c r="G3351" s="89">
        <f>+IF(ISNUMBER(DATA!J2054),DATA!J2054,"n/a")</f>
        <v>4.479965</v>
      </c>
      <c r="H3351" s="79">
        <f>+IF(ISNUMBER(DATA!K2054),DATA!K2054,"n/a")</f>
        <v>-5.7119000000000003E-2</v>
      </c>
      <c r="I3351" s="89">
        <f>+IF(ISNUMBER(DATA!L2054),DATA!L2054,"n/a")</f>
        <v>4.4287739999999998</v>
      </c>
      <c r="J3351" s="79">
        <f>+IF(ISNUMBER(DATA!M2054),DATA!M2054,"n/a")</f>
        <v>-5.6382000000000002E-2</v>
      </c>
      <c r="K3351" s="89">
        <f>+IF(ISNUMBER(DATA!N2054),DATA!N2054,"n/a")</f>
        <v>4.4063840000000001</v>
      </c>
      <c r="L3351" s="79">
        <f>+IF(ISNUMBER(DATA!O2054),DATA!O2054,"n/a")</f>
        <v>-7.3258000000000004E-2</v>
      </c>
      <c r="M3351" s="68"/>
      <c r="N3351" s="68"/>
      <c r="O3351" s="68"/>
      <c r="P3351" s="68"/>
      <c r="Q3351" s="68"/>
      <c r="S3351" s="72"/>
      <c r="U3351" s="72"/>
      <c r="W3351" s="72"/>
      <c r="Y3351" s="72"/>
    </row>
    <row r="3352" spans="1:25" s="71" customFormat="1" x14ac:dyDescent="0.2">
      <c r="A3352" s="68" t="s">
        <v>11</v>
      </c>
      <c r="B3352" s="68" t="s">
        <v>24</v>
      </c>
      <c r="C3352" s="68" t="s">
        <v>10</v>
      </c>
      <c r="D3352" s="68" t="s">
        <v>308</v>
      </c>
      <c r="E3352" s="89">
        <f>+IF(ISNUMBER(DATA!H2055),DATA!H2055,"n/a")</f>
        <v>5.582325</v>
      </c>
      <c r="F3352" s="79">
        <f>+IF(ISNUMBER(DATA!I2055),DATA!I2055,"n/a")</f>
        <v>6.7225999999999994E-2</v>
      </c>
      <c r="G3352" s="89">
        <f>+IF(ISNUMBER(DATA!J2055),DATA!J2055,"n/a")</f>
        <v>5.6363180000000002</v>
      </c>
      <c r="H3352" s="79">
        <f>+IF(ISNUMBER(DATA!K2055),DATA!K2055,"n/a")</f>
        <v>0.107692</v>
      </c>
      <c r="I3352" s="89">
        <f>+IF(ISNUMBER(DATA!L2055),DATA!L2055,"n/a")</f>
        <v>5.2468310000000002</v>
      </c>
      <c r="J3352" s="79">
        <f>+IF(ISNUMBER(DATA!M2055),DATA!M2055,"n/a")</f>
        <v>5.8374000000000002E-2</v>
      </c>
      <c r="K3352" s="89">
        <f>+IF(ISNUMBER(DATA!N2055),DATA!N2055,"n/a")</f>
        <v>5.0341290000000001</v>
      </c>
      <c r="L3352" s="79">
        <f>+IF(ISNUMBER(DATA!O2055),DATA!O2055,"n/a")</f>
        <v>1.7087000000000001E-2</v>
      </c>
      <c r="M3352" s="68"/>
      <c r="N3352" s="68"/>
      <c r="O3352" s="68"/>
      <c r="P3352" s="68"/>
      <c r="Q3352" s="68"/>
      <c r="S3352" s="72"/>
      <c r="U3352" s="72"/>
      <c r="W3352" s="72"/>
      <c r="Y3352" s="72"/>
    </row>
    <row r="3353" spans="1:25" s="71" customFormat="1" x14ac:dyDescent="0.2">
      <c r="A3353" s="68" t="s">
        <v>11</v>
      </c>
      <c r="B3353" s="68" t="s">
        <v>24</v>
      </c>
      <c r="C3353" s="68" t="s">
        <v>10</v>
      </c>
      <c r="D3353" s="68" t="s">
        <v>309</v>
      </c>
      <c r="E3353" s="89">
        <f>+IF(ISNUMBER(DATA!H2056),DATA!H2056,"n/a")</f>
        <v>4.7545739999999999</v>
      </c>
      <c r="F3353" s="79">
        <f>+IF(ISNUMBER(DATA!I2056),DATA!I2056,"n/a")</f>
        <v>-6.8915000000000004E-2</v>
      </c>
      <c r="G3353" s="89">
        <f>+IF(ISNUMBER(DATA!J2056),DATA!J2056,"n/a")</f>
        <v>4.6843830000000004</v>
      </c>
      <c r="H3353" s="79">
        <f>+IF(ISNUMBER(DATA!K2056),DATA!K2056,"n/a")</f>
        <v>-9.0083999999999997E-2</v>
      </c>
      <c r="I3353" s="89">
        <f>+IF(ISNUMBER(DATA!L2056),DATA!L2056,"n/a")</f>
        <v>4.7270519999999996</v>
      </c>
      <c r="J3353" s="79">
        <f>+IF(ISNUMBER(DATA!M2056),DATA!M2056,"n/a")</f>
        <v>-8.6362999999999995E-2</v>
      </c>
      <c r="K3353" s="89">
        <f>+IF(ISNUMBER(DATA!N2056),DATA!N2056,"n/a")</f>
        <v>4.7419960000000003</v>
      </c>
      <c r="L3353" s="79">
        <f>+IF(ISNUMBER(DATA!O2056),DATA!O2056,"n/a")</f>
        <v>-6.9596000000000005E-2</v>
      </c>
      <c r="M3353" s="68"/>
      <c r="N3353" s="68"/>
      <c r="O3353" s="68"/>
      <c r="P3353" s="68"/>
      <c r="Q3353" s="68"/>
      <c r="S3353" s="72"/>
      <c r="U3353" s="72"/>
      <c r="W3353" s="72"/>
      <c r="Y3353" s="72"/>
    </row>
    <row r="3354" spans="1:25" s="71" customFormat="1" x14ac:dyDescent="0.2">
      <c r="A3354" s="68" t="s">
        <v>11</v>
      </c>
      <c r="B3354" s="68" t="s">
        <v>24</v>
      </c>
      <c r="C3354" s="68" t="s">
        <v>10</v>
      </c>
      <c r="D3354" s="68" t="s">
        <v>310</v>
      </c>
      <c r="E3354" s="89">
        <f>+IF(ISNUMBER(DATA!H2057),DATA!H2057,"n/a")</f>
        <v>4.4025049999999997</v>
      </c>
      <c r="F3354" s="79">
        <f>+IF(ISNUMBER(DATA!I2057),DATA!I2057,"n/a")</f>
        <v>0.22111900000000001</v>
      </c>
      <c r="G3354" s="89">
        <f>+IF(ISNUMBER(DATA!J2057),DATA!J2057,"n/a")</f>
        <v>4.4086489999999996</v>
      </c>
      <c r="H3354" s="79">
        <f>+IF(ISNUMBER(DATA!K2057),DATA!K2057,"n/a")</f>
        <v>0.14258999999999999</v>
      </c>
      <c r="I3354" s="89">
        <f>+IF(ISNUMBER(DATA!L2057),DATA!L2057,"n/a")</f>
        <v>4.0964099999999997</v>
      </c>
      <c r="J3354" s="79">
        <f>+IF(ISNUMBER(DATA!M2057),DATA!M2057,"n/a")</f>
        <v>0.10362499999999999</v>
      </c>
      <c r="K3354" s="89">
        <f>+IF(ISNUMBER(DATA!N2057),DATA!N2057,"n/a")</f>
        <v>3.9719190000000002</v>
      </c>
      <c r="L3354" s="79">
        <f>+IF(ISNUMBER(DATA!O2057),DATA!O2057,"n/a")</f>
        <v>8.6336999999999997E-2</v>
      </c>
      <c r="M3354" s="68"/>
      <c r="N3354" s="68"/>
      <c r="O3354" s="68"/>
      <c r="P3354" s="68"/>
      <c r="Q3354" s="68"/>
      <c r="S3354" s="72"/>
      <c r="U3354" s="72"/>
      <c r="W3354" s="72"/>
      <c r="Y3354" s="72"/>
    </row>
    <row r="3355" spans="1:25" s="71" customFormat="1" x14ac:dyDescent="0.2">
      <c r="A3355" s="68" t="s">
        <v>11</v>
      </c>
      <c r="B3355" s="68" t="s">
        <v>24</v>
      </c>
      <c r="C3355" s="68" t="s">
        <v>10</v>
      </c>
      <c r="D3355" s="68" t="s">
        <v>311</v>
      </c>
      <c r="E3355" s="89">
        <f>+IF(ISNUMBER(DATA!H2058),DATA!H2058,"n/a")</f>
        <v>3.7827419999999998</v>
      </c>
      <c r="F3355" s="79">
        <f>+IF(ISNUMBER(DATA!I2058),DATA!I2058,"n/a")</f>
        <v>-8.2473000000000005E-2</v>
      </c>
      <c r="G3355" s="89">
        <f>+IF(ISNUMBER(DATA!J2058),DATA!J2058,"n/a")</f>
        <v>3.739951</v>
      </c>
      <c r="H3355" s="79">
        <f>+IF(ISNUMBER(DATA!K2058),DATA!K2058,"n/a")</f>
        <v>-4.8100999999999998E-2</v>
      </c>
      <c r="I3355" s="89">
        <f>+IF(ISNUMBER(DATA!L2058),DATA!L2058,"n/a")</f>
        <v>3.6704829999999999</v>
      </c>
      <c r="J3355" s="79">
        <f>+IF(ISNUMBER(DATA!M2058),DATA!M2058,"n/a")</f>
        <v>-4.8374E-2</v>
      </c>
      <c r="K3355" s="89">
        <f>+IF(ISNUMBER(DATA!N2058),DATA!N2058,"n/a")</f>
        <v>3.7490359999999998</v>
      </c>
      <c r="L3355" s="79">
        <f>+IF(ISNUMBER(DATA!O2058),DATA!O2058,"n/a")</f>
        <v>-2.7765000000000001E-2</v>
      </c>
      <c r="M3355" s="68"/>
      <c r="N3355" s="68"/>
      <c r="O3355" s="68"/>
      <c r="P3355" s="68"/>
      <c r="Q3355" s="68"/>
      <c r="S3355" s="72"/>
      <c r="U3355" s="72"/>
      <c r="W3355" s="72"/>
      <c r="Y3355" s="72"/>
    </row>
    <row r="3356" spans="1:25" s="71" customFormat="1" x14ac:dyDescent="0.2">
      <c r="A3356" s="68" t="s">
        <v>11</v>
      </c>
      <c r="B3356" s="68" t="s">
        <v>24</v>
      </c>
      <c r="C3356" s="68" t="s">
        <v>10</v>
      </c>
      <c r="D3356" s="68" t="s">
        <v>312</v>
      </c>
      <c r="E3356" s="89">
        <f>+IF(ISNUMBER(DATA!H2059),DATA!H2059,"n/a")</f>
        <v>3.563987</v>
      </c>
      <c r="F3356" s="79">
        <f>+IF(ISNUMBER(DATA!I2059),DATA!I2059,"n/a")</f>
        <v>2.6940000000000002E-3</v>
      </c>
      <c r="G3356" s="89">
        <f>+IF(ISNUMBER(DATA!J2059),DATA!J2059,"n/a")</f>
        <v>3.4897049999999998</v>
      </c>
      <c r="H3356" s="79">
        <f>+IF(ISNUMBER(DATA!K2059),DATA!K2059,"n/a")</f>
        <v>-2.6529E-2</v>
      </c>
      <c r="I3356" s="89">
        <f>+IF(ISNUMBER(DATA!L2059),DATA!L2059,"n/a")</f>
        <v>3.4773990000000001</v>
      </c>
      <c r="J3356" s="79">
        <f>+IF(ISNUMBER(DATA!M2059),DATA!M2059,"n/a")</f>
        <v>-4.1750000000000002E-2</v>
      </c>
      <c r="K3356" s="89">
        <f>+IF(ISNUMBER(DATA!N2059),DATA!N2059,"n/a")</f>
        <v>3.569315</v>
      </c>
      <c r="L3356" s="79">
        <f>+IF(ISNUMBER(DATA!O2059),DATA!O2059,"n/a")</f>
        <v>-0.169206</v>
      </c>
      <c r="M3356" s="68"/>
      <c r="N3356" s="68"/>
      <c r="O3356" s="68"/>
      <c r="P3356" s="68"/>
      <c r="Q3356" s="68"/>
      <c r="S3356" s="72"/>
      <c r="U3356" s="72"/>
      <c r="W3356" s="72"/>
      <c r="Y3356" s="72"/>
    </row>
    <row r="3357" spans="1:25" s="71" customFormat="1" x14ac:dyDescent="0.2">
      <c r="A3357" s="68" t="s">
        <v>11</v>
      </c>
      <c r="B3357" s="68" t="s">
        <v>24</v>
      </c>
      <c r="C3357" s="68" t="s">
        <v>10</v>
      </c>
      <c r="D3357" s="68" t="s">
        <v>313</v>
      </c>
      <c r="E3357" s="89">
        <f>+IF(ISNUMBER(DATA!H2060),DATA!H2060,"n/a")</f>
        <v>5.2571620000000001</v>
      </c>
      <c r="F3357" s="79">
        <f>+IF(ISNUMBER(DATA!I2060),DATA!I2060,"n/a")</f>
        <v>-3.0863999999999999E-2</v>
      </c>
      <c r="G3357" s="89">
        <f>+IF(ISNUMBER(DATA!J2060),DATA!J2060,"n/a")</f>
        <v>5.1215010000000003</v>
      </c>
      <c r="H3357" s="79">
        <f>+IF(ISNUMBER(DATA!K2060),DATA!K2060,"n/a")</f>
        <v>-2.9116E-2</v>
      </c>
      <c r="I3357" s="89">
        <f>+IF(ISNUMBER(DATA!L2060),DATA!L2060,"n/a")</f>
        <v>5.1073170000000001</v>
      </c>
      <c r="J3357" s="79">
        <f>+IF(ISNUMBER(DATA!M2060),DATA!M2060,"n/a")</f>
        <v>-4.4485999999999998E-2</v>
      </c>
      <c r="K3357" s="89">
        <f>+IF(ISNUMBER(DATA!N2060),DATA!N2060,"n/a")</f>
        <v>5.0478139999999998</v>
      </c>
      <c r="L3357" s="79">
        <f>+IF(ISNUMBER(DATA!O2060),DATA!O2060,"n/a")</f>
        <v>-3.3938999999999997E-2</v>
      </c>
      <c r="M3357" s="68"/>
      <c r="N3357" s="68"/>
      <c r="O3357" s="68"/>
      <c r="P3357" s="68"/>
      <c r="Q3357" s="68"/>
      <c r="S3357" s="72"/>
      <c r="U3357" s="72"/>
      <c r="W3357" s="72"/>
      <c r="Y3357" s="72"/>
    </row>
    <row r="3358" spans="1:25" s="71" customFormat="1" x14ac:dyDescent="0.2">
      <c r="A3358" s="68" t="s">
        <v>11</v>
      </c>
      <c r="B3358" s="68" t="s">
        <v>24</v>
      </c>
      <c r="C3358" s="68" t="s">
        <v>10</v>
      </c>
      <c r="D3358" s="68" t="s">
        <v>314</v>
      </c>
      <c r="E3358" s="89">
        <f>+IF(ISNUMBER(DATA!H2061),DATA!H2061,"n/a")</f>
        <v>3.8468529999999999</v>
      </c>
      <c r="F3358" s="79">
        <f>+IF(ISNUMBER(DATA!I2061),DATA!I2061,"n/a")</f>
        <v>-4.4345000000000002E-2</v>
      </c>
      <c r="G3358" s="89">
        <f>+IF(ISNUMBER(DATA!J2061),DATA!J2061,"n/a")</f>
        <v>3.827299</v>
      </c>
      <c r="H3358" s="79">
        <f>+IF(ISNUMBER(DATA!K2061),DATA!K2061,"n/a")</f>
        <v>-0.153923</v>
      </c>
      <c r="I3358" s="89">
        <f>+IF(ISNUMBER(DATA!L2061),DATA!L2061,"n/a")</f>
        <v>3.8195960000000002</v>
      </c>
      <c r="J3358" s="79">
        <f>+IF(ISNUMBER(DATA!M2061),DATA!M2061,"n/a")</f>
        <v>-0.17953</v>
      </c>
      <c r="K3358" s="89">
        <f>+IF(ISNUMBER(DATA!N2061),DATA!N2061,"n/a")</f>
        <v>3.76675</v>
      </c>
      <c r="L3358" s="79">
        <f>+IF(ISNUMBER(DATA!O2061),DATA!O2061,"n/a")</f>
        <v>-0.20152100000000001</v>
      </c>
      <c r="M3358" s="68"/>
      <c r="N3358" s="68"/>
      <c r="O3358" s="68"/>
      <c r="P3358" s="68"/>
      <c r="Q3358" s="68"/>
      <c r="S3358" s="72"/>
      <c r="U3358" s="72"/>
      <c r="W3358" s="72"/>
      <c r="Y3358" s="72"/>
    </row>
    <row r="3359" spans="1:25" s="71" customFormat="1" x14ac:dyDescent="0.2">
      <c r="A3359" s="68" t="s">
        <v>11</v>
      </c>
      <c r="B3359" s="68" t="s">
        <v>24</v>
      </c>
      <c r="C3359" s="68" t="s">
        <v>10</v>
      </c>
      <c r="D3359" s="68" t="s">
        <v>315</v>
      </c>
      <c r="E3359" s="89">
        <f>+IF(ISNUMBER(DATA!H2062),DATA!H2062,"n/a")</f>
        <v>4.9709719999999997</v>
      </c>
      <c r="F3359" s="79">
        <f>+IF(ISNUMBER(DATA!I2062),DATA!I2062,"n/a")</f>
        <v>-8.4100000000000008E-3</v>
      </c>
      <c r="G3359" s="89">
        <f>+IF(ISNUMBER(DATA!J2062),DATA!J2062,"n/a")</f>
        <v>5.0344530000000001</v>
      </c>
      <c r="H3359" s="79">
        <f>+IF(ISNUMBER(DATA!K2062),DATA!K2062,"n/a")</f>
        <v>-2.8670000000000002E-3</v>
      </c>
      <c r="I3359" s="89">
        <f>+IF(ISNUMBER(DATA!L2062),DATA!L2062,"n/a")</f>
        <v>4.9130320000000003</v>
      </c>
      <c r="J3359" s="79">
        <f>+IF(ISNUMBER(DATA!M2062),DATA!M2062,"n/a")</f>
        <v>-1.2784999999999999E-2</v>
      </c>
      <c r="K3359" s="89">
        <f>+IF(ISNUMBER(DATA!N2062),DATA!N2062,"n/a")</f>
        <v>4.7870379999999999</v>
      </c>
      <c r="L3359" s="79">
        <f>+IF(ISNUMBER(DATA!O2062),DATA!O2062,"n/a")</f>
        <v>-6.4937999999999996E-2</v>
      </c>
      <c r="M3359" s="68"/>
      <c r="N3359" s="68"/>
      <c r="O3359" s="68"/>
      <c r="P3359" s="68"/>
      <c r="Q3359" s="68"/>
      <c r="S3359" s="72"/>
      <c r="U3359" s="72"/>
      <c r="W3359" s="72"/>
      <c r="Y3359" s="72"/>
    </row>
    <row r="3360" spans="1:25" s="71" customFormat="1" x14ac:dyDescent="0.2">
      <c r="A3360" s="68" t="s">
        <v>11</v>
      </c>
      <c r="B3360" s="68" t="s">
        <v>24</v>
      </c>
      <c r="C3360" s="68" t="s">
        <v>10</v>
      </c>
      <c r="D3360" s="68" t="s">
        <v>316</v>
      </c>
      <c r="E3360" s="89">
        <f>+IF(ISNUMBER(DATA!H2063),DATA!H2063,"n/a")</f>
        <v>4.9873409999999998</v>
      </c>
      <c r="F3360" s="79">
        <f>+IF(ISNUMBER(DATA!I2063),DATA!I2063,"n/a")</f>
        <v>1.6383000000000002E-2</v>
      </c>
      <c r="G3360" s="89">
        <f>+IF(ISNUMBER(DATA!J2063),DATA!J2063,"n/a")</f>
        <v>5.0265129999999996</v>
      </c>
      <c r="H3360" s="79">
        <f>+IF(ISNUMBER(DATA!K2063),DATA!K2063,"n/a")</f>
        <v>2.3425000000000001E-2</v>
      </c>
      <c r="I3360" s="89">
        <f>+IF(ISNUMBER(DATA!L2063),DATA!L2063,"n/a")</f>
        <v>4.8371230000000001</v>
      </c>
      <c r="J3360" s="79">
        <f>+IF(ISNUMBER(DATA!M2063),DATA!M2063,"n/a")</f>
        <v>-1.789E-2</v>
      </c>
      <c r="K3360" s="89">
        <f>+IF(ISNUMBER(DATA!N2063),DATA!N2063,"n/a")</f>
        <v>4.6640569999999997</v>
      </c>
      <c r="L3360" s="79">
        <f>+IF(ISNUMBER(DATA!O2063),DATA!O2063,"n/a")</f>
        <v>-7.6103000000000004E-2</v>
      </c>
      <c r="M3360" s="68"/>
      <c r="N3360" s="68"/>
      <c r="O3360" s="68"/>
      <c r="P3360" s="68"/>
      <c r="Q3360" s="68"/>
      <c r="S3360" s="72"/>
      <c r="U3360" s="72"/>
      <c r="W3360" s="72"/>
      <c r="Y3360" s="72"/>
    </row>
    <row r="3361" spans="1:25" s="71" customFormat="1" x14ac:dyDescent="0.2">
      <c r="A3361" s="68" t="s">
        <v>11</v>
      </c>
      <c r="B3361" s="68" t="s">
        <v>24</v>
      </c>
      <c r="C3361" s="68" t="s">
        <v>10</v>
      </c>
      <c r="D3361" s="68" t="s">
        <v>317</v>
      </c>
      <c r="E3361" s="89">
        <f>+IF(ISNUMBER(DATA!H2064),DATA!H2064,"n/a")</f>
        <v>5.5391849999999998</v>
      </c>
      <c r="F3361" s="79">
        <f>+IF(ISNUMBER(DATA!I2064),DATA!I2064,"n/a")</f>
        <v>7.8868999999999995E-2</v>
      </c>
      <c r="G3361" s="89">
        <f>+IF(ISNUMBER(DATA!J2064),DATA!J2064,"n/a")</f>
        <v>5.5374210000000001</v>
      </c>
      <c r="H3361" s="79">
        <f>+IF(ISNUMBER(DATA!K2064),DATA!K2064,"n/a")</f>
        <v>9.0830999999999995E-2</v>
      </c>
      <c r="I3361" s="89">
        <f>+IF(ISNUMBER(DATA!L2064),DATA!L2064,"n/a")</f>
        <v>5.255039</v>
      </c>
      <c r="J3361" s="79">
        <f>+IF(ISNUMBER(DATA!M2064),DATA!M2064,"n/a")</f>
        <v>3.1226E-2</v>
      </c>
      <c r="K3361" s="89">
        <f>+IF(ISNUMBER(DATA!N2064),DATA!N2064,"n/a")</f>
        <v>5.0323320000000002</v>
      </c>
      <c r="L3361" s="79">
        <f>+IF(ISNUMBER(DATA!O2064),DATA!O2064,"n/a")</f>
        <v>-4.6189000000000001E-2</v>
      </c>
      <c r="M3361" s="68"/>
      <c r="N3361" s="68"/>
      <c r="O3361" s="68"/>
      <c r="P3361" s="68"/>
      <c r="Q3361" s="68"/>
      <c r="S3361" s="72"/>
      <c r="U3361" s="72"/>
      <c r="W3361" s="72"/>
      <c r="Y3361" s="72"/>
    </row>
    <row r="3362" spans="1:25" s="71" customFormat="1" x14ac:dyDescent="0.2">
      <c r="A3362" s="68" t="s">
        <v>11</v>
      </c>
      <c r="B3362" s="68" t="s">
        <v>24</v>
      </c>
      <c r="C3362" s="68" t="s">
        <v>10</v>
      </c>
      <c r="D3362" s="68" t="s">
        <v>318</v>
      </c>
      <c r="E3362" s="89">
        <f>+IF(ISNUMBER(DATA!H2065),DATA!H2065,"n/a")</f>
        <v>5.3121239999999998</v>
      </c>
      <c r="F3362" s="79">
        <f>+IF(ISNUMBER(DATA!I2065),DATA!I2065,"n/a")</f>
        <v>8.6302000000000004E-2</v>
      </c>
      <c r="G3362" s="89">
        <f>+IF(ISNUMBER(DATA!J2065),DATA!J2065,"n/a")</f>
        <v>5.3801040000000002</v>
      </c>
      <c r="H3362" s="79">
        <f>+IF(ISNUMBER(DATA!K2065),DATA!K2065,"n/a")</f>
        <v>0.12367300000000001</v>
      </c>
      <c r="I3362" s="89">
        <f>+IF(ISNUMBER(DATA!L2065),DATA!L2065,"n/a")</f>
        <v>5.2670789999999998</v>
      </c>
      <c r="J3362" s="79">
        <f>+IF(ISNUMBER(DATA!M2065),DATA!M2065,"n/a")</f>
        <v>0.12503800000000001</v>
      </c>
      <c r="K3362" s="89">
        <f>+IF(ISNUMBER(DATA!N2065),DATA!N2065,"n/a")</f>
        <v>5.0364339999999999</v>
      </c>
      <c r="L3362" s="79">
        <f>+IF(ISNUMBER(DATA!O2065),DATA!O2065,"n/a")</f>
        <v>8.4416000000000005E-2</v>
      </c>
      <c r="M3362" s="68"/>
      <c r="N3362" s="68"/>
      <c r="O3362" s="68"/>
      <c r="P3362" s="68"/>
      <c r="Q3362" s="68"/>
      <c r="S3362" s="72"/>
      <c r="U3362" s="72"/>
      <c r="W3362" s="72"/>
      <c r="Y3362" s="72"/>
    </row>
    <row r="3363" spans="1:25" s="71" customFormat="1" x14ac:dyDescent="0.2">
      <c r="A3363" s="68" t="s">
        <v>11</v>
      </c>
      <c r="B3363" s="68" t="s">
        <v>24</v>
      </c>
      <c r="C3363" s="68" t="s">
        <v>10</v>
      </c>
      <c r="D3363" s="68" t="s">
        <v>319</v>
      </c>
      <c r="E3363" s="89">
        <f>+IF(ISNUMBER(DATA!H2066),DATA!H2066,"n/a")</f>
        <v>4.9859309999999999</v>
      </c>
      <c r="F3363" s="79">
        <f>+IF(ISNUMBER(DATA!I2066),DATA!I2066,"n/a")</f>
        <v>4.8293999999999997E-2</v>
      </c>
      <c r="G3363" s="89">
        <f>+IF(ISNUMBER(DATA!J2066),DATA!J2066,"n/a")</f>
        <v>5.0362869999999997</v>
      </c>
      <c r="H3363" s="79">
        <f>+IF(ISNUMBER(DATA!K2066),DATA!K2066,"n/a")</f>
        <v>4.9447999999999999E-2</v>
      </c>
      <c r="I3363" s="89">
        <f>+IF(ISNUMBER(DATA!L2066),DATA!L2066,"n/a")</f>
        <v>4.9413</v>
      </c>
      <c r="J3363" s="79">
        <f>+IF(ISNUMBER(DATA!M2066),DATA!M2066,"n/a")</f>
        <v>3.7837000000000003E-2</v>
      </c>
      <c r="K3363" s="89">
        <f>+IF(ISNUMBER(DATA!N2066),DATA!N2066,"n/a")</f>
        <v>4.8170970000000004</v>
      </c>
      <c r="L3363" s="79">
        <f>+IF(ISNUMBER(DATA!O2066),DATA!O2066,"n/a")</f>
        <v>1.8081E-2</v>
      </c>
      <c r="M3363" s="68"/>
      <c r="N3363" s="68"/>
      <c r="O3363" s="68"/>
      <c r="P3363" s="68"/>
      <c r="Q3363" s="68"/>
      <c r="S3363" s="72"/>
      <c r="U3363" s="72"/>
      <c r="W3363" s="72"/>
      <c r="Y3363" s="72"/>
    </row>
    <row r="3364" spans="1:25" s="71" customFormat="1" x14ac:dyDescent="0.2">
      <c r="A3364" s="68" t="s">
        <v>11</v>
      </c>
      <c r="B3364" s="68" t="s">
        <v>24</v>
      </c>
      <c r="C3364" s="68" t="s">
        <v>10</v>
      </c>
      <c r="D3364" s="68" t="s">
        <v>320</v>
      </c>
      <c r="E3364" s="89">
        <f>+IF(ISNUMBER(DATA!H2067),DATA!H2067,"n/a")</f>
        <v>4.7145619999999999</v>
      </c>
      <c r="F3364" s="79">
        <f>+IF(ISNUMBER(DATA!I2067),DATA!I2067,"n/a")</f>
        <v>-3.2992E-2</v>
      </c>
      <c r="G3364" s="89">
        <f>+IF(ISNUMBER(DATA!J2067),DATA!J2067,"n/a")</f>
        <v>4.7921209999999999</v>
      </c>
      <c r="H3364" s="79">
        <f>+IF(ISNUMBER(DATA!K2067),DATA!K2067,"n/a")</f>
        <v>-2.657E-2</v>
      </c>
      <c r="I3364" s="89">
        <f>+IF(ISNUMBER(DATA!L2067),DATA!L2067,"n/a")</f>
        <v>4.8191079999999999</v>
      </c>
      <c r="J3364" s="79">
        <f>+IF(ISNUMBER(DATA!M2067),DATA!M2067,"n/a")</f>
        <v>-3.2148000000000003E-2</v>
      </c>
      <c r="K3364" s="89">
        <f>+IF(ISNUMBER(DATA!N2067),DATA!N2067,"n/a")</f>
        <v>4.8841419999999998</v>
      </c>
      <c r="L3364" s="79">
        <f>+IF(ISNUMBER(DATA!O2067),DATA!O2067,"n/a")</f>
        <v>-2.5891999999999998E-2</v>
      </c>
      <c r="M3364" s="68"/>
      <c r="N3364" s="68"/>
      <c r="O3364" s="68"/>
      <c r="P3364" s="68"/>
      <c r="Q3364" s="68"/>
      <c r="S3364" s="72"/>
      <c r="U3364" s="72"/>
      <c r="W3364" s="72"/>
      <c r="Y3364" s="72"/>
    </row>
    <row r="3365" spans="1:25" s="71" customFormat="1" x14ac:dyDescent="0.2">
      <c r="A3365" s="68" t="s">
        <v>11</v>
      </c>
      <c r="B3365" s="68" t="s">
        <v>24</v>
      </c>
      <c r="C3365" s="68" t="s">
        <v>10</v>
      </c>
      <c r="D3365" s="68" t="s">
        <v>321</v>
      </c>
      <c r="E3365" s="89">
        <f>+IF(ISNUMBER(DATA!H2068),DATA!H2068,"n/a")</f>
        <v>6.0431869999999996</v>
      </c>
      <c r="F3365" s="79">
        <f>+IF(ISNUMBER(DATA!I2068),DATA!I2068,"n/a")</f>
        <v>0.19789300000000001</v>
      </c>
      <c r="G3365" s="89">
        <f>+IF(ISNUMBER(DATA!J2068),DATA!J2068,"n/a")</f>
        <v>6.2881869999999997</v>
      </c>
      <c r="H3365" s="79">
        <f>+IF(ISNUMBER(DATA!K2068),DATA!K2068,"n/a")</f>
        <v>0.22128100000000001</v>
      </c>
      <c r="I3365" s="89">
        <f>+IF(ISNUMBER(DATA!L2068),DATA!L2068,"n/a")</f>
        <v>6.2877739999999998</v>
      </c>
      <c r="J3365" s="79">
        <f>+IF(ISNUMBER(DATA!M2068),DATA!M2068,"n/a")</f>
        <v>0.220002</v>
      </c>
      <c r="K3365" s="89">
        <f>+IF(ISNUMBER(DATA!N2068),DATA!N2068,"n/a")</f>
        <v>5.8308540000000004</v>
      </c>
      <c r="L3365" s="79">
        <f>+IF(ISNUMBER(DATA!O2068),DATA!O2068,"n/a")</f>
        <v>0.145506</v>
      </c>
      <c r="M3365" s="68"/>
      <c r="N3365" s="68"/>
      <c r="O3365" s="68"/>
      <c r="P3365" s="68"/>
      <c r="Q3365" s="68"/>
      <c r="S3365" s="72"/>
      <c r="U3365" s="72"/>
      <c r="W3365" s="72"/>
      <c r="Y3365" s="72"/>
    </row>
    <row r="3366" spans="1:25" s="71" customFormat="1" x14ac:dyDescent="0.2">
      <c r="A3366" s="68" t="s">
        <v>11</v>
      </c>
      <c r="B3366" s="68" t="s">
        <v>24</v>
      </c>
      <c r="C3366" s="68" t="s">
        <v>10</v>
      </c>
      <c r="D3366" s="68" t="s">
        <v>322</v>
      </c>
      <c r="E3366" s="89">
        <f>+IF(ISNUMBER(DATA!H2069),DATA!H2069,"n/a")</f>
        <v>4.2889600000000003</v>
      </c>
      <c r="F3366" s="79">
        <f>+IF(ISNUMBER(DATA!I2069),DATA!I2069,"n/a")</f>
        <v>5.9300000000000004E-3</v>
      </c>
      <c r="G3366" s="89">
        <f>+IF(ISNUMBER(DATA!J2069),DATA!J2069,"n/a")</f>
        <v>4.254696</v>
      </c>
      <c r="H3366" s="79">
        <f>+IF(ISNUMBER(DATA!K2069),DATA!K2069,"n/a")</f>
        <v>-2.0837000000000001E-2</v>
      </c>
      <c r="I3366" s="89">
        <f>+IF(ISNUMBER(DATA!L2069),DATA!L2069,"n/a")</f>
        <v>4.2355530000000003</v>
      </c>
      <c r="J3366" s="79">
        <f>+IF(ISNUMBER(DATA!M2069),DATA!M2069,"n/a")</f>
        <v>-2.6679000000000001E-2</v>
      </c>
      <c r="K3366" s="89">
        <f>+IF(ISNUMBER(DATA!N2069),DATA!N2069,"n/a")</f>
        <v>4.1628610000000004</v>
      </c>
      <c r="L3366" s="79">
        <f>+IF(ISNUMBER(DATA!O2069),DATA!O2069,"n/a")</f>
        <v>-4.2115E-2</v>
      </c>
      <c r="M3366" s="68"/>
      <c r="N3366" s="68"/>
      <c r="O3366" s="68"/>
      <c r="P3366" s="68"/>
      <c r="Q3366" s="68"/>
      <c r="S3366" s="72"/>
      <c r="U3366" s="72"/>
      <c r="W3366" s="72"/>
      <c r="Y3366" s="72"/>
    </row>
    <row r="3367" spans="1:25" s="71" customFormat="1" x14ac:dyDescent="0.2">
      <c r="A3367" s="68" t="s">
        <v>11</v>
      </c>
      <c r="B3367" s="68" t="s">
        <v>24</v>
      </c>
      <c r="C3367" s="68" t="s">
        <v>10</v>
      </c>
      <c r="D3367" s="68" t="s">
        <v>323</v>
      </c>
      <c r="E3367" s="89">
        <f>+IF(ISNUMBER(DATA!H2070),DATA!H2070,"n/a")</f>
        <v>5.0968920000000004</v>
      </c>
      <c r="F3367" s="79">
        <f>+IF(ISNUMBER(DATA!I2070),DATA!I2070,"n/a")</f>
        <v>-2.2956000000000001E-2</v>
      </c>
      <c r="G3367" s="89">
        <f>+IF(ISNUMBER(DATA!J2070),DATA!J2070,"n/a")</f>
        <v>5.0477920000000003</v>
      </c>
      <c r="H3367" s="79">
        <f>+IF(ISNUMBER(DATA!K2070),DATA!K2070,"n/a")</f>
        <v>-4.0145E-2</v>
      </c>
      <c r="I3367" s="89">
        <f>+IF(ISNUMBER(DATA!L2070),DATA!L2070,"n/a")</f>
        <v>5.0077850000000002</v>
      </c>
      <c r="J3367" s="79">
        <f>+IF(ISNUMBER(DATA!M2070),DATA!M2070,"n/a")</f>
        <v>-5.9713000000000002E-2</v>
      </c>
      <c r="K3367" s="89">
        <f>+IF(ISNUMBER(DATA!N2070),DATA!N2070,"n/a")</f>
        <v>5.0044360000000001</v>
      </c>
      <c r="L3367" s="79">
        <f>+IF(ISNUMBER(DATA!O2070),DATA!O2070,"n/a")</f>
        <v>-6.2080000000000003E-2</v>
      </c>
      <c r="M3367" s="68"/>
      <c r="N3367" s="68"/>
      <c r="O3367" s="68"/>
      <c r="P3367" s="68"/>
      <c r="Q3367" s="68"/>
      <c r="S3367" s="72"/>
      <c r="U3367" s="72"/>
      <c r="W3367" s="72"/>
      <c r="Y3367" s="72"/>
    </row>
    <row r="3368" spans="1:25" s="71" customFormat="1" x14ac:dyDescent="0.2">
      <c r="A3368" s="68" t="s">
        <v>11</v>
      </c>
      <c r="B3368" s="68" t="s">
        <v>24</v>
      </c>
      <c r="C3368" s="68" t="s">
        <v>10</v>
      </c>
      <c r="D3368" s="68" t="s">
        <v>324</v>
      </c>
      <c r="E3368" s="89">
        <f>+IF(ISNUMBER(DATA!H2071),DATA!H2071,"n/a")</f>
        <v>4.8481079999999999</v>
      </c>
      <c r="F3368" s="79">
        <f>+IF(ISNUMBER(DATA!I2071),DATA!I2071,"n/a")</f>
        <v>-8.8853000000000001E-2</v>
      </c>
      <c r="G3368" s="89">
        <f>+IF(ISNUMBER(DATA!J2071),DATA!J2071,"n/a")</f>
        <v>5.1760679999999999</v>
      </c>
      <c r="H3368" s="79">
        <f>+IF(ISNUMBER(DATA!K2071),DATA!K2071,"n/a")</f>
        <v>-1.9000000000000001E-5</v>
      </c>
      <c r="I3368" s="89">
        <f>+IF(ISNUMBER(DATA!L2071),DATA!L2071,"n/a")</f>
        <v>4.8237949999999996</v>
      </c>
      <c r="J3368" s="79">
        <f>+IF(ISNUMBER(DATA!M2071),DATA!M2071,"n/a")</f>
        <v>-2.7303000000000001E-2</v>
      </c>
      <c r="K3368" s="89">
        <f>+IF(ISNUMBER(DATA!N2071),DATA!N2071,"n/a")</f>
        <v>4.8526540000000002</v>
      </c>
      <c r="L3368" s="79">
        <f>+IF(ISNUMBER(DATA!O2071),DATA!O2071,"n/a")</f>
        <v>1.7208000000000001E-2</v>
      </c>
      <c r="M3368" s="68"/>
      <c r="N3368" s="68"/>
      <c r="O3368" s="68"/>
      <c r="P3368" s="68"/>
      <c r="Q3368" s="68"/>
      <c r="S3368" s="72"/>
      <c r="U3368" s="72"/>
      <c r="W3368" s="72"/>
      <c r="Y3368" s="72"/>
    </row>
    <row r="3369" spans="1:25" s="71" customFormat="1" x14ac:dyDescent="0.2">
      <c r="A3369" s="68" t="s">
        <v>11</v>
      </c>
      <c r="B3369" s="68" t="s">
        <v>24</v>
      </c>
      <c r="C3369" s="68" t="s">
        <v>10</v>
      </c>
      <c r="D3369" s="68" t="s">
        <v>325</v>
      </c>
      <c r="E3369" s="89">
        <f>+IF(ISNUMBER(DATA!H2072),DATA!H2072,"n/a")</f>
        <v>4.9866469999999996</v>
      </c>
      <c r="F3369" s="79">
        <f>+IF(ISNUMBER(DATA!I2072),DATA!I2072,"n/a")</f>
        <v>-3.0723E-2</v>
      </c>
      <c r="G3369" s="89">
        <f>+IF(ISNUMBER(DATA!J2072),DATA!J2072,"n/a")</f>
        <v>4.8112630000000003</v>
      </c>
      <c r="H3369" s="79">
        <f>+IF(ISNUMBER(DATA!K2072),DATA!K2072,"n/a")</f>
        <v>-6.6852999999999996E-2</v>
      </c>
      <c r="I3369" s="89">
        <f>+IF(ISNUMBER(DATA!L2072),DATA!L2072,"n/a")</f>
        <v>4.7871870000000003</v>
      </c>
      <c r="J3369" s="79">
        <f>+IF(ISNUMBER(DATA!M2072),DATA!M2072,"n/a")</f>
        <v>-7.3823E-2</v>
      </c>
      <c r="K3369" s="89">
        <f>+IF(ISNUMBER(DATA!N2072),DATA!N2072,"n/a")</f>
        <v>4.7549359999999998</v>
      </c>
      <c r="L3369" s="79">
        <f>+IF(ISNUMBER(DATA!O2072),DATA!O2072,"n/a")</f>
        <v>-7.0370000000000002E-2</v>
      </c>
      <c r="M3369" s="68"/>
      <c r="N3369" s="68"/>
      <c r="O3369" s="68"/>
      <c r="P3369" s="68"/>
      <c r="Q3369" s="68"/>
      <c r="S3369" s="72"/>
      <c r="U3369" s="72"/>
      <c r="W3369" s="72"/>
      <c r="Y3369" s="72"/>
    </row>
    <row r="3370" spans="1:25" s="71" customFormat="1" x14ac:dyDescent="0.2">
      <c r="A3370" s="68" t="s">
        <v>11</v>
      </c>
      <c r="B3370" s="68" t="s">
        <v>24</v>
      </c>
      <c r="C3370" s="68" t="s">
        <v>10</v>
      </c>
      <c r="D3370" s="68" t="s">
        <v>351</v>
      </c>
      <c r="E3370" s="89">
        <f>+IF(ISNUMBER(DATA!H2073),DATA!H2073,"n/a")</f>
        <v>4.1658049999999998</v>
      </c>
      <c r="F3370" s="79">
        <f>+IF(ISNUMBER(DATA!I2073),DATA!I2073,"n/a")</f>
        <v>0.36290600000000001</v>
      </c>
      <c r="G3370" s="89">
        <f>+IF(ISNUMBER(DATA!J2073),DATA!J2073,"n/a")</f>
        <v>4.0529060000000001</v>
      </c>
      <c r="H3370" s="79">
        <f>+IF(ISNUMBER(DATA!K2073),DATA!K2073,"n/a")</f>
        <v>0.21022399999999999</v>
      </c>
      <c r="I3370" s="89">
        <f>+IF(ISNUMBER(DATA!L2073),DATA!L2073,"n/a")</f>
        <v>3.6569470000000002</v>
      </c>
      <c r="J3370" s="79">
        <f>+IF(ISNUMBER(DATA!M2073),DATA!M2073,"n/a")</f>
        <v>0.129578</v>
      </c>
      <c r="K3370" s="89">
        <f>+IF(ISNUMBER(DATA!N2073),DATA!N2073,"n/a")</f>
        <v>3.5447320000000002</v>
      </c>
      <c r="L3370" s="79">
        <f>+IF(ISNUMBER(DATA!O2073),DATA!O2073,"n/a")</f>
        <v>0.10441</v>
      </c>
      <c r="M3370" s="68"/>
      <c r="N3370" s="68"/>
      <c r="O3370" s="68"/>
      <c r="P3370" s="68"/>
      <c r="Q3370" s="68"/>
      <c r="S3370" s="72"/>
      <c r="U3370" s="72"/>
      <c r="W3370" s="72"/>
      <c r="Y3370" s="72"/>
    </row>
    <row r="3371" spans="1:25" s="71" customFormat="1" x14ac:dyDescent="0.2">
      <c r="A3371" s="68" t="s">
        <v>11</v>
      </c>
      <c r="B3371" s="68" t="s">
        <v>24</v>
      </c>
      <c r="C3371" s="68" t="s">
        <v>10</v>
      </c>
      <c r="D3371" s="68" t="s">
        <v>352</v>
      </c>
      <c r="E3371" s="89">
        <f>+IF(ISNUMBER(DATA!H2074),DATA!H2074,"n/a")</f>
        <v>1.908401</v>
      </c>
      <c r="F3371" s="79">
        <f>+IF(ISNUMBER(DATA!I2074),DATA!I2074,"n/a")</f>
        <v>0.24157699999999999</v>
      </c>
      <c r="G3371" s="89">
        <f>+IF(ISNUMBER(DATA!J2074),DATA!J2074,"n/a")</f>
        <v>1.744866</v>
      </c>
      <c r="H3371" s="79">
        <f>+IF(ISNUMBER(DATA!K2074),DATA!K2074,"n/a")</f>
        <v>8.2252000000000006E-2</v>
      </c>
      <c r="I3371" s="89">
        <f>+IF(ISNUMBER(DATA!L2074),DATA!L2074,"n/a")</f>
        <v>1.7342169999999999</v>
      </c>
      <c r="J3371" s="79">
        <f>+IF(ISNUMBER(DATA!M2074),DATA!M2074,"n/a")</f>
        <v>1.6885000000000001E-2</v>
      </c>
      <c r="K3371" s="89">
        <f>+IF(ISNUMBER(DATA!N2074),DATA!N2074,"n/a")</f>
        <v>1.730513</v>
      </c>
      <c r="L3371" s="79">
        <f>+IF(ISNUMBER(DATA!O2074),DATA!O2074,"n/a")</f>
        <v>-0.29487600000000003</v>
      </c>
      <c r="M3371" s="68"/>
      <c r="N3371" s="68"/>
      <c r="O3371" s="68"/>
      <c r="P3371" s="68"/>
      <c r="Q3371" s="68"/>
      <c r="S3371" s="72"/>
      <c r="U3371" s="72"/>
      <c r="W3371" s="72"/>
      <c r="Y3371" s="72"/>
    </row>
    <row r="3372" spans="1:25" x14ac:dyDescent="0.2">
      <c r="E3372" s="102"/>
      <c r="F3372" s="104"/>
      <c r="G3372" s="102"/>
      <c r="H3372" s="104"/>
      <c r="I3372" s="102"/>
      <c r="J3372" s="104"/>
      <c r="K3372" s="102"/>
      <c r="L3372" s="104"/>
    </row>
    <row r="3373" spans="1:25" s="71" customFormat="1" x14ac:dyDescent="0.2">
      <c r="A3373" s="68" t="s">
        <v>11</v>
      </c>
      <c r="B3373" s="68" t="s">
        <v>24</v>
      </c>
      <c r="C3373" s="68" t="s">
        <v>26</v>
      </c>
      <c r="D3373" s="68" t="s">
        <v>278</v>
      </c>
      <c r="E3373" s="89">
        <f>+IF(ISNUMBER(DATA!H2084),DATA!H2084,"n/a")</f>
        <v>3.0858639999999999</v>
      </c>
      <c r="F3373" s="79">
        <f>+IF(ISNUMBER(DATA!I2084),DATA!I2084,"n/a")</f>
        <v>-1.5709999999999999E-3</v>
      </c>
      <c r="G3373" s="89">
        <f>+IF(ISNUMBER(DATA!J2084),DATA!J2084,"n/a")</f>
        <v>2.8852310000000001</v>
      </c>
      <c r="H3373" s="79">
        <f>+IF(ISNUMBER(DATA!K2084),DATA!K2084,"n/a")</f>
        <v>-4.4014999999999999E-2</v>
      </c>
      <c r="I3373" s="89">
        <f>+IF(ISNUMBER(DATA!L2084),DATA!L2084,"n/a")</f>
        <v>2.9222389999999998</v>
      </c>
      <c r="J3373" s="79">
        <f>+IF(ISNUMBER(DATA!M2084),DATA!M2084,"n/a")</f>
        <v>2.4479999999999998E-2</v>
      </c>
      <c r="K3373" s="89">
        <f>+IF(ISNUMBER(DATA!N2084),DATA!N2084,"n/a")</f>
        <v>2.9493589999999998</v>
      </c>
      <c r="L3373" s="79">
        <f>+IF(ISNUMBER(DATA!O2084),DATA!O2084,"n/a")</f>
        <v>3.5132999999999998E-2</v>
      </c>
      <c r="M3373" s="68"/>
      <c r="N3373" s="68"/>
      <c r="O3373" s="68"/>
      <c r="P3373" s="68"/>
      <c r="Q3373" s="68"/>
      <c r="S3373" s="72"/>
      <c r="U3373" s="72"/>
      <c r="W3373" s="72"/>
      <c r="Y3373" s="72"/>
    </row>
    <row r="3374" spans="1:25" s="71" customFormat="1" x14ac:dyDescent="0.2">
      <c r="A3374" s="68" t="s">
        <v>11</v>
      </c>
      <c r="B3374" s="68" t="s">
        <v>24</v>
      </c>
      <c r="C3374" s="68" t="s">
        <v>26</v>
      </c>
      <c r="D3374" s="68" t="s">
        <v>279</v>
      </c>
      <c r="E3374" s="89">
        <f>+IF(ISNUMBER(DATA!H2085),DATA!H2085,"n/a")</f>
        <v>2.6726230000000002</v>
      </c>
      <c r="F3374" s="79">
        <f>+IF(ISNUMBER(DATA!I2085),DATA!I2085,"n/a")</f>
        <v>5.9513000000000003E-2</v>
      </c>
      <c r="G3374" s="89">
        <f>+IF(ISNUMBER(DATA!J2085),DATA!J2085,"n/a")</f>
        <v>2.6411380000000002</v>
      </c>
      <c r="H3374" s="79">
        <f>+IF(ISNUMBER(DATA!K2085),DATA!K2085,"n/a")</f>
        <v>3.4832000000000002E-2</v>
      </c>
      <c r="I3374" s="89">
        <f>+IF(ISNUMBER(DATA!L2085),DATA!L2085,"n/a")</f>
        <v>2.6584979999999998</v>
      </c>
      <c r="J3374" s="79">
        <f>+IF(ISNUMBER(DATA!M2085),DATA!M2085,"n/a")</f>
        <v>4.5823999999999997E-2</v>
      </c>
      <c r="K3374" s="89">
        <f>+IF(ISNUMBER(DATA!N2085),DATA!N2085,"n/a")</f>
        <v>2.6292330000000002</v>
      </c>
      <c r="L3374" s="79">
        <f>+IF(ISNUMBER(DATA!O2085),DATA!O2085,"n/a")</f>
        <v>4.7205999999999998E-2</v>
      </c>
      <c r="M3374" s="68"/>
      <c r="N3374" s="68"/>
      <c r="O3374" s="68"/>
      <c r="P3374" s="68"/>
      <c r="Q3374" s="68"/>
      <c r="S3374" s="72"/>
      <c r="U3374" s="72"/>
      <c r="W3374" s="72"/>
      <c r="Y3374" s="72"/>
    </row>
    <row r="3375" spans="1:25" s="71" customFormat="1" x14ac:dyDescent="0.2">
      <c r="A3375" s="68" t="s">
        <v>11</v>
      </c>
      <c r="B3375" s="68" t="s">
        <v>24</v>
      </c>
      <c r="C3375" s="68" t="s">
        <v>26</v>
      </c>
      <c r="D3375" s="68" t="s">
        <v>280</v>
      </c>
      <c r="E3375" s="89">
        <f>+IF(ISNUMBER(DATA!H2086),DATA!H2086,"n/a")</f>
        <v>2.664342</v>
      </c>
      <c r="F3375" s="79">
        <f>+IF(ISNUMBER(DATA!I2086),DATA!I2086,"n/a")</f>
        <v>0.10870199999999999</v>
      </c>
      <c r="G3375" s="89">
        <f>+IF(ISNUMBER(DATA!J2086),DATA!J2086,"n/a")</f>
        <v>2.6619679999999999</v>
      </c>
      <c r="H3375" s="79">
        <f>+IF(ISNUMBER(DATA!K2086),DATA!K2086,"n/a")</f>
        <v>0.114804</v>
      </c>
      <c r="I3375" s="89">
        <f>+IF(ISNUMBER(DATA!L2086),DATA!L2086,"n/a")</f>
        <v>2.6370589999999998</v>
      </c>
      <c r="J3375" s="79">
        <f>+IF(ISNUMBER(DATA!M2086),DATA!M2086,"n/a")</f>
        <v>0.11498</v>
      </c>
      <c r="K3375" s="89">
        <f>+IF(ISNUMBER(DATA!N2086),DATA!N2086,"n/a")</f>
        <v>2.4774250000000002</v>
      </c>
      <c r="L3375" s="79">
        <f>+IF(ISNUMBER(DATA!O2086),DATA!O2086,"n/a")</f>
        <v>6.7219000000000001E-2</v>
      </c>
      <c r="M3375" s="68"/>
      <c r="N3375" s="68"/>
      <c r="O3375" s="68"/>
      <c r="P3375" s="68"/>
      <c r="Q3375" s="68"/>
      <c r="S3375" s="72"/>
      <c r="U3375" s="72"/>
      <c r="W3375" s="72"/>
      <c r="Y3375" s="72"/>
    </row>
    <row r="3376" spans="1:25" s="71" customFormat="1" x14ac:dyDescent="0.2">
      <c r="A3376" s="68" t="s">
        <v>11</v>
      </c>
      <c r="B3376" s="68" t="s">
        <v>24</v>
      </c>
      <c r="C3376" s="68" t="s">
        <v>26</v>
      </c>
      <c r="D3376" s="68" t="s">
        <v>281</v>
      </c>
      <c r="E3376" s="89">
        <f>+IF(ISNUMBER(DATA!H2087),DATA!H2087,"n/a")</f>
        <v>2.690388</v>
      </c>
      <c r="F3376" s="79">
        <f>+IF(ISNUMBER(DATA!I2087),DATA!I2087,"n/a")</f>
        <v>4.3971999999999997E-2</v>
      </c>
      <c r="G3376" s="89">
        <f>+IF(ISNUMBER(DATA!J2087),DATA!J2087,"n/a")</f>
        <v>2.6602410000000001</v>
      </c>
      <c r="H3376" s="79">
        <f>+IF(ISNUMBER(DATA!K2087),DATA!K2087,"n/a")</f>
        <v>2.5914E-2</v>
      </c>
      <c r="I3376" s="89">
        <f>+IF(ISNUMBER(DATA!L2087),DATA!L2087,"n/a")</f>
        <v>2.6901229999999998</v>
      </c>
      <c r="J3376" s="79">
        <f>+IF(ISNUMBER(DATA!M2087),DATA!M2087,"n/a")</f>
        <v>4.8869999999999997E-2</v>
      </c>
      <c r="K3376" s="89">
        <f>+IF(ISNUMBER(DATA!N2087),DATA!N2087,"n/a")</f>
        <v>2.6442130000000001</v>
      </c>
      <c r="L3376" s="79">
        <f>+IF(ISNUMBER(DATA!O2087),DATA!O2087,"n/a")</f>
        <v>4.0044000000000003E-2</v>
      </c>
      <c r="M3376" s="68"/>
      <c r="N3376" s="68"/>
      <c r="O3376" s="68"/>
      <c r="P3376" s="68"/>
      <c r="Q3376" s="68"/>
      <c r="S3376" s="72"/>
      <c r="U3376" s="72"/>
      <c r="W3376" s="72"/>
      <c r="Y3376" s="72"/>
    </row>
    <row r="3377" spans="1:25" s="71" customFormat="1" x14ac:dyDescent="0.2">
      <c r="A3377" s="68" t="s">
        <v>11</v>
      </c>
      <c r="B3377" s="68" t="s">
        <v>24</v>
      </c>
      <c r="C3377" s="68" t="s">
        <v>26</v>
      </c>
      <c r="D3377" s="68" t="s">
        <v>282</v>
      </c>
      <c r="E3377" s="89">
        <f>+IF(ISNUMBER(DATA!H2088),DATA!H2088,"n/a")</f>
        <v>2.9277600000000001</v>
      </c>
      <c r="F3377" s="79">
        <f>+IF(ISNUMBER(DATA!I2088),DATA!I2088,"n/a")</f>
        <v>5.9959999999999999E-2</v>
      </c>
      <c r="G3377" s="89">
        <f>+IF(ISNUMBER(DATA!J2088),DATA!J2088,"n/a")</f>
        <v>2.9228299999999998</v>
      </c>
      <c r="H3377" s="79">
        <f>+IF(ISNUMBER(DATA!K2088),DATA!K2088,"n/a")</f>
        <v>8.9695999999999998E-2</v>
      </c>
      <c r="I3377" s="89">
        <f>+IF(ISNUMBER(DATA!L2088),DATA!L2088,"n/a")</f>
        <v>2.9054449999999998</v>
      </c>
      <c r="J3377" s="79">
        <f>+IF(ISNUMBER(DATA!M2088),DATA!M2088,"n/a")</f>
        <v>9.8932000000000006E-2</v>
      </c>
      <c r="K3377" s="89">
        <f>+IF(ISNUMBER(DATA!N2088),DATA!N2088,"n/a")</f>
        <v>2.7268490000000001</v>
      </c>
      <c r="L3377" s="79">
        <f>+IF(ISNUMBER(DATA!O2088),DATA!O2088,"n/a")</f>
        <v>5.3355E-2</v>
      </c>
      <c r="M3377" s="68"/>
      <c r="N3377" s="68"/>
      <c r="O3377" s="68"/>
      <c r="P3377" s="68"/>
      <c r="Q3377" s="68"/>
      <c r="S3377" s="72"/>
      <c r="U3377" s="72"/>
      <c r="W3377" s="72"/>
      <c r="Y3377" s="72"/>
    </row>
    <row r="3378" spans="1:25" s="71" customFormat="1" x14ac:dyDescent="0.2">
      <c r="A3378" s="68" t="s">
        <v>11</v>
      </c>
      <c r="B3378" s="68" t="s">
        <v>24</v>
      </c>
      <c r="C3378" s="68" t="s">
        <v>26</v>
      </c>
      <c r="D3378" s="68" t="s">
        <v>283</v>
      </c>
      <c r="E3378" s="89">
        <f>+IF(ISNUMBER(DATA!H2089),DATA!H2089,"n/a")</f>
        <v>2.690788</v>
      </c>
      <c r="F3378" s="79">
        <f>+IF(ISNUMBER(DATA!I2089),DATA!I2089,"n/a")</f>
        <v>1.1606999999999999E-2</v>
      </c>
      <c r="G3378" s="89">
        <f>+IF(ISNUMBER(DATA!J2089),DATA!J2089,"n/a")</f>
        <v>2.6914090000000002</v>
      </c>
      <c r="H3378" s="79">
        <f>+IF(ISNUMBER(DATA!K2089),DATA!K2089,"n/a")</f>
        <v>2.2492000000000002E-2</v>
      </c>
      <c r="I3378" s="89">
        <f>+IF(ISNUMBER(DATA!L2089),DATA!L2089,"n/a")</f>
        <v>2.6479840000000001</v>
      </c>
      <c r="J3378" s="79">
        <f>+IF(ISNUMBER(DATA!M2089),DATA!M2089,"n/a")</f>
        <v>4.8106000000000003E-2</v>
      </c>
      <c r="K3378" s="89">
        <f>+IF(ISNUMBER(DATA!N2089),DATA!N2089,"n/a")</f>
        <v>2.5937709999999998</v>
      </c>
      <c r="L3378" s="79">
        <f>+IF(ISNUMBER(DATA!O2089),DATA!O2089,"n/a")</f>
        <v>5.8895999999999997E-2</v>
      </c>
      <c r="M3378" s="68"/>
      <c r="N3378" s="68"/>
      <c r="O3378" s="68"/>
      <c r="P3378" s="68"/>
      <c r="Q3378" s="68"/>
      <c r="S3378" s="72"/>
      <c r="U3378" s="72"/>
      <c r="W3378" s="72"/>
      <c r="Y3378" s="72"/>
    </row>
    <row r="3379" spans="1:25" s="71" customFormat="1" x14ac:dyDescent="0.2">
      <c r="A3379" s="68" t="s">
        <v>11</v>
      </c>
      <c r="B3379" s="68" t="s">
        <v>24</v>
      </c>
      <c r="C3379" s="68" t="s">
        <v>26</v>
      </c>
      <c r="D3379" s="68" t="s">
        <v>284</v>
      </c>
      <c r="E3379" s="89">
        <f>+IF(ISNUMBER(DATA!H2090),DATA!H2090,"n/a")</f>
        <v>2.6929889999999999</v>
      </c>
      <c r="F3379" s="79">
        <f>+IF(ISNUMBER(DATA!I2090),DATA!I2090,"n/a")</f>
        <v>-0.103491</v>
      </c>
      <c r="G3379" s="89">
        <f>+IF(ISNUMBER(DATA!J2090),DATA!J2090,"n/a")</f>
        <v>2.8056220000000001</v>
      </c>
      <c r="H3379" s="79">
        <f>+IF(ISNUMBER(DATA!K2090),DATA!K2090,"n/a")</f>
        <v>-9.2270000000000005E-2</v>
      </c>
      <c r="I3379" s="89">
        <f>+IF(ISNUMBER(DATA!L2090),DATA!L2090,"n/a")</f>
        <v>2.8972889999999998</v>
      </c>
      <c r="J3379" s="79">
        <f>+IF(ISNUMBER(DATA!M2090),DATA!M2090,"n/a")</f>
        <v>-4.3399E-2</v>
      </c>
      <c r="K3379" s="89">
        <f>+IF(ISNUMBER(DATA!N2090),DATA!N2090,"n/a")</f>
        <v>2.8893680000000002</v>
      </c>
      <c r="L3379" s="79">
        <f>+IF(ISNUMBER(DATA!O2090),DATA!O2090,"n/a")</f>
        <v>-2.4969999999999999E-2</v>
      </c>
      <c r="M3379" s="68"/>
      <c r="N3379" s="68"/>
      <c r="O3379" s="68"/>
      <c r="P3379" s="68"/>
      <c r="Q3379" s="68"/>
      <c r="S3379" s="72"/>
      <c r="U3379" s="72"/>
      <c r="W3379" s="72"/>
      <c r="Y3379" s="72"/>
    </row>
    <row r="3380" spans="1:25" s="71" customFormat="1" x14ac:dyDescent="0.2">
      <c r="A3380" s="68" t="s">
        <v>11</v>
      </c>
      <c r="B3380" s="68" t="s">
        <v>24</v>
      </c>
      <c r="C3380" s="68" t="s">
        <v>26</v>
      </c>
      <c r="D3380" s="68" t="s">
        <v>285</v>
      </c>
      <c r="E3380" s="89">
        <f>+IF(ISNUMBER(DATA!H2091),DATA!H2091,"n/a")</f>
        <v>2.6510470000000002</v>
      </c>
      <c r="F3380" s="79">
        <f>+IF(ISNUMBER(DATA!I2091),DATA!I2091,"n/a")</f>
        <v>0.131301</v>
      </c>
      <c r="G3380" s="89">
        <f>+IF(ISNUMBER(DATA!J2091),DATA!J2091,"n/a")</f>
        <v>2.6688149999999999</v>
      </c>
      <c r="H3380" s="79">
        <f>+IF(ISNUMBER(DATA!K2091),DATA!K2091,"n/a")</f>
        <v>5.6538999999999999E-2</v>
      </c>
      <c r="I3380" s="89">
        <f>+IF(ISNUMBER(DATA!L2091),DATA!L2091,"n/a")</f>
        <v>2.6417670000000002</v>
      </c>
      <c r="J3380" s="79">
        <f>+IF(ISNUMBER(DATA!M2091),DATA!M2091,"n/a")</f>
        <v>4.6431E-2</v>
      </c>
      <c r="K3380" s="89">
        <f>+IF(ISNUMBER(DATA!N2091),DATA!N2091,"n/a")</f>
        <v>2.6129039999999999</v>
      </c>
      <c r="L3380" s="79">
        <f>+IF(ISNUMBER(DATA!O2091),DATA!O2091,"n/a")</f>
        <v>7.0705000000000004E-2</v>
      </c>
      <c r="M3380" s="68"/>
      <c r="N3380" s="68"/>
      <c r="O3380" s="68"/>
      <c r="P3380" s="68"/>
      <c r="Q3380" s="68"/>
      <c r="S3380" s="72"/>
      <c r="U3380" s="72"/>
      <c r="W3380" s="72"/>
      <c r="Y3380" s="72"/>
    </row>
    <row r="3381" spans="1:25" s="71" customFormat="1" x14ac:dyDescent="0.2">
      <c r="A3381" s="68" t="s">
        <v>11</v>
      </c>
      <c r="B3381" s="68" t="s">
        <v>24</v>
      </c>
      <c r="C3381" s="68" t="s">
        <v>26</v>
      </c>
      <c r="D3381" s="68" t="s">
        <v>286</v>
      </c>
      <c r="E3381" s="89">
        <f>+IF(ISNUMBER(DATA!H2092),DATA!H2092,"n/a")</f>
        <v>2.7845680000000002</v>
      </c>
      <c r="F3381" s="79">
        <f>+IF(ISNUMBER(DATA!I2092),DATA!I2092,"n/a")</f>
        <v>0.43353000000000003</v>
      </c>
      <c r="G3381" s="89">
        <f>+IF(ISNUMBER(DATA!J2092),DATA!J2092,"n/a")</f>
        <v>2.7788539999999999</v>
      </c>
      <c r="H3381" s="79">
        <f>+IF(ISNUMBER(DATA!K2092),DATA!K2092,"n/a")</f>
        <v>0.33152900000000002</v>
      </c>
      <c r="I3381" s="89">
        <f>+IF(ISNUMBER(DATA!L2092),DATA!L2092,"n/a")</f>
        <v>2.5719650000000001</v>
      </c>
      <c r="J3381" s="79">
        <f>+IF(ISNUMBER(DATA!M2092),DATA!M2092,"n/a")</f>
        <v>0.24717800000000001</v>
      </c>
      <c r="K3381" s="89">
        <f>+IF(ISNUMBER(DATA!N2092),DATA!N2092,"n/a")</f>
        <v>2.4906220000000001</v>
      </c>
      <c r="L3381" s="79">
        <f>+IF(ISNUMBER(DATA!O2092),DATA!O2092,"n/a")</f>
        <v>0.22653999999999999</v>
      </c>
      <c r="M3381" s="68"/>
      <c r="N3381" s="68"/>
      <c r="O3381" s="68"/>
      <c r="P3381" s="68"/>
      <c r="Q3381" s="68"/>
      <c r="S3381" s="72"/>
      <c r="U3381" s="72"/>
      <c r="W3381" s="72"/>
      <c r="Y3381" s="72"/>
    </row>
    <row r="3382" spans="1:25" s="71" customFormat="1" x14ac:dyDescent="0.2">
      <c r="A3382" s="68" t="s">
        <v>11</v>
      </c>
      <c r="B3382" s="68" t="s">
        <v>24</v>
      </c>
      <c r="C3382" s="68" t="s">
        <v>26</v>
      </c>
      <c r="D3382" s="68" t="s">
        <v>287</v>
      </c>
      <c r="E3382" s="89">
        <f>+IF(ISNUMBER(DATA!H2093),DATA!H2093,"n/a")</f>
        <v>3.0706440000000002</v>
      </c>
      <c r="F3382" s="79">
        <f>+IF(ISNUMBER(DATA!I2093),DATA!I2093,"n/a")</f>
        <v>1.8671E-2</v>
      </c>
      <c r="G3382" s="89">
        <f>+IF(ISNUMBER(DATA!J2093),DATA!J2093,"n/a")</f>
        <v>3.005128</v>
      </c>
      <c r="H3382" s="79">
        <f>+IF(ISNUMBER(DATA!K2093),DATA!K2093,"n/a")</f>
        <v>3.0967999999999999E-2</v>
      </c>
      <c r="I3382" s="89">
        <f>+IF(ISNUMBER(DATA!L2093),DATA!L2093,"n/a")</f>
        <v>3.0028570000000001</v>
      </c>
      <c r="J3382" s="79">
        <f>+IF(ISNUMBER(DATA!M2093),DATA!M2093,"n/a")</f>
        <v>3.4140999999999998E-2</v>
      </c>
      <c r="K3382" s="89">
        <f>+IF(ISNUMBER(DATA!N2093),DATA!N2093,"n/a")</f>
        <v>2.96095</v>
      </c>
      <c r="L3382" s="79">
        <f>+IF(ISNUMBER(DATA!O2093),DATA!O2093,"n/a")</f>
        <v>5.4550000000000001E-2</v>
      </c>
      <c r="M3382" s="68"/>
      <c r="N3382" s="68"/>
      <c r="O3382" s="68"/>
      <c r="P3382" s="68"/>
      <c r="Q3382" s="68"/>
      <c r="S3382" s="72"/>
      <c r="U3382" s="72"/>
      <c r="W3382" s="72"/>
      <c r="Y3382" s="72"/>
    </row>
    <row r="3383" spans="1:25" s="71" customFormat="1" x14ac:dyDescent="0.2">
      <c r="A3383" s="68" t="s">
        <v>11</v>
      </c>
      <c r="B3383" s="68" t="s">
        <v>24</v>
      </c>
      <c r="C3383" s="68" t="s">
        <v>26</v>
      </c>
      <c r="D3383" s="68" t="s">
        <v>288</v>
      </c>
      <c r="E3383" s="89">
        <f>+IF(ISNUMBER(DATA!H2094),DATA!H2094,"n/a")</f>
        <v>2.5546139999999999</v>
      </c>
      <c r="F3383" s="79">
        <f>+IF(ISNUMBER(DATA!I2094),DATA!I2094,"n/a")</f>
        <v>0.228993</v>
      </c>
      <c r="G3383" s="89">
        <f>+IF(ISNUMBER(DATA!J2094),DATA!J2094,"n/a")</f>
        <v>2.5032580000000002</v>
      </c>
      <c r="H3383" s="79">
        <f>+IF(ISNUMBER(DATA!K2094),DATA!K2094,"n/a")</f>
        <v>0.117382</v>
      </c>
      <c r="I3383" s="89">
        <f>+IF(ISNUMBER(DATA!L2094),DATA!L2094,"n/a")</f>
        <v>2.377974</v>
      </c>
      <c r="J3383" s="79">
        <f>+IF(ISNUMBER(DATA!M2094),DATA!M2094,"n/a")</f>
        <v>8.3432000000000006E-2</v>
      </c>
      <c r="K3383" s="89">
        <f>+IF(ISNUMBER(DATA!N2094),DATA!N2094,"n/a")</f>
        <v>2.3277730000000001</v>
      </c>
      <c r="L3383" s="79">
        <f>+IF(ISNUMBER(DATA!O2094),DATA!O2094,"n/a")</f>
        <v>8.3407999999999996E-2</v>
      </c>
      <c r="M3383" s="68"/>
      <c r="N3383" s="68"/>
      <c r="O3383" s="68"/>
      <c r="P3383" s="68"/>
      <c r="Q3383" s="68"/>
      <c r="S3383" s="72"/>
      <c r="U3383" s="72"/>
      <c r="W3383" s="72"/>
      <c r="Y3383" s="72"/>
    </row>
    <row r="3384" spans="1:25" s="71" customFormat="1" x14ac:dyDescent="0.2">
      <c r="A3384" s="68" t="s">
        <v>11</v>
      </c>
      <c r="B3384" s="68" t="s">
        <v>24</v>
      </c>
      <c r="C3384" s="68" t="s">
        <v>26</v>
      </c>
      <c r="D3384" s="68" t="s">
        <v>289</v>
      </c>
      <c r="E3384" s="89">
        <f>+IF(ISNUMBER(DATA!H2095),DATA!H2095,"n/a")</f>
        <v>3.0561039999999999</v>
      </c>
      <c r="F3384" s="79">
        <f>+IF(ISNUMBER(DATA!I2095),DATA!I2095,"n/a")</f>
        <v>0.130609</v>
      </c>
      <c r="G3384" s="89">
        <f>+IF(ISNUMBER(DATA!J2095),DATA!J2095,"n/a")</f>
        <v>3.0811090000000001</v>
      </c>
      <c r="H3384" s="79">
        <f>+IF(ISNUMBER(DATA!K2095),DATA!K2095,"n/a")</f>
        <v>0.112845</v>
      </c>
      <c r="I3384" s="89">
        <f>+IF(ISNUMBER(DATA!L2095),DATA!L2095,"n/a")</f>
        <v>3.066427</v>
      </c>
      <c r="J3384" s="79">
        <f>+IF(ISNUMBER(DATA!M2095),DATA!M2095,"n/a")</f>
        <v>0.11014500000000001</v>
      </c>
      <c r="K3384" s="89">
        <f>+IF(ISNUMBER(DATA!N2095),DATA!N2095,"n/a")</f>
        <v>2.9885709999999999</v>
      </c>
      <c r="L3384" s="79">
        <f>+IF(ISNUMBER(DATA!O2095),DATA!O2095,"n/a")</f>
        <v>9.3517000000000003E-2</v>
      </c>
      <c r="M3384" s="68"/>
      <c r="N3384" s="68"/>
      <c r="O3384" s="68"/>
      <c r="P3384" s="68"/>
      <c r="Q3384" s="68"/>
      <c r="S3384" s="72"/>
      <c r="U3384" s="72"/>
      <c r="W3384" s="72"/>
      <c r="Y3384" s="72"/>
    </row>
    <row r="3385" spans="1:25" s="71" customFormat="1" x14ac:dyDescent="0.2">
      <c r="A3385" s="68" t="s">
        <v>11</v>
      </c>
      <c r="B3385" s="68" t="s">
        <v>24</v>
      </c>
      <c r="C3385" s="68" t="s">
        <v>26</v>
      </c>
      <c r="D3385" s="68" t="s">
        <v>290</v>
      </c>
      <c r="E3385" s="89">
        <f>+IF(ISNUMBER(DATA!H2096),DATA!H2096,"n/a")</f>
        <v>2.8531930000000001</v>
      </c>
      <c r="F3385" s="79">
        <f>+IF(ISNUMBER(DATA!I2096),DATA!I2096,"n/a")</f>
        <v>6.8623000000000003E-2</v>
      </c>
      <c r="G3385" s="89">
        <f>+IF(ISNUMBER(DATA!J2096),DATA!J2096,"n/a")</f>
        <v>2.8305720000000001</v>
      </c>
      <c r="H3385" s="79">
        <f>+IF(ISNUMBER(DATA!K2096),DATA!K2096,"n/a")</f>
        <v>5.6210000000000003E-2</v>
      </c>
      <c r="I3385" s="89">
        <f>+IF(ISNUMBER(DATA!L2096),DATA!L2096,"n/a")</f>
        <v>2.7683049999999998</v>
      </c>
      <c r="J3385" s="79">
        <f>+IF(ISNUMBER(DATA!M2096),DATA!M2096,"n/a")</f>
        <v>3.9202000000000001E-2</v>
      </c>
      <c r="K3385" s="89">
        <f>+IF(ISNUMBER(DATA!N2096),DATA!N2096,"n/a")</f>
        <v>2.705562</v>
      </c>
      <c r="L3385" s="79">
        <f>+IF(ISNUMBER(DATA!O2096),DATA!O2096,"n/a")</f>
        <v>2.9051E-2</v>
      </c>
      <c r="M3385" s="68"/>
      <c r="N3385" s="68"/>
      <c r="O3385" s="68"/>
      <c r="P3385" s="68"/>
      <c r="Q3385" s="68"/>
      <c r="S3385" s="72"/>
      <c r="U3385" s="72"/>
      <c r="W3385" s="72"/>
      <c r="Y3385" s="72"/>
    </row>
    <row r="3386" spans="1:25" s="71" customFormat="1" x14ac:dyDescent="0.2">
      <c r="A3386" s="68" t="s">
        <v>11</v>
      </c>
      <c r="B3386" s="68" t="s">
        <v>24</v>
      </c>
      <c r="C3386" s="68" t="s">
        <v>26</v>
      </c>
      <c r="D3386" s="68" t="s">
        <v>291</v>
      </c>
      <c r="E3386" s="89">
        <f>+IF(ISNUMBER(DATA!H2097),DATA!H2097,"n/a")</f>
        <v>2.4149449999999999</v>
      </c>
      <c r="F3386" s="79">
        <f>+IF(ISNUMBER(DATA!I2097),DATA!I2097,"n/a")</f>
        <v>0.41670499999999999</v>
      </c>
      <c r="G3386" s="89">
        <f>+IF(ISNUMBER(DATA!J2097),DATA!J2097,"n/a")</f>
        <v>2.3689230000000001</v>
      </c>
      <c r="H3386" s="79">
        <f>+IF(ISNUMBER(DATA!K2097),DATA!K2097,"n/a")</f>
        <v>0.24723000000000001</v>
      </c>
      <c r="I3386" s="89">
        <f>+IF(ISNUMBER(DATA!L2097),DATA!L2097,"n/a")</f>
        <v>2.171341</v>
      </c>
      <c r="J3386" s="79">
        <f>+IF(ISNUMBER(DATA!M2097),DATA!M2097,"n/a")</f>
        <v>0.162742</v>
      </c>
      <c r="K3386" s="89">
        <f>+IF(ISNUMBER(DATA!N2097),DATA!N2097,"n/a")</f>
        <v>2.124825</v>
      </c>
      <c r="L3386" s="79">
        <f>+IF(ISNUMBER(DATA!O2097),DATA!O2097,"n/a")</f>
        <v>0.143925</v>
      </c>
      <c r="M3386" s="68"/>
      <c r="N3386" s="68"/>
      <c r="O3386" s="68"/>
      <c r="P3386" s="68"/>
      <c r="Q3386" s="68"/>
      <c r="S3386" s="72"/>
      <c r="U3386" s="72"/>
      <c r="W3386" s="72"/>
      <c r="Y3386" s="72"/>
    </row>
    <row r="3387" spans="1:25" s="71" customFormat="1" x14ac:dyDescent="0.2">
      <c r="A3387" s="68" t="s">
        <v>11</v>
      </c>
      <c r="B3387" s="68" t="s">
        <v>24</v>
      </c>
      <c r="C3387" s="68" t="s">
        <v>26</v>
      </c>
      <c r="D3387" s="68" t="s">
        <v>292</v>
      </c>
      <c r="E3387" s="89">
        <f>+IF(ISNUMBER(DATA!H2098),DATA!H2098,"n/a")</f>
        <v>1.7723120000000001</v>
      </c>
      <c r="F3387" s="79">
        <f>+IF(ISNUMBER(DATA!I2098),DATA!I2098,"n/a")</f>
        <v>0.21801899999999999</v>
      </c>
      <c r="G3387" s="89">
        <f>+IF(ISNUMBER(DATA!J2098),DATA!J2098,"n/a")</f>
        <v>1.9194180000000001</v>
      </c>
      <c r="H3387" s="79">
        <f>+IF(ISNUMBER(DATA!K2098),DATA!K2098,"n/a")</f>
        <v>0.16989699999999999</v>
      </c>
      <c r="I3387" s="89">
        <f>+IF(ISNUMBER(DATA!L2098),DATA!L2098,"n/a")</f>
        <v>1.7872520000000001</v>
      </c>
      <c r="J3387" s="79">
        <f>+IF(ISNUMBER(DATA!M2098),DATA!M2098,"n/a")</f>
        <v>0.11294999999999999</v>
      </c>
      <c r="K3387" s="89">
        <f>+IF(ISNUMBER(DATA!N2098),DATA!N2098,"n/a")</f>
        <v>1.773579</v>
      </c>
      <c r="L3387" s="79">
        <f>+IF(ISNUMBER(DATA!O2098),DATA!O2098,"n/a")</f>
        <v>0.115482</v>
      </c>
      <c r="M3387" s="68"/>
      <c r="N3387" s="68"/>
      <c r="O3387" s="68"/>
      <c r="P3387" s="68"/>
      <c r="Q3387" s="68"/>
      <c r="S3387" s="72"/>
      <c r="U3387" s="72"/>
      <c r="W3387" s="72"/>
      <c r="Y3387" s="72"/>
    </row>
    <row r="3388" spans="1:25" s="71" customFormat="1" x14ac:dyDescent="0.2">
      <c r="A3388" s="68" t="s">
        <v>11</v>
      </c>
      <c r="B3388" s="68" t="s">
        <v>24</v>
      </c>
      <c r="C3388" s="68" t="s">
        <v>26</v>
      </c>
      <c r="D3388" s="68" t="s">
        <v>293</v>
      </c>
      <c r="E3388" s="89">
        <f>+IF(ISNUMBER(DATA!H2099),DATA!H2099,"n/a")</f>
        <v>2.902533</v>
      </c>
      <c r="F3388" s="79">
        <f>+IF(ISNUMBER(DATA!I2099),DATA!I2099,"n/a")</f>
        <v>9.6003000000000005E-2</v>
      </c>
      <c r="G3388" s="89">
        <f>+IF(ISNUMBER(DATA!J2099),DATA!J2099,"n/a")</f>
        <v>2.9001679999999999</v>
      </c>
      <c r="H3388" s="79">
        <f>+IF(ISNUMBER(DATA!K2099),DATA!K2099,"n/a")</f>
        <v>0.131102</v>
      </c>
      <c r="I3388" s="89">
        <f>+IF(ISNUMBER(DATA!L2099),DATA!L2099,"n/a")</f>
        <v>2.8593820000000001</v>
      </c>
      <c r="J3388" s="79">
        <f>+IF(ISNUMBER(DATA!M2099),DATA!M2099,"n/a")</f>
        <v>0.143897</v>
      </c>
      <c r="K3388" s="89">
        <f>+IF(ISNUMBER(DATA!N2099),DATA!N2099,"n/a")</f>
        <v>2.6471119999999999</v>
      </c>
      <c r="L3388" s="79">
        <f>+IF(ISNUMBER(DATA!O2099),DATA!O2099,"n/a")</f>
        <v>9.2635999999999996E-2</v>
      </c>
      <c r="M3388" s="68"/>
      <c r="N3388" s="68"/>
      <c r="O3388" s="68"/>
      <c r="P3388" s="68"/>
      <c r="Q3388" s="68"/>
      <c r="S3388" s="72"/>
      <c r="U3388" s="72"/>
      <c r="W3388" s="72"/>
      <c r="Y3388" s="72"/>
    </row>
    <row r="3389" spans="1:25" s="71" customFormat="1" x14ac:dyDescent="0.2">
      <c r="A3389" s="68" t="s">
        <v>11</v>
      </c>
      <c r="B3389" s="68" t="s">
        <v>24</v>
      </c>
      <c r="C3389" s="68" t="s">
        <v>26</v>
      </c>
      <c r="D3389" s="68" t="s">
        <v>294</v>
      </c>
      <c r="E3389" s="89">
        <f>+IF(ISNUMBER(DATA!H2100),DATA!H2100,"n/a")</f>
        <v>2.9828000000000001</v>
      </c>
      <c r="F3389" s="79">
        <f>+IF(ISNUMBER(DATA!I2100),DATA!I2100,"n/a")</f>
        <v>0.17788399999999999</v>
      </c>
      <c r="G3389" s="89">
        <f>+IF(ISNUMBER(DATA!J2100),DATA!J2100,"n/a")</f>
        <v>2.917878</v>
      </c>
      <c r="H3389" s="79">
        <f>+IF(ISNUMBER(DATA!K2100),DATA!K2100,"n/a")</f>
        <v>0.21248</v>
      </c>
      <c r="I3389" s="89">
        <f>+IF(ISNUMBER(DATA!L2100),DATA!L2100,"n/a")</f>
        <v>2.8618299999999999</v>
      </c>
      <c r="J3389" s="79">
        <f>+IF(ISNUMBER(DATA!M2100),DATA!M2100,"n/a")</f>
        <v>0.18415699999999999</v>
      </c>
      <c r="K3389" s="89">
        <f>+IF(ISNUMBER(DATA!N2100),DATA!N2100,"n/a")</f>
        <v>2.6004040000000002</v>
      </c>
      <c r="L3389" s="79">
        <f>+IF(ISNUMBER(DATA!O2100),DATA!O2100,"n/a")</f>
        <v>9.8524E-2</v>
      </c>
      <c r="M3389" s="68"/>
      <c r="N3389" s="68"/>
      <c r="O3389" s="68"/>
      <c r="P3389" s="68"/>
      <c r="Q3389" s="68"/>
      <c r="S3389" s="72"/>
      <c r="U3389" s="72"/>
      <c r="W3389" s="72"/>
      <c r="Y3389" s="72"/>
    </row>
    <row r="3390" spans="1:25" s="71" customFormat="1" x14ac:dyDescent="0.2">
      <c r="A3390" s="68" t="s">
        <v>11</v>
      </c>
      <c r="B3390" s="68" t="s">
        <v>24</v>
      </c>
      <c r="C3390" s="68" t="s">
        <v>26</v>
      </c>
      <c r="D3390" s="68" t="s">
        <v>295</v>
      </c>
      <c r="E3390" s="89">
        <f>+IF(ISNUMBER(DATA!H2101),DATA!H2101,"n/a")</f>
        <v>3.0739399999999999</v>
      </c>
      <c r="F3390" s="79">
        <f>+IF(ISNUMBER(DATA!I2101),DATA!I2101,"n/a")</f>
        <v>0.13469800000000001</v>
      </c>
      <c r="G3390" s="89">
        <f>+IF(ISNUMBER(DATA!J2101),DATA!J2101,"n/a")</f>
        <v>3.1030690000000001</v>
      </c>
      <c r="H3390" s="79">
        <f>+IF(ISNUMBER(DATA!K2101),DATA!K2101,"n/a")</f>
        <v>0.10535</v>
      </c>
      <c r="I3390" s="89">
        <f>+IF(ISNUMBER(DATA!L2101),DATA!L2101,"n/a")</f>
        <v>3.0876619999999999</v>
      </c>
      <c r="J3390" s="79">
        <f>+IF(ISNUMBER(DATA!M2101),DATA!M2101,"n/a")</f>
        <v>9.6882999999999997E-2</v>
      </c>
      <c r="K3390" s="89">
        <f>+IF(ISNUMBER(DATA!N2101),DATA!N2101,"n/a")</f>
        <v>2.9959380000000002</v>
      </c>
      <c r="L3390" s="79">
        <f>+IF(ISNUMBER(DATA!O2101),DATA!O2101,"n/a")</f>
        <v>7.8227000000000005E-2</v>
      </c>
      <c r="M3390" s="68"/>
      <c r="N3390" s="68"/>
      <c r="O3390" s="68"/>
      <c r="P3390" s="68"/>
      <c r="Q3390" s="68"/>
      <c r="S3390" s="72"/>
      <c r="U3390" s="72"/>
      <c r="W3390" s="72"/>
      <c r="Y3390" s="72"/>
    </row>
    <row r="3391" spans="1:25" s="71" customFormat="1" x14ac:dyDescent="0.2">
      <c r="A3391" s="68" t="s">
        <v>11</v>
      </c>
      <c r="B3391" s="68" t="s">
        <v>24</v>
      </c>
      <c r="C3391" s="68" t="s">
        <v>26</v>
      </c>
      <c r="D3391" s="68" t="s">
        <v>296</v>
      </c>
      <c r="E3391" s="89">
        <f>+IF(ISNUMBER(DATA!H2102),DATA!H2102,"n/a")</f>
        <v>2.6538240000000002</v>
      </c>
      <c r="F3391" s="79">
        <f>+IF(ISNUMBER(DATA!I2102),DATA!I2102,"n/a")</f>
        <v>0.26503900000000002</v>
      </c>
      <c r="G3391" s="89">
        <f>+IF(ISNUMBER(DATA!J2102),DATA!J2102,"n/a")</f>
        <v>2.6468319999999999</v>
      </c>
      <c r="H3391" s="79">
        <f>+IF(ISNUMBER(DATA!K2102),DATA!K2102,"n/a")</f>
        <v>0.189667</v>
      </c>
      <c r="I3391" s="89">
        <f>+IF(ISNUMBER(DATA!L2102),DATA!L2102,"n/a")</f>
        <v>2.5544730000000002</v>
      </c>
      <c r="J3391" s="79">
        <f>+IF(ISNUMBER(DATA!M2102),DATA!M2102,"n/a")</f>
        <v>0.165684</v>
      </c>
      <c r="K3391" s="89">
        <f>+IF(ISNUMBER(DATA!N2102),DATA!N2102,"n/a")</f>
        <v>2.4928650000000001</v>
      </c>
      <c r="L3391" s="79">
        <f>+IF(ISNUMBER(DATA!O2102),DATA!O2102,"n/a")</f>
        <v>0.136992</v>
      </c>
      <c r="M3391" s="68"/>
      <c r="N3391" s="68"/>
      <c r="O3391" s="68"/>
      <c r="P3391" s="68"/>
      <c r="Q3391" s="68"/>
      <c r="S3391" s="72"/>
      <c r="U3391" s="72"/>
      <c r="W3391" s="72"/>
      <c r="Y3391" s="72"/>
    </row>
    <row r="3392" spans="1:25" s="71" customFormat="1" x14ac:dyDescent="0.2">
      <c r="A3392" s="68" t="s">
        <v>11</v>
      </c>
      <c r="B3392" s="68" t="s">
        <v>24</v>
      </c>
      <c r="C3392" s="68" t="s">
        <v>26</v>
      </c>
      <c r="D3392" s="68" t="s">
        <v>297</v>
      </c>
      <c r="E3392" s="89">
        <f>+IF(ISNUMBER(DATA!H2103),DATA!H2103,"n/a")</f>
        <v>2.649359</v>
      </c>
      <c r="F3392" s="79">
        <f>+IF(ISNUMBER(DATA!I2103),DATA!I2103,"n/a")</f>
        <v>5.4441999999999997E-2</v>
      </c>
      <c r="G3392" s="89">
        <f>+IF(ISNUMBER(DATA!J2103),DATA!J2103,"n/a")</f>
        <v>2.5742820000000002</v>
      </c>
      <c r="H3392" s="79">
        <f>+IF(ISNUMBER(DATA!K2103),DATA!K2103,"n/a")</f>
        <v>1.8284000000000002E-2</v>
      </c>
      <c r="I3392" s="89">
        <f>+IF(ISNUMBER(DATA!L2103),DATA!L2103,"n/a")</f>
        <v>2.6117720000000002</v>
      </c>
      <c r="J3392" s="79">
        <f>+IF(ISNUMBER(DATA!M2103),DATA!M2103,"n/a")</f>
        <v>3.9482000000000003E-2</v>
      </c>
      <c r="K3392" s="89">
        <f>+IF(ISNUMBER(DATA!N2103),DATA!N2103,"n/a")</f>
        <v>2.5640900000000002</v>
      </c>
      <c r="L3392" s="79">
        <f>+IF(ISNUMBER(DATA!O2103),DATA!O2103,"n/a")</f>
        <v>3.0779000000000001E-2</v>
      </c>
      <c r="M3392" s="68"/>
      <c r="N3392" s="68"/>
      <c r="O3392" s="68"/>
      <c r="P3392" s="68"/>
      <c r="Q3392" s="68"/>
      <c r="S3392" s="72"/>
      <c r="U3392" s="72"/>
      <c r="W3392" s="72"/>
      <c r="Y3392" s="72"/>
    </row>
    <row r="3393" spans="1:25" s="71" customFormat="1" x14ac:dyDescent="0.2">
      <c r="A3393" s="68" t="s">
        <v>11</v>
      </c>
      <c r="B3393" s="68" t="s">
        <v>24</v>
      </c>
      <c r="C3393" s="68" t="s">
        <v>26</v>
      </c>
      <c r="D3393" s="68" t="s">
        <v>298</v>
      </c>
      <c r="E3393" s="89">
        <f>+IF(ISNUMBER(DATA!H2104),DATA!H2104,"n/a")</f>
        <v>2.7459250000000002</v>
      </c>
      <c r="F3393" s="79">
        <f>+IF(ISNUMBER(DATA!I2104),DATA!I2104,"n/a")</f>
        <v>1.3762E-2</v>
      </c>
      <c r="G3393" s="89">
        <f>+IF(ISNUMBER(DATA!J2104),DATA!J2104,"n/a")</f>
        <v>2.740005</v>
      </c>
      <c r="H3393" s="79">
        <f>+IF(ISNUMBER(DATA!K2104),DATA!K2104,"n/a")</f>
        <v>-2.3636000000000001E-2</v>
      </c>
      <c r="I3393" s="89">
        <f>+IF(ISNUMBER(DATA!L2104),DATA!L2104,"n/a")</f>
        <v>2.7620100000000001</v>
      </c>
      <c r="J3393" s="79">
        <f>+IF(ISNUMBER(DATA!M2104),DATA!M2104,"n/a")</f>
        <v>-1.9841000000000001E-2</v>
      </c>
      <c r="K3393" s="89">
        <f>+IF(ISNUMBER(DATA!N2104),DATA!N2104,"n/a")</f>
        <v>2.8297629999999998</v>
      </c>
      <c r="L3393" s="79">
        <f>+IF(ISNUMBER(DATA!O2104),DATA!O2104,"n/a")</f>
        <v>1.2186000000000001E-2</v>
      </c>
      <c r="M3393" s="68"/>
      <c r="N3393" s="68"/>
      <c r="O3393" s="68"/>
      <c r="P3393" s="68"/>
      <c r="Q3393" s="68"/>
      <c r="S3393" s="72"/>
      <c r="U3393" s="72"/>
      <c r="W3393" s="72"/>
      <c r="Y3393" s="72"/>
    </row>
    <row r="3394" spans="1:25" s="71" customFormat="1" x14ac:dyDescent="0.2">
      <c r="A3394" s="68" t="s">
        <v>11</v>
      </c>
      <c r="B3394" s="68" t="s">
        <v>24</v>
      </c>
      <c r="C3394" s="68" t="s">
        <v>26</v>
      </c>
      <c r="D3394" s="68" t="s">
        <v>299</v>
      </c>
      <c r="E3394" s="89">
        <f>+IF(ISNUMBER(DATA!H2105),DATA!H2105,"n/a")</f>
        <v>2.4389940000000001</v>
      </c>
      <c r="F3394" s="79">
        <f>+IF(ISNUMBER(DATA!I2105),DATA!I2105,"n/a")</f>
        <v>-6.6740000000000002E-3</v>
      </c>
      <c r="G3394" s="89">
        <f>+IF(ISNUMBER(DATA!J2105),DATA!J2105,"n/a")</f>
        <v>2.468804</v>
      </c>
      <c r="H3394" s="79">
        <f>+IF(ISNUMBER(DATA!K2105),DATA!K2105,"n/a")</f>
        <v>-1.1139E-2</v>
      </c>
      <c r="I3394" s="89">
        <f>+IF(ISNUMBER(DATA!L2105),DATA!L2105,"n/a")</f>
        <v>2.5019840000000002</v>
      </c>
      <c r="J3394" s="79">
        <f>+IF(ISNUMBER(DATA!M2105),DATA!M2105,"n/a")</f>
        <v>-1.0963000000000001E-2</v>
      </c>
      <c r="K3394" s="89">
        <f>+IF(ISNUMBER(DATA!N2105),DATA!N2105,"n/a")</f>
        <v>2.5231319999999999</v>
      </c>
      <c r="L3394" s="79">
        <f>+IF(ISNUMBER(DATA!O2105),DATA!O2105,"n/a")</f>
        <v>9.9299999999999996E-4</v>
      </c>
      <c r="M3394" s="68"/>
      <c r="N3394" s="68"/>
      <c r="O3394" s="68"/>
      <c r="P3394" s="68"/>
      <c r="Q3394" s="68"/>
      <c r="S3394" s="72"/>
      <c r="U3394" s="72"/>
      <c r="W3394" s="72"/>
      <c r="Y3394" s="72"/>
    </row>
    <row r="3395" spans="1:25" s="71" customFormat="1" x14ac:dyDescent="0.2">
      <c r="A3395" s="68" t="s">
        <v>11</v>
      </c>
      <c r="B3395" s="68" t="s">
        <v>24</v>
      </c>
      <c r="C3395" s="68" t="s">
        <v>26</v>
      </c>
      <c r="D3395" s="68" t="s">
        <v>300</v>
      </c>
      <c r="E3395" s="89">
        <f>+IF(ISNUMBER(DATA!H2106),DATA!H2106,"n/a")</f>
        <v>2.7278039999999999</v>
      </c>
      <c r="F3395" s="79">
        <f>+IF(ISNUMBER(DATA!I2106),DATA!I2106,"n/a")</f>
        <v>0.339507</v>
      </c>
      <c r="G3395" s="89">
        <f>+IF(ISNUMBER(DATA!J2106),DATA!J2106,"n/a")</f>
        <v>2.7715589999999999</v>
      </c>
      <c r="H3395" s="79">
        <f>+IF(ISNUMBER(DATA!K2106),DATA!K2106,"n/a")</f>
        <v>0.25786900000000001</v>
      </c>
      <c r="I3395" s="89">
        <f>+IF(ISNUMBER(DATA!L2106),DATA!L2106,"n/a")</f>
        <v>2.756332</v>
      </c>
      <c r="J3395" s="79">
        <f>+IF(ISNUMBER(DATA!M2106),DATA!M2106,"n/a")</f>
        <v>0.24427699999999999</v>
      </c>
      <c r="K3395" s="89">
        <f>+IF(ISNUMBER(DATA!N2106),DATA!N2106,"n/a")</f>
        <v>2.7155480000000001</v>
      </c>
      <c r="L3395" s="79">
        <f>+IF(ISNUMBER(DATA!O2106),DATA!O2106,"n/a")</f>
        <v>0.219221</v>
      </c>
      <c r="M3395" s="68"/>
      <c r="N3395" s="68"/>
      <c r="O3395" s="68"/>
      <c r="P3395" s="68"/>
      <c r="Q3395" s="68"/>
      <c r="S3395" s="72"/>
      <c r="U3395" s="72"/>
      <c r="W3395" s="72"/>
      <c r="Y3395" s="72"/>
    </row>
    <row r="3396" spans="1:25" s="71" customFormat="1" x14ac:dyDescent="0.2">
      <c r="A3396" s="68" t="s">
        <v>11</v>
      </c>
      <c r="B3396" s="68" t="s">
        <v>24</v>
      </c>
      <c r="C3396" s="68" t="s">
        <v>26</v>
      </c>
      <c r="D3396" s="68" t="s">
        <v>301</v>
      </c>
      <c r="E3396" s="89">
        <f>+IF(ISNUMBER(DATA!H2107),DATA!H2107,"n/a")</f>
        <v>2.6371280000000001</v>
      </c>
      <c r="F3396" s="79">
        <f>+IF(ISNUMBER(DATA!I2107),DATA!I2107,"n/a")</f>
        <v>3.5253E-2</v>
      </c>
      <c r="G3396" s="89">
        <f>+IF(ISNUMBER(DATA!J2107),DATA!J2107,"n/a")</f>
        <v>2.5579809999999998</v>
      </c>
      <c r="H3396" s="79">
        <f>+IF(ISNUMBER(DATA!K2107),DATA!K2107,"n/a")</f>
        <v>3.3599999999999998E-4</v>
      </c>
      <c r="I3396" s="89">
        <f>+IF(ISNUMBER(DATA!L2107),DATA!L2107,"n/a")</f>
        <v>2.6050810000000002</v>
      </c>
      <c r="J3396" s="79">
        <f>+IF(ISNUMBER(DATA!M2107),DATA!M2107,"n/a")</f>
        <v>2.2464999999999999E-2</v>
      </c>
      <c r="K3396" s="89">
        <f>+IF(ISNUMBER(DATA!N2107),DATA!N2107,"n/a")</f>
        <v>2.575377</v>
      </c>
      <c r="L3396" s="79">
        <f>+IF(ISNUMBER(DATA!O2107),DATA!O2107,"n/a")</f>
        <v>2.2241E-2</v>
      </c>
      <c r="M3396" s="68"/>
      <c r="N3396" s="68"/>
      <c r="O3396" s="68"/>
      <c r="P3396" s="68"/>
      <c r="Q3396" s="68"/>
      <c r="S3396" s="72"/>
      <c r="U3396" s="72"/>
      <c r="W3396" s="72"/>
      <c r="Y3396" s="72"/>
    </row>
    <row r="3397" spans="1:25" s="71" customFormat="1" x14ac:dyDescent="0.2">
      <c r="A3397" s="68" t="s">
        <v>11</v>
      </c>
      <c r="B3397" s="68" t="s">
        <v>24</v>
      </c>
      <c r="C3397" s="68" t="s">
        <v>26</v>
      </c>
      <c r="D3397" s="68" t="s">
        <v>302</v>
      </c>
      <c r="E3397" s="89">
        <f>+IF(ISNUMBER(DATA!H2108),DATA!H2108,"n/a")</f>
        <v>1.9820340000000001</v>
      </c>
      <c r="F3397" s="79">
        <f>+IF(ISNUMBER(DATA!I2108),DATA!I2108,"n/a")</f>
        <v>-8.2752999999999993E-2</v>
      </c>
      <c r="G3397" s="89">
        <f>+IF(ISNUMBER(DATA!J2108),DATA!J2108,"n/a")</f>
        <v>2.0999469999999998</v>
      </c>
      <c r="H3397" s="79">
        <f>+IF(ISNUMBER(DATA!K2108),DATA!K2108,"n/a")</f>
        <v>2.8146999999999998E-2</v>
      </c>
      <c r="I3397" s="89">
        <f>+IF(ISNUMBER(DATA!L2108),DATA!L2108,"n/a")</f>
        <v>2.0922260000000001</v>
      </c>
      <c r="J3397" s="79">
        <f>+IF(ISNUMBER(DATA!M2108),DATA!M2108,"n/a")</f>
        <v>-1.3988E-2</v>
      </c>
      <c r="K3397" s="89">
        <f>+IF(ISNUMBER(DATA!N2108),DATA!N2108,"n/a")</f>
        <v>2.058872</v>
      </c>
      <c r="L3397" s="79">
        <f>+IF(ISNUMBER(DATA!O2108),DATA!O2108,"n/a")</f>
        <v>-3.9390000000000001E-2</v>
      </c>
      <c r="M3397" s="68"/>
      <c r="N3397" s="68"/>
      <c r="O3397" s="68"/>
      <c r="P3397" s="68"/>
      <c r="Q3397" s="68"/>
      <c r="S3397" s="72"/>
      <c r="U3397" s="72"/>
      <c r="W3397" s="72"/>
      <c r="Y3397" s="72"/>
    </row>
    <row r="3398" spans="1:25" s="71" customFormat="1" x14ac:dyDescent="0.2">
      <c r="A3398" s="68" t="s">
        <v>11</v>
      </c>
      <c r="B3398" s="68" t="s">
        <v>24</v>
      </c>
      <c r="C3398" s="68" t="s">
        <v>26</v>
      </c>
      <c r="D3398" s="68" t="s">
        <v>303</v>
      </c>
      <c r="E3398" s="89">
        <f>+IF(ISNUMBER(DATA!H2109),DATA!H2109,"n/a")</f>
        <v>2.2231399999999999</v>
      </c>
      <c r="F3398" s="79">
        <f>+IF(ISNUMBER(DATA!I2109),DATA!I2109,"n/a")</f>
        <v>0.108779</v>
      </c>
      <c r="G3398" s="89">
        <f>+IF(ISNUMBER(DATA!J2109),DATA!J2109,"n/a")</f>
        <v>2.2347000000000001</v>
      </c>
      <c r="H3398" s="79">
        <f>+IF(ISNUMBER(DATA!K2109),DATA!K2109,"n/a")</f>
        <v>4.1674000000000003E-2</v>
      </c>
      <c r="I3398" s="89">
        <f>+IF(ISNUMBER(DATA!L2109),DATA!L2109,"n/a")</f>
        <v>2.2634810000000001</v>
      </c>
      <c r="J3398" s="79">
        <f>+IF(ISNUMBER(DATA!M2109),DATA!M2109,"n/a")</f>
        <v>2.4710000000000001E-3</v>
      </c>
      <c r="K3398" s="89">
        <f>+IF(ISNUMBER(DATA!N2109),DATA!N2109,"n/a")</f>
        <v>2.1788430000000001</v>
      </c>
      <c r="L3398" s="79">
        <f>+IF(ISNUMBER(DATA!O2109),DATA!O2109,"n/a")</f>
        <v>-6.0678999999999997E-2</v>
      </c>
      <c r="M3398" s="68"/>
      <c r="N3398" s="68"/>
      <c r="O3398" s="68"/>
      <c r="P3398" s="68"/>
      <c r="Q3398" s="68"/>
      <c r="S3398" s="72"/>
      <c r="U3398" s="72"/>
      <c r="W3398" s="72"/>
      <c r="Y3398" s="72"/>
    </row>
    <row r="3399" spans="1:25" s="71" customFormat="1" x14ac:dyDescent="0.2">
      <c r="A3399" s="68" t="s">
        <v>11</v>
      </c>
      <c r="B3399" s="68" t="s">
        <v>24</v>
      </c>
      <c r="C3399" s="68" t="s">
        <v>26</v>
      </c>
      <c r="D3399" s="68" t="s">
        <v>304</v>
      </c>
      <c r="E3399" s="89">
        <f>+IF(ISNUMBER(DATA!H2110),DATA!H2110,"n/a")</f>
        <v>2.7615989999999999</v>
      </c>
      <c r="F3399" s="79">
        <f>+IF(ISNUMBER(DATA!I2110),DATA!I2110,"n/a")</f>
        <v>9.7608E-2</v>
      </c>
      <c r="G3399" s="89">
        <f>+IF(ISNUMBER(DATA!J2110),DATA!J2110,"n/a")</f>
        <v>2.7774390000000002</v>
      </c>
      <c r="H3399" s="79">
        <f>+IF(ISNUMBER(DATA!K2110),DATA!K2110,"n/a")</f>
        <v>8.1527000000000002E-2</v>
      </c>
      <c r="I3399" s="89">
        <f>+IF(ISNUMBER(DATA!L2110),DATA!L2110,"n/a")</f>
        <v>2.916096</v>
      </c>
      <c r="J3399" s="79">
        <f>+IF(ISNUMBER(DATA!M2110),DATA!M2110,"n/a")</f>
        <v>0.122914</v>
      </c>
      <c r="K3399" s="89">
        <f>+IF(ISNUMBER(DATA!N2110),DATA!N2110,"n/a")</f>
        <v>2.8984540000000001</v>
      </c>
      <c r="L3399" s="79">
        <f>+IF(ISNUMBER(DATA!O2110),DATA!O2110,"n/a")</f>
        <v>0.122054</v>
      </c>
      <c r="M3399" s="68"/>
      <c r="N3399" s="68"/>
      <c r="O3399" s="68"/>
      <c r="P3399" s="68"/>
      <c r="Q3399" s="68"/>
      <c r="S3399" s="72"/>
      <c r="U3399" s="72"/>
      <c r="W3399" s="72"/>
      <c r="Y3399" s="72"/>
    </row>
    <row r="3400" spans="1:25" s="71" customFormat="1" x14ac:dyDescent="0.2">
      <c r="A3400" s="68" t="s">
        <v>11</v>
      </c>
      <c r="B3400" s="68" t="s">
        <v>24</v>
      </c>
      <c r="C3400" s="68" t="s">
        <v>26</v>
      </c>
      <c r="D3400" s="68" t="s">
        <v>305</v>
      </c>
      <c r="E3400" s="89">
        <f>+IF(ISNUMBER(DATA!H2111),DATA!H2111,"n/a")</f>
        <v>2.8005420000000001</v>
      </c>
      <c r="F3400" s="79">
        <f>+IF(ISNUMBER(DATA!I2111),DATA!I2111,"n/a")</f>
        <v>-7.9799999999999999E-4</v>
      </c>
      <c r="G3400" s="89">
        <f>+IF(ISNUMBER(DATA!J2111),DATA!J2111,"n/a")</f>
        <v>2.8343430000000001</v>
      </c>
      <c r="H3400" s="79">
        <f>+IF(ISNUMBER(DATA!K2111),DATA!K2111,"n/a")</f>
        <v>2.454E-3</v>
      </c>
      <c r="I3400" s="89">
        <f>+IF(ISNUMBER(DATA!L2111),DATA!L2111,"n/a")</f>
        <v>2.914237</v>
      </c>
      <c r="J3400" s="79">
        <f>+IF(ISNUMBER(DATA!M2111),DATA!M2111,"n/a")</f>
        <v>2.7841999999999999E-2</v>
      </c>
      <c r="K3400" s="89">
        <f>+IF(ISNUMBER(DATA!N2111),DATA!N2111,"n/a")</f>
        <v>2.9162219999999999</v>
      </c>
      <c r="L3400" s="79">
        <f>+IF(ISNUMBER(DATA!O2111),DATA!O2111,"n/a")</f>
        <v>4.5717000000000001E-2</v>
      </c>
      <c r="M3400" s="68"/>
      <c r="N3400" s="68"/>
      <c r="O3400" s="68"/>
      <c r="P3400" s="68"/>
      <c r="Q3400" s="68"/>
      <c r="S3400" s="72"/>
      <c r="U3400" s="72"/>
      <c r="W3400" s="72"/>
      <c r="Y3400" s="72"/>
    </row>
    <row r="3401" spans="1:25" s="71" customFormat="1" x14ac:dyDescent="0.2">
      <c r="A3401" s="68" t="s">
        <v>11</v>
      </c>
      <c r="B3401" s="68" t="s">
        <v>24</v>
      </c>
      <c r="C3401" s="68" t="s">
        <v>26</v>
      </c>
      <c r="D3401" s="68" t="s">
        <v>306</v>
      </c>
      <c r="E3401" s="89">
        <f>+IF(ISNUMBER(DATA!H2112),DATA!H2112,"n/a")</f>
        <v>3.1132089999999999</v>
      </c>
      <c r="F3401" s="79">
        <f>+IF(ISNUMBER(DATA!I2112),DATA!I2112,"n/a")</f>
        <v>0.121252</v>
      </c>
      <c r="G3401" s="89">
        <f>+IF(ISNUMBER(DATA!J2112),DATA!J2112,"n/a")</f>
        <v>3.0780699999999999</v>
      </c>
      <c r="H3401" s="79">
        <f>+IF(ISNUMBER(DATA!K2112),DATA!K2112,"n/a")</f>
        <v>0.109928</v>
      </c>
      <c r="I3401" s="89">
        <f>+IF(ISNUMBER(DATA!L2112),DATA!L2112,"n/a")</f>
        <v>3.0343710000000002</v>
      </c>
      <c r="J3401" s="79">
        <f>+IF(ISNUMBER(DATA!M2112),DATA!M2112,"n/a")</f>
        <v>0.114631</v>
      </c>
      <c r="K3401" s="89">
        <f>+IF(ISNUMBER(DATA!N2112),DATA!N2112,"n/a")</f>
        <v>2.8875220000000001</v>
      </c>
      <c r="L3401" s="79">
        <f>+IF(ISNUMBER(DATA!O2112),DATA!O2112,"n/a")</f>
        <v>6.4911999999999997E-2</v>
      </c>
      <c r="M3401" s="68"/>
      <c r="N3401" s="68"/>
      <c r="O3401" s="68"/>
      <c r="P3401" s="68"/>
      <c r="Q3401" s="68"/>
      <c r="S3401" s="72"/>
      <c r="U3401" s="72"/>
      <c r="W3401" s="72"/>
      <c r="Y3401" s="72"/>
    </row>
    <row r="3402" spans="1:25" s="71" customFormat="1" x14ac:dyDescent="0.2">
      <c r="A3402" s="68" t="s">
        <v>11</v>
      </c>
      <c r="B3402" s="68" t="s">
        <v>24</v>
      </c>
      <c r="C3402" s="68" t="s">
        <v>26</v>
      </c>
      <c r="D3402" s="68" t="s">
        <v>307</v>
      </c>
      <c r="E3402" s="89">
        <f>+IF(ISNUMBER(DATA!H2113),DATA!H2113,"n/a")</f>
        <v>2.9009860000000001</v>
      </c>
      <c r="F3402" s="79">
        <f>+IF(ISNUMBER(DATA!I2113),DATA!I2113,"n/a")</f>
        <v>-5.8534999999999997E-2</v>
      </c>
      <c r="G3402" s="89">
        <f>+IF(ISNUMBER(DATA!J2113),DATA!J2113,"n/a")</f>
        <v>2.8591500000000001</v>
      </c>
      <c r="H3402" s="79">
        <f>+IF(ISNUMBER(DATA!K2113),DATA!K2113,"n/a")</f>
        <v>-5.6320000000000002E-2</v>
      </c>
      <c r="I3402" s="89">
        <f>+IF(ISNUMBER(DATA!L2113),DATA!L2113,"n/a")</f>
        <v>2.8773559999999998</v>
      </c>
      <c r="J3402" s="79">
        <f>+IF(ISNUMBER(DATA!M2113),DATA!M2113,"n/a")</f>
        <v>-1.9248999999999999E-2</v>
      </c>
      <c r="K3402" s="89">
        <f>+IF(ISNUMBER(DATA!N2113),DATA!N2113,"n/a")</f>
        <v>2.883165</v>
      </c>
      <c r="L3402" s="79">
        <f>+IF(ISNUMBER(DATA!O2113),DATA!O2113,"n/a")</f>
        <v>-9.5499999999999995E-3</v>
      </c>
      <c r="M3402" s="68"/>
      <c r="N3402" s="68"/>
      <c r="O3402" s="68"/>
      <c r="P3402" s="68"/>
      <c r="Q3402" s="68"/>
      <c r="S3402" s="72"/>
      <c r="U3402" s="72"/>
      <c r="W3402" s="72"/>
      <c r="Y3402" s="72"/>
    </row>
    <row r="3403" spans="1:25" s="71" customFormat="1" x14ac:dyDescent="0.2">
      <c r="A3403" s="68" t="s">
        <v>11</v>
      </c>
      <c r="B3403" s="68" t="s">
        <v>24</v>
      </c>
      <c r="C3403" s="68" t="s">
        <v>26</v>
      </c>
      <c r="D3403" s="68" t="s">
        <v>308</v>
      </c>
      <c r="E3403" s="89">
        <f>+IF(ISNUMBER(DATA!H2114),DATA!H2114,"n/a")</f>
        <v>2.8977719999999998</v>
      </c>
      <c r="F3403" s="79">
        <f>+IF(ISNUMBER(DATA!I2114),DATA!I2114,"n/a")</f>
        <v>1.3015000000000001E-2</v>
      </c>
      <c r="G3403" s="89">
        <f>+IF(ISNUMBER(DATA!J2114),DATA!J2114,"n/a")</f>
        <v>2.93127</v>
      </c>
      <c r="H3403" s="79">
        <f>+IF(ISNUMBER(DATA!K2114),DATA!K2114,"n/a")</f>
        <v>1.4159999999999999E-3</v>
      </c>
      <c r="I3403" s="89">
        <f>+IF(ISNUMBER(DATA!L2114),DATA!L2114,"n/a")</f>
        <v>2.956852</v>
      </c>
      <c r="J3403" s="79">
        <f>+IF(ISNUMBER(DATA!M2114),DATA!M2114,"n/a")</f>
        <v>-7.7060000000000002E-3</v>
      </c>
      <c r="K3403" s="89">
        <f>+IF(ISNUMBER(DATA!N2114),DATA!N2114,"n/a")</f>
        <v>2.9425029999999999</v>
      </c>
      <c r="L3403" s="79">
        <f>+IF(ISNUMBER(DATA!O2114),DATA!O2114,"n/a")</f>
        <v>-2.9579000000000001E-2</v>
      </c>
      <c r="M3403" s="68"/>
      <c r="N3403" s="68"/>
      <c r="O3403" s="68"/>
      <c r="P3403" s="68"/>
      <c r="Q3403" s="68"/>
      <c r="S3403" s="72"/>
      <c r="U3403" s="72"/>
      <c r="W3403" s="72"/>
      <c r="Y3403" s="72"/>
    </row>
    <row r="3404" spans="1:25" s="71" customFormat="1" x14ac:dyDescent="0.2">
      <c r="A3404" s="68" t="s">
        <v>11</v>
      </c>
      <c r="B3404" s="68" t="s">
        <v>24</v>
      </c>
      <c r="C3404" s="68" t="s">
        <v>26</v>
      </c>
      <c r="D3404" s="68" t="s">
        <v>309</v>
      </c>
      <c r="E3404" s="89">
        <f>+IF(ISNUMBER(DATA!H2115),DATA!H2115,"n/a")</f>
        <v>2.6905489999999999</v>
      </c>
      <c r="F3404" s="79">
        <f>+IF(ISNUMBER(DATA!I2115),DATA!I2115,"n/a")</f>
        <v>3.1578000000000002E-2</v>
      </c>
      <c r="G3404" s="89">
        <f>+IF(ISNUMBER(DATA!J2115),DATA!J2115,"n/a")</f>
        <v>2.6349149999999999</v>
      </c>
      <c r="H3404" s="79">
        <f>+IF(ISNUMBER(DATA!K2115),DATA!K2115,"n/a")</f>
        <v>3.2369999999999999E-3</v>
      </c>
      <c r="I3404" s="89">
        <f>+IF(ISNUMBER(DATA!L2115),DATA!L2115,"n/a")</f>
        <v>2.6716359999999999</v>
      </c>
      <c r="J3404" s="79">
        <f>+IF(ISNUMBER(DATA!M2115),DATA!M2115,"n/a")</f>
        <v>2.8818E-2</v>
      </c>
      <c r="K3404" s="89">
        <f>+IF(ISNUMBER(DATA!N2115),DATA!N2115,"n/a")</f>
        <v>2.636072</v>
      </c>
      <c r="L3404" s="79">
        <f>+IF(ISNUMBER(DATA!O2115),DATA!O2115,"n/a")</f>
        <v>3.6669E-2</v>
      </c>
      <c r="M3404" s="68"/>
      <c r="N3404" s="68"/>
      <c r="O3404" s="68"/>
      <c r="P3404" s="68"/>
      <c r="Q3404" s="68"/>
      <c r="S3404" s="72"/>
      <c r="U3404" s="72"/>
      <c r="W3404" s="72"/>
      <c r="Y3404" s="72"/>
    </row>
    <row r="3405" spans="1:25" s="71" customFormat="1" x14ac:dyDescent="0.2">
      <c r="A3405" s="68" t="s">
        <v>11</v>
      </c>
      <c r="B3405" s="68" t="s">
        <v>24</v>
      </c>
      <c r="C3405" s="68" t="s">
        <v>26</v>
      </c>
      <c r="D3405" s="68" t="s">
        <v>310</v>
      </c>
      <c r="E3405" s="89">
        <f>+IF(ISNUMBER(DATA!H2116),DATA!H2116,"n/a")</f>
        <v>2.6973340000000001</v>
      </c>
      <c r="F3405" s="79">
        <f>+IF(ISNUMBER(DATA!I2116),DATA!I2116,"n/a")</f>
        <v>0.25306099999999998</v>
      </c>
      <c r="G3405" s="89">
        <f>+IF(ISNUMBER(DATA!J2116),DATA!J2116,"n/a")</f>
        <v>2.6832829999999999</v>
      </c>
      <c r="H3405" s="79">
        <f>+IF(ISNUMBER(DATA!K2116),DATA!K2116,"n/a")</f>
        <v>0.15831200000000001</v>
      </c>
      <c r="I3405" s="89">
        <f>+IF(ISNUMBER(DATA!L2116),DATA!L2116,"n/a")</f>
        <v>2.583869</v>
      </c>
      <c r="J3405" s="79">
        <f>+IF(ISNUMBER(DATA!M2116),DATA!M2116,"n/a")</f>
        <v>0.137854</v>
      </c>
      <c r="K3405" s="89">
        <f>+IF(ISNUMBER(DATA!N2116),DATA!N2116,"n/a")</f>
        <v>2.5364629999999999</v>
      </c>
      <c r="L3405" s="79">
        <f>+IF(ISNUMBER(DATA!O2116),DATA!O2116,"n/a")</f>
        <v>0.15137200000000001</v>
      </c>
      <c r="M3405" s="68"/>
      <c r="N3405" s="68"/>
      <c r="O3405" s="68"/>
      <c r="P3405" s="68"/>
      <c r="Q3405" s="68"/>
      <c r="S3405" s="72"/>
      <c r="U3405" s="72"/>
      <c r="W3405" s="72"/>
      <c r="Y3405" s="72"/>
    </row>
    <row r="3406" spans="1:25" s="71" customFormat="1" x14ac:dyDescent="0.2">
      <c r="A3406" s="68" t="s">
        <v>11</v>
      </c>
      <c r="B3406" s="68" t="s">
        <v>24</v>
      </c>
      <c r="C3406" s="68" t="s">
        <v>26</v>
      </c>
      <c r="D3406" s="68" t="s">
        <v>311</v>
      </c>
      <c r="E3406" s="89">
        <f>+IF(ISNUMBER(DATA!H2117),DATA!H2117,"n/a")</f>
        <v>3.004407</v>
      </c>
      <c r="F3406" s="79">
        <f>+IF(ISNUMBER(DATA!I2117),DATA!I2117,"n/a")</f>
        <v>0.104948</v>
      </c>
      <c r="G3406" s="89">
        <f>+IF(ISNUMBER(DATA!J2117),DATA!J2117,"n/a")</f>
        <v>3.0029759999999999</v>
      </c>
      <c r="H3406" s="79">
        <f>+IF(ISNUMBER(DATA!K2117),DATA!K2117,"n/a")</f>
        <v>0.105727</v>
      </c>
      <c r="I3406" s="89">
        <f>+IF(ISNUMBER(DATA!L2117),DATA!L2117,"n/a")</f>
        <v>2.945357</v>
      </c>
      <c r="J3406" s="79">
        <f>+IF(ISNUMBER(DATA!M2117),DATA!M2117,"n/a")</f>
        <v>0.10548200000000001</v>
      </c>
      <c r="K3406" s="89">
        <f>+IF(ISNUMBER(DATA!N2117),DATA!N2117,"n/a")</f>
        <v>2.7694589999999999</v>
      </c>
      <c r="L3406" s="79">
        <f>+IF(ISNUMBER(DATA!O2117),DATA!O2117,"n/a")</f>
        <v>5.5386999999999999E-2</v>
      </c>
      <c r="M3406" s="68"/>
      <c r="N3406" s="68"/>
      <c r="O3406" s="68"/>
      <c r="P3406" s="68"/>
      <c r="Q3406" s="68"/>
      <c r="S3406" s="72"/>
      <c r="U3406" s="72"/>
      <c r="W3406" s="72"/>
      <c r="Y3406" s="72"/>
    </row>
    <row r="3407" spans="1:25" s="71" customFormat="1" x14ac:dyDescent="0.2">
      <c r="A3407" s="68" t="s">
        <v>11</v>
      </c>
      <c r="B3407" s="68" t="s">
        <v>24</v>
      </c>
      <c r="C3407" s="68" t="s">
        <v>26</v>
      </c>
      <c r="D3407" s="68" t="s">
        <v>312</v>
      </c>
      <c r="E3407" s="89">
        <f>+IF(ISNUMBER(DATA!H2118),DATA!H2118,"n/a")</f>
        <v>2.8770530000000001</v>
      </c>
      <c r="F3407" s="79">
        <f>+IF(ISNUMBER(DATA!I2118),DATA!I2118,"n/a")</f>
        <v>7.2591000000000003E-2</v>
      </c>
      <c r="G3407" s="89">
        <f>+IF(ISNUMBER(DATA!J2118),DATA!J2118,"n/a")</f>
        <v>2.8738540000000001</v>
      </c>
      <c r="H3407" s="79">
        <f>+IF(ISNUMBER(DATA!K2118),DATA!K2118,"n/a")</f>
        <v>5.2921000000000003E-2</v>
      </c>
      <c r="I3407" s="89">
        <f>+IF(ISNUMBER(DATA!L2118),DATA!L2118,"n/a")</f>
        <v>2.879143</v>
      </c>
      <c r="J3407" s="79">
        <f>+IF(ISNUMBER(DATA!M2118),DATA!M2118,"n/a")</f>
        <v>7.4490000000000001E-2</v>
      </c>
      <c r="K3407" s="89">
        <f>+IF(ISNUMBER(DATA!N2118),DATA!N2118,"n/a")</f>
        <v>2.8960170000000001</v>
      </c>
      <c r="L3407" s="79">
        <f>+IF(ISNUMBER(DATA!O2118),DATA!O2118,"n/a")</f>
        <v>0.10387399999999999</v>
      </c>
      <c r="M3407" s="68"/>
      <c r="N3407" s="68"/>
      <c r="O3407" s="68"/>
      <c r="P3407" s="68"/>
      <c r="Q3407" s="68"/>
      <c r="S3407" s="72"/>
      <c r="U3407" s="72"/>
      <c r="W3407" s="72"/>
      <c r="Y3407" s="72"/>
    </row>
    <row r="3408" spans="1:25" s="71" customFormat="1" x14ac:dyDescent="0.2">
      <c r="A3408" s="68" t="s">
        <v>11</v>
      </c>
      <c r="B3408" s="68" t="s">
        <v>24</v>
      </c>
      <c r="C3408" s="68" t="s">
        <v>26</v>
      </c>
      <c r="D3408" s="68" t="s">
        <v>313</v>
      </c>
      <c r="E3408" s="89">
        <f>+IF(ISNUMBER(DATA!H2119),DATA!H2119,"n/a")</f>
        <v>3.155446</v>
      </c>
      <c r="F3408" s="79">
        <f>+IF(ISNUMBER(DATA!I2119),DATA!I2119,"n/a")</f>
        <v>1.0999999999999999E-2</v>
      </c>
      <c r="G3408" s="89">
        <f>+IF(ISNUMBER(DATA!J2119),DATA!J2119,"n/a")</f>
        <v>3.0365799999999998</v>
      </c>
      <c r="H3408" s="79">
        <f>+IF(ISNUMBER(DATA!K2119),DATA!K2119,"n/a")</f>
        <v>1.1379E-2</v>
      </c>
      <c r="I3408" s="89">
        <f>+IF(ISNUMBER(DATA!L2119),DATA!L2119,"n/a")</f>
        <v>3.0195660000000002</v>
      </c>
      <c r="J3408" s="79">
        <f>+IF(ISNUMBER(DATA!M2119),DATA!M2119,"n/a")</f>
        <v>1.9956000000000002E-2</v>
      </c>
      <c r="K3408" s="89">
        <f>+IF(ISNUMBER(DATA!N2119),DATA!N2119,"n/a")</f>
        <v>2.981541</v>
      </c>
      <c r="L3408" s="79">
        <f>+IF(ISNUMBER(DATA!O2119),DATA!O2119,"n/a")</f>
        <v>3.7142000000000001E-2</v>
      </c>
      <c r="M3408" s="68"/>
      <c r="N3408" s="68"/>
      <c r="O3408" s="68"/>
      <c r="P3408" s="68"/>
      <c r="Q3408" s="68"/>
      <c r="S3408" s="72"/>
      <c r="U3408" s="72"/>
      <c r="W3408" s="72"/>
      <c r="Y3408" s="72"/>
    </row>
    <row r="3409" spans="1:25" s="71" customFormat="1" x14ac:dyDescent="0.2">
      <c r="A3409" s="68" t="s">
        <v>11</v>
      </c>
      <c r="B3409" s="68" t="s">
        <v>24</v>
      </c>
      <c r="C3409" s="68" t="s">
        <v>26</v>
      </c>
      <c r="D3409" s="68" t="s">
        <v>314</v>
      </c>
      <c r="E3409" s="89">
        <f>+IF(ISNUMBER(DATA!H2120),DATA!H2120,"n/a")</f>
        <v>1.8155380000000001</v>
      </c>
      <c r="F3409" s="79">
        <f>+IF(ISNUMBER(DATA!I2120),DATA!I2120,"n/a")</f>
        <v>-5.3221999999999998E-2</v>
      </c>
      <c r="G3409" s="89">
        <f>+IF(ISNUMBER(DATA!J2120),DATA!J2120,"n/a")</f>
        <v>1.8107249999999999</v>
      </c>
      <c r="H3409" s="79">
        <f>+IF(ISNUMBER(DATA!K2120),DATA!K2120,"n/a")</f>
        <v>-0.199207</v>
      </c>
      <c r="I3409" s="89">
        <f>+IF(ISNUMBER(DATA!L2120),DATA!L2120,"n/a")</f>
        <v>1.79644</v>
      </c>
      <c r="J3409" s="79">
        <f>+IF(ISNUMBER(DATA!M2120),DATA!M2120,"n/a")</f>
        <v>-0.23596400000000001</v>
      </c>
      <c r="K3409" s="89">
        <f>+IF(ISNUMBER(DATA!N2120),DATA!N2120,"n/a")</f>
        <v>1.761943</v>
      </c>
      <c r="L3409" s="79">
        <f>+IF(ISNUMBER(DATA!O2120),DATA!O2120,"n/a")</f>
        <v>-0.26092700000000002</v>
      </c>
      <c r="M3409" s="68"/>
      <c r="N3409" s="68"/>
      <c r="O3409" s="68"/>
      <c r="P3409" s="68"/>
      <c r="Q3409" s="68"/>
      <c r="S3409" s="72"/>
      <c r="U3409" s="72"/>
      <c r="W3409" s="72"/>
      <c r="Y3409" s="72"/>
    </row>
    <row r="3410" spans="1:25" s="71" customFormat="1" x14ac:dyDescent="0.2">
      <c r="A3410" s="68" t="s">
        <v>11</v>
      </c>
      <c r="B3410" s="68" t="s">
        <v>24</v>
      </c>
      <c r="C3410" s="68" t="s">
        <v>26</v>
      </c>
      <c r="D3410" s="68" t="s">
        <v>315</v>
      </c>
      <c r="E3410" s="89">
        <f>+IF(ISNUMBER(DATA!H2121),DATA!H2121,"n/a")</f>
        <v>3.0768140000000002</v>
      </c>
      <c r="F3410" s="79">
        <f>+IF(ISNUMBER(DATA!I2121),DATA!I2121,"n/a")</f>
        <v>2.2693000000000001E-2</v>
      </c>
      <c r="G3410" s="89">
        <f>+IF(ISNUMBER(DATA!J2121),DATA!J2121,"n/a")</f>
        <v>3.0897800000000002</v>
      </c>
      <c r="H3410" s="79">
        <f>+IF(ISNUMBER(DATA!K2121),DATA!K2121,"n/a")</f>
        <v>1.3984999999999999E-2</v>
      </c>
      <c r="I3410" s="89">
        <f>+IF(ISNUMBER(DATA!L2121),DATA!L2121,"n/a")</f>
        <v>3.0567639999999998</v>
      </c>
      <c r="J3410" s="79">
        <f>+IF(ISNUMBER(DATA!M2121),DATA!M2121,"n/a")</f>
        <v>3.4601E-2</v>
      </c>
      <c r="K3410" s="89">
        <f>+IF(ISNUMBER(DATA!N2121),DATA!N2121,"n/a")</f>
        <v>3.0180359999999999</v>
      </c>
      <c r="L3410" s="79">
        <f>+IF(ISNUMBER(DATA!O2121),DATA!O2121,"n/a")</f>
        <v>4.1800999999999998E-2</v>
      </c>
      <c r="M3410" s="68"/>
      <c r="N3410" s="68"/>
      <c r="O3410" s="68"/>
      <c r="P3410" s="68"/>
      <c r="Q3410" s="68"/>
      <c r="S3410" s="72"/>
      <c r="U3410" s="72"/>
      <c r="W3410" s="72"/>
      <c r="Y3410" s="72"/>
    </row>
    <row r="3411" spans="1:25" s="71" customFormat="1" x14ac:dyDescent="0.2">
      <c r="A3411" s="68" t="s">
        <v>11</v>
      </c>
      <c r="B3411" s="68" t="s">
        <v>24</v>
      </c>
      <c r="C3411" s="68" t="s">
        <v>26</v>
      </c>
      <c r="D3411" s="68" t="s">
        <v>316</v>
      </c>
      <c r="E3411" s="89">
        <f>+IF(ISNUMBER(DATA!H2122),DATA!H2122,"n/a")</f>
        <v>2.8234870000000001</v>
      </c>
      <c r="F3411" s="79">
        <f>+IF(ISNUMBER(DATA!I2122),DATA!I2122,"n/a")</f>
        <v>1.5751999999999999E-2</v>
      </c>
      <c r="G3411" s="89">
        <f>+IF(ISNUMBER(DATA!J2122),DATA!J2122,"n/a")</f>
        <v>2.829853</v>
      </c>
      <c r="H3411" s="79">
        <f>+IF(ISNUMBER(DATA!K2122),DATA!K2122,"n/a")</f>
        <v>1.2128E-2</v>
      </c>
      <c r="I3411" s="89">
        <f>+IF(ISNUMBER(DATA!L2122),DATA!L2122,"n/a")</f>
        <v>2.7789039999999998</v>
      </c>
      <c r="J3411" s="79">
        <f>+IF(ISNUMBER(DATA!M2122),DATA!M2122,"n/a")</f>
        <v>9.8160000000000001E-3</v>
      </c>
      <c r="K3411" s="89">
        <f>+IF(ISNUMBER(DATA!N2122),DATA!N2122,"n/a")</f>
        <v>2.7193890000000001</v>
      </c>
      <c r="L3411" s="79">
        <f>+IF(ISNUMBER(DATA!O2122),DATA!O2122,"n/a")</f>
        <v>6.0740000000000004E-3</v>
      </c>
      <c r="M3411" s="68"/>
      <c r="N3411" s="68"/>
      <c r="O3411" s="68"/>
      <c r="P3411" s="68"/>
      <c r="Q3411" s="68"/>
      <c r="S3411" s="72"/>
      <c r="U3411" s="72"/>
      <c r="W3411" s="72"/>
      <c r="Y3411" s="72"/>
    </row>
    <row r="3412" spans="1:25" s="71" customFormat="1" x14ac:dyDescent="0.2">
      <c r="A3412" s="68" t="s">
        <v>11</v>
      </c>
      <c r="B3412" s="68" t="s">
        <v>24</v>
      </c>
      <c r="C3412" s="68" t="s">
        <v>26</v>
      </c>
      <c r="D3412" s="68" t="s">
        <v>317</v>
      </c>
      <c r="E3412" s="89">
        <f>+IF(ISNUMBER(DATA!H2123),DATA!H2123,"n/a")</f>
        <v>3.2878539999999998</v>
      </c>
      <c r="F3412" s="79">
        <f>+IF(ISNUMBER(DATA!I2123),DATA!I2123,"n/a")</f>
        <v>8.9050000000000004E-2</v>
      </c>
      <c r="G3412" s="89">
        <f>+IF(ISNUMBER(DATA!J2123),DATA!J2123,"n/a")</f>
        <v>3.2473489999999998</v>
      </c>
      <c r="H3412" s="79">
        <f>+IF(ISNUMBER(DATA!K2123),DATA!K2123,"n/a")</f>
        <v>7.7715000000000006E-2</v>
      </c>
      <c r="I3412" s="89">
        <f>+IF(ISNUMBER(DATA!L2123),DATA!L2123,"n/a")</f>
        <v>3.2207020000000002</v>
      </c>
      <c r="J3412" s="79">
        <f>+IF(ISNUMBER(DATA!M2123),DATA!M2123,"n/a")</f>
        <v>8.3136000000000002E-2</v>
      </c>
      <c r="K3412" s="89">
        <f>+IF(ISNUMBER(DATA!N2123),DATA!N2123,"n/a")</f>
        <v>3.1481349999999999</v>
      </c>
      <c r="L3412" s="79">
        <f>+IF(ISNUMBER(DATA!O2123),DATA!O2123,"n/a")</f>
        <v>7.8185000000000004E-2</v>
      </c>
      <c r="M3412" s="68"/>
      <c r="N3412" s="68"/>
      <c r="O3412" s="68"/>
      <c r="P3412" s="68"/>
      <c r="Q3412" s="68"/>
      <c r="S3412" s="72"/>
      <c r="U3412" s="72"/>
      <c r="W3412" s="72"/>
      <c r="Y3412" s="72"/>
    </row>
    <row r="3413" spans="1:25" s="71" customFormat="1" x14ac:dyDescent="0.2">
      <c r="A3413" s="68" t="s">
        <v>11</v>
      </c>
      <c r="B3413" s="68" t="s">
        <v>24</v>
      </c>
      <c r="C3413" s="68" t="s">
        <v>26</v>
      </c>
      <c r="D3413" s="68" t="s">
        <v>318</v>
      </c>
      <c r="E3413" s="89">
        <f>+IF(ISNUMBER(DATA!H2124),DATA!H2124,"n/a")</f>
        <v>2.6133130000000002</v>
      </c>
      <c r="F3413" s="79">
        <f>+IF(ISNUMBER(DATA!I2124),DATA!I2124,"n/a")</f>
        <v>6.0463999999999997E-2</v>
      </c>
      <c r="G3413" s="89">
        <f>+IF(ISNUMBER(DATA!J2124),DATA!J2124,"n/a")</f>
        <v>2.625664</v>
      </c>
      <c r="H3413" s="79">
        <f>+IF(ISNUMBER(DATA!K2124),DATA!K2124,"n/a")</f>
        <v>8.1606999999999999E-2</v>
      </c>
      <c r="I3413" s="89">
        <f>+IF(ISNUMBER(DATA!L2124),DATA!L2124,"n/a")</f>
        <v>2.6286119999999999</v>
      </c>
      <c r="J3413" s="79">
        <f>+IF(ISNUMBER(DATA!M2124),DATA!M2124,"n/a")</f>
        <v>9.7414000000000001E-2</v>
      </c>
      <c r="K3413" s="89">
        <f>+IF(ISNUMBER(DATA!N2124),DATA!N2124,"n/a")</f>
        <v>2.5485340000000001</v>
      </c>
      <c r="L3413" s="79">
        <f>+IF(ISNUMBER(DATA!O2124),DATA!O2124,"n/a")</f>
        <v>8.2930000000000004E-2</v>
      </c>
      <c r="M3413" s="68"/>
      <c r="N3413" s="68"/>
      <c r="O3413" s="68"/>
      <c r="P3413" s="68"/>
      <c r="Q3413" s="68"/>
      <c r="S3413" s="72"/>
      <c r="U3413" s="72"/>
      <c r="W3413" s="72"/>
      <c r="Y3413" s="72"/>
    </row>
    <row r="3414" spans="1:25" s="71" customFormat="1" x14ac:dyDescent="0.2">
      <c r="A3414" s="68" t="s">
        <v>11</v>
      </c>
      <c r="B3414" s="68" t="s">
        <v>24</v>
      </c>
      <c r="C3414" s="68" t="s">
        <v>26</v>
      </c>
      <c r="D3414" s="68" t="s">
        <v>319</v>
      </c>
      <c r="E3414" s="89">
        <f>+IF(ISNUMBER(DATA!H2125),DATA!H2125,"n/a")</f>
        <v>2.7468219999999999</v>
      </c>
      <c r="F3414" s="79">
        <f>+IF(ISNUMBER(DATA!I2125),DATA!I2125,"n/a")</f>
        <v>7.1835999999999997E-2</v>
      </c>
      <c r="G3414" s="89">
        <f>+IF(ISNUMBER(DATA!J2125),DATA!J2125,"n/a")</f>
        <v>2.8256779999999999</v>
      </c>
      <c r="H3414" s="79">
        <f>+IF(ISNUMBER(DATA!K2125),DATA!K2125,"n/a")</f>
        <v>7.2571999999999998E-2</v>
      </c>
      <c r="I3414" s="89">
        <f>+IF(ISNUMBER(DATA!L2125),DATA!L2125,"n/a")</f>
        <v>2.8286410000000002</v>
      </c>
      <c r="J3414" s="79">
        <f>+IF(ISNUMBER(DATA!M2125),DATA!M2125,"n/a")</f>
        <v>7.5838000000000003E-2</v>
      </c>
      <c r="K3414" s="89">
        <f>+IF(ISNUMBER(DATA!N2125),DATA!N2125,"n/a")</f>
        <v>2.7604289999999998</v>
      </c>
      <c r="L3414" s="79">
        <f>+IF(ISNUMBER(DATA!O2125),DATA!O2125,"n/a")</f>
        <v>8.1057000000000004E-2</v>
      </c>
      <c r="M3414" s="68"/>
      <c r="N3414" s="68"/>
      <c r="O3414" s="68"/>
      <c r="P3414" s="68"/>
      <c r="Q3414" s="68"/>
      <c r="S3414" s="72"/>
      <c r="U3414" s="72"/>
      <c r="W3414" s="72"/>
      <c r="Y3414" s="72"/>
    </row>
    <row r="3415" spans="1:25" s="71" customFormat="1" x14ac:dyDescent="0.2">
      <c r="A3415" s="68" t="s">
        <v>11</v>
      </c>
      <c r="B3415" s="68" t="s">
        <v>24</v>
      </c>
      <c r="C3415" s="68" t="s">
        <v>26</v>
      </c>
      <c r="D3415" s="68" t="s">
        <v>320</v>
      </c>
      <c r="E3415" s="89">
        <f>+IF(ISNUMBER(DATA!H2126),DATA!H2126,"n/a")</f>
        <v>2.3068569999999999</v>
      </c>
      <c r="F3415" s="79">
        <f>+IF(ISNUMBER(DATA!I2126),DATA!I2126,"n/a")</f>
        <v>-3.2960000000000003E-2</v>
      </c>
      <c r="G3415" s="89">
        <f>+IF(ISNUMBER(DATA!J2126),DATA!J2126,"n/a")</f>
        <v>2.3383729999999998</v>
      </c>
      <c r="H3415" s="79">
        <f>+IF(ISNUMBER(DATA!K2126),DATA!K2126,"n/a")</f>
        <v>-2.5786E-2</v>
      </c>
      <c r="I3415" s="89">
        <f>+IF(ISNUMBER(DATA!L2126),DATA!L2126,"n/a")</f>
        <v>2.3576100000000002</v>
      </c>
      <c r="J3415" s="79">
        <f>+IF(ISNUMBER(DATA!M2126),DATA!M2126,"n/a")</f>
        <v>-2.7182999999999999E-2</v>
      </c>
      <c r="K3415" s="89">
        <f>+IF(ISNUMBER(DATA!N2126),DATA!N2126,"n/a")</f>
        <v>2.3950390000000001</v>
      </c>
      <c r="L3415" s="79">
        <f>+IF(ISNUMBER(DATA!O2126),DATA!O2126,"n/a")</f>
        <v>-1.3474E-2</v>
      </c>
      <c r="M3415" s="68"/>
      <c r="N3415" s="68"/>
      <c r="O3415" s="68"/>
      <c r="P3415" s="68"/>
      <c r="Q3415" s="68"/>
      <c r="S3415" s="72"/>
      <c r="U3415" s="72"/>
      <c r="W3415" s="72"/>
      <c r="Y3415" s="72"/>
    </row>
    <row r="3416" spans="1:25" s="71" customFormat="1" x14ac:dyDescent="0.2">
      <c r="A3416" s="68" t="s">
        <v>11</v>
      </c>
      <c r="B3416" s="68" t="s">
        <v>24</v>
      </c>
      <c r="C3416" s="68" t="s">
        <v>26</v>
      </c>
      <c r="D3416" s="68" t="s">
        <v>321</v>
      </c>
      <c r="E3416" s="89">
        <f>+IF(ISNUMBER(DATA!H2127),DATA!H2127,"n/a")</f>
        <v>2.9873379999999998</v>
      </c>
      <c r="F3416" s="79">
        <f>+IF(ISNUMBER(DATA!I2127),DATA!I2127,"n/a")</f>
        <v>0.13689999999999999</v>
      </c>
      <c r="G3416" s="89">
        <f>+IF(ISNUMBER(DATA!J2127),DATA!J2127,"n/a")</f>
        <v>3.0739990000000001</v>
      </c>
      <c r="H3416" s="79">
        <f>+IF(ISNUMBER(DATA!K2127),DATA!K2127,"n/a")</f>
        <v>0.15371299999999999</v>
      </c>
      <c r="I3416" s="89">
        <f>+IF(ISNUMBER(DATA!L2127),DATA!L2127,"n/a")</f>
        <v>3.076298</v>
      </c>
      <c r="J3416" s="79">
        <f>+IF(ISNUMBER(DATA!M2127),DATA!M2127,"n/a")</f>
        <v>0.15365200000000001</v>
      </c>
      <c r="K3416" s="89">
        <f>+IF(ISNUMBER(DATA!N2127),DATA!N2127,"n/a")</f>
        <v>2.928356</v>
      </c>
      <c r="L3416" s="79">
        <f>+IF(ISNUMBER(DATA!O2127),DATA!O2127,"n/a")</f>
        <v>0.10845100000000001</v>
      </c>
      <c r="M3416" s="68"/>
      <c r="N3416" s="68"/>
      <c r="O3416" s="68"/>
      <c r="P3416" s="68"/>
      <c r="Q3416" s="68"/>
      <c r="S3416" s="72"/>
      <c r="U3416" s="72"/>
      <c r="W3416" s="72"/>
      <c r="Y3416" s="72"/>
    </row>
    <row r="3417" spans="1:25" s="71" customFormat="1" x14ac:dyDescent="0.2">
      <c r="A3417" s="68" t="s">
        <v>11</v>
      </c>
      <c r="B3417" s="68" t="s">
        <v>24</v>
      </c>
      <c r="C3417" s="68" t="s">
        <v>26</v>
      </c>
      <c r="D3417" s="68" t="s">
        <v>322</v>
      </c>
      <c r="E3417" s="89">
        <f>+IF(ISNUMBER(DATA!H2128),DATA!H2128,"n/a")</f>
        <v>2.0618249999999998</v>
      </c>
      <c r="F3417" s="79">
        <f>+IF(ISNUMBER(DATA!I2128),DATA!I2128,"n/a")</f>
        <v>7.0910000000000001E-3</v>
      </c>
      <c r="G3417" s="89">
        <f>+IF(ISNUMBER(DATA!J2128),DATA!J2128,"n/a")</f>
        <v>2.0579550000000002</v>
      </c>
      <c r="H3417" s="79">
        <f>+IF(ISNUMBER(DATA!K2128),DATA!K2128,"n/a")</f>
        <v>-4.4819999999999999E-3</v>
      </c>
      <c r="I3417" s="89">
        <f>+IF(ISNUMBER(DATA!L2128),DATA!L2128,"n/a")</f>
        <v>2.0563880000000001</v>
      </c>
      <c r="J3417" s="79">
        <f>+IF(ISNUMBER(DATA!M2128),DATA!M2128,"n/a")</f>
        <v>-1.2019999999999999E-2</v>
      </c>
      <c r="K3417" s="89">
        <f>+IF(ISNUMBER(DATA!N2128),DATA!N2128,"n/a")</f>
        <v>2.0194399999999999</v>
      </c>
      <c r="L3417" s="79">
        <f>+IF(ISNUMBER(DATA!O2128),DATA!O2128,"n/a")</f>
        <v>-2.7553000000000001E-2</v>
      </c>
      <c r="M3417" s="68"/>
      <c r="N3417" s="68"/>
      <c r="O3417" s="68"/>
      <c r="P3417" s="68"/>
      <c r="Q3417" s="68"/>
      <c r="S3417" s="72"/>
      <c r="U3417" s="72"/>
      <c r="W3417" s="72"/>
      <c r="Y3417" s="72"/>
    </row>
    <row r="3418" spans="1:25" s="71" customFormat="1" x14ac:dyDescent="0.2">
      <c r="A3418" s="68" t="s">
        <v>11</v>
      </c>
      <c r="B3418" s="68" t="s">
        <v>24</v>
      </c>
      <c r="C3418" s="68" t="s">
        <v>26</v>
      </c>
      <c r="D3418" s="68" t="s">
        <v>323</v>
      </c>
      <c r="E3418" s="89">
        <f>+IF(ISNUMBER(DATA!H2129),DATA!H2129,"n/a")</f>
        <v>2.679522</v>
      </c>
      <c r="F3418" s="79">
        <f>+IF(ISNUMBER(DATA!I2129),DATA!I2129,"n/a")</f>
        <v>-7.718E-3</v>
      </c>
      <c r="G3418" s="89">
        <f>+IF(ISNUMBER(DATA!J2129),DATA!J2129,"n/a")</f>
        <v>2.6730109999999998</v>
      </c>
      <c r="H3418" s="79">
        <f>+IF(ISNUMBER(DATA!K2129),DATA!K2129,"n/a")</f>
        <v>-1.2459E-2</v>
      </c>
      <c r="I3418" s="89">
        <f>+IF(ISNUMBER(DATA!L2129),DATA!L2129,"n/a")</f>
        <v>2.679602</v>
      </c>
      <c r="J3418" s="79">
        <f>+IF(ISNUMBER(DATA!M2129),DATA!M2129,"n/a")</f>
        <v>1.0459E-2</v>
      </c>
      <c r="K3418" s="89">
        <f>+IF(ISNUMBER(DATA!N2129),DATA!N2129,"n/a")</f>
        <v>2.647821</v>
      </c>
      <c r="L3418" s="79">
        <f>+IF(ISNUMBER(DATA!O2129),DATA!O2129,"n/a")</f>
        <v>1.1795999999999999E-2</v>
      </c>
      <c r="M3418" s="68"/>
      <c r="N3418" s="68"/>
      <c r="O3418" s="68"/>
      <c r="P3418" s="68"/>
      <c r="Q3418" s="68"/>
      <c r="S3418" s="72"/>
      <c r="U3418" s="72"/>
      <c r="W3418" s="72"/>
      <c r="Y3418" s="72"/>
    </row>
    <row r="3419" spans="1:25" s="71" customFormat="1" x14ac:dyDescent="0.2">
      <c r="A3419" s="68" t="s">
        <v>11</v>
      </c>
      <c r="B3419" s="68" t="s">
        <v>24</v>
      </c>
      <c r="C3419" s="68" t="s">
        <v>26</v>
      </c>
      <c r="D3419" s="68" t="s">
        <v>324</v>
      </c>
      <c r="E3419" s="89">
        <f>+IF(ISNUMBER(DATA!H2130),DATA!H2130,"n/a")</f>
        <v>2.8654320000000002</v>
      </c>
      <c r="F3419" s="79">
        <f>+IF(ISNUMBER(DATA!I2130),DATA!I2130,"n/a")</f>
        <v>-5.0599999999999999E-2</v>
      </c>
      <c r="G3419" s="89">
        <f>+IF(ISNUMBER(DATA!J2130),DATA!J2130,"n/a")</f>
        <v>2.9842909999999998</v>
      </c>
      <c r="H3419" s="79">
        <f>+IF(ISNUMBER(DATA!K2130),DATA!K2130,"n/a")</f>
        <v>1.199E-3</v>
      </c>
      <c r="I3419" s="89">
        <f>+IF(ISNUMBER(DATA!L2130),DATA!L2130,"n/a")</f>
        <v>2.978669</v>
      </c>
      <c r="J3419" s="79">
        <f>+IF(ISNUMBER(DATA!M2130),DATA!M2130,"n/a")</f>
        <v>4.4289999999999998E-3</v>
      </c>
      <c r="K3419" s="89">
        <f>+IF(ISNUMBER(DATA!N2130),DATA!N2130,"n/a")</f>
        <v>3.0084900000000001</v>
      </c>
      <c r="L3419" s="79">
        <f>+IF(ISNUMBER(DATA!O2130),DATA!O2130,"n/a")</f>
        <v>8.1700999999999996E-2</v>
      </c>
      <c r="M3419" s="68"/>
      <c r="N3419" s="68"/>
      <c r="O3419" s="68"/>
      <c r="P3419" s="68"/>
      <c r="Q3419" s="68"/>
      <c r="S3419" s="72"/>
      <c r="U3419" s="72"/>
      <c r="W3419" s="72"/>
      <c r="Y3419" s="72"/>
    </row>
    <row r="3420" spans="1:25" s="71" customFormat="1" x14ac:dyDescent="0.2">
      <c r="A3420" s="68" t="s">
        <v>11</v>
      </c>
      <c r="B3420" s="68" t="s">
        <v>24</v>
      </c>
      <c r="C3420" s="68" t="s">
        <v>26</v>
      </c>
      <c r="D3420" s="68" t="s">
        <v>325</v>
      </c>
      <c r="E3420" s="89">
        <f>+IF(ISNUMBER(DATA!H2131),DATA!H2131,"n/a")</f>
        <v>2.6501589999999999</v>
      </c>
      <c r="F3420" s="79">
        <f>+IF(ISNUMBER(DATA!I2131),DATA!I2131,"n/a")</f>
        <v>4.1223999999999997E-2</v>
      </c>
      <c r="G3420" s="89">
        <f>+IF(ISNUMBER(DATA!J2131),DATA!J2131,"n/a")</f>
        <v>2.5859329999999998</v>
      </c>
      <c r="H3420" s="79">
        <f>+IF(ISNUMBER(DATA!K2131),DATA!K2131,"n/a")</f>
        <v>1.3346E-2</v>
      </c>
      <c r="I3420" s="89">
        <f>+IF(ISNUMBER(DATA!L2131),DATA!L2131,"n/a")</f>
        <v>2.6174179999999998</v>
      </c>
      <c r="J3420" s="79">
        <f>+IF(ISNUMBER(DATA!M2131),DATA!M2131,"n/a")</f>
        <v>3.4770000000000002E-2</v>
      </c>
      <c r="K3420" s="89">
        <f>+IF(ISNUMBER(DATA!N2131),DATA!N2131,"n/a")</f>
        <v>2.5694699999999999</v>
      </c>
      <c r="L3420" s="79">
        <f>+IF(ISNUMBER(DATA!O2131),DATA!O2131,"n/a")</f>
        <v>2.7734000000000002E-2</v>
      </c>
      <c r="M3420" s="68"/>
      <c r="N3420" s="68"/>
      <c r="O3420" s="68"/>
      <c r="P3420" s="68"/>
      <c r="Q3420" s="68"/>
      <c r="S3420" s="72"/>
      <c r="U3420" s="72"/>
      <c r="W3420" s="72"/>
      <c r="Y3420" s="72"/>
    </row>
    <row r="3421" spans="1:25" s="71" customFormat="1" x14ac:dyDescent="0.2">
      <c r="A3421" s="68" t="s">
        <v>11</v>
      </c>
      <c r="B3421" s="68" t="s">
        <v>24</v>
      </c>
      <c r="C3421" s="68" t="s">
        <v>26</v>
      </c>
      <c r="D3421" s="68" t="s">
        <v>351</v>
      </c>
      <c r="E3421" s="89">
        <f>+IF(ISNUMBER(DATA!H2132),DATA!H2132,"n/a")</f>
        <v>2.5419670000000001</v>
      </c>
      <c r="F3421" s="79">
        <f>+IF(ISNUMBER(DATA!I2132),DATA!I2132,"n/a")</f>
        <v>0.36054999999999998</v>
      </c>
      <c r="G3421" s="89">
        <f>+IF(ISNUMBER(DATA!J2132),DATA!J2132,"n/a")</f>
        <v>2.4737640000000001</v>
      </c>
      <c r="H3421" s="79">
        <f>+IF(ISNUMBER(DATA!K2132),DATA!K2132,"n/a")</f>
        <v>0.20460100000000001</v>
      </c>
      <c r="I3421" s="89">
        <f>+IF(ISNUMBER(DATA!L2132),DATA!L2132,"n/a")</f>
        <v>2.2809689999999998</v>
      </c>
      <c r="J3421" s="79">
        <f>+IF(ISNUMBER(DATA!M2132),DATA!M2132,"n/a")</f>
        <v>0.165404</v>
      </c>
      <c r="K3421" s="89">
        <f>+IF(ISNUMBER(DATA!N2132),DATA!N2132,"n/a")</f>
        <v>2.2253790000000002</v>
      </c>
      <c r="L3421" s="79">
        <f>+IF(ISNUMBER(DATA!O2132),DATA!O2132,"n/a")</f>
        <v>0.15860399999999999</v>
      </c>
      <c r="M3421" s="68"/>
      <c r="N3421" s="68"/>
      <c r="O3421" s="68"/>
      <c r="P3421" s="68"/>
      <c r="Q3421" s="68"/>
      <c r="S3421" s="72"/>
      <c r="U3421" s="72"/>
      <c r="W3421" s="72"/>
      <c r="Y3421" s="72"/>
    </row>
    <row r="3422" spans="1:25" s="71" customFormat="1" x14ac:dyDescent="0.2">
      <c r="A3422" s="68" t="s">
        <v>11</v>
      </c>
      <c r="B3422" s="68" t="s">
        <v>24</v>
      </c>
      <c r="C3422" s="68" t="s">
        <v>26</v>
      </c>
      <c r="D3422" s="68" t="s">
        <v>352</v>
      </c>
      <c r="E3422" s="89">
        <f>+IF(ISNUMBER(DATA!H2133),DATA!H2133,"n/a")</f>
        <v>2.8739919999999999</v>
      </c>
      <c r="F3422" s="79">
        <f>+IF(ISNUMBER(DATA!I2133),DATA!I2133,"n/a")</f>
        <v>0.236675</v>
      </c>
      <c r="G3422" s="89">
        <f>+IF(ISNUMBER(DATA!J2133),DATA!J2133,"n/a")</f>
        <v>2.7706629999999999</v>
      </c>
      <c r="H3422" s="79">
        <f>+IF(ISNUMBER(DATA!K2133),DATA!K2133,"n/a")</f>
        <v>0.164664</v>
      </c>
      <c r="I3422" s="89">
        <f>+IF(ISNUMBER(DATA!L2133),DATA!L2133,"n/a")</f>
        <v>2.744599</v>
      </c>
      <c r="J3422" s="79">
        <f>+IF(ISNUMBER(DATA!M2133),DATA!M2133,"n/a")</f>
        <v>0.17741499999999999</v>
      </c>
      <c r="K3422" s="89">
        <f>+IF(ISNUMBER(DATA!N2133),DATA!N2133,"n/a")</f>
        <v>2.7018239999999998</v>
      </c>
      <c r="L3422" s="79">
        <f>+IF(ISNUMBER(DATA!O2133),DATA!O2133,"n/a")</f>
        <v>0.18402199999999999</v>
      </c>
      <c r="M3422" s="68"/>
      <c r="N3422" s="68"/>
      <c r="O3422" s="68"/>
      <c r="P3422" s="68"/>
      <c r="Q3422" s="68"/>
      <c r="S3422" s="72"/>
      <c r="U3422" s="72"/>
      <c r="W3422" s="72"/>
      <c r="Y3422" s="72"/>
    </row>
    <row r="3423" spans="1:25" x14ac:dyDescent="0.2">
      <c r="E3423" s="102"/>
      <c r="F3423" s="104"/>
      <c r="G3423" s="102"/>
      <c r="H3423" s="104"/>
      <c r="I3423" s="102"/>
      <c r="J3423" s="104"/>
      <c r="K3423" s="102"/>
      <c r="L3423" s="104"/>
    </row>
    <row r="3424" spans="1:25" s="71" customFormat="1" x14ac:dyDescent="0.2">
      <c r="A3424" s="68" t="s">
        <v>27</v>
      </c>
      <c r="B3424" s="68" t="s">
        <v>24</v>
      </c>
      <c r="C3424" s="68" t="s">
        <v>0</v>
      </c>
      <c r="D3424" s="68" t="s">
        <v>278</v>
      </c>
      <c r="E3424" s="78">
        <f>+IF(ISNUMBER(DATA!H4217),DATA!H4217,"n/a")</f>
        <v>60186.82</v>
      </c>
      <c r="F3424" s="79">
        <f>+IF(ISNUMBER(DATA!I4217),DATA!I4217,"n/a")</f>
        <v>0.54700199999999999</v>
      </c>
      <c r="G3424" s="78">
        <f>+IF(ISNUMBER(DATA!J4217),DATA!J4217,"n/a")</f>
        <v>189142.32</v>
      </c>
      <c r="H3424" s="79">
        <f>+IF(ISNUMBER(DATA!K4217),DATA!K4217,"n/a")</f>
        <v>0.28868899999999997</v>
      </c>
      <c r="I3424" s="78">
        <f>+IF(ISNUMBER(DATA!L4217),DATA!L4217,"n/a")</f>
        <v>392524.81</v>
      </c>
      <c r="J3424" s="79">
        <f>+IF(ISNUMBER(DATA!M4217),DATA!M4217,"n/a")</f>
        <v>0.23184099999999999</v>
      </c>
      <c r="K3424" s="78">
        <f>+IF(ISNUMBER(DATA!N4217),DATA!N4217,"n/a")</f>
        <v>761590.39</v>
      </c>
      <c r="L3424" s="79">
        <f>+IF(ISNUMBER(DATA!O4217),DATA!O4217,"n/a")</f>
        <v>0.228797</v>
      </c>
      <c r="M3424" s="68"/>
      <c r="N3424" s="68"/>
      <c r="O3424" s="68"/>
      <c r="P3424" s="68"/>
      <c r="Q3424" s="68"/>
      <c r="S3424" s="72"/>
      <c r="U3424" s="72"/>
      <c r="W3424" s="72"/>
      <c r="Y3424" s="72"/>
    </row>
    <row r="3425" spans="1:25" s="71" customFormat="1" x14ac:dyDescent="0.2">
      <c r="A3425" s="68" t="s">
        <v>27</v>
      </c>
      <c r="B3425" s="68" t="s">
        <v>24</v>
      </c>
      <c r="C3425" s="68" t="s">
        <v>0</v>
      </c>
      <c r="D3425" s="68" t="s">
        <v>279</v>
      </c>
      <c r="E3425" s="78">
        <f>+IF(ISNUMBER(DATA!H4218),DATA!H4218,"n/a")</f>
        <v>105611.81</v>
      </c>
      <c r="F3425" s="79">
        <f>+IF(ISNUMBER(DATA!I4218),DATA!I4218,"n/a")</f>
        <v>9.9220000000000003E-3</v>
      </c>
      <c r="G3425" s="78">
        <f>+IF(ISNUMBER(DATA!J4218),DATA!J4218,"n/a")</f>
        <v>352587.39</v>
      </c>
      <c r="H3425" s="79">
        <f>+IF(ISNUMBER(DATA!K4218),DATA!K4218,"n/a")</f>
        <v>4.9430000000000003E-3</v>
      </c>
      <c r="I3425" s="78">
        <f>+IF(ISNUMBER(DATA!L4218),DATA!L4218,"n/a")</f>
        <v>734672.28</v>
      </c>
      <c r="J3425" s="79">
        <f>+IF(ISNUMBER(DATA!M4218),DATA!M4218,"n/a")</f>
        <v>8.2504999999999995E-2</v>
      </c>
      <c r="K3425" s="78">
        <f>+IF(ISNUMBER(DATA!N4218),DATA!N4218,"n/a")</f>
        <v>1479355.71</v>
      </c>
      <c r="L3425" s="79">
        <f>+IF(ISNUMBER(DATA!O4218),DATA!O4218,"n/a")</f>
        <v>0.12917899999999999</v>
      </c>
      <c r="M3425" s="68"/>
      <c r="N3425" s="68"/>
      <c r="O3425" s="68"/>
      <c r="P3425" s="68"/>
      <c r="Q3425" s="68"/>
      <c r="S3425" s="72"/>
      <c r="U3425" s="72"/>
      <c r="W3425" s="72"/>
      <c r="Y3425" s="72"/>
    </row>
    <row r="3426" spans="1:25" s="71" customFormat="1" x14ac:dyDescent="0.2">
      <c r="A3426" s="68" t="s">
        <v>27</v>
      </c>
      <c r="B3426" s="68" t="s">
        <v>24</v>
      </c>
      <c r="C3426" s="68" t="s">
        <v>0</v>
      </c>
      <c r="D3426" s="68" t="s">
        <v>280</v>
      </c>
      <c r="E3426" s="78">
        <f>+IF(ISNUMBER(DATA!H4219),DATA!H4219,"n/a")</f>
        <v>188963.9</v>
      </c>
      <c r="F3426" s="79">
        <f>+IF(ISNUMBER(DATA!I4219),DATA!I4219,"n/a")</f>
        <v>-9.9992999999999999E-2</v>
      </c>
      <c r="G3426" s="78">
        <f>+IF(ISNUMBER(DATA!J4219),DATA!J4219,"n/a")</f>
        <v>621796.15</v>
      </c>
      <c r="H3426" s="79">
        <f>+IF(ISNUMBER(DATA!K4219),DATA!K4219,"n/a")</f>
        <v>-0.16381200000000001</v>
      </c>
      <c r="I3426" s="78">
        <f>+IF(ISNUMBER(DATA!L4219),DATA!L4219,"n/a")</f>
        <v>1296488.42</v>
      </c>
      <c r="J3426" s="79">
        <f>+IF(ISNUMBER(DATA!M4219),DATA!M4219,"n/a")</f>
        <v>-0.156253</v>
      </c>
      <c r="K3426" s="78">
        <f>+IF(ISNUMBER(DATA!N4219),DATA!N4219,"n/a")</f>
        <v>3001879.95</v>
      </c>
      <c r="L3426" s="79">
        <f>+IF(ISNUMBER(DATA!O4219),DATA!O4219,"n/a")</f>
        <v>-1.1561E-2</v>
      </c>
      <c r="M3426" s="68"/>
      <c r="N3426" s="68"/>
      <c r="O3426" s="68"/>
      <c r="P3426" s="68"/>
      <c r="Q3426" s="68"/>
      <c r="S3426" s="72"/>
      <c r="U3426" s="72"/>
      <c r="W3426" s="72"/>
      <c r="Y3426" s="72"/>
    </row>
    <row r="3427" spans="1:25" s="71" customFormat="1" x14ac:dyDescent="0.2">
      <c r="A3427" s="68" t="s">
        <v>27</v>
      </c>
      <c r="B3427" s="68" t="s">
        <v>24</v>
      </c>
      <c r="C3427" s="68" t="s">
        <v>0</v>
      </c>
      <c r="D3427" s="68" t="s">
        <v>281</v>
      </c>
      <c r="E3427" s="78">
        <f>+IF(ISNUMBER(DATA!H4220),DATA!H4220,"n/a")</f>
        <v>79311.429999999993</v>
      </c>
      <c r="F3427" s="79">
        <f>+IF(ISNUMBER(DATA!I4220),DATA!I4220,"n/a")</f>
        <v>0.110781</v>
      </c>
      <c r="G3427" s="78">
        <f>+IF(ISNUMBER(DATA!J4220),DATA!J4220,"n/a")</f>
        <v>271869.18</v>
      </c>
      <c r="H3427" s="79">
        <f>+IF(ISNUMBER(DATA!K4220),DATA!K4220,"n/a")</f>
        <v>0.115413</v>
      </c>
      <c r="I3427" s="78">
        <f>+IF(ISNUMBER(DATA!L4220),DATA!L4220,"n/a")</f>
        <v>565247.56000000006</v>
      </c>
      <c r="J3427" s="79">
        <f>+IF(ISNUMBER(DATA!M4220),DATA!M4220,"n/a")</f>
        <v>0.21987799999999999</v>
      </c>
      <c r="K3427" s="78">
        <f>+IF(ISNUMBER(DATA!N4220),DATA!N4220,"n/a")</f>
        <v>1086464.77</v>
      </c>
      <c r="L3427" s="79">
        <f>+IF(ISNUMBER(DATA!O4220),DATA!O4220,"n/a")</f>
        <v>0.242919</v>
      </c>
      <c r="M3427" s="68"/>
      <c r="N3427" s="68"/>
      <c r="O3427" s="68"/>
      <c r="P3427" s="68"/>
      <c r="Q3427" s="68"/>
      <c r="S3427" s="72"/>
      <c r="U3427" s="72"/>
      <c r="W3427" s="72"/>
      <c r="Y3427" s="72"/>
    </row>
    <row r="3428" spans="1:25" s="71" customFormat="1" x14ac:dyDescent="0.2">
      <c r="A3428" s="68" t="s">
        <v>27</v>
      </c>
      <c r="B3428" s="68" t="s">
        <v>24</v>
      </c>
      <c r="C3428" s="68" t="s">
        <v>0</v>
      </c>
      <c r="D3428" s="68" t="s">
        <v>282</v>
      </c>
      <c r="E3428" s="78">
        <f>+IF(ISNUMBER(DATA!H4221),DATA!H4221,"n/a")</f>
        <v>195353.8</v>
      </c>
      <c r="F3428" s="79">
        <f>+IF(ISNUMBER(DATA!I4221),DATA!I4221,"n/a")</f>
        <v>-9.6844E-2</v>
      </c>
      <c r="G3428" s="78">
        <f>+IF(ISNUMBER(DATA!J4221),DATA!J4221,"n/a")</f>
        <v>668239.27</v>
      </c>
      <c r="H3428" s="79">
        <f>+IF(ISNUMBER(DATA!K4221),DATA!K4221,"n/a")</f>
        <v>-8.7889999999999996E-2</v>
      </c>
      <c r="I3428" s="78">
        <f>+IF(ISNUMBER(DATA!L4221),DATA!L4221,"n/a")</f>
        <v>1329020.3700000001</v>
      </c>
      <c r="J3428" s="79">
        <f>+IF(ISNUMBER(DATA!M4221),DATA!M4221,"n/a")</f>
        <v>-5.7098999999999997E-2</v>
      </c>
      <c r="K3428" s="78">
        <f>+IF(ISNUMBER(DATA!N4221),DATA!N4221,"n/a")</f>
        <v>2950355.21</v>
      </c>
      <c r="L3428" s="79">
        <f>+IF(ISNUMBER(DATA!O4221),DATA!O4221,"n/a")</f>
        <v>0.101919</v>
      </c>
      <c r="M3428" s="68"/>
      <c r="N3428" s="68"/>
      <c r="O3428" s="68"/>
      <c r="P3428" s="68"/>
      <c r="Q3428" s="68"/>
      <c r="S3428" s="72"/>
      <c r="U3428" s="72"/>
      <c r="W3428" s="72"/>
      <c r="Y3428" s="72"/>
    </row>
    <row r="3429" spans="1:25" s="71" customFormat="1" x14ac:dyDescent="0.2">
      <c r="A3429" s="68" t="s">
        <v>27</v>
      </c>
      <c r="B3429" s="68" t="s">
        <v>24</v>
      </c>
      <c r="C3429" s="68" t="s">
        <v>0</v>
      </c>
      <c r="D3429" s="68" t="s">
        <v>283</v>
      </c>
      <c r="E3429" s="78">
        <f>+IF(ISNUMBER(DATA!H4222),DATA!H4222,"n/a")</f>
        <v>94171.44</v>
      </c>
      <c r="F3429" s="79">
        <f>+IF(ISNUMBER(DATA!I4222),DATA!I4222,"n/a")</f>
        <v>-4.57E-4</v>
      </c>
      <c r="G3429" s="78">
        <f>+IF(ISNUMBER(DATA!J4222),DATA!J4222,"n/a")</f>
        <v>329340.79999999999</v>
      </c>
      <c r="H3429" s="79">
        <f>+IF(ISNUMBER(DATA!K4222),DATA!K4222,"n/a")</f>
        <v>-4.1285000000000002E-2</v>
      </c>
      <c r="I3429" s="78">
        <f>+IF(ISNUMBER(DATA!L4222),DATA!L4222,"n/a")</f>
        <v>666678.32999999996</v>
      </c>
      <c r="J3429" s="79">
        <f>+IF(ISNUMBER(DATA!M4222),DATA!M4222,"n/a")</f>
        <v>7.9319999999999998E-3</v>
      </c>
      <c r="K3429" s="78">
        <f>+IF(ISNUMBER(DATA!N4222),DATA!N4222,"n/a")</f>
        <v>1364826.99</v>
      </c>
      <c r="L3429" s="79">
        <f>+IF(ISNUMBER(DATA!O4222),DATA!O4222,"n/a")</f>
        <v>8.7353E-2</v>
      </c>
      <c r="M3429" s="68"/>
      <c r="N3429" s="68"/>
      <c r="O3429" s="68"/>
      <c r="P3429" s="68"/>
      <c r="Q3429" s="68"/>
      <c r="S3429" s="72"/>
      <c r="U3429" s="72"/>
      <c r="W3429" s="72"/>
      <c r="Y3429" s="72"/>
    </row>
    <row r="3430" spans="1:25" s="71" customFormat="1" x14ac:dyDescent="0.2">
      <c r="A3430" s="68" t="s">
        <v>27</v>
      </c>
      <c r="B3430" s="68" t="s">
        <v>24</v>
      </c>
      <c r="C3430" s="68" t="s">
        <v>0</v>
      </c>
      <c r="D3430" s="68" t="s">
        <v>284</v>
      </c>
      <c r="E3430" s="78">
        <f>+IF(ISNUMBER(DATA!H4223),DATA!H4223,"n/a")</f>
        <v>58784.28</v>
      </c>
      <c r="F3430" s="79">
        <f>+IF(ISNUMBER(DATA!I4223),DATA!I4223,"n/a")</f>
        <v>0.53425</v>
      </c>
      <c r="G3430" s="78">
        <f>+IF(ISNUMBER(DATA!J4223),DATA!J4223,"n/a")</f>
        <v>182228.02</v>
      </c>
      <c r="H3430" s="79">
        <f>+IF(ISNUMBER(DATA!K4223),DATA!K4223,"n/a")</f>
        <v>0.41806599999999999</v>
      </c>
      <c r="I3430" s="78">
        <f>+IF(ISNUMBER(DATA!L4223),DATA!L4223,"n/a")</f>
        <v>347462.27</v>
      </c>
      <c r="J3430" s="79">
        <f>+IF(ISNUMBER(DATA!M4223),DATA!M4223,"n/a")</f>
        <v>0.45591399999999999</v>
      </c>
      <c r="K3430" s="78">
        <f>+IF(ISNUMBER(DATA!N4223),DATA!N4223,"n/a")</f>
        <v>669496.42000000004</v>
      </c>
      <c r="L3430" s="79">
        <f>+IF(ISNUMBER(DATA!O4223),DATA!O4223,"n/a")</f>
        <v>0.59133000000000002</v>
      </c>
      <c r="M3430" s="68"/>
      <c r="N3430" s="68"/>
      <c r="O3430" s="68"/>
      <c r="P3430" s="68"/>
      <c r="Q3430" s="68"/>
      <c r="S3430" s="72"/>
      <c r="U3430" s="72"/>
      <c r="W3430" s="72"/>
      <c r="Y3430" s="72"/>
    </row>
    <row r="3431" spans="1:25" s="71" customFormat="1" x14ac:dyDescent="0.2">
      <c r="A3431" s="68" t="s">
        <v>27</v>
      </c>
      <c r="B3431" s="68" t="s">
        <v>24</v>
      </c>
      <c r="C3431" s="68" t="s">
        <v>0</v>
      </c>
      <c r="D3431" s="68" t="s">
        <v>285</v>
      </c>
      <c r="E3431" s="78">
        <f>+IF(ISNUMBER(DATA!H4224),DATA!H4224,"n/a")</f>
        <v>125667.32</v>
      </c>
      <c r="F3431" s="79">
        <f>+IF(ISNUMBER(DATA!I4224),DATA!I4224,"n/a")</f>
        <v>6.6422999999999996E-2</v>
      </c>
      <c r="G3431" s="78">
        <f>+IF(ISNUMBER(DATA!J4224),DATA!J4224,"n/a")</f>
        <v>445211.25</v>
      </c>
      <c r="H3431" s="79">
        <f>+IF(ISNUMBER(DATA!K4224),DATA!K4224,"n/a")</f>
        <v>5.5369000000000002E-2</v>
      </c>
      <c r="I3431" s="78">
        <f>+IF(ISNUMBER(DATA!L4224),DATA!L4224,"n/a")</f>
        <v>1005470.21</v>
      </c>
      <c r="J3431" s="79">
        <f>+IF(ISNUMBER(DATA!M4224),DATA!M4224,"n/a")</f>
        <v>0.16365299999999999</v>
      </c>
      <c r="K3431" s="78">
        <f>+IF(ISNUMBER(DATA!N4224),DATA!N4224,"n/a")</f>
        <v>2031711.36</v>
      </c>
      <c r="L3431" s="79">
        <f>+IF(ISNUMBER(DATA!O4224),DATA!O4224,"n/a")</f>
        <v>0.18374499999999999</v>
      </c>
      <c r="M3431" s="68"/>
      <c r="N3431" s="68"/>
      <c r="O3431" s="68"/>
      <c r="P3431" s="68"/>
      <c r="Q3431" s="68"/>
      <c r="S3431" s="72"/>
      <c r="U3431" s="72"/>
      <c r="W3431" s="72"/>
      <c r="Y3431" s="72"/>
    </row>
    <row r="3432" spans="1:25" s="71" customFormat="1" x14ac:dyDescent="0.2">
      <c r="A3432" s="68" t="s">
        <v>27</v>
      </c>
      <c r="B3432" s="68" t="s">
        <v>24</v>
      </c>
      <c r="C3432" s="68" t="s">
        <v>0</v>
      </c>
      <c r="D3432" s="68" t="s">
        <v>286</v>
      </c>
      <c r="E3432" s="78">
        <f>+IF(ISNUMBER(DATA!H4225),DATA!H4225,"n/a")</f>
        <v>80050.94</v>
      </c>
      <c r="F3432" s="79">
        <f>+IF(ISNUMBER(DATA!I4225),DATA!I4225,"n/a")</f>
        <v>0.28976499999999999</v>
      </c>
      <c r="G3432" s="78">
        <f>+IF(ISNUMBER(DATA!J4225),DATA!J4225,"n/a")</f>
        <v>271457.89</v>
      </c>
      <c r="H3432" s="79">
        <f>+IF(ISNUMBER(DATA!K4225),DATA!K4225,"n/a")</f>
        <v>0.20904400000000001</v>
      </c>
      <c r="I3432" s="78">
        <f>+IF(ISNUMBER(DATA!L4225),DATA!L4225,"n/a")</f>
        <v>538229.28</v>
      </c>
      <c r="J3432" s="79">
        <f>+IF(ISNUMBER(DATA!M4225),DATA!M4225,"n/a")</f>
        <v>0.20272999999999999</v>
      </c>
      <c r="K3432" s="78">
        <f>+IF(ISNUMBER(DATA!N4225),DATA!N4225,"n/a")</f>
        <v>1040026.31</v>
      </c>
      <c r="L3432" s="79">
        <f>+IF(ISNUMBER(DATA!O4225),DATA!O4225,"n/a")</f>
        <v>0.26563500000000001</v>
      </c>
      <c r="M3432" s="68"/>
      <c r="N3432" s="68"/>
      <c r="O3432" s="68"/>
      <c r="P3432" s="68"/>
      <c r="Q3432" s="68"/>
      <c r="S3432" s="72"/>
      <c r="U3432" s="72"/>
      <c r="W3432" s="72"/>
      <c r="Y3432" s="72"/>
    </row>
    <row r="3433" spans="1:25" s="71" customFormat="1" x14ac:dyDescent="0.2">
      <c r="A3433" s="68" t="s">
        <v>27</v>
      </c>
      <c r="B3433" s="68" t="s">
        <v>24</v>
      </c>
      <c r="C3433" s="68" t="s">
        <v>0</v>
      </c>
      <c r="D3433" s="68" t="s">
        <v>287</v>
      </c>
      <c r="E3433" s="78">
        <f>+IF(ISNUMBER(DATA!H4226),DATA!H4226,"n/a")</f>
        <v>46619.21</v>
      </c>
      <c r="F3433" s="79">
        <f>+IF(ISNUMBER(DATA!I4226),DATA!I4226,"n/a")</f>
        <v>0.24657100000000001</v>
      </c>
      <c r="G3433" s="78">
        <f>+IF(ISNUMBER(DATA!J4226),DATA!J4226,"n/a")</f>
        <v>189385.48</v>
      </c>
      <c r="H3433" s="79">
        <f>+IF(ISNUMBER(DATA!K4226),DATA!K4226,"n/a")</f>
        <v>0.23583599999999999</v>
      </c>
      <c r="I3433" s="78">
        <f>+IF(ISNUMBER(DATA!L4226),DATA!L4226,"n/a")</f>
        <v>360067.18</v>
      </c>
      <c r="J3433" s="79">
        <f>+IF(ISNUMBER(DATA!M4226),DATA!M4226,"n/a")</f>
        <v>0.28398099999999998</v>
      </c>
      <c r="K3433" s="78">
        <f>+IF(ISNUMBER(DATA!N4226),DATA!N4226,"n/a")</f>
        <v>692188.68</v>
      </c>
      <c r="L3433" s="79">
        <f>+IF(ISNUMBER(DATA!O4226),DATA!O4226,"n/a")</f>
        <v>0.360045</v>
      </c>
      <c r="M3433" s="68"/>
      <c r="N3433" s="68"/>
      <c r="O3433" s="68"/>
      <c r="P3433" s="68"/>
      <c r="Q3433" s="68"/>
      <c r="S3433" s="72"/>
      <c r="U3433" s="72"/>
      <c r="W3433" s="72"/>
      <c r="Y3433" s="72"/>
    </row>
    <row r="3434" spans="1:25" s="71" customFormat="1" x14ac:dyDescent="0.2">
      <c r="A3434" s="68" t="s">
        <v>27</v>
      </c>
      <c r="B3434" s="68" t="s">
        <v>24</v>
      </c>
      <c r="C3434" s="68" t="s">
        <v>0</v>
      </c>
      <c r="D3434" s="68" t="s">
        <v>288</v>
      </c>
      <c r="E3434" s="78">
        <f>+IF(ISNUMBER(DATA!H4227),DATA!H4227,"n/a")</f>
        <v>49027.28</v>
      </c>
      <c r="F3434" s="79">
        <f>+IF(ISNUMBER(DATA!I4227),DATA!I4227,"n/a")</f>
        <v>0.150533</v>
      </c>
      <c r="G3434" s="78">
        <f>+IF(ISNUMBER(DATA!J4227),DATA!J4227,"n/a")</f>
        <v>180483.01</v>
      </c>
      <c r="H3434" s="79">
        <f>+IF(ISNUMBER(DATA!K4227),DATA!K4227,"n/a")</f>
        <v>0.13716300000000001</v>
      </c>
      <c r="I3434" s="78">
        <f>+IF(ISNUMBER(DATA!L4227),DATA!L4227,"n/a")</f>
        <v>373050.42</v>
      </c>
      <c r="J3434" s="79">
        <f>+IF(ISNUMBER(DATA!M4227),DATA!M4227,"n/a")</f>
        <v>0.22236600000000001</v>
      </c>
      <c r="K3434" s="78">
        <f>+IF(ISNUMBER(DATA!N4227),DATA!N4227,"n/a")</f>
        <v>712485.69</v>
      </c>
      <c r="L3434" s="79">
        <f>+IF(ISNUMBER(DATA!O4227),DATA!O4227,"n/a")</f>
        <v>0.31259700000000001</v>
      </c>
      <c r="M3434" s="68"/>
      <c r="N3434" s="68"/>
      <c r="O3434" s="68"/>
      <c r="P3434" s="68"/>
      <c r="Q3434" s="68"/>
      <c r="S3434" s="72"/>
      <c r="U3434" s="72"/>
      <c r="W3434" s="72"/>
      <c r="Y3434" s="72"/>
    </row>
    <row r="3435" spans="1:25" s="71" customFormat="1" x14ac:dyDescent="0.2">
      <c r="A3435" s="68" t="s">
        <v>27</v>
      </c>
      <c r="B3435" s="68" t="s">
        <v>24</v>
      </c>
      <c r="C3435" s="68" t="s">
        <v>0</v>
      </c>
      <c r="D3435" s="68" t="s">
        <v>289</v>
      </c>
      <c r="E3435" s="78">
        <f>+IF(ISNUMBER(DATA!H4228),DATA!H4228,"n/a")</f>
        <v>152353.82</v>
      </c>
      <c r="F3435" s="79">
        <f>+IF(ISNUMBER(DATA!I4228),DATA!I4228,"n/a")</f>
        <v>0.28624699999999997</v>
      </c>
      <c r="G3435" s="78">
        <f>+IF(ISNUMBER(DATA!J4228),DATA!J4228,"n/a")</f>
        <v>512195.07</v>
      </c>
      <c r="H3435" s="79">
        <f>+IF(ISNUMBER(DATA!K4228),DATA!K4228,"n/a")</f>
        <v>0.308425</v>
      </c>
      <c r="I3435" s="78">
        <f>+IF(ISNUMBER(DATA!L4228),DATA!L4228,"n/a")</f>
        <v>1046251.27</v>
      </c>
      <c r="J3435" s="79">
        <f>+IF(ISNUMBER(DATA!M4228),DATA!M4228,"n/a")</f>
        <v>0.34615699999999999</v>
      </c>
      <c r="K3435" s="78">
        <f>+IF(ISNUMBER(DATA!N4228),DATA!N4228,"n/a")</f>
        <v>1960395.71</v>
      </c>
      <c r="L3435" s="79">
        <f>+IF(ISNUMBER(DATA!O4228),DATA!O4228,"n/a")</f>
        <v>0.32277600000000001</v>
      </c>
      <c r="M3435" s="68"/>
      <c r="N3435" s="68"/>
      <c r="O3435" s="68"/>
      <c r="P3435" s="68"/>
      <c r="Q3435" s="68"/>
      <c r="S3435" s="72"/>
      <c r="U3435" s="72"/>
      <c r="W3435" s="72"/>
      <c r="Y3435" s="72"/>
    </row>
    <row r="3436" spans="1:25" s="71" customFormat="1" x14ac:dyDescent="0.2">
      <c r="A3436" s="68" t="s">
        <v>27</v>
      </c>
      <c r="B3436" s="68" t="s">
        <v>24</v>
      </c>
      <c r="C3436" s="68" t="s">
        <v>0</v>
      </c>
      <c r="D3436" s="68" t="s">
        <v>290</v>
      </c>
      <c r="E3436" s="78">
        <f>+IF(ISNUMBER(DATA!H4229),DATA!H4229,"n/a")</f>
        <v>157200.79</v>
      </c>
      <c r="F3436" s="79">
        <f>+IF(ISNUMBER(DATA!I4229),DATA!I4229,"n/a")</f>
        <v>0.22487699999999999</v>
      </c>
      <c r="G3436" s="78">
        <f>+IF(ISNUMBER(DATA!J4229),DATA!J4229,"n/a")</f>
        <v>512204.09</v>
      </c>
      <c r="H3436" s="79">
        <f>+IF(ISNUMBER(DATA!K4229),DATA!K4229,"n/a")</f>
        <v>0.17125299999999999</v>
      </c>
      <c r="I3436" s="78">
        <f>+IF(ISNUMBER(DATA!L4229),DATA!L4229,"n/a")</f>
        <v>1028471.81</v>
      </c>
      <c r="J3436" s="79">
        <f>+IF(ISNUMBER(DATA!M4229),DATA!M4229,"n/a")</f>
        <v>0.12653900000000001</v>
      </c>
      <c r="K3436" s="78">
        <f>+IF(ISNUMBER(DATA!N4229),DATA!N4229,"n/a")</f>
        <v>1966322.12</v>
      </c>
      <c r="L3436" s="79">
        <f>+IF(ISNUMBER(DATA!O4229),DATA!O4229,"n/a")</f>
        <v>0.12859899999999999</v>
      </c>
      <c r="M3436" s="68"/>
      <c r="N3436" s="68"/>
      <c r="O3436" s="68"/>
      <c r="P3436" s="68"/>
      <c r="Q3436" s="68"/>
      <c r="S3436" s="72"/>
      <c r="U3436" s="72"/>
      <c r="W3436" s="72"/>
      <c r="Y3436" s="72"/>
    </row>
    <row r="3437" spans="1:25" s="71" customFormat="1" x14ac:dyDescent="0.2">
      <c r="A3437" s="68" t="s">
        <v>27</v>
      </c>
      <c r="B3437" s="68" t="s">
        <v>24</v>
      </c>
      <c r="C3437" s="68" t="s">
        <v>0</v>
      </c>
      <c r="D3437" s="68" t="s">
        <v>291</v>
      </c>
      <c r="E3437" s="78">
        <f>+IF(ISNUMBER(DATA!H4230),DATA!H4230,"n/a")</f>
        <v>57376.77</v>
      </c>
      <c r="F3437" s="79">
        <f>+IF(ISNUMBER(DATA!I4230),DATA!I4230,"n/a")</f>
        <v>-1.4010999999999999E-2</v>
      </c>
      <c r="G3437" s="78">
        <f>+IF(ISNUMBER(DATA!J4230),DATA!J4230,"n/a")</f>
        <v>201809.59</v>
      </c>
      <c r="H3437" s="79">
        <f>+IF(ISNUMBER(DATA!K4230),DATA!K4230,"n/a")</f>
        <v>-5.9012000000000002E-2</v>
      </c>
      <c r="I3437" s="78">
        <f>+IF(ISNUMBER(DATA!L4230),DATA!L4230,"n/a")</f>
        <v>461778.9</v>
      </c>
      <c r="J3437" s="79">
        <f>+IF(ISNUMBER(DATA!M4230),DATA!M4230,"n/a")</f>
        <v>6.9516999999999995E-2</v>
      </c>
      <c r="K3437" s="78">
        <f>+IF(ISNUMBER(DATA!N4230),DATA!N4230,"n/a")</f>
        <v>933226.15</v>
      </c>
      <c r="L3437" s="79">
        <f>+IF(ISNUMBER(DATA!O4230),DATA!O4230,"n/a")</f>
        <v>0.17965200000000001</v>
      </c>
      <c r="M3437" s="68"/>
      <c r="N3437" s="68"/>
      <c r="O3437" s="68"/>
      <c r="P3437" s="68"/>
      <c r="Q3437" s="68"/>
      <c r="S3437" s="72"/>
      <c r="U3437" s="72"/>
      <c r="W3437" s="72"/>
      <c r="Y3437" s="72"/>
    </row>
    <row r="3438" spans="1:25" s="71" customFormat="1" x14ac:dyDescent="0.2">
      <c r="A3438" s="68" t="s">
        <v>27</v>
      </c>
      <c r="B3438" s="68" t="s">
        <v>24</v>
      </c>
      <c r="C3438" s="68" t="s">
        <v>0</v>
      </c>
      <c r="D3438" s="68" t="s">
        <v>292</v>
      </c>
      <c r="E3438" s="78">
        <f>+IF(ISNUMBER(DATA!H4231),DATA!H4231,"n/a")</f>
        <v>22703.22</v>
      </c>
      <c r="F3438" s="79">
        <f>+IF(ISNUMBER(DATA!I4231),DATA!I4231,"n/a")</f>
        <v>0.14583599999999999</v>
      </c>
      <c r="G3438" s="78">
        <f>+IF(ISNUMBER(DATA!J4231),DATA!J4231,"n/a")</f>
        <v>77366.080000000002</v>
      </c>
      <c r="H3438" s="79">
        <f>+IF(ISNUMBER(DATA!K4231),DATA!K4231,"n/a")</f>
        <v>7.8183000000000002E-2</v>
      </c>
      <c r="I3438" s="78">
        <f>+IF(ISNUMBER(DATA!L4231),DATA!L4231,"n/a")</f>
        <v>163982.51999999999</v>
      </c>
      <c r="J3438" s="79">
        <f>+IF(ISNUMBER(DATA!M4231),DATA!M4231,"n/a")</f>
        <v>0.17632500000000001</v>
      </c>
      <c r="K3438" s="78">
        <f>+IF(ISNUMBER(DATA!N4231),DATA!N4231,"n/a")</f>
        <v>304896.18</v>
      </c>
      <c r="L3438" s="79">
        <f>+IF(ISNUMBER(DATA!O4231),DATA!O4231,"n/a")</f>
        <v>0.23613100000000001</v>
      </c>
      <c r="M3438" s="68"/>
      <c r="N3438" s="68"/>
      <c r="O3438" s="68"/>
      <c r="P3438" s="68"/>
      <c r="Q3438" s="68"/>
      <c r="S3438" s="72"/>
      <c r="U3438" s="72"/>
      <c r="W3438" s="72"/>
      <c r="Y3438" s="72"/>
    </row>
    <row r="3439" spans="1:25" s="71" customFormat="1" x14ac:dyDescent="0.2">
      <c r="A3439" s="68" t="s">
        <v>27</v>
      </c>
      <c r="B3439" s="68" t="s">
        <v>24</v>
      </c>
      <c r="C3439" s="68" t="s">
        <v>0</v>
      </c>
      <c r="D3439" s="68" t="s">
        <v>293</v>
      </c>
      <c r="E3439" s="78">
        <f>+IF(ISNUMBER(DATA!H4232),DATA!H4232,"n/a")</f>
        <v>106819.65</v>
      </c>
      <c r="F3439" s="79">
        <f>+IF(ISNUMBER(DATA!I4232),DATA!I4232,"n/a")</f>
        <v>-0.20854800000000001</v>
      </c>
      <c r="G3439" s="78">
        <f>+IF(ISNUMBER(DATA!J4232),DATA!J4232,"n/a")</f>
        <v>369236.59</v>
      </c>
      <c r="H3439" s="79">
        <f>+IF(ISNUMBER(DATA!K4232),DATA!K4232,"n/a")</f>
        <v>-0.240341</v>
      </c>
      <c r="I3439" s="78">
        <f>+IF(ISNUMBER(DATA!L4232),DATA!L4232,"n/a")</f>
        <v>742757.29</v>
      </c>
      <c r="J3439" s="79">
        <f>+IF(ISNUMBER(DATA!M4232),DATA!M4232,"n/a")</f>
        <v>-0.207256</v>
      </c>
      <c r="K3439" s="78">
        <f>+IF(ISNUMBER(DATA!N4232),DATA!N4232,"n/a")</f>
        <v>1742247.55</v>
      </c>
      <c r="L3439" s="79">
        <f>+IF(ISNUMBER(DATA!O4232),DATA!O4232,"n/a")</f>
        <v>-1.0527999999999999E-2</v>
      </c>
      <c r="M3439" s="68"/>
      <c r="N3439" s="68"/>
      <c r="O3439" s="68"/>
      <c r="P3439" s="68"/>
      <c r="Q3439" s="68"/>
      <c r="S3439" s="72"/>
      <c r="U3439" s="72"/>
      <c r="W3439" s="72"/>
      <c r="Y3439" s="72"/>
    </row>
    <row r="3440" spans="1:25" s="71" customFormat="1" x14ac:dyDescent="0.2">
      <c r="A3440" s="68" t="s">
        <v>27</v>
      </c>
      <c r="B3440" s="68" t="s">
        <v>24</v>
      </c>
      <c r="C3440" s="68" t="s">
        <v>0</v>
      </c>
      <c r="D3440" s="68" t="s">
        <v>294</v>
      </c>
      <c r="E3440" s="78">
        <f>+IF(ISNUMBER(DATA!H4233),DATA!H4233,"n/a")</f>
        <v>118561.06</v>
      </c>
      <c r="F3440" s="79">
        <f>+IF(ISNUMBER(DATA!I4233),DATA!I4233,"n/a")</f>
        <v>-0.19358600000000001</v>
      </c>
      <c r="G3440" s="78">
        <f>+IF(ISNUMBER(DATA!J4233),DATA!J4233,"n/a")</f>
        <v>362911.26</v>
      </c>
      <c r="H3440" s="79">
        <f>+IF(ISNUMBER(DATA!K4233),DATA!K4233,"n/a")</f>
        <v>-0.33126699999999998</v>
      </c>
      <c r="I3440" s="78">
        <f>+IF(ISNUMBER(DATA!L4233),DATA!L4233,"n/a")</f>
        <v>768888.33</v>
      </c>
      <c r="J3440" s="79">
        <f>+IF(ISNUMBER(DATA!M4233),DATA!M4233,"n/a")</f>
        <v>-0.29506100000000002</v>
      </c>
      <c r="K3440" s="78">
        <f>+IF(ISNUMBER(DATA!N4233),DATA!N4233,"n/a")</f>
        <v>1807533.84</v>
      </c>
      <c r="L3440" s="79">
        <f>+IF(ISNUMBER(DATA!O4233),DATA!O4233,"n/a")</f>
        <v>-0.11246</v>
      </c>
      <c r="M3440" s="68"/>
      <c r="N3440" s="68"/>
      <c r="O3440" s="68"/>
      <c r="P3440" s="68"/>
      <c r="Q3440" s="68"/>
      <c r="S3440" s="72"/>
      <c r="U3440" s="72"/>
      <c r="W3440" s="72"/>
      <c r="Y3440" s="72"/>
    </row>
    <row r="3441" spans="1:25" s="71" customFormat="1" x14ac:dyDescent="0.2">
      <c r="A3441" s="68" t="s">
        <v>27</v>
      </c>
      <c r="B3441" s="68" t="s">
        <v>24</v>
      </c>
      <c r="C3441" s="68" t="s">
        <v>0</v>
      </c>
      <c r="D3441" s="68" t="s">
        <v>295</v>
      </c>
      <c r="E3441" s="78">
        <f>+IF(ISNUMBER(DATA!H4234),DATA!H4234,"n/a")</f>
        <v>119039.65</v>
      </c>
      <c r="F3441" s="79">
        <f>+IF(ISNUMBER(DATA!I4234),DATA!I4234,"n/a")</f>
        <v>0.28640300000000002</v>
      </c>
      <c r="G3441" s="78">
        <f>+IF(ISNUMBER(DATA!J4234),DATA!J4234,"n/a")</f>
        <v>401819.57</v>
      </c>
      <c r="H3441" s="79">
        <f>+IF(ISNUMBER(DATA!K4234),DATA!K4234,"n/a")</f>
        <v>0.34060600000000002</v>
      </c>
      <c r="I3441" s="78">
        <f>+IF(ISNUMBER(DATA!L4234),DATA!L4234,"n/a")</f>
        <v>824848.86</v>
      </c>
      <c r="J3441" s="79">
        <f>+IF(ISNUMBER(DATA!M4234),DATA!M4234,"n/a")</f>
        <v>0.28270000000000001</v>
      </c>
      <c r="K3441" s="78">
        <f>+IF(ISNUMBER(DATA!N4234),DATA!N4234,"n/a")</f>
        <v>1513474.55</v>
      </c>
      <c r="L3441" s="79">
        <f>+IF(ISNUMBER(DATA!O4234),DATA!O4234,"n/a")</f>
        <v>0.21448999999999999</v>
      </c>
      <c r="M3441" s="68"/>
      <c r="N3441" s="68"/>
      <c r="O3441" s="68"/>
      <c r="P3441" s="68"/>
      <c r="Q3441" s="68"/>
      <c r="S3441" s="72"/>
      <c r="U3441" s="72"/>
      <c r="W3441" s="72"/>
      <c r="Y3441" s="72"/>
    </row>
    <row r="3442" spans="1:25" s="71" customFormat="1" x14ac:dyDescent="0.2">
      <c r="A3442" s="68" t="s">
        <v>27</v>
      </c>
      <c r="B3442" s="68" t="s">
        <v>24</v>
      </c>
      <c r="C3442" s="68" t="s">
        <v>0</v>
      </c>
      <c r="D3442" s="68" t="s">
        <v>296</v>
      </c>
      <c r="E3442" s="78">
        <f>+IF(ISNUMBER(DATA!H4235),DATA!H4235,"n/a")</f>
        <v>54789.62</v>
      </c>
      <c r="F3442" s="79">
        <f>+IF(ISNUMBER(DATA!I4235),DATA!I4235,"n/a")</f>
        <v>0.27683099999999999</v>
      </c>
      <c r="G3442" s="78">
        <f>+IF(ISNUMBER(DATA!J4235),DATA!J4235,"n/a")</f>
        <v>188620.89</v>
      </c>
      <c r="H3442" s="79">
        <f>+IF(ISNUMBER(DATA!K4235),DATA!K4235,"n/a")</f>
        <v>0.21674199999999999</v>
      </c>
      <c r="I3442" s="78">
        <f>+IF(ISNUMBER(DATA!L4235),DATA!L4235,"n/a")</f>
        <v>390501.06</v>
      </c>
      <c r="J3442" s="79">
        <f>+IF(ISNUMBER(DATA!M4235),DATA!M4235,"n/a")</f>
        <v>0.31099599999999999</v>
      </c>
      <c r="K3442" s="78">
        <f>+IF(ISNUMBER(DATA!N4235),DATA!N4235,"n/a")</f>
        <v>729079.89</v>
      </c>
      <c r="L3442" s="79">
        <f>+IF(ISNUMBER(DATA!O4235),DATA!O4235,"n/a")</f>
        <v>0.37603199999999998</v>
      </c>
      <c r="M3442" s="68"/>
      <c r="N3442" s="68"/>
      <c r="O3442" s="68"/>
      <c r="P3442" s="68"/>
      <c r="Q3442" s="68"/>
      <c r="S3442" s="72"/>
      <c r="U3442" s="72"/>
      <c r="W3442" s="72"/>
      <c r="Y3442" s="72"/>
    </row>
    <row r="3443" spans="1:25" s="71" customFormat="1" x14ac:dyDescent="0.2">
      <c r="A3443" s="68" t="s">
        <v>27</v>
      </c>
      <c r="B3443" s="68" t="s">
        <v>24</v>
      </c>
      <c r="C3443" s="68" t="s">
        <v>0</v>
      </c>
      <c r="D3443" s="68" t="s">
        <v>297</v>
      </c>
      <c r="E3443" s="78">
        <f>+IF(ISNUMBER(DATA!H4236),DATA!H4236,"n/a")</f>
        <v>53852.26</v>
      </c>
      <c r="F3443" s="79">
        <f>+IF(ISNUMBER(DATA!I4236),DATA!I4236,"n/a")</f>
        <v>9.1803999999999997E-2</v>
      </c>
      <c r="G3443" s="78">
        <f>+IF(ISNUMBER(DATA!J4236),DATA!J4236,"n/a")</f>
        <v>185987.14</v>
      </c>
      <c r="H3443" s="79">
        <f>+IF(ISNUMBER(DATA!K4236),DATA!K4236,"n/a")</f>
        <v>0.15587599999999999</v>
      </c>
      <c r="I3443" s="78">
        <f>+IF(ISNUMBER(DATA!L4236),DATA!L4236,"n/a")</f>
        <v>395667.75</v>
      </c>
      <c r="J3443" s="79">
        <f>+IF(ISNUMBER(DATA!M4236),DATA!M4236,"n/a")</f>
        <v>0.247252</v>
      </c>
      <c r="K3443" s="78">
        <f>+IF(ISNUMBER(DATA!N4236),DATA!N4236,"n/a")</f>
        <v>779069.56</v>
      </c>
      <c r="L3443" s="79">
        <f>+IF(ISNUMBER(DATA!O4236),DATA!O4236,"n/a")</f>
        <v>0.25274099999999999</v>
      </c>
      <c r="M3443" s="68"/>
      <c r="N3443" s="68"/>
      <c r="O3443" s="68"/>
      <c r="P3443" s="68"/>
      <c r="Q3443" s="68"/>
      <c r="S3443" s="72"/>
      <c r="U3443" s="72"/>
      <c r="W3443" s="72"/>
      <c r="Y3443" s="72"/>
    </row>
    <row r="3444" spans="1:25" s="71" customFormat="1" x14ac:dyDescent="0.2">
      <c r="A3444" s="68" t="s">
        <v>27</v>
      </c>
      <c r="B3444" s="68" t="s">
        <v>24</v>
      </c>
      <c r="C3444" s="68" t="s">
        <v>0</v>
      </c>
      <c r="D3444" s="68" t="s">
        <v>298</v>
      </c>
      <c r="E3444" s="78">
        <f>+IF(ISNUMBER(DATA!H4237),DATA!H4237,"n/a")</f>
        <v>111073.86</v>
      </c>
      <c r="F3444" s="79">
        <f>+IF(ISNUMBER(DATA!I4237),DATA!I4237,"n/a")</f>
        <v>1.4243710000000001</v>
      </c>
      <c r="G3444" s="78">
        <f>+IF(ISNUMBER(DATA!J4237),DATA!J4237,"n/a")</f>
        <v>390305.81</v>
      </c>
      <c r="H3444" s="79">
        <f>+IF(ISNUMBER(DATA!K4237),DATA!K4237,"n/a")</f>
        <v>1.506067</v>
      </c>
      <c r="I3444" s="78">
        <f>+IF(ISNUMBER(DATA!L4237),DATA!L4237,"n/a")</f>
        <v>764977.02</v>
      </c>
      <c r="J3444" s="79">
        <f>+IF(ISNUMBER(DATA!M4237),DATA!M4237,"n/a")</f>
        <v>1.2612190000000001</v>
      </c>
      <c r="K3444" s="78">
        <f>+IF(ISNUMBER(DATA!N4237),DATA!N4237,"n/a")</f>
        <v>1459128.66</v>
      </c>
      <c r="L3444" s="79">
        <f>+IF(ISNUMBER(DATA!O4237),DATA!O4237,"n/a")</f>
        <v>1.1407879999999999</v>
      </c>
      <c r="M3444" s="68"/>
      <c r="N3444" s="68"/>
      <c r="O3444" s="68"/>
      <c r="P3444" s="68"/>
      <c r="Q3444" s="68"/>
      <c r="S3444" s="72"/>
      <c r="U3444" s="72"/>
      <c r="W3444" s="72"/>
      <c r="Y3444" s="72"/>
    </row>
    <row r="3445" spans="1:25" s="71" customFormat="1" x14ac:dyDescent="0.2">
      <c r="A3445" s="68" t="s">
        <v>27</v>
      </c>
      <c r="B3445" s="68" t="s">
        <v>24</v>
      </c>
      <c r="C3445" s="68" t="s">
        <v>0</v>
      </c>
      <c r="D3445" s="68" t="s">
        <v>299</v>
      </c>
      <c r="E3445" s="78">
        <f>+IF(ISNUMBER(DATA!H4238),DATA!H4238,"n/a")</f>
        <v>339544.75</v>
      </c>
      <c r="F3445" s="79">
        <f>+IF(ISNUMBER(DATA!I4238),DATA!I4238,"n/a")</f>
        <v>0.118841</v>
      </c>
      <c r="G3445" s="78">
        <f>+IF(ISNUMBER(DATA!J4238),DATA!J4238,"n/a")</f>
        <v>1111353.49</v>
      </c>
      <c r="H3445" s="79">
        <f>+IF(ISNUMBER(DATA!K4238),DATA!K4238,"n/a")</f>
        <v>7.1537000000000003E-2</v>
      </c>
      <c r="I3445" s="78">
        <f>+IF(ISNUMBER(DATA!L4238),DATA!L4238,"n/a")</f>
        <v>2361928.86</v>
      </c>
      <c r="J3445" s="79">
        <f>+IF(ISNUMBER(DATA!M4238),DATA!M4238,"n/a")</f>
        <v>9.5575999999999994E-2</v>
      </c>
      <c r="K3445" s="78">
        <f>+IF(ISNUMBER(DATA!N4238),DATA!N4238,"n/a")</f>
        <v>4778106.79</v>
      </c>
      <c r="L3445" s="79">
        <f>+IF(ISNUMBER(DATA!O4238),DATA!O4238,"n/a")</f>
        <v>9.4695000000000001E-2</v>
      </c>
      <c r="M3445" s="68"/>
      <c r="N3445" s="68"/>
      <c r="O3445" s="68"/>
      <c r="P3445" s="68"/>
      <c r="Q3445" s="68"/>
      <c r="S3445" s="72"/>
      <c r="U3445" s="72"/>
      <c r="W3445" s="72"/>
      <c r="Y3445" s="72"/>
    </row>
    <row r="3446" spans="1:25" s="71" customFormat="1" x14ac:dyDescent="0.2">
      <c r="A3446" s="68" t="s">
        <v>27</v>
      </c>
      <c r="B3446" s="68" t="s">
        <v>24</v>
      </c>
      <c r="C3446" s="68" t="s">
        <v>0</v>
      </c>
      <c r="D3446" s="68" t="s">
        <v>300</v>
      </c>
      <c r="E3446" s="78">
        <f>+IF(ISNUMBER(DATA!H4239),DATA!H4239,"n/a")</f>
        <v>26911.73</v>
      </c>
      <c r="F3446" s="79">
        <f>+IF(ISNUMBER(DATA!I4239),DATA!I4239,"n/a")</f>
        <v>0.23019100000000001</v>
      </c>
      <c r="G3446" s="78">
        <f>+IF(ISNUMBER(DATA!J4239),DATA!J4239,"n/a")</f>
        <v>88087.2</v>
      </c>
      <c r="H3446" s="79">
        <f>+IF(ISNUMBER(DATA!K4239),DATA!K4239,"n/a")</f>
        <v>0.14659900000000001</v>
      </c>
      <c r="I3446" s="78">
        <f>+IF(ISNUMBER(DATA!L4239),DATA!L4239,"n/a")</f>
        <v>179626.08</v>
      </c>
      <c r="J3446" s="79">
        <f>+IF(ISNUMBER(DATA!M4239),DATA!M4239,"n/a")</f>
        <v>0.136799</v>
      </c>
      <c r="K3446" s="78">
        <f>+IF(ISNUMBER(DATA!N4239),DATA!N4239,"n/a")</f>
        <v>328646.94</v>
      </c>
      <c r="L3446" s="79">
        <f>+IF(ISNUMBER(DATA!O4239),DATA!O4239,"n/a")</f>
        <v>0.147781</v>
      </c>
      <c r="M3446" s="68"/>
      <c r="N3446" s="68"/>
      <c r="O3446" s="68"/>
      <c r="P3446" s="68"/>
      <c r="Q3446" s="68"/>
      <c r="S3446" s="72"/>
      <c r="U3446" s="72"/>
      <c r="W3446" s="72"/>
      <c r="Y3446" s="72"/>
    </row>
    <row r="3447" spans="1:25" s="71" customFormat="1" x14ac:dyDescent="0.2">
      <c r="A3447" s="68" t="s">
        <v>27</v>
      </c>
      <c r="B3447" s="68" t="s">
        <v>24</v>
      </c>
      <c r="C3447" s="68" t="s">
        <v>0</v>
      </c>
      <c r="D3447" s="68" t="s">
        <v>301</v>
      </c>
      <c r="E3447" s="78">
        <f>+IF(ISNUMBER(DATA!H4240),DATA!H4240,"n/a")</f>
        <v>179047.29</v>
      </c>
      <c r="F3447" s="79">
        <f>+IF(ISNUMBER(DATA!I4240),DATA!I4240,"n/a")</f>
        <v>0.12754199999999999</v>
      </c>
      <c r="G3447" s="78">
        <f>+IF(ISNUMBER(DATA!J4240),DATA!J4240,"n/a")</f>
        <v>594650.02</v>
      </c>
      <c r="H3447" s="79">
        <f>+IF(ISNUMBER(DATA!K4240),DATA!K4240,"n/a")</f>
        <v>0.16969899999999999</v>
      </c>
      <c r="I3447" s="78">
        <f>+IF(ISNUMBER(DATA!L4240),DATA!L4240,"n/a")</f>
        <v>1239802.2</v>
      </c>
      <c r="J3447" s="79">
        <f>+IF(ISNUMBER(DATA!M4240),DATA!M4240,"n/a")</f>
        <v>0.23563100000000001</v>
      </c>
      <c r="K3447" s="78">
        <f>+IF(ISNUMBER(DATA!N4240),DATA!N4240,"n/a")</f>
        <v>2471633.91</v>
      </c>
      <c r="L3447" s="79">
        <f>+IF(ISNUMBER(DATA!O4240),DATA!O4240,"n/a")</f>
        <v>0.21726599999999999</v>
      </c>
      <c r="M3447" s="68"/>
      <c r="N3447" s="68"/>
      <c r="O3447" s="68"/>
      <c r="P3447" s="68"/>
      <c r="Q3447" s="68"/>
      <c r="S3447" s="72"/>
      <c r="U3447" s="72"/>
      <c r="W3447" s="72"/>
      <c r="Y3447" s="72"/>
    </row>
    <row r="3448" spans="1:25" s="71" customFormat="1" x14ac:dyDescent="0.2">
      <c r="A3448" s="68" t="s">
        <v>27</v>
      </c>
      <c r="B3448" s="68" t="s">
        <v>24</v>
      </c>
      <c r="C3448" s="68" t="s">
        <v>0</v>
      </c>
      <c r="D3448" s="68" t="s">
        <v>302</v>
      </c>
      <c r="E3448" s="78">
        <f>+IF(ISNUMBER(DATA!H4241),DATA!H4241,"n/a")</f>
        <v>169829.98</v>
      </c>
      <c r="F3448" s="79">
        <f>+IF(ISNUMBER(DATA!I4241),DATA!I4241,"n/a")</f>
        <v>0.50155899999999998</v>
      </c>
      <c r="G3448" s="78">
        <f>+IF(ISNUMBER(DATA!J4241),DATA!J4241,"n/a")</f>
        <v>534984.6</v>
      </c>
      <c r="H3448" s="79">
        <f>+IF(ISNUMBER(DATA!K4241),DATA!K4241,"n/a")</f>
        <v>0.58688799999999997</v>
      </c>
      <c r="I3448" s="78">
        <f>+IF(ISNUMBER(DATA!L4241),DATA!L4241,"n/a")</f>
        <v>1109145.74</v>
      </c>
      <c r="J3448" s="79">
        <f>+IF(ISNUMBER(DATA!M4241),DATA!M4241,"n/a")</f>
        <v>1.0752980000000001</v>
      </c>
      <c r="K3448" s="78">
        <f>+IF(ISNUMBER(DATA!N4241),DATA!N4241,"n/a")</f>
        <v>2198483.88</v>
      </c>
      <c r="L3448" s="79">
        <f>+IF(ISNUMBER(DATA!O4241),DATA!O4241,"n/a")</f>
        <v>1.2640940000000001</v>
      </c>
      <c r="M3448" s="68"/>
      <c r="N3448" s="68"/>
      <c r="O3448" s="68"/>
      <c r="P3448" s="68"/>
      <c r="Q3448" s="68"/>
      <c r="S3448" s="72"/>
      <c r="U3448" s="72"/>
      <c r="W3448" s="72"/>
      <c r="Y3448" s="72"/>
    </row>
    <row r="3449" spans="1:25" s="71" customFormat="1" x14ac:dyDescent="0.2">
      <c r="A3449" s="68" t="s">
        <v>27</v>
      </c>
      <c r="B3449" s="68" t="s">
        <v>24</v>
      </c>
      <c r="C3449" s="68" t="s">
        <v>0</v>
      </c>
      <c r="D3449" s="68" t="s">
        <v>303</v>
      </c>
      <c r="E3449" s="78">
        <f>+IF(ISNUMBER(DATA!H4242),DATA!H4242,"n/a")</f>
        <v>180553.23</v>
      </c>
      <c r="F3449" s="79">
        <f>+IF(ISNUMBER(DATA!I4242),DATA!I4242,"n/a")</f>
        <v>0.313388</v>
      </c>
      <c r="G3449" s="78">
        <f>+IF(ISNUMBER(DATA!J4242),DATA!J4242,"n/a")</f>
        <v>614446.47</v>
      </c>
      <c r="H3449" s="79">
        <f>+IF(ISNUMBER(DATA!K4242),DATA!K4242,"n/a")</f>
        <v>0.67310599999999998</v>
      </c>
      <c r="I3449" s="78">
        <f>+IF(ISNUMBER(DATA!L4242),DATA!L4242,"n/a")</f>
        <v>1161087.99</v>
      </c>
      <c r="J3449" s="79">
        <f>+IF(ISNUMBER(DATA!M4242),DATA!M4242,"n/a")</f>
        <v>0.65213200000000004</v>
      </c>
      <c r="K3449" s="78">
        <f>+IF(ISNUMBER(DATA!N4242),DATA!N4242,"n/a")</f>
        <v>2206231.69</v>
      </c>
      <c r="L3449" s="79">
        <f>+IF(ISNUMBER(DATA!O4242),DATA!O4242,"n/a")</f>
        <v>0.70280600000000004</v>
      </c>
      <c r="M3449" s="68"/>
      <c r="N3449" s="68"/>
      <c r="O3449" s="68"/>
      <c r="P3449" s="68"/>
      <c r="Q3449" s="68"/>
      <c r="S3449" s="72"/>
      <c r="U3449" s="72"/>
      <c r="W3449" s="72"/>
      <c r="Y3449" s="72"/>
    </row>
    <row r="3450" spans="1:25" s="71" customFormat="1" x14ac:dyDescent="0.2">
      <c r="A3450" s="68" t="s">
        <v>27</v>
      </c>
      <c r="B3450" s="68" t="s">
        <v>24</v>
      </c>
      <c r="C3450" s="68" t="s">
        <v>0</v>
      </c>
      <c r="D3450" s="68" t="s">
        <v>304</v>
      </c>
      <c r="E3450" s="78">
        <f>+IF(ISNUMBER(DATA!H4243),DATA!H4243,"n/a")</f>
        <v>46831.98</v>
      </c>
      <c r="F3450" s="79">
        <f>+IF(ISNUMBER(DATA!I4243),DATA!I4243,"n/a")</f>
        <v>0.241531</v>
      </c>
      <c r="G3450" s="78">
        <f>+IF(ISNUMBER(DATA!J4243),DATA!J4243,"n/a")</f>
        <v>151841.31</v>
      </c>
      <c r="H3450" s="79">
        <f>+IF(ISNUMBER(DATA!K4243),DATA!K4243,"n/a")</f>
        <v>0.17585899999999999</v>
      </c>
      <c r="I3450" s="78">
        <f>+IF(ISNUMBER(DATA!L4243),DATA!L4243,"n/a")</f>
        <v>299384.7</v>
      </c>
      <c r="J3450" s="79">
        <f>+IF(ISNUMBER(DATA!M4243),DATA!M4243,"n/a")</f>
        <v>0.14372099999999999</v>
      </c>
      <c r="K3450" s="78">
        <f>+IF(ISNUMBER(DATA!N4243),DATA!N4243,"n/a")</f>
        <v>555860.03</v>
      </c>
      <c r="L3450" s="79">
        <f>+IF(ISNUMBER(DATA!O4243),DATA!O4243,"n/a")</f>
        <v>0.141181</v>
      </c>
      <c r="M3450" s="68"/>
      <c r="N3450" s="68"/>
      <c r="O3450" s="68"/>
      <c r="P3450" s="68"/>
      <c r="Q3450" s="68"/>
      <c r="S3450" s="72"/>
      <c r="U3450" s="72"/>
      <c r="W3450" s="72"/>
      <c r="Y3450" s="72"/>
    </row>
    <row r="3451" spans="1:25" s="71" customFormat="1" x14ac:dyDescent="0.2">
      <c r="A3451" s="68" t="s">
        <v>27</v>
      </c>
      <c r="B3451" s="68" t="s">
        <v>24</v>
      </c>
      <c r="C3451" s="68" t="s">
        <v>0</v>
      </c>
      <c r="D3451" s="68" t="s">
        <v>305</v>
      </c>
      <c r="E3451" s="78">
        <f>+IF(ISNUMBER(DATA!H4244),DATA!H4244,"n/a")</f>
        <v>70475.41</v>
      </c>
      <c r="F3451" s="79">
        <f>+IF(ISNUMBER(DATA!I4244),DATA!I4244,"n/a")</f>
        <v>4.6796999999999998E-2</v>
      </c>
      <c r="G3451" s="78">
        <f>+IF(ISNUMBER(DATA!J4244),DATA!J4244,"n/a")</f>
        <v>234838.15</v>
      </c>
      <c r="H3451" s="79">
        <f>+IF(ISNUMBER(DATA!K4244),DATA!K4244,"n/a")</f>
        <v>6.2976000000000004E-2</v>
      </c>
      <c r="I3451" s="78">
        <f>+IF(ISNUMBER(DATA!L4244),DATA!L4244,"n/a")</f>
        <v>567296.17000000004</v>
      </c>
      <c r="J3451" s="79">
        <f>+IF(ISNUMBER(DATA!M4244),DATA!M4244,"n/a")</f>
        <v>0.24046300000000001</v>
      </c>
      <c r="K3451" s="78">
        <f>+IF(ISNUMBER(DATA!N4244),DATA!N4244,"n/a")</f>
        <v>1089269.54</v>
      </c>
      <c r="L3451" s="79">
        <f>+IF(ISNUMBER(DATA!O4244),DATA!O4244,"n/a")</f>
        <v>0.34978900000000002</v>
      </c>
      <c r="M3451" s="68"/>
      <c r="N3451" s="68"/>
      <c r="O3451" s="68"/>
      <c r="P3451" s="68"/>
      <c r="Q3451" s="68"/>
      <c r="S3451" s="72"/>
      <c r="U3451" s="72"/>
      <c r="W3451" s="72"/>
      <c r="Y3451" s="72"/>
    </row>
    <row r="3452" spans="1:25" s="71" customFormat="1" x14ac:dyDescent="0.2">
      <c r="A3452" s="68" t="s">
        <v>27</v>
      </c>
      <c r="B3452" s="68" t="s">
        <v>24</v>
      </c>
      <c r="C3452" s="68" t="s">
        <v>0</v>
      </c>
      <c r="D3452" s="68" t="s">
        <v>306</v>
      </c>
      <c r="E3452" s="78">
        <f>+IF(ISNUMBER(DATA!H4245),DATA!H4245,"n/a")</f>
        <v>461207.78</v>
      </c>
      <c r="F3452" s="79">
        <f>+IF(ISNUMBER(DATA!I4245),DATA!I4245,"n/a")</f>
        <v>-0.13623499999999999</v>
      </c>
      <c r="G3452" s="78">
        <f>+IF(ISNUMBER(DATA!J4245),DATA!J4245,"n/a")</f>
        <v>1584846.88</v>
      </c>
      <c r="H3452" s="79">
        <f>+IF(ISNUMBER(DATA!K4245),DATA!K4245,"n/a")</f>
        <v>-0.122575</v>
      </c>
      <c r="I3452" s="78">
        <f>+IF(ISNUMBER(DATA!L4245),DATA!L4245,"n/a")</f>
        <v>3325465.28</v>
      </c>
      <c r="J3452" s="79">
        <f>+IF(ISNUMBER(DATA!M4245),DATA!M4245,"n/a")</f>
        <v>-8.0895999999999996E-2</v>
      </c>
      <c r="K3452" s="78">
        <f>+IF(ISNUMBER(DATA!N4245),DATA!N4245,"n/a")</f>
        <v>7308481.0800000001</v>
      </c>
      <c r="L3452" s="79">
        <f>+IF(ISNUMBER(DATA!O4245),DATA!O4245,"n/a")</f>
        <v>5.5959000000000002E-2</v>
      </c>
      <c r="M3452" s="68"/>
      <c r="N3452" s="68"/>
      <c r="O3452" s="68"/>
      <c r="P3452" s="68"/>
      <c r="Q3452" s="68"/>
      <c r="S3452" s="72"/>
      <c r="U3452" s="72"/>
      <c r="W3452" s="72"/>
      <c r="Y3452" s="72"/>
    </row>
    <row r="3453" spans="1:25" s="71" customFormat="1" x14ac:dyDescent="0.2">
      <c r="A3453" s="68" t="s">
        <v>27</v>
      </c>
      <c r="B3453" s="68" t="s">
        <v>24</v>
      </c>
      <c r="C3453" s="68" t="s">
        <v>0</v>
      </c>
      <c r="D3453" s="68" t="s">
        <v>307</v>
      </c>
      <c r="E3453" s="78">
        <f>+IF(ISNUMBER(DATA!H4246),DATA!H4246,"n/a")</f>
        <v>153395.87</v>
      </c>
      <c r="F3453" s="79">
        <f>+IF(ISNUMBER(DATA!I4246),DATA!I4246,"n/a")</f>
        <v>0.16076499999999999</v>
      </c>
      <c r="G3453" s="78">
        <f>+IF(ISNUMBER(DATA!J4246),DATA!J4246,"n/a")</f>
        <v>519134.15</v>
      </c>
      <c r="H3453" s="79">
        <f>+IF(ISNUMBER(DATA!K4246),DATA!K4246,"n/a")</f>
        <v>0.16073899999999999</v>
      </c>
      <c r="I3453" s="78">
        <f>+IF(ISNUMBER(DATA!L4246),DATA!L4246,"n/a")</f>
        <v>1058097.49</v>
      </c>
      <c r="J3453" s="79">
        <f>+IF(ISNUMBER(DATA!M4246),DATA!M4246,"n/a")</f>
        <v>0.22168399999999999</v>
      </c>
      <c r="K3453" s="78">
        <f>+IF(ISNUMBER(DATA!N4246),DATA!N4246,"n/a")</f>
        <v>2027553.26</v>
      </c>
      <c r="L3453" s="79">
        <f>+IF(ISNUMBER(DATA!O4246),DATA!O4246,"n/a")</f>
        <v>0.30007800000000001</v>
      </c>
      <c r="M3453" s="68"/>
      <c r="N3453" s="68"/>
      <c r="O3453" s="68"/>
      <c r="P3453" s="68"/>
      <c r="Q3453" s="68"/>
      <c r="S3453" s="72"/>
      <c r="U3453" s="72"/>
      <c r="W3453" s="72"/>
      <c r="Y3453" s="72"/>
    </row>
    <row r="3454" spans="1:25" s="71" customFormat="1" x14ac:dyDescent="0.2">
      <c r="A3454" s="68" t="s">
        <v>27</v>
      </c>
      <c r="B3454" s="68" t="s">
        <v>24</v>
      </c>
      <c r="C3454" s="68" t="s">
        <v>0</v>
      </c>
      <c r="D3454" s="68" t="s">
        <v>308</v>
      </c>
      <c r="E3454" s="78">
        <f>+IF(ISNUMBER(DATA!H4247),DATA!H4247,"n/a")</f>
        <v>22441.99</v>
      </c>
      <c r="F3454" s="79">
        <f>+IF(ISNUMBER(DATA!I4247),DATA!I4247,"n/a")</f>
        <v>0.17887700000000001</v>
      </c>
      <c r="G3454" s="78">
        <f>+IF(ISNUMBER(DATA!J4247),DATA!J4247,"n/a")</f>
        <v>77942.100000000006</v>
      </c>
      <c r="H3454" s="79">
        <f>+IF(ISNUMBER(DATA!K4247),DATA!K4247,"n/a")</f>
        <v>5.8390999999999998E-2</v>
      </c>
      <c r="I3454" s="78">
        <f>+IF(ISNUMBER(DATA!L4247),DATA!L4247,"n/a")</f>
        <v>168641.47</v>
      </c>
      <c r="J3454" s="79">
        <f>+IF(ISNUMBER(DATA!M4247),DATA!M4247,"n/a")</f>
        <v>0.13547100000000001</v>
      </c>
      <c r="K3454" s="78">
        <f>+IF(ISNUMBER(DATA!N4247),DATA!N4247,"n/a")</f>
        <v>316063.64</v>
      </c>
      <c r="L3454" s="79">
        <f>+IF(ISNUMBER(DATA!O4247),DATA!O4247,"n/a")</f>
        <v>0.12815399999999999</v>
      </c>
      <c r="M3454" s="68"/>
      <c r="N3454" s="68"/>
      <c r="O3454" s="68"/>
      <c r="P3454" s="68"/>
      <c r="Q3454" s="68"/>
      <c r="S3454" s="72"/>
      <c r="U3454" s="72"/>
      <c r="W3454" s="72"/>
      <c r="Y3454" s="72"/>
    </row>
    <row r="3455" spans="1:25" s="71" customFormat="1" x14ac:dyDescent="0.2">
      <c r="A3455" s="68" t="s">
        <v>27</v>
      </c>
      <c r="B3455" s="68" t="s">
        <v>24</v>
      </c>
      <c r="C3455" s="68" t="s">
        <v>0</v>
      </c>
      <c r="D3455" s="68" t="s">
        <v>309</v>
      </c>
      <c r="E3455" s="78">
        <f>+IF(ISNUMBER(DATA!H4248),DATA!H4248,"n/a")</f>
        <v>113681.60000000001</v>
      </c>
      <c r="F3455" s="79">
        <f>+IF(ISNUMBER(DATA!I4248),DATA!I4248,"n/a")</f>
        <v>0.24270600000000001</v>
      </c>
      <c r="G3455" s="78">
        <f>+IF(ISNUMBER(DATA!J4248),DATA!J4248,"n/a")</f>
        <v>374322.8</v>
      </c>
      <c r="H3455" s="79">
        <f>+IF(ISNUMBER(DATA!K4248),DATA!K4248,"n/a")</f>
        <v>0.23252500000000001</v>
      </c>
      <c r="I3455" s="78">
        <f>+IF(ISNUMBER(DATA!L4248),DATA!L4248,"n/a")</f>
        <v>769147.57</v>
      </c>
      <c r="J3455" s="79">
        <f>+IF(ISNUMBER(DATA!M4248),DATA!M4248,"n/a")</f>
        <v>0.31318600000000002</v>
      </c>
      <c r="K3455" s="78">
        <f>+IF(ISNUMBER(DATA!N4248),DATA!N4248,"n/a")</f>
        <v>1500753.24</v>
      </c>
      <c r="L3455" s="79">
        <f>+IF(ISNUMBER(DATA!O4248),DATA!O4248,"n/a")</f>
        <v>0.27159</v>
      </c>
      <c r="M3455" s="68"/>
      <c r="N3455" s="68"/>
      <c r="O3455" s="68"/>
      <c r="P3455" s="68"/>
      <c r="Q3455" s="68"/>
      <c r="S3455" s="72"/>
      <c r="U3455" s="72"/>
      <c r="W3455" s="72"/>
      <c r="Y3455" s="72"/>
    </row>
    <row r="3456" spans="1:25" s="71" customFormat="1" x14ac:dyDescent="0.2">
      <c r="A3456" s="68" t="s">
        <v>27</v>
      </c>
      <c r="B3456" s="68" t="s">
        <v>24</v>
      </c>
      <c r="C3456" s="68" t="s">
        <v>0</v>
      </c>
      <c r="D3456" s="68" t="s">
        <v>310</v>
      </c>
      <c r="E3456" s="78">
        <f>+IF(ISNUMBER(DATA!H4249),DATA!H4249,"n/a")</f>
        <v>43570.26</v>
      </c>
      <c r="F3456" s="79">
        <f>+IF(ISNUMBER(DATA!I4249),DATA!I4249,"n/a")</f>
        <v>0.36484299999999997</v>
      </c>
      <c r="G3456" s="78">
        <f>+IF(ISNUMBER(DATA!J4249),DATA!J4249,"n/a")</f>
        <v>152615.17000000001</v>
      </c>
      <c r="H3456" s="79">
        <f>+IF(ISNUMBER(DATA!K4249),DATA!K4249,"n/a")</f>
        <v>0.29555199999999998</v>
      </c>
      <c r="I3456" s="78">
        <f>+IF(ISNUMBER(DATA!L4249),DATA!L4249,"n/a")</f>
        <v>328393.62</v>
      </c>
      <c r="J3456" s="79">
        <f>+IF(ISNUMBER(DATA!M4249),DATA!M4249,"n/a")</f>
        <v>0.33551300000000001</v>
      </c>
      <c r="K3456" s="78">
        <f>+IF(ISNUMBER(DATA!N4249),DATA!N4249,"n/a")</f>
        <v>609276.67000000004</v>
      </c>
      <c r="L3456" s="79">
        <f>+IF(ISNUMBER(DATA!O4249),DATA!O4249,"n/a")</f>
        <v>0.42616700000000002</v>
      </c>
      <c r="M3456" s="68"/>
      <c r="N3456" s="68"/>
      <c r="O3456" s="68"/>
      <c r="P3456" s="68"/>
      <c r="Q3456" s="68"/>
      <c r="S3456" s="72"/>
      <c r="U3456" s="72"/>
      <c r="W3456" s="72"/>
      <c r="Y3456" s="72"/>
    </row>
    <row r="3457" spans="1:25" s="71" customFormat="1" x14ac:dyDescent="0.2">
      <c r="A3457" s="68" t="s">
        <v>27</v>
      </c>
      <c r="B3457" s="68" t="s">
        <v>24</v>
      </c>
      <c r="C3457" s="68" t="s">
        <v>0</v>
      </c>
      <c r="D3457" s="68" t="s">
        <v>311</v>
      </c>
      <c r="E3457" s="78">
        <f>+IF(ISNUMBER(DATA!H4250),DATA!H4250,"n/a")</f>
        <v>145946.04</v>
      </c>
      <c r="F3457" s="79">
        <f>+IF(ISNUMBER(DATA!I4250),DATA!I4250,"n/a")</f>
        <v>-0.18983900000000001</v>
      </c>
      <c r="G3457" s="78">
        <f>+IF(ISNUMBER(DATA!J4250),DATA!J4250,"n/a")</f>
        <v>492164.68</v>
      </c>
      <c r="H3457" s="79">
        <f>+IF(ISNUMBER(DATA!K4250),DATA!K4250,"n/a")</f>
        <v>-0.18972600000000001</v>
      </c>
      <c r="I3457" s="78">
        <f>+IF(ISNUMBER(DATA!L4250),DATA!L4250,"n/a")</f>
        <v>1074108.94</v>
      </c>
      <c r="J3457" s="79">
        <f>+IF(ISNUMBER(DATA!M4250),DATA!M4250,"n/a")</f>
        <v>-0.11990099999999999</v>
      </c>
      <c r="K3457" s="78">
        <f>+IF(ISNUMBER(DATA!N4250),DATA!N4250,"n/a")</f>
        <v>2479793.33</v>
      </c>
      <c r="L3457" s="79">
        <f>+IF(ISNUMBER(DATA!O4250),DATA!O4250,"n/a")</f>
        <v>7.0973999999999995E-2</v>
      </c>
      <c r="M3457" s="68"/>
      <c r="N3457" s="68"/>
      <c r="O3457" s="68"/>
      <c r="P3457" s="68"/>
      <c r="Q3457" s="68"/>
      <c r="S3457" s="72"/>
      <c r="U3457" s="72"/>
      <c r="W3457" s="72"/>
      <c r="Y3457" s="72"/>
    </row>
    <row r="3458" spans="1:25" s="71" customFormat="1" x14ac:dyDescent="0.2">
      <c r="A3458" s="68" t="s">
        <v>27</v>
      </c>
      <c r="B3458" s="68" t="s">
        <v>24</v>
      </c>
      <c r="C3458" s="68" t="s">
        <v>0</v>
      </c>
      <c r="D3458" s="68" t="s">
        <v>312</v>
      </c>
      <c r="E3458" s="78">
        <f>+IF(ISNUMBER(DATA!H4251),DATA!H4251,"n/a")</f>
        <v>105591.48</v>
      </c>
      <c r="F3458" s="79">
        <f>+IF(ISNUMBER(DATA!I4251),DATA!I4251,"n/a")</f>
        <v>4.7819E-2</v>
      </c>
      <c r="G3458" s="78">
        <f>+IF(ISNUMBER(DATA!J4251),DATA!J4251,"n/a")</f>
        <v>350599.02</v>
      </c>
      <c r="H3458" s="79">
        <f>+IF(ISNUMBER(DATA!K4251),DATA!K4251,"n/a")</f>
        <v>9.0475E-2</v>
      </c>
      <c r="I3458" s="78">
        <f>+IF(ISNUMBER(DATA!L4251),DATA!L4251,"n/a")</f>
        <v>787236.94</v>
      </c>
      <c r="J3458" s="79">
        <f>+IF(ISNUMBER(DATA!M4251),DATA!M4251,"n/a")</f>
        <v>0.183312</v>
      </c>
      <c r="K3458" s="78">
        <f>+IF(ISNUMBER(DATA!N4251),DATA!N4251,"n/a")</f>
        <v>1647370.47</v>
      </c>
      <c r="L3458" s="79">
        <f>+IF(ISNUMBER(DATA!O4251),DATA!O4251,"n/a")</f>
        <v>0.244035</v>
      </c>
      <c r="M3458" s="68"/>
      <c r="N3458" s="68"/>
      <c r="O3458" s="68"/>
      <c r="P3458" s="68"/>
      <c r="Q3458" s="68"/>
      <c r="S3458" s="72"/>
      <c r="U3458" s="72"/>
      <c r="W3458" s="72"/>
      <c r="Y3458" s="72"/>
    </row>
    <row r="3459" spans="1:25" s="71" customFormat="1" x14ac:dyDescent="0.2">
      <c r="A3459" s="68" t="s">
        <v>27</v>
      </c>
      <c r="B3459" s="68" t="s">
        <v>24</v>
      </c>
      <c r="C3459" s="68" t="s">
        <v>0</v>
      </c>
      <c r="D3459" s="68" t="s">
        <v>313</v>
      </c>
      <c r="E3459" s="78">
        <f>+IF(ISNUMBER(DATA!H4252),DATA!H4252,"n/a")</f>
        <v>84037.440000000002</v>
      </c>
      <c r="F3459" s="79">
        <f>+IF(ISNUMBER(DATA!I4252),DATA!I4252,"n/a")</f>
        <v>0.191136</v>
      </c>
      <c r="G3459" s="78">
        <f>+IF(ISNUMBER(DATA!J4252),DATA!J4252,"n/a")</f>
        <v>336394.37</v>
      </c>
      <c r="H3459" s="79">
        <f>+IF(ISNUMBER(DATA!K4252),DATA!K4252,"n/a")</f>
        <v>0.203015</v>
      </c>
      <c r="I3459" s="78">
        <f>+IF(ISNUMBER(DATA!L4252),DATA!L4252,"n/a")</f>
        <v>642646.18999999994</v>
      </c>
      <c r="J3459" s="79">
        <f>+IF(ISNUMBER(DATA!M4252),DATA!M4252,"n/a")</f>
        <v>0.26899400000000001</v>
      </c>
      <c r="K3459" s="78">
        <f>+IF(ISNUMBER(DATA!N4252),DATA!N4252,"n/a")</f>
        <v>1233149.8600000001</v>
      </c>
      <c r="L3459" s="79">
        <f>+IF(ISNUMBER(DATA!O4252),DATA!O4252,"n/a")</f>
        <v>0.27830100000000002</v>
      </c>
      <c r="M3459" s="68"/>
      <c r="N3459" s="68"/>
      <c r="O3459" s="68"/>
      <c r="P3459" s="68"/>
      <c r="Q3459" s="68"/>
      <c r="S3459" s="72"/>
      <c r="U3459" s="72"/>
      <c r="W3459" s="72"/>
      <c r="Y3459" s="72"/>
    </row>
    <row r="3460" spans="1:25" s="71" customFormat="1" x14ac:dyDescent="0.2">
      <c r="A3460" s="68" t="s">
        <v>27</v>
      </c>
      <c r="B3460" s="68" t="s">
        <v>24</v>
      </c>
      <c r="C3460" s="68" t="s">
        <v>0</v>
      </c>
      <c r="D3460" s="68" t="s">
        <v>314</v>
      </c>
      <c r="E3460" s="78">
        <f>+IF(ISNUMBER(DATA!H4253),DATA!H4253,"n/a")</f>
        <v>176894.15</v>
      </c>
      <c r="F3460" s="79">
        <f>+IF(ISNUMBER(DATA!I4253),DATA!I4253,"n/a")</f>
        <v>0.19517699999999999</v>
      </c>
      <c r="G3460" s="78">
        <f>+IF(ISNUMBER(DATA!J4253),DATA!J4253,"n/a")</f>
        <v>596621.31000000006</v>
      </c>
      <c r="H3460" s="79">
        <f>+IF(ISNUMBER(DATA!K4253),DATA!K4253,"n/a")</f>
        <v>0.121992</v>
      </c>
      <c r="I3460" s="78">
        <f>+IF(ISNUMBER(DATA!L4253),DATA!L4253,"n/a")</f>
        <v>1200973.3400000001</v>
      </c>
      <c r="J3460" s="79">
        <f>+IF(ISNUMBER(DATA!M4253),DATA!M4253,"n/a")</f>
        <v>8.9457999999999996E-2</v>
      </c>
      <c r="K3460" s="78">
        <f>+IF(ISNUMBER(DATA!N4253),DATA!N4253,"n/a")</f>
        <v>2316819.04</v>
      </c>
      <c r="L3460" s="79">
        <f>+IF(ISNUMBER(DATA!O4253),DATA!O4253,"n/a")</f>
        <v>9.9418999999999993E-2</v>
      </c>
      <c r="M3460" s="68"/>
      <c r="N3460" s="68"/>
      <c r="O3460" s="68"/>
      <c r="P3460" s="68"/>
      <c r="Q3460" s="68"/>
      <c r="S3460" s="72"/>
      <c r="U3460" s="72"/>
      <c r="W3460" s="72"/>
      <c r="Y3460" s="72"/>
    </row>
    <row r="3461" spans="1:25" s="71" customFormat="1" x14ac:dyDescent="0.2">
      <c r="A3461" s="68" t="s">
        <v>27</v>
      </c>
      <c r="B3461" s="68" t="s">
        <v>24</v>
      </c>
      <c r="C3461" s="68" t="s">
        <v>0</v>
      </c>
      <c r="D3461" s="68" t="s">
        <v>315</v>
      </c>
      <c r="E3461" s="78">
        <f>+IF(ISNUMBER(DATA!H4254),DATA!H4254,"n/a")</f>
        <v>64707.19</v>
      </c>
      <c r="F3461" s="79">
        <f>+IF(ISNUMBER(DATA!I4254),DATA!I4254,"n/a")</f>
        <v>9.3154000000000001E-2</v>
      </c>
      <c r="G3461" s="78">
        <f>+IF(ISNUMBER(DATA!J4254),DATA!J4254,"n/a")</f>
        <v>216504.42</v>
      </c>
      <c r="H3461" s="79">
        <f>+IF(ISNUMBER(DATA!K4254),DATA!K4254,"n/a")</f>
        <v>9.7861000000000004E-2</v>
      </c>
      <c r="I3461" s="78">
        <f>+IF(ISNUMBER(DATA!L4254),DATA!L4254,"n/a")</f>
        <v>466008.27</v>
      </c>
      <c r="J3461" s="79">
        <f>+IF(ISNUMBER(DATA!M4254),DATA!M4254,"n/a")</f>
        <v>0.22958300000000001</v>
      </c>
      <c r="K3461" s="78">
        <f>+IF(ISNUMBER(DATA!N4254),DATA!N4254,"n/a")</f>
        <v>932137.88</v>
      </c>
      <c r="L3461" s="79">
        <f>+IF(ISNUMBER(DATA!O4254),DATA!O4254,"n/a")</f>
        <v>0.371751</v>
      </c>
      <c r="M3461" s="68"/>
      <c r="N3461" s="68"/>
      <c r="O3461" s="68"/>
      <c r="P3461" s="68"/>
      <c r="Q3461" s="68"/>
      <c r="S3461" s="72"/>
      <c r="U3461" s="72"/>
      <c r="W3461" s="72"/>
      <c r="Y3461" s="72"/>
    </row>
    <row r="3462" spans="1:25" s="71" customFormat="1" x14ac:dyDescent="0.2">
      <c r="A3462" s="68" t="s">
        <v>27</v>
      </c>
      <c r="B3462" s="68" t="s">
        <v>24</v>
      </c>
      <c r="C3462" s="68" t="s">
        <v>0</v>
      </c>
      <c r="D3462" s="68" t="s">
        <v>316</v>
      </c>
      <c r="E3462" s="78">
        <f>+IF(ISNUMBER(DATA!H4255),DATA!H4255,"n/a")</f>
        <v>83565.919999999998</v>
      </c>
      <c r="F3462" s="79">
        <f>+IF(ISNUMBER(DATA!I4255),DATA!I4255,"n/a")</f>
        <v>0.23721300000000001</v>
      </c>
      <c r="G3462" s="78">
        <f>+IF(ISNUMBER(DATA!J4255),DATA!J4255,"n/a")</f>
        <v>276961.01</v>
      </c>
      <c r="H3462" s="79">
        <f>+IF(ISNUMBER(DATA!K4255),DATA!K4255,"n/a")</f>
        <v>0.18476500000000001</v>
      </c>
      <c r="I3462" s="78">
        <f>+IF(ISNUMBER(DATA!L4255),DATA!L4255,"n/a")</f>
        <v>595940.36</v>
      </c>
      <c r="J3462" s="79">
        <f>+IF(ISNUMBER(DATA!M4255),DATA!M4255,"n/a")</f>
        <v>0.303759</v>
      </c>
      <c r="K3462" s="78">
        <f>+IF(ISNUMBER(DATA!N4255),DATA!N4255,"n/a")</f>
        <v>1171517.03</v>
      </c>
      <c r="L3462" s="79">
        <f>+IF(ISNUMBER(DATA!O4255),DATA!O4255,"n/a")</f>
        <v>0.37468299999999999</v>
      </c>
      <c r="M3462" s="68"/>
      <c r="N3462" s="68"/>
      <c r="O3462" s="68"/>
      <c r="P3462" s="68"/>
      <c r="Q3462" s="68"/>
      <c r="S3462" s="72"/>
      <c r="U3462" s="72"/>
      <c r="W3462" s="72"/>
      <c r="Y3462" s="72"/>
    </row>
    <row r="3463" spans="1:25" s="71" customFormat="1" x14ac:dyDescent="0.2">
      <c r="A3463" s="68" t="s">
        <v>27</v>
      </c>
      <c r="B3463" s="68" t="s">
        <v>24</v>
      </c>
      <c r="C3463" s="68" t="s">
        <v>0</v>
      </c>
      <c r="D3463" s="68" t="s">
        <v>317</v>
      </c>
      <c r="E3463" s="78">
        <f>+IF(ISNUMBER(DATA!H4256),DATA!H4256,"n/a")</f>
        <v>38882.07</v>
      </c>
      <c r="F3463" s="79">
        <f>+IF(ISNUMBER(DATA!I4256),DATA!I4256,"n/a")</f>
        <v>-0.19112899999999999</v>
      </c>
      <c r="G3463" s="78">
        <f>+IF(ISNUMBER(DATA!J4256),DATA!J4256,"n/a")</f>
        <v>139287.91</v>
      </c>
      <c r="H3463" s="79">
        <f>+IF(ISNUMBER(DATA!K4256),DATA!K4256,"n/a")</f>
        <v>-0.180783</v>
      </c>
      <c r="I3463" s="78">
        <f>+IF(ISNUMBER(DATA!L4256),DATA!L4256,"n/a")</f>
        <v>313497.32</v>
      </c>
      <c r="J3463" s="79">
        <f>+IF(ISNUMBER(DATA!M4256),DATA!M4256,"n/a")</f>
        <v>-3.6047999999999997E-2</v>
      </c>
      <c r="K3463" s="78">
        <f>+IF(ISNUMBER(DATA!N4256),DATA!N4256,"n/a")</f>
        <v>651527.68999999994</v>
      </c>
      <c r="L3463" s="79">
        <f>+IF(ISNUMBER(DATA!O4256),DATA!O4256,"n/a")</f>
        <v>0.110078</v>
      </c>
      <c r="M3463" s="68"/>
      <c r="N3463" s="68"/>
      <c r="O3463" s="68"/>
      <c r="P3463" s="68"/>
      <c r="Q3463" s="68"/>
      <c r="S3463" s="72"/>
      <c r="U3463" s="72"/>
      <c r="W3463" s="72"/>
      <c r="Y3463" s="72"/>
    </row>
    <row r="3464" spans="1:25" s="71" customFormat="1" x14ac:dyDescent="0.2">
      <c r="A3464" s="68" t="s">
        <v>27</v>
      </c>
      <c r="B3464" s="68" t="s">
        <v>24</v>
      </c>
      <c r="C3464" s="68" t="s">
        <v>0</v>
      </c>
      <c r="D3464" s="68" t="s">
        <v>318</v>
      </c>
      <c r="E3464" s="78">
        <f>+IF(ISNUMBER(DATA!H4257),DATA!H4257,"n/a")</f>
        <v>86573.51</v>
      </c>
      <c r="F3464" s="79">
        <f>+IF(ISNUMBER(DATA!I4257),DATA!I4257,"n/a")</f>
        <v>-9.7598000000000004E-2</v>
      </c>
      <c r="G3464" s="78">
        <f>+IF(ISNUMBER(DATA!J4257),DATA!J4257,"n/a")</f>
        <v>285289.90000000002</v>
      </c>
      <c r="H3464" s="79">
        <f>+IF(ISNUMBER(DATA!K4257),DATA!K4257,"n/a")</f>
        <v>-0.116506</v>
      </c>
      <c r="I3464" s="78">
        <f>+IF(ISNUMBER(DATA!L4257),DATA!L4257,"n/a")</f>
        <v>617718.04</v>
      </c>
      <c r="J3464" s="79">
        <f>+IF(ISNUMBER(DATA!M4257),DATA!M4257,"n/a")</f>
        <v>-8.0456E-2</v>
      </c>
      <c r="K3464" s="78">
        <f>+IF(ISNUMBER(DATA!N4257),DATA!N4257,"n/a")</f>
        <v>1320554.46</v>
      </c>
      <c r="L3464" s="79">
        <f>+IF(ISNUMBER(DATA!O4257),DATA!O4257,"n/a")</f>
        <v>-9.2239999999999996E-3</v>
      </c>
      <c r="M3464" s="68"/>
      <c r="N3464" s="68"/>
      <c r="O3464" s="68"/>
      <c r="P3464" s="68"/>
      <c r="Q3464" s="68"/>
      <c r="S3464" s="72"/>
      <c r="U3464" s="72"/>
      <c r="W3464" s="72"/>
      <c r="Y3464" s="72"/>
    </row>
    <row r="3465" spans="1:25" s="71" customFormat="1" x14ac:dyDescent="0.2">
      <c r="A3465" s="68" t="s">
        <v>27</v>
      </c>
      <c r="B3465" s="68" t="s">
        <v>24</v>
      </c>
      <c r="C3465" s="68" t="s">
        <v>0</v>
      </c>
      <c r="D3465" s="68" t="s">
        <v>319</v>
      </c>
      <c r="E3465" s="78">
        <f>+IF(ISNUMBER(DATA!H4258),DATA!H4258,"n/a")</f>
        <v>40955.910000000003</v>
      </c>
      <c r="F3465" s="79">
        <f>+IF(ISNUMBER(DATA!I4258),DATA!I4258,"n/a")</f>
        <v>0.23619999999999999</v>
      </c>
      <c r="G3465" s="78">
        <f>+IF(ISNUMBER(DATA!J4258),DATA!J4258,"n/a")</f>
        <v>143416.82999999999</v>
      </c>
      <c r="H3465" s="79">
        <f>+IF(ISNUMBER(DATA!K4258),DATA!K4258,"n/a")</f>
        <v>0.20846300000000001</v>
      </c>
      <c r="I3465" s="78">
        <f>+IF(ISNUMBER(DATA!L4258),DATA!L4258,"n/a")</f>
        <v>297362.75</v>
      </c>
      <c r="J3465" s="79">
        <f>+IF(ISNUMBER(DATA!M4258),DATA!M4258,"n/a")</f>
        <v>0.23025499999999999</v>
      </c>
      <c r="K3465" s="78">
        <f>+IF(ISNUMBER(DATA!N4258),DATA!N4258,"n/a")</f>
        <v>571315.99</v>
      </c>
      <c r="L3465" s="79">
        <f>+IF(ISNUMBER(DATA!O4258),DATA!O4258,"n/a")</f>
        <v>0.250585</v>
      </c>
      <c r="M3465" s="68"/>
      <c r="N3465" s="68"/>
      <c r="O3465" s="68"/>
      <c r="P3465" s="68"/>
      <c r="Q3465" s="68"/>
      <c r="S3465" s="72"/>
      <c r="U3465" s="72"/>
      <c r="W3465" s="72"/>
      <c r="Y3465" s="72"/>
    </row>
    <row r="3466" spans="1:25" s="71" customFormat="1" x14ac:dyDescent="0.2">
      <c r="A3466" s="68" t="s">
        <v>27</v>
      </c>
      <c r="B3466" s="68" t="s">
        <v>24</v>
      </c>
      <c r="C3466" s="68" t="s">
        <v>0</v>
      </c>
      <c r="D3466" s="68" t="s">
        <v>320</v>
      </c>
      <c r="E3466" s="78">
        <f>+IF(ISNUMBER(DATA!H4259),DATA!H4259,"n/a")</f>
        <v>95182.77</v>
      </c>
      <c r="F3466" s="79">
        <f>+IF(ISNUMBER(DATA!I4259),DATA!I4259,"n/a")</f>
        <v>3.4960999999999999E-2</v>
      </c>
      <c r="G3466" s="78">
        <f>+IF(ISNUMBER(DATA!J4259),DATA!J4259,"n/a")</f>
        <v>312334.15000000002</v>
      </c>
      <c r="H3466" s="79">
        <f>+IF(ISNUMBER(DATA!K4259),DATA!K4259,"n/a")</f>
        <v>1.8297999999999998E-2</v>
      </c>
      <c r="I3466" s="78">
        <f>+IF(ISNUMBER(DATA!L4259),DATA!L4259,"n/a")</f>
        <v>651870.19999999995</v>
      </c>
      <c r="J3466" s="79">
        <f>+IF(ISNUMBER(DATA!M4259),DATA!M4259,"n/a")</f>
        <v>5.7037999999999998E-2</v>
      </c>
      <c r="K3466" s="78">
        <f>+IF(ISNUMBER(DATA!N4259),DATA!N4259,"n/a")</f>
        <v>1303695.8500000001</v>
      </c>
      <c r="L3466" s="79">
        <f>+IF(ISNUMBER(DATA!O4259),DATA!O4259,"n/a")</f>
        <v>5.3335E-2</v>
      </c>
      <c r="M3466" s="68"/>
      <c r="N3466" s="68"/>
      <c r="O3466" s="68"/>
      <c r="P3466" s="68"/>
      <c r="Q3466" s="68"/>
      <c r="S3466" s="72"/>
      <c r="U3466" s="72"/>
      <c r="W3466" s="72"/>
      <c r="Y3466" s="72"/>
    </row>
    <row r="3467" spans="1:25" s="71" customFormat="1" x14ac:dyDescent="0.2">
      <c r="A3467" s="68" t="s">
        <v>27</v>
      </c>
      <c r="B3467" s="68" t="s">
        <v>24</v>
      </c>
      <c r="C3467" s="68" t="s">
        <v>0</v>
      </c>
      <c r="D3467" s="68" t="s">
        <v>321</v>
      </c>
      <c r="E3467" s="78">
        <f>+IF(ISNUMBER(DATA!H4260),DATA!H4260,"n/a")</f>
        <v>170617.61</v>
      </c>
      <c r="F3467" s="79">
        <f>+IF(ISNUMBER(DATA!I4260),DATA!I4260,"n/a")</f>
        <v>-0.261461</v>
      </c>
      <c r="G3467" s="78">
        <f>+IF(ISNUMBER(DATA!J4260),DATA!J4260,"n/a")</f>
        <v>609257.22</v>
      </c>
      <c r="H3467" s="79">
        <f>+IF(ISNUMBER(DATA!K4260),DATA!K4260,"n/a")</f>
        <v>-0.22587399999999999</v>
      </c>
      <c r="I3467" s="78">
        <f>+IF(ISNUMBER(DATA!L4260),DATA!L4260,"n/a")</f>
        <v>1297083.92</v>
      </c>
      <c r="J3467" s="79">
        <f>+IF(ISNUMBER(DATA!M4260),DATA!M4260,"n/a")</f>
        <v>-0.20416100000000001</v>
      </c>
      <c r="K3467" s="78">
        <f>+IF(ISNUMBER(DATA!N4260),DATA!N4260,"n/a")</f>
        <v>2809832.36</v>
      </c>
      <c r="L3467" s="79">
        <f>+IF(ISNUMBER(DATA!O4260),DATA!O4260,"n/a")</f>
        <v>-0.148479</v>
      </c>
      <c r="M3467" s="68"/>
      <c r="N3467" s="68"/>
      <c r="O3467" s="68"/>
      <c r="P3467" s="68"/>
      <c r="Q3467" s="68"/>
      <c r="S3467" s="72"/>
      <c r="U3467" s="72"/>
      <c r="W3467" s="72"/>
      <c r="Y3467" s="72"/>
    </row>
    <row r="3468" spans="1:25" s="71" customFormat="1" x14ac:dyDescent="0.2">
      <c r="A3468" s="68" t="s">
        <v>27</v>
      </c>
      <c r="B3468" s="68" t="s">
        <v>24</v>
      </c>
      <c r="C3468" s="68" t="s">
        <v>0</v>
      </c>
      <c r="D3468" s="68" t="s">
        <v>322</v>
      </c>
      <c r="E3468" s="78">
        <f>+IF(ISNUMBER(DATA!H4261),DATA!H4261,"n/a")</f>
        <v>199252.67</v>
      </c>
      <c r="F3468" s="79">
        <f>+IF(ISNUMBER(DATA!I4261),DATA!I4261,"n/a")</f>
        <v>0.198459</v>
      </c>
      <c r="G3468" s="78">
        <f>+IF(ISNUMBER(DATA!J4261),DATA!J4261,"n/a")</f>
        <v>666533.84</v>
      </c>
      <c r="H3468" s="79">
        <f>+IF(ISNUMBER(DATA!K4261),DATA!K4261,"n/a")</f>
        <v>0.12472</v>
      </c>
      <c r="I3468" s="78">
        <f>+IF(ISNUMBER(DATA!L4261),DATA!L4261,"n/a")</f>
        <v>1375030.07</v>
      </c>
      <c r="J3468" s="79">
        <f>+IF(ISNUMBER(DATA!M4261),DATA!M4261,"n/a")</f>
        <v>9.1152999999999998E-2</v>
      </c>
      <c r="K3468" s="78">
        <f>+IF(ISNUMBER(DATA!N4261),DATA!N4261,"n/a")</f>
        <v>2716144.98</v>
      </c>
      <c r="L3468" s="79">
        <f>+IF(ISNUMBER(DATA!O4261),DATA!O4261,"n/a")</f>
        <v>7.8817999999999999E-2</v>
      </c>
      <c r="M3468" s="68"/>
      <c r="N3468" s="68"/>
      <c r="O3468" s="68"/>
      <c r="P3468" s="68"/>
      <c r="Q3468" s="68"/>
      <c r="S3468" s="72"/>
      <c r="U3468" s="72"/>
      <c r="W3468" s="72"/>
      <c r="Y3468" s="72"/>
    </row>
    <row r="3469" spans="1:25" s="71" customFormat="1" x14ac:dyDescent="0.2">
      <c r="A3469" s="68" t="s">
        <v>27</v>
      </c>
      <c r="B3469" s="68" t="s">
        <v>24</v>
      </c>
      <c r="C3469" s="68" t="s">
        <v>0</v>
      </c>
      <c r="D3469" s="68" t="s">
        <v>323</v>
      </c>
      <c r="E3469" s="78">
        <f>+IF(ISNUMBER(DATA!H4262),DATA!H4262,"n/a")</f>
        <v>118169.93</v>
      </c>
      <c r="F3469" s="79">
        <f>+IF(ISNUMBER(DATA!I4262),DATA!I4262,"n/a")</f>
        <v>0.14633199999999999</v>
      </c>
      <c r="G3469" s="78">
        <f>+IF(ISNUMBER(DATA!J4262),DATA!J4262,"n/a")</f>
        <v>391857.24</v>
      </c>
      <c r="H3469" s="79">
        <f>+IF(ISNUMBER(DATA!K4262),DATA!K4262,"n/a")</f>
        <v>0.163578</v>
      </c>
      <c r="I3469" s="78">
        <f>+IF(ISNUMBER(DATA!L4262),DATA!L4262,"n/a")</f>
        <v>831751.95</v>
      </c>
      <c r="J3469" s="79">
        <f>+IF(ISNUMBER(DATA!M4262),DATA!M4262,"n/a")</f>
        <v>0.30316100000000001</v>
      </c>
      <c r="K3469" s="78">
        <f>+IF(ISNUMBER(DATA!N4262),DATA!N4262,"n/a")</f>
        <v>1627450.29</v>
      </c>
      <c r="L3469" s="79">
        <f>+IF(ISNUMBER(DATA!O4262),DATA!O4262,"n/a")</f>
        <v>0.35797699999999999</v>
      </c>
      <c r="M3469" s="68"/>
      <c r="N3469" s="68"/>
      <c r="O3469" s="68"/>
      <c r="P3469" s="68"/>
      <c r="Q3469" s="68"/>
      <c r="S3469" s="72"/>
      <c r="U3469" s="72"/>
      <c r="W3469" s="72"/>
      <c r="Y3469" s="72"/>
    </row>
    <row r="3470" spans="1:25" s="71" customFormat="1" x14ac:dyDescent="0.2">
      <c r="A3470" s="68" t="s">
        <v>27</v>
      </c>
      <c r="B3470" s="68" t="s">
        <v>24</v>
      </c>
      <c r="C3470" s="68" t="s">
        <v>0</v>
      </c>
      <c r="D3470" s="68" t="s">
        <v>324</v>
      </c>
      <c r="E3470" s="78">
        <f>+IF(ISNUMBER(DATA!H4263),DATA!H4263,"n/a")</f>
        <v>66144.78</v>
      </c>
      <c r="F3470" s="79">
        <f>+IF(ISNUMBER(DATA!I4263),DATA!I4263,"n/a")</f>
        <v>0.23912600000000001</v>
      </c>
      <c r="G3470" s="78">
        <f>+IF(ISNUMBER(DATA!J4263),DATA!J4263,"n/a")</f>
        <v>209001.66</v>
      </c>
      <c r="H3470" s="79">
        <f>+IF(ISNUMBER(DATA!K4263),DATA!K4263,"n/a")</f>
        <v>8.6937E-2</v>
      </c>
      <c r="I3470" s="78">
        <f>+IF(ISNUMBER(DATA!L4263),DATA!L4263,"n/a")</f>
        <v>478003.22</v>
      </c>
      <c r="J3470" s="79">
        <f>+IF(ISNUMBER(DATA!M4263),DATA!M4263,"n/a")</f>
        <v>0.17216400000000001</v>
      </c>
      <c r="K3470" s="78">
        <f>+IF(ISNUMBER(DATA!N4263),DATA!N4263,"n/a")</f>
        <v>926542.63</v>
      </c>
      <c r="L3470" s="79">
        <f>+IF(ISNUMBER(DATA!O4263),DATA!O4263,"n/a")</f>
        <v>0.23549999999999999</v>
      </c>
      <c r="M3470" s="68"/>
      <c r="N3470" s="68"/>
      <c r="O3470" s="68"/>
      <c r="P3470" s="68"/>
      <c r="Q3470" s="68"/>
      <c r="S3470" s="72"/>
      <c r="U3470" s="72"/>
      <c r="W3470" s="72"/>
      <c r="Y3470" s="72"/>
    </row>
    <row r="3471" spans="1:25" s="71" customFormat="1" x14ac:dyDescent="0.2">
      <c r="A3471" s="68" t="s">
        <v>27</v>
      </c>
      <c r="B3471" s="68" t="s">
        <v>24</v>
      </c>
      <c r="C3471" s="68" t="s">
        <v>0</v>
      </c>
      <c r="D3471" s="68" t="s">
        <v>325</v>
      </c>
      <c r="E3471" s="78">
        <f>+IF(ISNUMBER(DATA!H4264),DATA!H4264,"n/a")</f>
        <v>128191.35</v>
      </c>
      <c r="F3471" s="79">
        <f>+IF(ISNUMBER(DATA!I4264),DATA!I4264,"n/a")</f>
        <v>0.14086099999999999</v>
      </c>
      <c r="G3471" s="78">
        <f>+IF(ISNUMBER(DATA!J4264),DATA!J4264,"n/a")</f>
        <v>434156.75</v>
      </c>
      <c r="H3471" s="79">
        <f>+IF(ISNUMBER(DATA!K4264),DATA!K4264,"n/a")</f>
        <v>0.196746</v>
      </c>
      <c r="I3471" s="78">
        <f>+IF(ISNUMBER(DATA!L4264),DATA!L4264,"n/a")</f>
        <v>930274.84</v>
      </c>
      <c r="J3471" s="79">
        <f>+IF(ISNUMBER(DATA!M4264),DATA!M4264,"n/a")</f>
        <v>0.302533</v>
      </c>
      <c r="K3471" s="78">
        <f>+IF(ISNUMBER(DATA!N4264),DATA!N4264,"n/a")</f>
        <v>1845780.46</v>
      </c>
      <c r="L3471" s="79">
        <f>+IF(ISNUMBER(DATA!O4264),DATA!O4264,"n/a")</f>
        <v>0.26545999999999997</v>
      </c>
      <c r="M3471" s="68"/>
      <c r="N3471" s="68"/>
      <c r="O3471" s="68"/>
      <c r="P3471" s="68"/>
      <c r="Q3471" s="68"/>
      <c r="S3471" s="72"/>
      <c r="U3471" s="72"/>
      <c r="W3471" s="72"/>
      <c r="Y3471" s="72"/>
    </row>
    <row r="3472" spans="1:25" s="71" customFormat="1" x14ac:dyDescent="0.2">
      <c r="A3472" s="68" t="s">
        <v>27</v>
      </c>
      <c r="B3472" s="68" t="s">
        <v>24</v>
      </c>
      <c r="C3472" s="68" t="s">
        <v>0</v>
      </c>
      <c r="D3472" s="68" t="s">
        <v>351</v>
      </c>
      <c r="E3472" s="78">
        <f>+IF(ISNUMBER(DATA!H4265),DATA!H4265,"n/a")</f>
        <v>34231.21</v>
      </c>
      <c r="F3472" s="79">
        <f>+IF(ISNUMBER(DATA!I4265),DATA!I4265,"n/a")</f>
        <v>0.172954</v>
      </c>
      <c r="G3472" s="78">
        <f>+IF(ISNUMBER(DATA!J4265),DATA!J4265,"n/a")</f>
        <v>125679.83</v>
      </c>
      <c r="H3472" s="79">
        <f>+IF(ISNUMBER(DATA!K4265),DATA!K4265,"n/a")</f>
        <v>0.21232100000000001</v>
      </c>
      <c r="I3472" s="78">
        <f>+IF(ISNUMBER(DATA!L4265),DATA!L4265,"n/a")</f>
        <v>250887.4</v>
      </c>
      <c r="J3472" s="79">
        <f>+IF(ISNUMBER(DATA!M4265),DATA!M4265,"n/a")</f>
        <v>0.38064900000000002</v>
      </c>
      <c r="K3472" s="78">
        <f>+IF(ISNUMBER(DATA!N4265),DATA!N4265,"n/a")</f>
        <v>457831.03</v>
      </c>
      <c r="L3472" s="79">
        <f>+IF(ISNUMBER(DATA!O4265),DATA!O4265,"n/a")</f>
        <v>0.49332399999999998</v>
      </c>
      <c r="M3472" s="68"/>
      <c r="N3472" s="68"/>
      <c r="O3472" s="68"/>
      <c r="P3472" s="68"/>
      <c r="Q3472" s="68"/>
      <c r="S3472" s="72"/>
      <c r="U3472" s="72"/>
      <c r="W3472" s="72"/>
      <c r="Y3472" s="72"/>
    </row>
    <row r="3473" spans="1:25" s="71" customFormat="1" x14ac:dyDescent="0.2">
      <c r="A3473" s="68" t="s">
        <v>27</v>
      </c>
      <c r="B3473" s="68" t="s">
        <v>24</v>
      </c>
      <c r="C3473" s="68" t="s">
        <v>0</v>
      </c>
      <c r="D3473" s="68" t="s">
        <v>352</v>
      </c>
      <c r="E3473" s="78">
        <f>+IF(ISNUMBER(DATA!H4266),DATA!H4266,"n/a")</f>
        <v>126239.08</v>
      </c>
      <c r="F3473" s="79">
        <f>+IF(ISNUMBER(DATA!I4266),DATA!I4266,"n/a")</f>
        <v>0.50109499999999996</v>
      </c>
      <c r="G3473" s="78">
        <f>+IF(ISNUMBER(DATA!J4266),DATA!J4266,"n/a")</f>
        <v>427254.03</v>
      </c>
      <c r="H3473" s="79">
        <f>+IF(ISNUMBER(DATA!K4266),DATA!K4266,"n/a")</f>
        <v>0.51525100000000001</v>
      </c>
      <c r="I3473" s="78">
        <f>+IF(ISNUMBER(DATA!L4266),DATA!L4266,"n/a")</f>
        <v>881727.01</v>
      </c>
      <c r="J3473" s="79">
        <f>+IF(ISNUMBER(DATA!M4266),DATA!M4266,"n/a")</f>
        <v>0.55192699999999995</v>
      </c>
      <c r="K3473" s="78">
        <f>+IF(ISNUMBER(DATA!N4266),DATA!N4266,"n/a")</f>
        <v>1669463.53</v>
      </c>
      <c r="L3473" s="79">
        <f>+IF(ISNUMBER(DATA!O4266),DATA!O4266,"n/a")</f>
        <v>0.50166500000000003</v>
      </c>
      <c r="M3473" s="68"/>
      <c r="N3473" s="68"/>
      <c r="O3473" s="68"/>
      <c r="P3473" s="68"/>
      <c r="Q3473" s="68"/>
      <c r="S3473" s="72"/>
      <c r="U3473" s="72"/>
      <c r="W3473" s="72"/>
      <c r="Y3473" s="72"/>
    </row>
    <row r="3474" spans="1:25" x14ac:dyDescent="0.2">
      <c r="E3474" s="102"/>
      <c r="F3474" s="104"/>
      <c r="G3474" s="102"/>
      <c r="H3474" s="104"/>
      <c r="I3474" s="102"/>
      <c r="J3474" s="104"/>
      <c r="K3474" s="102"/>
      <c r="L3474" s="104"/>
    </row>
    <row r="3475" spans="1:25" s="71" customFormat="1" x14ac:dyDescent="0.2">
      <c r="A3475" s="68" t="s">
        <v>27</v>
      </c>
      <c r="B3475" s="68" t="s">
        <v>24</v>
      </c>
      <c r="C3475" s="68" t="s">
        <v>9</v>
      </c>
      <c r="D3475" s="68" t="s">
        <v>278</v>
      </c>
      <c r="E3475" s="88">
        <f>+IF(ISNUMBER(DATA!H4276),DATA!H4276,"n/a")</f>
        <v>12697.57</v>
      </c>
      <c r="F3475" s="79">
        <f>+IF(ISNUMBER(DATA!I4276),DATA!I4276,"n/a")</f>
        <v>0.575465</v>
      </c>
      <c r="G3475" s="88">
        <f>+IF(ISNUMBER(DATA!J4276),DATA!J4276,"n/a")</f>
        <v>42841.51</v>
      </c>
      <c r="H3475" s="79">
        <f>+IF(ISNUMBER(DATA!K4276),DATA!K4276,"n/a")</f>
        <v>0.36270200000000002</v>
      </c>
      <c r="I3475" s="88">
        <f>+IF(ISNUMBER(DATA!L4276),DATA!L4276,"n/a")</f>
        <v>88163.93</v>
      </c>
      <c r="J3475" s="79">
        <f>+IF(ISNUMBER(DATA!M4276),DATA!M4276,"n/a")</f>
        <v>0.237704</v>
      </c>
      <c r="K3475" s="88">
        <f>+IF(ISNUMBER(DATA!N4276),DATA!N4276,"n/a")</f>
        <v>168637.44</v>
      </c>
      <c r="L3475" s="79">
        <f>+IF(ISNUMBER(DATA!O4276),DATA!O4276,"n/a")</f>
        <v>0.24948400000000001</v>
      </c>
      <c r="M3475" s="68"/>
      <c r="N3475" s="68"/>
      <c r="O3475" s="68"/>
      <c r="P3475" s="68"/>
      <c r="Q3475" s="68"/>
      <c r="S3475" s="72"/>
      <c r="U3475" s="72"/>
      <c r="W3475" s="72"/>
      <c r="Y3475" s="72"/>
    </row>
    <row r="3476" spans="1:25" s="71" customFormat="1" x14ac:dyDescent="0.2">
      <c r="A3476" s="68" t="s">
        <v>27</v>
      </c>
      <c r="B3476" s="68" t="s">
        <v>24</v>
      </c>
      <c r="C3476" s="68" t="s">
        <v>9</v>
      </c>
      <c r="D3476" s="68" t="s">
        <v>279</v>
      </c>
      <c r="E3476" s="88">
        <f>+IF(ISNUMBER(DATA!H4277),DATA!H4277,"n/a")</f>
        <v>24200.880000000001</v>
      </c>
      <c r="F3476" s="79">
        <f>+IF(ISNUMBER(DATA!I4277),DATA!I4277,"n/a")</f>
        <v>2.0757999999999999E-2</v>
      </c>
      <c r="G3476" s="88">
        <f>+IF(ISNUMBER(DATA!J4277),DATA!J4277,"n/a")</f>
        <v>81901.710000000006</v>
      </c>
      <c r="H3476" s="79">
        <f>+IF(ISNUMBER(DATA!K4277),DATA!K4277,"n/a")</f>
        <v>3.6207000000000003E-2</v>
      </c>
      <c r="I3476" s="88">
        <f>+IF(ISNUMBER(DATA!L4277),DATA!L4277,"n/a")</f>
        <v>163688.39000000001</v>
      </c>
      <c r="J3476" s="79">
        <f>+IF(ISNUMBER(DATA!M4277),DATA!M4277,"n/a")</f>
        <v>8.2180000000000003E-2</v>
      </c>
      <c r="K3476" s="88">
        <f>+IF(ISNUMBER(DATA!N4277),DATA!N4277,"n/a")</f>
        <v>323011.43</v>
      </c>
      <c r="L3476" s="79">
        <f>+IF(ISNUMBER(DATA!O4277),DATA!O4277,"n/a")</f>
        <v>0.109807</v>
      </c>
      <c r="M3476" s="68"/>
      <c r="N3476" s="68"/>
      <c r="O3476" s="68"/>
      <c r="P3476" s="68"/>
      <c r="Q3476" s="68"/>
      <c r="S3476" s="72"/>
      <c r="U3476" s="72"/>
      <c r="W3476" s="72"/>
      <c r="Y3476" s="72"/>
    </row>
    <row r="3477" spans="1:25" s="71" customFormat="1" x14ac:dyDescent="0.2">
      <c r="A3477" s="68" t="s">
        <v>27</v>
      </c>
      <c r="B3477" s="68" t="s">
        <v>24</v>
      </c>
      <c r="C3477" s="68" t="s">
        <v>9</v>
      </c>
      <c r="D3477" s="68" t="s">
        <v>280</v>
      </c>
      <c r="E3477" s="88">
        <f>+IF(ISNUMBER(DATA!H4278),DATA!H4278,"n/a")</f>
        <v>45770.48</v>
      </c>
      <c r="F3477" s="79">
        <f>+IF(ISNUMBER(DATA!I4278),DATA!I4278,"n/a")</f>
        <v>-0.155365</v>
      </c>
      <c r="G3477" s="88">
        <f>+IF(ISNUMBER(DATA!J4278),DATA!J4278,"n/a")</f>
        <v>151105.68</v>
      </c>
      <c r="H3477" s="79">
        <f>+IF(ISNUMBER(DATA!K4278),DATA!K4278,"n/a")</f>
        <v>-0.213033</v>
      </c>
      <c r="I3477" s="88">
        <f>+IF(ISNUMBER(DATA!L4278),DATA!L4278,"n/a")</f>
        <v>316261.65999999997</v>
      </c>
      <c r="J3477" s="79">
        <f>+IF(ISNUMBER(DATA!M4278),DATA!M4278,"n/a")</f>
        <v>-0.18318799999999999</v>
      </c>
      <c r="K3477" s="88">
        <f>+IF(ISNUMBER(DATA!N4278),DATA!N4278,"n/a")</f>
        <v>751434.56</v>
      </c>
      <c r="L3477" s="79">
        <f>+IF(ISNUMBER(DATA!O4278),DATA!O4278,"n/a")</f>
        <v>-1.1835999999999999E-2</v>
      </c>
      <c r="M3477" s="68"/>
      <c r="N3477" s="68"/>
      <c r="O3477" s="68"/>
      <c r="P3477" s="68"/>
      <c r="Q3477" s="68"/>
      <c r="S3477" s="72"/>
      <c r="U3477" s="72"/>
      <c r="W3477" s="72"/>
      <c r="Y3477" s="72"/>
    </row>
    <row r="3478" spans="1:25" s="71" customFormat="1" x14ac:dyDescent="0.2">
      <c r="A3478" s="68" t="s">
        <v>27</v>
      </c>
      <c r="B3478" s="68" t="s">
        <v>24</v>
      </c>
      <c r="C3478" s="68" t="s">
        <v>9</v>
      </c>
      <c r="D3478" s="68" t="s">
        <v>281</v>
      </c>
      <c r="E3478" s="88">
        <f>+IF(ISNUMBER(DATA!H4279),DATA!H4279,"n/a")</f>
        <v>18382.080000000002</v>
      </c>
      <c r="F3478" s="79">
        <f>+IF(ISNUMBER(DATA!I4279),DATA!I4279,"n/a")</f>
        <v>0.106124</v>
      </c>
      <c r="G3478" s="88">
        <f>+IF(ISNUMBER(DATA!J4279),DATA!J4279,"n/a")</f>
        <v>64269.29</v>
      </c>
      <c r="H3478" s="79">
        <f>+IF(ISNUMBER(DATA!K4279),DATA!K4279,"n/a")</f>
        <v>0.13583500000000001</v>
      </c>
      <c r="I3478" s="88">
        <f>+IF(ISNUMBER(DATA!L4279),DATA!L4279,"n/a")</f>
        <v>130279.14</v>
      </c>
      <c r="J3478" s="79">
        <f>+IF(ISNUMBER(DATA!M4279),DATA!M4279,"n/a")</f>
        <v>0.22649</v>
      </c>
      <c r="K3478" s="88">
        <f>+IF(ISNUMBER(DATA!N4279),DATA!N4279,"n/a")</f>
        <v>250340.91</v>
      </c>
      <c r="L3478" s="79">
        <f>+IF(ISNUMBER(DATA!O4279),DATA!O4279,"n/a")</f>
        <v>0.26328000000000001</v>
      </c>
      <c r="M3478" s="68"/>
      <c r="N3478" s="68"/>
      <c r="O3478" s="68"/>
      <c r="P3478" s="68"/>
      <c r="Q3478" s="68"/>
      <c r="S3478" s="72"/>
      <c r="U3478" s="72"/>
      <c r="W3478" s="72"/>
      <c r="Y3478" s="72"/>
    </row>
    <row r="3479" spans="1:25" s="71" customFormat="1" x14ac:dyDescent="0.2">
      <c r="A3479" s="68" t="s">
        <v>27</v>
      </c>
      <c r="B3479" s="68" t="s">
        <v>24</v>
      </c>
      <c r="C3479" s="68" t="s">
        <v>9</v>
      </c>
      <c r="D3479" s="68" t="s">
        <v>282</v>
      </c>
      <c r="E3479" s="88">
        <f>+IF(ISNUMBER(DATA!H4280),DATA!H4280,"n/a")</f>
        <v>51573.19</v>
      </c>
      <c r="F3479" s="79">
        <f>+IF(ISNUMBER(DATA!I4280),DATA!I4280,"n/a")</f>
        <v>-9.5781000000000005E-2</v>
      </c>
      <c r="G3479" s="88">
        <f>+IF(ISNUMBER(DATA!J4280),DATA!J4280,"n/a")</f>
        <v>176314.36</v>
      </c>
      <c r="H3479" s="79">
        <f>+IF(ISNUMBER(DATA!K4280),DATA!K4280,"n/a")</f>
        <v>-8.8618000000000002E-2</v>
      </c>
      <c r="I3479" s="88">
        <f>+IF(ISNUMBER(DATA!L4280),DATA!L4280,"n/a")</f>
        <v>357167.84</v>
      </c>
      <c r="J3479" s="79">
        <f>+IF(ISNUMBER(DATA!M4280),DATA!M4280,"n/a")</f>
        <v>-3.0384000000000001E-2</v>
      </c>
      <c r="K3479" s="88">
        <f>+IF(ISNUMBER(DATA!N4280),DATA!N4280,"n/a")</f>
        <v>801771.45</v>
      </c>
      <c r="L3479" s="79">
        <f>+IF(ISNUMBER(DATA!O4280),DATA!O4280,"n/a")</f>
        <v>0.154835</v>
      </c>
      <c r="M3479" s="68"/>
      <c r="N3479" s="68"/>
      <c r="O3479" s="68"/>
      <c r="P3479" s="68"/>
      <c r="Q3479" s="68"/>
      <c r="S3479" s="72"/>
      <c r="U3479" s="72"/>
      <c r="W3479" s="72"/>
      <c r="Y3479" s="72"/>
    </row>
    <row r="3480" spans="1:25" s="71" customFormat="1" x14ac:dyDescent="0.2">
      <c r="A3480" s="68" t="s">
        <v>27</v>
      </c>
      <c r="B3480" s="68" t="s">
        <v>24</v>
      </c>
      <c r="C3480" s="68" t="s">
        <v>9</v>
      </c>
      <c r="D3480" s="68" t="s">
        <v>283</v>
      </c>
      <c r="E3480" s="88">
        <f>+IF(ISNUMBER(DATA!H4281),DATA!H4281,"n/a")</f>
        <v>22527.29</v>
      </c>
      <c r="F3480" s="79">
        <f>+IF(ISNUMBER(DATA!I4281),DATA!I4281,"n/a")</f>
        <v>-1.2475999999999999E-2</v>
      </c>
      <c r="G3480" s="88">
        <f>+IF(ISNUMBER(DATA!J4281),DATA!J4281,"n/a")</f>
        <v>79412.7</v>
      </c>
      <c r="H3480" s="79">
        <f>+IF(ISNUMBER(DATA!K4281),DATA!K4281,"n/a")</f>
        <v>-4.7306000000000001E-2</v>
      </c>
      <c r="I3480" s="88">
        <f>+IF(ISNUMBER(DATA!L4281),DATA!L4281,"n/a")</f>
        <v>161249.60000000001</v>
      </c>
      <c r="J3480" s="79">
        <f>+IF(ISNUMBER(DATA!M4281),DATA!M4281,"n/a")</f>
        <v>-9.9500000000000001E-4</v>
      </c>
      <c r="K3480" s="88">
        <f>+IF(ISNUMBER(DATA!N4281),DATA!N4281,"n/a")</f>
        <v>332303.34000000003</v>
      </c>
      <c r="L3480" s="79">
        <f>+IF(ISNUMBER(DATA!O4281),DATA!O4281,"n/a")</f>
        <v>8.2015000000000005E-2</v>
      </c>
      <c r="M3480" s="68"/>
      <c r="N3480" s="68"/>
      <c r="O3480" s="68"/>
      <c r="P3480" s="68"/>
      <c r="Q3480" s="68"/>
      <c r="S3480" s="72"/>
      <c r="U3480" s="72"/>
      <c r="W3480" s="72"/>
      <c r="Y3480" s="72"/>
    </row>
    <row r="3481" spans="1:25" s="71" customFormat="1" x14ac:dyDescent="0.2">
      <c r="A3481" s="68" t="s">
        <v>27</v>
      </c>
      <c r="B3481" s="68" t="s">
        <v>24</v>
      </c>
      <c r="C3481" s="68" t="s">
        <v>9</v>
      </c>
      <c r="D3481" s="68" t="s">
        <v>284</v>
      </c>
      <c r="E3481" s="88">
        <f>+IF(ISNUMBER(DATA!H4282),DATA!H4282,"n/a")</f>
        <v>13043.74</v>
      </c>
      <c r="F3481" s="79">
        <f>+IF(ISNUMBER(DATA!I4282),DATA!I4282,"n/a")</f>
        <v>0.46872900000000001</v>
      </c>
      <c r="G3481" s="88">
        <f>+IF(ISNUMBER(DATA!J4282),DATA!J4282,"n/a")</f>
        <v>39393.839999999997</v>
      </c>
      <c r="H3481" s="79">
        <f>+IF(ISNUMBER(DATA!K4282),DATA!K4282,"n/a")</f>
        <v>0.33759800000000001</v>
      </c>
      <c r="I3481" s="88">
        <f>+IF(ISNUMBER(DATA!L4282),DATA!L4282,"n/a")</f>
        <v>76725.16</v>
      </c>
      <c r="J3481" s="79">
        <f>+IF(ISNUMBER(DATA!M4282),DATA!M4282,"n/a")</f>
        <v>0.40120800000000001</v>
      </c>
      <c r="K3481" s="88">
        <f>+IF(ISNUMBER(DATA!N4282),DATA!N4282,"n/a")</f>
        <v>149564.54999999999</v>
      </c>
      <c r="L3481" s="79">
        <f>+IF(ISNUMBER(DATA!O4282),DATA!O4282,"n/a")</f>
        <v>0.59303499999999998</v>
      </c>
      <c r="M3481" s="68"/>
      <c r="N3481" s="68"/>
      <c r="O3481" s="68"/>
      <c r="P3481" s="68"/>
      <c r="Q3481" s="68"/>
      <c r="S3481" s="72"/>
      <c r="U3481" s="72"/>
      <c r="W3481" s="72"/>
      <c r="Y3481" s="72"/>
    </row>
    <row r="3482" spans="1:25" s="71" customFormat="1" x14ac:dyDescent="0.2">
      <c r="A3482" s="68" t="s">
        <v>27</v>
      </c>
      <c r="B3482" s="68" t="s">
        <v>24</v>
      </c>
      <c r="C3482" s="68" t="s">
        <v>9</v>
      </c>
      <c r="D3482" s="68" t="s">
        <v>285</v>
      </c>
      <c r="E3482" s="88">
        <f>+IF(ISNUMBER(DATA!H4283),DATA!H4283,"n/a")</f>
        <v>26650.65</v>
      </c>
      <c r="F3482" s="79">
        <f>+IF(ISNUMBER(DATA!I4283),DATA!I4283,"n/a")</f>
        <v>5.3321E-2</v>
      </c>
      <c r="G3482" s="88">
        <f>+IF(ISNUMBER(DATA!J4283),DATA!J4283,"n/a")</f>
        <v>92155.65</v>
      </c>
      <c r="H3482" s="79">
        <f>+IF(ISNUMBER(DATA!K4283),DATA!K4283,"n/a")</f>
        <v>1.9961E-2</v>
      </c>
      <c r="I3482" s="88">
        <f>+IF(ISNUMBER(DATA!L4283),DATA!L4283,"n/a")</f>
        <v>216037.63</v>
      </c>
      <c r="J3482" s="79">
        <f>+IF(ISNUMBER(DATA!M4283),DATA!M4283,"n/a")</f>
        <v>0.14607300000000001</v>
      </c>
      <c r="K3482" s="88">
        <f>+IF(ISNUMBER(DATA!N4283),DATA!N4283,"n/a")</f>
        <v>440400.74</v>
      </c>
      <c r="L3482" s="79">
        <f>+IF(ISNUMBER(DATA!O4283),DATA!O4283,"n/a")</f>
        <v>0.20502200000000001</v>
      </c>
      <c r="M3482" s="68"/>
      <c r="N3482" s="68"/>
      <c r="O3482" s="68"/>
      <c r="P3482" s="68"/>
      <c r="Q3482" s="68"/>
      <c r="S3482" s="72"/>
      <c r="U3482" s="72"/>
      <c r="W3482" s="72"/>
      <c r="Y3482" s="72"/>
    </row>
    <row r="3483" spans="1:25" s="71" customFormat="1" x14ac:dyDescent="0.2">
      <c r="A3483" s="68" t="s">
        <v>27</v>
      </c>
      <c r="B3483" s="68" t="s">
        <v>24</v>
      </c>
      <c r="C3483" s="68" t="s">
        <v>9</v>
      </c>
      <c r="D3483" s="68" t="s">
        <v>286</v>
      </c>
      <c r="E3483" s="88">
        <f>+IF(ISNUMBER(DATA!H4284),DATA!H4284,"n/a")</f>
        <v>19153.78</v>
      </c>
      <c r="F3483" s="79">
        <f>+IF(ISNUMBER(DATA!I4284),DATA!I4284,"n/a")</f>
        <v>0.17060500000000001</v>
      </c>
      <c r="G3483" s="88">
        <f>+IF(ISNUMBER(DATA!J4284),DATA!J4284,"n/a")</f>
        <v>63584.22</v>
      </c>
      <c r="H3483" s="79">
        <f>+IF(ISNUMBER(DATA!K4284),DATA!K4284,"n/a")</f>
        <v>6.6031000000000006E-2</v>
      </c>
      <c r="I3483" s="88">
        <f>+IF(ISNUMBER(DATA!L4284),DATA!L4284,"n/a")</f>
        <v>135198.64000000001</v>
      </c>
      <c r="J3483" s="79">
        <f>+IF(ISNUMBER(DATA!M4284),DATA!M4284,"n/a")</f>
        <v>0.124594</v>
      </c>
      <c r="K3483" s="88">
        <f>+IF(ISNUMBER(DATA!N4284),DATA!N4284,"n/a")</f>
        <v>261986.29</v>
      </c>
      <c r="L3483" s="79">
        <f>+IF(ISNUMBER(DATA!O4284),DATA!O4284,"n/a")</f>
        <v>0.18637999999999999</v>
      </c>
      <c r="M3483" s="68"/>
      <c r="N3483" s="68"/>
      <c r="O3483" s="68"/>
      <c r="P3483" s="68"/>
      <c r="Q3483" s="68"/>
      <c r="S3483" s="72"/>
      <c r="U3483" s="72"/>
      <c r="W3483" s="72"/>
      <c r="Y3483" s="72"/>
    </row>
    <row r="3484" spans="1:25" s="71" customFormat="1" x14ac:dyDescent="0.2">
      <c r="A3484" s="68" t="s">
        <v>27</v>
      </c>
      <c r="B3484" s="68" t="s">
        <v>24</v>
      </c>
      <c r="C3484" s="68" t="s">
        <v>9</v>
      </c>
      <c r="D3484" s="68" t="s">
        <v>287</v>
      </c>
      <c r="E3484" s="88">
        <f>+IF(ISNUMBER(DATA!H4285),DATA!H4285,"n/a")</f>
        <v>9550.9</v>
      </c>
      <c r="F3484" s="79">
        <f>+IF(ISNUMBER(DATA!I4285),DATA!I4285,"n/a")</f>
        <v>0.26966600000000002</v>
      </c>
      <c r="G3484" s="88">
        <f>+IF(ISNUMBER(DATA!J4285),DATA!J4285,"n/a")</f>
        <v>40926.910000000003</v>
      </c>
      <c r="H3484" s="79">
        <f>+IF(ISNUMBER(DATA!K4285),DATA!K4285,"n/a")</f>
        <v>0.31574600000000003</v>
      </c>
      <c r="I3484" s="88">
        <f>+IF(ISNUMBER(DATA!L4285),DATA!L4285,"n/a")</f>
        <v>77945.59</v>
      </c>
      <c r="J3484" s="79">
        <f>+IF(ISNUMBER(DATA!M4285),DATA!M4285,"n/a")</f>
        <v>0.38695400000000002</v>
      </c>
      <c r="K3484" s="88">
        <f>+IF(ISNUMBER(DATA!N4285),DATA!N4285,"n/a")</f>
        <v>150455.51</v>
      </c>
      <c r="L3484" s="79">
        <f>+IF(ISNUMBER(DATA!O4285),DATA!O4285,"n/a")</f>
        <v>0.40421400000000002</v>
      </c>
      <c r="M3484" s="68"/>
      <c r="N3484" s="68"/>
      <c r="O3484" s="68"/>
      <c r="P3484" s="68"/>
      <c r="Q3484" s="68"/>
      <c r="S3484" s="72"/>
      <c r="U3484" s="72"/>
      <c r="W3484" s="72"/>
      <c r="Y3484" s="72"/>
    </row>
    <row r="3485" spans="1:25" s="71" customFormat="1" x14ac:dyDescent="0.2">
      <c r="A3485" s="68" t="s">
        <v>27</v>
      </c>
      <c r="B3485" s="68" t="s">
        <v>24</v>
      </c>
      <c r="C3485" s="68" t="s">
        <v>9</v>
      </c>
      <c r="D3485" s="68" t="s">
        <v>288</v>
      </c>
      <c r="E3485" s="88">
        <f>+IF(ISNUMBER(DATA!H4286),DATA!H4286,"n/a")</f>
        <v>10372.969999999999</v>
      </c>
      <c r="F3485" s="79">
        <f>+IF(ISNUMBER(DATA!I4286),DATA!I4286,"n/a")</f>
        <v>8.4261000000000003E-2</v>
      </c>
      <c r="G3485" s="88">
        <f>+IF(ISNUMBER(DATA!J4286),DATA!J4286,"n/a")</f>
        <v>39912.54</v>
      </c>
      <c r="H3485" s="79">
        <f>+IF(ISNUMBER(DATA!K4286),DATA!K4286,"n/a")</f>
        <v>0.10989599999999999</v>
      </c>
      <c r="I3485" s="88">
        <f>+IF(ISNUMBER(DATA!L4286),DATA!L4286,"n/a")</f>
        <v>86118.55</v>
      </c>
      <c r="J3485" s="79">
        <f>+IF(ISNUMBER(DATA!M4286),DATA!M4286,"n/a")</f>
        <v>0.22509399999999999</v>
      </c>
      <c r="K3485" s="88">
        <f>+IF(ISNUMBER(DATA!N4286),DATA!N4286,"n/a")</f>
        <v>167516.81</v>
      </c>
      <c r="L3485" s="79">
        <f>+IF(ISNUMBER(DATA!O4286),DATA!O4286,"n/a")</f>
        <v>0.33171499999999998</v>
      </c>
      <c r="M3485" s="68"/>
      <c r="N3485" s="68"/>
      <c r="O3485" s="68"/>
      <c r="P3485" s="68"/>
      <c r="Q3485" s="68"/>
      <c r="S3485" s="72"/>
      <c r="U3485" s="72"/>
      <c r="W3485" s="72"/>
      <c r="Y3485" s="72"/>
    </row>
    <row r="3486" spans="1:25" s="71" customFormat="1" x14ac:dyDescent="0.2">
      <c r="A3486" s="68" t="s">
        <v>27</v>
      </c>
      <c r="B3486" s="68" t="s">
        <v>24</v>
      </c>
      <c r="C3486" s="68" t="s">
        <v>9</v>
      </c>
      <c r="D3486" s="68" t="s">
        <v>289</v>
      </c>
      <c r="E3486" s="88">
        <f>+IF(ISNUMBER(DATA!H4287),DATA!H4287,"n/a")</f>
        <v>35453.31</v>
      </c>
      <c r="F3486" s="79">
        <f>+IF(ISNUMBER(DATA!I4287),DATA!I4287,"n/a")</f>
        <v>0.46665200000000001</v>
      </c>
      <c r="G3486" s="88">
        <f>+IF(ISNUMBER(DATA!J4287),DATA!J4287,"n/a")</f>
        <v>116810.76</v>
      </c>
      <c r="H3486" s="79">
        <f>+IF(ISNUMBER(DATA!K4287),DATA!K4287,"n/a")</f>
        <v>0.45878999999999998</v>
      </c>
      <c r="I3486" s="88">
        <f>+IF(ISNUMBER(DATA!L4287),DATA!L4287,"n/a")</f>
        <v>237244.08</v>
      </c>
      <c r="J3486" s="79">
        <f>+IF(ISNUMBER(DATA!M4287),DATA!M4287,"n/a")</f>
        <v>0.48386099999999999</v>
      </c>
      <c r="K3486" s="88">
        <f>+IF(ISNUMBER(DATA!N4287),DATA!N4287,"n/a")</f>
        <v>438182.04</v>
      </c>
      <c r="L3486" s="79">
        <f>+IF(ISNUMBER(DATA!O4287),DATA!O4287,"n/a")</f>
        <v>0.43317</v>
      </c>
      <c r="M3486" s="68"/>
      <c r="N3486" s="68"/>
      <c r="O3486" s="68"/>
      <c r="P3486" s="68"/>
      <c r="Q3486" s="68"/>
      <c r="S3486" s="72"/>
      <c r="U3486" s="72"/>
      <c r="W3486" s="72"/>
      <c r="Y3486" s="72"/>
    </row>
    <row r="3487" spans="1:25" s="71" customFormat="1" x14ac:dyDescent="0.2">
      <c r="A3487" s="68" t="s">
        <v>27</v>
      </c>
      <c r="B3487" s="68" t="s">
        <v>24</v>
      </c>
      <c r="C3487" s="68" t="s">
        <v>9</v>
      </c>
      <c r="D3487" s="68" t="s">
        <v>290</v>
      </c>
      <c r="E3487" s="88">
        <f>+IF(ISNUMBER(DATA!H4288),DATA!H4288,"n/a")</f>
        <v>35947.42</v>
      </c>
      <c r="F3487" s="79">
        <f>+IF(ISNUMBER(DATA!I4288),DATA!I4288,"n/a")</f>
        <v>0.34108899999999998</v>
      </c>
      <c r="G3487" s="88">
        <f>+IF(ISNUMBER(DATA!J4288),DATA!J4288,"n/a")</f>
        <v>116832.09</v>
      </c>
      <c r="H3487" s="79">
        <f>+IF(ISNUMBER(DATA!K4288),DATA!K4288,"n/a")</f>
        <v>0.25134000000000001</v>
      </c>
      <c r="I3487" s="88">
        <f>+IF(ISNUMBER(DATA!L4288),DATA!L4288,"n/a")</f>
        <v>235385.93</v>
      </c>
      <c r="J3487" s="79">
        <f>+IF(ISNUMBER(DATA!M4288),DATA!M4288,"n/a")</f>
        <v>0.17821999999999999</v>
      </c>
      <c r="K3487" s="88">
        <f>+IF(ISNUMBER(DATA!N4288),DATA!N4288,"n/a")</f>
        <v>445675.77</v>
      </c>
      <c r="L3487" s="79">
        <f>+IF(ISNUMBER(DATA!O4288),DATA!O4288,"n/a")</f>
        <v>0.169098</v>
      </c>
      <c r="M3487" s="68"/>
      <c r="N3487" s="68"/>
      <c r="O3487" s="68"/>
      <c r="P3487" s="68"/>
      <c r="Q3487" s="68"/>
      <c r="S3487" s="72"/>
      <c r="U3487" s="72"/>
      <c r="W3487" s="72"/>
      <c r="Y3487" s="72"/>
    </row>
    <row r="3488" spans="1:25" s="71" customFormat="1" x14ac:dyDescent="0.2">
      <c r="A3488" s="68" t="s">
        <v>27</v>
      </c>
      <c r="B3488" s="68" t="s">
        <v>24</v>
      </c>
      <c r="C3488" s="68" t="s">
        <v>9</v>
      </c>
      <c r="D3488" s="68" t="s">
        <v>291</v>
      </c>
      <c r="E3488" s="88">
        <f>+IF(ISNUMBER(DATA!H4289),DATA!H4289,"n/a")</f>
        <v>11057.72</v>
      </c>
      <c r="F3488" s="79">
        <f>+IF(ISNUMBER(DATA!I4289),DATA!I4289,"n/a")</f>
        <v>-0.13003600000000001</v>
      </c>
      <c r="G3488" s="88">
        <f>+IF(ISNUMBER(DATA!J4289),DATA!J4289,"n/a")</f>
        <v>40488.78</v>
      </c>
      <c r="H3488" s="79">
        <f>+IF(ISNUMBER(DATA!K4289),DATA!K4289,"n/a")</f>
        <v>-0.155228</v>
      </c>
      <c r="I3488" s="88">
        <f>+IF(ISNUMBER(DATA!L4289),DATA!L4289,"n/a")</f>
        <v>101002.74</v>
      </c>
      <c r="J3488" s="79">
        <f>+IF(ISNUMBER(DATA!M4289),DATA!M4289,"n/a")</f>
        <v>2.1204000000000001E-2</v>
      </c>
      <c r="K3488" s="88">
        <f>+IF(ISNUMBER(DATA!N4289),DATA!N4289,"n/a")</f>
        <v>208895.8</v>
      </c>
      <c r="L3488" s="79">
        <f>+IF(ISNUMBER(DATA!O4289),DATA!O4289,"n/a")</f>
        <v>0.160524</v>
      </c>
      <c r="M3488" s="68"/>
      <c r="N3488" s="68"/>
      <c r="O3488" s="68"/>
      <c r="P3488" s="68"/>
      <c r="Q3488" s="68"/>
      <c r="S3488" s="72"/>
      <c r="U3488" s="72"/>
      <c r="W3488" s="72"/>
      <c r="Y3488" s="72"/>
    </row>
    <row r="3489" spans="1:25" s="71" customFormat="1" x14ac:dyDescent="0.2">
      <c r="A3489" s="68" t="s">
        <v>27</v>
      </c>
      <c r="B3489" s="68" t="s">
        <v>24</v>
      </c>
      <c r="C3489" s="68" t="s">
        <v>9</v>
      </c>
      <c r="D3489" s="68" t="s">
        <v>292</v>
      </c>
      <c r="E3489" s="88">
        <f>+IF(ISNUMBER(DATA!H4290),DATA!H4290,"n/a")</f>
        <v>6307.11</v>
      </c>
      <c r="F3489" s="79">
        <f>+IF(ISNUMBER(DATA!I4290),DATA!I4290,"n/a")</f>
        <v>0.306585</v>
      </c>
      <c r="G3489" s="88">
        <f>+IF(ISNUMBER(DATA!J4290),DATA!J4290,"n/a")</f>
        <v>20043.68</v>
      </c>
      <c r="H3489" s="79">
        <f>+IF(ISNUMBER(DATA!K4290),DATA!K4290,"n/a")</f>
        <v>9.6289E-2</v>
      </c>
      <c r="I3489" s="88">
        <f>+IF(ISNUMBER(DATA!L4290),DATA!L4290,"n/a")</f>
        <v>41705.629999999997</v>
      </c>
      <c r="J3489" s="79">
        <f>+IF(ISNUMBER(DATA!M4290),DATA!M4290,"n/a")</f>
        <v>0.15549299999999999</v>
      </c>
      <c r="K3489" s="88">
        <f>+IF(ISNUMBER(DATA!N4290),DATA!N4290,"n/a")</f>
        <v>75692.539999999994</v>
      </c>
      <c r="L3489" s="79">
        <f>+IF(ISNUMBER(DATA!O4290),DATA!O4290,"n/a")</f>
        <v>0.187476</v>
      </c>
      <c r="M3489" s="68"/>
      <c r="N3489" s="68"/>
      <c r="O3489" s="68"/>
      <c r="P3489" s="68"/>
      <c r="Q3489" s="68"/>
      <c r="S3489" s="72"/>
      <c r="U3489" s="72"/>
      <c r="W3489" s="72"/>
      <c r="Y3489" s="72"/>
    </row>
    <row r="3490" spans="1:25" s="71" customFormat="1" x14ac:dyDescent="0.2">
      <c r="A3490" s="68" t="s">
        <v>27</v>
      </c>
      <c r="B3490" s="68" t="s">
        <v>24</v>
      </c>
      <c r="C3490" s="68" t="s">
        <v>9</v>
      </c>
      <c r="D3490" s="68" t="s">
        <v>293</v>
      </c>
      <c r="E3490" s="88">
        <f>+IF(ISNUMBER(DATA!H4291),DATA!H4291,"n/a")</f>
        <v>27472.05</v>
      </c>
      <c r="F3490" s="79">
        <f>+IF(ISNUMBER(DATA!I4291),DATA!I4291,"n/a")</f>
        <v>-0.218338</v>
      </c>
      <c r="G3490" s="88">
        <f>+IF(ISNUMBER(DATA!J4291),DATA!J4291,"n/a")</f>
        <v>96092.12</v>
      </c>
      <c r="H3490" s="79">
        <f>+IF(ISNUMBER(DATA!K4291),DATA!K4291,"n/a")</f>
        <v>-0.26681300000000002</v>
      </c>
      <c r="I3490" s="88">
        <f>+IF(ISNUMBER(DATA!L4291),DATA!L4291,"n/a")</f>
        <v>192525.57</v>
      </c>
      <c r="J3490" s="79">
        <f>+IF(ISNUMBER(DATA!M4291),DATA!M4291,"n/a")</f>
        <v>-0.22654199999999999</v>
      </c>
      <c r="K3490" s="88">
        <f>+IF(ISNUMBER(DATA!N4291),DATA!N4291,"n/a")</f>
        <v>457415.25</v>
      </c>
      <c r="L3490" s="79">
        <f>+IF(ISNUMBER(DATA!O4291),DATA!O4291,"n/a")</f>
        <v>-1.8592999999999998E-2</v>
      </c>
      <c r="M3490" s="68"/>
      <c r="N3490" s="68"/>
      <c r="O3490" s="68"/>
      <c r="P3490" s="68"/>
      <c r="Q3490" s="68"/>
      <c r="S3490" s="72"/>
      <c r="U3490" s="72"/>
      <c r="W3490" s="72"/>
      <c r="Y3490" s="72"/>
    </row>
    <row r="3491" spans="1:25" s="71" customFormat="1" x14ac:dyDescent="0.2">
      <c r="A3491" s="68" t="s">
        <v>27</v>
      </c>
      <c r="B3491" s="68" t="s">
        <v>24</v>
      </c>
      <c r="C3491" s="68" t="s">
        <v>9</v>
      </c>
      <c r="D3491" s="68" t="s">
        <v>294</v>
      </c>
      <c r="E3491" s="88">
        <f>+IF(ISNUMBER(DATA!H4292),DATA!H4292,"n/a")</f>
        <v>30290.9</v>
      </c>
      <c r="F3491" s="79">
        <f>+IF(ISNUMBER(DATA!I4292),DATA!I4292,"n/a")</f>
        <v>-0.22364500000000001</v>
      </c>
      <c r="G3491" s="88">
        <f>+IF(ISNUMBER(DATA!J4292),DATA!J4292,"n/a")</f>
        <v>95859.24</v>
      </c>
      <c r="H3491" s="79">
        <f>+IF(ISNUMBER(DATA!K4292),DATA!K4292,"n/a")</f>
        <v>-0.36998300000000001</v>
      </c>
      <c r="I3491" s="88">
        <f>+IF(ISNUMBER(DATA!L4292),DATA!L4292,"n/a")</f>
        <v>202400.33</v>
      </c>
      <c r="J3491" s="79">
        <f>+IF(ISNUMBER(DATA!M4292),DATA!M4292,"n/a")</f>
        <v>-0.32008399999999998</v>
      </c>
      <c r="K3491" s="88">
        <f>+IF(ISNUMBER(DATA!N4292),DATA!N4292,"n/a")</f>
        <v>477765.75</v>
      </c>
      <c r="L3491" s="79">
        <f>+IF(ISNUMBER(DATA!O4292),DATA!O4292,"n/a")</f>
        <v>-0.13955799999999999</v>
      </c>
      <c r="M3491" s="68"/>
      <c r="N3491" s="68"/>
      <c r="O3491" s="68"/>
      <c r="P3491" s="68"/>
      <c r="Q3491" s="68"/>
      <c r="S3491" s="72"/>
      <c r="U3491" s="72"/>
      <c r="W3491" s="72"/>
      <c r="Y3491" s="72"/>
    </row>
    <row r="3492" spans="1:25" s="71" customFormat="1" x14ac:dyDescent="0.2">
      <c r="A3492" s="68" t="s">
        <v>27</v>
      </c>
      <c r="B3492" s="68" t="s">
        <v>24</v>
      </c>
      <c r="C3492" s="68" t="s">
        <v>9</v>
      </c>
      <c r="D3492" s="68" t="s">
        <v>295</v>
      </c>
      <c r="E3492" s="88">
        <f>+IF(ISNUMBER(DATA!H4293),DATA!H4293,"n/a")</f>
        <v>27490.85</v>
      </c>
      <c r="F3492" s="79">
        <f>+IF(ISNUMBER(DATA!I4293),DATA!I4293,"n/a")</f>
        <v>0.49589299999999997</v>
      </c>
      <c r="G3492" s="88">
        <f>+IF(ISNUMBER(DATA!J4293),DATA!J4293,"n/a")</f>
        <v>91441.55</v>
      </c>
      <c r="H3492" s="79">
        <f>+IF(ISNUMBER(DATA!K4293),DATA!K4293,"n/a")</f>
        <v>0.51195400000000002</v>
      </c>
      <c r="I3492" s="88">
        <f>+IF(ISNUMBER(DATA!L4293),DATA!L4293,"n/a")</f>
        <v>187524.94</v>
      </c>
      <c r="J3492" s="79">
        <f>+IF(ISNUMBER(DATA!M4293),DATA!M4293,"n/a")</f>
        <v>0.37067899999999998</v>
      </c>
      <c r="K3492" s="88">
        <f>+IF(ISNUMBER(DATA!N4293),DATA!N4293,"n/a")</f>
        <v>338049.65</v>
      </c>
      <c r="L3492" s="79">
        <f>+IF(ISNUMBER(DATA!O4293),DATA!O4293,"n/a")</f>
        <v>0.25342999999999999</v>
      </c>
      <c r="M3492" s="68"/>
      <c r="N3492" s="68"/>
      <c r="O3492" s="68"/>
      <c r="P3492" s="68"/>
      <c r="Q3492" s="68"/>
      <c r="S3492" s="72"/>
      <c r="U3492" s="72"/>
      <c r="W3492" s="72"/>
      <c r="Y3492" s="72"/>
    </row>
    <row r="3493" spans="1:25" s="71" customFormat="1" x14ac:dyDescent="0.2">
      <c r="A3493" s="68" t="s">
        <v>27</v>
      </c>
      <c r="B3493" s="68" t="s">
        <v>24</v>
      </c>
      <c r="C3493" s="68" t="s">
        <v>9</v>
      </c>
      <c r="D3493" s="68" t="s">
        <v>296</v>
      </c>
      <c r="E3493" s="88">
        <f>+IF(ISNUMBER(DATA!H4294),DATA!H4294,"n/a")</f>
        <v>13441.97</v>
      </c>
      <c r="F3493" s="79">
        <f>+IF(ISNUMBER(DATA!I4294),DATA!I4294,"n/a")</f>
        <v>0.25811099999999998</v>
      </c>
      <c r="G3493" s="88">
        <f>+IF(ISNUMBER(DATA!J4294),DATA!J4294,"n/a")</f>
        <v>45308.47</v>
      </c>
      <c r="H3493" s="79">
        <f>+IF(ISNUMBER(DATA!K4294),DATA!K4294,"n/a")</f>
        <v>0.15850800000000001</v>
      </c>
      <c r="I3493" s="88">
        <f>+IF(ISNUMBER(DATA!L4294),DATA!L4294,"n/a")</f>
        <v>95649.02</v>
      </c>
      <c r="J3493" s="79">
        <f>+IF(ISNUMBER(DATA!M4294),DATA!M4294,"n/a")</f>
        <v>0.26045400000000002</v>
      </c>
      <c r="K3493" s="88">
        <f>+IF(ISNUMBER(DATA!N4294),DATA!N4294,"n/a")</f>
        <v>183557.44</v>
      </c>
      <c r="L3493" s="79">
        <f>+IF(ISNUMBER(DATA!O4294),DATA!O4294,"n/a")</f>
        <v>0.362734</v>
      </c>
      <c r="M3493" s="68"/>
      <c r="N3493" s="68"/>
      <c r="O3493" s="68"/>
      <c r="P3493" s="68"/>
      <c r="Q3493" s="68"/>
      <c r="S3493" s="72"/>
      <c r="U3493" s="72"/>
      <c r="W3493" s="72"/>
      <c r="Y3493" s="72"/>
    </row>
    <row r="3494" spans="1:25" s="71" customFormat="1" x14ac:dyDescent="0.2">
      <c r="A3494" s="68" t="s">
        <v>27</v>
      </c>
      <c r="B3494" s="68" t="s">
        <v>24</v>
      </c>
      <c r="C3494" s="68" t="s">
        <v>9</v>
      </c>
      <c r="D3494" s="68" t="s">
        <v>297</v>
      </c>
      <c r="E3494" s="88">
        <f>+IF(ISNUMBER(DATA!H4295),DATA!H4295,"n/a")</f>
        <v>12580.35</v>
      </c>
      <c r="F3494" s="79">
        <f>+IF(ISNUMBER(DATA!I4295),DATA!I4295,"n/a")</f>
        <v>5.4286000000000001E-2</v>
      </c>
      <c r="G3494" s="88">
        <f>+IF(ISNUMBER(DATA!J4295),DATA!J4295,"n/a")</f>
        <v>45004.74</v>
      </c>
      <c r="H3494" s="79">
        <f>+IF(ISNUMBER(DATA!K4295),DATA!K4295,"n/a")</f>
        <v>0.15575600000000001</v>
      </c>
      <c r="I3494" s="88">
        <f>+IF(ISNUMBER(DATA!L4295),DATA!L4295,"n/a")</f>
        <v>95052.160000000003</v>
      </c>
      <c r="J3494" s="79">
        <f>+IF(ISNUMBER(DATA!M4295),DATA!M4295,"n/a")</f>
        <v>0.24987500000000001</v>
      </c>
      <c r="K3494" s="88">
        <f>+IF(ISNUMBER(DATA!N4295),DATA!N4295,"n/a")</f>
        <v>189273.34</v>
      </c>
      <c r="L3494" s="79">
        <f>+IF(ISNUMBER(DATA!O4295),DATA!O4295,"n/a")</f>
        <v>0.27622200000000002</v>
      </c>
      <c r="M3494" s="68"/>
      <c r="N3494" s="68"/>
      <c r="O3494" s="68"/>
      <c r="P3494" s="68"/>
      <c r="Q3494" s="68"/>
      <c r="S3494" s="72"/>
      <c r="U3494" s="72"/>
      <c r="W3494" s="72"/>
      <c r="Y3494" s="72"/>
    </row>
    <row r="3495" spans="1:25" s="71" customFormat="1" x14ac:dyDescent="0.2">
      <c r="A3495" s="68" t="s">
        <v>27</v>
      </c>
      <c r="B3495" s="68" t="s">
        <v>24</v>
      </c>
      <c r="C3495" s="68" t="s">
        <v>9</v>
      </c>
      <c r="D3495" s="68" t="s">
        <v>298</v>
      </c>
      <c r="E3495" s="88">
        <f>+IF(ISNUMBER(DATA!H4296),DATA!H4296,"n/a")</f>
        <v>19892.810000000001</v>
      </c>
      <c r="F3495" s="79">
        <f>+IF(ISNUMBER(DATA!I4296),DATA!I4296,"n/a")</f>
        <v>1.1848920000000001</v>
      </c>
      <c r="G3495" s="88">
        <f>+IF(ISNUMBER(DATA!J4296),DATA!J4296,"n/a")</f>
        <v>70346.509999999995</v>
      </c>
      <c r="H3495" s="79">
        <f>+IF(ISNUMBER(DATA!K4296),DATA!K4296,"n/a")</f>
        <v>1.313145</v>
      </c>
      <c r="I3495" s="88">
        <f>+IF(ISNUMBER(DATA!L4296),DATA!L4296,"n/a")</f>
        <v>140879.44</v>
      </c>
      <c r="J3495" s="79">
        <f>+IF(ISNUMBER(DATA!M4296),DATA!M4296,"n/a")</f>
        <v>1.0411589999999999</v>
      </c>
      <c r="K3495" s="88">
        <f>+IF(ISNUMBER(DATA!N4296),DATA!N4296,"n/a")</f>
        <v>266790.67</v>
      </c>
      <c r="L3495" s="79">
        <f>+IF(ISNUMBER(DATA!O4296),DATA!O4296,"n/a")</f>
        <v>0.89829599999999998</v>
      </c>
      <c r="M3495" s="68"/>
      <c r="N3495" s="68"/>
      <c r="O3495" s="68"/>
      <c r="P3495" s="68"/>
      <c r="Q3495" s="68"/>
      <c r="S3495" s="72"/>
      <c r="U3495" s="72"/>
      <c r="W3495" s="72"/>
      <c r="Y3495" s="72"/>
    </row>
    <row r="3496" spans="1:25" s="71" customFormat="1" x14ac:dyDescent="0.2">
      <c r="A3496" s="68" t="s">
        <v>27</v>
      </c>
      <c r="B3496" s="68" t="s">
        <v>24</v>
      </c>
      <c r="C3496" s="68" t="s">
        <v>9</v>
      </c>
      <c r="D3496" s="68" t="s">
        <v>299</v>
      </c>
      <c r="E3496" s="88">
        <f>+IF(ISNUMBER(DATA!H4297),DATA!H4297,"n/a")</f>
        <v>69927.27</v>
      </c>
      <c r="F3496" s="79">
        <f>+IF(ISNUMBER(DATA!I4297),DATA!I4297,"n/a")</f>
        <v>0.16060199999999999</v>
      </c>
      <c r="G3496" s="88">
        <f>+IF(ISNUMBER(DATA!J4297),DATA!J4297,"n/a")</f>
        <v>227833.19</v>
      </c>
      <c r="H3496" s="79">
        <f>+IF(ISNUMBER(DATA!K4297),DATA!K4297,"n/a")</f>
        <v>0.12398099999999999</v>
      </c>
      <c r="I3496" s="88">
        <f>+IF(ISNUMBER(DATA!L4297),DATA!L4297,"n/a")</f>
        <v>492434.2</v>
      </c>
      <c r="J3496" s="79">
        <f>+IF(ISNUMBER(DATA!M4297),DATA!M4297,"n/a")</f>
        <v>0.16683400000000001</v>
      </c>
      <c r="K3496" s="88">
        <f>+IF(ISNUMBER(DATA!N4297),DATA!N4297,"n/a")</f>
        <v>981227.89</v>
      </c>
      <c r="L3496" s="79">
        <f>+IF(ISNUMBER(DATA!O4297),DATA!O4297,"n/a")</f>
        <v>0.154698</v>
      </c>
      <c r="M3496" s="68"/>
      <c r="N3496" s="68"/>
      <c r="O3496" s="68"/>
      <c r="P3496" s="68"/>
      <c r="Q3496" s="68"/>
      <c r="S3496" s="72"/>
      <c r="U3496" s="72"/>
      <c r="W3496" s="72"/>
      <c r="Y3496" s="72"/>
    </row>
    <row r="3497" spans="1:25" s="71" customFormat="1" x14ac:dyDescent="0.2">
      <c r="A3497" s="68" t="s">
        <v>27</v>
      </c>
      <c r="B3497" s="68" t="s">
        <v>24</v>
      </c>
      <c r="C3497" s="68" t="s">
        <v>9</v>
      </c>
      <c r="D3497" s="68" t="s">
        <v>300</v>
      </c>
      <c r="E3497" s="88">
        <f>+IF(ISNUMBER(DATA!H4298),DATA!H4298,"n/a")</f>
        <v>6217.41</v>
      </c>
      <c r="F3497" s="79">
        <f>+IF(ISNUMBER(DATA!I4298),DATA!I4298,"n/a")</f>
        <v>0.31837599999999999</v>
      </c>
      <c r="G3497" s="88">
        <f>+IF(ISNUMBER(DATA!J4298),DATA!J4298,"n/a")</f>
        <v>19846.150000000001</v>
      </c>
      <c r="H3497" s="79">
        <f>+IF(ISNUMBER(DATA!K4298),DATA!K4298,"n/a")</f>
        <v>0.20479900000000001</v>
      </c>
      <c r="I3497" s="88">
        <f>+IF(ISNUMBER(DATA!L4298),DATA!L4298,"n/a")</f>
        <v>39785.160000000003</v>
      </c>
      <c r="J3497" s="79">
        <f>+IF(ISNUMBER(DATA!M4298),DATA!M4298,"n/a")</f>
        <v>0.13671900000000001</v>
      </c>
      <c r="K3497" s="88">
        <f>+IF(ISNUMBER(DATA!N4298),DATA!N4298,"n/a")</f>
        <v>69401.710000000006</v>
      </c>
      <c r="L3497" s="79">
        <f>+IF(ISNUMBER(DATA!O4298),DATA!O4298,"n/a")</f>
        <v>0.10050199999999999</v>
      </c>
      <c r="M3497" s="68"/>
      <c r="N3497" s="68"/>
      <c r="O3497" s="68"/>
      <c r="P3497" s="68"/>
      <c r="Q3497" s="68"/>
      <c r="S3497" s="72"/>
      <c r="U3497" s="72"/>
      <c r="W3497" s="72"/>
      <c r="Y3497" s="72"/>
    </row>
    <row r="3498" spans="1:25" s="71" customFormat="1" x14ac:dyDescent="0.2">
      <c r="A3498" s="68" t="s">
        <v>27</v>
      </c>
      <c r="B3498" s="68" t="s">
        <v>24</v>
      </c>
      <c r="C3498" s="68" t="s">
        <v>9</v>
      </c>
      <c r="D3498" s="68" t="s">
        <v>301</v>
      </c>
      <c r="E3498" s="88">
        <f>+IF(ISNUMBER(DATA!H4299),DATA!H4299,"n/a")</f>
        <v>42164.21</v>
      </c>
      <c r="F3498" s="79">
        <f>+IF(ISNUMBER(DATA!I4299),DATA!I4299,"n/a")</f>
        <v>0.10352500000000001</v>
      </c>
      <c r="G3498" s="88">
        <f>+IF(ISNUMBER(DATA!J4299),DATA!J4299,"n/a")</f>
        <v>145493.5</v>
      </c>
      <c r="H3498" s="79">
        <f>+IF(ISNUMBER(DATA!K4299),DATA!K4299,"n/a")</f>
        <v>0.188142</v>
      </c>
      <c r="I3498" s="88">
        <f>+IF(ISNUMBER(DATA!L4299),DATA!L4299,"n/a")</f>
        <v>298524.88</v>
      </c>
      <c r="J3498" s="79">
        <f>+IF(ISNUMBER(DATA!M4299),DATA!M4299,"n/a")</f>
        <v>0.245007</v>
      </c>
      <c r="K3498" s="88">
        <f>+IF(ISNUMBER(DATA!N4299),DATA!N4299,"n/a")</f>
        <v>597625.75</v>
      </c>
      <c r="L3498" s="79">
        <f>+IF(ISNUMBER(DATA!O4299),DATA!O4299,"n/a")</f>
        <v>0.238954</v>
      </c>
      <c r="M3498" s="68"/>
      <c r="N3498" s="68"/>
      <c r="O3498" s="68"/>
      <c r="P3498" s="68"/>
      <c r="Q3498" s="68"/>
      <c r="S3498" s="72"/>
      <c r="U3498" s="72"/>
      <c r="W3498" s="72"/>
      <c r="Y3498" s="72"/>
    </row>
    <row r="3499" spans="1:25" s="71" customFormat="1" x14ac:dyDescent="0.2">
      <c r="A3499" s="68" t="s">
        <v>27</v>
      </c>
      <c r="B3499" s="68" t="s">
        <v>24</v>
      </c>
      <c r="C3499" s="68" t="s">
        <v>9</v>
      </c>
      <c r="D3499" s="68" t="s">
        <v>302</v>
      </c>
      <c r="E3499" s="88">
        <f>+IF(ISNUMBER(DATA!H4300),DATA!H4300,"n/a")</f>
        <v>45804.5</v>
      </c>
      <c r="F3499" s="79">
        <f>+IF(ISNUMBER(DATA!I4300),DATA!I4300,"n/a")</f>
        <v>0.64584600000000003</v>
      </c>
      <c r="G3499" s="88">
        <f>+IF(ISNUMBER(DATA!J4300),DATA!J4300,"n/a")</f>
        <v>136692.1</v>
      </c>
      <c r="H3499" s="79">
        <f>+IF(ISNUMBER(DATA!K4300),DATA!K4300,"n/a")</f>
        <v>0.486655</v>
      </c>
      <c r="I3499" s="88">
        <f>+IF(ISNUMBER(DATA!L4300),DATA!L4300,"n/a")</f>
        <v>286989.48</v>
      </c>
      <c r="J3499" s="79">
        <f>+IF(ISNUMBER(DATA!M4300),DATA!M4300,"n/a")</f>
        <v>0.97769799999999996</v>
      </c>
      <c r="K3499" s="88">
        <f>+IF(ISNUMBER(DATA!N4300),DATA!N4300,"n/a")</f>
        <v>576358.16</v>
      </c>
      <c r="L3499" s="79">
        <f>+IF(ISNUMBER(DATA!O4300),DATA!O4300,"n/a")</f>
        <v>1.2392160000000001</v>
      </c>
      <c r="M3499" s="68"/>
      <c r="N3499" s="68"/>
      <c r="O3499" s="68"/>
      <c r="P3499" s="68"/>
      <c r="Q3499" s="68"/>
      <c r="S3499" s="72"/>
      <c r="U3499" s="72"/>
      <c r="W3499" s="72"/>
      <c r="Y3499" s="72"/>
    </row>
    <row r="3500" spans="1:25" s="71" customFormat="1" x14ac:dyDescent="0.2">
      <c r="A3500" s="68" t="s">
        <v>27</v>
      </c>
      <c r="B3500" s="68" t="s">
        <v>24</v>
      </c>
      <c r="C3500" s="68" t="s">
        <v>9</v>
      </c>
      <c r="D3500" s="68" t="s">
        <v>303</v>
      </c>
      <c r="E3500" s="88">
        <f>+IF(ISNUMBER(DATA!H4301),DATA!H4301,"n/a")</f>
        <v>44048.73</v>
      </c>
      <c r="F3500" s="79">
        <f>+IF(ISNUMBER(DATA!I4301),DATA!I4301,"n/a")</f>
        <v>0.18038899999999999</v>
      </c>
      <c r="G3500" s="88">
        <f>+IF(ISNUMBER(DATA!J4301),DATA!J4301,"n/a")</f>
        <v>149156.26</v>
      </c>
      <c r="H3500" s="79">
        <f>+IF(ISNUMBER(DATA!K4301),DATA!K4301,"n/a")</f>
        <v>0.51547200000000004</v>
      </c>
      <c r="I3500" s="88">
        <f>+IF(ISNUMBER(DATA!L4301),DATA!L4301,"n/a")</f>
        <v>289593.2</v>
      </c>
      <c r="J3500" s="79">
        <f>+IF(ISNUMBER(DATA!M4301),DATA!M4301,"n/a")</f>
        <v>0.55446700000000004</v>
      </c>
      <c r="K3500" s="88">
        <f>+IF(ISNUMBER(DATA!N4301),DATA!N4301,"n/a")</f>
        <v>577766.9</v>
      </c>
      <c r="L3500" s="79">
        <f>+IF(ISNUMBER(DATA!O4301),DATA!O4301,"n/a")</f>
        <v>0.76358000000000004</v>
      </c>
      <c r="M3500" s="68"/>
      <c r="N3500" s="68"/>
      <c r="O3500" s="68"/>
      <c r="P3500" s="68"/>
      <c r="Q3500" s="68"/>
      <c r="S3500" s="72"/>
      <c r="U3500" s="72"/>
      <c r="W3500" s="72"/>
      <c r="Y3500" s="72"/>
    </row>
    <row r="3501" spans="1:25" s="71" customFormat="1" x14ac:dyDescent="0.2">
      <c r="A3501" s="68" t="s">
        <v>27</v>
      </c>
      <c r="B3501" s="68" t="s">
        <v>24</v>
      </c>
      <c r="C3501" s="68" t="s">
        <v>9</v>
      </c>
      <c r="D3501" s="68" t="s">
        <v>304</v>
      </c>
      <c r="E3501" s="88">
        <f>+IF(ISNUMBER(DATA!H4302),DATA!H4302,"n/a")</f>
        <v>10907.29</v>
      </c>
      <c r="F3501" s="79">
        <f>+IF(ISNUMBER(DATA!I4302),DATA!I4302,"n/a")</f>
        <v>0.30057600000000001</v>
      </c>
      <c r="G3501" s="88">
        <f>+IF(ISNUMBER(DATA!J4302),DATA!J4302,"n/a")</f>
        <v>35223.39</v>
      </c>
      <c r="H3501" s="79">
        <f>+IF(ISNUMBER(DATA!K4302),DATA!K4302,"n/a")</f>
        <v>0.22630600000000001</v>
      </c>
      <c r="I3501" s="88">
        <f>+IF(ISNUMBER(DATA!L4302),DATA!L4302,"n/a")</f>
        <v>68479.53</v>
      </c>
      <c r="J3501" s="79">
        <f>+IF(ISNUMBER(DATA!M4302),DATA!M4302,"n/a")</f>
        <v>0.14911099999999999</v>
      </c>
      <c r="K3501" s="88">
        <f>+IF(ISNUMBER(DATA!N4302),DATA!N4302,"n/a")</f>
        <v>123591.52</v>
      </c>
      <c r="L3501" s="79">
        <f>+IF(ISNUMBER(DATA!O4302),DATA!O4302,"n/a")</f>
        <v>0.122389</v>
      </c>
      <c r="M3501" s="68"/>
      <c r="N3501" s="68"/>
      <c r="O3501" s="68"/>
      <c r="P3501" s="68"/>
      <c r="Q3501" s="68"/>
      <c r="S3501" s="72"/>
      <c r="U3501" s="72"/>
      <c r="W3501" s="72"/>
      <c r="Y3501" s="72"/>
    </row>
    <row r="3502" spans="1:25" s="71" customFormat="1" x14ac:dyDescent="0.2">
      <c r="A3502" s="68" t="s">
        <v>27</v>
      </c>
      <c r="B3502" s="68" t="s">
        <v>24</v>
      </c>
      <c r="C3502" s="68" t="s">
        <v>9</v>
      </c>
      <c r="D3502" s="68" t="s">
        <v>305</v>
      </c>
      <c r="E3502" s="88">
        <f>+IF(ISNUMBER(DATA!H4303),DATA!H4303,"n/a")</f>
        <v>15860.48</v>
      </c>
      <c r="F3502" s="79">
        <f>+IF(ISNUMBER(DATA!I4303),DATA!I4303,"n/a")</f>
        <v>0.105367</v>
      </c>
      <c r="G3502" s="88">
        <f>+IF(ISNUMBER(DATA!J4303),DATA!J4303,"n/a")</f>
        <v>52291.77</v>
      </c>
      <c r="H3502" s="79">
        <f>+IF(ISNUMBER(DATA!K4303),DATA!K4303,"n/a")</f>
        <v>0.12846399999999999</v>
      </c>
      <c r="I3502" s="88">
        <f>+IF(ISNUMBER(DATA!L4303),DATA!L4303,"n/a")</f>
        <v>131504.68</v>
      </c>
      <c r="J3502" s="79">
        <f>+IF(ISNUMBER(DATA!M4303),DATA!M4303,"n/a")</f>
        <v>0.36224899999999999</v>
      </c>
      <c r="K3502" s="88">
        <f>+IF(ISNUMBER(DATA!N4303),DATA!N4303,"n/a")</f>
        <v>253344.97</v>
      </c>
      <c r="L3502" s="79">
        <f>+IF(ISNUMBER(DATA!O4303),DATA!O4303,"n/a")</f>
        <v>0.466167</v>
      </c>
      <c r="M3502" s="68"/>
      <c r="N3502" s="68"/>
      <c r="O3502" s="68"/>
      <c r="P3502" s="68"/>
      <c r="Q3502" s="68"/>
      <c r="S3502" s="72"/>
      <c r="U3502" s="72"/>
      <c r="W3502" s="72"/>
      <c r="Y3502" s="72"/>
    </row>
    <row r="3503" spans="1:25" s="71" customFormat="1" x14ac:dyDescent="0.2">
      <c r="A3503" s="68" t="s">
        <v>27</v>
      </c>
      <c r="B3503" s="68" t="s">
        <v>24</v>
      </c>
      <c r="C3503" s="68" t="s">
        <v>9</v>
      </c>
      <c r="D3503" s="68" t="s">
        <v>306</v>
      </c>
      <c r="E3503" s="88">
        <f>+IF(ISNUMBER(DATA!H4304),DATA!H4304,"n/a")</f>
        <v>130744.3</v>
      </c>
      <c r="F3503" s="79">
        <f>+IF(ISNUMBER(DATA!I4304),DATA!I4304,"n/a")</f>
        <v>-2.5302000000000002E-2</v>
      </c>
      <c r="G3503" s="88">
        <f>+IF(ISNUMBER(DATA!J4304),DATA!J4304,"n/a")</f>
        <v>460157.62</v>
      </c>
      <c r="H3503" s="79">
        <f>+IF(ISNUMBER(DATA!K4304),DATA!K4304,"n/a")</f>
        <v>2.5357000000000001E-2</v>
      </c>
      <c r="I3503" s="88">
        <f>+IF(ISNUMBER(DATA!L4304),DATA!L4304,"n/a")</f>
        <v>957559.03</v>
      </c>
      <c r="J3503" s="79">
        <f>+IF(ISNUMBER(DATA!M4304),DATA!M4304,"n/a")</f>
        <v>7.3550000000000004E-2</v>
      </c>
      <c r="K3503" s="88">
        <f>+IF(ISNUMBER(DATA!N4304),DATA!N4304,"n/a")</f>
        <v>1954690.18</v>
      </c>
      <c r="L3503" s="79">
        <f>+IF(ISNUMBER(DATA!O4304),DATA!O4304,"n/a")</f>
        <v>0.17682800000000001</v>
      </c>
      <c r="M3503" s="68"/>
      <c r="N3503" s="68"/>
      <c r="O3503" s="68"/>
      <c r="P3503" s="68"/>
      <c r="Q3503" s="68"/>
      <c r="S3503" s="72"/>
      <c r="U3503" s="72"/>
      <c r="W3503" s="72"/>
      <c r="Y3503" s="72"/>
    </row>
    <row r="3504" spans="1:25" s="71" customFormat="1" x14ac:dyDescent="0.2">
      <c r="A3504" s="68" t="s">
        <v>27</v>
      </c>
      <c r="B3504" s="68" t="s">
        <v>24</v>
      </c>
      <c r="C3504" s="68" t="s">
        <v>9</v>
      </c>
      <c r="D3504" s="68" t="s">
        <v>307</v>
      </c>
      <c r="E3504" s="88">
        <f>+IF(ISNUMBER(DATA!H4305),DATA!H4305,"n/a")</f>
        <v>38036.04</v>
      </c>
      <c r="F3504" s="79">
        <f>+IF(ISNUMBER(DATA!I4305),DATA!I4305,"n/a")</f>
        <v>0.16577800000000001</v>
      </c>
      <c r="G3504" s="88">
        <f>+IF(ISNUMBER(DATA!J4305),DATA!J4305,"n/a")</f>
        <v>130345.16</v>
      </c>
      <c r="H3504" s="79">
        <f>+IF(ISNUMBER(DATA!K4305),DATA!K4305,"n/a")</f>
        <v>0.19336</v>
      </c>
      <c r="I3504" s="88">
        <f>+IF(ISNUMBER(DATA!L4305),DATA!L4305,"n/a")</f>
        <v>268216.64</v>
      </c>
      <c r="J3504" s="79">
        <f>+IF(ISNUMBER(DATA!M4305),DATA!M4305,"n/a")</f>
        <v>0.26719599999999999</v>
      </c>
      <c r="K3504" s="88">
        <f>+IF(ISNUMBER(DATA!N4305),DATA!N4305,"n/a")</f>
        <v>513772.33</v>
      </c>
      <c r="L3504" s="79">
        <f>+IF(ISNUMBER(DATA!O4305),DATA!O4305,"n/a")</f>
        <v>0.38252599999999998</v>
      </c>
      <c r="M3504" s="68"/>
      <c r="N3504" s="68"/>
      <c r="O3504" s="68"/>
      <c r="P3504" s="68"/>
      <c r="Q3504" s="68"/>
      <c r="S3504" s="72"/>
      <c r="U3504" s="72"/>
      <c r="W3504" s="72"/>
      <c r="Y3504" s="72"/>
    </row>
    <row r="3505" spans="1:25" s="71" customFormat="1" x14ac:dyDescent="0.2">
      <c r="A3505" s="68" t="s">
        <v>27</v>
      </c>
      <c r="B3505" s="68" t="s">
        <v>24</v>
      </c>
      <c r="C3505" s="68" t="s">
        <v>9</v>
      </c>
      <c r="D3505" s="68" t="s">
        <v>308</v>
      </c>
      <c r="E3505" s="88">
        <f>+IF(ISNUMBER(DATA!H4306),DATA!H4306,"n/a")</f>
        <v>4601.96</v>
      </c>
      <c r="F3505" s="79">
        <f>+IF(ISNUMBER(DATA!I4306),DATA!I4306,"n/a")</f>
        <v>0.35492800000000002</v>
      </c>
      <c r="G3505" s="88">
        <f>+IF(ISNUMBER(DATA!J4306),DATA!J4306,"n/a")</f>
        <v>15741.73</v>
      </c>
      <c r="H3505" s="79">
        <f>+IF(ISNUMBER(DATA!K4306),DATA!K4306,"n/a")</f>
        <v>0.13444500000000001</v>
      </c>
      <c r="I3505" s="88">
        <f>+IF(ISNUMBER(DATA!L4306),DATA!L4306,"n/a")</f>
        <v>36545.29</v>
      </c>
      <c r="J3505" s="79">
        <f>+IF(ISNUMBER(DATA!M4306),DATA!M4306,"n/a")</f>
        <v>0.26547700000000002</v>
      </c>
      <c r="K3505" s="88">
        <f>+IF(ISNUMBER(DATA!N4306),DATA!N4306,"n/a")</f>
        <v>67928.39</v>
      </c>
      <c r="L3505" s="79">
        <f>+IF(ISNUMBER(DATA!O4306),DATA!O4306,"n/a")</f>
        <v>0.24635000000000001</v>
      </c>
      <c r="M3505" s="68"/>
      <c r="N3505" s="68"/>
      <c r="O3505" s="68"/>
      <c r="P3505" s="68"/>
      <c r="Q3505" s="68"/>
      <c r="S3505" s="72"/>
      <c r="U3505" s="72"/>
      <c r="W3505" s="72"/>
      <c r="Y3505" s="72"/>
    </row>
    <row r="3506" spans="1:25" s="71" customFormat="1" x14ac:dyDescent="0.2">
      <c r="A3506" s="68" t="s">
        <v>27</v>
      </c>
      <c r="B3506" s="68" t="s">
        <v>24</v>
      </c>
      <c r="C3506" s="68" t="s">
        <v>9</v>
      </c>
      <c r="D3506" s="68" t="s">
        <v>309</v>
      </c>
      <c r="E3506" s="88">
        <f>+IF(ISNUMBER(DATA!H4307),DATA!H4307,"n/a")</f>
        <v>27500.79</v>
      </c>
      <c r="F3506" s="79">
        <f>+IF(ISNUMBER(DATA!I4307),DATA!I4307,"n/a")</f>
        <v>0.234731</v>
      </c>
      <c r="G3506" s="88">
        <f>+IF(ISNUMBER(DATA!J4307),DATA!J4307,"n/a")</f>
        <v>93155.88</v>
      </c>
      <c r="H3506" s="79">
        <f>+IF(ISNUMBER(DATA!K4307),DATA!K4307,"n/a")</f>
        <v>0.264316</v>
      </c>
      <c r="I3506" s="88">
        <f>+IF(ISNUMBER(DATA!L4307),DATA!L4307,"n/a")</f>
        <v>189326.54</v>
      </c>
      <c r="J3506" s="79">
        <f>+IF(ISNUMBER(DATA!M4307),DATA!M4307,"n/a")</f>
        <v>0.34628500000000001</v>
      </c>
      <c r="K3506" s="88">
        <f>+IF(ISNUMBER(DATA!N4307),DATA!N4307,"n/a")</f>
        <v>372096.32</v>
      </c>
      <c r="L3506" s="79">
        <f>+IF(ISNUMBER(DATA!O4307),DATA!O4307,"n/a")</f>
        <v>0.31751000000000001</v>
      </c>
      <c r="M3506" s="68"/>
      <c r="N3506" s="68"/>
      <c r="O3506" s="68"/>
      <c r="P3506" s="68"/>
      <c r="Q3506" s="68"/>
      <c r="S3506" s="72"/>
      <c r="U3506" s="72"/>
      <c r="W3506" s="72"/>
      <c r="Y3506" s="72"/>
    </row>
    <row r="3507" spans="1:25" s="71" customFormat="1" x14ac:dyDescent="0.2">
      <c r="A3507" s="68" t="s">
        <v>27</v>
      </c>
      <c r="B3507" s="68" t="s">
        <v>24</v>
      </c>
      <c r="C3507" s="68" t="s">
        <v>9</v>
      </c>
      <c r="D3507" s="68" t="s">
        <v>310</v>
      </c>
      <c r="E3507" s="88">
        <f>+IF(ISNUMBER(DATA!H4308),DATA!H4308,"n/a")</f>
        <v>9785.99</v>
      </c>
      <c r="F3507" s="79">
        <f>+IF(ISNUMBER(DATA!I4308),DATA!I4308,"n/a")</f>
        <v>0.38104900000000003</v>
      </c>
      <c r="G3507" s="88">
        <f>+IF(ISNUMBER(DATA!J4308),DATA!J4308,"n/a")</f>
        <v>33945.72</v>
      </c>
      <c r="H3507" s="79">
        <f>+IF(ISNUMBER(DATA!K4308),DATA!K4308,"n/a")</f>
        <v>0.27879799999999999</v>
      </c>
      <c r="I3507" s="88">
        <f>+IF(ISNUMBER(DATA!L4308),DATA!L4308,"n/a")</f>
        <v>75276.83</v>
      </c>
      <c r="J3507" s="79">
        <f>+IF(ISNUMBER(DATA!M4308),DATA!M4308,"n/a")</f>
        <v>0.33549200000000001</v>
      </c>
      <c r="K3507" s="88">
        <f>+IF(ISNUMBER(DATA!N4308),DATA!N4308,"n/a")</f>
        <v>141046.16</v>
      </c>
      <c r="L3507" s="79">
        <f>+IF(ISNUMBER(DATA!O4308),DATA!O4308,"n/a")</f>
        <v>0.46741899999999997</v>
      </c>
      <c r="M3507" s="68"/>
      <c r="N3507" s="68"/>
      <c r="O3507" s="68"/>
      <c r="P3507" s="68"/>
      <c r="Q3507" s="68"/>
      <c r="S3507" s="72"/>
      <c r="U3507" s="72"/>
      <c r="W3507" s="72"/>
      <c r="Y3507" s="72"/>
    </row>
    <row r="3508" spans="1:25" s="71" customFormat="1" x14ac:dyDescent="0.2">
      <c r="A3508" s="68" t="s">
        <v>27</v>
      </c>
      <c r="B3508" s="68" t="s">
        <v>24</v>
      </c>
      <c r="C3508" s="68" t="s">
        <v>9</v>
      </c>
      <c r="D3508" s="68" t="s">
        <v>311</v>
      </c>
      <c r="E3508" s="88">
        <f>+IF(ISNUMBER(DATA!H4309),DATA!H4309,"n/a")</f>
        <v>38370.1</v>
      </c>
      <c r="F3508" s="79">
        <f>+IF(ISNUMBER(DATA!I4309),DATA!I4309,"n/a")</f>
        <v>-0.16846800000000001</v>
      </c>
      <c r="G3508" s="88">
        <f>+IF(ISNUMBER(DATA!J4309),DATA!J4309,"n/a")</f>
        <v>131955.5</v>
      </c>
      <c r="H3508" s="79">
        <f>+IF(ISNUMBER(DATA!K4309),DATA!K4309,"n/a")</f>
        <v>-0.149122</v>
      </c>
      <c r="I3508" s="88">
        <f>+IF(ISNUMBER(DATA!L4309),DATA!L4309,"n/a")</f>
        <v>288586.48</v>
      </c>
      <c r="J3508" s="79">
        <f>+IF(ISNUMBER(DATA!M4309),DATA!M4309,"n/a")</f>
        <v>-4.7997999999999999E-2</v>
      </c>
      <c r="K3508" s="88">
        <f>+IF(ISNUMBER(DATA!N4309),DATA!N4309,"n/a")</f>
        <v>643607.01</v>
      </c>
      <c r="L3508" s="79">
        <f>+IF(ISNUMBER(DATA!O4309),DATA!O4309,"n/a")</f>
        <v>0.15518699999999999</v>
      </c>
      <c r="M3508" s="68"/>
      <c r="N3508" s="68"/>
      <c r="O3508" s="68"/>
      <c r="P3508" s="68"/>
      <c r="Q3508" s="68"/>
      <c r="S3508" s="72"/>
      <c r="U3508" s="72"/>
      <c r="W3508" s="72"/>
      <c r="Y3508" s="72"/>
    </row>
    <row r="3509" spans="1:25" s="71" customFormat="1" x14ac:dyDescent="0.2">
      <c r="A3509" s="68" t="s">
        <v>27</v>
      </c>
      <c r="B3509" s="68" t="s">
        <v>24</v>
      </c>
      <c r="C3509" s="68" t="s">
        <v>9</v>
      </c>
      <c r="D3509" s="68" t="s">
        <v>312</v>
      </c>
      <c r="E3509" s="88">
        <f>+IF(ISNUMBER(DATA!H4310),DATA!H4310,"n/a")</f>
        <v>25029.4</v>
      </c>
      <c r="F3509" s="79">
        <f>+IF(ISNUMBER(DATA!I4310),DATA!I4310,"n/a")</f>
        <v>0.25706299999999999</v>
      </c>
      <c r="G3509" s="88">
        <f>+IF(ISNUMBER(DATA!J4310),DATA!J4310,"n/a")</f>
        <v>80088.02</v>
      </c>
      <c r="H3509" s="79">
        <f>+IF(ISNUMBER(DATA!K4310),DATA!K4310,"n/a")</f>
        <v>0.25418099999999999</v>
      </c>
      <c r="I3509" s="88">
        <f>+IF(ISNUMBER(DATA!L4310),DATA!L4310,"n/a")</f>
        <v>181983.29</v>
      </c>
      <c r="J3509" s="79">
        <f>+IF(ISNUMBER(DATA!M4310),DATA!M4310,"n/a")</f>
        <v>0.34953299999999998</v>
      </c>
      <c r="K3509" s="88">
        <f>+IF(ISNUMBER(DATA!N4310),DATA!N4310,"n/a")</f>
        <v>364799.38</v>
      </c>
      <c r="L3509" s="79">
        <f>+IF(ISNUMBER(DATA!O4310),DATA!O4310,"n/a")</f>
        <v>0.37865199999999999</v>
      </c>
      <c r="M3509" s="68"/>
      <c r="N3509" s="68"/>
      <c r="O3509" s="68"/>
      <c r="P3509" s="68"/>
      <c r="Q3509" s="68"/>
      <c r="S3509" s="72"/>
      <c r="U3509" s="72"/>
      <c r="W3509" s="72"/>
      <c r="Y3509" s="72"/>
    </row>
    <row r="3510" spans="1:25" s="71" customFormat="1" x14ac:dyDescent="0.2">
      <c r="A3510" s="68" t="s">
        <v>27</v>
      </c>
      <c r="B3510" s="68" t="s">
        <v>24</v>
      </c>
      <c r="C3510" s="68" t="s">
        <v>9</v>
      </c>
      <c r="D3510" s="68" t="s">
        <v>313</v>
      </c>
      <c r="E3510" s="88">
        <f>+IF(ISNUMBER(DATA!H4311),DATA!H4311,"n/a")</f>
        <v>18343.150000000001</v>
      </c>
      <c r="F3510" s="79">
        <f>+IF(ISNUMBER(DATA!I4311),DATA!I4311,"n/a")</f>
        <v>0.189191</v>
      </c>
      <c r="G3510" s="88">
        <f>+IF(ISNUMBER(DATA!J4311),DATA!J4311,"n/a")</f>
        <v>75943.17</v>
      </c>
      <c r="H3510" s="79">
        <f>+IF(ISNUMBER(DATA!K4311),DATA!K4311,"n/a")</f>
        <v>0.19900799999999999</v>
      </c>
      <c r="I3510" s="88">
        <f>+IF(ISNUMBER(DATA!L4311),DATA!L4311,"n/a")</f>
        <v>144268.53</v>
      </c>
      <c r="J3510" s="79">
        <f>+IF(ISNUMBER(DATA!M4311),DATA!M4311,"n/a")</f>
        <v>0.27862900000000002</v>
      </c>
      <c r="K3510" s="88">
        <f>+IF(ISNUMBER(DATA!N4311),DATA!N4311,"n/a")</f>
        <v>277719.51</v>
      </c>
      <c r="L3510" s="79">
        <f>+IF(ISNUMBER(DATA!O4311),DATA!O4311,"n/a")</f>
        <v>0.27131100000000002</v>
      </c>
      <c r="M3510" s="68"/>
      <c r="N3510" s="68"/>
      <c r="O3510" s="68"/>
      <c r="P3510" s="68"/>
      <c r="Q3510" s="68"/>
      <c r="S3510" s="72"/>
      <c r="U3510" s="72"/>
      <c r="W3510" s="72"/>
      <c r="Y3510" s="72"/>
    </row>
    <row r="3511" spans="1:25" s="71" customFormat="1" x14ac:dyDescent="0.2">
      <c r="A3511" s="68" t="s">
        <v>27</v>
      </c>
      <c r="B3511" s="68" t="s">
        <v>24</v>
      </c>
      <c r="C3511" s="68" t="s">
        <v>9</v>
      </c>
      <c r="D3511" s="68" t="s">
        <v>314</v>
      </c>
      <c r="E3511" s="88">
        <f>+IF(ISNUMBER(DATA!H4312),DATA!H4312,"n/a")</f>
        <v>53277.07</v>
      </c>
      <c r="F3511" s="79">
        <f>+IF(ISNUMBER(DATA!I4312),DATA!I4312,"n/a")</f>
        <v>0.29037800000000002</v>
      </c>
      <c r="G3511" s="88">
        <f>+IF(ISNUMBER(DATA!J4312),DATA!J4312,"n/a")</f>
        <v>180998.5</v>
      </c>
      <c r="H3511" s="79">
        <f>+IF(ISNUMBER(DATA!K4312),DATA!K4312,"n/a")</f>
        <v>0.41859400000000002</v>
      </c>
      <c r="I3511" s="88">
        <f>+IF(ISNUMBER(DATA!L4312),DATA!L4312,"n/a")</f>
        <v>362625.01</v>
      </c>
      <c r="J3511" s="79">
        <f>+IF(ISNUMBER(DATA!M4312),DATA!M4312,"n/a")</f>
        <v>0.42775600000000003</v>
      </c>
      <c r="K3511" s="88">
        <f>+IF(ISNUMBER(DATA!N4312),DATA!N4312,"n/a")</f>
        <v>696112.88</v>
      </c>
      <c r="L3511" s="79">
        <f>+IF(ISNUMBER(DATA!O4312),DATA!O4312,"n/a")</f>
        <v>0.459623</v>
      </c>
      <c r="M3511" s="68"/>
      <c r="N3511" s="68"/>
      <c r="O3511" s="68"/>
      <c r="P3511" s="68"/>
      <c r="Q3511" s="68"/>
      <c r="S3511" s="72"/>
      <c r="U3511" s="72"/>
      <c r="W3511" s="72"/>
      <c r="Y3511" s="72"/>
    </row>
    <row r="3512" spans="1:25" s="71" customFormat="1" x14ac:dyDescent="0.2">
      <c r="A3512" s="68" t="s">
        <v>27</v>
      </c>
      <c r="B3512" s="68" t="s">
        <v>24</v>
      </c>
      <c r="C3512" s="68" t="s">
        <v>9</v>
      </c>
      <c r="D3512" s="68" t="s">
        <v>315</v>
      </c>
      <c r="E3512" s="88">
        <f>+IF(ISNUMBER(DATA!H4313),DATA!H4313,"n/a")</f>
        <v>14116.43</v>
      </c>
      <c r="F3512" s="79">
        <f>+IF(ISNUMBER(DATA!I4313),DATA!I4313,"n/a")</f>
        <v>4.8460999999999997E-2</v>
      </c>
      <c r="G3512" s="88">
        <f>+IF(ISNUMBER(DATA!J4313),DATA!J4313,"n/a")</f>
        <v>46300.52</v>
      </c>
      <c r="H3512" s="79">
        <f>+IF(ISNUMBER(DATA!K4313),DATA!K4313,"n/a")</f>
        <v>3.5369999999999999E-2</v>
      </c>
      <c r="I3512" s="88">
        <f>+IF(ISNUMBER(DATA!L4313),DATA!L4313,"n/a")</f>
        <v>102366.47</v>
      </c>
      <c r="J3512" s="79">
        <f>+IF(ISNUMBER(DATA!M4313),DATA!M4313,"n/a")</f>
        <v>0.19276699999999999</v>
      </c>
      <c r="K3512" s="88">
        <f>+IF(ISNUMBER(DATA!N4313),DATA!N4313,"n/a")</f>
        <v>211608.86</v>
      </c>
      <c r="L3512" s="79">
        <f>+IF(ISNUMBER(DATA!O4313),DATA!O4313,"n/a")</f>
        <v>0.42364299999999999</v>
      </c>
      <c r="M3512" s="68"/>
      <c r="N3512" s="68"/>
      <c r="O3512" s="68"/>
      <c r="P3512" s="68"/>
      <c r="Q3512" s="68"/>
      <c r="S3512" s="72"/>
      <c r="U3512" s="72"/>
      <c r="W3512" s="72"/>
      <c r="Y3512" s="72"/>
    </row>
    <row r="3513" spans="1:25" s="71" customFormat="1" x14ac:dyDescent="0.2">
      <c r="A3513" s="68" t="s">
        <v>27</v>
      </c>
      <c r="B3513" s="68" t="s">
        <v>24</v>
      </c>
      <c r="C3513" s="68" t="s">
        <v>9</v>
      </c>
      <c r="D3513" s="68" t="s">
        <v>316</v>
      </c>
      <c r="E3513" s="88">
        <f>+IF(ISNUMBER(DATA!H4314),DATA!H4314,"n/a")</f>
        <v>18629.759999999998</v>
      </c>
      <c r="F3513" s="79">
        <f>+IF(ISNUMBER(DATA!I4314),DATA!I4314,"n/a")</f>
        <v>0.19195400000000001</v>
      </c>
      <c r="G3513" s="88">
        <f>+IF(ISNUMBER(DATA!J4314),DATA!J4314,"n/a")</f>
        <v>61478.92</v>
      </c>
      <c r="H3513" s="79">
        <f>+IF(ISNUMBER(DATA!K4314),DATA!K4314,"n/a")</f>
        <v>0.13142499999999999</v>
      </c>
      <c r="I3513" s="88">
        <f>+IF(ISNUMBER(DATA!L4314),DATA!L4314,"n/a")</f>
        <v>135909.17000000001</v>
      </c>
      <c r="J3513" s="79">
        <f>+IF(ISNUMBER(DATA!M4314),DATA!M4314,"n/a")</f>
        <v>0.306782</v>
      </c>
      <c r="K3513" s="88">
        <f>+IF(ISNUMBER(DATA!N4314),DATA!N4314,"n/a")</f>
        <v>276286.57</v>
      </c>
      <c r="L3513" s="79">
        <f>+IF(ISNUMBER(DATA!O4314),DATA!O4314,"n/a")</f>
        <v>0.47703600000000002</v>
      </c>
      <c r="M3513" s="68"/>
      <c r="N3513" s="68"/>
      <c r="O3513" s="68"/>
      <c r="P3513" s="68"/>
      <c r="Q3513" s="68"/>
      <c r="S3513" s="72"/>
      <c r="U3513" s="72"/>
      <c r="W3513" s="72"/>
      <c r="Y3513" s="72"/>
    </row>
    <row r="3514" spans="1:25" s="71" customFormat="1" x14ac:dyDescent="0.2">
      <c r="A3514" s="68" t="s">
        <v>27</v>
      </c>
      <c r="B3514" s="68" t="s">
        <v>24</v>
      </c>
      <c r="C3514" s="68" t="s">
        <v>9</v>
      </c>
      <c r="D3514" s="68" t="s">
        <v>317</v>
      </c>
      <c r="E3514" s="88">
        <f>+IF(ISNUMBER(DATA!H4315),DATA!H4315,"n/a")</f>
        <v>8078.63</v>
      </c>
      <c r="F3514" s="79">
        <f>+IF(ISNUMBER(DATA!I4315),DATA!I4315,"n/a")</f>
        <v>-0.183976</v>
      </c>
      <c r="G3514" s="88">
        <f>+IF(ISNUMBER(DATA!J4315),DATA!J4315,"n/a")</f>
        <v>28929.94</v>
      </c>
      <c r="H3514" s="79">
        <f>+IF(ISNUMBER(DATA!K4315),DATA!K4315,"n/a")</f>
        <v>-0.19129599999999999</v>
      </c>
      <c r="I3514" s="88">
        <f>+IF(ISNUMBER(DATA!L4315),DATA!L4315,"n/a")</f>
        <v>66685.34</v>
      </c>
      <c r="J3514" s="79">
        <f>+IF(ISNUMBER(DATA!M4315),DATA!M4315,"n/a")</f>
        <v>-1.4619E-2</v>
      </c>
      <c r="K3514" s="88">
        <f>+IF(ISNUMBER(DATA!N4315),DATA!N4315,"n/a")</f>
        <v>141481.68</v>
      </c>
      <c r="L3514" s="79">
        <f>+IF(ISNUMBER(DATA!O4315),DATA!O4315,"n/a")</f>
        <v>0.20296800000000001</v>
      </c>
      <c r="M3514" s="68"/>
      <c r="N3514" s="68"/>
      <c r="O3514" s="68"/>
      <c r="P3514" s="68"/>
      <c r="Q3514" s="68"/>
      <c r="S3514" s="72"/>
      <c r="U3514" s="72"/>
      <c r="W3514" s="72"/>
      <c r="Y3514" s="72"/>
    </row>
    <row r="3515" spans="1:25" s="71" customFormat="1" x14ac:dyDescent="0.2">
      <c r="A3515" s="68" t="s">
        <v>27</v>
      </c>
      <c r="B3515" s="68" t="s">
        <v>24</v>
      </c>
      <c r="C3515" s="68" t="s">
        <v>9</v>
      </c>
      <c r="D3515" s="68" t="s">
        <v>318</v>
      </c>
      <c r="E3515" s="88">
        <f>+IF(ISNUMBER(DATA!H4316),DATA!H4316,"n/a")</f>
        <v>17552.82</v>
      </c>
      <c r="F3515" s="79">
        <f>+IF(ISNUMBER(DATA!I4316),DATA!I4316,"n/a")</f>
        <v>-0.141348</v>
      </c>
      <c r="G3515" s="88">
        <f>+IF(ISNUMBER(DATA!J4316),DATA!J4316,"n/a")</f>
        <v>56517.88</v>
      </c>
      <c r="H3515" s="79">
        <f>+IF(ISNUMBER(DATA!K4316),DATA!K4316,"n/a")</f>
        <v>-0.19392200000000001</v>
      </c>
      <c r="I3515" s="88">
        <f>+IF(ISNUMBER(DATA!L4316),DATA!L4316,"n/a")</f>
        <v>124974.06</v>
      </c>
      <c r="J3515" s="79">
        <f>+IF(ISNUMBER(DATA!M4316),DATA!M4316,"n/a")</f>
        <v>-0.15492300000000001</v>
      </c>
      <c r="K3515" s="88">
        <f>+IF(ISNUMBER(DATA!N4316),DATA!N4316,"n/a")</f>
        <v>277056.25</v>
      </c>
      <c r="L3515" s="79">
        <f>+IF(ISNUMBER(DATA!O4316),DATA!O4316,"n/a")</f>
        <v>-6.5171999999999994E-2</v>
      </c>
      <c r="M3515" s="68"/>
      <c r="N3515" s="68"/>
      <c r="O3515" s="68"/>
      <c r="P3515" s="68"/>
      <c r="Q3515" s="68"/>
      <c r="S3515" s="72"/>
      <c r="U3515" s="72"/>
      <c r="W3515" s="72"/>
      <c r="Y3515" s="72"/>
    </row>
    <row r="3516" spans="1:25" s="71" customFormat="1" x14ac:dyDescent="0.2">
      <c r="A3516" s="68" t="s">
        <v>27</v>
      </c>
      <c r="B3516" s="68" t="s">
        <v>24</v>
      </c>
      <c r="C3516" s="68" t="s">
        <v>9</v>
      </c>
      <c r="D3516" s="68" t="s">
        <v>319</v>
      </c>
      <c r="E3516" s="88">
        <f>+IF(ISNUMBER(DATA!H4317),DATA!H4317,"n/a")</f>
        <v>9397.8700000000008</v>
      </c>
      <c r="F3516" s="79">
        <f>+IF(ISNUMBER(DATA!I4317),DATA!I4317,"n/a")</f>
        <v>0.24366199999999999</v>
      </c>
      <c r="G3516" s="88">
        <f>+IF(ISNUMBER(DATA!J4317),DATA!J4317,"n/a")</f>
        <v>32648.13</v>
      </c>
      <c r="H3516" s="79">
        <f>+IF(ISNUMBER(DATA!K4317),DATA!K4317,"n/a")</f>
        <v>0.20386299999999999</v>
      </c>
      <c r="I3516" s="88">
        <f>+IF(ISNUMBER(DATA!L4317),DATA!L4317,"n/a")</f>
        <v>68641.94</v>
      </c>
      <c r="J3516" s="79">
        <f>+IF(ISNUMBER(DATA!M4317),DATA!M4317,"n/a")</f>
        <v>0.24074400000000001</v>
      </c>
      <c r="K3516" s="88">
        <f>+IF(ISNUMBER(DATA!N4317),DATA!N4317,"n/a")</f>
        <v>132506.32</v>
      </c>
      <c r="L3516" s="79">
        <f>+IF(ISNUMBER(DATA!O4317),DATA!O4317,"n/a")</f>
        <v>0.27970400000000001</v>
      </c>
      <c r="M3516" s="68"/>
      <c r="N3516" s="68"/>
      <c r="O3516" s="68"/>
      <c r="P3516" s="68"/>
      <c r="Q3516" s="68"/>
      <c r="S3516" s="72"/>
      <c r="U3516" s="72"/>
      <c r="W3516" s="72"/>
      <c r="Y3516" s="72"/>
    </row>
    <row r="3517" spans="1:25" s="71" customFormat="1" x14ac:dyDescent="0.2">
      <c r="A3517" s="68" t="s">
        <v>27</v>
      </c>
      <c r="B3517" s="68" t="s">
        <v>24</v>
      </c>
      <c r="C3517" s="68" t="s">
        <v>9</v>
      </c>
      <c r="D3517" s="68" t="s">
        <v>320</v>
      </c>
      <c r="E3517" s="88">
        <f>+IF(ISNUMBER(DATA!H4318),DATA!H4318,"n/a")</f>
        <v>20687.73</v>
      </c>
      <c r="F3517" s="79">
        <f>+IF(ISNUMBER(DATA!I4318),DATA!I4318,"n/a")</f>
        <v>9.7471000000000002E-2</v>
      </c>
      <c r="G3517" s="88">
        <f>+IF(ISNUMBER(DATA!J4318),DATA!J4318,"n/a")</f>
        <v>67243.53</v>
      </c>
      <c r="H3517" s="79">
        <f>+IF(ISNUMBER(DATA!K4318),DATA!K4318,"n/a")</f>
        <v>9.5034999999999994E-2</v>
      </c>
      <c r="I3517" s="88">
        <f>+IF(ISNUMBER(DATA!L4318),DATA!L4318,"n/a")</f>
        <v>140275</v>
      </c>
      <c r="J3517" s="79">
        <f>+IF(ISNUMBER(DATA!M4318),DATA!M4318,"n/a")</f>
        <v>0.156475</v>
      </c>
      <c r="K3517" s="88">
        <f>+IF(ISNUMBER(DATA!N4318),DATA!N4318,"n/a")</f>
        <v>273318.39</v>
      </c>
      <c r="L3517" s="79">
        <f>+IF(ISNUMBER(DATA!O4318),DATA!O4318,"n/a")</f>
        <v>0.13064600000000001</v>
      </c>
      <c r="M3517" s="68"/>
      <c r="N3517" s="68"/>
      <c r="O3517" s="68"/>
      <c r="P3517" s="68"/>
      <c r="Q3517" s="68"/>
      <c r="S3517" s="72"/>
      <c r="U3517" s="72"/>
      <c r="W3517" s="72"/>
      <c r="Y3517" s="72"/>
    </row>
    <row r="3518" spans="1:25" s="71" customFormat="1" x14ac:dyDescent="0.2">
      <c r="A3518" s="68" t="s">
        <v>27</v>
      </c>
      <c r="B3518" s="68" t="s">
        <v>24</v>
      </c>
      <c r="C3518" s="68" t="s">
        <v>9</v>
      </c>
      <c r="D3518" s="68" t="s">
        <v>321</v>
      </c>
      <c r="E3518" s="88">
        <f>+IF(ISNUMBER(DATA!H4319),DATA!H4319,"n/a")</f>
        <v>30667.3</v>
      </c>
      <c r="F3518" s="79">
        <f>+IF(ISNUMBER(DATA!I4319),DATA!I4319,"n/a")</f>
        <v>-0.34531800000000001</v>
      </c>
      <c r="G3518" s="88">
        <f>+IF(ISNUMBER(DATA!J4319),DATA!J4319,"n/a")</f>
        <v>102901.89</v>
      </c>
      <c r="H3518" s="79">
        <f>+IF(ISNUMBER(DATA!K4319),DATA!K4319,"n/a")</f>
        <v>-0.33407199999999998</v>
      </c>
      <c r="I3518" s="88">
        <f>+IF(ISNUMBER(DATA!L4319),DATA!L4319,"n/a")</f>
        <v>217766.58</v>
      </c>
      <c r="J3518" s="79">
        <f>+IF(ISNUMBER(DATA!M4319),DATA!M4319,"n/a")</f>
        <v>-0.31334099999999998</v>
      </c>
      <c r="K3518" s="88">
        <f>+IF(ISNUMBER(DATA!N4319),DATA!N4319,"n/a")</f>
        <v>499406.6</v>
      </c>
      <c r="L3518" s="79">
        <f>+IF(ISNUMBER(DATA!O4319),DATA!O4319,"n/a")</f>
        <v>-0.23332700000000001</v>
      </c>
      <c r="M3518" s="68"/>
      <c r="N3518" s="68"/>
      <c r="O3518" s="68"/>
      <c r="P3518" s="68"/>
      <c r="Q3518" s="68"/>
      <c r="S3518" s="72"/>
      <c r="U3518" s="72"/>
      <c r="W3518" s="72"/>
      <c r="Y3518" s="72"/>
    </row>
    <row r="3519" spans="1:25" s="71" customFormat="1" x14ac:dyDescent="0.2">
      <c r="A3519" s="68" t="s">
        <v>27</v>
      </c>
      <c r="B3519" s="68" t="s">
        <v>24</v>
      </c>
      <c r="C3519" s="68" t="s">
        <v>9</v>
      </c>
      <c r="D3519" s="68" t="s">
        <v>322</v>
      </c>
      <c r="E3519" s="88">
        <f>+IF(ISNUMBER(DATA!H4320),DATA!H4320,"n/a")</f>
        <v>54237.11</v>
      </c>
      <c r="F3519" s="79">
        <f>+IF(ISNUMBER(DATA!I4320),DATA!I4320,"n/a")</f>
        <v>0.21087500000000001</v>
      </c>
      <c r="G3519" s="88">
        <f>+IF(ISNUMBER(DATA!J4320),DATA!J4320,"n/a")</f>
        <v>183080.9</v>
      </c>
      <c r="H3519" s="79">
        <f>+IF(ISNUMBER(DATA!K4320),DATA!K4320,"n/a")</f>
        <v>0.18561900000000001</v>
      </c>
      <c r="I3519" s="88">
        <f>+IF(ISNUMBER(DATA!L4320),DATA!L4320,"n/a")</f>
        <v>375782.48</v>
      </c>
      <c r="J3519" s="79">
        <f>+IF(ISNUMBER(DATA!M4320),DATA!M4320,"n/a")</f>
        <v>0.16588800000000001</v>
      </c>
      <c r="K3519" s="88">
        <f>+IF(ISNUMBER(DATA!N4320),DATA!N4320,"n/a")</f>
        <v>741530.89</v>
      </c>
      <c r="L3519" s="79">
        <f>+IF(ISNUMBER(DATA!O4320),DATA!O4320,"n/a")</f>
        <v>0.16377900000000001</v>
      </c>
      <c r="M3519" s="68"/>
      <c r="N3519" s="68"/>
      <c r="O3519" s="68"/>
      <c r="P3519" s="68"/>
      <c r="Q3519" s="68"/>
      <c r="S3519" s="72"/>
      <c r="U3519" s="72"/>
      <c r="W3519" s="72"/>
      <c r="Y3519" s="72"/>
    </row>
    <row r="3520" spans="1:25" s="71" customFormat="1" x14ac:dyDescent="0.2">
      <c r="A3520" s="68" t="s">
        <v>27</v>
      </c>
      <c r="B3520" s="68" t="s">
        <v>24</v>
      </c>
      <c r="C3520" s="68" t="s">
        <v>9</v>
      </c>
      <c r="D3520" s="68" t="s">
        <v>323</v>
      </c>
      <c r="E3520" s="88">
        <f>+IF(ISNUMBER(DATA!H4321),DATA!H4321,"n/a")</f>
        <v>26938.959999999999</v>
      </c>
      <c r="F3520" s="79">
        <f>+IF(ISNUMBER(DATA!I4321),DATA!I4321,"n/a")</f>
        <v>0.14838999999999999</v>
      </c>
      <c r="G3520" s="88">
        <f>+IF(ISNUMBER(DATA!J4321),DATA!J4321,"n/a")</f>
        <v>90846.36</v>
      </c>
      <c r="H3520" s="79">
        <f>+IF(ISNUMBER(DATA!K4321),DATA!K4321,"n/a")</f>
        <v>0.18709000000000001</v>
      </c>
      <c r="I3520" s="88">
        <f>+IF(ISNUMBER(DATA!L4321),DATA!L4321,"n/a")</f>
        <v>190214.39999999999</v>
      </c>
      <c r="J3520" s="79">
        <f>+IF(ISNUMBER(DATA!M4321),DATA!M4321,"n/a")</f>
        <v>0.32880900000000002</v>
      </c>
      <c r="K3520" s="88">
        <f>+IF(ISNUMBER(DATA!N4321),DATA!N4321,"n/a")</f>
        <v>367861.41</v>
      </c>
      <c r="L3520" s="79">
        <f>+IF(ISNUMBER(DATA!O4321),DATA!O4321,"n/a")</f>
        <v>0.38034899999999999</v>
      </c>
      <c r="M3520" s="68"/>
      <c r="N3520" s="68"/>
      <c r="O3520" s="68"/>
      <c r="P3520" s="68"/>
      <c r="Q3520" s="68"/>
      <c r="S3520" s="72"/>
      <c r="U3520" s="72"/>
      <c r="W3520" s="72"/>
      <c r="Y3520" s="72"/>
    </row>
    <row r="3521" spans="1:25" s="71" customFormat="1" x14ac:dyDescent="0.2">
      <c r="A3521" s="68" t="s">
        <v>27</v>
      </c>
      <c r="B3521" s="68" t="s">
        <v>24</v>
      </c>
      <c r="C3521" s="68" t="s">
        <v>9</v>
      </c>
      <c r="D3521" s="68" t="s">
        <v>324</v>
      </c>
      <c r="E3521" s="88">
        <f>+IF(ISNUMBER(DATA!H4322),DATA!H4322,"n/a")</f>
        <v>14477.31</v>
      </c>
      <c r="F3521" s="79">
        <f>+IF(ISNUMBER(DATA!I4322),DATA!I4322,"n/a")</f>
        <v>0.31340899999999999</v>
      </c>
      <c r="G3521" s="88">
        <f>+IF(ISNUMBER(DATA!J4322),DATA!J4322,"n/a")</f>
        <v>45052.13</v>
      </c>
      <c r="H3521" s="79">
        <f>+IF(ISNUMBER(DATA!K4322),DATA!K4322,"n/a")</f>
        <v>7.6456999999999997E-2</v>
      </c>
      <c r="I3521" s="88">
        <f>+IF(ISNUMBER(DATA!L4322),DATA!L4322,"n/a")</f>
        <v>111018.86</v>
      </c>
      <c r="J3521" s="79">
        <f>+IF(ISNUMBER(DATA!M4322),DATA!M4322,"n/a")</f>
        <v>0.20708099999999999</v>
      </c>
      <c r="K3521" s="88">
        <f>+IF(ISNUMBER(DATA!N4322),DATA!N4322,"n/a")</f>
        <v>213369.01</v>
      </c>
      <c r="L3521" s="79">
        <f>+IF(ISNUMBER(DATA!O4322),DATA!O4322,"n/a")</f>
        <v>0.27856199999999998</v>
      </c>
      <c r="M3521" s="68"/>
      <c r="N3521" s="68"/>
      <c r="O3521" s="68"/>
      <c r="P3521" s="68"/>
      <c r="Q3521" s="68"/>
      <c r="S3521" s="72"/>
      <c r="U3521" s="72"/>
      <c r="W3521" s="72"/>
      <c r="Y3521" s="72"/>
    </row>
    <row r="3522" spans="1:25" s="71" customFormat="1" x14ac:dyDescent="0.2">
      <c r="A3522" s="68" t="s">
        <v>27</v>
      </c>
      <c r="B3522" s="68" t="s">
        <v>24</v>
      </c>
      <c r="C3522" s="68" t="s">
        <v>9</v>
      </c>
      <c r="D3522" s="68" t="s">
        <v>325</v>
      </c>
      <c r="E3522" s="88">
        <f>+IF(ISNUMBER(DATA!H4323),DATA!H4323,"n/a")</f>
        <v>30609.47</v>
      </c>
      <c r="F3522" s="79">
        <f>+IF(ISNUMBER(DATA!I4323),DATA!I4323,"n/a")</f>
        <v>0.113903</v>
      </c>
      <c r="G3522" s="88">
        <f>+IF(ISNUMBER(DATA!J4323),DATA!J4323,"n/a")</f>
        <v>107783.67999999999</v>
      </c>
      <c r="H3522" s="79">
        <f>+IF(ISNUMBER(DATA!K4323),DATA!K4323,"n/a")</f>
        <v>0.214533</v>
      </c>
      <c r="I3522" s="88">
        <f>+IF(ISNUMBER(DATA!L4323),DATA!L4323,"n/a")</f>
        <v>229859.84</v>
      </c>
      <c r="J3522" s="79">
        <f>+IF(ISNUMBER(DATA!M4323),DATA!M4323,"n/a")</f>
        <v>0.32497399999999999</v>
      </c>
      <c r="K3522" s="88">
        <f>+IF(ISNUMBER(DATA!N4323),DATA!N4323,"n/a")</f>
        <v>460626.64</v>
      </c>
      <c r="L3522" s="79">
        <f>+IF(ISNUMBER(DATA!O4323),DATA!O4323,"n/a")</f>
        <v>0.30492000000000002</v>
      </c>
      <c r="M3522" s="68"/>
      <c r="N3522" s="68"/>
      <c r="O3522" s="68"/>
      <c r="P3522" s="68"/>
      <c r="Q3522" s="68"/>
      <c r="S3522" s="72"/>
      <c r="U3522" s="72"/>
      <c r="W3522" s="72"/>
      <c r="Y3522" s="72"/>
    </row>
    <row r="3523" spans="1:25" s="71" customFormat="1" x14ac:dyDescent="0.2">
      <c r="A3523" s="68" t="s">
        <v>27</v>
      </c>
      <c r="B3523" s="68" t="s">
        <v>24</v>
      </c>
      <c r="C3523" s="68" t="s">
        <v>9</v>
      </c>
      <c r="D3523" s="68" t="s">
        <v>351</v>
      </c>
      <c r="E3523" s="88">
        <f>+IF(ISNUMBER(DATA!H4324),DATA!H4324,"n/a")</f>
        <v>7686.01</v>
      </c>
      <c r="F3523" s="79">
        <f>+IF(ISNUMBER(DATA!I4324),DATA!I4324,"n/a")</f>
        <v>0.13004099999999999</v>
      </c>
      <c r="G3523" s="88">
        <f>+IF(ISNUMBER(DATA!J4324),DATA!J4324,"n/a")</f>
        <v>29079.27</v>
      </c>
      <c r="H3523" s="79">
        <f>+IF(ISNUMBER(DATA!K4324),DATA!K4324,"n/a")</f>
        <v>0.18968099999999999</v>
      </c>
      <c r="I3523" s="88">
        <f>+IF(ISNUMBER(DATA!L4324),DATA!L4324,"n/a")</f>
        <v>59906.47</v>
      </c>
      <c r="J3523" s="79">
        <f>+IF(ISNUMBER(DATA!M4324),DATA!M4324,"n/a")</f>
        <v>0.39781899999999998</v>
      </c>
      <c r="K3523" s="88">
        <f>+IF(ISNUMBER(DATA!N4324),DATA!N4324,"n/a")</f>
        <v>110295.02</v>
      </c>
      <c r="L3523" s="79">
        <f>+IF(ISNUMBER(DATA!O4324),DATA!O4324,"n/a")</f>
        <v>0.53453799999999996</v>
      </c>
      <c r="M3523" s="68"/>
      <c r="N3523" s="68"/>
      <c r="O3523" s="68"/>
      <c r="P3523" s="68"/>
      <c r="Q3523" s="68"/>
      <c r="S3523" s="72"/>
      <c r="U3523" s="72"/>
      <c r="W3523" s="72"/>
      <c r="Y3523" s="72"/>
    </row>
    <row r="3524" spans="1:25" s="71" customFormat="1" x14ac:dyDescent="0.2">
      <c r="A3524" s="68" t="s">
        <v>27</v>
      </c>
      <c r="B3524" s="68" t="s">
        <v>24</v>
      </c>
      <c r="C3524" s="68" t="s">
        <v>9</v>
      </c>
      <c r="D3524" s="68" t="s">
        <v>352</v>
      </c>
      <c r="E3524" s="88">
        <f>+IF(ISNUMBER(DATA!H4325),DATA!H4325,"n/a")</f>
        <v>42577.17</v>
      </c>
      <c r="F3524" s="79">
        <f>+IF(ISNUMBER(DATA!I4325),DATA!I4325,"n/a")</f>
        <v>1.4260539999999999</v>
      </c>
      <c r="G3524" s="88">
        <f>+IF(ISNUMBER(DATA!J4325),DATA!J4325,"n/a")</f>
        <v>141084.79999999999</v>
      </c>
      <c r="H3524" s="79">
        <f>+IF(ISNUMBER(DATA!K4325),DATA!K4325,"n/a")</f>
        <v>1.391799</v>
      </c>
      <c r="I3524" s="88">
        <f>+IF(ISNUMBER(DATA!L4325),DATA!L4325,"n/a")</f>
        <v>293529.15999999997</v>
      </c>
      <c r="J3524" s="79">
        <f>+IF(ISNUMBER(DATA!M4325),DATA!M4325,"n/a")</f>
        <v>1.4351210000000001</v>
      </c>
      <c r="K3524" s="88">
        <f>+IF(ISNUMBER(DATA!N4325),DATA!N4325,"n/a")</f>
        <v>536532.05000000005</v>
      </c>
      <c r="L3524" s="79">
        <f>+IF(ISNUMBER(DATA!O4325),DATA!O4325,"n/a")</f>
        <v>1.2738670000000001</v>
      </c>
      <c r="M3524" s="68"/>
      <c r="N3524" s="68"/>
      <c r="O3524" s="68"/>
      <c r="P3524" s="68"/>
      <c r="Q3524" s="68"/>
      <c r="S3524" s="72"/>
      <c r="U3524" s="72"/>
      <c r="W3524" s="72"/>
      <c r="Y3524" s="72"/>
    </row>
    <row r="3525" spans="1:25" x14ac:dyDescent="0.2">
      <c r="E3525" s="102"/>
      <c r="F3525" s="104"/>
      <c r="G3525" s="102"/>
      <c r="H3525" s="104"/>
      <c r="I3525" s="102"/>
      <c r="J3525" s="104"/>
      <c r="K3525" s="102"/>
      <c r="L3525" s="104"/>
    </row>
    <row r="3526" spans="1:25" s="71" customFormat="1" x14ac:dyDescent="0.2">
      <c r="A3526" s="68" t="s">
        <v>27</v>
      </c>
      <c r="B3526" s="68" t="s">
        <v>24</v>
      </c>
      <c r="C3526" s="68" t="s">
        <v>25</v>
      </c>
      <c r="D3526" s="68" t="s">
        <v>278</v>
      </c>
      <c r="E3526" s="88">
        <f>+IF(ISNUMBER(DATA!H4335),DATA!H4335,"n/a")</f>
        <v>19095.419999999998</v>
      </c>
      <c r="F3526" s="79">
        <f>+IF(ISNUMBER(DATA!I4335),DATA!I4335,"n/a")</f>
        <v>0.55230900000000005</v>
      </c>
      <c r="G3526" s="88">
        <f>+IF(ISNUMBER(DATA!J4335),DATA!J4335,"n/a")</f>
        <v>64562.52</v>
      </c>
      <c r="H3526" s="79">
        <f>+IF(ISNUMBER(DATA!K4335),DATA!K4335,"n/a")</f>
        <v>0.353545</v>
      </c>
      <c r="I3526" s="88">
        <f>+IF(ISNUMBER(DATA!L4335),DATA!L4335,"n/a")</f>
        <v>132241.45000000001</v>
      </c>
      <c r="J3526" s="79">
        <f>+IF(ISNUMBER(DATA!M4335),DATA!M4335,"n/a")</f>
        <v>0.18591299999999999</v>
      </c>
      <c r="K3526" s="88">
        <f>+IF(ISNUMBER(DATA!N4335),DATA!N4335,"n/a")</f>
        <v>253361.38</v>
      </c>
      <c r="L3526" s="79">
        <f>+IF(ISNUMBER(DATA!O4335),DATA!O4335,"n/a")</f>
        <v>0.166351</v>
      </c>
      <c r="M3526" s="68"/>
      <c r="N3526" s="68"/>
      <c r="O3526" s="68"/>
      <c r="P3526" s="68"/>
      <c r="Q3526" s="68"/>
      <c r="S3526" s="72"/>
      <c r="U3526" s="72"/>
      <c r="W3526" s="72"/>
      <c r="Y3526" s="72"/>
    </row>
    <row r="3527" spans="1:25" s="71" customFormat="1" x14ac:dyDescent="0.2">
      <c r="A3527" s="68" t="s">
        <v>27</v>
      </c>
      <c r="B3527" s="68" t="s">
        <v>24</v>
      </c>
      <c r="C3527" s="68" t="s">
        <v>25</v>
      </c>
      <c r="D3527" s="68" t="s">
        <v>279</v>
      </c>
      <c r="E3527" s="88">
        <f>+IF(ISNUMBER(DATA!H4336),DATA!H4336,"n/a")</f>
        <v>45846.36</v>
      </c>
      <c r="F3527" s="79">
        <f>+IF(ISNUMBER(DATA!I4336),DATA!I4336,"n/a")</f>
        <v>5.2099999999999998E-4</v>
      </c>
      <c r="G3527" s="88">
        <f>+IF(ISNUMBER(DATA!J4336),DATA!J4336,"n/a")</f>
        <v>155443.01999999999</v>
      </c>
      <c r="H3527" s="79">
        <f>+IF(ISNUMBER(DATA!K4336),DATA!K4336,"n/a")</f>
        <v>1.8543E-2</v>
      </c>
      <c r="I3527" s="88">
        <f>+IF(ISNUMBER(DATA!L4336),DATA!L4336,"n/a")</f>
        <v>311244.28000000003</v>
      </c>
      <c r="J3527" s="79">
        <f>+IF(ISNUMBER(DATA!M4336),DATA!M4336,"n/a")</f>
        <v>4.9734E-2</v>
      </c>
      <c r="K3527" s="88">
        <f>+IF(ISNUMBER(DATA!N4336),DATA!N4336,"n/a")</f>
        <v>615584.09</v>
      </c>
      <c r="L3527" s="79">
        <f>+IF(ISNUMBER(DATA!O4336),DATA!O4336,"n/a")</f>
        <v>6.8087999999999996E-2</v>
      </c>
      <c r="M3527" s="68"/>
      <c r="N3527" s="68"/>
      <c r="O3527" s="68"/>
      <c r="P3527" s="68"/>
      <c r="Q3527" s="68"/>
      <c r="S3527" s="72"/>
      <c r="U3527" s="72"/>
      <c r="W3527" s="72"/>
      <c r="Y3527" s="72"/>
    </row>
    <row r="3528" spans="1:25" s="71" customFormat="1" x14ac:dyDescent="0.2">
      <c r="A3528" s="68" t="s">
        <v>27</v>
      </c>
      <c r="B3528" s="68" t="s">
        <v>24</v>
      </c>
      <c r="C3528" s="68" t="s">
        <v>25</v>
      </c>
      <c r="D3528" s="68" t="s">
        <v>280</v>
      </c>
      <c r="E3528" s="88">
        <f>+IF(ISNUMBER(DATA!H4337),DATA!H4337,"n/a")</f>
        <v>80906.52</v>
      </c>
      <c r="F3528" s="79">
        <f>+IF(ISNUMBER(DATA!I4337),DATA!I4337,"n/a")</f>
        <v>-0.16692100000000001</v>
      </c>
      <c r="G3528" s="88">
        <f>+IF(ISNUMBER(DATA!J4337),DATA!J4337,"n/a")</f>
        <v>266555</v>
      </c>
      <c r="H3528" s="79">
        <f>+IF(ISNUMBER(DATA!K4337),DATA!K4337,"n/a")</f>
        <v>-0.234211</v>
      </c>
      <c r="I3528" s="88">
        <f>+IF(ISNUMBER(DATA!L4337),DATA!L4337,"n/a")</f>
        <v>553052.42000000004</v>
      </c>
      <c r="J3528" s="79">
        <f>+IF(ISNUMBER(DATA!M4337),DATA!M4337,"n/a")</f>
        <v>-0.22736999999999999</v>
      </c>
      <c r="K3528" s="88">
        <f>+IF(ISNUMBER(DATA!N4337),DATA!N4337,"n/a")</f>
        <v>1341465.08</v>
      </c>
      <c r="L3528" s="79">
        <f>+IF(ISNUMBER(DATA!O4337),DATA!O4337,"n/a")</f>
        <v>-6.5874000000000002E-2</v>
      </c>
      <c r="M3528" s="68"/>
      <c r="N3528" s="68"/>
      <c r="O3528" s="68"/>
      <c r="P3528" s="68"/>
      <c r="Q3528" s="68"/>
      <c r="S3528" s="72"/>
      <c r="U3528" s="72"/>
      <c r="W3528" s="72"/>
      <c r="Y3528" s="72"/>
    </row>
    <row r="3529" spans="1:25" s="71" customFormat="1" x14ac:dyDescent="0.2">
      <c r="A3529" s="68" t="s">
        <v>27</v>
      </c>
      <c r="B3529" s="68" t="s">
        <v>24</v>
      </c>
      <c r="C3529" s="68" t="s">
        <v>25</v>
      </c>
      <c r="D3529" s="68" t="s">
        <v>281</v>
      </c>
      <c r="E3529" s="88">
        <f>+IF(ISNUMBER(DATA!H4338),DATA!H4338,"n/a")</f>
        <v>33646.81</v>
      </c>
      <c r="F3529" s="79">
        <f>+IF(ISNUMBER(DATA!I4338),DATA!I4338,"n/a")</f>
        <v>9.7505999999999995E-2</v>
      </c>
      <c r="G3529" s="88">
        <f>+IF(ISNUMBER(DATA!J4338),DATA!J4338,"n/a")</f>
        <v>116990.2</v>
      </c>
      <c r="H3529" s="79">
        <f>+IF(ISNUMBER(DATA!K4338),DATA!K4338,"n/a")</f>
        <v>0.117433</v>
      </c>
      <c r="I3529" s="88">
        <f>+IF(ISNUMBER(DATA!L4338),DATA!L4338,"n/a")</f>
        <v>235608.4</v>
      </c>
      <c r="J3529" s="79">
        <f>+IF(ISNUMBER(DATA!M4338),DATA!M4338,"n/a")</f>
        <v>0.158364</v>
      </c>
      <c r="K3529" s="88">
        <f>+IF(ISNUMBER(DATA!N4338),DATA!N4338,"n/a")</f>
        <v>452079.45</v>
      </c>
      <c r="L3529" s="79">
        <f>+IF(ISNUMBER(DATA!O4338),DATA!O4338,"n/a")</f>
        <v>0.169543</v>
      </c>
      <c r="M3529" s="68"/>
      <c r="N3529" s="68"/>
      <c r="O3529" s="68"/>
      <c r="P3529" s="68"/>
      <c r="Q3529" s="68"/>
      <c r="S3529" s="72"/>
      <c r="U3529" s="72"/>
      <c r="W3529" s="72"/>
      <c r="Y3529" s="72"/>
    </row>
    <row r="3530" spans="1:25" s="71" customFormat="1" x14ac:dyDescent="0.2">
      <c r="A3530" s="68" t="s">
        <v>27</v>
      </c>
      <c r="B3530" s="68" t="s">
        <v>24</v>
      </c>
      <c r="C3530" s="68" t="s">
        <v>25</v>
      </c>
      <c r="D3530" s="68" t="s">
        <v>282</v>
      </c>
      <c r="E3530" s="88">
        <f>+IF(ISNUMBER(DATA!H4339),DATA!H4339,"n/a")</f>
        <v>67406.61</v>
      </c>
      <c r="F3530" s="79">
        <f>+IF(ISNUMBER(DATA!I4339),DATA!I4339,"n/a")</f>
        <v>-0.19455800000000001</v>
      </c>
      <c r="G3530" s="88">
        <f>+IF(ISNUMBER(DATA!J4339),DATA!J4339,"n/a")</f>
        <v>229136.29</v>
      </c>
      <c r="H3530" s="79">
        <f>+IF(ISNUMBER(DATA!K4339),DATA!K4339,"n/a")</f>
        <v>-0.21321399999999999</v>
      </c>
      <c r="I3530" s="88">
        <f>+IF(ISNUMBER(DATA!L4339),DATA!L4339,"n/a")</f>
        <v>465677.38</v>
      </c>
      <c r="J3530" s="79">
        <f>+IF(ISNUMBER(DATA!M4339),DATA!M4339,"n/a")</f>
        <v>-0.17990700000000001</v>
      </c>
      <c r="K3530" s="88">
        <f>+IF(ISNUMBER(DATA!N4339),DATA!N4339,"n/a")</f>
        <v>1129717.6200000001</v>
      </c>
      <c r="L3530" s="79">
        <f>+IF(ISNUMBER(DATA!O4339),DATA!O4339,"n/a")</f>
        <v>2.2511E-2</v>
      </c>
      <c r="M3530" s="68"/>
      <c r="N3530" s="68"/>
      <c r="O3530" s="68"/>
      <c r="P3530" s="68"/>
      <c r="Q3530" s="68"/>
      <c r="S3530" s="72"/>
      <c r="U3530" s="72"/>
      <c r="W3530" s="72"/>
      <c r="Y3530" s="72"/>
    </row>
    <row r="3531" spans="1:25" s="71" customFormat="1" x14ac:dyDescent="0.2">
      <c r="A3531" s="68" t="s">
        <v>27</v>
      </c>
      <c r="B3531" s="68" t="s">
        <v>24</v>
      </c>
      <c r="C3531" s="68" t="s">
        <v>25</v>
      </c>
      <c r="D3531" s="68" t="s">
        <v>283</v>
      </c>
      <c r="E3531" s="88">
        <f>+IF(ISNUMBER(DATA!H4340),DATA!H4340,"n/a")</f>
        <v>40300.47</v>
      </c>
      <c r="F3531" s="79">
        <f>+IF(ISNUMBER(DATA!I4340),DATA!I4340,"n/a")</f>
        <v>-1.0048E-2</v>
      </c>
      <c r="G3531" s="88">
        <f>+IF(ISNUMBER(DATA!J4340),DATA!J4340,"n/a")</f>
        <v>140966.73000000001</v>
      </c>
      <c r="H3531" s="79">
        <f>+IF(ISNUMBER(DATA!K4340),DATA!K4340,"n/a")</f>
        <v>-3.7919000000000001E-2</v>
      </c>
      <c r="I3531" s="88">
        <f>+IF(ISNUMBER(DATA!L4340),DATA!L4340,"n/a")</f>
        <v>285373.39</v>
      </c>
      <c r="J3531" s="79">
        <f>+IF(ISNUMBER(DATA!M4340),DATA!M4340,"n/a")</f>
        <v>-1.0054E-2</v>
      </c>
      <c r="K3531" s="88">
        <f>+IF(ISNUMBER(DATA!N4340),DATA!N4340,"n/a")</f>
        <v>586413.99</v>
      </c>
      <c r="L3531" s="79">
        <f>+IF(ISNUMBER(DATA!O4340),DATA!O4340,"n/a")</f>
        <v>5.0083000000000003E-2</v>
      </c>
      <c r="M3531" s="68"/>
      <c r="N3531" s="68"/>
      <c r="O3531" s="68"/>
      <c r="P3531" s="68"/>
      <c r="Q3531" s="68"/>
      <c r="S3531" s="72"/>
      <c r="U3531" s="72"/>
      <c r="W3531" s="72"/>
      <c r="Y3531" s="72"/>
    </row>
    <row r="3532" spans="1:25" s="71" customFormat="1" x14ac:dyDescent="0.2">
      <c r="A3532" s="68" t="s">
        <v>27</v>
      </c>
      <c r="B3532" s="68" t="s">
        <v>24</v>
      </c>
      <c r="C3532" s="68" t="s">
        <v>25</v>
      </c>
      <c r="D3532" s="68" t="s">
        <v>284</v>
      </c>
      <c r="E3532" s="88">
        <f>+IF(ISNUMBER(DATA!H4341),DATA!H4341,"n/a")</f>
        <v>22446</v>
      </c>
      <c r="F3532" s="79">
        <f>+IF(ISNUMBER(DATA!I4341),DATA!I4341,"n/a")</f>
        <v>0.54525400000000002</v>
      </c>
      <c r="G3532" s="88">
        <f>+IF(ISNUMBER(DATA!J4341),DATA!J4341,"n/a")</f>
        <v>66638.11</v>
      </c>
      <c r="H3532" s="79">
        <f>+IF(ISNUMBER(DATA!K4341),DATA!K4341,"n/a")</f>
        <v>0.431751</v>
      </c>
      <c r="I3532" s="88">
        <f>+IF(ISNUMBER(DATA!L4341),DATA!L4341,"n/a")</f>
        <v>126037.41</v>
      </c>
      <c r="J3532" s="79">
        <f>+IF(ISNUMBER(DATA!M4341),DATA!M4341,"n/a")</f>
        <v>0.44019999999999998</v>
      </c>
      <c r="K3532" s="88">
        <f>+IF(ISNUMBER(DATA!N4341),DATA!N4341,"n/a")</f>
        <v>248391.31</v>
      </c>
      <c r="L3532" s="79">
        <f>+IF(ISNUMBER(DATA!O4341),DATA!O4341,"n/a")</f>
        <v>0.54537599999999997</v>
      </c>
      <c r="M3532" s="68"/>
      <c r="N3532" s="68"/>
      <c r="O3532" s="68"/>
      <c r="P3532" s="68"/>
      <c r="Q3532" s="68"/>
      <c r="S3532" s="72"/>
      <c r="U3532" s="72"/>
      <c r="W3532" s="72"/>
      <c r="Y3532" s="72"/>
    </row>
    <row r="3533" spans="1:25" s="71" customFormat="1" x14ac:dyDescent="0.2">
      <c r="A3533" s="68" t="s">
        <v>27</v>
      </c>
      <c r="B3533" s="68" t="s">
        <v>24</v>
      </c>
      <c r="C3533" s="68" t="s">
        <v>25</v>
      </c>
      <c r="D3533" s="68" t="s">
        <v>285</v>
      </c>
      <c r="E3533" s="88">
        <f>+IF(ISNUMBER(DATA!H4342),DATA!H4342,"n/a")</f>
        <v>49588.53</v>
      </c>
      <c r="F3533" s="79">
        <f>+IF(ISNUMBER(DATA!I4342),DATA!I4342,"n/a")</f>
        <v>2.5301000000000001E-2</v>
      </c>
      <c r="G3533" s="88">
        <f>+IF(ISNUMBER(DATA!J4342),DATA!J4342,"n/a")</f>
        <v>172396.79</v>
      </c>
      <c r="H3533" s="79">
        <f>+IF(ISNUMBER(DATA!K4342),DATA!K4342,"n/a")</f>
        <v>5.6760999999999999E-2</v>
      </c>
      <c r="I3533" s="88">
        <f>+IF(ISNUMBER(DATA!L4342),DATA!L4342,"n/a")</f>
        <v>377292.99</v>
      </c>
      <c r="J3533" s="79">
        <f>+IF(ISNUMBER(DATA!M4342),DATA!M4342,"n/a")</f>
        <v>0.15168899999999999</v>
      </c>
      <c r="K3533" s="88">
        <f>+IF(ISNUMBER(DATA!N4342),DATA!N4342,"n/a")</f>
        <v>758818.45</v>
      </c>
      <c r="L3533" s="79">
        <f>+IF(ISNUMBER(DATA!O4342),DATA!O4342,"n/a")</f>
        <v>0.17005799999999999</v>
      </c>
      <c r="M3533" s="68"/>
      <c r="N3533" s="68"/>
      <c r="O3533" s="68"/>
      <c r="P3533" s="68"/>
      <c r="Q3533" s="68"/>
      <c r="S3533" s="72"/>
      <c r="U3533" s="72"/>
      <c r="W3533" s="72"/>
      <c r="Y3533" s="72"/>
    </row>
    <row r="3534" spans="1:25" s="71" customFormat="1" x14ac:dyDescent="0.2">
      <c r="A3534" s="68" t="s">
        <v>27</v>
      </c>
      <c r="B3534" s="68" t="s">
        <v>24</v>
      </c>
      <c r="C3534" s="68" t="s">
        <v>25</v>
      </c>
      <c r="D3534" s="68" t="s">
        <v>286</v>
      </c>
      <c r="E3534" s="88">
        <f>+IF(ISNUMBER(DATA!H4343),DATA!H4343,"n/a")</f>
        <v>29622.41</v>
      </c>
      <c r="F3534" s="79">
        <f>+IF(ISNUMBER(DATA!I4343),DATA!I4343,"n/a")</f>
        <v>7.2847999999999996E-2</v>
      </c>
      <c r="G3534" s="88">
        <f>+IF(ISNUMBER(DATA!J4343),DATA!J4343,"n/a")</f>
        <v>96206.41</v>
      </c>
      <c r="H3534" s="79">
        <f>+IF(ISNUMBER(DATA!K4343),DATA!K4343,"n/a")</f>
        <v>-1.8978999999999999E-2</v>
      </c>
      <c r="I3534" s="88">
        <f>+IF(ISNUMBER(DATA!L4343),DATA!L4343,"n/a")</f>
        <v>199127.77</v>
      </c>
      <c r="J3534" s="79">
        <f>+IF(ISNUMBER(DATA!M4343),DATA!M4343,"n/a")</f>
        <v>1.4834E-2</v>
      </c>
      <c r="K3534" s="88">
        <f>+IF(ISNUMBER(DATA!N4343),DATA!N4343,"n/a")</f>
        <v>389986.04</v>
      </c>
      <c r="L3534" s="79">
        <f>+IF(ISNUMBER(DATA!O4343),DATA!O4343,"n/a")</f>
        <v>6.4854999999999996E-2</v>
      </c>
      <c r="M3534" s="68"/>
      <c r="N3534" s="68"/>
      <c r="O3534" s="68"/>
      <c r="P3534" s="68"/>
      <c r="Q3534" s="68"/>
      <c r="S3534" s="72"/>
      <c r="U3534" s="72"/>
      <c r="W3534" s="72"/>
      <c r="Y3534" s="72"/>
    </row>
    <row r="3535" spans="1:25" s="71" customFormat="1" x14ac:dyDescent="0.2">
      <c r="A3535" s="68" t="s">
        <v>27</v>
      </c>
      <c r="B3535" s="68" t="s">
        <v>24</v>
      </c>
      <c r="C3535" s="68" t="s">
        <v>25</v>
      </c>
      <c r="D3535" s="68" t="s">
        <v>287</v>
      </c>
      <c r="E3535" s="88">
        <f>+IF(ISNUMBER(DATA!H4344),DATA!H4344,"n/a")</f>
        <v>16024.59</v>
      </c>
      <c r="F3535" s="79">
        <f>+IF(ISNUMBER(DATA!I4344),DATA!I4344,"n/a")</f>
        <v>0.26164799999999999</v>
      </c>
      <c r="G3535" s="88">
        <f>+IF(ISNUMBER(DATA!J4344),DATA!J4344,"n/a")</f>
        <v>66256.960000000006</v>
      </c>
      <c r="H3535" s="79">
        <f>+IF(ISNUMBER(DATA!K4344),DATA!K4344,"n/a")</f>
        <v>0.22841800000000001</v>
      </c>
      <c r="I3535" s="88">
        <f>+IF(ISNUMBER(DATA!L4344),DATA!L4344,"n/a")</f>
        <v>123740.73</v>
      </c>
      <c r="J3535" s="79">
        <f>+IF(ISNUMBER(DATA!M4344),DATA!M4344,"n/a")</f>
        <v>0.24726100000000001</v>
      </c>
      <c r="K3535" s="88">
        <f>+IF(ISNUMBER(DATA!N4344),DATA!N4344,"n/a")</f>
        <v>239625.59</v>
      </c>
      <c r="L3535" s="79">
        <f>+IF(ISNUMBER(DATA!O4344),DATA!O4344,"n/a")</f>
        <v>0.272366</v>
      </c>
      <c r="M3535" s="68"/>
      <c r="N3535" s="68"/>
      <c r="O3535" s="68"/>
      <c r="P3535" s="68"/>
      <c r="Q3535" s="68"/>
      <c r="S3535" s="72"/>
      <c r="U3535" s="72"/>
      <c r="W3535" s="72"/>
      <c r="Y3535" s="72"/>
    </row>
    <row r="3536" spans="1:25" s="71" customFormat="1" x14ac:dyDescent="0.2">
      <c r="A3536" s="68" t="s">
        <v>27</v>
      </c>
      <c r="B3536" s="68" t="s">
        <v>24</v>
      </c>
      <c r="C3536" s="68" t="s">
        <v>25</v>
      </c>
      <c r="D3536" s="68" t="s">
        <v>288</v>
      </c>
      <c r="E3536" s="88">
        <f>+IF(ISNUMBER(DATA!H4345),DATA!H4345,"n/a")</f>
        <v>20075.560000000001</v>
      </c>
      <c r="F3536" s="79">
        <f>+IF(ISNUMBER(DATA!I4345),DATA!I4345,"n/a")</f>
        <v>0.169685</v>
      </c>
      <c r="G3536" s="88">
        <f>+IF(ISNUMBER(DATA!J4345),DATA!J4345,"n/a")</f>
        <v>75267.39</v>
      </c>
      <c r="H3536" s="79">
        <f>+IF(ISNUMBER(DATA!K4345),DATA!K4345,"n/a")</f>
        <v>0.191882</v>
      </c>
      <c r="I3536" s="88">
        <f>+IF(ISNUMBER(DATA!L4345),DATA!L4345,"n/a")</f>
        <v>152917.66</v>
      </c>
      <c r="J3536" s="79">
        <f>+IF(ISNUMBER(DATA!M4345),DATA!M4345,"n/a")</f>
        <v>0.241512</v>
      </c>
      <c r="K3536" s="88">
        <f>+IF(ISNUMBER(DATA!N4345),DATA!N4345,"n/a")</f>
        <v>291042.03999999998</v>
      </c>
      <c r="L3536" s="79">
        <f>+IF(ISNUMBER(DATA!O4345),DATA!O4345,"n/a")</f>
        <v>0.286302</v>
      </c>
      <c r="M3536" s="68"/>
      <c r="N3536" s="68"/>
      <c r="O3536" s="68"/>
      <c r="P3536" s="68"/>
      <c r="Q3536" s="68"/>
      <c r="S3536" s="72"/>
      <c r="U3536" s="72"/>
      <c r="W3536" s="72"/>
      <c r="Y3536" s="72"/>
    </row>
    <row r="3537" spans="1:25" s="71" customFormat="1" x14ac:dyDescent="0.2">
      <c r="A3537" s="68" t="s">
        <v>27</v>
      </c>
      <c r="B3537" s="68" t="s">
        <v>24</v>
      </c>
      <c r="C3537" s="68" t="s">
        <v>25</v>
      </c>
      <c r="D3537" s="68" t="s">
        <v>289</v>
      </c>
      <c r="E3537" s="88">
        <f>+IF(ISNUMBER(DATA!H4346),DATA!H4346,"n/a")</f>
        <v>51976.91</v>
      </c>
      <c r="F3537" s="79">
        <f>+IF(ISNUMBER(DATA!I4346),DATA!I4346,"n/a")</f>
        <v>0.12684599999999999</v>
      </c>
      <c r="G3537" s="88">
        <f>+IF(ISNUMBER(DATA!J4346),DATA!J4346,"n/a")</f>
        <v>173802.06</v>
      </c>
      <c r="H3537" s="79">
        <f>+IF(ISNUMBER(DATA!K4346),DATA!K4346,"n/a")</f>
        <v>0.16892599999999999</v>
      </c>
      <c r="I3537" s="88">
        <f>+IF(ISNUMBER(DATA!L4346),DATA!L4346,"n/a")</f>
        <v>356762.18</v>
      </c>
      <c r="J3537" s="79">
        <f>+IF(ISNUMBER(DATA!M4346),DATA!M4346,"n/a")</f>
        <v>0.208783</v>
      </c>
      <c r="K3537" s="88">
        <f>+IF(ISNUMBER(DATA!N4346),DATA!N4346,"n/a")</f>
        <v>685692.93</v>
      </c>
      <c r="L3537" s="79">
        <f>+IF(ISNUMBER(DATA!O4346),DATA!O4346,"n/a")</f>
        <v>0.20333300000000001</v>
      </c>
      <c r="M3537" s="68"/>
      <c r="N3537" s="68"/>
      <c r="O3537" s="68"/>
      <c r="P3537" s="68"/>
      <c r="Q3537" s="68"/>
      <c r="S3537" s="72"/>
      <c r="U3537" s="72"/>
      <c r="W3537" s="72"/>
      <c r="Y3537" s="72"/>
    </row>
    <row r="3538" spans="1:25" s="71" customFormat="1" x14ac:dyDescent="0.2">
      <c r="A3538" s="68" t="s">
        <v>27</v>
      </c>
      <c r="B3538" s="68" t="s">
        <v>24</v>
      </c>
      <c r="C3538" s="68" t="s">
        <v>25</v>
      </c>
      <c r="D3538" s="68" t="s">
        <v>290</v>
      </c>
      <c r="E3538" s="88">
        <f>+IF(ISNUMBER(DATA!H4347),DATA!H4347,"n/a")</f>
        <v>59885.62</v>
      </c>
      <c r="F3538" s="79">
        <f>+IF(ISNUMBER(DATA!I4347),DATA!I4347,"n/a")</f>
        <v>0.17721100000000001</v>
      </c>
      <c r="G3538" s="88">
        <f>+IF(ISNUMBER(DATA!J4347),DATA!J4347,"n/a")</f>
        <v>197696.28</v>
      </c>
      <c r="H3538" s="79">
        <f>+IF(ISNUMBER(DATA!K4347),DATA!K4347,"n/a")</f>
        <v>0.15798999999999999</v>
      </c>
      <c r="I3538" s="88">
        <f>+IF(ISNUMBER(DATA!L4347),DATA!L4347,"n/a")</f>
        <v>405908.8</v>
      </c>
      <c r="J3538" s="79">
        <f>+IF(ISNUMBER(DATA!M4347),DATA!M4347,"n/a")</f>
        <v>0.143982</v>
      </c>
      <c r="K3538" s="88">
        <f>+IF(ISNUMBER(DATA!N4347),DATA!N4347,"n/a")</f>
        <v>783369.58</v>
      </c>
      <c r="L3538" s="79">
        <f>+IF(ISNUMBER(DATA!O4347),DATA!O4347,"n/a")</f>
        <v>0.145263</v>
      </c>
      <c r="M3538" s="68"/>
      <c r="N3538" s="68"/>
      <c r="O3538" s="68"/>
      <c r="P3538" s="68"/>
      <c r="Q3538" s="68"/>
      <c r="S3538" s="72"/>
      <c r="U3538" s="72"/>
      <c r="W3538" s="72"/>
      <c r="Y3538" s="72"/>
    </row>
    <row r="3539" spans="1:25" s="71" customFormat="1" x14ac:dyDescent="0.2">
      <c r="A3539" s="68" t="s">
        <v>27</v>
      </c>
      <c r="B3539" s="68" t="s">
        <v>24</v>
      </c>
      <c r="C3539" s="68" t="s">
        <v>25</v>
      </c>
      <c r="D3539" s="68" t="s">
        <v>291</v>
      </c>
      <c r="E3539" s="88">
        <f>+IF(ISNUMBER(DATA!H4348),DATA!H4348,"n/a")</f>
        <v>22025.78</v>
      </c>
      <c r="F3539" s="79">
        <f>+IF(ISNUMBER(DATA!I4348),DATA!I4348,"n/a")</f>
        <v>-3.2203000000000002E-2</v>
      </c>
      <c r="G3539" s="88">
        <f>+IF(ISNUMBER(DATA!J4348),DATA!J4348,"n/a")</f>
        <v>77331.75</v>
      </c>
      <c r="H3539" s="79">
        <f>+IF(ISNUMBER(DATA!K4348),DATA!K4348,"n/a")</f>
        <v>-5.5049000000000001E-2</v>
      </c>
      <c r="I3539" s="88">
        <f>+IF(ISNUMBER(DATA!L4348),DATA!L4348,"n/a")</f>
        <v>172775.34</v>
      </c>
      <c r="J3539" s="79">
        <f>+IF(ISNUMBER(DATA!M4348),DATA!M4348,"n/a")</f>
        <v>6.2074999999999998E-2</v>
      </c>
      <c r="K3539" s="88">
        <f>+IF(ISNUMBER(DATA!N4348),DATA!N4348,"n/a")</f>
        <v>348463.5</v>
      </c>
      <c r="L3539" s="79">
        <f>+IF(ISNUMBER(DATA!O4348),DATA!O4348,"n/a")</f>
        <v>0.148674</v>
      </c>
      <c r="M3539" s="68"/>
      <c r="N3539" s="68"/>
      <c r="O3539" s="68"/>
      <c r="P3539" s="68"/>
      <c r="Q3539" s="68"/>
      <c r="S3539" s="72"/>
      <c r="U3539" s="72"/>
      <c r="W3539" s="72"/>
      <c r="Y3539" s="72"/>
    </row>
    <row r="3540" spans="1:25" s="71" customFormat="1" x14ac:dyDescent="0.2">
      <c r="A3540" s="68" t="s">
        <v>27</v>
      </c>
      <c r="B3540" s="68" t="s">
        <v>24</v>
      </c>
      <c r="C3540" s="68" t="s">
        <v>25</v>
      </c>
      <c r="D3540" s="68" t="s">
        <v>292</v>
      </c>
      <c r="E3540" s="88">
        <f>+IF(ISNUMBER(DATA!H4349),DATA!H4349,"n/a")</f>
        <v>11747.6</v>
      </c>
      <c r="F3540" s="79">
        <f>+IF(ISNUMBER(DATA!I4349),DATA!I4349,"n/a")</f>
        <v>0.24801999999999999</v>
      </c>
      <c r="G3540" s="88">
        <f>+IF(ISNUMBER(DATA!J4349),DATA!J4349,"n/a")</f>
        <v>35576.53</v>
      </c>
      <c r="H3540" s="79">
        <f>+IF(ISNUMBER(DATA!K4349),DATA!K4349,"n/a")</f>
        <v>7.9462000000000005E-2</v>
      </c>
      <c r="I3540" s="88">
        <f>+IF(ISNUMBER(DATA!L4349),DATA!L4349,"n/a")</f>
        <v>69487.649999999994</v>
      </c>
      <c r="J3540" s="79">
        <f>+IF(ISNUMBER(DATA!M4349),DATA!M4349,"n/a")</f>
        <v>8.3617999999999998E-2</v>
      </c>
      <c r="K3540" s="88">
        <f>+IF(ISNUMBER(DATA!N4349),DATA!N4349,"n/a")</f>
        <v>127205.8</v>
      </c>
      <c r="L3540" s="79">
        <f>+IF(ISNUMBER(DATA!O4349),DATA!O4349,"n/a")</f>
        <v>7.5360999999999997E-2</v>
      </c>
      <c r="M3540" s="68"/>
      <c r="N3540" s="68"/>
      <c r="O3540" s="68"/>
      <c r="P3540" s="68"/>
      <c r="Q3540" s="68"/>
      <c r="S3540" s="72"/>
      <c r="U3540" s="72"/>
      <c r="W3540" s="72"/>
      <c r="Y3540" s="72"/>
    </row>
    <row r="3541" spans="1:25" s="71" customFormat="1" x14ac:dyDescent="0.2">
      <c r="A3541" s="68" t="s">
        <v>27</v>
      </c>
      <c r="B3541" s="68" t="s">
        <v>24</v>
      </c>
      <c r="C3541" s="68" t="s">
        <v>25</v>
      </c>
      <c r="D3541" s="68" t="s">
        <v>293</v>
      </c>
      <c r="E3541" s="88">
        <f>+IF(ISNUMBER(DATA!H4350),DATA!H4350,"n/a")</f>
        <v>43048.49</v>
      </c>
      <c r="F3541" s="79">
        <f>+IF(ISNUMBER(DATA!I4350),DATA!I4350,"n/a")</f>
        <v>-0.28383999999999998</v>
      </c>
      <c r="G3541" s="88">
        <f>+IF(ISNUMBER(DATA!J4350),DATA!J4350,"n/a")</f>
        <v>149509.29</v>
      </c>
      <c r="H3541" s="79">
        <f>+IF(ISNUMBER(DATA!K4350),DATA!K4350,"n/a")</f>
        <v>-0.33627600000000002</v>
      </c>
      <c r="I3541" s="88">
        <f>+IF(ISNUMBER(DATA!L4350),DATA!L4350,"n/a")</f>
        <v>297154.28000000003</v>
      </c>
      <c r="J3541" s="79">
        <f>+IF(ISNUMBER(DATA!M4350),DATA!M4350,"n/a")</f>
        <v>-0.31152800000000003</v>
      </c>
      <c r="K3541" s="88">
        <f>+IF(ISNUMBER(DATA!N4350),DATA!N4350,"n/a")</f>
        <v>741997.88</v>
      </c>
      <c r="L3541" s="79">
        <f>+IF(ISNUMBER(DATA!O4350),DATA!O4350,"n/a")</f>
        <v>-0.10101499999999999</v>
      </c>
      <c r="M3541" s="68"/>
      <c r="N3541" s="68"/>
      <c r="O3541" s="68"/>
      <c r="P3541" s="68"/>
      <c r="Q3541" s="68"/>
      <c r="S3541" s="72"/>
      <c r="U3541" s="72"/>
      <c r="W3541" s="72"/>
      <c r="Y3541" s="72"/>
    </row>
    <row r="3542" spans="1:25" s="71" customFormat="1" x14ac:dyDescent="0.2">
      <c r="A3542" s="68" t="s">
        <v>27</v>
      </c>
      <c r="B3542" s="68" t="s">
        <v>24</v>
      </c>
      <c r="C3542" s="68" t="s">
        <v>25</v>
      </c>
      <c r="D3542" s="68" t="s">
        <v>294</v>
      </c>
      <c r="E3542" s="88">
        <f>+IF(ISNUMBER(DATA!H4351),DATA!H4351,"n/a")</f>
        <v>45102.35</v>
      </c>
      <c r="F3542" s="79">
        <f>+IF(ISNUMBER(DATA!I4351),DATA!I4351,"n/a")</f>
        <v>-0.32058399999999998</v>
      </c>
      <c r="G3542" s="88">
        <f>+IF(ISNUMBER(DATA!J4351),DATA!J4351,"n/a")</f>
        <v>141371.76</v>
      </c>
      <c r="H3542" s="79">
        <f>+IF(ISNUMBER(DATA!K4351),DATA!K4351,"n/a")</f>
        <v>-0.45505200000000001</v>
      </c>
      <c r="I3542" s="88">
        <f>+IF(ISNUMBER(DATA!L4351),DATA!L4351,"n/a")</f>
        <v>296936.40000000002</v>
      </c>
      <c r="J3542" s="79">
        <f>+IF(ISNUMBER(DATA!M4351),DATA!M4351,"n/a")</f>
        <v>-0.41433599999999998</v>
      </c>
      <c r="K3542" s="88">
        <f>+IF(ISNUMBER(DATA!N4351),DATA!N4351,"n/a")</f>
        <v>766766.01</v>
      </c>
      <c r="L3542" s="79">
        <f>+IF(ISNUMBER(DATA!O4351),DATA!O4351,"n/a")</f>
        <v>-0.206482</v>
      </c>
      <c r="M3542" s="68"/>
      <c r="N3542" s="68"/>
      <c r="O3542" s="68"/>
      <c r="P3542" s="68"/>
      <c r="Q3542" s="68"/>
      <c r="S3542" s="72"/>
      <c r="U3542" s="72"/>
      <c r="W3542" s="72"/>
      <c r="Y3542" s="72"/>
    </row>
    <row r="3543" spans="1:25" s="71" customFormat="1" x14ac:dyDescent="0.2">
      <c r="A3543" s="68" t="s">
        <v>27</v>
      </c>
      <c r="B3543" s="68" t="s">
        <v>24</v>
      </c>
      <c r="C3543" s="68" t="s">
        <v>25</v>
      </c>
      <c r="D3543" s="68" t="s">
        <v>295</v>
      </c>
      <c r="E3543" s="88">
        <f>+IF(ISNUMBER(DATA!H4352),DATA!H4352,"n/a")</f>
        <v>40841.449999999997</v>
      </c>
      <c r="F3543" s="79">
        <f>+IF(ISNUMBER(DATA!I4352),DATA!I4352,"n/a")</f>
        <v>0.14236299999999999</v>
      </c>
      <c r="G3543" s="88">
        <f>+IF(ISNUMBER(DATA!J4352),DATA!J4352,"n/a")</f>
        <v>136999.18</v>
      </c>
      <c r="H3543" s="79">
        <f>+IF(ISNUMBER(DATA!K4352),DATA!K4352,"n/a")</f>
        <v>0.23344200000000001</v>
      </c>
      <c r="I3543" s="88">
        <f>+IF(ISNUMBER(DATA!L4352),DATA!L4352,"n/a")</f>
        <v>283377.18</v>
      </c>
      <c r="J3543" s="79">
        <f>+IF(ISNUMBER(DATA!M4352),DATA!M4352,"n/a")</f>
        <v>0.20238200000000001</v>
      </c>
      <c r="K3543" s="88">
        <f>+IF(ISNUMBER(DATA!N4352),DATA!N4352,"n/a")</f>
        <v>535282.6</v>
      </c>
      <c r="L3543" s="79">
        <f>+IF(ISNUMBER(DATA!O4352),DATA!O4352,"n/a")</f>
        <v>0.156141</v>
      </c>
      <c r="M3543" s="68"/>
      <c r="N3543" s="68"/>
      <c r="O3543" s="68"/>
      <c r="P3543" s="68"/>
      <c r="Q3543" s="68"/>
      <c r="S3543" s="72"/>
      <c r="U3543" s="72"/>
      <c r="W3543" s="72"/>
      <c r="Y3543" s="72"/>
    </row>
    <row r="3544" spans="1:25" s="71" customFormat="1" x14ac:dyDescent="0.2">
      <c r="A3544" s="68" t="s">
        <v>27</v>
      </c>
      <c r="B3544" s="68" t="s">
        <v>24</v>
      </c>
      <c r="C3544" s="68" t="s">
        <v>25</v>
      </c>
      <c r="D3544" s="68" t="s">
        <v>296</v>
      </c>
      <c r="E3544" s="88">
        <f>+IF(ISNUMBER(DATA!H4353),DATA!H4353,"n/a")</f>
        <v>19990.03</v>
      </c>
      <c r="F3544" s="79">
        <f>+IF(ISNUMBER(DATA!I4353),DATA!I4353,"n/a")</f>
        <v>0.18551300000000001</v>
      </c>
      <c r="G3544" s="88">
        <f>+IF(ISNUMBER(DATA!J4353),DATA!J4353,"n/a")</f>
        <v>68256.89</v>
      </c>
      <c r="H3544" s="79">
        <f>+IF(ISNUMBER(DATA!K4353),DATA!K4353,"n/a")</f>
        <v>0.13809099999999999</v>
      </c>
      <c r="I3544" s="88">
        <f>+IF(ISNUMBER(DATA!L4353),DATA!L4353,"n/a")</f>
        <v>138182.71</v>
      </c>
      <c r="J3544" s="79">
        <f>+IF(ISNUMBER(DATA!M4353),DATA!M4353,"n/a")</f>
        <v>0.185416</v>
      </c>
      <c r="K3544" s="88">
        <f>+IF(ISNUMBER(DATA!N4353),DATA!N4353,"n/a")</f>
        <v>260762.1</v>
      </c>
      <c r="L3544" s="79">
        <f>+IF(ISNUMBER(DATA!O4353),DATA!O4353,"n/a")</f>
        <v>0.23927899999999999</v>
      </c>
      <c r="M3544" s="68"/>
      <c r="N3544" s="68"/>
      <c r="O3544" s="68"/>
      <c r="P3544" s="68"/>
      <c r="Q3544" s="68"/>
      <c r="S3544" s="72"/>
      <c r="U3544" s="72"/>
      <c r="W3544" s="72"/>
      <c r="Y3544" s="72"/>
    </row>
    <row r="3545" spans="1:25" s="71" customFormat="1" x14ac:dyDescent="0.2">
      <c r="A3545" s="68" t="s">
        <v>27</v>
      </c>
      <c r="B3545" s="68" t="s">
        <v>24</v>
      </c>
      <c r="C3545" s="68" t="s">
        <v>25</v>
      </c>
      <c r="D3545" s="68" t="s">
        <v>297</v>
      </c>
      <c r="E3545" s="88">
        <f>+IF(ISNUMBER(DATA!H4354),DATA!H4354,"n/a")</f>
        <v>23249.81</v>
      </c>
      <c r="F3545" s="79">
        <f>+IF(ISNUMBER(DATA!I4354),DATA!I4354,"n/a")</f>
        <v>3.4016999999999999E-2</v>
      </c>
      <c r="G3545" s="88">
        <f>+IF(ISNUMBER(DATA!J4354),DATA!J4354,"n/a")</f>
        <v>82498.490000000005</v>
      </c>
      <c r="H3545" s="79">
        <f>+IF(ISNUMBER(DATA!K4354),DATA!K4354,"n/a")</f>
        <v>0.12414500000000001</v>
      </c>
      <c r="I3545" s="88">
        <f>+IF(ISNUMBER(DATA!L4354),DATA!L4354,"n/a")</f>
        <v>169887.77</v>
      </c>
      <c r="J3545" s="79">
        <f>+IF(ISNUMBER(DATA!M4354),DATA!M4354,"n/a")</f>
        <v>0.16566700000000001</v>
      </c>
      <c r="K3545" s="88">
        <f>+IF(ISNUMBER(DATA!N4354),DATA!N4354,"n/a")</f>
        <v>337447.45</v>
      </c>
      <c r="L3545" s="79">
        <f>+IF(ISNUMBER(DATA!O4354),DATA!O4354,"n/a")</f>
        <v>0.18022199999999999</v>
      </c>
      <c r="M3545" s="68"/>
      <c r="N3545" s="68"/>
      <c r="O3545" s="68"/>
      <c r="P3545" s="68"/>
      <c r="Q3545" s="68"/>
      <c r="S3545" s="72"/>
      <c r="U3545" s="72"/>
      <c r="W3545" s="72"/>
      <c r="Y3545" s="72"/>
    </row>
    <row r="3546" spans="1:25" s="71" customFormat="1" x14ac:dyDescent="0.2">
      <c r="A3546" s="68" t="s">
        <v>27</v>
      </c>
      <c r="B3546" s="68" t="s">
        <v>24</v>
      </c>
      <c r="C3546" s="68" t="s">
        <v>25</v>
      </c>
      <c r="D3546" s="68" t="s">
        <v>298</v>
      </c>
      <c r="E3546" s="88">
        <f>+IF(ISNUMBER(DATA!H4355),DATA!H4355,"n/a")</f>
        <v>41275.199999999997</v>
      </c>
      <c r="F3546" s="79">
        <f>+IF(ISNUMBER(DATA!I4355),DATA!I4355,"n/a")</f>
        <v>1.373426</v>
      </c>
      <c r="G3546" s="88">
        <f>+IF(ISNUMBER(DATA!J4355),DATA!J4355,"n/a")</f>
        <v>143614.51</v>
      </c>
      <c r="H3546" s="79">
        <f>+IF(ISNUMBER(DATA!K4355),DATA!K4355,"n/a")</f>
        <v>1.5166310000000001</v>
      </c>
      <c r="I3546" s="88">
        <f>+IF(ISNUMBER(DATA!L4355),DATA!L4355,"n/a")</f>
        <v>275853.65000000002</v>
      </c>
      <c r="J3546" s="79">
        <f>+IF(ISNUMBER(DATA!M4355),DATA!M4355,"n/a")</f>
        <v>1.2625120000000001</v>
      </c>
      <c r="K3546" s="88">
        <f>+IF(ISNUMBER(DATA!N4355),DATA!N4355,"n/a")</f>
        <v>514925.86</v>
      </c>
      <c r="L3546" s="79">
        <f>+IF(ISNUMBER(DATA!O4355),DATA!O4355,"n/a")</f>
        <v>1.105078</v>
      </c>
      <c r="M3546" s="68"/>
      <c r="N3546" s="68"/>
      <c r="O3546" s="68"/>
      <c r="P3546" s="68"/>
      <c r="Q3546" s="68"/>
      <c r="S3546" s="72"/>
      <c r="U3546" s="72"/>
      <c r="W3546" s="72"/>
      <c r="Y3546" s="72"/>
    </row>
    <row r="3547" spans="1:25" s="71" customFormat="1" x14ac:dyDescent="0.2">
      <c r="A3547" s="68" t="s">
        <v>27</v>
      </c>
      <c r="B3547" s="68" t="s">
        <v>24</v>
      </c>
      <c r="C3547" s="68" t="s">
        <v>25</v>
      </c>
      <c r="D3547" s="68" t="s">
        <v>299</v>
      </c>
      <c r="E3547" s="88">
        <f>+IF(ISNUMBER(DATA!H4356),DATA!H4356,"n/a")</f>
        <v>148565.31</v>
      </c>
      <c r="F3547" s="79">
        <f>+IF(ISNUMBER(DATA!I4356),DATA!I4356,"n/a")</f>
        <v>0.16267100000000001</v>
      </c>
      <c r="G3547" s="88">
        <f>+IF(ISNUMBER(DATA!J4356),DATA!J4356,"n/a")</f>
        <v>485039.32</v>
      </c>
      <c r="H3547" s="79">
        <f>+IF(ISNUMBER(DATA!K4356),DATA!K4356,"n/a")</f>
        <v>0.13286999999999999</v>
      </c>
      <c r="I3547" s="88">
        <f>+IF(ISNUMBER(DATA!L4356),DATA!L4356,"n/a")</f>
        <v>1015409.18</v>
      </c>
      <c r="J3547" s="79">
        <f>+IF(ISNUMBER(DATA!M4356),DATA!M4356,"n/a")</f>
        <v>0.16311400000000001</v>
      </c>
      <c r="K3547" s="88">
        <f>+IF(ISNUMBER(DATA!N4356),DATA!N4356,"n/a")</f>
        <v>2007372.81</v>
      </c>
      <c r="L3547" s="79">
        <f>+IF(ISNUMBER(DATA!O4356),DATA!O4356,"n/a")</f>
        <v>0.13116900000000001</v>
      </c>
      <c r="M3547" s="68"/>
      <c r="N3547" s="68"/>
      <c r="O3547" s="68"/>
      <c r="P3547" s="68"/>
      <c r="Q3547" s="68"/>
      <c r="S3547" s="72"/>
      <c r="U3547" s="72"/>
      <c r="W3547" s="72"/>
      <c r="Y3547" s="72"/>
    </row>
    <row r="3548" spans="1:25" s="71" customFormat="1" x14ac:dyDescent="0.2">
      <c r="A3548" s="68" t="s">
        <v>27</v>
      </c>
      <c r="B3548" s="68" t="s">
        <v>24</v>
      </c>
      <c r="C3548" s="68" t="s">
        <v>25</v>
      </c>
      <c r="D3548" s="68" t="s">
        <v>300</v>
      </c>
      <c r="E3548" s="88">
        <f>+IF(ISNUMBER(DATA!H4357),DATA!H4357,"n/a")</f>
        <v>10175.91</v>
      </c>
      <c r="F3548" s="79">
        <f>+IF(ISNUMBER(DATA!I4357),DATA!I4357,"n/a")</f>
        <v>0.12112199999999999</v>
      </c>
      <c r="G3548" s="88">
        <f>+IF(ISNUMBER(DATA!J4357),DATA!J4357,"n/a")</f>
        <v>31984.33</v>
      </c>
      <c r="H3548" s="79">
        <f>+IF(ISNUMBER(DATA!K4357),DATA!K4357,"n/a")</f>
        <v>4.0876999999999997E-2</v>
      </c>
      <c r="I3548" s="88">
        <f>+IF(ISNUMBER(DATA!L4357),DATA!L4357,"n/a")</f>
        <v>59594</v>
      </c>
      <c r="J3548" s="79">
        <f>+IF(ISNUMBER(DATA!M4357),DATA!M4357,"n/a")</f>
        <v>-3.6317000000000002E-2</v>
      </c>
      <c r="K3548" s="88">
        <f>+IF(ISNUMBER(DATA!N4357),DATA!N4357,"n/a")</f>
        <v>105839.92</v>
      </c>
      <c r="L3548" s="79">
        <f>+IF(ISNUMBER(DATA!O4357),DATA!O4357,"n/a")</f>
        <v>-7.4117000000000002E-2</v>
      </c>
      <c r="M3548" s="68"/>
      <c r="N3548" s="68"/>
      <c r="O3548" s="68"/>
      <c r="P3548" s="68"/>
      <c r="Q3548" s="68"/>
      <c r="S3548" s="72"/>
      <c r="U3548" s="72"/>
      <c r="W3548" s="72"/>
      <c r="Y3548" s="72"/>
    </row>
    <row r="3549" spans="1:25" s="71" customFormat="1" x14ac:dyDescent="0.2">
      <c r="A3549" s="68" t="s">
        <v>27</v>
      </c>
      <c r="B3549" s="68" t="s">
        <v>24</v>
      </c>
      <c r="C3549" s="68" t="s">
        <v>25</v>
      </c>
      <c r="D3549" s="68" t="s">
        <v>301</v>
      </c>
      <c r="E3549" s="88">
        <f>+IF(ISNUMBER(DATA!H4358),DATA!H4358,"n/a")</f>
        <v>76634.42</v>
      </c>
      <c r="F3549" s="79">
        <f>+IF(ISNUMBER(DATA!I4358),DATA!I4358,"n/a")</f>
        <v>8.6730000000000002E-2</v>
      </c>
      <c r="G3549" s="88">
        <f>+IF(ISNUMBER(DATA!J4358),DATA!J4358,"n/a")</f>
        <v>262806.43</v>
      </c>
      <c r="H3549" s="79">
        <f>+IF(ISNUMBER(DATA!K4358),DATA!K4358,"n/a")</f>
        <v>0.16261700000000001</v>
      </c>
      <c r="I3549" s="88">
        <f>+IF(ISNUMBER(DATA!L4358),DATA!L4358,"n/a")</f>
        <v>530941.6</v>
      </c>
      <c r="J3549" s="79">
        <f>+IF(ISNUMBER(DATA!M4358),DATA!M4358,"n/a")</f>
        <v>0.18593699999999999</v>
      </c>
      <c r="K3549" s="88">
        <f>+IF(ISNUMBER(DATA!N4358),DATA!N4358,"n/a")</f>
        <v>1065305.6599999999</v>
      </c>
      <c r="L3549" s="79">
        <f>+IF(ISNUMBER(DATA!O4358),DATA!O4358,"n/a")</f>
        <v>0.169042</v>
      </c>
      <c r="M3549" s="68"/>
      <c r="N3549" s="68"/>
      <c r="O3549" s="68"/>
      <c r="P3549" s="68"/>
      <c r="Q3549" s="68"/>
      <c r="S3549" s="72"/>
      <c r="U3549" s="72"/>
      <c r="W3549" s="72"/>
      <c r="Y3549" s="72"/>
    </row>
    <row r="3550" spans="1:25" s="71" customFormat="1" x14ac:dyDescent="0.2">
      <c r="A3550" s="68" t="s">
        <v>27</v>
      </c>
      <c r="B3550" s="68" t="s">
        <v>24</v>
      </c>
      <c r="C3550" s="68" t="s">
        <v>25</v>
      </c>
      <c r="D3550" s="68" t="s">
        <v>302</v>
      </c>
      <c r="E3550" s="88">
        <f>+IF(ISNUMBER(DATA!H4359),DATA!H4359,"n/a")</f>
        <v>90417.88</v>
      </c>
      <c r="F3550" s="79">
        <f>+IF(ISNUMBER(DATA!I4359),DATA!I4359,"n/a")</f>
        <v>0.649003</v>
      </c>
      <c r="G3550" s="88">
        <f>+IF(ISNUMBER(DATA!J4359),DATA!J4359,"n/a")</f>
        <v>268722.53000000003</v>
      </c>
      <c r="H3550" s="79">
        <f>+IF(ISNUMBER(DATA!K4359),DATA!K4359,"n/a")</f>
        <v>0.50361800000000001</v>
      </c>
      <c r="I3550" s="88">
        <f>+IF(ISNUMBER(DATA!L4359),DATA!L4359,"n/a")</f>
        <v>554846.12</v>
      </c>
      <c r="J3550" s="79">
        <f>+IF(ISNUMBER(DATA!M4359),DATA!M4359,"n/a")</f>
        <v>1.0205679999999999</v>
      </c>
      <c r="K3550" s="88">
        <f>+IF(ISNUMBER(DATA!N4359),DATA!N4359,"n/a")</f>
        <v>1114038.44</v>
      </c>
      <c r="L3550" s="79">
        <f>+IF(ISNUMBER(DATA!O4359),DATA!O4359,"n/a")</f>
        <v>1.256429</v>
      </c>
      <c r="M3550" s="68"/>
      <c r="N3550" s="68"/>
      <c r="O3550" s="68"/>
      <c r="P3550" s="68"/>
      <c r="Q3550" s="68"/>
      <c r="S3550" s="72"/>
      <c r="U3550" s="72"/>
      <c r="W3550" s="72"/>
      <c r="Y3550" s="72"/>
    </row>
    <row r="3551" spans="1:25" s="71" customFormat="1" x14ac:dyDescent="0.2">
      <c r="A3551" s="68" t="s">
        <v>27</v>
      </c>
      <c r="B3551" s="68" t="s">
        <v>24</v>
      </c>
      <c r="C3551" s="68" t="s">
        <v>25</v>
      </c>
      <c r="D3551" s="68" t="s">
        <v>303</v>
      </c>
      <c r="E3551" s="88">
        <f>+IF(ISNUMBER(DATA!H4360),DATA!H4360,"n/a")</f>
        <v>85520.43</v>
      </c>
      <c r="F3551" s="79">
        <f>+IF(ISNUMBER(DATA!I4360),DATA!I4360,"n/a")</f>
        <v>0.156027</v>
      </c>
      <c r="G3551" s="88">
        <f>+IF(ISNUMBER(DATA!J4360),DATA!J4360,"n/a")</f>
        <v>290530.08</v>
      </c>
      <c r="H3551" s="79">
        <f>+IF(ISNUMBER(DATA!K4360),DATA!K4360,"n/a")</f>
        <v>0.53331200000000001</v>
      </c>
      <c r="I3551" s="88">
        <f>+IF(ISNUMBER(DATA!L4360),DATA!L4360,"n/a")</f>
        <v>538715.07999999996</v>
      </c>
      <c r="J3551" s="79">
        <f>+IF(ISNUMBER(DATA!M4360),DATA!M4360,"n/a")</f>
        <v>0.58715899999999999</v>
      </c>
      <c r="K3551" s="88">
        <f>+IF(ISNUMBER(DATA!N4360),DATA!N4360,"n/a")</f>
        <v>1064305.44</v>
      </c>
      <c r="L3551" s="79">
        <f>+IF(ISNUMBER(DATA!O4360),DATA!O4360,"n/a")</f>
        <v>0.76564900000000002</v>
      </c>
      <c r="M3551" s="68"/>
      <c r="N3551" s="68"/>
      <c r="O3551" s="68"/>
      <c r="P3551" s="68"/>
      <c r="Q3551" s="68"/>
      <c r="S3551" s="72"/>
      <c r="U3551" s="72"/>
      <c r="W3551" s="72"/>
      <c r="Y3551" s="72"/>
    </row>
    <row r="3552" spans="1:25" s="71" customFormat="1" x14ac:dyDescent="0.2">
      <c r="A3552" s="68" t="s">
        <v>27</v>
      </c>
      <c r="B3552" s="68" t="s">
        <v>24</v>
      </c>
      <c r="C3552" s="68" t="s">
        <v>25</v>
      </c>
      <c r="D3552" s="68" t="s">
        <v>304</v>
      </c>
      <c r="E3552" s="88">
        <f>+IF(ISNUMBER(DATA!H4361),DATA!H4361,"n/a")</f>
        <v>18747.62</v>
      </c>
      <c r="F3552" s="79">
        <f>+IF(ISNUMBER(DATA!I4361),DATA!I4361,"n/a")</f>
        <v>0.170095</v>
      </c>
      <c r="G3552" s="88">
        <f>+IF(ISNUMBER(DATA!J4361),DATA!J4361,"n/a")</f>
        <v>60602.71</v>
      </c>
      <c r="H3552" s="79">
        <f>+IF(ISNUMBER(DATA!K4361),DATA!K4361,"n/a")</f>
        <v>0.13051699999999999</v>
      </c>
      <c r="I3552" s="88">
        <f>+IF(ISNUMBER(DATA!L4361),DATA!L4361,"n/a")</f>
        <v>111727.13</v>
      </c>
      <c r="J3552" s="79">
        <f>+IF(ISNUMBER(DATA!M4361),DATA!M4361,"n/a")</f>
        <v>4.3743999999999998E-2</v>
      </c>
      <c r="K3552" s="88">
        <f>+IF(ISNUMBER(DATA!N4361),DATA!N4361,"n/a")</f>
        <v>204868.96</v>
      </c>
      <c r="L3552" s="79">
        <f>+IF(ISNUMBER(DATA!O4361),DATA!O4361,"n/a")</f>
        <v>1.1147000000000001E-2</v>
      </c>
      <c r="M3552" s="68"/>
      <c r="N3552" s="68"/>
      <c r="O3552" s="68"/>
      <c r="P3552" s="68"/>
      <c r="Q3552" s="68"/>
      <c r="S3552" s="72"/>
      <c r="U3552" s="72"/>
      <c r="W3552" s="72"/>
      <c r="Y3552" s="72"/>
    </row>
    <row r="3553" spans="1:25" s="71" customFormat="1" x14ac:dyDescent="0.2">
      <c r="A3553" s="68" t="s">
        <v>27</v>
      </c>
      <c r="B3553" s="68" t="s">
        <v>24</v>
      </c>
      <c r="C3553" s="68" t="s">
        <v>25</v>
      </c>
      <c r="D3553" s="68" t="s">
        <v>305</v>
      </c>
      <c r="E3553" s="88">
        <f>+IF(ISNUMBER(DATA!H4362),DATA!H4362,"n/a")</f>
        <v>27686.89</v>
      </c>
      <c r="F3553" s="79">
        <f>+IF(ISNUMBER(DATA!I4362),DATA!I4362,"n/a")</f>
        <v>7.8913999999999998E-2</v>
      </c>
      <c r="G3553" s="88">
        <f>+IF(ISNUMBER(DATA!J4362),DATA!J4362,"n/a")</f>
        <v>90694.79</v>
      </c>
      <c r="H3553" s="79">
        <f>+IF(ISNUMBER(DATA!K4362),DATA!K4362,"n/a")</f>
        <v>8.7623999999999994E-2</v>
      </c>
      <c r="I3553" s="88">
        <f>+IF(ISNUMBER(DATA!L4362),DATA!L4362,"n/a")</f>
        <v>207713.25</v>
      </c>
      <c r="J3553" s="79">
        <f>+IF(ISNUMBER(DATA!M4362),DATA!M4362,"n/a")</f>
        <v>0.21148800000000001</v>
      </c>
      <c r="K3553" s="88">
        <f>+IF(ISNUMBER(DATA!N4362),DATA!N4362,"n/a")</f>
        <v>393909.64</v>
      </c>
      <c r="L3553" s="79">
        <f>+IF(ISNUMBER(DATA!O4362),DATA!O4362,"n/a")</f>
        <v>0.27945799999999998</v>
      </c>
      <c r="M3553" s="68"/>
      <c r="N3553" s="68"/>
      <c r="O3553" s="68"/>
      <c r="P3553" s="68"/>
      <c r="Q3553" s="68"/>
      <c r="S3553" s="72"/>
      <c r="U3553" s="72"/>
      <c r="W3553" s="72"/>
      <c r="Y3553" s="72"/>
    </row>
    <row r="3554" spans="1:25" s="71" customFormat="1" x14ac:dyDescent="0.2">
      <c r="A3554" s="68" t="s">
        <v>27</v>
      </c>
      <c r="B3554" s="68" t="s">
        <v>24</v>
      </c>
      <c r="C3554" s="68" t="s">
        <v>25</v>
      </c>
      <c r="D3554" s="68" t="s">
        <v>306</v>
      </c>
      <c r="E3554" s="88">
        <f>+IF(ISNUMBER(DATA!H4363),DATA!H4363,"n/a")</f>
        <v>164713.20000000001</v>
      </c>
      <c r="F3554" s="79">
        <f>+IF(ISNUMBER(DATA!I4363),DATA!I4363,"n/a")</f>
        <v>-0.24482300000000001</v>
      </c>
      <c r="G3554" s="88">
        <f>+IF(ISNUMBER(DATA!J4363),DATA!J4363,"n/a")</f>
        <v>576023.25</v>
      </c>
      <c r="H3554" s="79">
        <f>+IF(ISNUMBER(DATA!K4363),DATA!K4363,"n/a")</f>
        <v>-0.223944</v>
      </c>
      <c r="I3554" s="88">
        <f>+IF(ISNUMBER(DATA!L4363),DATA!L4363,"n/a")</f>
        <v>1201525.98</v>
      </c>
      <c r="J3554" s="79">
        <f>+IF(ISNUMBER(DATA!M4363),DATA!M4363,"n/a")</f>
        <v>-0.18348900000000001</v>
      </c>
      <c r="K3554" s="88">
        <f>+IF(ISNUMBER(DATA!N4363),DATA!N4363,"n/a")</f>
        <v>2786112.57</v>
      </c>
      <c r="L3554" s="79">
        <f>+IF(ISNUMBER(DATA!O4363),DATA!O4363,"n/a")</f>
        <v>-2.905E-3</v>
      </c>
      <c r="M3554" s="68"/>
      <c r="N3554" s="68"/>
      <c r="O3554" s="68"/>
      <c r="P3554" s="68"/>
      <c r="Q3554" s="68"/>
      <c r="S3554" s="72"/>
      <c r="U3554" s="72"/>
      <c r="W3554" s="72"/>
      <c r="Y3554" s="72"/>
    </row>
    <row r="3555" spans="1:25" s="71" customFormat="1" x14ac:dyDescent="0.2">
      <c r="A3555" s="68" t="s">
        <v>27</v>
      </c>
      <c r="B3555" s="68" t="s">
        <v>24</v>
      </c>
      <c r="C3555" s="68" t="s">
        <v>25</v>
      </c>
      <c r="D3555" s="68" t="s">
        <v>307</v>
      </c>
      <c r="E3555" s="88">
        <f>+IF(ISNUMBER(DATA!H4364),DATA!H4364,"n/a")</f>
        <v>53198.62</v>
      </c>
      <c r="F3555" s="79">
        <f>+IF(ISNUMBER(DATA!I4364),DATA!I4364,"n/a")</f>
        <v>0.192167</v>
      </c>
      <c r="G3555" s="88">
        <f>+IF(ISNUMBER(DATA!J4364),DATA!J4364,"n/a")</f>
        <v>181160.21</v>
      </c>
      <c r="H3555" s="79">
        <f>+IF(ISNUMBER(DATA!K4364),DATA!K4364,"n/a")</f>
        <v>0.19753299999999999</v>
      </c>
      <c r="I3555" s="88">
        <f>+IF(ISNUMBER(DATA!L4364),DATA!L4364,"n/a")</f>
        <v>370347.6</v>
      </c>
      <c r="J3555" s="79">
        <f>+IF(ISNUMBER(DATA!M4364),DATA!M4364,"n/a")</f>
        <v>0.219443</v>
      </c>
      <c r="K3555" s="88">
        <f>+IF(ISNUMBER(DATA!N4364),DATA!N4364,"n/a")</f>
        <v>711183.25</v>
      </c>
      <c r="L3555" s="79">
        <f>+IF(ISNUMBER(DATA!O4364),DATA!O4364,"n/a")</f>
        <v>0.28526299999999999</v>
      </c>
      <c r="M3555" s="68"/>
      <c r="N3555" s="68"/>
      <c r="O3555" s="68"/>
      <c r="P3555" s="68"/>
      <c r="Q3555" s="68"/>
      <c r="S3555" s="72"/>
      <c r="U3555" s="72"/>
      <c r="W3555" s="72"/>
      <c r="Y3555" s="72"/>
    </row>
    <row r="3556" spans="1:25" s="71" customFormat="1" x14ac:dyDescent="0.2">
      <c r="A3556" s="68" t="s">
        <v>27</v>
      </c>
      <c r="B3556" s="68" t="s">
        <v>24</v>
      </c>
      <c r="C3556" s="68" t="s">
        <v>25</v>
      </c>
      <c r="D3556" s="68" t="s">
        <v>308</v>
      </c>
      <c r="E3556" s="88">
        <f>+IF(ISNUMBER(DATA!H4365),DATA!H4365,"n/a")</f>
        <v>8598.36</v>
      </c>
      <c r="F3556" s="79">
        <f>+IF(ISNUMBER(DATA!I4365),DATA!I4365,"n/a")</f>
        <v>0.44029499999999999</v>
      </c>
      <c r="G3556" s="88">
        <f>+IF(ISNUMBER(DATA!J4365),DATA!J4365,"n/a")</f>
        <v>29308.27</v>
      </c>
      <c r="H3556" s="79">
        <f>+IF(ISNUMBER(DATA!K4365),DATA!K4365,"n/a")</f>
        <v>0.296871</v>
      </c>
      <c r="I3556" s="88">
        <f>+IF(ISNUMBER(DATA!L4365),DATA!L4365,"n/a")</f>
        <v>60706.51</v>
      </c>
      <c r="J3556" s="79">
        <f>+IF(ISNUMBER(DATA!M4365),DATA!M4365,"n/a")</f>
        <v>0.366087</v>
      </c>
      <c r="K3556" s="88">
        <f>+IF(ISNUMBER(DATA!N4365),DATA!N4365,"n/a")</f>
        <v>108037.85</v>
      </c>
      <c r="L3556" s="79">
        <f>+IF(ISNUMBER(DATA!O4365),DATA!O4365,"n/a")</f>
        <v>0.31609300000000001</v>
      </c>
      <c r="M3556" s="68"/>
      <c r="N3556" s="68"/>
      <c r="O3556" s="68"/>
      <c r="P3556" s="68"/>
      <c r="Q3556" s="68"/>
      <c r="S3556" s="72"/>
      <c r="U3556" s="72"/>
      <c r="W3556" s="72"/>
      <c r="Y3556" s="72"/>
    </row>
    <row r="3557" spans="1:25" s="71" customFormat="1" x14ac:dyDescent="0.2">
      <c r="A3557" s="68" t="s">
        <v>27</v>
      </c>
      <c r="B3557" s="68" t="s">
        <v>24</v>
      </c>
      <c r="C3557" s="68" t="s">
        <v>25</v>
      </c>
      <c r="D3557" s="68" t="s">
        <v>309</v>
      </c>
      <c r="E3557" s="88">
        <f>+IF(ISNUMBER(DATA!H4366),DATA!H4366,"n/a")</f>
        <v>47320.58</v>
      </c>
      <c r="F3557" s="79">
        <f>+IF(ISNUMBER(DATA!I4366),DATA!I4366,"n/a")</f>
        <v>0.16209599999999999</v>
      </c>
      <c r="G3557" s="88">
        <f>+IF(ISNUMBER(DATA!J4366),DATA!J4366,"n/a")</f>
        <v>160025.72</v>
      </c>
      <c r="H3557" s="79">
        <f>+IF(ISNUMBER(DATA!K4366),DATA!K4366,"n/a")</f>
        <v>0.188804</v>
      </c>
      <c r="I3557" s="88">
        <f>+IF(ISNUMBER(DATA!L4366),DATA!L4366,"n/a")</f>
        <v>320009.07</v>
      </c>
      <c r="J3557" s="79">
        <f>+IF(ISNUMBER(DATA!M4366),DATA!M4366,"n/a")</f>
        <v>0.218361</v>
      </c>
      <c r="K3557" s="88">
        <f>+IF(ISNUMBER(DATA!N4366),DATA!N4366,"n/a")</f>
        <v>631435.54</v>
      </c>
      <c r="L3557" s="79">
        <f>+IF(ISNUMBER(DATA!O4366),DATA!O4366,"n/a")</f>
        <v>0.184922</v>
      </c>
      <c r="M3557" s="68"/>
      <c r="N3557" s="68"/>
      <c r="O3557" s="68"/>
      <c r="P3557" s="68"/>
      <c r="Q3557" s="68"/>
      <c r="S3557" s="72"/>
      <c r="U3557" s="72"/>
      <c r="W3557" s="72"/>
      <c r="Y3557" s="72"/>
    </row>
    <row r="3558" spans="1:25" s="71" customFormat="1" x14ac:dyDescent="0.2">
      <c r="A3558" s="68" t="s">
        <v>27</v>
      </c>
      <c r="B3558" s="68" t="s">
        <v>24</v>
      </c>
      <c r="C3558" s="68" t="s">
        <v>25</v>
      </c>
      <c r="D3558" s="68" t="s">
        <v>310</v>
      </c>
      <c r="E3558" s="88">
        <f>+IF(ISNUMBER(DATA!H4367),DATA!H4367,"n/a")</f>
        <v>14739.58</v>
      </c>
      <c r="F3558" s="79">
        <f>+IF(ISNUMBER(DATA!I4367),DATA!I4367,"n/a")</f>
        <v>0.28883199999999998</v>
      </c>
      <c r="G3558" s="88">
        <f>+IF(ISNUMBER(DATA!J4367),DATA!J4367,"n/a")</f>
        <v>52041.63</v>
      </c>
      <c r="H3558" s="79">
        <f>+IF(ISNUMBER(DATA!K4367),DATA!K4367,"n/a")</f>
        <v>0.245639</v>
      </c>
      <c r="I3558" s="88">
        <f>+IF(ISNUMBER(DATA!L4367),DATA!L4367,"n/a")</f>
        <v>108961.07</v>
      </c>
      <c r="J3558" s="79">
        <f>+IF(ISNUMBER(DATA!M4367),DATA!M4367,"n/a")</f>
        <v>0.26934999999999998</v>
      </c>
      <c r="K3558" s="88">
        <f>+IF(ISNUMBER(DATA!N4367),DATA!N4367,"n/a")</f>
        <v>201358.1</v>
      </c>
      <c r="L3558" s="79">
        <f>+IF(ISNUMBER(DATA!O4367),DATA!O4367,"n/a")</f>
        <v>0.32956800000000003</v>
      </c>
      <c r="M3558" s="68"/>
      <c r="N3558" s="68"/>
      <c r="O3558" s="68"/>
      <c r="P3558" s="68"/>
      <c r="Q3558" s="68"/>
      <c r="S3558" s="72"/>
      <c r="U3558" s="72"/>
      <c r="W3558" s="72"/>
      <c r="Y3558" s="72"/>
    </row>
    <row r="3559" spans="1:25" s="71" customFormat="1" x14ac:dyDescent="0.2">
      <c r="A3559" s="68" t="s">
        <v>27</v>
      </c>
      <c r="B3559" s="68" t="s">
        <v>24</v>
      </c>
      <c r="C3559" s="68" t="s">
        <v>25</v>
      </c>
      <c r="D3559" s="68" t="s">
        <v>311</v>
      </c>
      <c r="E3559" s="88">
        <f>+IF(ISNUMBER(DATA!H4368),DATA!H4368,"n/a")</f>
        <v>55461.8</v>
      </c>
      <c r="F3559" s="79">
        <f>+IF(ISNUMBER(DATA!I4368),DATA!I4368,"n/a")</f>
        <v>-0.27414100000000002</v>
      </c>
      <c r="G3559" s="88">
        <f>+IF(ISNUMBER(DATA!J4368),DATA!J4368,"n/a")</f>
        <v>189457.84</v>
      </c>
      <c r="H3559" s="79">
        <f>+IF(ISNUMBER(DATA!K4368),DATA!K4368,"n/a")</f>
        <v>-0.26657700000000001</v>
      </c>
      <c r="I3559" s="88">
        <f>+IF(ISNUMBER(DATA!L4368),DATA!L4368,"n/a")</f>
        <v>409145.72</v>
      </c>
      <c r="J3559" s="79">
        <f>+IF(ISNUMBER(DATA!M4368),DATA!M4368,"n/a")</f>
        <v>-0.19717799999999999</v>
      </c>
      <c r="K3559" s="88">
        <f>+IF(ISNUMBER(DATA!N4368),DATA!N4368,"n/a")</f>
        <v>995615.45</v>
      </c>
      <c r="L3559" s="79">
        <f>+IF(ISNUMBER(DATA!O4368),DATA!O4368,"n/a")</f>
        <v>2.9796E-2</v>
      </c>
      <c r="M3559" s="68"/>
      <c r="N3559" s="68"/>
      <c r="O3559" s="68"/>
      <c r="P3559" s="68"/>
      <c r="Q3559" s="68"/>
      <c r="S3559" s="72"/>
      <c r="U3559" s="72"/>
      <c r="W3559" s="72"/>
      <c r="Y3559" s="72"/>
    </row>
    <row r="3560" spans="1:25" s="71" customFormat="1" x14ac:dyDescent="0.2">
      <c r="A3560" s="68" t="s">
        <v>27</v>
      </c>
      <c r="B3560" s="68" t="s">
        <v>24</v>
      </c>
      <c r="C3560" s="68" t="s">
        <v>25</v>
      </c>
      <c r="D3560" s="68" t="s">
        <v>312</v>
      </c>
      <c r="E3560" s="88">
        <f>+IF(ISNUMBER(DATA!H4369),DATA!H4369,"n/a")</f>
        <v>38667.99</v>
      </c>
      <c r="F3560" s="79">
        <f>+IF(ISNUMBER(DATA!I4369),DATA!I4369,"n/a")</f>
        <v>-6.2690000000000003E-3</v>
      </c>
      <c r="G3560" s="88">
        <f>+IF(ISNUMBER(DATA!J4369),DATA!J4369,"n/a")</f>
        <v>127230.39999999999</v>
      </c>
      <c r="H3560" s="79">
        <f>+IF(ISNUMBER(DATA!K4369),DATA!K4369,"n/a")</f>
        <v>2.8216999999999999E-2</v>
      </c>
      <c r="I3560" s="88">
        <f>+IF(ISNUMBER(DATA!L4369),DATA!L4369,"n/a")</f>
        <v>283332.69</v>
      </c>
      <c r="J3560" s="79">
        <f>+IF(ISNUMBER(DATA!M4369),DATA!M4369,"n/a")</f>
        <v>9.7915000000000002E-2</v>
      </c>
      <c r="K3560" s="88">
        <f>+IF(ISNUMBER(DATA!N4369),DATA!N4369,"n/a")</f>
        <v>583080.31000000006</v>
      </c>
      <c r="L3560" s="79">
        <f>+IF(ISNUMBER(DATA!O4369),DATA!O4369,"n/a")</f>
        <v>0.11533499999999999</v>
      </c>
      <c r="M3560" s="68"/>
      <c r="N3560" s="68"/>
      <c r="O3560" s="68"/>
      <c r="P3560" s="68"/>
      <c r="Q3560" s="68"/>
      <c r="S3560" s="72"/>
      <c r="U3560" s="72"/>
      <c r="W3560" s="72"/>
      <c r="Y3560" s="72"/>
    </row>
    <row r="3561" spans="1:25" s="71" customFormat="1" x14ac:dyDescent="0.2">
      <c r="A3561" s="68" t="s">
        <v>27</v>
      </c>
      <c r="B3561" s="68" t="s">
        <v>24</v>
      </c>
      <c r="C3561" s="68" t="s">
        <v>25</v>
      </c>
      <c r="D3561" s="68" t="s">
        <v>313</v>
      </c>
      <c r="E3561" s="88">
        <f>+IF(ISNUMBER(DATA!H4370),DATA!H4370,"n/a")</f>
        <v>27614.09</v>
      </c>
      <c r="F3561" s="79">
        <f>+IF(ISNUMBER(DATA!I4370),DATA!I4370,"n/a")</f>
        <v>0.19472300000000001</v>
      </c>
      <c r="G3561" s="88">
        <f>+IF(ISNUMBER(DATA!J4370),DATA!J4370,"n/a")</f>
        <v>115150.17</v>
      </c>
      <c r="H3561" s="79">
        <f>+IF(ISNUMBER(DATA!K4370),DATA!K4370,"n/a")</f>
        <v>0.19697799999999999</v>
      </c>
      <c r="I3561" s="88">
        <f>+IF(ISNUMBER(DATA!L4370),DATA!L4370,"n/a")</f>
        <v>219620.05</v>
      </c>
      <c r="J3561" s="79">
        <f>+IF(ISNUMBER(DATA!M4370),DATA!M4370,"n/a")</f>
        <v>0.235101</v>
      </c>
      <c r="K3561" s="88">
        <f>+IF(ISNUMBER(DATA!N4370),DATA!N4370,"n/a")</f>
        <v>427953.99</v>
      </c>
      <c r="L3561" s="79">
        <f>+IF(ISNUMBER(DATA!O4370),DATA!O4370,"n/a")</f>
        <v>0.196774</v>
      </c>
      <c r="M3561" s="68"/>
      <c r="N3561" s="68"/>
      <c r="O3561" s="68"/>
      <c r="P3561" s="68"/>
      <c r="Q3561" s="68"/>
      <c r="S3561" s="72"/>
      <c r="U3561" s="72"/>
      <c r="W3561" s="72"/>
      <c r="Y3561" s="72"/>
    </row>
    <row r="3562" spans="1:25" s="71" customFormat="1" x14ac:dyDescent="0.2">
      <c r="A3562" s="68" t="s">
        <v>27</v>
      </c>
      <c r="B3562" s="68" t="s">
        <v>24</v>
      </c>
      <c r="C3562" s="68" t="s">
        <v>25</v>
      </c>
      <c r="D3562" s="68" t="s">
        <v>314</v>
      </c>
      <c r="E3562" s="88">
        <f>+IF(ISNUMBER(DATA!H4371),DATA!H4371,"n/a")</f>
        <v>114516.17</v>
      </c>
      <c r="F3562" s="79">
        <f>+IF(ISNUMBER(DATA!I4371),DATA!I4371,"n/a")</f>
        <v>0.292433</v>
      </c>
      <c r="G3562" s="88">
        <f>+IF(ISNUMBER(DATA!J4371),DATA!J4371,"n/a")</f>
        <v>388187.23</v>
      </c>
      <c r="H3562" s="79">
        <f>+IF(ISNUMBER(DATA!K4371),DATA!K4371,"n/a")</f>
        <v>0.49494300000000002</v>
      </c>
      <c r="I3562" s="88">
        <f>+IF(ISNUMBER(DATA!L4371),DATA!L4371,"n/a")</f>
        <v>783336.8</v>
      </c>
      <c r="J3562" s="79">
        <f>+IF(ISNUMBER(DATA!M4371),DATA!M4371,"n/a")</f>
        <v>0.53118399999999999</v>
      </c>
      <c r="K3562" s="88">
        <f>+IF(ISNUMBER(DATA!N4371),DATA!N4371,"n/a")</f>
        <v>1513066.95</v>
      </c>
      <c r="L3562" s="79">
        <f>+IF(ISNUMBER(DATA!O4371),DATA!O4371,"n/a")</f>
        <v>0.58264099999999996</v>
      </c>
      <c r="M3562" s="68"/>
      <c r="N3562" s="68"/>
      <c r="O3562" s="68"/>
      <c r="P3562" s="68"/>
      <c r="Q3562" s="68"/>
      <c r="S3562" s="72"/>
      <c r="U3562" s="72"/>
      <c r="W3562" s="72"/>
      <c r="Y3562" s="72"/>
    </row>
    <row r="3563" spans="1:25" s="71" customFormat="1" x14ac:dyDescent="0.2">
      <c r="A3563" s="68" t="s">
        <v>27</v>
      </c>
      <c r="B3563" s="68" t="s">
        <v>24</v>
      </c>
      <c r="C3563" s="68" t="s">
        <v>25</v>
      </c>
      <c r="D3563" s="68" t="s">
        <v>315</v>
      </c>
      <c r="E3563" s="88">
        <f>+IF(ISNUMBER(DATA!H4372),DATA!H4372,"n/a")</f>
        <v>22241.47</v>
      </c>
      <c r="F3563" s="79">
        <f>+IF(ISNUMBER(DATA!I4372),DATA!I4372,"n/a")</f>
        <v>2.3746E-2</v>
      </c>
      <c r="G3563" s="88">
        <f>+IF(ISNUMBER(DATA!J4372),DATA!J4372,"n/a")</f>
        <v>73257.98</v>
      </c>
      <c r="H3563" s="79">
        <f>+IF(ISNUMBER(DATA!K4372),DATA!K4372,"n/a")</f>
        <v>3.2426000000000003E-2</v>
      </c>
      <c r="I3563" s="88">
        <f>+IF(ISNUMBER(DATA!L4372),DATA!L4372,"n/a")</f>
        <v>159895.94</v>
      </c>
      <c r="J3563" s="79">
        <f>+IF(ISNUMBER(DATA!M4372),DATA!M4372,"n/a")</f>
        <v>0.143404</v>
      </c>
      <c r="K3563" s="88">
        <f>+IF(ISNUMBER(DATA!N4372),DATA!N4372,"n/a")</f>
        <v>326476.79999999999</v>
      </c>
      <c r="L3563" s="79">
        <f>+IF(ISNUMBER(DATA!O4372),DATA!O4372,"n/a")</f>
        <v>0.26223000000000002</v>
      </c>
      <c r="M3563" s="68"/>
      <c r="N3563" s="68"/>
      <c r="O3563" s="68"/>
      <c r="P3563" s="68"/>
      <c r="Q3563" s="68"/>
      <c r="S3563" s="72"/>
      <c r="U3563" s="72"/>
      <c r="W3563" s="72"/>
      <c r="Y3563" s="72"/>
    </row>
    <row r="3564" spans="1:25" s="71" customFormat="1" x14ac:dyDescent="0.2">
      <c r="A3564" s="68" t="s">
        <v>27</v>
      </c>
      <c r="B3564" s="68" t="s">
        <v>24</v>
      </c>
      <c r="C3564" s="68" t="s">
        <v>25</v>
      </c>
      <c r="D3564" s="68" t="s">
        <v>316</v>
      </c>
      <c r="E3564" s="88">
        <f>+IF(ISNUMBER(DATA!H4373),DATA!H4373,"n/a")</f>
        <v>32019.61</v>
      </c>
      <c r="F3564" s="79">
        <f>+IF(ISNUMBER(DATA!I4373),DATA!I4373,"n/a")</f>
        <v>0.22001799999999999</v>
      </c>
      <c r="G3564" s="88">
        <f>+IF(ISNUMBER(DATA!J4373),DATA!J4373,"n/a")</f>
        <v>105797.7</v>
      </c>
      <c r="H3564" s="79">
        <f>+IF(ISNUMBER(DATA!K4373),DATA!K4373,"n/a")</f>
        <v>0.172154</v>
      </c>
      <c r="I3564" s="88">
        <f>+IF(ISNUMBER(DATA!L4373),DATA!L4373,"n/a")</f>
        <v>229356.73</v>
      </c>
      <c r="J3564" s="79">
        <f>+IF(ISNUMBER(DATA!M4373),DATA!M4373,"n/a")</f>
        <v>0.29500700000000002</v>
      </c>
      <c r="K3564" s="88">
        <f>+IF(ISNUMBER(DATA!N4373),DATA!N4373,"n/a")</f>
        <v>460099.99</v>
      </c>
      <c r="L3564" s="79">
        <f>+IF(ISNUMBER(DATA!O4373),DATA!O4373,"n/a")</f>
        <v>0.36153400000000002</v>
      </c>
      <c r="M3564" s="68"/>
      <c r="N3564" s="68"/>
      <c r="O3564" s="68"/>
      <c r="P3564" s="68"/>
      <c r="Q3564" s="68"/>
      <c r="S3564" s="72"/>
      <c r="U3564" s="72"/>
      <c r="W3564" s="72"/>
      <c r="Y3564" s="72"/>
    </row>
    <row r="3565" spans="1:25" s="71" customFormat="1" x14ac:dyDescent="0.2">
      <c r="A3565" s="68" t="s">
        <v>27</v>
      </c>
      <c r="B3565" s="68" t="s">
        <v>24</v>
      </c>
      <c r="C3565" s="68" t="s">
        <v>25</v>
      </c>
      <c r="D3565" s="68" t="s">
        <v>317</v>
      </c>
      <c r="E3565" s="88">
        <f>+IF(ISNUMBER(DATA!H4374),DATA!H4374,"n/a")</f>
        <v>12196.98</v>
      </c>
      <c r="F3565" s="79">
        <f>+IF(ISNUMBER(DATA!I4374),DATA!I4374,"n/a")</f>
        <v>-0.21659700000000001</v>
      </c>
      <c r="G3565" s="88">
        <f>+IF(ISNUMBER(DATA!J4374),DATA!J4374,"n/a")</f>
        <v>44392.37</v>
      </c>
      <c r="H3565" s="79">
        <f>+IF(ISNUMBER(DATA!K4374),DATA!K4374,"n/a")</f>
        <v>-0.20058999999999999</v>
      </c>
      <c r="I3565" s="88">
        <f>+IF(ISNUMBER(DATA!L4374),DATA!L4374,"n/a")</f>
        <v>97704.67</v>
      </c>
      <c r="J3565" s="79">
        <f>+IF(ISNUMBER(DATA!M4374),DATA!M4374,"n/a")</f>
        <v>-8.7432999999999997E-2</v>
      </c>
      <c r="K3565" s="88">
        <f>+IF(ISNUMBER(DATA!N4374),DATA!N4374,"n/a")</f>
        <v>206317.08</v>
      </c>
      <c r="L3565" s="79">
        <f>+IF(ISNUMBER(DATA!O4374),DATA!O4374,"n/a")</f>
        <v>3.5256000000000003E-2</v>
      </c>
      <c r="M3565" s="68"/>
      <c r="N3565" s="68"/>
      <c r="O3565" s="68"/>
      <c r="P3565" s="68"/>
      <c r="Q3565" s="68"/>
      <c r="S3565" s="72"/>
      <c r="U3565" s="72"/>
      <c r="W3565" s="72"/>
      <c r="Y3565" s="72"/>
    </row>
    <row r="3566" spans="1:25" s="71" customFormat="1" x14ac:dyDescent="0.2">
      <c r="A3566" s="68" t="s">
        <v>27</v>
      </c>
      <c r="B3566" s="68" t="s">
        <v>24</v>
      </c>
      <c r="C3566" s="68" t="s">
        <v>25</v>
      </c>
      <c r="D3566" s="68" t="s">
        <v>318</v>
      </c>
      <c r="E3566" s="88">
        <f>+IF(ISNUMBER(DATA!H4375),DATA!H4375,"n/a")</f>
        <v>35782.120000000003</v>
      </c>
      <c r="F3566" s="79">
        <f>+IF(ISNUMBER(DATA!I4375),DATA!I4375,"n/a")</f>
        <v>-0.122807</v>
      </c>
      <c r="G3566" s="88">
        <f>+IF(ISNUMBER(DATA!J4375),DATA!J4375,"n/a")</f>
        <v>116528.94</v>
      </c>
      <c r="H3566" s="79">
        <f>+IF(ISNUMBER(DATA!K4375),DATA!K4375,"n/a")</f>
        <v>-0.159079</v>
      </c>
      <c r="I3566" s="88">
        <f>+IF(ISNUMBER(DATA!L4375),DATA!L4375,"n/a")</f>
        <v>249777.7</v>
      </c>
      <c r="J3566" s="79">
        <f>+IF(ISNUMBER(DATA!M4375),DATA!M4375,"n/a")</f>
        <v>-0.13533700000000001</v>
      </c>
      <c r="K3566" s="88">
        <f>+IF(ISNUMBER(DATA!N4375),DATA!N4375,"n/a")</f>
        <v>545173.11</v>
      </c>
      <c r="L3566" s="79">
        <f>+IF(ISNUMBER(DATA!O4375),DATA!O4375,"n/a")</f>
        <v>-6.9933999999999996E-2</v>
      </c>
      <c r="M3566" s="68"/>
      <c r="N3566" s="68"/>
      <c r="O3566" s="68"/>
      <c r="P3566" s="68"/>
      <c r="Q3566" s="68"/>
      <c r="S3566" s="72"/>
      <c r="U3566" s="72"/>
      <c r="W3566" s="72"/>
      <c r="Y3566" s="72"/>
    </row>
    <row r="3567" spans="1:25" s="71" customFormat="1" x14ac:dyDescent="0.2">
      <c r="A3567" s="68" t="s">
        <v>27</v>
      </c>
      <c r="B3567" s="68" t="s">
        <v>24</v>
      </c>
      <c r="C3567" s="68" t="s">
        <v>25</v>
      </c>
      <c r="D3567" s="68" t="s">
        <v>319</v>
      </c>
      <c r="E3567" s="88">
        <f>+IF(ISNUMBER(DATA!H4376),DATA!H4376,"n/a")</f>
        <v>16403.02</v>
      </c>
      <c r="F3567" s="79">
        <f>+IF(ISNUMBER(DATA!I4376),DATA!I4376,"n/a")</f>
        <v>0.201297</v>
      </c>
      <c r="G3567" s="88">
        <f>+IF(ISNUMBER(DATA!J4376),DATA!J4376,"n/a")</f>
        <v>55392.62</v>
      </c>
      <c r="H3567" s="79">
        <f>+IF(ISNUMBER(DATA!K4376),DATA!K4376,"n/a")</f>
        <v>0.161053</v>
      </c>
      <c r="I3567" s="88">
        <f>+IF(ISNUMBER(DATA!L4376),DATA!L4376,"n/a")</f>
        <v>113729.97</v>
      </c>
      <c r="J3567" s="79">
        <f>+IF(ISNUMBER(DATA!M4376),DATA!M4376,"n/a")</f>
        <v>0.170597</v>
      </c>
      <c r="K3567" s="88">
        <f>+IF(ISNUMBER(DATA!N4376),DATA!N4376,"n/a")</f>
        <v>221030.56</v>
      </c>
      <c r="L3567" s="79">
        <f>+IF(ISNUMBER(DATA!O4376),DATA!O4376,"n/a")</f>
        <v>0.167819</v>
      </c>
      <c r="M3567" s="68"/>
      <c r="N3567" s="68"/>
      <c r="O3567" s="68"/>
      <c r="P3567" s="68"/>
      <c r="Q3567" s="68"/>
      <c r="S3567" s="72"/>
      <c r="U3567" s="72"/>
      <c r="W3567" s="72"/>
      <c r="Y3567" s="72"/>
    </row>
    <row r="3568" spans="1:25" s="71" customFormat="1" x14ac:dyDescent="0.2">
      <c r="A3568" s="68" t="s">
        <v>27</v>
      </c>
      <c r="B3568" s="68" t="s">
        <v>24</v>
      </c>
      <c r="C3568" s="68" t="s">
        <v>25</v>
      </c>
      <c r="D3568" s="68" t="s">
        <v>320</v>
      </c>
      <c r="E3568" s="88">
        <f>+IF(ISNUMBER(DATA!H4377),DATA!H4377,"n/a")</f>
        <v>43051.39</v>
      </c>
      <c r="F3568" s="79">
        <f>+IF(ISNUMBER(DATA!I4377),DATA!I4377,"n/a")</f>
        <v>9.2987E-2</v>
      </c>
      <c r="G3568" s="88">
        <f>+IF(ISNUMBER(DATA!J4377),DATA!J4377,"n/a")</f>
        <v>140567.46</v>
      </c>
      <c r="H3568" s="79">
        <f>+IF(ISNUMBER(DATA!K4377),DATA!K4377,"n/a")</f>
        <v>8.6284E-2</v>
      </c>
      <c r="I3568" s="88">
        <f>+IF(ISNUMBER(DATA!L4377),DATA!L4377,"n/a")</f>
        <v>291641.25</v>
      </c>
      <c r="J3568" s="79">
        <f>+IF(ISNUMBER(DATA!M4377),DATA!M4377,"n/a")</f>
        <v>0.139128</v>
      </c>
      <c r="K3568" s="88">
        <f>+IF(ISNUMBER(DATA!N4377),DATA!N4377,"n/a")</f>
        <v>567021.93999999994</v>
      </c>
      <c r="L3568" s="79">
        <f>+IF(ISNUMBER(DATA!O4377),DATA!O4377,"n/a")</f>
        <v>0.105892</v>
      </c>
      <c r="M3568" s="68"/>
      <c r="N3568" s="68"/>
      <c r="O3568" s="68"/>
      <c r="P3568" s="68"/>
      <c r="Q3568" s="68"/>
      <c r="S3568" s="72"/>
      <c r="U3568" s="72"/>
      <c r="W3568" s="72"/>
      <c r="Y3568" s="72"/>
    </row>
    <row r="3569" spans="1:25" s="71" customFormat="1" x14ac:dyDescent="0.2">
      <c r="A3569" s="68" t="s">
        <v>27</v>
      </c>
      <c r="B3569" s="68" t="s">
        <v>24</v>
      </c>
      <c r="C3569" s="68" t="s">
        <v>25</v>
      </c>
      <c r="D3569" s="68" t="s">
        <v>321</v>
      </c>
      <c r="E3569" s="88">
        <f>+IF(ISNUMBER(DATA!H4378),DATA!H4378,"n/a")</f>
        <v>62310.18</v>
      </c>
      <c r="F3569" s="79">
        <f>+IF(ISNUMBER(DATA!I4378),DATA!I4378,"n/a")</f>
        <v>-0.307278</v>
      </c>
      <c r="G3569" s="88">
        <f>+IF(ISNUMBER(DATA!J4378),DATA!J4378,"n/a")</f>
        <v>212625.95</v>
      </c>
      <c r="H3569" s="79">
        <f>+IF(ISNUMBER(DATA!K4378),DATA!K4378,"n/a")</f>
        <v>-0.28973199999999999</v>
      </c>
      <c r="I3569" s="88">
        <f>+IF(ISNUMBER(DATA!L4378),DATA!L4378,"n/a")</f>
        <v>449385.18</v>
      </c>
      <c r="J3569" s="79">
        <f>+IF(ISNUMBER(DATA!M4378),DATA!M4378,"n/a")</f>
        <v>-0.26890599999999998</v>
      </c>
      <c r="K3569" s="88">
        <f>+IF(ISNUMBER(DATA!N4378),DATA!N4378,"n/a")</f>
        <v>1000345.33</v>
      </c>
      <c r="L3569" s="79">
        <f>+IF(ISNUMBER(DATA!O4378),DATA!O4378,"n/a")</f>
        <v>-0.203988</v>
      </c>
      <c r="M3569" s="68"/>
      <c r="N3569" s="68"/>
      <c r="O3569" s="68"/>
      <c r="P3569" s="68"/>
      <c r="Q3569" s="68"/>
      <c r="S3569" s="72"/>
      <c r="U3569" s="72"/>
      <c r="W3569" s="72"/>
      <c r="Y3569" s="72"/>
    </row>
    <row r="3570" spans="1:25" s="71" customFormat="1" x14ac:dyDescent="0.2">
      <c r="A3570" s="68" t="s">
        <v>27</v>
      </c>
      <c r="B3570" s="68" t="s">
        <v>24</v>
      </c>
      <c r="C3570" s="68" t="s">
        <v>25</v>
      </c>
      <c r="D3570" s="68" t="s">
        <v>322</v>
      </c>
      <c r="E3570" s="88">
        <f>+IF(ISNUMBER(DATA!H4379),DATA!H4379,"n/a")</f>
        <v>114660.87</v>
      </c>
      <c r="F3570" s="79">
        <f>+IF(ISNUMBER(DATA!I4379),DATA!I4379,"n/a")</f>
        <v>0.20236699999999999</v>
      </c>
      <c r="G3570" s="88">
        <f>+IF(ISNUMBER(DATA!J4379),DATA!J4379,"n/a")</f>
        <v>384227.07</v>
      </c>
      <c r="H3570" s="79">
        <f>+IF(ISNUMBER(DATA!K4379),DATA!K4379,"n/a")</f>
        <v>0.16118199999999999</v>
      </c>
      <c r="I3570" s="88">
        <f>+IF(ISNUMBER(DATA!L4379),DATA!L4379,"n/a")</f>
        <v>784076.14</v>
      </c>
      <c r="J3570" s="79">
        <f>+IF(ISNUMBER(DATA!M4379),DATA!M4379,"n/a")</f>
        <v>0.14615</v>
      </c>
      <c r="K3570" s="88">
        <f>+IF(ISNUMBER(DATA!N4379),DATA!N4379,"n/a")</f>
        <v>1548131.2</v>
      </c>
      <c r="L3570" s="79">
        <f>+IF(ISNUMBER(DATA!O4379),DATA!O4379,"n/a")</f>
        <v>0.14619699999999999</v>
      </c>
      <c r="M3570" s="68"/>
      <c r="N3570" s="68"/>
      <c r="O3570" s="68"/>
      <c r="P3570" s="68"/>
      <c r="Q3570" s="68"/>
      <c r="S3570" s="72"/>
      <c r="U3570" s="72"/>
      <c r="W3570" s="72"/>
      <c r="Y3570" s="72"/>
    </row>
    <row r="3571" spans="1:25" s="71" customFormat="1" x14ac:dyDescent="0.2">
      <c r="A3571" s="68" t="s">
        <v>27</v>
      </c>
      <c r="B3571" s="68" t="s">
        <v>24</v>
      </c>
      <c r="C3571" s="68" t="s">
        <v>25</v>
      </c>
      <c r="D3571" s="68" t="s">
        <v>323</v>
      </c>
      <c r="E3571" s="88">
        <f>+IF(ISNUMBER(DATA!H4380),DATA!H4380,"n/a")</f>
        <v>48538.85</v>
      </c>
      <c r="F3571" s="79">
        <f>+IF(ISNUMBER(DATA!I4380),DATA!I4380,"n/a")</f>
        <v>0.146895</v>
      </c>
      <c r="G3571" s="88">
        <f>+IF(ISNUMBER(DATA!J4380),DATA!J4380,"n/a")</f>
        <v>161182.44</v>
      </c>
      <c r="H3571" s="79">
        <f>+IF(ISNUMBER(DATA!K4380),DATA!K4380,"n/a")</f>
        <v>0.16832900000000001</v>
      </c>
      <c r="I3571" s="88">
        <f>+IF(ISNUMBER(DATA!L4380),DATA!L4380,"n/a")</f>
        <v>335536.27</v>
      </c>
      <c r="J3571" s="79">
        <f>+IF(ISNUMBER(DATA!M4380),DATA!M4380,"n/a")</f>
        <v>0.244834</v>
      </c>
      <c r="K3571" s="88">
        <f>+IF(ISNUMBER(DATA!N4380),DATA!N4380,"n/a")</f>
        <v>659613.06999999995</v>
      </c>
      <c r="L3571" s="79">
        <f>+IF(ISNUMBER(DATA!O4380),DATA!O4380,"n/a")</f>
        <v>0.28142800000000001</v>
      </c>
      <c r="M3571" s="68"/>
      <c r="N3571" s="68"/>
      <c r="O3571" s="68"/>
      <c r="P3571" s="68"/>
      <c r="Q3571" s="68"/>
      <c r="S3571" s="72"/>
      <c r="U3571" s="72"/>
      <c r="W3571" s="72"/>
      <c r="Y3571" s="72"/>
    </row>
    <row r="3572" spans="1:25" s="71" customFormat="1" x14ac:dyDescent="0.2">
      <c r="A3572" s="68" t="s">
        <v>27</v>
      </c>
      <c r="B3572" s="68" t="s">
        <v>24</v>
      </c>
      <c r="C3572" s="68" t="s">
        <v>25</v>
      </c>
      <c r="D3572" s="68" t="s">
        <v>324</v>
      </c>
      <c r="E3572" s="88">
        <f>+IF(ISNUMBER(DATA!H4381),DATA!H4381,"n/a")</f>
        <v>22024.97</v>
      </c>
      <c r="F3572" s="79">
        <f>+IF(ISNUMBER(DATA!I4381),DATA!I4381,"n/a")</f>
        <v>0.26243</v>
      </c>
      <c r="G3572" s="88">
        <f>+IF(ISNUMBER(DATA!J4381),DATA!J4381,"n/a")</f>
        <v>69758.080000000002</v>
      </c>
      <c r="H3572" s="79">
        <f>+IF(ISNUMBER(DATA!K4381),DATA!K4381,"n/a")</f>
        <v>8.0672999999999995E-2</v>
      </c>
      <c r="I3572" s="88">
        <f>+IF(ISNUMBER(DATA!L4381),DATA!L4381,"n/a")</f>
        <v>161396.79</v>
      </c>
      <c r="J3572" s="79">
        <f>+IF(ISNUMBER(DATA!M4381),DATA!M4381,"n/a")</f>
        <v>0.199932</v>
      </c>
      <c r="K3572" s="88">
        <f>+IF(ISNUMBER(DATA!N4381),DATA!N4381,"n/a")</f>
        <v>310419.45</v>
      </c>
      <c r="L3572" s="79">
        <f>+IF(ISNUMBER(DATA!O4381),DATA!O4381,"n/a")</f>
        <v>0.22045000000000001</v>
      </c>
      <c r="M3572" s="68"/>
      <c r="N3572" s="68"/>
      <c r="O3572" s="68"/>
      <c r="P3572" s="68"/>
      <c r="Q3572" s="68"/>
      <c r="S3572" s="72"/>
      <c r="U3572" s="72"/>
      <c r="W3572" s="72"/>
      <c r="Y3572" s="72"/>
    </row>
    <row r="3573" spans="1:25" s="71" customFormat="1" x14ac:dyDescent="0.2">
      <c r="A3573" s="68" t="s">
        <v>27</v>
      </c>
      <c r="B3573" s="68" t="s">
        <v>24</v>
      </c>
      <c r="C3573" s="68" t="s">
        <v>25</v>
      </c>
      <c r="D3573" s="68" t="s">
        <v>325</v>
      </c>
      <c r="E3573" s="88">
        <f>+IF(ISNUMBER(DATA!H4382),DATA!H4382,"n/a")</f>
        <v>55582.92</v>
      </c>
      <c r="F3573" s="79">
        <f>+IF(ISNUMBER(DATA!I4382),DATA!I4382,"n/a")</f>
        <v>6.7552000000000001E-2</v>
      </c>
      <c r="G3573" s="88">
        <f>+IF(ISNUMBER(DATA!J4382),DATA!J4382,"n/a")</f>
        <v>192286.67</v>
      </c>
      <c r="H3573" s="79">
        <f>+IF(ISNUMBER(DATA!K4382),DATA!K4382,"n/a")</f>
        <v>0.142849</v>
      </c>
      <c r="I3573" s="88">
        <f>+IF(ISNUMBER(DATA!L4382),DATA!L4382,"n/a")</f>
        <v>398570.97</v>
      </c>
      <c r="J3573" s="79">
        <f>+IF(ISNUMBER(DATA!M4382),DATA!M4382,"n/a")</f>
        <v>0.19309899999999999</v>
      </c>
      <c r="K3573" s="88">
        <f>+IF(ISNUMBER(DATA!N4382),DATA!N4382,"n/a")</f>
        <v>801071.25</v>
      </c>
      <c r="L3573" s="79">
        <f>+IF(ISNUMBER(DATA!O4382),DATA!O4382,"n/a")</f>
        <v>0.17588400000000001</v>
      </c>
      <c r="M3573" s="68"/>
      <c r="N3573" s="68"/>
      <c r="O3573" s="68"/>
      <c r="P3573" s="68"/>
      <c r="Q3573" s="68"/>
      <c r="S3573" s="72"/>
      <c r="U3573" s="72"/>
      <c r="W3573" s="72"/>
      <c r="Y3573" s="72"/>
    </row>
    <row r="3574" spans="1:25" s="71" customFormat="1" x14ac:dyDescent="0.2">
      <c r="A3574" s="68" t="s">
        <v>27</v>
      </c>
      <c r="B3574" s="68" t="s">
        <v>24</v>
      </c>
      <c r="C3574" s="68" t="s">
        <v>25</v>
      </c>
      <c r="D3574" s="68" t="s">
        <v>351</v>
      </c>
      <c r="E3574" s="88">
        <f>+IF(ISNUMBER(DATA!H4383),DATA!H4383,"n/a")</f>
        <v>12583.12</v>
      </c>
      <c r="F3574" s="79">
        <f>+IF(ISNUMBER(DATA!I4383),DATA!I4383,"n/a")</f>
        <v>0.160967</v>
      </c>
      <c r="G3574" s="88">
        <f>+IF(ISNUMBER(DATA!J4383),DATA!J4383,"n/a")</f>
        <v>47407.5</v>
      </c>
      <c r="H3574" s="79">
        <f>+IF(ISNUMBER(DATA!K4383),DATA!K4383,"n/a")</f>
        <v>0.24430399999999999</v>
      </c>
      <c r="I3574" s="88">
        <f>+IF(ISNUMBER(DATA!L4383),DATA!L4383,"n/a")</f>
        <v>93676.61</v>
      </c>
      <c r="J3574" s="79">
        <f>+IF(ISNUMBER(DATA!M4383),DATA!M4383,"n/a")</f>
        <v>0.35086400000000001</v>
      </c>
      <c r="K3574" s="88">
        <f>+IF(ISNUMBER(DATA!N4383),DATA!N4383,"n/a")</f>
        <v>170949.57</v>
      </c>
      <c r="L3574" s="79">
        <f>+IF(ISNUMBER(DATA!O4383),DATA!O4383,"n/a")</f>
        <v>0.41072999999999998</v>
      </c>
      <c r="M3574" s="68"/>
      <c r="N3574" s="68"/>
      <c r="O3574" s="68"/>
      <c r="P3574" s="68"/>
      <c r="Q3574" s="68"/>
      <c r="S3574" s="72"/>
      <c r="U3574" s="72"/>
      <c r="W3574" s="72"/>
      <c r="Y3574" s="72"/>
    </row>
    <row r="3575" spans="1:25" s="71" customFormat="1" x14ac:dyDescent="0.2">
      <c r="A3575" s="68" t="s">
        <v>27</v>
      </c>
      <c r="B3575" s="68" t="s">
        <v>24</v>
      </c>
      <c r="C3575" s="68" t="s">
        <v>25</v>
      </c>
      <c r="D3575" s="68" t="s">
        <v>352</v>
      </c>
      <c r="E3575" s="88">
        <f>+IF(ISNUMBER(DATA!H4384),DATA!H4384,"n/a")</f>
        <v>44192.27</v>
      </c>
      <c r="F3575" s="79">
        <f>+IF(ISNUMBER(DATA!I4384),DATA!I4384,"n/a")</f>
        <v>0.22725300000000001</v>
      </c>
      <c r="G3575" s="88">
        <f>+IF(ISNUMBER(DATA!J4384),DATA!J4384,"n/a")</f>
        <v>149961.43</v>
      </c>
      <c r="H3575" s="79">
        <f>+IF(ISNUMBER(DATA!K4384),DATA!K4384,"n/a")</f>
        <v>0.251251</v>
      </c>
      <c r="I3575" s="88">
        <f>+IF(ISNUMBER(DATA!L4384),DATA!L4384,"n/a")</f>
        <v>310999.86</v>
      </c>
      <c r="J3575" s="79">
        <f>+IF(ISNUMBER(DATA!M4384),DATA!M4384,"n/a")</f>
        <v>0.27024500000000001</v>
      </c>
      <c r="K3575" s="88">
        <f>+IF(ISNUMBER(DATA!N4384),DATA!N4384,"n/a")</f>
        <v>597410.32999999996</v>
      </c>
      <c r="L3575" s="79">
        <f>+IF(ISNUMBER(DATA!O4384),DATA!O4384,"n/a")</f>
        <v>0.21833</v>
      </c>
      <c r="M3575" s="68"/>
      <c r="N3575" s="68"/>
      <c r="O3575" s="68"/>
      <c r="P3575" s="68"/>
      <c r="Q3575" s="68"/>
      <c r="S3575" s="72"/>
      <c r="U3575" s="72"/>
      <c r="W3575" s="72"/>
      <c r="Y3575" s="72"/>
    </row>
    <row r="3576" spans="1:25" x14ac:dyDescent="0.2">
      <c r="E3576" s="102"/>
      <c r="F3576" s="104"/>
      <c r="G3576" s="102"/>
      <c r="H3576" s="104"/>
      <c r="I3576" s="102"/>
      <c r="J3576" s="104"/>
      <c r="K3576" s="102"/>
      <c r="L3576" s="104"/>
    </row>
    <row r="3577" spans="1:25" s="71" customFormat="1" x14ac:dyDescent="0.2">
      <c r="A3577" s="68" t="s">
        <v>27</v>
      </c>
      <c r="B3577" s="68" t="s">
        <v>24</v>
      </c>
      <c r="C3577" s="68" t="s">
        <v>10</v>
      </c>
      <c r="D3577" s="68" t="s">
        <v>278</v>
      </c>
      <c r="E3577" s="89">
        <f>+IF(ISNUMBER(DATA!H4394),DATA!H4394,"n/a")</f>
        <v>4.7400270000000004</v>
      </c>
      <c r="F3577" s="79">
        <f>+IF(ISNUMBER(DATA!I4394),DATA!I4394,"n/a")</f>
        <v>-1.8065999999999999E-2</v>
      </c>
      <c r="G3577" s="89">
        <f>+IF(ISNUMBER(DATA!J4394),DATA!J4394,"n/a")</f>
        <v>4.4149310000000002</v>
      </c>
      <c r="H3577" s="79">
        <f>+IF(ISNUMBER(DATA!K4394),DATA!K4394,"n/a")</f>
        <v>-5.4313E-2</v>
      </c>
      <c r="I3577" s="89">
        <f>+IF(ISNUMBER(DATA!L4394),DATA!L4394,"n/a")</f>
        <v>4.4522149999999998</v>
      </c>
      <c r="J3577" s="79">
        <f>+IF(ISNUMBER(DATA!M4394),DATA!M4394,"n/a")</f>
        <v>-4.7369999999999999E-3</v>
      </c>
      <c r="K3577" s="89">
        <f>+IF(ISNUMBER(DATA!N4394),DATA!N4394,"n/a")</f>
        <v>4.5161410000000002</v>
      </c>
      <c r="L3577" s="79">
        <f>+IF(ISNUMBER(DATA!O4394),DATA!O4394,"n/a")</f>
        <v>-1.6556000000000001E-2</v>
      </c>
      <c r="M3577" s="68"/>
      <c r="N3577" s="68"/>
      <c r="O3577" s="68"/>
      <c r="P3577" s="68"/>
      <c r="Q3577" s="68"/>
      <c r="S3577" s="72"/>
      <c r="U3577" s="72"/>
      <c r="W3577" s="72"/>
      <c r="Y3577" s="72"/>
    </row>
    <row r="3578" spans="1:25" s="71" customFormat="1" x14ac:dyDescent="0.2">
      <c r="A3578" s="68" t="s">
        <v>27</v>
      </c>
      <c r="B3578" s="68" t="s">
        <v>24</v>
      </c>
      <c r="C3578" s="68" t="s">
        <v>10</v>
      </c>
      <c r="D3578" s="68" t="s">
        <v>279</v>
      </c>
      <c r="E3578" s="89">
        <f>+IF(ISNUMBER(DATA!H4395),DATA!H4395,"n/a")</f>
        <v>4.3639659999999996</v>
      </c>
      <c r="F3578" s="79">
        <f>+IF(ISNUMBER(DATA!I4395),DATA!I4395,"n/a")</f>
        <v>-1.0616E-2</v>
      </c>
      <c r="G3578" s="89">
        <f>+IF(ISNUMBER(DATA!J4395),DATA!J4395,"n/a")</f>
        <v>4.3050059999999997</v>
      </c>
      <c r="H3578" s="79">
        <f>+IF(ISNUMBER(DATA!K4395),DATA!K4395,"n/a")</f>
        <v>-3.0172000000000001E-2</v>
      </c>
      <c r="I3578" s="89">
        <f>+IF(ISNUMBER(DATA!L4395),DATA!L4395,"n/a")</f>
        <v>4.4882369999999998</v>
      </c>
      <c r="J3578" s="79">
        <f>+IF(ISNUMBER(DATA!M4395),DATA!M4395,"n/a")</f>
        <v>2.9999999999999997E-4</v>
      </c>
      <c r="K3578" s="89">
        <f>+IF(ISNUMBER(DATA!N4395),DATA!N4395,"n/a")</f>
        <v>4.5798870000000003</v>
      </c>
      <c r="L3578" s="79">
        <f>+IF(ISNUMBER(DATA!O4395),DATA!O4395,"n/a")</f>
        <v>1.7455999999999999E-2</v>
      </c>
      <c r="M3578" s="68"/>
      <c r="N3578" s="68"/>
      <c r="O3578" s="68"/>
      <c r="P3578" s="68"/>
      <c r="Q3578" s="68"/>
      <c r="S3578" s="72"/>
      <c r="U3578" s="72"/>
      <c r="W3578" s="72"/>
      <c r="Y3578" s="72"/>
    </row>
    <row r="3579" spans="1:25" s="71" customFormat="1" x14ac:dyDescent="0.2">
      <c r="A3579" s="68" t="s">
        <v>27</v>
      </c>
      <c r="B3579" s="68" t="s">
        <v>24</v>
      </c>
      <c r="C3579" s="68" t="s">
        <v>10</v>
      </c>
      <c r="D3579" s="68" t="s">
        <v>280</v>
      </c>
      <c r="E3579" s="89">
        <f>+IF(ISNUMBER(DATA!H4396),DATA!H4396,"n/a")</f>
        <v>4.1285100000000003</v>
      </c>
      <c r="F3579" s="79">
        <f>+IF(ISNUMBER(DATA!I4396),DATA!I4396,"n/a")</f>
        <v>6.5558000000000005E-2</v>
      </c>
      <c r="G3579" s="89">
        <f>+IF(ISNUMBER(DATA!J4396),DATA!J4396,"n/a")</f>
        <v>4.1149750000000003</v>
      </c>
      <c r="H3579" s="79">
        <f>+IF(ISNUMBER(DATA!K4396),DATA!K4396,"n/a")</f>
        <v>6.2545000000000003E-2</v>
      </c>
      <c r="I3579" s="89">
        <f>+IF(ISNUMBER(DATA!L4396),DATA!L4396,"n/a")</f>
        <v>4.0994169999999999</v>
      </c>
      <c r="J3579" s="79">
        <f>+IF(ISNUMBER(DATA!M4396),DATA!M4396,"n/a")</f>
        <v>3.2976999999999999E-2</v>
      </c>
      <c r="K3579" s="89">
        <f>+IF(ISNUMBER(DATA!N4396),DATA!N4396,"n/a")</f>
        <v>3.9948649999999999</v>
      </c>
      <c r="L3579" s="79">
        <f>+IF(ISNUMBER(DATA!O4396),DATA!O4396,"n/a")</f>
        <v>2.7799999999999998E-4</v>
      </c>
      <c r="M3579" s="68"/>
      <c r="N3579" s="68"/>
      <c r="O3579" s="68"/>
      <c r="P3579" s="68"/>
      <c r="Q3579" s="68"/>
      <c r="S3579" s="72"/>
      <c r="U3579" s="72"/>
      <c r="W3579" s="72"/>
      <c r="Y3579" s="72"/>
    </row>
    <row r="3580" spans="1:25" s="71" customFormat="1" x14ac:dyDescent="0.2">
      <c r="A3580" s="68" t="s">
        <v>27</v>
      </c>
      <c r="B3580" s="68" t="s">
        <v>24</v>
      </c>
      <c r="C3580" s="68" t="s">
        <v>10</v>
      </c>
      <c r="D3580" s="68" t="s">
        <v>281</v>
      </c>
      <c r="E3580" s="89">
        <f>+IF(ISNUMBER(DATA!H4397),DATA!H4397,"n/a")</f>
        <v>4.3146060000000004</v>
      </c>
      <c r="F3580" s="79">
        <f>+IF(ISNUMBER(DATA!I4397),DATA!I4397,"n/a")</f>
        <v>4.2100000000000002E-3</v>
      </c>
      <c r="G3580" s="89">
        <f>+IF(ISNUMBER(DATA!J4397),DATA!J4397,"n/a")</f>
        <v>4.2301570000000002</v>
      </c>
      <c r="H3580" s="79">
        <f>+IF(ISNUMBER(DATA!K4397),DATA!K4397,"n/a")</f>
        <v>-1.7979999999999999E-2</v>
      </c>
      <c r="I3580" s="89">
        <f>+IF(ISNUMBER(DATA!L4397),DATA!L4397,"n/a")</f>
        <v>4.3387419999999999</v>
      </c>
      <c r="J3580" s="79">
        <f>+IF(ISNUMBER(DATA!M4397),DATA!M4397,"n/a")</f>
        <v>-5.3899999999999998E-3</v>
      </c>
      <c r="K3580" s="89">
        <f>+IF(ISNUMBER(DATA!N4397),DATA!N4397,"n/a")</f>
        <v>4.3399409999999996</v>
      </c>
      <c r="L3580" s="79">
        <f>+IF(ISNUMBER(DATA!O4397),DATA!O4397,"n/a")</f>
        <v>-1.6118E-2</v>
      </c>
      <c r="M3580" s="68"/>
      <c r="N3580" s="68"/>
      <c r="O3580" s="68"/>
      <c r="P3580" s="68"/>
      <c r="Q3580" s="68"/>
      <c r="S3580" s="72"/>
      <c r="U3580" s="72"/>
      <c r="W3580" s="72"/>
      <c r="Y3580" s="72"/>
    </row>
    <row r="3581" spans="1:25" s="71" customFormat="1" x14ac:dyDescent="0.2">
      <c r="A3581" s="68" t="s">
        <v>27</v>
      </c>
      <c r="B3581" s="68" t="s">
        <v>24</v>
      </c>
      <c r="C3581" s="68" t="s">
        <v>10</v>
      </c>
      <c r="D3581" s="68" t="s">
        <v>282</v>
      </c>
      <c r="E3581" s="89">
        <f>+IF(ISNUMBER(DATA!H4398),DATA!H4398,"n/a")</f>
        <v>3.7878940000000001</v>
      </c>
      <c r="F3581" s="79">
        <f>+IF(ISNUMBER(DATA!I4398),DATA!I4398,"n/a")</f>
        <v>-1.176E-3</v>
      </c>
      <c r="G3581" s="89">
        <f>+IF(ISNUMBER(DATA!J4398),DATA!J4398,"n/a")</f>
        <v>3.790044</v>
      </c>
      <c r="H3581" s="79">
        <f>+IF(ISNUMBER(DATA!K4398),DATA!K4398,"n/a")</f>
        <v>7.9900000000000001E-4</v>
      </c>
      <c r="I3581" s="89">
        <f>+IF(ISNUMBER(DATA!L4398),DATA!L4398,"n/a")</f>
        <v>3.7209970000000001</v>
      </c>
      <c r="J3581" s="79">
        <f>+IF(ISNUMBER(DATA!M4398),DATA!M4398,"n/a")</f>
        <v>-2.7552E-2</v>
      </c>
      <c r="K3581" s="89">
        <f>+IF(ISNUMBER(DATA!N4398),DATA!N4398,"n/a")</f>
        <v>3.6797960000000001</v>
      </c>
      <c r="L3581" s="79">
        <f>+IF(ISNUMBER(DATA!O4398),DATA!O4398,"n/a")</f>
        <v>-4.5822000000000002E-2</v>
      </c>
      <c r="M3581" s="68"/>
      <c r="N3581" s="68"/>
      <c r="O3581" s="68"/>
      <c r="P3581" s="68"/>
      <c r="Q3581" s="68"/>
      <c r="S3581" s="72"/>
      <c r="U3581" s="72"/>
      <c r="W3581" s="72"/>
      <c r="Y3581" s="72"/>
    </row>
    <row r="3582" spans="1:25" s="71" customFormat="1" x14ac:dyDescent="0.2">
      <c r="A3582" s="68" t="s">
        <v>27</v>
      </c>
      <c r="B3582" s="68" t="s">
        <v>24</v>
      </c>
      <c r="C3582" s="68" t="s">
        <v>10</v>
      </c>
      <c r="D3582" s="68" t="s">
        <v>283</v>
      </c>
      <c r="E3582" s="89">
        <f>+IF(ISNUMBER(DATA!H4399),DATA!H4399,"n/a")</f>
        <v>4.1803270000000001</v>
      </c>
      <c r="F3582" s="79">
        <f>+IF(ISNUMBER(DATA!I4399),DATA!I4399,"n/a")</f>
        <v>1.2172000000000001E-2</v>
      </c>
      <c r="G3582" s="89">
        <f>+IF(ISNUMBER(DATA!J4399),DATA!J4399,"n/a")</f>
        <v>4.1472059999999997</v>
      </c>
      <c r="H3582" s="79">
        <f>+IF(ISNUMBER(DATA!K4399),DATA!K4399,"n/a")</f>
        <v>6.3210000000000002E-3</v>
      </c>
      <c r="I3582" s="89">
        <f>+IF(ISNUMBER(DATA!L4399),DATA!L4399,"n/a")</f>
        <v>4.1344500000000002</v>
      </c>
      <c r="J3582" s="79">
        <f>+IF(ISNUMBER(DATA!M4399),DATA!M4399,"n/a")</f>
        <v>8.9359999999999995E-3</v>
      </c>
      <c r="K3582" s="89">
        <f>+IF(ISNUMBER(DATA!N4399),DATA!N4399,"n/a")</f>
        <v>4.1071720000000003</v>
      </c>
      <c r="L3582" s="79">
        <f>+IF(ISNUMBER(DATA!O4399),DATA!O4399,"n/a")</f>
        <v>4.934E-3</v>
      </c>
      <c r="M3582" s="68"/>
      <c r="N3582" s="68"/>
      <c r="O3582" s="68"/>
      <c r="P3582" s="68"/>
      <c r="Q3582" s="68"/>
      <c r="S3582" s="72"/>
      <c r="U3582" s="72"/>
      <c r="W3582" s="72"/>
      <c r="Y3582" s="72"/>
    </row>
    <row r="3583" spans="1:25" s="71" customFormat="1" x14ac:dyDescent="0.2">
      <c r="A3583" s="68" t="s">
        <v>27</v>
      </c>
      <c r="B3583" s="68" t="s">
        <v>24</v>
      </c>
      <c r="C3583" s="68" t="s">
        <v>10</v>
      </c>
      <c r="D3583" s="68" t="s">
        <v>284</v>
      </c>
      <c r="E3583" s="89">
        <f>+IF(ISNUMBER(DATA!H4400),DATA!H4400,"n/a")</f>
        <v>4.506704</v>
      </c>
      <c r="F3583" s="79">
        <f>+IF(ISNUMBER(DATA!I4400),DATA!I4400,"n/a")</f>
        <v>4.4610999999999998E-2</v>
      </c>
      <c r="G3583" s="89">
        <f>+IF(ISNUMBER(DATA!J4400),DATA!J4400,"n/a")</f>
        <v>4.6257999999999999</v>
      </c>
      <c r="H3583" s="79">
        <f>+IF(ISNUMBER(DATA!K4400),DATA!K4400,"n/a")</f>
        <v>6.0158999999999997E-2</v>
      </c>
      <c r="I3583" s="89">
        <f>+IF(ISNUMBER(DATA!L4400),DATA!L4400,"n/a")</f>
        <v>4.5286609999999996</v>
      </c>
      <c r="J3583" s="79">
        <f>+IF(ISNUMBER(DATA!M4400),DATA!M4400,"n/a")</f>
        <v>3.9042E-2</v>
      </c>
      <c r="K3583" s="89">
        <f>+IF(ISNUMBER(DATA!N4400),DATA!N4400,"n/a")</f>
        <v>4.4763039999999998</v>
      </c>
      <c r="L3583" s="79">
        <f>+IF(ISNUMBER(DATA!O4400),DATA!O4400,"n/a")</f>
        <v>-1.07E-3</v>
      </c>
      <c r="M3583" s="68"/>
      <c r="N3583" s="68"/>
      <c r="O3583" s="68"/>
      <c r="P3583" s="68"/>
      <c r="Q3583" s="68"/>
      <c r="S3583" s="72"/>
      <c r="U3583" s="72"/>
      <c r="W3583" s="72"/>
      <c r="Y3583" s="72"/>
    </row>
    <row r="3584" spans="1:25" s="71" customFormat="1" x14ac:dyDescent="0.2">
      <c r="A3584" s="68" t="s">
        <v>27</v>
      </c>
      <c r="B3584" s="68" t="s">
        <v>24</v>
      </c>
      <c r="C3584" s="68" t="s">
        <v>10</v>
      </c>
      <c r="D3584" s="68" t="s">
        <v>285</v>
      </c>
      <c r="E3584" s="89">
        <f>+IF(ISNUMBER(DATA!H4401),DATA!H4401,"n/a")</f>
        <v>4.715357</v>
      </c>
      <c r="F3584" s="79">
        <f>+IF(ISNUMBER(DATA!I4401),DATA!I4401,"n/a")</f>
        <v>1.2439E-2</v>
      </c>
      <c r="G3584" s="89">
        <f>+IF(ISNUMBER(DATA!J4401),DATA!J4401,"n/a")</f>
        <v>4.8310789999999999</v>
      </c>
      <c r="H3584" s="79">
        <f>+IF(ISNUMBER(DATA!K4401),DATA!K4401,"n/a")</f>
        <v>3.4715999999999997E-2</v>
      </c>
      <c r="I3584" s="89">
        <f>+IF(ISNUMBER(DATA!L4401),DATA!L4401,"n/a")</f>
        <v>4.6541439999999996</v>
      </c>
      <c r="J3584" s="79">
        <f>+IF(ISNUMBER(DATA!M4401),DATA!M4401,"n/a")</f>
        <v>1.5339E-2</v>
      </c>
      <c r="K3584" s="89">
        <f>+IF(ISNUMBER(DATA!N4401),DATA!N4401,"n/a")</f>
        <v>4.6133240000000004</v>
      </c>
      <c r="L3584" s="79">
        <f>+IF(ISNUMBER(DATA!O4401),DATA!O4401,"n/a")</f>
        <v>-1.7656999999999999E-2</v>
      </c>
      <c r="M3584" s="68"/>
      <c r="N3584" s="68"/>
      <c r="O3584" s="68"/>
      <c r="P3584" s="68"/>
      <c r="Q3584" s="68"/>
      <c r="S3584" s="72"/>
      <c r="U3584" s="72"/>
      <c r="W3584" s="72"/>
      <c r="Y3584" s="72"/>
    </row>
    <row r="3585" spans="1:25" s="71" customFormat="1" x14ac:dyDescent="0.2">
      <c r="A3585" s="68" t="s">
        <v>27</v>
      </c>
      <c r="B3585" s="68" t="s">
        <v>24</v>
      </c>
      <c r="C3585" s="68" t="s">
        <v>10</v>
      </c>
      <c r="D3585" s="68" t="s">
        <v>286</v>
      </c>
      <c r="E3585" s="89">
        <f>+IF(ISNUMBER(DATA!H4402),DATA!H4402,"n/a")</f>
        <v>4.1793810000000002</v>
      </c>
      <c r="F3585" s="79">
        <f>+IF(ISNUMBER(DATA!I4402),DATA!I4402,"n/a")</f>
        <v>0.101794</v>
      </c>
      <c r="G3585" s="89">
        <f>+IF(ISNUMBER(DATA!J4402),DATA!J4402,"n/a")</f>
        <v>4.2692649999999999</v>
      </c>
      <c r="H3585" s="79">
        <f>+IF(ISNUMBER(DATA!K4402),DATA!K4402,"n/a")</f>
        <v>0.134155</v>
      </c>
      <c r="I3585" s="89">
        <f>+IF(ISNUMBER(DATA!L4402),DATA!L4402,"n/a")</f>
        <v>3.981026</v>
      </c>
      <c r="J3585" s="79">
        <f>+IF(ISNUMBER(DATA!M4402),DATA!M4402,"n/a")</f>
        <v>6.948E-2</v>
      </c>
      <c r="K3585" s="89">
        <f>+IF(ISNUMBER(DATA!N4402),DATA!N4402,"n/a")</f>
        <v>3.9697740000000001</v>
      </c>
      <c r="L3585" s="79">
        <f>+IF(ISNUMBER(DATA!O4402),DATA!O4402,"n/a")</f>
        <v>6.6804000000000002E-2</v>
      </c>
      <c r="M3585" s="68"/>
      <c r="N3585" s="68"/>
      <c r="O3585" s="68"/>
      <c r="P3585" s="68"/>
      <c r="Q3585" s="68"/>
      <c r="S3585" s="72"/>
      <c r="U3585" s="72"/>
      <c r="W3585" s="72"/>
      <c r="Y3585" s="72"/>
    </row>
    <row r="3586" spans="1:25" s="71" customFormat="1" x14ac:dyDescent="0.2">
      <c r="A3586" s="68" t="s">
        <v>27</v>
      </c>
      <c r="B3586" s="68" t="s">
        <v>24</v>
      </c>
      <c r="C3586" s="68" t="s">
        <v>10</v>
      </c>
      <c r="D3586" s="68" t="s">
        <v>287</v>
      </c>
      <c r="E3586" s="89">
        <f>+IF(ISNUMBER(DATA!H4403),DATA!H4403,"n/a")</f>
        <v>4.8811330000000002</v>
      </c>
      <c r="F3586" s="79">
        <f>+IF(ISNUMBER(DATA!I4403),DATA!I4403,"n/a")</f>
        <v>-1.8190000000000001E-2</v>
      </c>
      <c r="G3586" s="89">
        <f>+IF(ISNUMBER(DATA!J4403),DATA!J4403,"n/a")</f>
        <v>4.6274069999999998</v>
      </c>
      <c r="H3586" s="79">
        <f>+IF(ISNUMBER(DATA!K4403),DATA!K4403,"n/a")</f>
        <v>-6.0734000000000003E-2</v>
      </c>
      <c r="I3586" s="89">
        <f>+IF(ISNUMBER(DATA!L4403),DATA!L4403,"n/a")</f>
        <v>4.6194680000000004</v>
      </c>
      <c r="J3586" s="79">
        <f>+IF(ISNUMBER(DATA!M4403),DATA!M4403,"n/a")</f>
        <v>-7.4244000000000004E-2</v>
      </c>
      <c r="K3586" s="89">
        <f>+IF(ISNUMBER(DATA!N4403),DATA!N4403,"n/a")</f>
        <v>4.6006200000000002</v>
      </c>
      <c r="L3586" s="79">
        <f>+IF(ISNUMBER(DATA!O4403),DATA!O4403,"n/a")</f>
        <v>-3.1454999999999997E-2</v>
      </c>
      <c r="M3586" s="68"/>
      <c r="N3586" s="68"/>
      <c r="O3586" s="68"/>
      <c r="P3586" s="68"/>
      <c r="Q3586" s="68"/>
      <c r="S3586" s="72"/>
      <c r="U3586" s="72"/>
      <c r="W3586" s="72"/>
      <c r="Y3586" s="72"/>
    </row>
    <row r="3587" spans="1:25" s="71" customFormat="1" x14ac:dyDescent="0.2">
      <c r="A3587" s="68" t="s">
        <v>27</v>
      </c>
      <c r="B3587" s="68" t="s">
        <v>24</v>
      </c>
      <c r="C3587" s="68" t="s">
        <v>10</v>
      </c>
      <c r="D3587" s="68" t="s">
        <v>288</v>
      </c>
      <c r="E3587" s="89">
        <f>+IF(ISNUMBER(DATA!H4404),DATA!H4404,"n/a")</f>
        <v>4.7264460000000001</v>
      </c>
      <c r="F3587" s="79">
        <f>+IF(ISNUMBER(DATA!I4404),DATA!I4404,"n/a")</f>
        <v>6.1122999999999997E-2</v>
      </c>
      <c r="G3587" s="89">
        <f>+IF(ISNUMBER(DATA!J4404),DATA!J4404,"n/a")</f>
        <v>4.5219630000000004</v>
      </c>
      <c r="H3587" s="79">
        <f>+IF(ISNUMBER(DATA!K4404),DATA!K4404,"n/a")</f>
        <v>2.4568E-2</v>
      </c>
      <c r="I3587" s="89">
        <f>+IF(ISNUMBER(DATA!L4404),DATA!L4404,"n/a")</f>
        <v>4.3318240000000001</v>
      </c>
      <c r="J3587" s="79">
        <f>+IF(ISNUMBER(DATA!M4404),DATA!M4404,"n/a")</f>
        <v>-2.2269999999999998E-3</v>
      </c>
      <c r="K3587" s="89">
        <f>+IF(ISNUMBER(DATA!N4404),DATA!N4404,"n/a")</f>
        <v>4.2532189999999996</v>
      </c>
      <c r="L3587" s="79">
        <f>+IF(ISNUMBER(DATA!O4404),DATA!O4404,"n/a")</f>
        <v>-1.4356000000000001E-2</v>
      </c>
      <c r="M3587" s="68"/>
      <c r="N3587" s="68"/>
      <c r="O3587" s="68"/>
      <c r="P3587" s="68"/>
      <c r="Q3587" s="68"/>
      <c r="S3587" s="72"/>
      <c r="U3587" s="72"/>
      <c r="W3587" s="72"/>
      <c r="Y3587" s="72"/>
    </row>
    <row r="3588" spans="1:25" s="71" customFormat="1" x14ac:dyDescent="0.2">
      <c r="A3588" s="68" t="s">
        <v>27</v>
      </c>
      <c r="B3588" s="68" t="s">
        <v>24</v>
      </c>
      <c r="C3588" s="68" t="s">
        <v>10</v>
      </c>
      <c r="D3588" s="68" t="s">
        <v>289</v>
      </c>
      <c r="E3588" s="89">
        <f>+IF(ISNUMBER(DATA!H4405),DATA!H4405,"n/a")</f>
        <v>4.2973090000000003</v>
      </c>
      <c r="F3588" s="79">
        <f>+IF(ISNUMBER(DATA!I4405),DATA!I4405,"n/a")</f>
        <v>-0.123005</v>
      </c>
      <c r="G3588" s="89">
        <f>+IF(ISNUMBER(DATA!J4405),DATA!J4405,"n/a")</f>
        <v>4.3848279999999997</v>
      </c>
      <c r="H3588" s="79">
        <f>+IF(ISNUMBER(DATA!K4405),DATA!K4405,"n/a")</f>
        <v>-0.103075</v>
      </c>
      <c r="I3588" s="89">
        <f>+IF(ISNUMBER(DATA!L4405),DATA!L4405,"n/a")</f>
        <v>4.4100210000000004</v>
      </c>
      <c r="J3588" s="79">
        <f>+IF(ISNUMBER(DATA!M4405),DATA!M4405,"n/a")</f>
        <v>-9.2800999999999995E-2</v>
      </c>
      <c r="K3588" s="89">
        <f>+IF(ISNUMBER(DATA!N4405),DATA!N4405,"n/a")</f>
        <v>4.4739300000000002</v>
      </c>
      <c r="L3588" s="79">
        <f>+IF(ISNUMBER(DATA!O4405),DATA!O4405,"n/a")</f>
        <v>-7.7027999999999999E-2</v>
      </c>
      <c r="M3588" s="68"/>
      <c r="N3588" s="68"/>
      <c r="O3588" s="68"/>
      <c r="P3588" s="68"/>
      <c r="Q3588" s="68"/>
      <c r="S3588" s="72"/>
      <c r="U3588" s="72"/>
      <c r="W3588" s="72"/>
      <c r="Y3588" s="72"/>
    </row>
    <row r="3589" spans="1:25" s="71" customFormat="1" x14ac:dyDescent="0.2">
      <c r="A3589" s="68" t="s">
        <v>27</v>
      </c>
      <c r="B3589" s="68" t="s">
        <v>24</v>
      </c>
      <c r="C3589" s="68" t="s">
        <v>10</v>
      </c>
      <c r="D3589" s="68" t="s">
        <v>290</v>
      </c>
      <c r="E3589" s="89">
        <f>+IF(ISNUMBER(DATA!H4406),DATA!H4406,"n/a")</f>
        <v>4.3730760000000002</v>
      </c>
      <c r="F3589" s="79">
        <f>+IF(ISNUMBER(DATA!I4406),DATA!I4406,"n/a")</f>
        <v>-8.6654999999999996E-2</v>
      </c>
      <c r="G3589" s="89">
        <f>+IF(ISNUMBER(DATA!J4406),DATA!J4406,"n/a")</f>
        <v>4.3841039999999998</v>
      </c>
      <c r="H3589" s="79">
        <f>+IF(ISNUMBER(DATA!K4406),DATA!K4406,"n/a")</f>
        <v>-6.4001000000000002E-2</v>
      </c>
      <c r="I3589" s="89">
        <f>+IF(ISNUMBER(DATA!L4406),DATA!L4406,"n/a")</f>
        <v>4.3693</v>
      </c>
      <c r="J3589" s="79">
        <f>+IF(ISNUMBER(DATA!M4406),DATA!M4406,"n/a")</f>
        <v>-4.3864E-2</v>
      </c>
      <c r="K3589" s="89">
        <f>+IF(ISNUMBER(DATA!N4406),DATA!N4406,"n/a")</f>
        <v>4.4120010000000001</v>
      </c>
      <c r="L3589" s="79">
        <f>+IF(ISNUMBER(DATA!O4406),DATA!O4406,"n/a")</f>
        <v>-3.4640999999999998E-2</v>
      </c>
      <c r="M3589" s="68"/>
      <c r="N3589" s="68"/>
      <c r="O3589" s="68"/>
      <c r="P3589" s="68"/>
      <c r="Q3589" s="68"/>
      <c r="S3589" s="72"/>
      <c r="U3589" s="72"/>
      <c r="W3589" s="72"/>
      <c r="Y3589" s="72"/>
    </row>
    <row r="3590" spans="1:25" s="71" customFormat="1" x14ac:dyDescent="0.2">
      <c r="A3590" s="68" t="s">
        <v>27</v>
      </c>
      <c r="B3590" s="68" t="s">
        <v>24</v>
      </c>
      <c r="C3590" s="68" t="s">
        <v>10</v>
      </c>
      <c r="D3590" s="68" t="s">
        <v>291</v>
      </c>
      <c r="E3590" s="89">
        <f>+IF(ISNUMBER(DATA!H4407),DATA!H4407,"n/a")</f>
        <v>5.1888430000000003</v>
      </c>
      <c r="F3590" s="79">
        <f>+IF(ISNUMBER(DATA!I4407),DATA!I4407,"n/a")</f>
        <v>0.13336700000000001</v>
      </c>
      <c r="G3590" s="89">
        <f>+IF(ISNUMBER(DATA!J4407),DATA!J4407,"n/a")</f>
        <v>4.9843339999999996</v>
      </c>
      <c r="H3590" s="79">
        <f>+IF(ISNUMBER(DATA!K4407),DATA!K4407,"n/a")</f>
        <v>0.113896</v>
      </c>
      <c r="I3590" s="89">
        <f>+IF(ISNUMBER(DATA!L4407),DATA!L4407,"n/a")</f>
        <v>4.5719440000000002</v>
      </c>
      <c r="J3590" s="79">
        <f>+IF(ISNUMBER(DATA!M4407),DATA!M4407,"n/a")</f>
        <v>4.7309999999999998E-2</v>
      </c>
      <c r="K3590" s="89">
        <f>+IF(ISNUMBER(DATA!N4407),DATA!N4407,"n/a")</f>
        <v>4.4674240000000003</v>
      </c>
      <c r="L3590" s="79">
        <f>+IF(ISNUMBER(DATA!O4407),DATA!O4407,"n/a")</f>
        <v>1.6483000000000001E-2</v>
      </c>
      <c r="M3590" s="68"/>
      <c r="N3590" s="68"/>
      <c r="O3590" s="68"/>
      <c r="P3590" s="68"/>
      <c r="Q3590" s="68"/>
      <c r="S3590" s="72"/>
      <c r="U3590" s="72"/>
      <c r="W3590" s="72"/>
      <c r="Y3590" s="72"/>
    </row>
    <row r="3591" spans="1:25" s="71" customFormat="1" x14ac:dyDescent="0.2">
      <c r="A3591" s="68" t="s">
        <v>27</v>
      </c>
      <c r="B3591" s="68" t="s">
        <v>24</v>
      </c>
      <c r="C3591" s="68" t="s">
        <v>10</v>
      </c>
      <c r="D3591" s="68" t="s">
        <v>292</v>
      </c>
      <c r="E3591" s="89">
        <f>+IF(ISNUMBER(DATA!H4408),DATA!H4408,"n/a")</f>
        <v>3.5996229999999998</v>
      </c>
      <c r="F3591" s="79">
        <f>+IF(ISNUMBER(DATA!I4408),DATA!I4408,"n/a")</f>
        <v>-0.12303</v>
      </c>
      <c r="G3591" s="89">
        <f>+IF(ISNUMBER(DATA!J4408),DATA!J4408,"n/a")</f>
        <v>3.859874</v>
      </c>
      <c r="H3591" s="79">
        <f>+IF(ISNUMBER(DATA!K4408),DATA!K4408,"n/a")</f>
        <v>-1.6514999999999998E-2</v>
      </c>
      <c r="I3591" s="89">
        <f>+IF(ISNUMBER(DATA!L4408),DATA!L4408,"n/a")</f>
        <v>3.9319039999999998</v>
      </c>
      <c r="J3591" s="79">
        <f>+IF(ISNUMBER(DATA!M4408),DATA!M4408,"n/a")</f>
        <v>1.8027999999999999E-2</v>
      </c>
      <c r="K3591" s="89">
        <f>+IF(ISNUMBER(DATA!N4408),DATA!N4408,"n/a")</f>
        <v>4.0280880000000003</v>
      </c>
      <c r="L3591" s="79">
        <f>+IF(ISNUMBER(DATA!O4408),DATA!O4408,"n/a")</f>
        <v>4.0973000000000002E-2</v>
      </c>
      <c r="M3591" s="68"/>
      <c r="N3591" s="68"/>
      <c r="O3591" s="68"/>
      <c r="P3591" s="68"/>
      <c r="Q3591" s="68"/>
      <c r="S3591" s="72"/>
      <c r="U3591" s="72"/>
      <c r="W3591" s="72"/>
      <c r="Y3591" s="72"/>
    </row>
    <row r="3592" spans="1:25" s="71" customFormat="1" x14ac:dyDescent="0.2">
      <c r="A3592" s="68" t="s">
        <v>27</v>
      </c>
      <c r="B3592" s="68" t="s">
        <v>24</v>
      </c>
      <c r="C3592" s="68" t="s">
        <v>10</v>
      </c>
      <c r="D3592" s="68" t="s">
        <v>293</v>
      </c>
      <c r="E3592" s="89">
        <f>+IF(ISNUMBER(DATA!H4409),DATA!H4409,"n/a")</f>
        <v>3.8883030000000001</v>
      </c>
      <c r="F3592" s="79">
        <f>+IF(ISNUMBER(DATA!I4409),DATA!I4409,"n/a")</f>
        <v>1.2524E-2</v>
      </c>
      <c r="G3592" s="89">
        <f>+IF(ISNUMBER(DATA!J4409),DATA!J4409,"n/a")</f>
        <v>3.842527</v>
      </c>
      <c r="H3592" s="79">
        <f>+IF(ISNUMBER(DATA!K4409),DATA!K4409,"n/a")</f>
        <v>3.6105999999999999E-2</v>
      </c>
      <c r="I3592" s="89">
        <f>+IF(ISNUMBER(DATA!L4409),DATA!L4409,"n/a")</f>
        <v>3.8579669999999999</v>
      </c>
      <c r="J3592" s="79">
        <f>+IF(ISNUMBER(DATA!M4409),DATA!M4409,"n/a")</f>
        <v>2.4934999999999999E-2</v>
      </c>
      <c r="K3592" s="89">
        <f>+IF(ISNUMBER(DATA!N4409),DATA!N4409,"n/a")</f>
        <v>3.808897</v>
      </c>
      <c r="L3592" s="79">
        <f>+IF(ISNUMBER(DATA!O4409),DATA!O4409,"n/a")</f>
        <v>8.2179999999999996E-3</v>
      </c>
      <c r="M3592" s="68"/>
      <c r="N3592" s="68"/>
      <c r="O3592" s="68"/>
      <c r="P3592" s="68"/>
      <c r="Q3592" s="68"/>
      <c r="S3592" s="72"/>
      <c r="U3592" s="72"/>
      <c r="W3592" s="72"/>
      <c r="Y3592" s="72"/>
    </row>
    <row r="3593" spans="1:25" s="71" customFormat="1" x14ac:dyDescent="0.2">
      <c r="A3593" s="68" t="s">
        <v>27</v>
      </c>
      <c r="B3593" s="68" t="s">
        <v>24</v>
      </c>
      <c r="C3593" s="68" t="s">
        <v>10</v>
      </c>
      <c r="D3593" s="68" t="s">
        <v>294</v>
      </c>
      <c r="E3593" s="89">
        <f>+IF(ISNUMBER(DATA!H4410),DATA!H4410,"n/a")</f>
        <v>3.9140820000000001</v>
      </c>
      <c r="F3593" s="79">
        <f>+IF(ISNUMBER(DATA!I4410),DATA!I4410,"n/a")</f>
        <v>3.8719000000000003E-2</v>
      </c>
      <c r="G3593" s="89">
        <f>+IF(ISNUMBER(DATA!J4410),DATA!J4410,"n/a")</f>
        <v>3.7858770000000002</v>
      </c>
      <c r="H3593" s="79">
        <f>+IF(ISNUMBER(DATA!K4410),DATA!K4410,"n/a")</f>
        <v>6.1450999999999999E-2</v>
      </c>
      <c r="I3593" s="89">
        <f>+IF(ISNUMBER(DATA!L4410),DATA!L4410,"n/a")</f>
        <v>3.7988490000000001</v>
      </c>
      <c r="J3593" s="79">
        <f>+IF(ISNUMBER(DATA!M4410),DATA!M4410,"n/a")</f>
        <v>3.6802000000000001E-2</v>
      </c>
      <c r="K3593" s="89">
        <f>+IF(ISNUMBER(DATA!N4410),DATA!N4410,"n/a")</f>
        <v>3.7833060000000001</v>
      </c>
      <c r="L3593" s="79">
        <f>+IF(ISNUMBER(DATA!O4410),DATA!O4410,"n/a")</f>
        <v>3.1493E-2</v>
      </c>
      <c r="M3593" s="68"/>
      <c r="N3593" s="68"/>
      <c r="O3593" s="68"/>
      <c r="P3593" s="68"/>
      <c r="Q3593" s="68"/>
      <c r="S3593" s="72"/>
      <c r="U3593" s="72"/>
      <c r="W3593" s="72"/>
      <c r="Y3593" s="72"/>
    </row>
    <row r="3594" spans="1:25" s="71" customFormat="1" x14ac:dyDescent="0.2">
      <c r="A3594" s="68" t="s">
        <v>27</v>
      </c>
      <c r="B3594" s="68" t="s">
        <v>24</v>
      </c>
      <c r="C3594" s="68" t="s">
        <v>10</v>
      </c>
      <c r="D3594" s="68" t="s">
        <v>295</v>
      </c>
      <c r="E3594" s="89">
        <f>+IF(ISNUMBER(DATA!H4411),DATA!H4411,"n/a")</f>
        <v>4.3301550000000004</v>
      </c>
      <c r="F3594" s="79">
        <f>+IF(ISNUMBER(DATA!I4411),DATA!I4411,"n/a")</f>
        <v>-0.140043</v>
      </c>
      <c r="G3594" s="89">
        <f>+IF(ISNUMBER(DATA!J4411),DATA!J4411,"n/a")</f>
        <v>4.3942779999999999</v>
      </c>
      <c r="H3594" s="79">
        <f>+IF(ISNUMBER(DATA!K4411),DATA!K4411,"n/a")</f>
        <v>-0.113329</v>
      </c>
      <c r="I3594" s="89">
        <f>+IF(ISNUMBER(DATA!L4411),DATA!L4411,"n/a")</f>
        <v>4.3986090000000004</v>
      </c>
      <c r="J3594" s="79">
        <f>+IF(ISNUMBER(DATA!M4411),DATA!M4411,"n/a")</f>
        <v>-6.4186000000000007E-2</v>
      </c>
      <c r="K3594" s="89">
        <f>+IF(ISNUMBER(DATA!N4411),DATA!N4411,"n/a")</f>
        <v>4.4770779999999997</v>
      </c>
      <c r="L3594" s="79">
        <f>+IF(ISNUMBER(DATA!O4411),DATA!O4411,"n/a")</f>
        <v>-3.1067000000000001E-2</v>
      </c>
      <c r="M3594" s="68"/>
      <c r="N3594" s="68"/>
      <c r="O3594" s="68"/>
      <c r="P3594" s="68"/>
      <c r="Q3594" s="68"/>
      <c r="S3594" s="72"/>
      <c r="U3594" s="72"/>
      <c r="W3594" s="72"/>
      <c r="Y3594" s="72"/>
    </row>
    <row r="3595" spans="1:25" s="71" customFormat="1" x14ac:dyDescent="0.2">
      <c r="A3595" s="68" t="s">
        <v>27</v>
      </c>
      <c r="B3595" s="68" t="s">
        <v>24</v>
      </c>
      <c r="C3595" s="68" t="s">
        <v>10</v>
      </c>
      <c r="D3595" s="68" t="s">
        <v>296</v>
      </c>
      <c r="E3595" s="89">
        <f>+IF(ISNUMBER(DATA!H4412),DATA!H4412,"n/a")</f>
        <v>4.0760110000000003</v>
      </c>
      <c r="F3595" s="79">
        <f>+IF(ISNUMBER(DATA!I4412),DATA!I4412,"n/a")</f>
        <v>1.4880000000000001E-2</v>
      </c>
      <c r="G3595" s="89">
        <f>+IF(ISNUMBER(DATA!J4412),DATA!J4412,"n/a")</f>
        <v>4.1630380000000002</v>
      </c>
      <c r="H3595" s="79">
        <f>+IF(ISNUMBER(DATA!K4412),DATA!K4412,"n/a")</f>
        <v>5.0265999999999998E-2</v>
      </c>
      <c r="I3595" s="89">
        <f>+IF(ISNUMBER(DATA!L4412),DATA!L4412,"n/a")</f>
        <v>4.0826460000000004</v>
      </c>
      <c r="J3595" s="79">
        <f>+IF(ISNUMBER(DATA!M4412),DATA!M4412,"n/a")</f>
        <v>4.0098000000000002E-2</v>
      </c>
      <c r="K3595" s="89">
        <f>+IF(ISNUMBER(DATA!N4412),DATA!N4412,"n/a")</f>
        <v>3.9719440000000001</v>
      </c>
      <c r="L3595" s="79">
        <f>+IF(ISNUMBER(DATA!O4412),DATA!O4412,"n/a")</f>
        <v>9.7579999999999993E-3</v>
      </c>
      <c r="M3595" s="68"/>
      <c r="N3595" s="68"/>
      <c r="O3595" s="68"/>
      <c r="P3595" s="68"/>
      <c r="Q3595" s="68"/>
      <c r="S3595" s="72"/>
      <c r="U3595" s="72"/>
      <c r="W3595" s="72"/>
      <c r="Y3595" s="72"/>
    </row>
    <row r="3596" spans="1:25" s="71" customFormat="1" x14ac:dyDescent="0.2">
      <c r="A3596" s="68" t="s">
        <v>27</v>
      </c>
      <c r="B3596" s="68" t="s">
        <v>24</v>
      </c>
      <c r="C3596" s="68" t="s">
        <v>10</v>
      </c>
      <c r="D3596" s="68" t="s">
        <v>297</v>
      </c>
      <c r="E3596" s="89">
        <f>+IF(ISNUMBER(DATA!H4413),DATA!H4413,"n/a")</f>
        <v>4.2806649999999999</v>
      </c>
      <c r="F3596" s="79">
        <f>+IF(ISNUMBER(DATA!I4413),DATA!I4413,"n/a")</f>
        <v>3.5586E-2</v>
      </c>
      <c r="G3596" s="89">
        <f>+IF(ISNUMBER(DATA!J4413),DATA!J4413,"n/a")</f>
        <v>4.132612</v>
      </c>
      <c r="H3596" s="79">
        <f>+IF(ISNUMBER(DATA!K4413),DATA!K4413,"n/a")</f>
        <v>1.0399999999999999E-4</v>
      </c>
      <c r="I3596" s="89">
        <f>+IF(ISNUMBER(DATA!L4413),DATA!L4413,"n/a")</f>
        <v>4.1626380000000003</v>
      </c>
      <c r="J3596" s="79">
        <f>+IF(ISNUMBER(DATA!M4413),DATA!M4413,"n/a")</f>
        <v>-2.0990000000000002E-3</v>
      </c>
      <c r="K3596" s="89">
        <f>+IF(ISNUMBER(DATA!N4413),DATA!N4413,"n/a")</f>
        <v>4.1161079999999997</v>
      </c>
      <c r="L3596" s="79">
        <f>+IF(ISNUMBER(DATA!O4413),DATA!O4413,"n/a")</f>
        <v>-1.8398999999999999E-2</v>
      </c>
      <c r="M3596" s="68"/>
      <c r="N3596" s="68"/>
      <c r="O3596" s="68"/>
      <c r="P3596" s="68"/>
      <c r="Q3596" s="68"/>
      <c r="S3596" s="72"/>
      <c r="U3596" s="72"/>
      <c r="W3596" s="72"/>
      <c r="Y3596" s="72"/>
    </row>
    <row r="3597" spans="1:25" s="71" customFormat="1" x14ac:dyDescent="0.2">
      <c r="A3597" s="68" t="s">
        <v>27</v>
      </c>
      <c r="B3597" s="68" t="s">
        <v>24</v>
      </c>
      <c r="C3597" s="68" t="s">
        <v>10</v>
      </c>
      <c r="D3597" s="68" t="s">
        <v>298</v>
      </c>
      <c r="E3597" s="89">
        <f>+IF(ISNUMBER(DATA!H4414),DATA!H4414,"n/a")</f>
        <v>5.5836180000000004</v>
      </c>
      <c r="F3597" s="79">
        <f>+IF(ISNUMBER(DATA!I4414),DATA!I4414,"n/a")</f>
        <v>0.109607</v>
      </c>
      <c r="G3597" s="89">
        <f>+IF(ISNUMBER(DATA!J4414),DATA!J4414,"n/a")</f>
        <v>5.5483320000000003</v>
      </c>
      <c r="H3597" s="79">
        <f>+IF(ISNUMBER(DATA!K4414),DATA!K4414,"n/a")</f>
        <v>8.3402000000000004E-2</v>
      </c>
      <c r="I3597" s="89">
        <f>+IF(ISNUMBER(DATA!L4414),DATA!L4414,"n/a")</f>
        <v>5.4300119999999996</v>
      </c>
      <c r="J3597" s="79">
        <f>+IF(ISNUMBER(DATA!M4414),DATA!M4414,"n/a")</f>
        <v>0.107811</v>
      </c>
      <c r="K3597" s="89">
        <f>+IF(ISNUMBER(DATA!N4414),DATA!N4414,"n/a")</f>
        <v>5.4691890000000001</v>
      </c>
      <c r="L3597" s="79">
        <f>+IF(ISNUMBER(DATA!O4414),DATA!O4414,"n/a")</f>
        <v>0.12774199999999999</v>
      </c>
      <c r="M3597" s="68"/>
      <c r="N3597" s="68"/>
      <c r="O3597" s="68"/>
      <c r="P3597" s="68"/>
      <c r="Q3597" s="68"/>
      <c r="S3597" s="72"/>
      <c r="U3597" s="72"/>
      <c r="W3597" s="72"/>
      <c r="Y3597" s="72"/>
    </row>
    <row r="3598" spans="1:25" s="71" customFormat="1" x14ac:dyDescent="0.2">
      <c r="A3598" s="68" t="s">
        <v>27</v>
      </c>
      <c r="B3598" s="68" t="s">
        <v>24</v>
      </c>
      <c r="C3598" s="68" t="s">
        <v>10</v>
      </c>
      <c r="D3598" s="68" t="s">
        <v>299</v>
      </c>
      <c r="E3598" s="89">
        <f>+IF(ISNUMBER(DATA!H4415),DATA!H4415,"n/a")</f>
        <v>4.8556840000000001</v>
      </c>
      <c r="F3598" s="79">
        <f>+IF(ISNUMBER(DATA!I4415),DATA!I4415,"n/a")</f>
        <v>-3.5982E-2</v>
      </c>
      <c r="G3598" s="89">
        <f>+IF(ISNUMBER(DATA!J4415),DATA!J4415,"n/a")</f>
        <v>4.8779260000000004</v>
      </c>
      <c r="H3598" s="79">
        <f>+IF(ISNUMBER(DATA!K4415),DATA!K4415,"n/a")</f>
        <v>-4.6658999999999999E-2</v>
      </c>
      <c r="I3598" s="89">
        <f>+IF(ISNUMBER(DATA!L4415),DATA!L4415,"n/a")</f>
        <v>4.7964349999999998</v>
      </c>
      <c r="J3598" s="79">
        <f>+IF(ISNUMBER(DATA!M4415),DATA!M4415,"n/a")</f>
        <v>-6.1069999999999999E-2</v>
      </c>
      <c r="K3598" s="89">
        <f>+IF(ISNUMBER(DATA!N4415),DATA!N4415,"n/a")</f>
        <v>4.8695180000000002</v>
      </c>
      <c r="L3598" s="79">
        <f>+IF(ISNUMBER(DATA!O4415),DATA!O4415,"n/a")</f>
        <v>-5.1964999999999997E-2</v>
      </c>
      <c r="M3598" s="68"/>
      <c r="N3598" s="68"/>
      <c r="O3598" s="68"/>
      <c r="P3598" s="68"/>
      <c r="Q3598" s="68"/>
      <c r="S3598" s="72"/>
      <c r="U3598" s="72"/>
      <c r="W3598" s="72"/>
      <c r="Y3598" s="72"/>
    </row>
    <row r="3599" spans="1:25" s="71" customFormat="1" x14ac:dyDescent="0.2">
      <c r="A3599" s="68" t="s">
        <v>27</v>
      </c>
      <c r="B3599" s="68" t="s">
        <v>24</v>
      </c>
      <c r="C3599" s="68" t="s">
        <v>10</v>
      </c>
      <c r="D3599" s="68" t="s">
        <v>300</v>
      </c>
      <c r="E3599" s="89">
        <f>+IF(ISNUMBER(DATA!H4416),DATA!H4416,"n/a")</f>
        <v>4.3284469999999997</v>
      </c>
      <c r="F3599" s="79">
        <f>+IF(ISNUMBER(DATA!I4416),DATA!I4416,"n/a")</f>
        <v>-6.6889000000000004E-2</v>
      </c>
      <c r="G3599" s="89">
        <f>+IF(ISNUMBER(DATA!J4416),DATA!J4416,"n/a")</f>
        <v>4.4385029999999999</v>
      </c>
      <c r="H3599" s="79">
        <f>+IF(ISNUMBER(DATA!K4416),DATA!K4416,"n/a")</f>
        <v>-4.8307000000000003E-2</v>
      </c>
      <c r="I3599" s="89">
        <f>+IF(ISNUMBER(DATA!L4416),DATA!L4416,"n/a")</f>
        <v>4.5149020000000002</v>
      </c>
      <c r="J3599" s="79">
        <f>+IF(ISNUMBER(DATA!M4416),DATA!M4416,"n/a")</f>
        <v>6.9999999999999994E-5</v>
      </c>
      <c r="K3599" s="89">
        <f>+IF(ISNUMBER(DATA!N4416),DATA!N4416,"n/a")</f>
        <v>4.73543</v>
      </c>
      <c r="L3599" s="79">
        <f>+IF(ISNUMBER(DATA!O4416),DATA!O4416,"n/a")</f>
        <v>4.2959999999999998E-2</v>
      </c>
      <c r="M3599" s="68"/>
      <c r="N3599" s="68"/>
      <c r="O3599" s="68"/>
      <c r="P3599" s="68"/>
      <c r="Q3599" s="68"/>
      <c r="S3599" s="72"/>
      <c r="U3599" s="72"/>
      <c r="W3599" s="72"/>
      <c r="Y3599" s="72"/>
    </row>
    <row r="3600" spans="1:25" s="71" customFormat="1" x14ac:dyDescent="0.2">
      <c r="A3600" s="68" t="s">
        <v>27</v>
      </c>
      <c r="B3600" s="68" t="s">
        <v>24</v>
      </c>
      <c r="C3600" s="68" t="s">
        <v>10</v>
      </c>
      <c r="D3600" s="68" t="s">
        <v>301</v>
      </c>
      <c r="E3600" s="89">
        <f>+IF(ISNUMBER(DATA!H4417),DATA!H4417,"n/a")</f>
        <v>4.2464279999999999</v>
      </c>
      <c r="F3600" s="79">
        <f>+IF(ISNUMBER(DATA!I4417),DATA!I4417,"n/a")</f>
        <v>2.1763000000000001E-2</v>
      </c>
      <c r="G3600" s="89">
        <f>+IF(ISNUMBER(DATA!J4417),DATA!J4417,"n/a")</f>
        <v>4.0871240000000002</v>
      </c>
      <c r="H3600" s="79">
        <f>+IF(ISNUMBER(DATA!K4417),DATA!K4417,"n/a")</f>
        <v>-1.5521999999999999E-2</v>
      </c>
      <c r="I3600" s="89">
        <f>+IF(ISNUMBER(DATA!L4417),DATA!L4417,"n/a")</f>
        <v>4.1530950000000004</v>
      </c>
      <c r="J3600" s="79">
        <f>+IF(ISNUMBER(DATA!M4417),DATA!M4417,"n/a")</f>
        <v>-7.5310000000000004E-3</v>
      </c>
      <c r="K3600" s="89">
        <f>+IF(ISNUMBER(DATA!N4417),DATA!N4417,"n/a")</f>
        <v>4.1357549999999996</v>
      </c>
      <c r="L3600" s="79">
        <f>+IF(ISNUMBER(DATA!O4417),DATA!O4417,"n/a")</f>
        <v>-1.7505E-2</v>
      </c>
      <c r="M3600" s="68"/>
      <c r="N3600" s="68"/>
      <c r="O3600" s="68"/>
      <c r="P3600" s="68"/>
      <c r="Q3600" s="68"/>
      <c r="S3600" s="72"/>
      <c r="U3600" s="72"/>
      <c r="W3600" s="72"/>
      <c r="Y3600" s="72"/>
    </row>
    <row r="3601" spans="1:25" s="71" customFormat="1" x14ac:dyDescent="0.2">
      <c r="A3601" s="68" t="s">
        <v>27</v>
      </c>
      <c r="B3601" s="68" t="s">
        <v>24</v>
      </c>
      <c r="C3601" s="68" t="s">
        <v>10</v>
      </c>
      <c r="D3601" s="68" t="s">
        <v>302</v>
      </c>
      <c r="E3601" s="89">
        <f>+IF(ISNUMBER(DATA!H4418),DATA!H4418,"n/a")</f>
        <v>3.7077140000000002</v>
      </c>
      <c r="F3601" s="79">
        <f>+IF(ISNUMBER(DATA!I4418),DATA!I4418,"n/a")</f>
        <v>-8.7667999999999996E-2</v>
      </c>
      <c r="G3601" s="89">
        <f>+IF(ISNUMBER(DATA!J4418),DATA!J4418,"n/a")</f>
        <v>3.9137930000000001</v>
      </c>
      <c r="H3601" s="79">
        <f>+IF(ISNUMBER(DATA!K4418),DATA!K4418,"n/a")</f>
        <v>6.7421999999999996E-2</v>
      </c>
      <c r="I3601" s="89">
        <f>+IF(ISNUMBER(DATA!L4418),DATA!L4418,"n/a")</f>
        <v>3.8647610000000001</v>
      </c>
      <c r="J3601" s="79">
        <f>+IF(ISNUMBER(DATA!M4418),DATA!M4418,"n/a")</f>
        <v>4.9349999999999998E-2</v>
      </c>
      <c r="K3601" s="89">
        <f>+IF(ISNUMBER(DATA!N4418),DATA!N4418,"n/a")</f>
        <v>3.8144399999999998</v>
      </c>
      <c r="L3601" s="79">
        <f>+IF(ISNUMBER(DATA!O4418),DATA!O4418,"n/a")</f>
        <v>1.111E-2</v>
      </c>
      <c r="M3601" s="68"/>
      <c r="N3601" s="68"/>
      <c r="O3601" s="68"/>
      <c r="P3601" s="68"/>
      <c r="Q3601" s="68"/>
      <c r="S3601" s="72"/>
      <c r="U3601" s="72"/>
      <c r="W3601" s="72"/>
      <c r="Y3601" s="72"/>
    </row>
    <row r="3602" spans="1:25" s="71" customFormat="1" x14ac:dyDescent="0.2">
      <c r="A3602" s="68" t="s">
        <v>27</v>
      </c>
      <c r="B3602" s="68" t="s">
        <v>24</v>
      </c>
      <c r="C3602" s="68" t="s">
        <v>10</v>
      </c>
      <c r="D3602" s="68" t="s">
        <v>303</v>
      </c>
      <c r="E3602" s="89">
        <f>+IF(ISNUMBER(DATA!H4419),DATA!H4419,"n/a")</f>
        <v>4.0989430000000002</v>
      </c>
      <c r="F3602" s="79">
        <f>+IF(ISNUMBER(DATA!I4419),DATA!I4419,"n/a")</f>
        <v>0.112673</v>
      </c>
      <c r="G3602" s="89">
        <f>+IF(ISNUMBER(DATA!J4419),DATA!J4419,"n/a")</f>
        <v>4.1194819999999996</v>
      </c>
      <c r="H3602" s="79">
        <f>+IF(ISNUMBER(DATA!K4419),DATA!K4419,"n/a")</f>
        <v>0.104017</v>
      </c>
      <c r="I3602" s="89">
        <f>+IF(ISNUMBER(DATA!L4419),DATA!L4419,"n/a")</f>
        <v>4.0093759999999996</v>
      </c>
      <c r="J3602" s="79">
        <f>+IF(ISNUMBER(DATA!M4419),DATA!M4419,"n/a")</f>
        <v>6.2827999999999995E-2</v>
      </c>
      <c r="K3602" s="89">
        <f>+IF(ISNUMBER(DATA!N4419),DATA!N4419,"n/a")</f>
        <v>3.8185500000000001</v>
      </c>
      <c r="L3602" s="79">
        <f>+IF(ISNUMBER(DATA!O4419),DATA!O4419,"n/a")</f>
        <v>-3.4459999999999998E-2</v>
      </c>
      <c r="M3602" s="68"/>
      <c r="N3602" s="68"/>
      <c r="O3602" s="68"/>
      <c r="P3602" s="68"/>
      <c r="Q3602" s="68"/>
      <c r="S3602" s="72"/>
      <c r="U3602" s="72"/>
      <c r="W3602" s="72"/>
      <c r="Y3602" s="72"/>
    </row>
    <row r="3603" spans="1:25" s="71" customFormat="1" x14ac:dyDescent="0.2">
      <c r="A3603" s="68" t="s">
        <v>27</v>
      </c>
      <c r="B3603" s="68" t="s">
        <v>24</v>
      </c>
      <c r="C3603" s="68" t="s">
        <v>10</v>
      </c>
      <c r="D3603" s="68" t="s">
        <v>304</v>
      </c>
      <c r="E3603" s="89">
        <f>+IF(ISNUMBER(DATA!H4420),DATA!H4420,"n/a")</f>
        <v>4.2936399999999999</v>
      </c>
      <c r="F3603" s="79">
        <f>+IF(ISNUMBER(DATA!I4420),DATA!I4420,"n/a")</f>
        <v>-4.5399000000000002E-2</v>
      </c>
      <c r="G3603" s="89">
        <f>+IF(ISNUMBER(DATA!J4420),DATA!J4420,"n/a")</f>
        <v>4.3108089999999999</v>
      </c>
      <c r="H3603" s="79">
        <f>+IF(ISNUMBER(DATA!K4420),DATA!K4420,"n/a")</f>
        <v>-4.1137E-2</v>
      </c>
      <c r="I3603" s="89">
        <f>+IF(ISNUMBER(DATA!L4420),DATA!L4420,"n/a")</f>
        <v>4.3718859999999999</v>
      </c>
      <c r="J3603" s="79">
        <f>+IF(ISNUMBER(DATA!M4420),DATA!M4420,"n/a")</f>
        <v>-4.6909999999999999E-3</v>
      </c>
      <c r="K3603" s="89">
        <f>+IF(ISNUMBER(DATA!N4420),DATA!N4420,"n/a")</f>
        <v>4.4975579999999997</v>
      </c>
      <c r="L3603" s="79">
        <f>+IF(ISNUMBER(DATA!O4420),DATA!O4420,"n/a")</f>
        <v>1.6743000000000001E-2</v>
      </c>
      <c r="M3603" s="68"/>
      <c r="N3603" s="68"/>
      <c r="O3603" s="68"/>
      <c r="P3603" s="68"/>
      <c r="Q3603" s="68"/>
      <c r="S3603" s="72"/>
      <c r="U3603" s="72"/>
      <c r="W3603" s="72"/>
      <c r="Y3603" s="72"/>
    </row>
    <row r="3604" spans="1:25" s="71" customFormat="1" x14ac:dyDescent="0.2">
      <c r="A3604" s="68" t="s">
        <v>27</v>
      </c>
      <c r="B3604" s="68" t="s">
        <v>24</v>
      </c>
      <c r="C3604" s="68" t="s">
        <v>10</v>
      </c>
      <c r="D3604" s="68" t="s">
        <v>305</v>
      </c>
      <c r="E3604" s="89">
        <f>+IF(ISNUMBER(DATA!H4421),DATA!H4421,"n/a")</f>
        <v>4.44346</v>
      </c>
      <c r="F3604" s="79">
        <f>+IF(ISNUMBER(DATA!I4421),DATA!I4421,"n/a")</f>
        <v>-5.2985999999999998E-2</v>
      </c>
      <c r="G3604" s="89">
        <f>+IF(ISNUMBER(DATA!J4421),DATA!J4421,"n/a")</f>
        <v>4.49092</v>
      </c>
      <c r="H3604" s="79">
        <f>+IF(ISNUMBER(DATA!K4421),DATA!K4421,"n/a")</f>
        <v>-5.8033000000000001E-2</v>
      </c>
      <c r="I3604" s="89">
        <f>+IF(ISNUMBER(DATA!L4421),DATA!L4421,"n/a")</f>
        <v>4.3138860000000001</v>
      </c>
      <c r="J3604" s="79">
        <f>+IF(ISNUMBER(DATA!M4421),DATA!M4421,"n/a")</f>
        <v>-8.9400999999999994E-2</v>
      </c>
      <c r="K3604" s="89">
        <f>+IF(ISNUMBER(DATA!N4421),DATA!N4421,"n/a")</f>
        <v>4.2995510000000001</v>
      </c>
      <c r="L3604" s="79">
        <f>+IF(ISNUMBER(DATA!O4421),DATA!O4421,"n/a")</f>
        <v>-7.9376000000000002E-2</v>
      </c>
      <c r="M3604" s="68"/>
      <c r="N3604" s="68"/>
      <c r="O3604" s="68"/>
      <c r="P3604" s="68"/>
      <c r="Q3604" s="68"/>
      <c r="S3604" s="72"/>
      <c r="U3604" s="72"/>
      <c r="W3604" s="72"/>
      <c r="Y3604" s="72"/>
    </row>
    <row r="3605" spans="1:25" s="71" customFormat="1" x14ac:dyDescent="0.2">
      <c r="A3605" s="68" t="s">
        <v>27</v>
      </c>
      <c r="B3605" s="68" t="s">
        <v>24</v>
      </c>
      <c r="C3605" s="68" t="s">
        <v>10</v>
      </c>
      <c r="D3605" s="68" t="s">
        <v>306</v>
      </c>
      <c r="E3605" s="89">
        <f>+IF(ISNUMBER(DATA!H4422),DATA!H4422,"n/a")</f>
        <v>3.5275560000000001</v>
      </c>
      <c r="F3605" s="79">
        <f>+IF(ISNUMBER(DATA!I4422),DATA!I4422,"n/a")</f>
        <v>-0.113813</v>
      </c>
      <c r="G3605" s="89">
        <f>+IF(ISNUMBER(DATA!J4422),DATA!J4422,"n/a")</f>
        <v>3.4441389999999998</v>
      </c>
      <c r="H3605" s="79">
        <f>+IF(ISNUMBER(DATA!K4422),DATA!K4422,"n/a")</f>
        <v>-0.14427300000000001</v>
      </c>
      <c r="I3605" s="89">
        <f>+IF(ISNUMBER(DATA!L4422),DATA!L4422,"n/a")</f>
        <v>3.4728569999999999</v>
      </c>
      <c r="J3605" s="79">
        <f>+IF(ISNUMBER(DATA!M4422),DATA!M4422,"n/a")</f>
        <v>-0.14386499999999999</v>
      </c>
      <c r="K3605" s="89">
        <f>+IF(ISNUMBER(DATA!N4422),DATA!N4422,"n/a")</f>
        <v>3.7389459999999999</v>
      </c>
      <c r="L3605" s="79">
        <f>+IF(ISNUMBER(DATA!O4422),DATA!O4422,"n/a")</f>
        <v>-0.10270799999999999</v>
      </c>
      <c r="M3605" s="68"/>
      <c r="N3605" s="68"/>
      <c r="O3605" s="68"/>
      <c r="P3605" s="68"/>
      <c r="Q3605" s="68"/>
      <c r="S3605" s="72"/>
      <c r="U3605" s="72"/>
      <c r="W3605" s="72"/>
      <c r="Y3605" s="72"/>
    </row>
    <row r="3606" spans="1:25" s="71" customFormat="1" x14ac:dyDescent="0.2">
      <c r="A3606" s="68" t="s">
        <v>27</v>
      </c>
      <c r="B3606" s="68" t="s">
        <v>24</v>
      </c>
      <c r="C3606" s="68" t="s">
        <v>10</v>
      </c>
      <c r="D3606" s="68" t="s">
        <v>307</v>
      </c>
      <c r="E3606" s="89">
        <f>+IF(ISNUMBER(DATA!H4423),DATA!H4423,"n/a")</f>
        <v>4.0329090000000001</v>
      </c>
      <c r="F3606" s="79">
        <f>+IF(ISNUMBER(DATA!I4423),DATA!I4423,"n/a")</f>
        <v>-4.3E-3</v>
      </c>
      <c r="G3606" s="89">
        <f>+IF(ISNUMBER(DATA!J4423),DATA!J4423,"n/a")</f>
        <v>3.9827650000000001</v>
      </c>
      <c r="H3606" s="79">
        <f>+IF(ISNUMBER(DATA!K4423),DATA!K4423,"n/a")</f>
        <v>-2.7335000000000002E-2</v>
      </c>
      <c r="I3606" s="89">
        <f>+IF(ISNUMBER(DATA!L4423),DATA!L4423,"n/a")</f>
        <v>3.9449360000000002</v>
      </c>
      <c r="J3606" s="79">
        <f>+IF(ISNUMBER(DATA!M4423),DATA!M4423,"n/a")</f>
        <v>-3.5915999999999997E-2</v>
      </c>
      <c r="K3606" s="89">
        <f>+IF(ISNUMBER(DATA!N4423),DATA!N4423,"n/a")</f>
        <v>3.9464039999999998</v>
      </c>
      <c r="L3606" s="79">
        <f>+IF(ISNUMBER(DATA!O4423),DATA!O4423,"n/a")</f>
        <v>-5.9636000000000002E-2</v>
      </c>
      <c r="M3606" s="68"/>
      <c r="N3606" s="68"/>
      <c r="O3606" s="68"/>
      <c r="P3606" s="68"/>
      <c r="Q3606" s="68"/>
      <c r="S3606" s="72"/>
      <c r="U3606" s="72"/>
      <c r="W3606" s="72"/>
      <c r="Y3606" s="72"/>
    </row>
    <row r="3607" spans="1:25" s="71" customFormat="1" x14ac:dyDescent="0.2">
      <c r="A3607" s="68" t="s">
        <v>27</v>
      </c>
      <c r="B3607" s="68" t="s">
        <v>24</v>
      </c>
      <c r="C3607" s="68" t="s">
        <v>10</v>
      </c>
      <c r="D3607" s="68" t="s">
        <v>308</v>
      </c>
      <c r="E3607" s="89">
        <f>+IF(ISNUMBER(DATA!H4424),DATA!H4424,"n/a")</f>
        <v>4.8766160000000003</v>
      </c>
      <c r="F3607" s="79">
        <f>+IF(ISNUMBER(DATA!I4424),DATA!I4424,"n/a")</f>
        <v>-0.12993399999999999</v>
      </c>
      <c r="G3607" s="89">
        <f>+IF(ISNUMBER(DATA!J4424),DATA!J4424,"n/a")</f>
        <v>4.9513049999999996</v>
      </c>
      <c r="H3607" s="79">
        <f>+IF(ISNUMBER(DATA!K4424),DATA!K4424,"n/a")</f>
        <v>-6.7041000000000003E-2</v>
      </c>
      <c r="I3607" s="89">
        <f>+IF(ISNUMBER(DATA!L4424),DATA!L4424,"n/a")</f>
        <v>4.6145880000000004</v>
      </c>
      <c r="J3607" s="79">
        <f>+IF(ISNUMBER(DATA!M4424),DATA!M4424,"n/a")</f>
        <v>-0.102733</v>
      </c>
      <c r="K3607" s="89">
        <f>+IF(ISNUMBER(DATA!N4424),DATA!N4424,"n/a")</f>
        <v>4.652895</v>
      </c>
      <c r="L3607" s="79">
        <f>+IF(ISNUMBER(DATA!O4424),DATA!O4424,"n/a")</f>
        <v>-9.4834000000000002E-2</v>
      </c>
      <c r="M3607" s="68"/>
      <c r="N3607" s="68"/>
      <c r="O3607" s="68"/>
      <c r="P3607" s="68"/>
      <c r="Q3607" s="68"/>
      <c r="S3607" s="72"/>
      <c r="U3607" s="72"/>
      <c r="W3607" s="72"/>
      <c r="Y3607" s="72"/>
    </row>
    <row r="3608" spans="1:25" s="71" customFormat="1" x14ac:dyDescent="0.2">
      <c r="A3608" s="68" t="s">
        <v>27</v>
      </c>
      <c r="B3608" s="68" t="s">
        <v>24</v>
      </c>
      <c r="C3608" s="68" t="s">
        <v>10</v>
      </c>
      <c r="D3608" s="68" t="s">
        <v>309</v>
      </c>
      <c r="E3608" s="89">
        <f>+IF(ISNUMBER(DATA!H4425),DATA!H4425,"n/a")</f>
        <v>4.1337580000000003</v>
      </c>
      <c r="F3608" s="79">
        <f>+IF(ISNUMBER(DATA!I4425),DATA!I4425,"n/a")</f>
        <v>6.4580000000000002E-3</v>
      </c>
      <c r="G3608" s="89">
        <f>+IF(ISNUMBER(DATA!J4425),DATA!J4425,"n/a")</f>
        <v>4.0182409999999997</v>
      </c>
      <c r="H3608" s="79">
        <f>+IF(ISNUMBER(DATA!K4425),DATA!K4425,"n/a")</f>
        <v>-2.5144E-2</v>
      </c>
      <c r="I3608" s="89">
        <f>+IF(ISNUMBER(DATA!L4425),DATA!L4425,"n/a")</f>
        <v>4.0625450000000001</v>
      </c>
      <c r="J3608" s="79">
        <f>+IF(ISNUMBER(DATA!M4425),DATA!M4425,"n/a")</f>
        <v>-2.4584999999999999E-2</v>
      </c>
      <c r="K3608" s="89">
        <f>+IF(ISNUMBER(DATA!N4425),DATA!N4425,"n/a")</f>
        <v>4.033239</v>
      </c>
      <c r="L3608" s="79">
        <f>+IF(ISNUMBER(DATA!O4425),DATA!O4425,"n/a")</f>
        <v>-3.4854000000000003E-2</v>
      </c>
      <c r="M3608" s="68"/>
      <c r="N3608" s="68"/>
      <c r="O3608" s="68"/>
      <c r="P3608" s="68"/>
      <c r="Q3608" s="68"/>
      <c r="S3608" s="72"/>
      <c r="U3608" s="72"/>
      <c r="W3608" s="72"/>
      <c r="Y3608" s="72"/>
    </row>
    <row r="3609" spans="1:25" s="71" customFormat="1" x14ac:dyDescent="0.2">
      <c r="A3609" s="68" t="s">
        <v>27</v>
      </c>
      <c r="B3609" s="68" t="s">
        <v>24</v>
      </c>
      <c r="C3609" s="68" t="s">
        <v>10</v>
      </c>
      <c r="D3609" s="68" t="s">
        <v>310</v>
      </c>
      <c r="E3609" s="89">
        <f>+IF(ISNUMBER(DATA!H4426),DATA!H4426,"n/a")</f>
        <v>4.4523099999999998</v>
      </c>
      <c r="F3609" s="79">
        <f>+IF(ISNUMBER(DATA!I4426),DATA!I4426,"n/a")</f>
        <v>-1.1734E-2</v>
      </c>
      <c r="G3609" s="89">
        <f>+IF(ISNUMBER(DATA!J4426),DATA!J4426,"n/a")</f>
        <v>4.4958590000000003</v>
      </c>
      <c r="H3609" s="79">
        <f>+IF(ISNUMBER(DATA!K4426),DATA!K4426,"n/a")</f>
        <v>1.3101E-2</v>
      </c>
      <c r="I3609" s="89">
        <f>+IF(ISNUMBER(DATA!L4426),DATA!L4426,"n/a")</f>
        <v>4.3624790000000004</v>
      </c>
      <c r="J3609" s="79">
        <f>+IF(ISNUMBER(DATA!M4426),DATA!M4426,"n/a")</f>
        <v>1.5999999999999999E-5</v>
      </c>
      <c r="K3609" s="89">
        <f>+IF(ISNUMBER(DATA!N4426),DATA!N4426,"n/a")</f>
        <v>4.3196969999999997</v>
      </c>
      <c r="L3609" s="79">
        <f>+IF(ISNUMBER(DATA!O4426),DATA!O4426,"n/a")</f>
        <v>-2.8112000000000002E-2</v>
      </c>
      <c r="M3609" s="68"/>
      <c r="N3609" s="68"/>
      <c r="O3609" s="68"/>
      <c r="P3609" s="68"/>
      <c r="Q3609" s="68"/>
      <c r="S3609" s="72"/>
      <c r="U3609" s="72"/>
      <c r="W3609" s="72"/>
      <c r="Y3609" s="72"/>
    </row>
    <row r="3610" spans="1:25" s="71" customFormat="1" x14ac:dyDescent="0.2">
      <c r="A3610" s="68" t="s">
        <v>27</v>
      </c>
      <c r="B3610" s="68" t="s">
        <v>24</v>
      </c>
      <c r="C3610" s="68" t="s">
        <v>10</v>
      </c>
      <c r="D3610" s="68" t="s">
        <v>311</v>
      </c>
      <c r="E3610" s="89">
        <f>+IF(ISNUMBER(DATA!H4427),DATA!H4427,"n/a")</f>
        <v>3.8036400000000001</v>
      </c>
      <c r="F3610" s="79">
        <f>+IF(ISNUMBER(DATA!I4427),DATA!I4427,"n/a")</f>
        <v>-2.5700000000000001E-2</v>
      </c>
      <c r="G3610" s="89">
        <f>+IF(ISNUMBER(DATA!J4427),DATA!J4427,"n/a")</f>
        <v>3.729778</v>
      </c>
      <c r="H3610" s="79">
        <f>+IF(ISNUMBER(DATA!K4427),DATA!K4427,"n/a")</f>
        <v>-4.7719999999999999E-2</v>
      </c>
      <c r="I3610" s="89">
        <f>+IF(ISNUMBER(DATA!L4427),DATA!L4427,"n/a")</f>
        <v>3.7219660000000001</v>
      </c>
      <c r="J3610" s="79">
        <f>+IF(ISNUMBER(DATA!M4427),DATA!M4427,"n/a")</f>
        <v>-7.5527999999999998E-2</v>
      </c>
      <c r="K3610" s="89">
        <f>+IF(ISNUMBER(DATA!N4427),DATA!N4427,"n/a")</f>
        <v>3.8529620000000002</v>
      </c>
      <c r="L3610" s="79">
        <f>+IF(ISNUMBER(DATA!O4427),DATA!O4427,"n/a")</f>
        <v>-7.2900000000000006E-2</v>
      </c>
      <c r="M3610" s="68"/>
      <c r="N3610" s="68"/>
      <c r="O3610" s="68"/>
      <c r="P3610" s="68"/>
      <c r="Q3610" s="68"/>
      <c r="S3610" s="72"/>
      <c r="U3610" s="72"/>
      <c r="W3610" s="72"/>
      <c r="Y3610" s="72"/>
    </row>
    <row r="3611" spans="1:25" s="71" customFormat="1" x14ac:dyDescent="0.2">
      <c r="A3611" s="68" t="s">
        <v>27</v>
      </c>
      <c r="B3611" s="68" t="s">
        <v>24</v>
      </c>
      <c r="C3611" s="68" t="s">
        <v>10</v>
      </c>
      <c r="D3611" s="68" t="s">
        <v>312</v>
      </c>
      <c r="E3611" s="89">
        <f>+IF(ISNUMBER(DATA!H4428),DATA!H4428,"n/a")</f>
        <v>4.2186979999999998</v>
      </c>
      <c r="F3611" s="79">
        <f>+IF(ISNUMBER(DATA!I4428),DATA!I4428,"n/a")</f>
        <v>-0.16645499999999999</v>
      </c>
      <c r="G3611" s="89">
        <f>+IF(ISNUMBER(DATA!J4428),DATA!J4428,"n/a")</f>
        <v>4.3776710000000003</v>
      </c>
      <c r="H3611" s="79">
        <f>+IF(ISNUMBER(DATA!K4428),DATA!K4428,"n/a")</f>
        <v>-0.13052800000000001</v>
      </c>
      <c r="I3611" s="89">
        <f>+IF(ISNUMBER(DATA!L4428),DATA!L4428,"n/a")</f>
        <v>4.3258749999999999</v>
      </c>
      <c r="J3611" s="79">
        <f>+IF(ISNUMBER(DATA!M4428),DATA!M4428,"n/a")</f>
        <v>-0.12317</v>
      </c>
      <c r="K3611" s="89">
        <f>+IF(ISNUMBER(DATA!N4428),DATA!N4428,"n/a")</f>
        <v>4.5158259999999997</v>
      </c>
      <c r="L3611" s="79">
        <f>+IF(ISNUMBER(DATA!O4428),DATA!O4428,"n/a")</f>
        <v>-9.7643999999999995E-2</v>
      </c>
      <c r="M3611" s="68"/>
      <c r="N3611" s="68"/>
      <c r="O3611" s="68"/>
      <c r="P3611" s="68"/>
      <c r="Q3611" s="68"/>
      <c r="S3611" s="72"/>
      <c r="U3611" s="72"/>
      <c r="W3611" s="72"/>
      <c r="Y3611" s="72"/>
    </row>
    <row r="3612" spans="1:25" s="71" customFormat="1" x14ac:dyDescent="0.2">
      <c r="A3612" s="68" t="s">
        <v>27</v>
      </c>
      <c r="B3612" s="68" t="s">
        <v>24</v>
      </c>
      <c r="C3612" s="68" t="s">
        <v>10</v>
      </c>
      <c r="D3612" s="68" t="s">
        <v>313</v>
      </c>
      <c r="E3612" s="89">
        <f>+IF(ISNUMBER(DATA!H4429),DATA!H4429,"n/a")</f>
        <v>4.5814069999999996</v>
      </c>
      <c r="F3612" s="79">
        <f>+IF(ISNUMBER(DATA!I4429),DATA!I4429,"n/a")</f>
        <v>1.635E-3</v>
      </c>
      <c r="G3612" s="89">
        <f>+IF(ISNUMBER(DATA!J4429),DATA!J4429,"n/a")</f>
        <v>4.4295540000000004</v>
      </c>
      <c r="H3612" s="79">
        <f>+IF(ISNUMBER(DATA!K4429),DATA!K4429,"n/a")</f>
        <v>3.3419999999999999E-3</v>
      </c>
      <c r="I3612" s="89">
        <f>+IF(ISNUMBER(DATA!L4429),DATA!L4429,"n/a")</f>
        <v>4.4545139999999996</v>
      </c>
      <c r="J3612" s="79">
        <f>+IF(ISNUMBER(DATA!M4429),DATA!M4429,"n/a")</f>
        <v>-7.535E-3</v>
      </c>
      <c r="K3612" s="89">
        <f>+IF(ISNUMBER(DATA!N4429),DATA!N4429,"n/a")</f>
        <v>4.4402710000000001</v>
      </c>
      <c r="L3612" s="79">
        <f>+IF(ISNUMBER(DATA!O4429),DATA!O4429,"n/a")</f>
        <v>5.4980000000000003E-3</v>
      </c>
      <c r="M3612" s="68"/>
      <c r="N3612" s="68"/>
      <c r="O3612" s="68"/>
      <c r="P3612" s="68"/>
      <c r="Q3612" s="68"/>
      <c r="S3612" s="72"/>
      <c r="U3612" s="72"/>
      <c r="W3612" s="72"/>
      <c r="Y3612" s="72"/>
    </row>
    <row r="3613" spans="1:25" s="71" customFormat="1" x14ac:dyDescent="0.2">
      <c r="A3613" s="68" t="s">
        <v>27</v>
      </c>
      <c r="B3613" s="68" t="s">
        <v>24</v>
      </c>
      <c r="C3613" s="68" t="s">
        <v>10</v>
      </c>
      <c r="D3613" s="68" t="s">
        <v>314</v>
      </c>
      <c r="E3613" s="89">
        <f>+IF(ISNUMBER(DATA!H4430),DATA!H4430,"n/a")</f>
        <v>3.320268</v>
      </c>
      <c r="F3613" s="79">
        <f>+IF(ISNUMBER(DATA!I4430),DATA!I4430,"n/a")</f>
        <v>-7.3776999999999995E-2</v>
      </c>
      <c r="G3613" s="89">
        <f>+IF(ISNUMBER(DATA!J4430),DATA!J4430,"n/a")</f>
        <v>3.296278</v>
      </c>
      <c r="H3613" s="79">
        <f>+IF(ISNUMBER(DATA!K4430),DATA!K4430,"n/a")</f>
        <v>-0.20908199999999999</v>
      </c>
      <c r="I3613" s="89">
        <f>+IF(ISNUMBER(DATA!L4430),DATA!L4430,"n/a")</f>
        <v>3.3118880000000002</v>
      </c>
      <c r="J3613" s="79">
        <f>+IF(ISNUMBER(DATA!M4430),DATA!M4430,"n/a")</f>
        <v>-0.23694399999999999</v>
      </c>
      <c r="K3613" s="89">
        <f>+IF(ISNUMBER(DATA!N4430),DATA!N4430,"n/a")</f>
        <v>3.3282229999999999</v>
      </c>
      <c r="L3613" s="79">
        <f>+IF(ISNUMBER(DATA!O4430),DATA!O4430,"n/a")</f>
        <v>-0.246779</v>
      </c>
      <c r="M3613" s="68"/>
      <c r="N3613" s="68"/>
      <c r="O3613" s="68"/>
      <c r="P3613" s="68"/>
      <c r="Q3613" s="68"/>
      <c r="S3613" s="72"/>
      <c r="U3613" s="72"/>
      <c r="W3613" s="72"/>
      <c r="Y3613" s="72"/>
    </row>
    <row r="3614" spans="1:25" s="71" customFormat="1" x14ac:dyDescent="0.2">
      <c r="A3614" s="68" t="s">
        <v>27</v>
      </c>
      <c r="B3614" s="68" t="s">
        <v>24</v>
      </c>
      <c r="C3614" s="68" t="s">
        <v>10</v>
      </c>
      <c r="D3614" s="68" t="s">
        <v>315</v>
      </c>
      <c r="E3614" s="89">
        <f>+IF(ISNUMBER(DATA!H4431),DATA!H4431,"n/a")</f>
        <v>4.5838210000000004</v>
      </c>
      <c r="F3614" s="79">
        <f>+IF(ISNUMBER(DATA!I4431),DATA!I4431,"n/a")</f>
        <v>4.2626999999999998E-2</v>
      </c>
      <c r="G3614" s="89">
        <f>+IF(ISNUMBER(DATA!J4431),DATA!J4431,"n/a")</f>
        <v>4.676069</v>
      </c>
      <c r="H3614" s="79">
        <f>+IF(ISNUMBER(DATA!K4431),DATA!K4431,"n/a")</f>
        <v>6.0356E-2</v>
      </c>
      <c r="I3614" s="89">
        <f>+IF(ISNUMBER(DATA!L4431),DATA!L4431,"n/a")</f>
        <v>4.5523530000000001</v>
      </c>
      <c r="J3614" s="79">
        <f>+IF(ISNUMBER(DATA!M4431),DATA!M4431,"n/a")</f>
        <v>3.0866000000000001E-2</v>
      </c>
      <c r="K3614" s="89">
        <f>+IF(ISNUMBER(DATA!N4431),DATA!N4431,"n/a")</f>
        <v>4.4050039999999999</v>
      </c>
      <c r="L3614" s="79">
        <f>+IF(ISNUMBER(DATA!O4431),DATA!O4431,"n/a")</f>
        <v>-3.6450000000000003E-2</v>
      </c>
      <c r="M3614" s="68"/>
      <c r="N3614" s="68"/>
      <c r="O3614" s="68"/>
      <c r="P3614" s="68"/>
      <c r="Q3614" s="68"/>
      <c r="S3614" s="72"/>
      <c r="U3614" s="72"/>
      <c r="W3614" s="72"/>
      <c r="Y3614" s="72"/>
    </row>
    <row r="3615" spans="1:25" s="71" customFormat="1" x14ac:dyDescent="0.2">
      <c r="A3615" s="68" t="s">
        <v>27</v>
      </c>
      <c r="B3615" s="68" t="s">
        <v>24</v>
      </c>
      <c r="C3615" s="68" t="s">
        <v>10</v>
      </c>
      <c r="D3615" s="68" t="s">
        <v>316</v>
      </c>
      <c r="E3615" s="89">
        <f>+IF(ISNUMBER(DATA!H4432),DATA!H4432,"n/a")</f>
        <v>4.485614</v>
      </c>
      <c r="F3615" s="79">
        <f>+IF(ISNUMBER(DATA!I4432),DATA!I4432,"n/a")</f>
        <v>3.7969999999999997E-2</v>
      </c>
      <c r="G3615" s="89">
        <f>+IF(ISNUMBER(DATA!J4432),DATA!J4432,"n/a")</f>
        <v>4.504975</v>
      </c>
      <c r="H3615" s="79">
        <f>+IF(ISNUMBER(DATA!K4432),DATA!K4432,"n/a")</f>
        <v>4.7143999999999998E-2</v>
      </c>
      <c r="I3615" s="89">
        <f>+IF(ISNUMBER(DATA!L4432),DATA!L4432,"n/a")</f>
        <v>4.384843</v>
      </c>
      <c r="J3615" s="79">
        <f>+IF(ISNUMBER(DATA!M4432),DATA!M4432,"n/a")</f>
        <v>-2.313E-3</v>
      </c>
      <c r="K3615" s="89">
        <f>+IF(ISNUMBER(DATA!N4432),DATA!N4432,"n/a")</f>
        <v>4.2402240000000004</v>
      </c>
      <c r="L3615" s="79">
        <f>+IF(ISNUMBER(DATA!O4432),DATA!O4432,"n/a")</f>
        <v>-6.9296999999999997E-2</v>
      </c>
      <c r="M3615" s="68"/>
      <c r="N3615" s="68"/>
      <c r="O3615" s="68"/>
      <c r="P3615" s="68"/>
      <c r="Q3615" s="68"/>
      <c r="S3615" s="72"/>
      <c r="U3615" s="72"/>
      <c r="W3615" s="72"/>
      <c r="Y3615" s="72"/>
    </row>
    <row r="3616" spans="1:25" s="71" customFormat="1" x14ac:dyDescent="0.2">
      <c r="A3616" s="68" t="s">
        <v>27</v>
      </c>
      <c r="B3616" s="68" t="s">
        <v>24</v>
      </c>
      <c r="C3616" s="68" t="s">
        <v>10</v>
      </c>
      <c r="D3616" s="68" t="s">
        <v>317</v>
      </c>
      <c r="E3616" s="89">
        <f>+IF(ISNUMBER(DATA!H4433),DATA!H4433,"n/a")</f>
        <v>4.8129530000000003</v>
      </c>
      <c r="F3616" s="79">
        <f>+IF(ISNUMBER(DATA!I4433),DATA!I4433,"n/a")</f>
        <v>-8.7659999999999995E-3</v>
      </c>
      <c r="G3616" s="89">
        <f>+IF(ISNUMBER(DATA!J4433),DATA!J4433,"n/a")</f>
        <v>4.8146630000000004</v>
      </c>
      <c r="H3616" s="79">
        <f>+IF(ISNUMBER(DATA!K4433),DATA!K4433,"n/a")</f>
        <v>1.2999999999999999E-2</v>
      </c>
      <c r="I3616" s="89">
        <f>+IF(ISNUMBER(DATA!L4433),DATA!L4433,"n/a")</f>
        <v>4.7011430000000001</v>
      </c>
      <c r="J3616" s="79">
        <f>+IF(ISNUMBER(DATA!M4433),DATA!M4433,"n/a")</f>
        <v>-2.1746999999999999E-2</v>
      </c>
      <c r="K3616" s="89">
        <f>+IF(ISNUMBER(DATA!N4433),DATA!N4433,"n/a")</f>
        <v>4.6050319999999996</v>
      </c>
      <c r="L3616" s="79">
        <f>+IF(ISNUMBER(DATA!O4433),DATA!O4433,"n/a")</f>
        <v>-7.7216999999999994E-2</v>
      </c>
      <c r="M3616" s="68"/>
      <c r="N3616" s="68"/>
      <c r="O3616" s="68"/>
      <c r="P3616" s="68"/>
      <c r="Q3616" s="68"/>
      <c r="S3616" s="72"/>
      <c r="U3616" s="72"/>
      <c r="W3616" s="72"/>
      <c r="Y3616" s="72"/>
    </row>
    <row r="3617" spans="1:25" s="71" customFormat="1" x14ac:dyDescent="0.2">
      <c r="A3617" s="68" t="s">
        <v>27</v>
      </c>
      <c r="B3617" s="68" t="s">
        <v>24</v>
      </c>
      <c r="C3617" s="68" t="s">
        <v>10</v>
      </c>
      <c r="D3617" s="68" t="s">
        <v>318</v>
      </c>
      <c r="E3617" s="89">
        <f>+IF(ISNUMBER(DATA!H4434),DATA!H4434,"n/a")</f>
        <v>4.9321710000000003</v>
      </c>
      <c r="F3617" s="79">
        <f>+IF(ISNUMBER(DATA!I4434),DATA!I4434,"n/a")</f>
        <v>5.0951000000000003E-2</v>
      </c>
      <c r="G3617" s="89">
        <f>+IF(ISNUMBER(DATA!J4434),DATA!J4434,"n/a")</f>
        <v>5.0477809999999996</v>
      </c>
      <c r="H3617" s="79">
        <f>+IF(ISNUMBER(DATA!K4434),DATA!K4434,"n/a")</f>
        <v>9.604E-2</v>
      </c>
      <c r="I3617" s="89">
        <f>+IF(ISNUMBER(DATA!L4434),DATA!L4434,"n/a")</f>
        <v>4.9427700000000003</v>
      </c>
      <c r="J3617" s="79">
        <f>+IF(ISNUMBER(DATA!M4434),DATA!M4434,"n/a")</f>
        <v>8.8119000000000003E-2</v>
      </c>
      <c r="K3617" s="89">
        <f>+IF(ISNUMBER(DATA!N4434),DATA!N4434,"n/a")</f>
        <v>4.7663770000000003</v>
      </c>
      <c r="L3617" s="79">
        <f>+IF(ISNUMBER(DATA!O4434),DATA!O4434,"n/a")</f>
        <v>5.9847999999999998E-2</v>
      </c>
      <c r="M3617" s="68"/>
      <c r="N3617" s="68"/>
      <c r="O3617" s="68"/>
      <c r="P3617" s="68"/>
      <c r="Q3617" s="68"/>
      <c r="S3617" s="72"/>
      <c r="U3617" s="72"/>
      <c r="W3617" s="72"/>
      <c r="Y3617" s="72"/>
    </row>
    <row r="3618" spans="1:25" s="71" customFormat="1" x14ac:dyDescent="0.2">
      <c r="A3618" s="68" t="s">
        <v>27</v>
      </c>
      <c r="B3618" s="68" t="s">
        <v>24</v>
      </c>
      <c r="C3618" s="68" t="s">
        <v>10</v>
      </c>
      <c r="D3618" s="68" t="s">
        <v>319</v>
      </c>
      <c r="E3618" s="89">
        <f>+IF(ISNUMBER(DATA!H4435),DATA!H4435,"n/a")</f>
        <v>4.3579990000000004</v>
      </c>
      <c r="F3618" s="79">
        <f>+IF(ISNUMBER(DATA!I4435),DATA!I4435,"n/a")</f>
        <v>-6.0000000000000001E-3</v>
      </c>
      <c r="G3618" s="89">
        <f>+IF(ISNUMBER(DATA!J4435),DATA!J4435,"n/a")</f>
        <v>4.3928039999999999</v>
      </c>
      <c r="H3618" s="79">
        <f>+IF(ISNUMBER(DATA!K4435),DATA!K4435,"n/a")</f>
        <v>3.8219999999999999E-3</v>
      </c>
      <c r="I3618" s="89">
        <f>+IF(ISNUMBER(DATA!L4435),DATA!L4435,"n/a")</f>
        <v>4.3320850000000002</v>
      </c>
      <c r="J3618" s="79">
        <f>+IF(ISNUMBER(DATA!M4435),DATA!M4435,"n/a")</f>
        <v>-8.4539999999999997E-3</v>
      </c>
      <c r="K3618" s="89">
        <f>+IF(ISNUMBER(DATA!N4435),DATA!N4435,"n/a")</f>
        <v>4.3116130000000004</v>
      </c>
      <c r="L3618" s="79">
        <f>+IF(ISNUMBER(DATA!O4435),DATA!O4435,"n/a")</f>
        <v>-2.2754E-2</v>
      </c>
      <c r="M3618" s="68"/>
      <c r="N3618" s="68"/>
      <c r="O3618" s="68"/>
      <c r="P3618" s="68"/>
      <c r="Q3618" s="68"/>
      <c r="S3618" s="72"/>
      <c r="U3618" s="72"/>
      <c r="W3618" s="72"/>
      <c r="Y3618" s="72"/>
    </row>
    <row r="3619" spans="1:25" s="71" customFormat="1" x14ac:dyDescent="0.2">
      <c r="A3619" s="68" t="s">
        <v>27</v>
      </c>
      <c r="B3619" s="68" t="s">
        <v>24</v>
      </c>
      <c r="C3619" s="68" t="s">
        <v>10</v>
      </c>
      <c r="D3619" s="68" t="s">
        <v>320</v>
      </c>
      <c r="E3619" s="89">
        <f>+IF(ISNUMBER(DATA!H4436),DATA!H4436,"n/a")</f>
        <v>4.6009289999999998</v>
      </c>
      <c r="F3619" s="79">
        <f>+IF(ISNUMBER(DATA!I4436),DATA!I4436,"n/a")</f>
        <v>-5.6958000000000002E-2</v>
      </c>
      <c r="G3619" s="89">
        <f>+IF(ISNUMBER(DATA!J4436),DATA!J4436,"n/a")</f>
        <v>4.6448210000000003</v>
      </c>
      <c r="H3619" s="79">
        <f>+IF(ISNUMBER(DATA!K4436),DATA!K4436,"n/a")</f>
        <v>-7.0077E-2</v>
      </c>
      <c r="I3619" s="89">
        <f>+IF(ISNUMBER(DATA!L4436),DATA!L4436,"n/a")</f>
        <v>4.6470880000000001</v>
      </c>
      <c r="J3619" s="79">
        <f>+IF(ISNUMBER(DATA!M4436),DATA!M4436,"n/a")</f>
        <v>-8.5982000000000003E-2</v>
      </c>
      <c r="K3619" s="89">
        <f>+IF(ISNUMBER(DATA!N4436),DATA!N4436,"n/a")</f>
        <v>4.7698799999999997</v>
      </c>
      <c r="L3619" s="79">
        <f>+IF(ISNUMBER(DATA!O4436),DATA!O4436,"n/a")</f>
        <v>-6.8376999999999993E-2</v>
      </c>
      <c r="M3619" s="68"/>
      <c r="N3619" s="68"/>
      <c r="O3619" s="68"/>
      <c r="P3619" s="68"/>
      <c r="Q3619" s="68"/>
      <c r="S3619" s="72"/>
      <c r="U3619" s="72"/>
      <c r="W3619" s="72"/>
      <c r="Y3619" s="72"/>
    </row>
    <row r="3620" spans="1:25" s="71" customFormat="1" x14ac:dyDescent="0.2">
      <c r="A3620" s="68" t="s">
        <v>27</v>
      </c>
      <c r="B3620" s="68" t="s">
        <v>24</v>
      </c>
      <c r="C3620" s="68" t="s">
        <v>10</v>
      </c>
      <c r="D3620" s="68" t="s">
        <v>321</v>
      </c>
      <c r="E3620" s="89">
        <f>+IF(ISNUMBER(DATA!H4437),DATA!H4437,"n/a")</f>
        <v>5.5635029999999999</v>
      </c>
      <c r="F3620" s="79">
        <f>+IF(ISNUMBER(DATA!I4437),DATA!I4437,"n/a")</f>
        <v>0.12808700000000001</v>
      </c>
      <c r="G3620" s="89">
        <f>+IF(ISNUMBER(DATA!J4437),DATA!J4437,"n/a")</f>
        <v>5.9207580000000002</v>
      </c>
      <c r="H3620" s="79">
        <f>+IF(ISNUMBER(DATA!K4437),DATA!K4437,"n/a")</f>
        <v>0.16247800000000001</v>
      </c>
      <c r="I3620" s="89">
        <f>+IF(ISNUMBER(DATA!L4437),DATA!L4437,"n/a")</f>
        <v>5.9563040000000003</v>
      </c>
      <c r="J3620" s="79">
        <f>+IF(ISNUMBER(DATA!M4437),DATA!M4437,"n/a")</f>
        <v>0.15900300000000001</v>
      </c>
      <c r="K3620" s="89">
        <f>+IF(ISNUMBER(DATA!N4437),DATA!N4437,"n/a")</f>
        <v>5.6263420000000002</v>
      </c>
      <c r="L3620" s="79">
        <f>+IF(ISNUMBER(DATA!O4437),DATA!O4437,"n/a")</f>
        <v>0.11067100000000001</v>
      </c>
      <c r="M3620" s="68"/>
      <c r="N3620" s="68"/>
      <c r="O3620" s="68"/>
      <c r="P3620" s="68"/>
      <c r="Q3620" s="68"/>
      <c r="S3620" s="72"/>
      <c r="U3620" s="72"/>
      <c r="W3620" s="72"/>
      <c r="Y3620" s="72"/>
    </row>
    <row r="3621" spans="1:25" s="71" customFormat="1" x14ac:dyDescent="0.2">
      <c r="A3621" s="68" t="s">
        <v>27</v>
      </c>
      <c r="B3621" s="68" t="s">
        <v>24</v>
      </c>
      <c r="C3621" s="68" t="s">
        <v>10</v>
      </c>
      <c r="D3621" s="68" t="s">
        <v>322</v>
      </c>
      <c r="E3621" s="89">
        <f>+IF(ISNUMBER(DATA!H4438),DATA!H4438,"n/a")</f>
        <v>3.6737329999999999</v>
      </c>
      <c r="F3621" s="79">
        <f>+IF(ISNUMBER(DATA!I4438),DATA!I4438,"n/a")</f>
        <v>-1.0253E-2</v>
      </c>
      <c r="G3621" s="89">
        <f>+IF(ISNUMBER(DATA!J4438),DATA!J4438,"n/a")</f>
        <v>3.6406520000000002</v>
      </c>
      <c r="H3621" s="79">
        <f>+IF(ISNUMBER(DATA!K4438),DATA!K4438,"n/a")</f>
        <v>-5.1364E-2</v>
      </c>
      <c r="I3621" s="89">
        <f>+IF(ISNUMBER(DATA!L4438),DATA!L4438,"n/a")</f>
        <v>3.6591119999999999</v>
      </c>
      <c r="J3621" s="79">
        <f>+IF(ISNUMBER(DATA!M4438),DATA!M4438,"n/a")</f>
        <v>-6.4101000000000005E-2</v>
      </c>
      <c r="K3621" s="89">
        <f>+IF(ISNUMBER(DATA!N4438),DATA!N4438,"n/a")</f>
        <v>3.6628889999999998</v>
      </c>
      <c r="L3621" s="79">
        <f>+IF(ISNUMBER(DATA!O4438),DATA!O4438,"n/a")</f>
        <v>-7.3005E-2</v>
      </c>
      <c r="M3621" s="68"/>
      <c r="N3621" s="68"/>
      <c r="O3621" s="68"/>
      <c r="P3621" s="68"/>
      <c r="Q3621" s="68"/>
      <c r="S3621" s="72"/>
      <c r="U3621" s="72"/>
      <c r="W3621" s="72"/>
      <c r="Y3621" s="72"/>
    </row>
    <row r="3622" spans="1:25" s="71" customFormat="1" x14ac:dyDescent="0.2">
      <c r="A3622" s="68" t="s">
        <v>27</v>
      </c>
      <c r="B3622" s="68" t="s">
        <v>24</v>
      </c>
      <c r="C3622" s="68" t="s">
        <v>10</v>
      </c>
      <c r="D3622" s="68" t="s">
        <v>323</v>
      </c>
      <c r="E3622" s="89">
        <f>+IF(ISNUMBER(DATA!H4439),DATA!H4439,"n/a")</f>
        <v>4.3865809999999996</v>
      </c>
      <c r="F3622" s="79">
        <f>+IF(ISNUMBER(DATA!I4439),DATA!I4439,"n/a")</f>
        <v>-1.792E-3</v>
      </c>
      <c r="G3622" s="89">
        <f>+IF(ISNUMBER(DATA!J4439),DATA!J4439,"n/a")</f>
        <v>4.3134059999999996</v>
      </c>
      <c r="H3622" s="79">
        <f>+IF(ISNUMBER(DATA!K4439),DATA!K4439,"n/a")</f>
        <v>-1.9807000000000002E-2</v>
      </c>
      <c r="I3622" s="89">
        <f>+IF(ISNUMBER(DATA!L4439),DATA!L4439,"n/a")</f>
        <v>4.3727080000000003</v>
      </c>
      <c r="J3622" s="79">
        <f>+IF(ISNUMBER(DATA!M4439),DATA!M4439,"n/a")</f>
        <v>-1.9300999999999999E-2</v>
      </c>
      <c r="K3622" s="89">
        <f>+IF(ISNUMBER(DATA!N4439),DATA!N4439,"n/a")</f>
        <v>4.4240849999999998</v>
      </c>
      <c r="L3622" s="79">
        <f>+IF(ISNUMBER(DATA!O4439),DATA!O4439,"n/a")</f>
        <v>-1.6206999999999999E-2</v>
      </c>
      <c r="M3622" s="68"/>
      <c r="N3622" s="68"/>
      <c r="O3622" s="68"/>
      <c r="P3622" s="68"/>
      <c r="Q3622" s="68"/>
      <c r="S3622" s="72"/>
      <c r="U3622" s="72"/>
      <c r="W3622" s="72"/>
      <c r="Y3622" s="72"/>
    </row>
    <row r="3623" spans="1:25" s="71" customFormat="1" x14ac:dyDescent="0.2">
      <c r="A3623" s="68" t="s">
        <v>27</v>
      </c>
      <c r="B3623" s="68" t="s">
        <v>24</v>
      </c>
      <c r="C3623" s="68" t="s">
        <v>10</v>
      </c>
      <c r="D3623" s="68" t="s">
        <v>324</v>
      </c>
      <c r="E3623" s="89">
        <f>+IF(ISNUMBER(DATA!H4440),DATA!H4440,"n/a")</f>
        <v>4.5688579999999996</v>
      </c>
      <c r="F3623" s="79">
        <f>+IF(ISNUMBER(DATA!I4440),DATA!I4440,"n/a")</f>
        <v>-5.6557000000000003E-2</v>
      </c>
      <c r="G3623" s="89">
        <f>+IF(ISNUMBER(DATA!J4440),DATA!J4440,"n/a")</f>
        <v>4.6391070000000001</v>
      </c>
      <c r="H3623" s="79">
        <f>+IF(ISNUMBER(DATA!K4440),DATA!K4440,"n/a")</f>
        <v>9.7350000000000006E-3</v>
      </c>
      <c r="I3623" s="89">
        <f>+IF(ISNUMBER(DATA!L4440),DATA!L4440,"n/a")</f>
        <v>4.3056039999999998</v>
      </c>
      <c r="J3623" s="79">
        <f>+IF(ISNUMBER(DATA!M4440),DATA!M4440,"n/a")</f>
        <v>-2.8927000000000001E-2</v>
      </c>
      <c r="K3623" s="89">
        <f>+IF(ISNUMBER(DATA!N4440),DATA!N4440,"n/a")</f>
        <v>4.3424420000000001</v>
      </c>
      <c r="L3623" s="79">
        <f>+IF(ISNUMBER(DATA!O4440),DATA!O4440,"n/a")</f>
        <v>-3.3680000000000002E-2</v>
      </c>
      <c r="M3623" s="68"/>
      <c r="N3623" s="68"/>
      <c r="O3623" s="68"/>
      <c r="P3623" s="68"/>
      <c r="Q3623" s="68"/>
      <c r="S3623" s="72"/>
      <c r="U3623" s="72"/>
      <c r="W3623" s="72"/>
      <c r="Y3623" s="72"/>
    </row>
    <row r="3624" spans="1:25" s="71" customFormat="1" x14ac:dyDescent="0.2">
      <c r="A3624" s="68" t="s">
        <v>27</v>
      </c>
      <c r="B3624" s="68" t="s">
        <v>24</v>
      </c>
      <c r="C3624" s="68" t="s">
        <v>10</v>
      </c>
      <c r="D3624" s="68" t="s">
        <v>325</v>
      </c>
      <c r="E3624" s="89">
        <f>+IF(ISNUMBER(DATA!H4441),DATA!H4441,"n/a")</f>
        <v>4.187964</v>
      </c>
      <c r="F3624" s="79">
        <f>+IF(ISNUMBER(DATA!I4441),DATA!I4441,"n/a")</f>
        <v>2.4201E-2</v>
      </c>
      <c r="G3624" s="89">
        <f>+IF(ISNUMBER(DATA!J4441),DATA!J4441,"n/a")</f>
        <v>4.0280379999999996</v>
      </c>
      <c r="H3624" s="79">
        <f>+IF(ISNUMBER(DATA!K4441),DATA!K4441,"n/a")</f>
        <v>-1.4645E-2</v>
      </c>
      <c r="I3624" s="89">
        <f>+IF(ISNUMBER(DATA!L4441),DATA!L4441,"n/a")</f>
        <v>4.0471399999999997</v>
      </c>
      <c r="J3624" s="79">
        <f>+IF(ISNUMBER(DATA!M4441),DATA!M4441,"n/a")</f>
        <v>-1.6937000000000001E-2</v>
      </c>
      <c r="K3624" s="89">
        <f>+IF(ISNUMBER(DATA!N4441),DATA!N4441,"n/a")</f>
        <v>4.0071070000000004</v>
      </c>
      <c r="L3624" s="79">
        <f>+IF(ISNUMBER(DATA!O4441),DATA!O4441,"n/a")</f>
        <v>-3.024E-2</v>
      </c>
      <c r="M3624" s="68"/>
      <c r="N3624" s="68"/>
      <c r="O3624" s="68"/>
      <c r="P3624" s="68"/>
      <c r="Q3624" s="68"/>
      <c r="S3624" s="72"/>
      <c r="U3624" s="72"/>
      <c r="W3624" s="72"/>
      <c r="Y3624" s="72"/>
    </row>
    <row r="3625" spans="1:25" s="71" customFormat="1" x14ac:dyDescent="0.2">
      <c r="A3625" s="68" t="s">
        <v>27</v>
      </c>
      <c r="B3625" s="68" t="s">
        <v>24</v>
      </c>
      <c r="C3625" s="68" t="s">
        <v>10</v>
      </c>
      <c r="D3625" s="68" t="s">
        <v>351</v>
      </c>
      <c r="E3625" s="89">
        <f>+IF(ISNUMBER(DATA!H4442),DATA!H4442,"n/a")</f>
        <v>4.4537040000000001</v>
      </c>
      <c r="F3625" s="79">
        <f>+IF(ISNUMBER(DATA!I4442),DATA!I4442,"n/a")</f>
        <v>3.7974000000000001E-2</v>
      </c>
      <c r="G3625" s="89">
        <f>+IF(ISNUMBER(DATA!J4442),DATA!J4442,"n/a")</f>
        <v>4.3219729999999998</v>
      </c>
      <c r="H3625" s="79">
        <f>+IF(ISNUMBER(DATA!K4442),DATA!K4442,"n/a")</f>
        <v>1.9030999999999999E-2</v>
      </c>
      <c r="I3625" s="89">
        <f>+IF(ISNUMBER(DATA!L4442),DATA!L4442,"n/a")</f>
        <v>4.1879850000000003</v>
      </c>
      <c r="J3625" s="79">
        <f>+IF(ISNUMBER(DATA!M4442),DATA!M4442,"n/a")</f>
        <v>-1.2283000000000001E-2</v>
      </c>
      <c r="K3625" s="89">
        <f>+IF(ISNUMBER(DATA!N4442),DATA!N4442,"n/a")</f>
        <v>4.1509669999999996</v>
      </c>
      <c r="L3625" s="79">
        <f>+IF(ISNUMBER(DATA!O4442),DATA!O4442,"n/a")</f>
        <v>-2.6858E-2</v>
      </c>
      <c r="M3625" s="68"/>
      <c r="N3625" s="68"/>
      <c r="O3625" s="68"/>
      <c r="P3625" s="68"/>
      <c r="Q3625" s="68"/>
      <c r="S3625" s="72"/>
      <c r="U3625" s="72"/>
      <c r="W3625" s="72"/>
      <c r="Y3625" s="72"/>
    </row>
    <row r="3626" spans="1:25" s="71" customFormat="1" x14ac:dyDescent="0.2">
      <c r="A3626" s="68" t="s">
        <v>27</v>
      </c>
      <c r="B3626" s="68" t="s">
        <v>24</v>
      </c>
      <c r="C3626" s="68" t="s">
        <v>10</v>
      </c>
      <c r="D3626" s="68" t="s">
        <v>352</v>
      </c>
      <c r="E3626" s="89">
        <f>+IF(ISNUMBER(DATA!H4443),DATA!H4443,"n/a")</f>
        <v>2.9649480000000001</v>
      </c>
      <c r="F3626" s="79">
        <f>+IF(ISNUMBER(DATA!I4443),DATA!I4443,"n/a")</f>
        <v>-0.38126100000000002</v>
      </c>
      <c r="G3626" s="89">
        <f>+IF(ISNUMBER(DATA!J4443),DATA!J4443,"n/a")</f>
        <v>3.028349</v>
      </c>
      <c r="H3626" s="79">
        <f>+IF(ISNUMBER(DATA!K4443),DATA!K4443,"n/a")</f>
        <v>-0.366481</v>
      </c>
      <c r="I3626" s="89">
        <f>+IF(ISNUMBER(DATA!L4443),DATA!L4443,"n/a")</f>
        <v>3.0038819999999999</v>
      </c>
      <c r="J3626" s="79">
        <f>+IF(ISNUMBER(DATA!M4443),DATA!M4443,"n/a")</f>
        <v>-0.36269000000000001</v>
      </c>
      <c r="K3626" s="89">
        <f>+IF(ISNUMBER(DATA!N4443),DATA!N4443,"n/a")</f>
        <v>3.1115819999999998</v>
      </c>
      <c r="L3626" s="79">
        <f>+IF(ISNUMBER(DATA!O4443),DATA!O4443,"n/a")</f>
        <v>-0.33959899999999998</v>
      </c>
      <c r="M3626" s="68"/>
      <c r="N3626" s="68"/>
      <c r="O3626" s="68"/>
      <c r="P3626" s="68"/>
      <c r="Q3626" s="68"/>
      <c r="S3626" s="72"/>
      <c r="U3626" s="72"/>
      <c r="W3626" s="72"/>
      <c r="Y3626" s="72"/>
    </row>
    <row r="3627" spans="1:25" x14ac:dyDescent="0.2">
      <c r="E3627" s="102"/>
      <c r="F3627" s="104"/>
      <c r="G3627" s="102"/>
      <c r="H3627" s="104"/>
      <c r="I3627" s="102"/>
      <c r="J3627" s="104"/>
      <c r="K3627" s="102"/>
      <c r="L3627" s="104"/>
    </row>
    <row r="3628" spans="1:25" s="71" customFormat="1" x14ac:dyDescent="0.2">
      <c r="A3628" s="68" t="s">
        <v>27</v>
      </c>
      <c r="B3628" s="68" t="s">
        <v>24</v>
      </c>
      <c r="C3628" s="68" t="s">
        <v>26</v>
      </c>
      <c r="D3628" s="68" t="s">
        <v>278</v>
      </c>
      <c r="E3628" s="89">
        <f>+IF(ISNUMBER(DATA!H4453),DATA!H4453,"n/a")</f>
        <v>3.1518980000000001</v>
      </c>
      <c r="F3628" s="79">
        <f>+IF(ISNUMBER(DATA!I4453),DATA!I4453,"n/a")</f>
        <v>-3.4190000000000002E-3</v>
      </c>
      <c r="G3628" s="89">
        <f>+IF(ISNUMBER(DATA!J4453),DATA!J4453,"n/a")</f>
        <v>2.9295990000000001</v>
      </c>
      <c r="H3628" s="79">
        <f>+IF(ISNUMBER(DATA!K4453),DATA!K4453,"n/a")</f>
        <v>-4.7914999999999999E-2</v>
      </c>
      <c r="I3628" s="89">
        <f>+IF(ISNUMBER(DATA!L4453),DATA!L4453,"n/a")</f>
        <v>2.9682430000000002</v>
      </c>
      <c r="J3628" s="79">
        <f>+IF(ISNUMBER(DATA!M4453),DATA!M4453,"n/a")</f>
        <v>3.8727999999999999E-2</v>
      </c>
      <c r="K3628" s="89">
        <f>+IF(ISNUMBER(DATA!N4453),DATA!N4453,"n/a")</f>
        <v>3.0059450000000001</v>
      </c>
      <c r="L3628" s="79">
        <f>+IF(ISNUMBER(DATA!O4453),DATA!O4453,"n/a")</f>
        <v>5.3539999999999997E-2</v>
      </c>
      <c r="M3628" s="68"/>
      <c r="N3628" s="68"/>
      <c r="O3628" s="68"/>
      <c r="P3628" s="68"/>
      <c r="Q3628" s="68"/>
      <c r="S3628" s="72"/>
      <c r="U3628" s="72"/>
      <c r="W3628" s="72"/>
      <c r="Y3628" s="72"/>
    </row>
    <row r="3629" spans="1:25" s="71" customFormat="1" x14ac:dyDescent="0.2">
      <c r="A3629" s="68" t="s">
        <v>27</v>
      </c>
      <c r="B3629" s="68" t="s">
        <v>24</v>
      </c>
      <c r="C3629" s="68" t="s">
        <v>26</v>
      </c>
      <c r="D3629" s="68" t="s">
        <v>279</v>
      </c>
      <c r="E3629" s="89">
        <f>+IF(ISNUMBER(DATA!H4454),DATA!H4454,"n/a")</f>
        <v>2.3036029999999998</v>
      </c>
      <c r="F3629" s="79">
        <f>+IF(ISNUMBER(DATA!I4454),DATA!I4454,"n/a")</f>
        <v>9.3950000000000006E-3</v>
      </c>
      <c r="G3629" s="89">
        <f>+IF(ISNUMBER(DATA!J4454),DATA!J4454,"n/a")</f>
        <v>2.2682739999999999</v>
      </c>
      <c r="H3629" s="79">
        <f>+IF(ISNUMBER(DATA!K4454),DATA!K4454,"n/a")</f>
        <v>-1.3351999999999999E-2</v>
      </c>
      <c r="I3629" s="89">
        <f>+IF(ISNUMBER(DATA!L4454),DATA!L4454,"n/a")</f>
        <v>2.360436</v>
      </c>
      <c r="J3629" s="79">
        <f>+IF(ISNUMBER(DATA!M4454),DATA!M4454,"n/a")</f>
        <v>3.1217999999999999E-2</v>
      </c>
      <c r="K3629" s="89">
        <f>+IF(ISNUMBER(DATA!N4454),DATA!N4454,"n/a")</f>
        <v>2.4031739999999999</v>
      </c>
      <c r="L3629" s="79">
        <f>+IF(ISNUMBER(DATA!O4454),DATA!O4454,"n/a")</f>
        <v>5.7196999999999998E-2</v>
      </c>
      <c r="M3629" s="68"/>
      <c r="N3629" s="68"/>
      <c r="O3629" s="68"/>
      <c r="P3629" s="68"/>
      <c r="Q3629" s="68"/>
      <c r="S3629" s="72"/>
      <c r="U3629" s="72"/>
      <c r="W3629" s="72"/>
      <c r="Y3629" s="72"/>
    </row>
    <row r="3630" spans="1:25" s="71" customFormat="1" x14ac:dyDescent="0.2">
      <c r="A3630" s="68" t="s">
        <v>27</v>
      </c>
      <c r="B3630" s="68" t="s">
        <v>24</v>
      </c>
      <c r="C3630" s="68" t="s">
        <v>26</v>
      </c>
      <c r="D3630" s="68" t="s">
        <v>280</v>
      </c>
      <c r="E3630" s="89">
        <f>+IF(ISNUMBER(DATA!H4455),DATA!H4455,"n/a")</f>
        <v>2.3355830000000002</v>
      </c>
      <c r="F3630" s="79">
        <f>+IF(ISNUMBER(DATA!I4455),DATA!I4455,"n/a")</f>
        <v>8.0338999999999994E-2</v>
      </c>
      <c r="G3630" s="89">
        <f>+IF(ISNUMBER(DATA!J4455),DATA!J4455,"n/a")</f>
        <v>2.3327119999999999</v>
      </c>
      <c r="H3630" s="79">
        <f>+IF(ISNUMBER(DATA!K4455),DATA!K4455,"n/a")</f>
        <v>9.1929999999999998E-2</v>
      </c>
      <c r="I3630" s="89">
        <f>+IF(ISNUMBER(DATA!L4455),DATA!L4455,"n/a")</f>
        <v>2.3442409999999998</v>
      </c>
      <c r="J3630" s="79">
        <f>+IF(ISNUMBER(DATA!M4455),DATA!M4455,"n/a")</f>
        <v>9.2046000000000003E-2</v>
      </c>
      <c r="K3630" s="89">
        <f>+IF(ISNUMBER(DATA!N4455),DATA!N4455,"n/a")</f>
        <v>2.237762</v>
      </c>
      <c r="L3630" s="79">
        <f>+IF(ISNUMBER(DATA!O4455),DATA!O4455,"n/a")</f>
        <v>5.8141999999999999E-2</v>
      </c>
      <c r="M3630" s="68"/>
      <c r="N3630" s="68"/>
      <c r="O3630" s="68"/>
      <c r="P3630" s="68"/>
      <c r="Q3630" s="68"/>
      <c r="S3630" s="72"/>
      <c r="U3630" s="72"/>
      <c r="W3630" s="72"/>
      <c r="Y3630" s="72"/>
    </row>
    <row r="3631" spans="1:25" s="71" customFormat="1" x14ac:dyDescent="0.2">
      <c r="A3631" s="68" t="s">
        <v>27</v>
      </c>
      <c r="B3631" s="68" t="s">
        <v>24</v>
      </c>
      <c r="C3631" s="68" t="s">
        <v>26</v>
      </c>
      <c r="D3631" s="68" t="s">
        <v>281</v>
      </c>
      <c r="E3631" s="89">
        <f>+IF(ISNUMBER(DATA!H4456),DATA!H4456,"n/a")</f>
        <v>2.3571749999999998</v>
      </c>
      <c r="F3631" s="79">
        <f>+IF(ISNUMBER(DATA!I4456),DATA!I4456,"n/a")</f>
        <v>1.2096000000000001E-2</v>
      </c>
      <c r="G3631" s="89">
        <f>+IF(ISNUMBER(DATA!J4456),DATA!J4456,"n/a")</f>
        <v>2.3238629999999998</v>
      </c>
      <c r="H3631" s="79">
        <f>+IF(ISNUMBER(DATA!K4456),DATA!K4456,"n/a")</f>
        <v>-1.8079999999999999E-3</v>
      </c>
      <c r="I3631" s="89">
        <f>+IF(ISNUMBER(DATA!L4456),DATA!L4456,"n/a")</f>
        <v>2.399098</v>
      </c>
      <c r="J3631" s="79">
        <f>+IF(ISNUMBER(DATA!M4456),DATA!M4456,"n/a")</f>
        <v>5.3104999999999999E-2</v>
      </c>
      <c r="K3631" s="89">
        <f>+IF(ISNUMBER(DATA!N4456),DATA!N4456,"n/a")</f>
        <v>2.4032610000000001</v>
      </c>
      <c r="L3631" s="79">
        <f>+IF(ISNUMBER(DATA!O4456),DATA!O4456,"n/a")</f>
        <v>6.2739000000000003E-2</v>
      </c>
      <c r="M3631" s="68"/>
      <c r="N3631" s="68"/>
      <c r="O3631" s="68"/>
      <c r="P3631" s="68"/>
      <c r="Q3631" s="68"/>
      <c r="S3631" s="72"/>
      <c r="U3631" s="72"/>
      <c r="W3631" s="72"/>
      <c r="Y3631" s="72"/>
    </row>
    <row r="3632" spans="1:25" s="71" customFormat="1" x14ac:dyDescent="0.2">
      <c r="A3632" s="68" t="s">
        <v>27</v>
      </c>
      <c r="B3632" s="68" t="s">
        <v>24</v>
      </c>
      <c r="C3632" s="68" t="s">
        <v>26</v>
      </c>
      <c r="D3632" s="68" t="s">
        <v>282</v>
      </c>
      <c r="E3632" s="89">
        <f>+IF(ISNUMBER(DATA!H4457),DATA!H4457,"n/a")</f>
        <v>2.8981400000000002</v>
      </c>
      <c r="F3632" s="79">
        <f>+IF(ISNUMBER(DATA!I4457),DATA!I4457,"n/a")</f>
        <v>0.12131699999999999</v>
      </c>
      <c r="G3632" s="89">
        <f>+IF(ISNUMBER(DATA!J4457),DATA!J4457,"n/a")</f>
        <v>2.9163399999999999</v>
      </c>
      <c r="H3632" s="79">
        <f>+IF(ISNUMBER(DATA!K4457),DATA!K4457,"n/a")</f>
        <v>0.15928700000000001</v>
      </c>
      <c r="I3632" s="89">
        <f>+IF(ISNUMBER(DATA!L4457),DATA!L4457,"n/a")</f>
        <v>2.8539509999999999</v>
      </c>
      <c r="J3632" s="79">
        <f>+IF(ISNUMBER(DATA!M4457),DATA!M4457,"n/a")</f>
        <v>0.14974999999999999</v>
      </c>
      <c r="K3632" s="89">
        <f>+IF(ISNUMBER(DATA!N4457),DATA!N4457,"n/a")</f>
        <v>2.611586</v>
      </c>
      <c r="L3632" s="79">
        <f>+IF(ISNUMBER(DATA!O4457),DATA!O4457,"n/a")</f>
        <v>7.7660000000000007E-2</v>
      </c>
      <c r="M3632" s="68"/>
      <c r="N3632" s="68"/>
      <c r="O3632" s="68"/>
      <c r="P3632" s="68"/>
      <c r="Q3632" s="68"/>
      <c r="S3632" s="72"/>
      <c r="U3632" s="72"/>
      <c r="W3632" s="72"/>
      <c r="Y3632" s="72"/>
    </row>
    <row r="3633" spans="1:25" s="71" customFormat="1" x14ac:dyDescent="0.2">
      <c r="A3633" s="68" t="s">
        <v>27</v>
      </c>
      <c r="B3633" s="68" t="s">
        <v>24</v>
      </c>
      <c r="C3633" s="68" t="s">
        <v>26</v>
      </c>
      <c r="D3633" s="68" t="s">
        <v>283</v>
      </c>
      <c r="E3633" s="89">
        <f>+IF(ISNUMBER(DATA!H4458),DATA!H4458,"n/a")</f>
        <v>2.3367330000000002</v>
      </c>
      <c r="F3633" s="79">
        <f>+IF(ISNUMBER(DATA!I4458),DATA!I4458,"n/a")</f>
        <v>9.6889999999999997E-3</v>
      </c>
      <c r="G3633" s="89">
        <f>+IF(ISNUMBER(DATA!J4458),DATA!J4458,"n/a")</f>
        <v>2.3363019999999999</v>
      </c>
      <c r="H3633" s="79">
        <f>+IF(ISNUMBER(DATA!K4458),DATA!K4458,"n/a")</f>
        <v>-3.4979999999999998E-3</v>
      </c>
      <c r="I3633" s="89">
        <f>+IF(ISNUMBER(DATA!L4458),DATA!L4458,"n/a")</f>
        <v>2.3361619999999998</v>
      </c>
      <c r="J3633" s="79">
        <f>+IF(ISNUMBER(DATA!M4458),DATA!M4458,"n/a")</f>
        <v>1.8169000000000001E-2</v>
      </c>
      <c r="K3633" s="89">
        <f>+IF(ISNUMBER(DATA!N4458),DATA!N4458,"n/a")</f>
        <v>2.3274119999999998</v>
      </c>
      <c r="L3633" s="79">
        <f>+IF(ISNUMBER(DATA!O4458),DATA!O4458,"n/a")</f>
        <v>3.5492999999999997E-2</v>
      </c>
      <c r="M3633" s="68"/>
      <c r="N3633" s="68"/>
      <c r="O3633" s="68"/>
      <c r="P3633" s="68"/>
      <c r="Q3633" s="68"/>
      <c r="S3633" s="72"/>
      <c r="U3633" s="72"/>
      <c r="W3633" s="72"/>
      <c r="Y3633" s="72"/>
    </row>
    <row r="3634" spans="1:25" s="71" customFormat="1" x14ac:dyDescent="0.2">
      <c r="A3634" s="68" t="s">
        <v>27</v>
      </c>
      <c r="B3634" s="68" t="s">
        <v>24</v>
      </c>
      <c r="C3634" s="68" t="s">
        <v>26</v>
      </c>
      <c r="D3634" s="68" t="s">
        <v>284</v>
      </c>
      <c r="E3634" s="89">
        <f>+IF(ISNUMBER(DATA!H4459),DATA!H4459,"n/a")</f>
        <v>2.6189200000000001</v>
      </c>
      <c r="F3634" s="79">
        <f>+IF(ISNUMBER(DATA!I4459),DATA!I4459,"n/a")</f>
        <v>-7.1209999999999997E-3</v>
      </c>
      <c r="G3634" s="89">
        <f>+IF(ISNUMBER(DATA!J4459),DATA!J4459,"n/a")</f>
        <v>2.7345920000000001</v>
      </c>
      <c r="H3634" s="79">
        <f>+IF(ISNUMBER(DATA!K4459),DATA!K4459,"n/a")</f>
        <v>-9.5589999999999998E-3</v>
      </c>
      <c r="I3634" s="89">
        <f>+IF(ISNUMBER(DATA!L4459),DATA!L4459,"n/a")</f>
        <v>2.7568190000000001</v>
      </c>
      <c r="J3634" s="79">
        <f>+IF(ISNUMBER(DATA!M4459),DATA!M4459,"n/a")</f>
        <v>1.0911000000000001E-2</v>
      </c>
      <c r="K3634" s="89">
        <f>+IF(ISNUMBER(DATA!N4459),DATA!N4459,"n/a")</f>
        <v>2.6953290000000001</v>
      </c>
      <c r="L3634" s="79">
        <f>+IF(ISNUMBER(DATA!O4459),DATA!O4459,"n/a")</f>
        <v>2.9735999999999999E-2</v>
      </c>
      <c r="M3634" s="68"/>
      <c r="N3634" s="68"/>
      <c r="O3634" s="68"/>
      <c r="P3634" s="68"/>
      <c r="Q3634" s="68"/>
      <c r="S3634" s="72"/>
      <c r="U3634" s="72"/>
      <c r="W3634" s="72"/>
      <c r="Y3634" s="72"/>
    </row>
    <row r="3635" spans="1:25" s="71" customFormat="1" x14ac:dyDescent="0.2">
      <c r="A3635" s="68" t="s">
        <v>27</v>
      </c>
      <c r="B3635" s="68" t="s">
        <v>24</v>
      </c>
      <c r="C3635" s="68" t="s">
        <v>26</v>
      </c>
      <c r="D3635" s="68" t="s">
        <v>285</v>
      </c>
      <c r="E3635" s="89">
        <f>+IF(ISNUMBER(DATA!H4460),DATA!H4460,"n/a")</f>
        <v>2.5342009999999999</v>
      </c>
      <c r="F3635" s="79">
        <f>+IF(ISNUMBER(DATA!I4460),DATA!I4460,"n/a")</f>
        <v>4.0106999999999997E-2</v>
      </c>
      <c r="G3635" s="89">
        <f>+IF(ISNUMBER(DATA!J4460),DATA!J4460,"n/a")</f>
        <v>2.5824799999999999</v>
      </c>
      <c r="H3635" s="79">
        <f>+IF(ISNUMBER(DATA!K4460),DATA!K4460,"n/a")</f>
        <v>-1.317E-3</v>
      </c>
      <c r="I3635" s="89">
        <f>+IF(ISNUMBER(DATA!L4460),DATA!L4460,"n/a")</f>
        <v>2.6649590000000001</v>
      </c>
      <c r="J3635" s="79">
        <f>+IF(ISNUMBER(DATA!M4460),DATA!M4460,"n/a")</f>
        <v>1.0387E-2</v>
      </c>
      <c r="K3635" s="89">
        <f>+IF(ISNUMBER(DATA!N4460),DATA!N4460,"n/a")</f>
        <v>2.677467</v>
      </c>
      <c r="L3635" s="79">
        <f>+IF(ISNUMBER(DATA!O4460),DATA!O4460,"n/a")</f>
        <v>1.1698E-2</v>
      </c>
      <c r="M3635" s="68"/>
      <c r="N3635" s="68"/>
      <c r="O3635" s="68"/>
      <c r="P3635" s="68"/>
      <c r="Q3635" s="68"/>
      <c r="S3635" s="72"/>
      <c r="U3635" s="72"/>
      <c r="W3635" s="72"/>
      <c r="Y3635" s="72"/>
    </row>
    <row r="3636" spans="1:25" s="71" customFormat="1" x14ac:dyDescent="0.2">
      <c r="A3636" s="68" t="s">
        <v>27</v>
      </c>
      <c r="B3636" s="68" t="s">
        <v>24</v>
      </c>
      <c r="C3636" s="68" t="s">
        <v>26</v>
      </c>
      <c r="D3636" s="68" t="s">
        <v>286</v>
      </c>
      <c r="E3636" s="89">
        <f>+IF(ISNUMBER(DATA!H4461),DATA!H4461,"n/a")</f>
        <v>2.7023779999999999</v>
      </c>
      <c r="F3636" s="79">
        <f>+IF(ISNUMBER(DATA!I4461),DATA!I4461,"n/a")</f>
        <v>0.20218900000000001</v>
      </c>
      <c r="G3636" s="89">
        <f>+IF(ISNUMBER(DATA!J4461),DATA!J4461,"n/a")</f>
        <v>2.8216199999999998</v>
      </c>
      <c r="H3636" s="79">
        <f>+IF(ISNUMBER(DATA!K4461),DATA!K4461,"n/a")</f>
        <v>0.232435</v>
      </c>
      <c r="I3636" s="89">
        <f>+IF(ISNUMBER(DATA!L4461),DATA!L4461,"n/a")</f>
        <v>2.7029339999999999</v>
      </c>
      <c r="J3636" s="79">
        <f>+IF(ISNUMBER(DATA!M4461),DATA!M4461,"n/a")</f>
        <v>0.18514900000000001</v>
      </c>
      <c r="K3636" s="89">
        <f>+IF(ISNUMBER(DATA!N4461),DATA!N4461,"n/a")</f>
        <v>2.66683</v>
      </c>
      <c r="L3636" s="79">
        <f>+IF(ISNUMBER(DATA!O4461),DATA!O4461,"n/a")</f>
        <v>0.188552</v>
      </c>
      <c r="M3636" s="68"/>
      <c r="N3636" s="68"/>
      <c r="O3636" s="68"/>
      <c r="P3636" s="68"/>
      <c r="Q3636" s="68"/>
      <c r="S3636" s="72"/>
      <c r="U3636" s="72"/>
      <c r="W3636" s="72"/>
      <c r="Y3636" s="72"/>
    </row>
    <row r="3637" spans="1:25" s="71" customFormat="1" x14ac:dyDescent="0.2">
      <c r="A3637" s="68" t="s">
        <v>27</v>
      </c>
      <c r="B3637" s="68" t="s">
        <v>24</v>
      </c>
      <c r="C3637" s="68" t="s">
        <v>26</v>
      </c>
      <c r="D3637" s="68" t="s">
        <v>287</v>
      </c>
      <c r="E3637" s="89">
        <f>+IF(ISNUMBER(DATA!H4462),DATA!H4462,"n/a")</f>
        <v>2.90923</v>
      </c>
      <c r="F3637" s="79">
        <f>+IF(ISNUMBER(DATA!I4462),DATA!I4462,"n/a")</f>
        <v>-1.1950000000000001E-2</v>
      </c>
      <c r="G3637" s="89">
        <f>+IF(ISNUMBER(DATA!J4462),DATA!J4462,"n/a")</f>
        <v>2.8583479999999999</v>
      </c>
      <c r="H3637" s="79">
        <f>+IF(ISNUMBER(DATA!K4462),DATA!K4462,"n/a")</f>
        <v>6.0390000000000001E-3</v>
      </c>
      <c r="I3637" s="89">
        <f>+IF(ISNUMBER(DATA!L4462),DATA!L4462,"n/a")</f>
        <v>2.9098519999999999</v>
      </c>
      <c r="J3637" s="79">
        <f>+IF(ISNUMBER(DATA!M4462),DATA!M4462,"n/a")</f>
        <v>2.9440999999999998E-2</v>
      </c>
      <c r="K3637" s="89">
        <f>+IF(ISNUMBER(DATA!N4462),DATA!N4462,"n/a")</f>
        <v>2.8886259999999999</v>
      </c>
      <c r="L3637" s="79">
        <f>+IF(ISNUMBER(DATA!O4462),DATA!O4462,"n/a")</f>
        <v>6.8909999999999999E-2</v>
      </c>
      <c r="M3637" s="68"/>
      <c r="N3637" s="68"/>
      <c r="O3637" s="68"/>
      <c r="P3637" s="68"/>
      <c r="Q3637" s="68"/>
      <c r="S3637" s="72"/>
      <c r="U3637" s="72"/>
      <c r="W3637" s="72"/>
      <c r="Y3637" s="72"/>
    </row>
    <row r="3638" spans="1:25" s="71" customFormat="1" x14ac:dyDescent="0.2">
      <c r="A3638" s="68" t="s">
        <v>27</v>
      </c>
      <c r="B3638" s="68" t="s">
        <v>24</v>
      </c>
      <c r="C3638" s="68" t="s">
        <v>26</v>
      </c>
      <c r="D3638" s="68" t="s">
        <v>288</v>
      </c>
      <c r="E3638" s="89">
        <f>+IF(ISNUMBER(DATA!H4463),DATA!H4463,"n/a")</f>
        <v>2.4421379999999999</v>
      </c>
      <c r="F3638" s="79">
        <f>+IF(ISNUMBER(DATA!I4463),DATA!I4463,"n/a")</f>
        <v>-1.6372999999999999E-2</v>
      </c>
      <c r="G3638" s="89">
        <f>+IF(ISNUMBER(DATA!J4463),DATA!J4463,"n/a")</f>
        <v>2.397891</v>
      </c>
      <c r="H3638" s="79">
        <f>+IF(ISNUMBER(DATA!K4463),DATA!K4463,"n/a")</f>
        <v>-4.5909999999999999E-2</v>
      </c>
      <c r="I3638" s="89">
        <f>+IF(ISNUMBER(DATA!L4463),DATA!L4463,"n/a")</f>
        <v>2.4395509999999998</v>
      </c>
      <c r="J3638" s="79">
        <f>+IF(ISNUMBER(DATA!M4463),DATA!M4463,"n/a")</f>
        <v>-1.5421000000000001E-2</v>
      </c>
      <c r="K3638" s="89">
        <f>+IF(ISNUMBER(DATA!N4463),DATA!N4463,"n/a")</f>
        <v>2.448051</v>
      </c>
      <c r="L3638" s="79">
        <f>+IF(ISNUMBER(DATA!O4463),DATA!O4463,"n/a")</f>
        <v>2.0441999999999998E-2</v>
      </c>
      <c r="M3638" s="68"/>
      <c r="N3638" s="68"/>
      <c r="O3638" s="68"/>
      <c r="P3638" s="68"/>
      <c r="Q3638" s="68"/>
      <c r="S3638" s="72"/>
      <c r="U3638" s="72"/>
      <c r="W3638" s="72"/>
      <c r="Y3638" s="72"/>
    </row>
    <row r="3639" spans="1:25" s="71" customFormat="1" x14ac:dyDescent="0.2">
      <c r="A3639" s="68" t="s">
        <v>27</v>
      </c>
      <c r="B3639" s="68" t="s">
        <v>24</v>
      </c>
      <c r="C3639" s="68" t="s">
        <v>26</v>
      </c>
      <c r="D3639" s="68" t="s">
        <v>289</v>
      </c>
      <c r="E3639" s="89">
        <f>+IF(ISNUMBER(DATA!H4464),DATA!H4464,"n/a")</f>
        <v>2.9311829999999999</v>
      </c>
      <c r="F3639" s="79">
        <f>+IF(ISNUMBER(DATA!I4464),DATA!I4464,"n/a")</f>
        <v>0.141457</v>
      </c>
      <c r="G3639" s="89">
        <f>+IF(ISNUMBER(DATA!J4464),DATA!J4464,"n/a")</f>
        <v>2.9470019999999999</v>
      </c>
      <c r="H3639" s="79">
        <f>+IF(ISNUMBER(DATA!K4464),DATA!K4464,"n/a")</f>
        <v>0.119339</v>
      </c>
      <c r="I3639" s="89">
        <f>+IF(ISNUMBER(DATA!L4464),DATA!L4464,"n/a")</f>
        <v>2.9326289999999999</v>
      </c>
      <c r="J3639" s="79">
        <f>+IF(ISNUMBER(DATA!M4464),DATA!M4464,"n/a")</f>
        <v>0.113646</v>
      </c>
      <c r="K3639" s="89">
        <f>+IF(ISNUMBER(DATA!N4464),DATA!N4464,"n/a")</f>
        <v>2.8589989999999998</v>
      </c>
      <c r="L3639" s="79">
        <f>+IF(ISNUMBER(DATA!O4464),DATA!O4464,"n/a")</f>
        <v>9.9260000000000001E-2</v>
      </c>
      <c r="M3639" s="68"/>
      <c r="N3639" s="68"/>
      <c r="O3639" s="68"/>
      <c r="P3639" s="68"/>
      <c r="Q3639" s="68"/>
      <c r="S3639" s="72"/>
      <c r="U3639" s="72"/>
      <c r="W3639" s="72"/>
      <c r="Y3639" s="72"/>
    </row>
    <row r="3640" spans="1:25" s="71" customFormat="1" x14ac:dyDescent="0.2">
      <c r="A3640" s="68" t="s">
        <v>27</v>
      </c>
      <c r="B3640" s="68" t="s">
        <v>24</v>
      </c>
      <c r="C3640" s="68" t="s">
        <v>26</v>
      </c>
      <c r="D3640" s="68" t="s">
        <v>290</v>
      </c>
      <c r="E3640" s="89">
        <f>+IF(ISNUMBER(DATA!H4465),DATA!H4465,"n/a")</f>
        <v>2.6250170000000002</v>
      </c>
      <c r="F3640" s="79">
        <f>+IF(ISNUMBER(DATA!I4465),DATA!I4465,"n/a")</f>
        <v>4.0490999999999999E-2</v>
      </c>
      <c r="G3640" s="89">
        <f>+IF(ISNUMBER(DATA!J4465),DATA!J4465,"n/a")</f>
        <v>2.5908639999999998</v>
      </c>
      <c r="H3640" s="79">
        <f>+IF(ISNUMBER(DATA!K4465),DATA!K4465,"n/a")</f>
        <v>1.1454000000000001E-2</v>
      </c>
      <c r="I3640" s="89">
        <f>+IF(ISNUMBER(DATA!L4465),DATA!L4465,"n/a")</f>
        <v>2.5337510000000001</v>
      </c>
      <c r="J3640" s="79">
        <f>+IF(ISNUMBER(DATA!M4465),DATA!M4465,"n/a")</f>
        <v>-1.5247999999999999E-2</v>
      </c>
      <c r="K3640" s="89">
        <f>+IF(ISNUMBER(DATA!N4465),DATA!N4465,"n/a")</f>
        <v>2.5100820000000001</v>
      </c>
      <c r="L3640" s="79">
        <f>+IF(ISNUMBER(DATA!O4465),DATA!O4465,"n/a")</f>
        <v>-1.455E-2</v>
      </c>
      <c r="M3640" s="68"/>
      <c r="N3640" s="68"/>
      <c r="O3640" s="68"/>
      <c r="P3640" s="68"/>
      <c r="Q3640" s="68"/>
      <c r="S3640" s="72"/>
      <c r="U3640" s="72"/>
      <c r="W3640" s="72"/>
      <c r="Y3640" s="72"/>
    </row>
    <row r="3641" spans="1:25" s="71" customFormat="1" x14ac:dyDescent="0.2">
      <c r="A3641" s="68" t="s">
        <v>27</v>
      </c>
      <c r="B3641" s="68" t="s">
        <v>24</v>
      </c>
      <c r="C3641" s="68" t="s">
        <v>26</v>
      </c>
      <c r="D3641" s="68" t="s">
        <v>291</v>
      </c>
      <c r="E3641" s="89">
        <f>+IF(ISNUMBER(DATA!H4466),DATA!H4466,"n/a")</f>
        <v>2.6049820000000001</v>
      </c>
      <c r="F3641" s="79">
        <f>+IF(ISNUMBER(DATA!I4466),DATA!I4466,"n/a")</f>
        <v>1.8797000000000001E-2</v>
      </c>
      <c r="G3641" s="89">
        <f>+IF(ISNUMBER(DATA!J4466),DATA!J4466,"n/a")</f>
        <v>2.6096599999999999</v>
      </c>
      <c r="H3641" s="79">
        <f>+IF(ISNUMBER(DATA!K4466),DATA!K4466,"n/a")</f>
        <v>-4.1939999999999998E-3</v>
      </c>
      <c r="I3641" s="89">
        <f>+IF(ISNUMBER(DATA!L4466),DATA!L4466,"n/a")</f>
        <v>2.6727129999999999</v>
      </c>
      <c r="J3641" s="79">
        <f>+IF(ISNUMBER(DATA!M4466),DATA!M4466,"n/a")</f>
        <v>7.0070000000000002E-3</v>
      </c>
      <c r="K3641" s="89">
        <f>+IF(ISNUMBER(DATA!N4466),DATA!N4466,"n/a")</f>
        <v>2.6781169999999999</v>
      </c>
      <c r="L3641" s="79">
        <f>+IF(ISNUMBER(DATA!O4466),DATA!O4466,"n/a")</f>
        <v>2.6967999999999999E-2</v>
      </c>
      <c r="M3641" s="68"/>
      <c r="N3641" s="68"/>
      <c r="O3641" s="68"/>
      <c r="P3641" s="68"/>
      <c r="Q3641" s="68"/>
      <c r="S3641" s="72"/>
      <c r="U3641" s="72"/>
      <c r="W3641" s="72"/>
      <c r="Y3641" s="72"/>
    </row>
    <row r="3642" spans="1:25" s="71" customFormat="1" x14ac:dyDescent="0.2">
      <c r="A3642" s="68" t="s">
        <v>27</v>
      </c>
      <c r="B3642" s="68" t="s">
        <v>24</v>
      </c>
      <c r="C3642" s="68" t="s">
        <v>26</v>
      </c>
      <c r="D3642" s="68" t="s">
        <v>292</v>
      </c>
      <c r="E3642" s="89">
        <f>+IF(ISNUMBER(DATA!H4467),DATA!H4467,"n/a")</f>
        <v>1.9325840000000001</v>
      </c>
      <c r="F3642" s="79">
        <f>+IF(ISNUMBER(DATA!I4467),DATA!I4467,"n/a")</f>
        <v>-8.1877000000000005E-2</v>
      </c>
      <c r="G3642" s="89">
        <f>+IF(ISNUMBER(DATA!J4467),DATA!J4467,"n/a")</f>
        <v>2.1746379999999998</v>
      </c>
      <c r="H3642" s="79">
        <f>+IF(ISNUMBER(DATA!K4467),DATA!K4467,"n/a")</f>
        <v>-1.1839999999999999E-3</v>
      </c>
      <c r="I3642" s="89">
        <f>+IF(ISNUMBER(DATA!L4467),DATA!L4467,"n/a")</f>
        <v>2.35988</v>
      </c>
      <c r="J3642" s="79">
        <f>+IF(ISNUMBER(DATA!M4467),DATA!M4467,"n/a")</f>
        <v>8.5553000000000004E-2</v>
      </c>
      <c r="K3642" s="89">
        <f>+IF(ISNUMBER(DATA!N4467),DATA!N4467,"n/a")</f>
        <v>2.3968729999999998</v>
      </c>
      <c r="L3642" s="79">
        <f>+IF(ISNUMBER(DATA!O4467),DATA!O4467,"n/a")</f>
        <v>0.149503</v>
      </c>
      <c r="M3642" s="68"/>
      <c r="N3642" s="68"/>
      <c r="O3642" s="68"/>
      <c r="P3642" s="68"/>
      <c r="Q3642" s="68"/>
      <c r="S3642" s="72"/>
      <c r="U3642" s="72"/>
      <c r="W3642" s="72"/>
      <c r="Y3642" s="72"/>
    </row>
    <row r="3643" spans="1:25" s="71" customFormat="1" x14ac:dyDescent="0.2">
      <c r="A3643" s="68" t="s">
        <v>27</v>
      </c>
      <c r="B3643" s="68" t="s">
        <v>24</v>
      </c>
      <c r="C3643" s="68" t="s">
        <v>26</v>
      </c>
      <c r="D3643" s="68" t="s">
        <v>293</v>
      </c>
      <c r="E3643" s="89">
        <f>+IF(ISNUMBER(DATA!H4468),DATA!H4468,"n/a")</f>
        <v>2.4813800000000001</v>
      </c>
      <c r="F3643" s="79">
        <f>+IF(ISNUMBER(DATA!I4468),DATA!I4468,"n/a")</f>
        <v>0.105133</v>
      </c>
      <c r="G3643" s="89">
        <f>+IF(ISNUMBER(DATA!J4468),DATA!J4468,"n/a")</f>
        <v>2.4696570000000002</v>
      </c>
      <c r="H3643" s="79">
        <f>+IF(ISNUMBER(DATA!K4468),DATA!K4468,"n/a")</f>
        <v>0.14454</v>
      </c>
      <c r="I3643" s="89">
        <f>+IF(ISNUMBER(DATA!L4468),DATA!L4468,"n/a")</f>
        <v>2.499568</v>
      </c>
      <c r="J3643" s="79">
        <f>+IF(ISNUMBER(DATA!M4468),DATA!M4468,"n/a")</f>
        <v>0.15145500000000001</v>
      </c>
      <c r="K3643" s="89">
        <f>+IF(ISNUMBER(DATA!N4468),DATA!N4468,"n/a")</f>
        <v>2.3480490000000001</v>
      </c>
      <c r="L3643" s="79">
        <f>+IF(ISNUMBER(DATA!O4468),DATA!O4468,"n/a")</f>
        <v>0.10065499999999999</v>
      </c>
      <c r="M3643" s="68"/>
      <c r="N3643" s="68"/>
      <c r="O3643" s="68"/>
      <c r="P3643" s="68"/>
      <c r="Q3643" s="68"/>
      <c r="S3643" s="72"/>
      <c r="U3643" s="72"/>
      <c r="W3643" s="72"/>
      <c r="Y3643" s="72"/>
    </row>
    <row r="3644" spans="1:25" s="71" customFormat="1" x14ac:dyDescent="0.2">
      <c r="A3644" s="68" t="s">
        <v>27</v>
      </c>
      <c r="B3644" s="68" t="s">
        <v>24</v>
      </c>
      <c r="C3644" s="68" t="s">
        <v>26</v>
      </c>
      <c r="D3644" s="68" t="s">
        <v>294</v>
      </c>
      <c r="E3644" s="89">
        <f>+IF(ISNUMBER(DATA!H4469),DATA!H4469,"n/a")</f>
        <v>2.628711</v>
      </c>
      <c r="F3644" s="79">
        <f>+IF(ISNUMBER(DATA!I4469),DATA!I4469,"n/a")</f>
        <v>0.18692300000000001</v>
      </c>
      <c r="G3644" s="89">
        <f>+IF(ISNUMBER(DATA!J4469),DATA!J4469,"n/a")</f>
        <v>2.5670700000000002</v>
      </c>
      <c r="H3644" s="79">
        <f>+IF(ISNUMBER(DATA!K4469),DATA!K4469,"n/a")</f>
        <v>0.22715099999999999</v>
      </c>
      <c r="I3644" s="89">
        <f>+IF(ISNUMBER(DATA!L4469),DATA!L4469,"n/a")</f>
        <v>2.589404</v>
      </c>
      <c r="J3644" s="79">
        <f>+IF(ISNUMBER(DATA!M4469),DATA!M4469,"n/a")</f>
        <v>0.20365800000000001</v>
      </c>
      <c r="K3644" s="89">
        <f>+IF(ISNUMBER(DATA!N4469),DATA!N4469,"n/a")</f>
        <v>2.3573469999999999</v>
      </c>
      <c r="L3644" s="79">
        <f>+IF(ISNUMBER(DATA!O4469),DATA!O4469,"n/a")</f>
        <v>0.118487</v>
      </c>
      <c r="M3644" s="68"/>
      <c r="N3644" s="68"/>
      <c r="O3644" s="68"/>
      <c r="P3644" s="68"/>
      <c r="Q3644" s="68"/>
      <c r="S3644" s="72"/>
      <c r="U3644" s="72"/>
      <c r="W3644" s="72"/>
      <c r="Y3644" s="72"/>
    </row>
    <row r="3645" spans="1:25" s="71" customFormat="1" x14ac:dyDescent="0.2">
      <c r="A3645" s="68" t="s">
        <v>27</v>
      </c>
      <c r="B3645" s="68" t="s">
        <v>24</v>
      </c>
      <c r="C3645" s="68" t="s">
        <v>26</v>
      </c>
      <c r="D3645" s="68" t="s">
        <v>295</v>
      </c>
      <c r="E3645" s="89">
        <f>+IF(ISNUMBER(DATA!H4470),DATA!H4470,"n/a")</f>
        <v>2.9146770000000002</v>
      </c>
      <c r="F3645" s="79">
        <f>+IF(ISNUMBER(DATA!I4470),DATA!I4470,"n/a")</f>
        <v>0.12609000000000001</v>
      </c>
      <c r="G3645" s="89">
        <f>+IF(ISNUMBER(DATA!J4470),DATA!J4470,"n/a")</f>
        <v>2.9330069999999999</v>
      </c>
      <c r="H3645" s="79">
        <f>+IF(ISNUMBER(DATA!K4470),DATA!K4470,"n/a")</f>
        <v>8.6882000000000001E-2</v>
      </c>
      <c r="I3645" s="89">
        <f>+IF(ISNUMBER(DATA!L4470),DATA!L4470,"n/a")</f>
        <v>2.9107810000000001</v>
      </c>
      <c r="J3645" s="79">
        <f>+IF(ISNUMBER(DATA!M4470),DATA!M4470,"n/a")</f>
        <v>6.6798999999999997E-2</v>
      </c>
      <c r="K3645" s="89">
        <f>+IF(ISNUMBER(DATA!N4470),DATA!N4470,"n/a")</f>
        <v>2.8274309999999998</v>
      </c>
      <c r="L3645" s="79">
        <f>+IF(ISNUMBER(DATA!O4470),DATA!O4470,"n/a")</f>
        <v>5.0467999999999999E-2</v>
      </c>
      <c r="M3645" s="68"/>
      <c r="N3645" s="68"/>
      <c r="O3645" s="68"/>
      <c r="P3645" s="68"/>
      <c r="Q3645" s="68"/>
      <c r="S3645" s="72"/>
      <c r="U3645" s="72"/>
      <c r="W3645" s="72"/>
      <c r="Y3645" s="72"/>
    </row>
    <row r="3646" spans="1:25" s="71" customFormat="1" x14ac:dyDescent="0.2">
      <c r="A3646" s="68" t="s">
        <v>27</v>
      </c>
      <c r="B3646" s="68" t="s">
        <v>24</v>
      </c>
      <c r="C3646" s="68" t="s">
        <v>26</v>
      </c>
      <c r="D3646" s="68" t="s">
        <v>296</v>
      </c>
      <c r="E3646" s="89">
        <f>+IF(ISNUMBER(DATA!H4471),DATA!H4471,"n/a")</f>
        <v>2.740847</v>
      </c>
      <c r="F3646" s="79">
        <f>+IF(ISNUMBER(DATA!I4471),DATA!I4471,"n/a")</f>
        <v>7.7029E-2</v>
      </c>
      <c r="G3646" s="89">
        <f>+IF(ISNUMBER(DATA!J4471),DATA!J4471,"n/a")</f>
        <v>2.7633969999999999</v>
      </c>
      <c r="H3646" s="79">
        <f>+IF(ISNUMBER(DATA!K4471),DATA!K4471,"n/a")</f>
        <v>6.9107000000000002E-2</v>
      </c>
      <c r="I3646" s="89">
        <f>+IF(ISNUMBER(DATA!L4471),DATA!L4471,"n/a")</f>
        <v>2.8259759999999998</v>
      </c>
      <c r="J3646" s="79">
        <f>+IF(ISNUMBER(DATA!M4471),DATA!M4471,"n/a")</f>
        <v>0.105937</v>
      </c>
      <c r="K3646" s="89">
        <f>+IF(ISNUMBER(DATA!N4471),DATA!N4471,"n/a")</f>
        <v>2.7959580000000002</v>
      </c>
      <c r="L3646" s="79">
        <f>+IF(ISNUMBER(DATA!O4471),DATA!O4471,"n/a")</f>
        <v>0.110349</v>
      </c>
      <c r="M3646" s="68"/>
      <c r="N3646" s="68"/>
      <c r="O3646" s="68"/>
      <c r="P3646" s="68"/>
      <c r="Q3646" s="68"/>
      <c r="S3646" s="72"/>
      <c r="U3646" s="72"/>
      <c r="W3646" s="72"/>
      <c r="Y3646" s="72"/>
    </row>
    <row r="3647" spans="1:25" s="71" customFormat="1" x14ac:dyDescent="0.2">
      <c r="A3647" s="68" t="s">
        <v>27</v>
      </c>
      <c r="B3647" s="68" t="s">
        <v>24</v>
      </c>
      <c r="C3647" s="68" t="s">
        <v>26</v>
      </c>
      <c r="D3647" s="68" t="s">
        <v>297</v>
      </c>
      <c r="E3647" s="89">
        <f>+IF(ISNUMBER(DATA!H4472),DATA!H4472,"n/a")</f>
        <v>2.3162449999999999</v>
      </c>
      <c r="F3647" s="79">
        <f>+IF(ISNUMBER(DATA!I4472),DATA!I4472,"n/a")</f>
        <v>5.5885999999999998E-2</v>
      </c>
      <c r="G3647" s="89">
        <f>+IF(ISNUMBER(DATA!J4472),DATA!J4472,"n/a")</f>
        <v>2.2544309999999999</v>
      </c>
      <c r="H3647" s="79">
        <f>+IF(ISNUMBER(DATA!K4472),DATA!K4472,"n/a")</f>
        <v>2.8226999999999999E-2</v>
      </c>
      <c r="I3647" s="89">
        <f>+IF(ISNUMBER(DATA!L4472),DATA!L4472,"n/a")</f>
        <v>2.3289949999999999</v>
      </c>
      <c r="J3647" s="79">
        <f>+IF(ISNUMBER(DATA!M4472),DATA!M4472,"n/a")</f>
        <v>6.9989999999999997E-2</v>
      </c>
      <c r="K3647" s="89">
        <f>+IF(ISNUMBER(DATA!N4472),DATA!N4472,"n/a")</f>
        <v>2.3087140000000002</v>
      </c>
      <c r="L3647" s="79">
        <f>+IF(ISNUMBER(DATA!O4472),DATA!O4472,"n/a")</f>
        <v>6.1445E-2</v>
      </c>
      <c r="M3647" s="68"/>
      <c r="N3647" s="68"/>
      <c r="O3647" s="68"/>
      <c r="P3647" s="68"/>
      <c r="Q3647" s="68"/>
      <c r="S3647" s="72"/>
      <c r="U3647" s="72"/>
      <c r="W3647" s="72"/>
      <c r="Y3647" s="72"/>
    </row>
    <row r="3648" spans="1:25" s="71" customFormat="1" x14ac:dyDescent="0.2">
      <c r="A3648" s="68" t="s">
        <v>27</v>
      </c>
      <c r="B3648" s="68" t="s">
        <v>24</v>
      </c>
      <c r="C3648" s="68" t="s">
        <v>26</v>
      </c>
      <c r="D3648" s="68" t="s">
        <v>298</v>
      </c>
      <c r="E3648" s="89">
        <f>+IF(ISNUMBER(DATA!H4473),DATA!H4473,"n/a")</f>
        <v>2.6910560000000001</v>
      </c>
      <c r="F3648" s="79">
        <f>+IF(ISNUMBER(DATA!I4473),DATA!I4473,"n/a")</f>
        <v>2.1465000000000001E-2</v>
      </c>
      <c r="G3648" s="89">
        <f>+IF(ISNUMBER(DATA!J4473),DATA!J4473,"n/a")</f>
        <v>2.7177319999999998</v>
      </c>
      <c r="H3648" s="79">
        <f>+IF(ISNUMBER(DATA!K4473),DATA!K4473,"n/a")</f>
        <v>-4.1980000000000003E-3</v>
      </c>
      <c r="I3648" s="89">
        <f>+IF(ISNUMBER(DATA!L4473),DATA!L4473,"n/a")</f>
        <v>2.773126</v>
      </c>
      <c r="J3648" s="79">
        <f>+IF(ISNUMBER(DATA!M4473),DATA!M4473,"n/a")</f>
        <v>-5.7200000000000003E-4</v>
      </c>
      <c r="K3648" s="89">
        <f>+IF(ISNUMBER(DATA!N4473),DATA!N4473,"n/a")</f>
        <v>2.8336670000000002</v>
      </c>
      <c r="L3648" s="79">
        <f>+IF(ISNUMBER(DATA!O4473),DATA!O4473,"n/a")</f>
        <v>1.6964E-2</v>
      </c>
      <c r="M3648" s="68"/>
      <c r="N3648" s="68"/>
      <c r="O3648" s="68"/>
      <c r="P3648" s="68"/>
      <c r="Q3648" s="68"/>
      <c r="S3648" s="72"/>
      <c r="U3648" s="72"/>
      <c r="W3648" s="72"/>
      <c r="Y3648" s="72"/>
    </row>
    <row r="3649" spans="1:25" s="71" customFormat="1" x14ac:dyDescent="0.2">
      <c r="A3649" s="68" t="s">
        <v>27</v>
      </c>
      <c r="B3649" s="68" t="s">
        <v>24</v>
      </c>
      <c r="C3649" s="68" t="s">
        <v>26</v>
      </c>
      <c r="D3649" s="68" t="s">
        <v>299</v>
      </c>
      <c r="E3649" s="89">
        <f>+IF(ISNUMBER(DATA!H4474),DATA!H4474,"n/a")</f>
        <v>2.2854909999999999</v>
      </c>
      <c r="F3649" s="79">
        <f>+IF(ISNUMBER(DATA!I4474),DATA!I4474,"n/a")</f>
        <v>-3.7697000000000001E-2</v>
      </c>
      <c r="G3649" s="89">
        <f>+IF(ISNUMBER(DATA!J4474),DATA!J4474,"n/a")</f>
        <v>2.2912650000000001</v>
      </c>
      <c r="H3649" s="79">
        <f>+IF(ISNUMBER(DATA!K4474),DATA!K4474,"n/a")</f>
        <v>-5.4140000000000001E-2</v>
      </c>
      <c r="I3649" s="89">
        <f>+IF(ISNUMBER(DATA!L4474),DATA!L4474,"n/a")</f>
        <v>2.3260860000000001</v>
      </c>
      <c r="J3649" s="79">
        <f>+IF(ISNUMBER(DATA!M4474),DATA!M4474,"n/a")</f>
        <v>-5.8067000000000001E-2</v>
      </c>
      <c r="K3649" s="89">
        <f>+IF(ISNUMBER(DATA!N4474),DATA!N4474,"n/a")</f>
        <v>2.3802789999999998</v>
      </c>
      <c r="L3649" s="79">
        <f>+IF(ISNUMBER(DATA!O4474),DATA!O4474,"n/a")</f>
        <v>-3.2244000000000002E-2</v>
      </c>
      <c r="M3649" s="68"/>
      <c r="N3649" s="68"/>
      <c r="O3649" s="68"/>
      <c r="P3649" s="68"/>
      <c r="Q3649" s="68"/>
      <c r="S3649" s="72"/>
      <c r="U3649" s="72"/>
      <c r="W3649" s="72"/>
      <c r="Y3649" s="72"/>
    </row>
    <row r="3650" spans="1:25" s="71" customFormat="1" x14ac:dyDescent="0.2">
      <c r="A3650" s="68" t="s">
        <v>27</v>
      </c>
      <c r="B3650" s="68" t="s">
        <v>24</v>
      </c>
      <c r="C3650" s="68" t="s">
        <v>26</v>
      </c>
      <c r="D3650" s="68" t="s">
        <v>300</v>
      </c>
      <c r="E3650" s="89">
        <f>+IF(ISNUMBER(DATA!H4475),DATA!H4475,"n/a")</f>
        <v>2.6446510000000001</v>
      </c>
      <c r="F3650" s="79">
        <f>+IF(ISNUMBER(DATA!I4475),DATA!I4475,"n/a")</f>
        <v>9.7285999999999997E-2</v>
      </c>
      <c r="G3650" s="89">
        <f>+IF(ISNUMBER(DATA!J4475),DATA!J4475,"n/a")</f>
        <v>2.7540740000000001</v>
      </c>
      <c r="H3650" s="79">
        <f>+IF(ISNUMBER(DATA!K4475),DATA!K4475,"n/a")</f>
        <v>0.10156999999999999</v>
      </c>
      <c r="I3650" s="89">
        <f>+IF(ISNUMBER(DATA!L4475),DATA!L4475,"n/a")</f>
        <v>3.0141640000000001</v>
      </c>
      <c r="J3650" s="79">
        <f>+IF(ISNUMBER(DATA!M4475),DATA!M4475,"n/a")</f>
        <v>0.17963999999999999</v>
      </c>
      <c r="K3650" s="89">
        <f>+IF(ISNUMBER(DATA!N4475),DATA!N4475,"n/a")</f>
        <v>3.1051319999999998</v>
      </c>
      <c r="L3650" s="79">
        <f>+IF(ISNUMBER(DATA!O4475),DATA!O4475,"n/a")</f>
        <v>0.23966100000000001</v>
      </c>
      <c r="M3650" s="68"/>
      <c r="N3650" s="68"/>
      <c r="O3650" s="68"/>
      <c r="P3650" s="68"/>
      <c r="Q3650" s="68"/>
      <c r="S3650" s="72"/>
      <c r="U3650" s="72"/>
      <c r="W3650" s="72"/>
      <c r="Y3650" s="72"/>
    </row>
    <row r="3651" spans="1:25" s="71" customFormat="1" x14ac:dyDescent="0.2">
      <c r="A3651" s="68" t="s">
        <v>27</v>
      </c>
      <c r="B3651" s="68" t="s">
        <v>24</v>
      </c>
      <c r="C3651" s="68" t="s">
        <v>26</v>
      </c>
      <c r="D3651" s="68" t="s">
        <v>301</v>
      </c>
      <c r="E3651" s="89">
        <f>+IF(ISNUMBER(DATA!H4476),DATA!H4476,"n/a")</f>
        <v>2.336382</v>
      </c>
      <c r="F3651" s="79">
        <f>+IF(ISNUMBER(DATA!I4476),DATA!I4476,"n/a")</f>
        <v>3.7553999999999997E-2</v>
      </c>
      <c r="G3651" s="89">
        <f>+IF(ISNUMBER(DATA!J4476),DATA!J4476,"n/a")</f>
        <v>2.2626919999999999</v>
      </c>
      <c r="H3651" s="79">
        <f>+IF(ISNUMBER(DATA!K4476),DATA!K4476,"n/a")</f>
        <v>6.0910000000000001E-3</v>
      </c>
      <c r="I3651" s="89">
        <f>+IF(ISNUMBER(DATA!L4476),DATA!L4476,"n/a")</f>
        <v>2.3351009999999999</v>
      </c>
      <c r="J3651" s="79">
        <f>+IF(ISNUMBER(DATA!M4476),DATA!M4476,"n/a")</f>
        <v>4.1903000000000003E-2</v>
      </c>
      <c r="K3651" s="89">
        <f>+IF(ISNUMBER(DATA!N4476),DATA!N4476,"n/a")</f>
        <v>2.3201170000000002</v>
      </c>
      <c r="L3651" s="79">
        <f>+IF(ISNUMBER(DATA!O4476),DATA!O4476,"n/a")</f>
        <v>4.1251000000000003E-2</v>
      </c>
      <c r="M3651" s="68"/>
      <c r="N3651" s="68"/>
      <c r="O3651" s="68"/>
      <c r="P3651" s="68"/>
      <c r="Q3651" s="68"/>
      <c r="S3651" s="72"/>
      <c r="U3651" s="72"/>
      <c r="W3651" s="72"/>
      <c r="Y3651" s="72"/>
    </row>
    <row r="3652" spans="1:25" s="71" customFormat="1" x14ac:dyDescent="0.2">
      <c r="A3652" s="68" t="s">
        <v>27</v>
      </c>
      <c r="B3652" s="68" t="s">
        <v>24</v>
      </c>
      <c r="C3652" s="68" t="s">
        <v>26</v>
      </c>
      <c r="D3652" s="68" t="s">
        <v>302</v>
      </c>
      <c r="E3652" s="89">
        <f>+IF(ISNUMBER(DATA!H4477),DATA!H4477,"n/a")</f>
        <v>1.878279</v>
      </c>
      <c r="F3652" s="79">
        <f>+IF(ISNUMBER(DATA!I4477),DATA!I4477,"n/a")</f>
        <v>-8.9413999999999993E-2</v>
      </c>
      <c r="G3652" s="89">
        <f>+IF(ISNUMBER(DATA!J4477),DATA!J4477,"n/a")</f>
        <v>1.9908440000000001</v>
      </c>
      <c r="H3652" s="79">
        <f>+IF(ISNUMBER(DATA!K4477),DATA!K4477,"n/a")</f>
        <v>5.5379999999999999E-2</v>
      </c>
      <c r="I3652" s="89">
        <f>+IF(ISNUMBER(DATA!L4477),DATA!L4477,"n/a")</f>
        <v>1.999015</v>
      </c>
      <c r="J3652" s="79">
        <f>+IF(ISNUMBER(DATA!M4477),DATA!M4477,"n/a")</f>
        <v>2.7085999999999999E-2</v>
      </c>
      <c r="K3652" s="89">
        <f>+IF(ISNUMBER(DATA!N4477),DATA!N4477,"n/a")</f>
        <v>1.973436</v>
      </c>
      <c r="L3652" s="79">
        <f>+IF(ISNUMBER(DATA!O4477),DATA!O4477,"n/a")</f>
        <v>3.3969999999999998E-3</v>
      </c>
      <c r="M3652" s="68"/>
      <c r="N3652" s="68"/>
      <c r="O3652" s="68"/>
      <c r="P3652" s="68"/>
      <c r="Q3652" s="68"/>
      <c r="S3652" s="72"/>
      <c r="U3652" s="72"/>
      <c r="W3652" s="72"/>
      <c r="Y3652" s="72"/>
    </row>
    <row r="3653" spans="1:25" s="71" customFormat="1" x14ac:dyDescent="0.2">
      <c r="A3653" s="68" t="s">
        <v>27</v>
      </c>
      <c r="B3653" s="68" t="s">
        <v>24</v>
      </c>
      <c r="C3653" s="68" t="s">
        <v>26</v>
      </c>
      <c r="D3653" s="68" t="s">
        <v>303</v>
      </c>
      <c r="E3653" s="89">
        <f>+IF(ISNUMBER(DATA!H4478),DATA!H4478,"n/a")</f>
        <v>2.1112289999999998</v>
      </c>
      <c r="F3653" s="79">
        <f>+IF(ISNUMBER(DATA!I4478),DATA!I4478,"n/a")</f>
        <v>0.13612199999999999</v>
      </c>
      <c r="G3653" s="89">
        <f>+IF(ISNUMBER(DATA!J4478),DATA!J4478,"n/a")</f>
        <v>2.1149149999999999</v>
      </c>
      <c r="H3653" s="79">
        <f>+IF(ISNUMBER(DATA!K4478),DATA!K4478,"n/a")</f>
        <v>9.1171000000000002E-2</v>
      </c>
      <c r="I3653" s="89">
        <f>+IF(ISNUMBER(DATA!L4478),DATA!L4478,"n/a")</f>
        <v>2.1552910000000001</v>
      </c>
      <c r="J3653" s="79">
        <f>+IF(ISNUMBER(DATA!M4478),DATA!M4478,"n/a")</f>
        <v>4.0937000000000001E-2</v>
      </c>
      <c r="K3653" s="89">
        <f>+IF(ISNUMBER(DATA!N4478),DATA!N4478,"n/a")</f>
        <v>2.0729310000000001</v>
      </c>
      <c r="L3653" s="79">
        <f>+IF(ISNUMBER(DATA!O4478),DATA!O4478,"n/a")</f>
        <v>-3.5591999999999999E-2</v>
      </c>
      <c r="M3653" s="68"/>
      <c r="N3653" s="68"/>
      <c r="O3653" s="68"/>
      <c r="P3653" s="68"/>
      <c r="Q3653" s="68"/>
      <c r="S3653" s="72"/>
      <c r="U3653" s="72"/>
      <c r="W3653" s="72"/>
      <c r="Y3653" s="72"/>
    </row>
    <row r="3654" spans="1:25" s="71" customFormat="1" x14ac:dyDescent="0.2">
      <c r="A3654" s="68" t="s">
        <v>27</v>
      </c>
      <c r="B3654" s="68" t="s">
        <v>24</v>
      </c>
      <c r="C3654" s="68" t="s">
        <v>26</v>
      </c>
      <c r="D3654" s="68" t="s">
        <v>304</v>
      </c>
      <c r="E3654" s="89">
        <f>+IF(ISNUMBER(DATA!H4479),DATA!H4479,"n/a")</f>
        <v>2.4980229999999999</v>
      </c>
      <c r="F3654" s="79">
        <f>+IF(ISNUMBER(DATA!I4479),DATA!I4479,"n/a")</f>
        <v>6.1052000000000002E-2</v>
      </c>
      <c r="G3654" s="89">
        <f>+IF(ISNUMBER(DATA!J4479),DATA!J4479,"n/a")</f>
        <v>2.5055200000000002</v>
      </c>
      <c r="H3654" s="79">
        <f>+IF(ISNUMBER(DATA!K4479),DATA!K4479,"n/a")</f>
        <v>4.0107999999999998E-2</v>
      </c>
      <c r="I3654" s="89">
        <f>+IF(ISNUMBER(DATA!L4479),DATA!L4479,"n/a")</f>
        <v>2.6796060000000002</v>
      </c>
      <c r="J3654" s="79">
        <f>+IF(ISNUMBER(DATA!M4479),DATA!M4479,"n/a")</f>
        <v>9.5785999999999996E-2</v>
      </c>
      <c r="K3654" s="89">
        <f>+IF(ISNUMBER(DATA!N4479),DATA!N4479,"n/a")</f>
        <v>2.713247</v>
      </c>
      <c r="L3654" s="79">
        <f>+IF(ISNUMBER(DATA!O4479),DATA!O4479,"n/a")</f>
        <v>0.12860099999999999</v>
      </c>
      <c r="M3654" s="68"/>
      <c r="N3654" s="68"/>
      <c r="O3654" s="68"/>
      <c r="P3654" s="68"/>
      <c r="Q3654" s="68"/>
      <c r="S3654" s="72"/>
      <c r="U3654" s="72"/>
      <c r="W3654" s="72"/>
      <c r="Y3654" s="72"/>
    </row>
    <row r="3655" spans="1:25" s="71" customFormat="1" x14ac:dyDescent="0.2">
      <c r="A3655" s="68" t="s">
        <v>27</v>
      </c>
      <c r="B3655" s="68" t="s">
        <v>24</v>
      </c>
      <c r="C3655" s="68" t="s">
        <v>26</v>
      </c>
      <c r="D3655" s="68" t="s">
        <v>305</v>
      </c>
      <c r="E3655" s="89">
        <f>+IF(ISNUMBER(DATA!H4480),DATA!H4480,"n/a")</f>
        <v>2.5454430000000001</v>
      </c>
      <c r="F3655" s="79">
        <f>+IF(ISNUMBER(DATA!I4480),DATA!I4480,"n/a")</f>
        <v>-2.9766999999999998E-2</v>
      </c>
      <c r="G3655" s="89">
        <f>+IF(ISNUMBER(DATA!J4480),DATA!J4480,"n/a")</f>
        <v>2.5893229999999998</v>
      </c>
      <c r="H3655" s="79">
        <f>+IF(ISNUMBER(DATA!K4480),DATA!K4480,"n/a")</f>
        <v>-2.2661000000000001E-2</v>
      </c>
      <c r="I3655" s="89">
        <f>+IF(ISNUMBER(DATA!L4480),DATA!L4480,"n/a")</f>
        <v>2.7311510000000001</v>
      </c>
      <c r="J3655" s="79">
        <f>+IF(ISNUMBER(DATA!M4480),DATA!M4480,"n/a")</f>
        <v>2.3916E-2</v>
      </c>
      <c r="K3655" s="89">
        <f>+IF(ISNUMBER(DATA!N4480),DATA!N4480,"n/a")</f>
        <v>2.7652779999999999</v>
      </c>
      <c r="L3655" s="79">
        <f>+IF(ISNUMBER(DATA!O4480),DATA!O4480,"n/a")</f>
        <v>5.4968999999999997E-2</v>
      </c>
      <c r="M3655" s="68"/>
      <c r="N3655" s="68"/>
      <c r="O3655" s="68"/>
      <c r="P3655" s="68"/>
      <c r="Q3655" s="68"/>
      <c r="S3655" s="72"/>
      <c r="U3655" s="72"/>
      <c r="W3655" s="72"/>
      <c r="Y3655" s="72"/>
    </row>
    <row r="3656" spans="1:25" s="71" customFormat="1" x14ac:dyDescent="0.2">
      <c r="A3656" s="68" t="s">
        <v>27</v>
      </c>
      <c r="B3656" s="68" t="s">
        <v>24</v>
      </c>
      <c r="C3656" s="68" t="s">
        <v>26</v>
      </c>
      <c r="D3656" s="68" t="s">
        <v>306</v>
      </c>
      <c r="E3656" s="89">
        <f>+IF(ISNUMBER(DATA!H4481),DATA!H4481,"n/a")</f>
        <v>2.8000660000000002</v>
      </c>
      <c r="F3656" s="79">
        <f>+IF(ISNUMBER(DATA!I4481),DATA!I4481,"n/a")</f>
        <v>0.14379</v>
      </c>
      <c r="G3656" s="89">
        <f>+IF(ISNUMBER(DATA!J4481),DATA!J4481,"n/a")</f>
        <v>2.7513589999999999</v>
      </c>
      <c r="H3656" s="79">
        <f>+IF(ISNUMBER(DATA!K4481),DATA!K4481,"n/a")</f>
        <v>0.13062099999999999</v>
      </c>
      <c r="I3656" s="89">
        <f>+IF(ISNUMBER(DATA!L4481),DATA!L4481,"n/a")</f>
        <v>2.7677019999999999</v>
      </c>
      <c r="J3656" s="79">
        <f>+IF(ISNUMBER(DATA!M4481),DATA!M4481,"n/a")</f>
        <v>0.12564700000000001</v>
      </c>
      <c r="K3656" s="89">
        <f>+IF(ISNUMBER(DATA!N4481),DATA!N4481,"n/a")</f>
        <v>2.6231819999999999</v>
      </c>
      <c r="L3656" s="79">
        <f>+IF(ISNUMBER(DATA!O4481),DATA!O4481,"n/a")</f>
        <v>5.9034999999999997E-2</v>
      </c>
      <c r="M3656" s="68"/>
      <c r="N3656" s="68"/>
      <c r="O3656" s="68"/>
      <c r="P3656" s="68"/>
      <c r="Q3656" s="68"/>
      <c r="S3656" s="72"/>
      <c r="U3656" s="72"/>
      <c r="W3656" s="72"/>
      <c r="Y3656" s="72"/>
    </row>
    <row r="3657" spans="1:25" s="71" customFormat="1" x14ac:dyDescent="0.2">
      <c r="A3657" s="68" t="s">
        <v>27</v>
      </c>
      <c r="B3657" s="68" t="s">
        <v>24</v>
      </c>
      <c r="C3657" s="68" t="s">
        <v>26</v>
      </c>
      <c r="D3657" s="68" t="s">
        <v>307</v>
      </c>
      <c r="E3657" s="89">
        <f>+IF(ISNUMBER(DATA!H4482),DATA!H4482,"n/a")</f>
        <v>2.8834559999999998</v>
      </c>
      <c r="F3657" s="79">
        <f>+IF(ISNUMBER(DATA!I4482),DATA!I4482,"n/a")</f>
        <v>-2.6341E-2</v>
      </c>
      <c r="G3657" s="89">
        <f>+IF(ISNUMBER(DATA!J4482),DATA!J4482,"n/a")</f>
        <v>2.8656079999999999</v>
      </c>
      <c r="H3657" s="79">
        <f>+IF(ISNUMBER(DATA!K4482),DATA!K4482,"n/a")</f>
        <v>-3.0724999999999999E-2</v>
      </c>
      <c r="I3657" s="89">
        <f>+IF(ISNUMBER(DATA!L4482),DATA!L4482,"n/a")</f>
        <v>2.8570389999999999</v>
      </c>
      <c r="J3657" s="79">
        <f>+IF(ISNUMBER(DATA!M4482),DATA!M4482,"n/a")</f>
        <v>1.8370000000000001E-3</v>
      </c>
      <c r="K3657" s="89">
        <f>+IF(ISNUMBER(DATA!N4482),DATA!N4482,"n/a")</f>
        <v>2.8509579999999999</v>
      </c>
      <c r="L3657" s="79">
        <f>+IF(ISNUMBER(DATA!O4482),DATA!O4482,"n/a")</f>
        <v>1.1527000000000001E-2</v>
      </c>
      <c r="M3657" s="68"/>
      <c r="N3657" s="68"/>
      <c r="O3657" s="68"/>
      <c r="P3657" s="68"/>
      <c r="Q3657" s="68"/>
      <c r="S3657" s="72"/>
      <c r="U3657" s="72"/>
      <c r="W3657" s="72"/>
      <c r="Y3657" s="72"/>
    </row>
    <row r="3658" spans="1:25" s="71" customFormat="1" x14ac:dyDescent="0.2">
      <c r="A3658" s="68" t="s">
        <v>27</v>
      </c>
      <c r="B3658" s="68" t="s">
        <v>24</v>
      </c>
      <c r="C3658" s="68" t="s">
        <v>26</v>
      </c>
      <c r="D3658" s="68" t="s">
        <v>308</v>
      </c>
      <c r="E3658" s="89">
        <f>+IF(ISNUMBER(DATA!H4483),DATA!H4483,"n/a")</f>
        <v>2.6100310000000002</v>
      </c>
      <c r="F3658" s="79">
        <f>+IF(ISNUMBER(DATA!I4483),DATA!I4483,"n/a")</f>
        <v>-0.181503</v>
      </c>
      <c r="G3658" s="89">
        <f>+IF(ISNUMBER(DATA!J4483),DATA!J4483,"n/a")</f>
        <v>2.659389</v>
      </c>
      <c r="H3658" s="79">
        <f>+IF(ISNUMBER(DATA!K4483),DATA!K4483,"n/a")</f>
        <v>-0.183889</v>
      </c>
      <c r="I3658" s="89">
        <f>+IF(ISNUMBER(DATA!L4483),DATA!L4483,"n/a")</f>
        <v>2.7779799999999999</v>
      </c>
      <c r="J3658" s="79">
        <f>+IF(ISNUMBER(DATA!M4483),DATA!M4483,"n/a")</f>
        <v>-0.16881599999999999</v>
      </c>
      <c r="K3658" s="89">
        <f>+IF(ISNUMBER(DATA!N4483),DATA!N4483,"n/a")</f>
        <v>2.9254899999999999</v>
      </c>
      <c r="L3658" s="79">
        <f>+IF(ISNUMBER(DATA!O4483),DATA!O4483,"n/a")</f>
        <v>-0.14280100000000001</v>
      </c>
      <c r="M3658" s="68"/>
      <c r="N3658" s="68"/>
      <c r="O3658" s="68"/>
      <c r="P3658" s="68"/>
      <c r="Q3658" s="68"/>
      <c r="S3658" s="72"/>
      <c r="U3658" s="72"/>
      <c r="W3658" s="72"/>
      <c r="Y3658" s="72"/>
    </row>
    <row r="3659" spans="1:25" s="71" customFormat="1" x14ac:dyDescent="0.2">
      <c r="A3659" s="68" t="s">
        <v>27</v>
      </c>
      <c r="B3659" s="68" t="s">
        <v>24</v>
      </c>
      <c r="C3659" s="68" t="s">
        <v>26</v>
      </c>
      <c r="D3659" s="68" t="s">
        <v>309</v>
      </c>
      <c r="E3659" s="89">
        <f>+IF(ISNUMBER(DATA!H4484),DATA!H4484,"n/a")</f>
        <v>2.402371</v>
      </c>
      <c r="F3659" s="79">
        <f>+IF(ISNUMBER(DATA!I4484),DATA!I4484,"n/a")</f>
        <v>6.9365999999999997E-2</v>
      </c>
      <c r="G3659" s="89">
        <f>+IF(ISNUMBER(DATA!J4484),DATA!J4484,"n/a")</f>
        <v>2.3391410000000001</v>
      </c>
      <c r="H3659" s="79">
        <f>+IF(ISNUMBER(DATA!K4484),DATA!K4484,"n/a")</f>
        <v>3.6777999999999998E-2</v>
      </c>
      <c r="I3659" s="89">
        <f>+IF(ISNUMBER(DATA!L4484),DATA!L4484,"n/a")</f>
        <v>2.403518</v>
      </c>
      <c r="J3659" s="79">
        <f>+IF(ISNUMBER(DATA!M4484),DATA!M4484,"n/a")</f>
        <v>7.7829999999999996E-2</v>
      </c>
      <c r="K3659" s="89">
        <f>+IF(ISNUMBER(DATA!N4484),DATA!N4484,"n/a")</f>
        <v>2.3767320000000001</v>
      </c>
      <c r="L3659" s="79">
        <f>+IF(ISNUMBER(DATA!O4484),DATA!O4484,"n/a")</f>
        <v>7.3143E-2</v>
      </c>
      <c r="M3659" s="68"/>
      <c r="N3659" s="68"/>
      <c r="O3659" s="68"/>
      <c r="P3659" s="68"/>
      <c r="Q3659" s="68"/>
      <c r="S3659" s="72"/>
      <c r="U3659" s="72"/>
      <c r="W3659" s="72"/>
      <c r="Y3659" s="72"/>
    </row>
    <row r="3660" spans="1:25" s="71" customFormat="1" x14ac:dyDescent="0.2">
      <c r="A3660" s="68" t="s">
        <v>27</v>
      </c>
      <c r="B3660" s="68" t="s">
        <v>24</v>
      </c>
      <c r="C3660" s="68" t="s">
        <v>26</v>
      </c>
      <c r="D3660" s="68" t="s">
        <v>310</v>
      </c>
      <c r="E3660" s="89">
        <f>+IF(ISNUMBER(DATA!H4485),DATA!H4485,"n/a")</f>
        <v>2.9560040000000001</v>
      </c>
      <c r="F3660" s="79">
        <f>+IF(ISNUMBER(DATA!I4485),DATA!I4485,"n/a")</f>
        <v>5.8977000000000002E-2</v>
      </c>
      <c r="G3660" s="89">
        <f>+IF(ISNUMBER(DATA!J4485),DATA!J4485,"n/a")</f>
        <v>2.9325589999999999</v>
      </c>
      <c r="H3660" s="79">
        <f>+IF(ISNUMBER(DATA!K4485),DATA!K4485,"n/a")</f>
        <v>4.0070000000000001E-2</v>
      </c>
      <c r="I3660" s="89">
        <f>+IF(ISNUMBER(DATA!L4485),DATA!L4485,"n/a")</f>
        <v>3.013862</v>
      </c>
      <c r="J3660" s="79">
        <f>+IF(ISNUMBER(DATA!M4485),DATA!M4485,"n/a")</f>
        <v>5.2123999999999997E-2</v>
      </c>
      <c r="K3660" s="89">
        <f>+IF(ISNUMBER(DATA!N4485),DATA!N4485,"n/a")</f>
        <v>3.025836</v>
      </c>
      <c r="L3660" s="79">
        <f>+IF(ISNUMBER(DATA!O4485),DATA!O4485,"n/a")</f>
        <v>7.2653999999999996E-2</v>
      </c>
      <c r="M3660" s="68"/>
      <c r="N3660" s="68"/>
      <c r="O3660" s="68"/>
      <c r="P3660" s="68"/>
      <c r="Q3660" s="68"/>
      <c r="S3660" s="72"/>
      <c r="U3660" s="72"/>
      <c r="W3660" s="72"/>
      <c r="Y3660" s="72"/>
    </row>
    <row r="3661" spans="1:25" s="71" customFormat="1" x14ac:dyDescent="0.2">
      <c r="A3661" s="68" t="s">
        <v>27</v>
      </c>
      <c r="B3661" s="68" t="s">
        <v>24</v>
      </c>
      <c r="C3661" s="68" t="s">
        <v>26</v>
      </c>
      <c r="D3661" s="68" t="s">
        <v>311</v>
      </c>
      <c r="E3661" s="89">
        <f>+IF(ISNUMBER(DATA!H4486),DATA!H4486,"n/a")</f>
        <v>2.6314700000000002</v>
      </c>
      <c r="F3661" s="79">
        <f>+IF(ISNUMBER(DATA!I4486),DATA!I4486,"n/a")</f>
        <v>0.11614099999999999</v>
      </c>
      <c r="G3661" s="89">
        <f>+IF(ISNUMBER(DATA!J4486),DATA!J4486,"n/a")</f>
        <v>2.597753</v>
      </c>
      <c r="H3661" s="79">
        <f>+IF(ISNUMBER(DATA!K4486),DATA!K4486,"n/a")</f>
        <v>0.104785</v>
      </c>
      <c r="I3661" s="89">
        <f>+IF(ISNUMBER(DATA!L4486),DATA!L4486,"n/a")</f>
        <v>2.625248</v>
      </c>
      <c r="J3661" s="79">
        <f>+IF(ISNUMBER(DATA!M4486),DATA!M4486,"n/a")</f>
        <v>9.6256999999999995E-2</v>
      </c>
      <c r="K3661" s="89">
        <f>+IF(ISNUMBER(DATA!N4486),DATA!N4486,"n/a")</f>
        <v>2.4907140000000001</v>
      </c>
      <c r="L3661" s="79">
        <f>+IF(ISNUMBER(DATA!O4486),DATA!O4486,"n/a")</f>
        <v>3.9987000000000002E-2</v>
      </c>
      <c r="M3661" s="68"/>
      <c r="N3661" s="68"/>
      <c r="O3661" s="68"/>
      <c r="P3661" s="68"/>
      <c r="Q3661" s="68"/>
      <c r="S3661" s="72"/>
      <c r="U3661" s="72"/>
      <c r="W3661" s="72"/>
      <c r="Y3661" s="72"/>
    </row>
    <row r="3662" spans="1:25" s="71" customFormat="1" x14ac:dyDescent="0.2">
      <c r="A3662" s="68" t="s">
        <v>27</v>
      </c>
      <c r="B3662" s="68" t="s">
        <v>24</v>
      </c>
      <c r="C3662" s="68" t="s">
        <v>26</v>
      </c>
      <c r="D3662" s="68" t="s">
        <v>312</v>
      </c>
      <c r="E3662" s="89">
        <f>+IF(ISNUMBER(DATA!H4487),DATA!H4487,"n/a")</f>
        <v>2.730721</v>
      </c>
      <c r="F3662" s="79">
        <f>+IF(ISNUMBER(DATA!I4487),DATA!I4487,"n/a")</f>
        <v>5.4429999999999999E-2</v>
      </c>
      <c r="G3662" s="89">
        <f>+IF(ISNUMBER(DATA!J4487),DATA!J4487,"n/a")</f>
        <v>2.7556229999999999</v>
      </c>
      <c r="H3662" s="79">
        <f>+IF(ISNUMBER(DATA!K4487),DATA!K4487,"n/a")</f>
        <v>6.0548999999999999E-2</v>
      </c>
      <c r="I3662" s="89">
        <f>+IF(ISNUMBER(DATA!L4487),DATA!L4487,"n/a")</f>
        <v>2.7784900000000001</v>
      </c>
      <c r="J3662" s="79">
        <f>+IF(ISNUMBER(DATA!M4487),DATA!M4487,"n/a")</f>
        <v>7.7781000000000003E-2</v>
      </c>
      <c r="K3662" s="89">
        <f>+IF(ISNUMBER(DATA!N4487),DATA!N4487,"n/a")</f>
        <v>2.8252890000000002</v>
      </c>
      <c r="L3662" s="79">
        <f>+IF(ISNUMBER(DATA!O4487),DATA!O4487,"n/a")</f>
        <v>0.11539099999999999</v>
      </c>
      <c r="M3662" s="68"/>
      <c r="N3662" s="68"/>
      <c r="O3662" s="68"/>
      <c r="P3662" s="68"/>
      <c r="Q3662" s="68"/>
      <c r="S3662" s="72"/>
      <c r="U3662" s="72"/>
      <c r="W3662" s="72"/>
      <c r="Y3662" s="72"/>
    </row>
    <row r="3663" spans="1:25" s="71" customFormat="1" x14ac:dyDescent="0.2">
      <c r="A3663" s="68" t="s">
        <v>27</v>
      </c>
      <c r="B3663" s="68" t="s">
        <v>24</v>
      </c>
      <c r="C3663" s="68" t="s">
        <v>26</v>
      </c>
      <c r="D3663" s="68" t="s">
        <v>313</v>
      </c>
      <c r="E3663" s="89">
        <f>+IF(ISNUMBER(DATA!H4488),DATA!H4488,"n/a")</f>
        <v>3.0432809999999999</v>
      </c>
      <c r="F3663" s="79">
        <f>+IF(ISNUMBER(DATA!I4488),DATA!I4488,"n/a")</f>
        <v>-3.0019999999999999E-3</v>
      </c>
      <c r="G3663" s="89">
        <f>+IF(ISNUMBER(DATA!J4488),DATA!J4488,"n/a")</f>
        <v>2.921354</v>
      </c>
      <c r="H3663" s="79">
        <f>+IF(ISNUMBER(DATA!K4488),DATA!K4488,"n/a")</f>
        <v>5.0439999999999999E-3</v>
      </c>
      <c r="I3663" s="89">
        <f>+IF(ISNUMBER(DATA!L4488),DATA!L4488,"n/a")</f>
        <v>2.9261729999999999</v>
      </c>
      <c r="J3663" s="79">
        <f>+IF(ISNUMBER(DATA!M4488),DATA!M4488,"n/a")</f>
        <v>2.7442000000000001E-2</v>
      </c>
      <c r="K3663" s="89">
        <f>+IF(ISNUMBER(DATA!N4488),DATA!N4488,"n/a")</f>
        <v>2.8815010000000001</v>
      </c>
      <c r="L3663" s="79">
        <f>+IF(ISNUMBER(DATA!O4488),DATA!O4488,"n/a")</f>
        <v>6.8122000000000002E-2</v>
      </c>
      <c r="M3663" s="68"/>
      <c r="N3663" s="68"/>
      <c r="O3663" s="68"/>
      <c r="P3663" s="68"/>
      <c r="Q3663" s="68"/>
      <c r="S3663" s="72"/>
      <c r="U3663" s="72"/>
      <c r="W3663" s="72"/>
      <c r="Y3663" s="72"/>
    </row>
    <row r="3664" spans="1:25" s="71" customFormat="1" x14ac:dyDescent="0.2">
      <c r="A3664" s="68" t="s">
        <v>27</v>
      </c>
      <c r="B3664" s="68" t="s">
        <v>24</v>
      </c>
      <c r="C3664" s="68" t="s">
        <v>26</v>
      </c>
      <c r="D3664" s="68" t="s">
        <v>314</v>
      </c>
      <c r="E3664" s="89">
        <f>+IF(ISNUMBER(DATA!H4489),DATA!H4489,"n/a")</f>
        <v>1.5447090000000001</v>
      </c>
      <c r="F3664" s="79">
        <f>+IF(ISNUMBER(DATA!I4489),DATA!I4489,"n/a")</f>
        <v>-7.5249999999999997E-2</v>
      </c>
      <c r="G3664" s="89">
        <f>+IF(ISNUMBER(DATA!J4489),DATA!J4489,"n/a")</f>
        <v>1.536942</v>
      </c>
      <c r="H3664" s="79">
        <f>+IF(ISNUMBER(DATA!K4489),DATA!K4489,"n/a")</f>
        <v>-0.249475</v>
      </c>
      <c r="I3664" s="89">
        <f>+IF(ISNUMBER(DATA!L4489),DATA!L4489,"n/a")</f>
        <v>1.5331509999999999</v>
      </c>
      <c r="J3664" s="79">
        <f>+IF(ISNUMBER(DATA!M4489),DATA!M4489,"n/a")</f>
        <v>-0.28848699999999999</v>
      </c>
      <c r="K3664" s="89">
        <f>+IF(ISNUMBER(DATA!N4489),DATA!N4489,"n/a")</f>
        <v>1.531207</v>
      </c>
      <c r="L3664" s="79">
        <f>+IF(ISNUMBER(DATA!O4489),DATA!O4489,"n/a")</f>
        <v>-0.30532700000000002</v>
      </c>
      <c r="M3664" s="68"/>
      <c r="N3664" s="68"/>
      <c r="O3664" s="68"/>
      <c r="P3664" s="68"/>
      <c r="Q3664" s="68"/>
      <c r="S3664" s="72"/>
      <c r="U3664" s="72"/>
      <c r="W3664" s="72"/>
      <c r="Y3664" s="72"/>
    </row>
    <row r="3665" spans="1:25" s="71" customFormat="1" x14ac:dyDescent="0.2">
      <c r="A3665" s="68" t="s">
        <v>27</v>
      </c>
      <c r="B3665" s="68" t="s">
        <v>24</v>
      </c>
      <c r="C3665" s="68" t="s">
        <v>26</v>
      </c>
      <c r="D3665" s="68" t="s">
        <v>315</v>
      </c>
      <c r="E3665" s="89">
        <f>+IF(ISNUMBER(DATA!H4490),DATA!H4490,"n/a")</f>
        <v>2.9093040000000001</v>
      </c>
      <c r="F3665" s="79">
        <f>+IF(ISNUMBER(DATA!I4490),DATA!I4490,"n/a")</f>
        <v>6.7797999999999997E-2</v>
      </c>
      <c r="G3665" s="89">
        <f>+IF(ISNUMBER(DATA!J4490),DATA!J4490,"n/a")</f>
        <v>2.9553699999999998</v>
      </c>
      <c r="H3665" s="79">
        <f>+IF(ISNUMBER(DATA!K4490),DATA!K4490,"n/a")</f>
        <v>6.3380000000000006E-2</v>
      </c>
      <c r="I3665" s="89">
        <f>+IF(ISNUMBER(DATA!L4490),DATA!L4490,"n/a")</f>
        <v>2.914447</v>
      </c>
      <c r="J3665" s="79">
        <f>+IF(ISNUMBER(DATA!M4490),DATA!M4490,"n/a")</f>
        <v>7.5370000000000006E-2</v>
      </c>
      <c r="K3665" s="89">
        <f>+IF(ISNUMBER(DATA!N4490),DATA!N4490,"n/a")</f>
        <v>2.855143</v>
      </c>
      <c r="L3665" s="79">
        <f>+IF(ISNUMBER(DATA!O4490),DATA!O4490,"n/a")</f>
        <v>8.6767999999999998E-2</v>
      </c>
      <c r="M3665" s="68"/>
      <c r="N3665" s="68"/>
      <c r="O3665" s="68"/>
      <c r="P3665" s="68"/>
      <c r="Q3665" s="68"/>
      <c r="S3665" s="72"/>
      <c r="U3665" s="72"/>
      <c r="W3665" s="72"/>
      <c r="Y3665" s="72"/>
    </row>
    <row r="3666" spans="1:25" s="71" customFormat="1" x14ac:dyDescent="0.2">
      <c r="A3666" s="68" t="s">
        <v>27</v>
      </c>
      <c r="B3666" s="68" t="s">
        <v>24</v>
      </c>
      <c r="C3666" s="68" t="s">
        <v>26</v>
      </c>
      <c r="D3666" s="68" t="s">
        <v>316</v>
      </c>
      <c r="E3666" s="89">
        <f>+IF(ISNUMBER(DATA!H4491),DATA!H4491,"n/a")</f>
        <v>2.609836</v>
      </c>
      <c r="F3666" s="79">
        <f>+IF(ISNUMBER(DATA!I4491),DATA!I4491,"n/a")</f>
        <v>1.4094000000000001E-2</v>
      </c>
      <c r="G3666" s="89">
        <f>+IF(ISNUMBER(DATA!J4491),DATA!J4491,"n/a")</f>
        <v>2.6178360000000001</v>
      </c>
      <c r="H3666" s="79">
        <f>+IF(ISNUMBER(DATA!K4491),DATA!K4491,"n/a")</f>
        <v>1.0758E-2</v>
      </c>
      <c r="I3666" s="89">
        <f>+IF(ISNUMBER(DATA!L4491),DATA!L4491,"n/a")</f>
        <v>2.598312</v>
      </c>
      <c r="J3666" s="79">
        <f>+IF(ISNUMBER(DATA!M4491),DATA!M4491,"n/a")</f>
        <v>6.7580000000000001E-3</v>
      </c>
      <c r="K3666" s="89">
        <f>+IF(ISNUMBER(DATA!N4491),DATA!N4491,"n/a")</f>
        <v>2.5462229999999999</v>
      </c>
      <c r="L3666" s="79">
        <f>+IF(ISNUMBER(DATA!O4491),DATA!O4491,"n/a")</f>
        <v>9.6570000000000007E-3</v>
      </c>
      <c r="M3666" s="68"/>
      <c r="N3666" s="68"/>
      <c r="O3666" s="68"/>
      <c r="P3666" s="68"/>
      <c r="Q3666" s="68"/>
      <c r="S3666" s="72"/>
      <c r="U3666" s="72"/>
      <c r="W3666" s="72"/>
      <c r="Y3666" s="72"/>
    </row>
    <row r="3667" spans="1:25" s="71" customFormat="1" x14ac:dyDescent="0.2">
      <c r="A3667" s="68" t="s">
        <v>27</v>
      </c>
      <c r="B3667" s="68" t="s">
        <v>24</v>
      </c>
      <c r="C3667" s="68" t="s">
        <v>26</v>
      </c>
      <c r="D3667" s="68" t="s">
        <v>317</v>
      </c>
      <c r="E3667" s="89">
        <f>+IF(ISNUMBER(DATA!H4492),DATA!H4492,"n/a")</f>
        <v>3.1878440000000001</v>
      </c>
      <c r="F3667" s="79">
        <f>+IF(ISNUMBER(DATA!I4492),DATA!I4492,"n/a")</f>
        <v>3.2509000000000003E-2</v>
      </c>
      <c r="G3667" s="89">
        <f>+IF(ISNUMBER(DATA!J4492),DATA!J4492,"n/a")</f>
        <v>3.1376539999999999</v>
      </c>
      <c r="H3667" s="79">
        <f>+IF(ISNUMBER(DATA!K4492),DATA!K4492,"n/a")</f>
        <v>2.4777E-2</v>
      </c>
      <c r="I3667" s="89">
        <f>+IF(ISNUMBER(DATA!L4492),DATA!L4492,"n/a")</f>
        <v>3.2086220000000001</v>
      </c>
      <c r="J3667" s="79">
        <f>+IF(ISNUMBER(DATA!M4492),DATA!M4492,"n/a")</f>
        <v>5.6307999999999997E-2</v>
      </c>
      <c r="K3667" s="89">
        <f>+IF(ISNUMBER(DATA!N4492),DATA!N4492,"n/a")</f>
        <v>3.1578949999999999</v>
      </c>
      <c r="L3667" s="79">
        <f>+IF(ISNUMBER(DATA!O4492),DATA!O4492,"n/a")</f>
        <v>7.2274000000000005E-2</v>
      </c>
      <c r="M3667" s="68"/>
      <c r="N3667" s="68"/>
      <c r="O3667" s="68"/>
      <c r="P3667" s="68"/>
      <c r="Q3667" s="68"/>
      <c r="S3667" s="72"/>
      <c r="U3667" s="72"/>
      <c r="W3667" s="72"/>
      <c r="Y3667" s="72"/>
    </row>
    <row r="3668" spans="1:25" s="71" customFormat="1" x14ac:dyDescent="0.2">
      <c r="A3668" s="68" t="s">
        <v>27</v>
      </c>
      <c r="B3668" s="68" t="s">
        <v>24</v>
      </c>
      <c r="C3668" s="68" t="s">
        <v>26</v>
      </c>
      <c r="D3668" s="68" t="s">
        <v>318</v>
      </c>
      <c r="E3668" s="89">
        <f>+IF(ISNUMBER(DATA!H4493),DATA!H4493,"n/a")</f>
        <v>2.4194629999999999</v>
      </c>
      <c r="F3668" s="79">
        <f>+IF(ISNUMBER(DATA!I4493),DATA!I4493,"n/a")</f>
        <v>2.8738E-2</v>
      </c>
      <c r="G3668" s="89">
        <f>+IF(ISNUMBER(DATA!J4493),DATA!J4493,"n/a")</f>
        <v>2.448232</v>
      </c>
      <c r="H3668" s="79">
        <f>+IF(ISNUMBER(DATA!K4493),DATA!K4493,"n/a")</f>
        <v>5.0626999999999998E-2</v>
      </c>
      <c r="I3668" s="89">
        <f>+IF(ISNUMBER(DATA!L4493),DATA!L4493,"n/a")</f>
        <v>2.473071</v>
      </c>
      <c r="J3668" s="79">
        <f>+IF(ISNUMBER(DATA!M4493),DATA!M4493,"n/a")</f>
        <v>6.3471E-2</v>
      </c>
      <c r="K3668" s="89">
        <f>+IF(ISNUMBER(DATA!N4493),DATA!N4493,"n/a")</f>
        <v>2.422266</v>
      </c>
      <c r="L3668" s="79">
        <f>+IF(ISNUMBER(DATA!O4493),DATA!O4493,"n/a")</f>
        <v>6.5275E-2</v>
      </c>
      <c r="M3668" s="68"/>
      <c r="N3668" s="68"/>
      <c r="O3668" s="68"/>
      <c r="P3668" s="68"/>
      <c r="Q3668" s="68"/>
      <c r="S3668" s="72"/>
      <c r="U3668" s="72"/>
      <c r="W3668" s="72"/>
      <c r="Y3668" s="72"/>
    </row>
    <row r="3669" spans="1:25" s="71" customFormat="1" x14ac:dyDescent="0.2">
      <c r="A3669" s="68" t="s">
        <v>27</v>
      </c>
      <c r="B3669" s="68" t="s">
        <v>24</v>
      </c>
      <c r="C3669" s="68" t="s">
        <v>26</v>
      </c>
      <c r="D3669" s="68" t="s">
        <v>319</v>
      </c>
      <c r="E3669" s="89">
        <f>+IF(ISNUMBER(DATA!H4494),DATA!H4494,"n/a")</f>
        <v>2.4968520000000001</v>
      </c>
      <c r="F3669" s="79">
        <f>+IF(ISNUMBER(DATA!I4494),DATA!I4494,"n/a")</f>
        <v>2.9055000000000001E-2</v>
      </c>
      <c r="G3669" s="89">
        <f>+IF(ISNUMBER(DATA!J4494),DATA!J4494,"n/a")</f>
        <v>2.5890960000000001</v>
      </c>
      <c r="H3669" s="79">
        <f>+IF(ISNUMBER(DATA!K4494),DATA!K4494,"n/a")</f>
        <v>4.0834000000000002E-2</v>
      </c>
      <c r="I3669" s="89">
        <f>+IF(ISNUMBER(DATA!L4494),DATA!L4494,"n/a")</f>
        <v>2.6146379999999998</v>
      </c>
      <c r="J3669" s="79">
        <f>+IF(ISNUMBER(DATA!M4494),DATA!M4494,"n/a")</f>
        <v>5.0963000000000001E-2</v>
      </c>
      <c r="K3669" s="89">
        <f>+IF(ISNUMBER(DATA!N4494),DATA!N4494,"n/a")</f>
        <v>2.5847829999999998</v>
      </c>
      <c r="L3669" s="79">
        <f>+IF(ISNUMBER(DATA!O4494),DATA!O4494,"n/a")</f>
        <v>7.0872000000000004E-2</v>
      </c>
      <c r="M3669" s="68"/>
      <c r="N3669" s="68"/>
      <c r="O3669" s="68"/>
      <c r="P3669" s="68"/>
      <c r="Q3669" s="68"/>
      <c r="S3669" s="72"/>
      <c r="U3669" s="72"/>
      <c r="W3669" s="72"/>
      <c r="Y3669" s="72"/>
    </row>
    <row r="3670" spans="1:25" s="71" customFormat="1" x14ac:dyDescent="0.2">
      <c r="A3670" s="68" t="s">
        <v>27</v>
      </c>
      <c r="B3670" s="68" t="s">
        <v>24</v>
      </c>
      <c r="C3670" s="68" t="s">
        <v>26</v>
      </c>
      <c r="D3670" s="68" t="s">
        <v>320</v>
      </c>
      <c r="E3670" s="89">
        <f>+IF(ISNUMBER(DATA!H4495),DATA!H4495,"n/a")</f>
        <v>2.2109100000000002</v>
      </c>
      <c r="F3670" s="79">
        <f>+IF(ISNUMBER(DATA!I4495),DATA!I4495,"n/a")</f>
        <v>-5.3088999999999997E-2</v>
      </c>
      <c r="G3670" s="89">
        <f>+IF(ISNUMBER(DATA!J4495),DATA!J4495,"n/a")</f>
        <v>2.2219519999999999</v>
      </c>
      <c r="H3670" s="79">
        <f>+IF(ISNUMBER(DATA!K4495),DATA!K4495,"n/a")</f>
        <v>-6.2586000000000003E-2</v>
      </c>
      <c r="I3670" s="89">
        <f>+IF(ISNUMBER(DATA!L4495),DATA!L4495,"n/a")</f>
        <v>2.2351779999999999</v>
      </c>
      <c r="J3670" s="79">
        <f>+IF(ISNUMBER(DATA!M4495),DATA!M4495,"n/a")</f>
        <v>-7.2064000000000003E-2</v>
      </c>
      <c r="K3670" s="89">
        <f>+IF(ISNUMBER(DATA!N4495),DATA!N4495,"n/a")</f>
        <v>2.2991980000000001</v>
      </c>
      <c r="L3670" s="79">
        <f>+IF(ISNUMBER(DATA!O4495),DATA!O4495,"n/a")</f>
        <v>-4.7523999999999997E-2</v>
      </c>
      <c r="M3670" s="68"/>
      <c r="N3670" s="68"/>
      <c r="O3670" s="68"/>
      <c r="P3670" s="68"/>
      <c r="Q3670" s="68"/>
      <c r="S3670" s="72"/>
      <c r="U3670" s="72"/>
      <c r="W3670" s="72"/>
      <c r="Y3670" s="72"/>
    </row>
    <row r="3671" spans="1:25" s="71" customFormat="1" x14ac:dyDescent="0.2">
      <c r="A3671" s="68" t="s">
        <v>27</v>
      </c>
      <c r="B3671" s="68" t="s">
        <v>24</v>
      </c>
      <c r="C3671" s="68" t="s">
        <v>26</v>
      </c>
      <c r="D3671" s="68" t="s">
        <v>321</v>
      </c>
      <c r="E3671" s="89">
        <f>+IF(ISNUMBER(DATA!H4496),DATA!H4496,"n/a")</f>
        <v>2.7381980000000001</v>
      </c>
      <c r="F3671" s="79">
        <f>+IF(ISNUMBER(DATA!I4496),DATA!I4496,"n/a")</f>
        <v>6.6140000000000004E-2</v>
      </c>
      <c r="G3671" s="89">
        <f>+IF(ISNUMBER(DATA!J4496),DATA!J4496,"n/a")</f>
        <v>2.8653940000000002</v>
      </c>
      <c r="H3671" s="79">
        <f>+IF(ISNUMBER(DATA!K4496),DATA!K4496,"n/a")</f>
        <v>8.9908000000000002E-2</v>
      </c>
      <c r="I3671" s="89">
        <f>+IF(ISNUMBER(DATA!L4496),DATA!L4496,"n/a")</f>
        <v>2.886352</v>
      </c>
      <c r="J3671" s="79">
        <f>+IF(ISNUMBER(DATA!M4496),DATA!M4496,"n/a")</f>
        <v>8.856E-2</v>
      </c>
      <c r="K3671" s="89">
        <f>+IF(ISNUMBER(DATA!N4496),DATA!N4496,"n/a")</f>
        <v>2.808862</v>
      </c>
      <c r="L3671" s="79">
        <f>+IF(ISNUMBER(DATA!O4496),DATA!O4496,"n/a")</f>
        <v>6.9734000000000004E-2</v>
      </c>
      <c r="M3671" s="68"/>
      <c r="N3671" s="68"/>
      <c r="O3671" s="68"/>
      <c r="P3671" s="68"/>
      <c r="Q3671" s="68"/>
      <c r="S3671" s="72"/>
      <c r="U3671" s="72"/>
      <c r="W3671" s="72"/>
      <c r="Y3671" s="72"/>
    </row>
    <row r="3672" spans="1:25" s="71" customFormat="1" x14ac:dyDescent="0.2">
      <c r="A3672" s="68" t="s">
        <v>27</v>
      </c>
      <c r="B3672" s="68" t="s">
        <v>24</v>
      </c>
      <c r="C3672" s="68" t="s">
        <v>26</v>
      </c>
      <c r="D3672" s="68" t="s">
        <v>322</v>
      </c>
      <c r="E3672" s="89">
        <f>+IF(ISNUMBER(DATA!H4497),DATA!H4497,"n/a")</f>
        <v>1.7377560000000001</v>
      </c>
      <c r="F3672" s="79">
        <f>+IF(ISNUMBER(DATA!I4497),DATA!I4497,"n/a")</f>
        <v>-3.2499999999999999E-3</v>
      </c>
      <c r="G3672" s="89">
        <f>+IF(ISNUMBER(DATA!J4497),DATA!J4497,"n/a")</f>
        <v>1.734739</v>
      </c>
      <c r="H3672" s="79">
        <f>+IF(ISNUMBER(DATA!K4497),DATA!K4497,"n/a")</f>
        <v>-3.1399999999999997E-2</v>
      </c>
      <c r="I3672" s="89">
        <f>+IF(ISNUMBER(DATA!L4497),DATA!L4497,"n/a")</f>
        <v>1.753695</v>
      </c>
      <c r="J3672" s="79">
        <f>+IF(ISNUMBER(DATA!M4497),DATA!M4497,"n/a")</f>
        <v>-4.7983999999999999E-2</v>
      </c>
      <c r="K3672" s="89">
        <f>+IF(ISNUMBER(DATA!N4497),DATA!N4497,"n/a")</f>
        <v>1.754467</v>
      </c>
      <c r="L3672" s="79">
        <f>+IF(ISNUMBER(DATA!O4497),DATA!O4497,"n/a")</f>
        <v>-5.8784000000000003E-2</v>
      </c>
      <c r="M3672" s="68"/>
      <c r="N3672" s="68"/>
      <c r="O3672" s="68"/>
      <c r="P3672" s="68"/>
      <c r="Q3672" s="68"/>
      <c r="S3672" s="72"/>
      <c r="U3672" s="72"/>
      <c r="W3672" s="72"/>
      <c r="Y3672" s="72"/>
    </row>
    <row r="3673" spans="1:25" s="71" customFormat="1" x14ac:dyDescent="0.2">
      <c r="A3673" s="68" t="s">
        <v>27</v>
      </c>
      <c r="B3673" s="68" t="s">
        <v>24</v>
      </c>
      <c r="C3673" s="68" t="s">
        <v>26</v>
      </c>
      <c r="D3673" s="68" t="s">
        <v>323</v>
      </c>
      <c r="E3673" s="89">
        <f>+IF(ISNUMBER(DATA!H4498),DATA!H4498,"n/a")</f>
        <v>2.4345430000000001</v>
      </c>
      <c r="F3673" s="79">
        <f>+IF(ISNUMBER(DATA!I4498),DATA!I4498,"n/a")</f>
        <v>-4.9100000000000001E-4</v>
      </c>
      <c r="G3673" s="89">
        <f>+IF(ISNUMBER(DATA!J4498),DATA!J4498,"n/a")</f>
        <v>2.4311410000000002</v>
      </c>
      <c r="H3673" s="79">
        <f>+IF(ISNUMBER(DATA!K4498),DATA!K4498,"n/a")</f>
        <v>-4.0670000000000003E-3</v>
      </c>
      <c r="I3673" s="89">
        <f>+IF(ISNUMBER(DATA!L4498),DATA!L4498,"n/a")</f>
        <v>2.4788730000000001</v>
      </c>
      <c r="J3673" s="79">
        <f>+IF(ISNUMBER(DATA!M4498),DATA!M4498,"n/a")</f>
        <v>4.6855000000000001E-2</v>
      </c>
      <c r="K3673" s="89">
        <f>+IF(ISNUMBER(DATA!N4498),DATA!N4498,"n/a")</f>
        <v>2.4672800000000001</v>
      </c>
      <c r="L3673" s="79">
        <f>+IF(ISNUMBER(DATA!O4498),DATA!O4498,"n/a")</f>
        <v>5.9736999999999998E-2</v>
      </c>
      <c r="M3673" s="68"/>
      <c r="N3673" s="68"/>
      <c r="O3673" s="68"/>
      <c r="P3673" s="68"/>
      <c r="Q3673" s="68"/>
      <c r="S3673" s="72"/>
      <c r="U3673" s="72"/>
      <c r="W3673" s="72"/>
      <c r="Y3673" s="72"/>
    </row>
    <row r="3674" spans="1:25" s="71" customFormat="1" x14ac:dyDescent="0.2">
      <c r="A3674" s="68" t="s">
        <v>27</v>
      </c>
      <c r="B3674" s="68" t="s">
        <v>24</v>
      </c>
      <c r="C3674" s="68" t="s">
        <v>26</v>
      </c>
      <c r="D3674" s="68" t="s">
        <v>324</v>
      </c>
      <c r="E3674" s="89">
        <f>+IF(ISNUMBER(DATA!H4499),DATA!H4499,"n/a")</f>
        <v>3.0031720000000002</v>
      </c>
      <c r="F3674" s="79">
        <f>+IF(ISNUMBER(DATA!I4499),DATA!I4499,"n/a")</f>
        <v>-1.8460000000000001E-2</v>
      </c>
      <c r="G3674" s="89">
        <f>+IF(ISNUMBER(DATA!J4499),DATA!J4499,"n/a")</f>
        <v>2.996092</v>
      </c>
      <c r="H3674" s="79">
        <f>+IF(ISNUMBER(DATA!K4499),DATA!K4499,"n/a")</f>
        <v>5.7970000000000001E-3</v>
      </c>
      <c r="I3674" s="89">
        <f>+IF(ISNUMBER(DATA!L4499),DATA!L4499,"n/a")</f>
        <v>2.961665</v>
      </c>
      <c r="J3674" s="79">
        <f>+IF(ISNUMBER(DATA!M4499),DATA!M4499,"n/a")</f>
        <v>-2.3140999999999998E-2</v>
      </c>
      <c r="K3674" s="89">
        <f>+IF(ISNUMBER(DATA!N4499),DATA!N4499,"n/a")</f>
        <v>2.9848089999999998</v>
      </c>
      <c r="L3674" s="79">
        <f>+IF(ISNUMBER(DATA!O4499),DATA!O4499,"n/a")</f>
        <v>1.2331999999999999E-2</v>
      </c>
      <c r="M3674" s="68"/>
      <c r="N3674" s="68"/>
      <c r="O3674" s="68"/>
      <c r="P3674" s="68"/>
      <c r="Q3674" s="68"/>
      <c r="S3674" s="72"/>
      <c r="U3674" s="72"/>
      <c r="W3674" s="72"/>
      <c r="Y3674" s="72"/>
    </row>
    <row r="3675" spans="1:25" s="71" customFormat="1" x14ac:dyDescent="0.2">
      <c r="A3675" s="68" t="s">
        <v>27</v>
      </c>
      <c r="B3675" s="68" t="s">
        <v>24</v>
      </c>
      <c r="C3675" s="68" t="s">
        <v>26</v>
      </c>
      <c r="D3675" s="68" t="s">
        <v>325</v>
      </c>
      <c r="E3675" s="89">
        <f>+IF(ISNUMBER(DATA!H4500),DATA!H4500,"n/a")</f>
        <v>2.306308</v>
      </c>
      <c r="F3675" s="79">
        <f>+IF(ISNUMBER(DATA!I4500),DATA!I4500,"n/a")</f>
        <v>6.8669999999999995E-2</v>
      </c>
      <c r="G3675" s="89">
        <f>+IF(ISNUMBER(DATA!J4500),DATA!J4500,"n/a")</f>
        <v>2.2578619999999998</v>
      </c>
      <c r="H3675" s="79">
        <f>+IF(ISNUMBER(DATA!K4500),DATA!K4500,"n/a")</f>
        <v>4.7160000000000001E-2</v>
      </c>
      <c r="I3675" s="89">
        <f>+IF(ISNUMBER(DATA!L4500),DATA!L4500,"n/a")</f>
        <v>2.3340260000000002</v>
      </c>
      <c r="J3675" s="79">
        <f>+IF(ISNUMBER(DATA!M4500),DATA!M4500,"n/a")</f>
        <v>9.1721999999999998E-2</v>
      </c>
      <c r="K3675" s="89">
        <f>+IF(ISNUMBER(DATA!N4500),DATA!N4500,"n/a")</f>
        <v>2.3041399999999999</v>
      </c>
      <c r="L3675" s="79">
        <f>+IF(ISNUMBER(DATA!O4500),DATA!O4500,"n/a")</f>
        <v>7.6176999999999995E-2</v>
      </c>
      <c r="M3675" s="68"/>
      <c r="N3675" s="68"/>
      <c r="O3675" s="68"/>
      <c r="P3675" s="68"/>
      <c r="Q3675" s="68"/>
      <c r="S3675" s="72"/>
      <c r="U3675" s="72"/>
      <c r="W3675" s="72"/>
      <c r="Y3675" s="72"/>
    </row>
    <row r="3676" spans="1:25" s="71" customFormat="1" x14ac:dyDescent="0.2">
      <c r="A3676" s="68" t="s">
        <v>27</v>
      </c>
      <c r="B3676" s="68" t="s">
        <v>24</v>
      </c>
      <c r="C3676" s="68" t="s">
        <v>26</v>
      </c>
      <c r="D3676" s="68" t="s">
        <v>351</v>
      </c>
      <c r="E3676" s="89">
        <f>+IF(ISNUMBER(DATA!H4501),DATA!H4501,"n/a")</f>
        <v>2.7204069999999998</v>
      </c>
      <c r="F3676" s="79">
        <f>+IF(ISNUMBER(DATA!I4501),DATA!I4501,"n/a")</f>
        <v>1.0325000000000001E-2</v>
      </c>
      <c r="G3676" s="89">
        <f>+IF(ISNUMBER(DATA!J4501),DATA!J4501,"n/a")</f>
        <v>2.6510539999999998</v>
      </c>
      <c r="H3676" s="79">
        <f>+IF(ISNUMBER(DATA!K4501),DATA!K4501,"n/a")</f>
        <v>-2.5703E-2</v>
      </c>
      <c r="I3676" s="89">
        <f>+IF(ISNUMBER(DATA!L4501),DATA!L4501,"n/a")</f>
        <v>2.678229</v>
      </c>
      <c r="J3676" s="79">
        <f>+IF(ISNUMBER(DATA!M4501),DATA!M4501,"n/a")</f>
        <v>2.2048999999999999E-2</v>
      </c>
      <c r="K3676" s="89">
        <f>+IF(ISNUMBER(DATA!N4501),DATA!N4501,"n/a")</f>
        <v>2.6781640000000002</v>
      </c>
      <c r="L3676" s="79">
        <f>+IF(ISNUMBER(DATA!O4501),DATA!O4501,"n/a")</f>
        <v>5.8547000000000002E-2</v>
      </c>
      <c r="M3676" s="68"/>
      <c r="N3676" s="68"/>
      <c r="O3676" s="68"/>
      <c r="P3676" s="68"/>
      <c r="Q3676" s="68"/>
      <c r="S3676" s="72"/>
      <c r="U3676" s="72"/>
      <c r="W3676" s="72"/>
      <c r="Y3676" s="72"/>
    </row>
    <row r="3677" spans="1:25" s="71" customFormat="1" x14ac:dyDescent="0.2">
      <c r="A3677" s="68" t="s">
        <v>27</v>
      </c>
      <c r="B3677" s="68" t="s">
        <v>24</v>
      </c>
      <c r="C3677" s="68" t="s">
        <v>26</v>
      </c>
      <c r="D3677" s="68" t="s">
        <v>352</v>
      </c>
      <c r="E3677" s="89">
        <f>+IF(ISNUMBER(DATA!H4502),DATA!H4502,"n/a")</f>
        <v>2.8565870000000002</v>
      </c>
      <c r="F3677" s="79">
        <f>+IF(ISNUMBER(DATA!I4502),DATA!I4502,"n/a")</f>
        <v>0.223134</v>
      </c>
      <c r="G3677" s="89">
        <f>+IF(ISNUMBER(DATA!J4502),DATA!J4502,"n/a")</f>
        <v>2.8490929999999999</v>
      </c>
      <c r="H3677" s="79">
        <f>+IF(ISNUMBER(DATA!K4502),DATA!K4502,"n/a")</f>
        <v>0.21098900000000001</v>
      </c>
      <c r="I3677" s="89">
        <f>+IF(ISNUMBER(DATA!L4502),DATA!L4502,"n/a")</f>
        <v>2.8351359999999999</v>
      </c>
      <c r="J3677" s="79">
        <f>+IF(ISNUMBER(DATA!M4502),DATA!M4502,"n/a")</f>
        <v>0.22175500000000001</v>
      </c>
      <c r="K3677" s="89">
        <f>+IF(ISNUMBER(DATA!N4502),DATA!N4502,"n/a")</f>
        <v>2.7945009999999999</v>
      </c>
      <c r="L3677" s="79">
        <f>+IF(ISNUMBER(DATA!O4502),DATA!O4502,"n/a")</f>
        <v>0.23255999999999999</v>
      </c>
      <c r="M3677" s="68"/>
      <c r="N3677" s="68"/>
      <c r="O3677" s="68"/>
      <c r="P3677" s="68"/>
      <c r="Q3677" s="68"/>
      <c r="S3677" s="72"/>
      <c r="U3677" s="72"/>
      <c r="W3677" s="72"/>
      <c r="Y3677" s="72"/>
    </row>
    <row r="3678" spans="1:25" x14ac:dyDescent="0.2">
      <c r="E3678" s="102"/>
      <c r="F3678" s="104"/>
      <c r="G3678" s="102"/>
      <c r="H3678" s="104"/>
      <c r="I3678" s="102"/>
      <c r="J3678" s="104"/>
      <c r="K3678" s="102"/>
      <c r="L3678" s="104"/>
    </row>
    <row r="3679" spans="1:25" s="71" customFormat="1" x14ac:dyDescent="0.2">
      <c r="A3679" s="68" t="s">
        <v>28</v>
      </c>
      <c r="B3679" s="68" t="s">
        <v>24</v>
      </c>
      <c r="C3679" s="68" t="s">
        <v>0</v>
      </c>
      <c r="D3679" s="68" t="s">
        <v>278</v>
      </c>
      <c r="E3679" s="78">
        <f>+IF(ISNUMBER(DATA!H4807),DATA!H4807,"n/a")</f>
        <v>20022.169999999998</v>
      </c>
      <c r="F3679" s="79">
        <f>+IF(ISNUMBER(DATA!I4807),DATA!I4807,"n/a")</f>
        <v>0.14876800000000001</v>
      </c>
      <c r="G3679" s="78">
        <f>+IF(ISNUMBER(DATA!J4807),DATA!J4807,"n/a")</f>
        <v>68015.83</v>
      </c>
      <c r="H3679" s="79">
        <f>+IF(ISNUMBER(DATA!K4807),DATA!K4807,"n/a")</f>
        <v>8.2028000000000004E-2</v>
      </c>
      <c r="I3679" s="78">
        <f>+IF(ISNUMBER(DATA!L4807),DATA!L4807,"n/a")</f>
        <v>121162.07</v>
      </c>
      <c r="J3679" s="79">
        <f>+IF(ISNUMBER(DATA!M4807),DATA!M4807,"n/a")</f>
        <v>0.10259500000000001</v>
      </c>
      <c r="K3679" s="78">
        <f>+IF(ISNUMBER(DATA!N4807),DATA!N4807,"n/a")</f>
        <v>202452.57</v>
      </c>
      <c r="L3679" s="79">
        <f>+IF(ISNUMBER(DATA!O4807),DATA!O4807,"n/a")</f>
        <v>4.6170000000000003E-2</v>
      </c>
      <c r="M3679" s="68"/>
      <c r="N3679" s="68"/>
      <c r="O3679" s="68"/>
      <c r="P3679" s="68"/>
      <c r="Q3679" s="68"/>
      <c r="S3679" s="72"/>
      <c r="U3679" s="72"/>
      <c r="W3679" s="72"/>
      <c r="Y3679" s="72"/>
    </row>
    <row r="3680" spans="1:25" s="71" customFormat="1" x14ac:dyDescent="0.2">
      <c r="A3680" s="68" t="s">
        <v>28</v>
      </c>
      <c r="B3680" s="68" t="s">
        <v>24</v>
      </c>
      <c r="C3680" s="68" t="s">
        <v>0</v>
      </c>
      <c r="D3680" s="68" t="s">
        <v>279</v>
      </c>
      <c r="E3680" s="78">
        <f>+IF(ISNUMBER(DATA!H4808),DATA!H4808,"n/a")</f>
        <v>71400.679999999993</v>
      </c>
      <c r="F3680" s="79">
        <f>+IF(ISNUMBER(DATA!I4808),DATA!I4808,"n/a")</f>
        <v>0.75721400000000005</v>
      </c>
      <c r="G3680" s="78">
        <f>+IF(ISNUMBER(DATA!J4808),DATA!J4808,"n/a")</f>
        <v>240453.35</v>
      </c>
      <c r="H3680" s="79">
        <f>+IF(ISNUMBER(DATA!K4808),DATA!K4808,"n/a")</f>
        <v>0.63314199999999998</v>
      </c>
      <c r="I3680" s="78">
        <f>+IF(ISNUMBER(DATA!L4808),DATA!L4808,"n/a")</f>
        <v>435733.42</v>
      </c>
      <c r="J3680" s="79">
        <f>+IF(ISNUMBER(DATA!M4808),DATA!M4808,"n/a")</f>
        <v>0.53838699999999995</v>
      </c>
      <c r="K3680" s="78">
        <f>+IF(ISNUMBER(DATA!N4808),DATA!N4808,"n/a")</f>
        <v>674223.95</v>
      </c>
      <c r="L3680" s="79">
        <f>+IF(ISNUMBER(DATA!O4808),DATA!O4808,"n/a")</f>
        <v>0.30433700000000002</v>
      </c>
      <c r="M3680" s="68"/>
      <c r="N3680" s="68"/>
      <c r="O3680" s="68"/>
      <c r="P3680" s="68"/>
      <c r="Q3680" s="68"/>
      <c r="S3680" s="72"/>
      <c r="U3680" s="72"/>
      <c r="W3680" s="72"/>
      <c r="Y3680" s="72"/>
    </row>
    <row r="3681" spans="1:25" s="71" customFormat="1" x14ac:dyDescent="0.2">
      <c r="A3681" s="68" t="s">
        <v>28</v>
      </c>
      <c r="B3681" s="68" t="s">
        <v>24</v>
      </c>
      <c r="C3681" s="68" t="s">
        <v>0</v>
      </c>
      <c r="D3681" s="68" t="s">
        <v>280</v>
      </c>
      <c r="E3681" s="78">
        <f>+IF(ISNUMBER(DATA!H4809),DATA!H4809,"n/a")</f>
        <v>124854.21</v>
      </c>
      <c r="F3681" s="79">
        <f>+IF(ISNUMBER(DATA!I4809),DATA!I4809,"n/a")</f>
        <v>0.27994400000000003</v>
      </c>
      <c r="G3681" s="78">
        <f>+IF(ISNUMBER(DATA!J4809),DATA!J4809,"n/a")</f>
        <v>437757.29</v>
      </c>
      <c r="H3681" s="79">
        <f>+IF(ISNUMBER(DATA!K4809),DATA!K4809,"n/a")</f>
        <v>0.192998</v>
      </c>
      <c r="I3681" s="78">
        <f>+IF(ISNUMBER(DATA!L4809),DATA!L4809,"n/a")</f>
        <v>799935.1</v>
      </c>
      <c r="J3681" s="79">
        <f>+IF(ISNUMBER(DATA!M4809),DATA!M4809,"n/a")</f>
        <v>0.183252</v>
      </c>
      <c r="K3681" s="78">
        <f>+IF(ISNUMBER(DATA!N4809),DATA!N4809,"n/a")</f>
        <v>1391026</v>
      </c>
      <c r="L3681" s="79">
        <f>+IF(ISNUMBER(DATA!O4809),DATA!O4809,"n/a")</f>
        <v>0.14584800000000001</v>
      </c>
      <c r="M3681" s="68"/>
      <c r="N3681" s="68"/>
      <c r="O3681" s="68"/>
      <c r="P3681" s="68"/>
      <c r="Q3681" s="68"/>
      <c r="S3681" s="72"/>
      <c r="U3681" s="72"/>
      <c r="W3681" s="72"/>
      <c r="Y3681" s="72"/>
    </row>
    <row r="3682" spans="1:25" s="71" customFormat="1" x14ac:dyDescent="0.2">
      <c r="A3682" s="68" t="s">
        <v>28</v>
      </c>
      <c r="B3682" s="68" t="s">
        <v>24</v>
      </c>
      <c r="C3682" s="68" t="s">
        <v>0</v>
      </c>
      <c r="D3682" s="68" t="s">
        <v>281</v>
      </c>
      <c r="E3682" s="78">
        <f>+IF(ISNUMBER(DATA!H4810),DATA!H4810,"n/a")</f>
        <v>41070.959999999999</v>
      </c>
      <c r="F3682" s="79">
        <f>+IF(ISNUMBER(DATA!I4810),DATA!I4810,"n/a")</f>
        <v>0.37058400000000002</v>
      </c>
      <c r="G3682" s="78">
        <f>+IF(ISNUMBER(DATA!J4810),DATA!J4810,"n/a")</f>
        <v>145353.19</v>
      </c>
      <c r="H3682" s="79">
        <f>+IF(ISNUMBER(DATA!K4810),DATA!K4810,"n/a")</f>
        <v>0.28897299999999998</v>
      </c>
      <c r="I3682" s="78">
        <f>+IF(ISNUMBER(DATA!L4810),DATA!L4810,"n/a")</f>
        <v>275136.61</v>
      </c>
      <c r="J3682" s="79">
        <f>+IF(ISNUMBER(DATA!M4810),DATA!M4810,"n/a")</f>
        <v>0.21291599999999999</v>
      </c>
      <c r="K3682" s="78">
        <f>+IF(ISNUMBER(DATA!N4810),DATA!N4810,"n/a")</f>
        <v>455902.06</v>
      </c>
      <c r="L3682" s="79">
        <f>+IF(ISNUMBER(DATA!O4810),DATA!O4810,"n/a")</f>
        <v>9.4510999999999998E-2</v>
      </c>
      <c r="M3682" s="68"/>
      <c r="N3682" s="68"/>
      <c r="O3682" s="68"/>
      <c r="P3682" s="68"/>
      <c r="Q3682" s="68"/>
      <c r="S3682" s="72"/>
      <c r="U3682" s="72"/>
      <c r="W3682" s="72"/>
      <c r="Y3682" s="72"/>
    </row>
    <row r="3683" spans="1:25" s="71" customFormat="1" x14ac:dyDescent="0.2">
      <c r="A3683" s="68" t="s">
        <v>28</v>
      </c>
      <c r="B3683" s="68" t="s">
        <v>24</v>
      </c>
      <c r="C3683" s="68" t="s">
        <v>0</v>
      </c>
      <c r="D3683" s="68" t="s">
        <v>282</v>
      </c>
      <c r="E3683" s="78">
        <f>+IF(ISNUMBER(DATA!H4811),DATA!H4811,"n/a")</f>
        <v>116999.82</v>
      </c>
      <c r="F3683" s="79">
        <f>+IF(ISNUMBER(DATA!I4811),DATA!I4811,"n/a")</f>
        <v>-1.3448999999999999E-2</v>
      </c>
      <c r="G3683" s="78">
        <f>+IF(ISNUMBER(DATA!J4811),DATA!J4811,"n/a")</f>
        <v>396894.4</v>
      </c>
      <c r="H3683" s="79">
        <f>+IF(ISNUMBER(DATA!K4811),DATA!K4811,"n/a")</f>
        <v>-7.5994999999999993E-2</v>
      </c>
      <c r="I3683" s="78">
        <f>+IF(ISNUMBER(DATA!L4811),DATA!L4811,"n/a")</f>
        <v>692821.34</v>
      </c>
      <c r="J3683" s="79">
        <f>+IF(ISNUMBER(DATA!M4811),DATA!M4811,"n/a")</f>
        <v>-8.5653999999999994E-2</v>
      </c>
      <c r="K3683" s="78">
        <f>+IF(ISNUMBER(DATA!N4811),DATA!N4811,"n/a")</f>
        <v>1305051.3400000001</v>
      </c>
      <c r="L3683" s="79">
        <f>+IF(ISNUMBER(DATA!O4811),DATA!O4811,"n/a")</f>
        <v>-3.0096000000000001E-2</v>
      </c>
      <c r="M3683" s="68"/>
      <c r="N3683" s="68"/>
      <c r="O3683" s="68"/>
      <c r="P3683" s="68"/>
      <c r="Q3683" s="68"/>
      <c r="S3683" s="72"/>
      <c r="U3683" s="72"/>
      <c r="W3683" s="72"/>
      <c r="Y3683" s="72"/>
    </row>
    <row r="3684" spans="1:25" s="71" customFormat="1" x14ac:dyDescent="0.2">
      <c r="A3684" s="68" t="s">
        <v>28</v>
      </c>
      <c r="B3684" s="68" t="s">
        <v>24</v>
      </c>
      <c r="C3684" s="68" t="s">
        <v>0</v>
      </c>
      <c r="D3684" s="68" t="s">
        <v>283</v>
      </c>
      <c r="E3684" s="78">
        <f>+IF(ISNUMBER(DATA!H4812),DATA!H4812,"n/a")</f>
        <v>74319.649999999994</v>
      </c>
      <c r="F3684" s="79">
        <f>+IF(ISNUMBER(DATA!I4812),DATA!I4812,"n/a")</f>
        <v>-5.6096E-2</v>
      </c>
      <c r="G3684" s="78">
        <f>+IF(ISNUMBER(DATA!J4812),DATA!J4812,"n/a")</f>
        <v>269137.99</v>
      </c>
      <c r="H3684" s="79">
        <f>+IF(ISNUMBER(DATA!K4812),DATA!K4812,"n/a")</f>
        <v>-7.6634999999999995E-2</v>
      </c>
      <c r="I3684" s="78">
        <f>+IF(ISNUMBER(DATA!L4812),DATA!L4812,"n/a")</f>
        <v>460106.23</v>
      </c>
      <c r="J3684" s="79">
        <f>+IF(ISNUMBER(DATA!M4812),DATA!M4812,"n/a")</f>
        <v>6.3559000000000004E-2</v>
      </c>
      <c r="K3684" s="78">
        <f>+IF(ISNUMBER(DATA!N4812),DATA!N4812,"n/a")</f>
        <v>762471.43</v>
      </c>
      <c r="L3684" s="79">
        <f>+IF(ISNUMBER(DATA!O4812),DATA!O4812,"n/a")</f>
        <v>0.161963</v>
      </c>
      <c r="M3684" s="68"/>
      <c r="N3684" s="68"/>
      <c r="O3684" s="68"/>
      <c r="P3684" s="68"/>
      <c r="Q3684" s="68"/>
      <c r="S3684" s="72"/>
      <c r="U3684" s="72"/>
      <c r="W3684" s="72"/>
      <c r="Y3684" s="72"/>
    </row>
    <row r="3685" spans="1:25" s="71" customFormat="1" x14ac:dyDescent="0.2">
      <c r="A3685" s="68" t="s">
        <v>28</v>
      </c>
      <c r="B3685" s="68" t="s">
        <v>24</v>
      </c>
      <c r="C3685" s="68" t="s">
        <v>0</v>
      </c>
      <c r="D3685" s="68" t="s">
        <v>284</v>
      </c>
      <c r="E3685" s="78">
        <f>+IF(ISNUMBER(DATA!H4813),DATA!H4813,"n/a")</f>
        <v>19326.07</v>
      </c>
      <c r="F3685" s="79">
        <f>+IF(ISNUMBER(DATA!I4813),DATA!I4813,"n/a")</f>
        <v>-0.42905399999999999</v>
      </c>
      <c r="G3685" s="78">
        <f>+IF(ISNUMBER(DATA!J4813),DATA!J4813,"n/a")</f>
        <v>79596.759999999995</v>
      </c>
      <c r="H3685" s="79">
        <f>+IF(ISNUMBER(DATA!K4813),DATA!K4813,"n/a")</f>
        <v>-0.333368</v>
      </c>
      <c r="I3685" s="78">
        <f>+IF(ISNUMBER(DATA!L4813),DATA!L4813,"n/a")</f>
        <v>178489.45</v>
      </c>
      <c r="J3685" s="79">
        <f>+IF(ISNUMBER(DATA!M4813),DATA!M4813,"n/a")</f>
        <v>-0.15539900000000001</v>
      </c>
      <c r="K3685" s="78">
        <f>+IF(ISNUMBER(DATA!N4813),DATA!N4813,"n/a")</f>
        <v>347727.75</v>
      </c>
      <c r="L3685" s="79">
        <f>+IF(ISNUMBER(DATA!O4813),DATA!O4813,"n/a")</f>
        <v>-9.5080999999999999E-2</v>
      </c>
      <c r="M3685" s="68"/>
      <c r="N3685" s="68"/>
      <c r="O3685" s="68"/>
      <c r="P3685" s="68"/>
      <c r="Q3685" s="68"/>
      <c r="S3685" s="72"/>
      <c r="U3685" s="72"/>
      <c r="W3685" s="72"/>
      <c r="Y3685" s="72"/>
    </row>
    <row r="3686" spans="1:25" s="71" customFormat="1" x14ac:dyDescent="0.2">
      <c r="A3686" s="68" t="s">
        <v>28</v>
      </c>
      <c r="B3686" s="68" t="s">
        <v>24</v>
      </c>
      <c r="C3686" s="68" t="s">
        <v>0</v>
      </c>
      <c r="D3686" s="68" t="s">
        <v>285</v>
      </c>
      <c r="E3686" s="78">
        <f>+IF(ISNUMBER(DATA!H4814),DATA!H4814,"n/a")</f>
        <v>108129.4</v>
      </c>
      <c r="F3686" s="79">
        <f>+IF(ISNUMBER(DATA!I4814),DATA!I4814,"n/a")</f>
        <v>0.10774400000000001</v>
      </c>
      <c r="G3686" s="78">
        <f>+IF(ISNUMBER(DATA!J4814),DATA!J4814,"n/a")</f>
        <v>388657</v>
      </c>
      <c r="H3686" s="79">
        <f>+IF(ISNUMBER(DATA!K4814),DATA!K4814,"n/a")</f>
        <v>8.4798999999999999E-2</v>
      </c>
      <c r="I3686" s="78">
        <f>+IF(ISNUMBER(DATA!L4814),DATA!L4814,"n/a")</f>
        <v>719640.3</v>
      </c>
      <c r="J3686" s="79">
        <f>+IF(ISNUMBER(DATA!M4814),DATA!M4814,"n/a")</f>
        <v>0.113581</v>
      </c>
      <c r="K3686" s="78">
        <f>+IF(ISNUMBER(DATA!N4814),DATA!N4814,"n/a")</f>
        <v>1309225.96</v>
      </c>
      <c r="L3686" s="79">
        <f>+IF(ISNUMBER(DATA!O4814),DATA!O4814,"n/a")</f>
        <v>7.8787999999999997E-2</v>
      </c>
      <c r="M3686" s="68"/>
      <c r="N3686" s="68"/>
      <c r="O3686" s="68"/>
      <c r="P3686" s="68"/>
      <c r="Q3686" s="68"/>
      <c r="S3686" s="72"/>
      <c r="U3686" s="72"/>
      <c r="W3686" s="72"/>
      <c r="Y3686" s="72"/>
    </row>
    <row r="3687" spans="1:25" s="71" customFormat="1" x14ac:dyDescent="0.2">
      <c r="A3687" s="68" t="s">
        <v>28</v>
      </c>
      <c r="B3687" s="68" t="s">
        <v>24</v>
      </c>
      <c r="C3687" s="68" t="s">
        <v>0</v>
      </c>
      <c r="D3687" s="68" t="s">
        <v>286</v>
      </c>
      <c r="E3687" s="78">
        <f>+IF(ISNUMBER(DATA!H4815),DATA!H4815,"n/a")</f>
        <v>73274.05</v>
      </c>
      <c r="F3687" s="79">
        <f>+IF(ISNUMBER(DATA!I4815),DATA!I4815,"n/a")</f>
        <v>1.5449539999999999</v>
      </c>
      <c r="G3687" s="78">
        <f>+IF(ISNUMBER(DATA!J4815),DATA!J4815,"n/a")</f>
        <v>251852.85</v>
      </c>
      <c r="H3687" s="79">
        <f>+IF(ISNUMBER(DATA!K4815),DATA!K4815,"n/a")</f>
        <v>1.733913</v>
      </c>
      <c r="I3687" s="78">
        <f>+IF(ISNUMBER(DATA!L4815),DATA!L4815,"n/a")</f>
        <v>469008.55</v>
      </c>
      <c r="J3687" s="79">
        <f>+IF(ISNUMBER(DATA!M4815),DATA!M4815,"n/a")</f>
        <v>1.544408</v>
      </c>
      <c r="K3687" s="78">
        <f>+IF(ISNUMBER(DATA!N4815),DATA!N4815,"n/a")</f>
        <v>715526.21</v>
      </c>
      <c r="L3687" s="79">
        <f>+IF(ISNUMBER(DATA!O4815),DATA!O4815,"n/a")</f>
        <v>1.0800590000000001</v>
      </c>
      <c r="M3687" s="68"/>
      <c r="N3687" s="68"/>
      <c r="O3687" s="68"/>
      <c r="P3687" s="68"/>
      <c r="Q3687" s="68"/>
      <c r="S3687" s="72"/>
      <c r="U3687" s="72"/>
      <c r="W3687" s="72"/>
      <c r="Y3687" s="72"/>
    </row>
    <row r="3688" spans="1:25" s="71" customFormat="1" x14ac:dyDescent="0.2">
      <c r="A3688" s="68" t="s">
        <v>28</v>
      </c>
      <c r="B3688" s="68" t="s">
        <v>24</v>
      </c>
      <c r="C3688" s="68" t="s">
        <v>0</v>
      </c>
      <c r="D3688" s="68" t="s">
        <v>287</v>
      </c>
      <c r="E3688" s="78">
        <f>+IF(ISNUMBER(DATA!H4816),DATA!H4816,"n/a")</f>
        <v>27692.18</v>
      </c>
      <c r="F3688" s="79">
        <f>+IF(ISNUMBER(DATA!I4816),DATA!I4816,"n/a")</f>
        <v>0.26781899999999997</v>
      </c>
      <c r="G3688" s="78">
        <f>+IF(ISNUMBER(DATA!J4816),DATA!J4816,"n/a")</f>
        <v>109949.33</v>
      </c>
      <c r="H3688" s="79">
        <f>+IF(ISNUMBER(DATA!K4816),DATA!K4816,"n/a")</f>
        <v>0.22472500000000001</v>
      </c>
      <c r="I3688" s="78">
        <f>+IF(ISNUMBER(DATA!L4816),DATA!L4816,"n/a")</f>
        <v>180139.68</v>
      </c>
      <c r="J3688" s="79">
        <f>+IF(ISNUMBER(DATA!M4816),DATA!M4816,"n/a")</f>
        <v>0.15484200000000001</v>
      </c>
      <c r="K3688" s="78">
        <f>+IF(ISNUMBER(DATA!N4816),DATA!N4816,"n/a")</f>
        <v>289533.59000000003</v>
      </c>
      <c r="L3688" s="79">
        <f>+IF(ISNUMBER(DATA!O4816),DATA!O4816,"n/a")</f>
        <v>0.157329</v>
      </c>
      <c r="M3688" s="68"/>
      <c r="N3688" s="68"/>
      <c r="O3688" s="68"/>
      <c r="P3688" s="68"/>
      <c r="Q3688" s="68"/>
      <c r="S3688" s="72"/>
      <c r="U3688" s="72"/>
      <c r="W3688" s="72"/>
      <c r="Y3688" s="72"/>
    </row>
    <row r="3689" spans="1:25" s="71" customFormat="1" x14ac:dyDescent="0.2">
      <c r="A3689" s="68" t="s">
        <v>28</v>
      </c>
      <c r="B3689" s="68" t="s">
        <v>24</v>
      </c>
      <c r="C3689" s="68" t="s">
        <v>0</v>
      </c>
      <c r="D3689" s="68" t="s">
        <v>288</v>
      </c>
      <c r="E3689" s="78">
        <f>+IF(ISNUMBER(DATA!H4817),DATA!H4817,"n/a")</f>
        <v>45754.47</v>
      </c>
      <c r="F3689" s="79">
        <f>+IF(ISNUMBER(DATA!I4817),DATA!I4817,"n/a")</f>
        <v>0.60566699999999996</v>
      </c>
      <c r="G3689" s="78">
        <f>+IF(ISNUMBER(DATA!J4817),DATA!J4817,"n/a")</f>
        <v>167105.13</v>
      </c>
      <c r="H3689" s="79">
        <f>+IF(ISNUMBER(DATA!K4817),DATA!K4817,"n/a")</f>
        <v>0.68624700000000005</v>
      </c>
      <c r="I3689" s="78">
        <f>+IF(ISNUMBER(DATA!L4817),DATA!L4817,"n/a")</f>
        <v>304319.11</v>
      </c>
      <c r="J3689" s="79">
        <f>+IF(ISNUMBER(DATA!M4817),DATA!M4817,"n/a")</f>
        <v>0.57034899999999999</v>
      </c>
      <c r="K3689" s="78">
        <f>+IF(ISNUMBER(DATA!N4817),DATA!N4817,"n/a")</f>
        <v>499349.56</v>
      </c>
      <c r="L3689" s="79">
        <f>+IF(ISNUMBER(DATA!O4817),DATA!O4817,"n/a")</f>
        <v>0.38090099999999999</v>
      </c>
      <c r="M3689" s="68"/>
      <c r="N3689" s="68"/>
      <c r="O3689" s="68"/>
      <c r="P3689" s="68"/>
      <c r="Q3689" s="68"/>
      <c r="S3689" s="72"/>
      <c r="U3689" s="72"/>
      <c r="W3689" s="72"/>
      <c r="Y3689" s="72"/>
    </row>
    <row r="3690" spans="1:25" s="71" customFormat="1" x14ac:dyDescent="0.2">
      <c r="A3690" s="68" t="s">
        <v>28</v>
      </c>
      <c r="B3690" s="68" t="s">
        <v>24</v>
      </c>
      <c r="C3690" s="68" t="s">
        <v>0</v>
      </c>
      <c r="D3690" s="68" t="s">
        <v>289</v>
      </c>
      <c r="E3690" s="78">
        <f>+IF(ISNUMBER(DATA!H4818),DATA!H4818,"n/a")</f>
        <v>67623.14</v>
      </c>
      <c r="F3690" s="79">
        <f>+IF(ISNUMBER(DATA!I4818),DATA!I4818,"n/a")</f>
        <v>0.50414099999999995</v>
      </c>
      <c r="G3690" s="78">
        <f>+IF(ISNUMBER(DATA!J4818),DATA!J4818,"n/a")</f>
        <v>240336.92</v>
      </c>
      <c r="H3690" s="79">
        <f>+IF(ISNUMBER(DATA!K4818),DATA!K4818,"n/a")</f>
        <v>0.47561999999999999</v>
      </c>
      <c r="I3690" s="78">
        <f>+IF(ISNUMBER(DATA!L4818),DATA!L4818,"n/a")</f>
        <v>481387.25</v>
      </c>
      <c r="J3690" s="79">
        <f>+IF(ISNUMBER(DATA!M4818),DATA!M4818,"n/a")</f>
        <v>0.53518500000000002</v>
      </c>
      <c r="K3690" s="78">
        <f>+IF(ISNUMBER(DATA!N4818),DATA!N4818,"n/a")</f>
        <v>812793.82</v>
      </c>
      <c r="L3690" s="79">
        <f>+IF(ISNUMBER(DATA!O4818),DATA!O4818,"n/a")</f>
        <v>0.43246099999999998</v>
      </c>
      <c r="M3690" s="68"/>
      <c r="N3690" s="68"/>
      <c r="O3690" s="68"/>
      <c r="P3690" s="68"/>
      <c r="Q3690" s="68"/>
      <c r="S3690" s="72"/>
      <c r="U3690" s="72"/>
      <c r="W3690" s="72"/>
      <c r="Y3690" s="72"/>
    </row>
    <row r="3691" spans="1:25" s="71" customFormat="1" x14ac:dyDescent="0.2">
      <c r="A3691" s="68" t="s">
        <v>28</v>
      </c>
      <c r="B3691" s="68" t="s">
        <v>24</v>
      </c>
      <c r="C3691" s="68" t="s">
        <v>0</v>
      </c>
      <c r="D3691" s="68" t="s">
        <v>290</v>
      </c>
      <c r="E3691" s="78">
        <f>+IF(ISNUMBER(DATA!H4819),DATA!H4819,"n/a")</f>
        <v>85050.55</v>
      </c>
      <c r="F3691" s="79">
        <f>+IF(ISNUMBER(DATA!I4819),DATA!I4819,"n/a")</f>
        <v>0.639872</v>
      </c>
      <c r="G3691" s="78">
        <f>+IF(ISNUMBER(DATA!J4819),DATA!J4819,"n/a")</f>
        <v>299289.78000000003</v>
      </c>
      <c r="H3691" s="79">
        <f>+IF(ISNUMBER(DATA!K4819),DATA!K4819,"n/a")</f>
        <v>0.70929500000000001</v>
      </c>
      <c r="I3691" s="78">
        <f>+IF(ISNUMBER(DATA!L4819),DATA!L4819,"n/a")</f>
        <v>554236.07999999996</v>
      </c>
      <c r="J3691" s="79">
        <f>+IF(ISNUMBER(DATA!M4819),DATA!M4819,"n/a")</f>
        <v>0.69085099999999999</v>
      </c>
      <c r="K3691" s="78">
        <f>+IF(ISNUMBER(DATA!N4819),DATA!N4819,"n/a")</f>
        <v>885006.05</v>
      </c>
      <c r="L3691" s="79">
        <f>+IF(ISNUMBER(DATA!O4819),DATA!O4819,"n/a")</f>
        <v>0.54420999999999997</v>
      </c>
      <c r="M3691" s="68"/>
      <c r="N3691" s="68"/>
      <c r="O3691" s="68"/>
      <c r="P3691" s="68"/>
      <c r="Q3691" s="68"/>
      <c r="S3691" s="72"/>
      <c r="U3691" s="72"/>
      <c r="W3691" s="72"/>
      <c r="Y3691" s="72"/>
    </row>
    <row r="3692" spans="1:25" s="71" customFormat="1" x14ac:dyDescent="0.2">
      <c r="A3692" s="68" t="s">
        <v>28</v>
      </c>
      <c r="B3692" s="68" t="s">
        <v>24</v>
      </c>
      <c r="C3692" s="68" t="s">
        <v>0</v>
      </c>
      <c r="D3692" s="68" t="s">
        <v>291</v>
      </c>
      <c r="E3692" s="78">
        <f>+IF(ISNUMBER(DATA!H4820),DATA!H4820,"n/a")</f>
        <v>123556.87</v>
      </c>
      <c r="F3692" s="79">
        <f>+IF(ISNUMBER(DATA!I4820),DATA!I4820,"n/a")</f>
        <v>0.58329699999999995</v>
      </c>
      <c r="G3692" s="78">
        <f>+IF(ISNUMBER(DATA!J4820),DATA!J4820,"n/a")</f>
        <v>431300.2</v>
      </c>
      <c r="H3692" s="79">
        <f>+IF(ISNUMBER(DATA!K4820),DATA!K4820,"n/a")</f>
        <v>0.72453599999999996</v>
      </c>
      <c r="I3692" s="78">
        <f>+IF(ISNUMBER(DATA!L4820),DATA!L4820,"n/a")</f>
        <v>803253.23</v>
      </c>
      <c r="J3692" s="79">
        <f>+IF(ISNUMBER(DATA!M4820),DATA!M4820,"n/a")</f>
        <v>0.56507399999999997</v>
      </c>
      <c r="K3692" s="78">
        <f>+IF(ISNUMBER(DATA!N4820),DATA!N4820,"n/a")</f>
        <v>1364447.68</v>
      </c>
      <c r="L3692" s="79">
        <f>+IF(ISNUMBER(DATA!O4820),DATA!O4820,"n/a")</f>
        <v>0.37443199999999999</v>
      </c>
      <c r="M3692" s="68"/>
      <c r="N3692" s="68"/>
      <c r="O3692" s="68"/>
      <c r="P3692" s="68"/>
      <c r="Q3692" s="68"/>
      <c r="S3692" s="72"/>
      <c r="U3692" s="72"/>
      <c r="W3692" s="72"/>
      <c r="Y3692" s="72"/>
    </row>
    <row r="3693" spans="1:25" s="71" customFormat="1" x14ac:dyDescent="0.2">
      <c r="A3693" s="68" t="s">
        <v>28</v>
      </c>
      <c r="B3693" s="68" t="s">
        <v>24</v>
      </c>
      <c r="C3693" s="68" t="s">
        <v>0</v>
      </c>
      <c r="D3693" s="68" t="s">
        <v>292</v>
      </c>
      <c r="E3693" s="78">
        <f>+IF(ISNUMBER(DATA!H4821),DATA!H4821,"n/a")</f>
        <v>74213.42</v>
      </c>
      <c r="F3693" s="79">
        <f>+IF(ISNUMBER(DATA!I4821),DATA!I4821,"n/a")</f>
        <v>8.2521999999999998E-2</v>
      </c>
      <c r="G3693" s="78">
        <f>+IF(ISNUMBER(DATA!J4821),DATA!J4821,"n/a")</f>
        <v>264415.52</v>
      </c>
      <c r="H3693" s="79">
        <f>+IF(ISNUMBER(DATA!K4821),DATA!K4821,"n/a")</f>
        <v>0.22054000000000001</v>
      </c>
      <c r="I3693" s="78">
        <f>+IF(ISNUMBER(DATA!L4821),DATA!L4821,"n/a")</f>
        <v>501090.76</v>
      </c>
      <c r="J3693" s="79">
        <f>+IF(ISNUMBER(DATA!M4821),DATA!M4821,"n/a")</f>
        <v>0.150033</v>
      </c>
      <c r="K3693" s="78">
        <f>+IF(ISNUMBER(DATA!N4821),DATA!N4821,"n/a")</f>
        <v>908966.76</v>
      </c>
      <c r="L3693" s="79">
        <f>+IF(ISNUMBER(DATA!O4821),DATA!O4821,"n/a")</f>
        <v>0.102599</v>
      </c>
      <c r="M3693" s="68"/>
      <c r="N3693" s="68"/>
      <c r="O3693" s="68"/>
      <c r="P3693" s="68"/>
      <c r="Q3693" s="68"/>
      <c r="S3693" s="72"/>
      <c r="U3693" s="72"/>
      <c r="W3693" s="72"/>
      <c r="Y3693" s="72"/>
    </row>
    <row r="3694" spans="1:25" s="71" customFormat="1" x14ac:dyDescent="0.2">
      <c r="A3694" s="68" t="s">
        <v>28</v>
      </c>
      <c r="B3694" s="68" t="s">
        <v>24</v>
      </c>
      <c r="C3694" s="68" t="s">
        <v>0</v>
      </c>
      <c r="D3694" s="68" t="s">
        <v>293</v>
      </c>
      <c r="E3694" s="78">
        <f>+IF(ISNUMBER(DATA!H4822),DATA!H4822,"n/a")</f>
        <v>69161</v>
      </c>
      <c r="F3694" s="79">
        <f>+IF(ISNUMBER(DATA!I4822),DATA!I4822,"n/a")</f>
        <v>-8.1876000000000004E-2</v>
      </c>
      <c r="G3694" s="78">
        <f>+IF(ISNUMBER(DATA!J4822),DATA!J4822,"n/a")</f>
        <v>248953.33</v>
      </c>
      <c r="H3694" s="79">
        <f>+IF(ISNUMBER(DATA!K4822),DATA!K4822,"n/a")</f>
        <v>-8.8165999999999994E-2</v>
      </c>
      <c r="I3694" s="78">
        <f>+IF(ISNUMBER(DATA!L4822),DATA!L4822,"n/a")</f>
        <v>422166.48</v>
      </c>
      <c r="J3694" s="79">
        <f>+IF(ISNUMBER(DATA!M4822),DATA!M4822,"n/a")</f>
        <v>-3.6570999999999999E-2</v>
      </c>
      <c r="K3694" s="78">
        <f>+IF(ISNUMBER(DATA!N4822),DATA!N4822,"n/a")</f>
        <v>739004.76</v>
      </c>
      <c r="L3694" s="79">
        <f>+IF(ISNUMBER(DATA!O4822),DATA!O4822,"n/a")</f>
        <v>1.5671999999999998E-2</v>
      </c>
      <c r="M3694" s="68"/>
      <c r="N3694" s="68"/>
      <c r="O3694" s="68"/>
      <c r="P3694" s="68"/>
      <c r="Q3694" s="68"/>
      <c r="S3694" s="72"/>
      <c r="U3694" s="72"/>
      <c r="W3694" s="72"/>
      <c r="Y3694" s="72"/>
    </row>
    <row r="3695" spans="1:25" s="71" customFormat="1" x14ac:dyDescent="0.2">
      <c r="A3695" s="68" t="s">
        <v>28</v>
      </c>
      <c r="B3695" s="68" t="s">
        <v>24</v>
      </c>
      <c r="C3695" s="68" t="s">
        <v>0</v>
      </c>
      <c r="D3695" s="68" t="s">
        <v>294</v>
      </c>
      <c r="E3695" s="78">
        <f>+IF(ISNUMBER(DATA!H4823),DATA!H4823,"n/a")</f>
        <v>93511.33</v>
      </c>
      <c r="F3695" s="79">
        <f>+IF(ISNUMBER(DATA!I4823),DATA!I4823,"n/a")</f>
        <v>6.3627000000000003E-2</v>
      </c>
      <c r="G3695" s="78">
        <f>+IF(ISNUMBER(DATA!J4823),DATA!J4823,"n/a")</f>
        <v>325824.42</v>
      </c>
      <c r="H3695" s="79">
        <f>+IF(ISNUMBER(DATA!K4823),DATA!K4823,"n/a")</f>
        <v>1.9494000000000001E-2</v>
      </c>
      <c r="I3695" s="78">
        <f>+IF(ISNUMBER(DATA!L4823),DATA!L4823,"n/a")</f>
        <v>516024.39</v>
      </c>
      <c r="J3695" s="79">
        <f>+IF(ISNUMBER(DATA!M4823),DATA!M4823,"n/a")</f>
        <v>-1.7874000000000001E-2</v>
      </c>
      <c r="K3695" s="78">
        <f>+IF(ISNUMBER(DATA!N4823),DATA!N4823,"n/a")</f>
        <v>915869.58</v>
      </c>
      <c r="L3695" s="79">
        <f>+IF(ISNUMBER(DATA!O4823),DATA!O4823,"n/a")</f>
        <v>2.2113000000000001E-2</v>
      </c>
      <c r="M3695" s="68"/>
      <c r="N3695" s="68"/>
      <c r="O3695" s="68"/>
      <c r="P3695" s="68"/>
      <c r="Q3695" s="68"/>
      <c r="S3695" s="72"/>
      <c r="U3695" s="72"/>
      <c r="W3695" s="72"/>
      <c r="Y3695" s="72"/>
    </row>
    <row r="3696" spans="1:25" s="71" customFormat="1" x14ac:dyDescent="0.2">
      <c r="A3696" s="68" t="s">
        <v>28</v>
      </c>
      <c r="B3696" s="68" t="s">
        <v>24</v>
      </c>
      <c r="C3696" s="68" t="s">
        <v>0</v>
      </c>
      <c r="D3696" s="68" t="s">
        <v>295</v>
      </c>
      <c r="E3696" s="78">
        <f>+IF(ISNUMBER(DATA!H4824),DATA!H4824,"n/a")</f>
        <v>64397.98</v>
      </c>
      <c r="F3696" s="79">
        <f>+IF(ISNUMBER(DATA!I4824),DATA!I4824,"n/a")</f>
        <v>1.283301</v>
      </c>
      <c r="G3696" s="78">
        <f>+IF(ISNUMBER(DATA!J4824),DATA!J4824,"n/a")</f>
        <v>223914.53</v>
      </c>
      <c r="H3696" s="79">
        <f>+IF(ISNUMBER(DATA!K4824),DATA!K4824,"n/a")</f>
        <v>1.1998150000000001</v>
      </c>
      <c r="I3696" s="78">
        <f>+IF(ISNUMBER(DATA!L4824),DATA!L4824,"n/a")</f>
        <v>453207.88</v>
      </c>
      <c r="J3696" s="79">
        <f>+IF(ISNUMBER(DATA!M4824),DATA!M4824,"n/a")</f>
        <v>1.2729360000000001</v>
      </c>
      <c r="K3696" s="78">
        <f>+IF(ISNUMBER(DATA!N4824),DATA!N4824,"n/a")</f>
        <v>715849.4</v>
      </c>
      <c r="L3696" s="79">
        <f>+IF(ISNUMBER(DATA!O4824),DATA!O4824,"n/a")</f>
        <v>0.90548099999999998</v>
      </c>
      <c r="M3696" s="68"/>
      <c r="N3696" s="68"/>
      <c r="O3696" s="68"/>
      <c r="P3696" s="68"/>
      <c r="Q3696" s="68"/>
      <c r="S3696" s="72"/>
      <c r="U3696" s="72"/>
      <c r="W3696" s="72"/>
      <c r="Y3696" s="72"/>
    </row>
    <row r="3697" spans="1:25" s="71" customFormat="1" x14ac:dyDescent="0.2">
      <c r="A3697" s="68" t="s">
        <v>28</v>
      </c>
      <c r="B3697" s="68" t="s">
        <v>24</v>
      </c>
      <c r="C3697" s="68" t="s">
        <v>0</v>
      </c>
      <c r="D3697" s="68" t="s">
        <v>296</v>
      </c>
      <c r="E3697" s="78">
        <f>+IF(ISNUMBER(DATA!H4825),DATA!H4825,"n/a")</f>
        <v>41429.67</v>
      </c>
      <c r="F3697" s="79">
        <f>+IF(ISNUMBER(DATA!I4825),DATA!I4825,"n/a")</f>
        <v>0.65769699999999998</v>
      </c>
      <c r="G3697" s="78">
        <f>+IF(ISNUMBER(DATA!J4825),DATA!J4825,"n/a")</f>
        <v>149999.01999999999</v>
      </c>
      <c r="H3697" s="79">
        <f>+IF(ISNUMBER(DATA!K4825),DATA!K4825,"n/a")</f>
        <v>0.77283999999999997</v>
      </c>
      <c r="I3697" s="78">
        <f>+IF(ISNUMBER(DATA!L4825),DATA!L4825,"n/a")</f>
        <v>292230.63</v>
      </c>
      <c r="J3697" s="79">
        <f>+IF(ISNUMBER(DATA!M4825),DATA!M4825,"n/a")</f>
        <v>0.76044699999999998</v>
      </c>
      <c r="K3697" s="78">
        <f>+IF(ISNUMBER(DATA!N4825),DATA!N4825,"n/a")</f>
        <v>479040.23</v>
      </c>
      <c r="L3697" s="79">
        <f>+IF(ISNUMBER(DATA!O4825),DATA!O4825,"n/a")</f>
        <v>0.42362699999999998</v>
      </c>
      <c r="M3697" s="68"/>
      <c r="N3697" s="68"/>
      <c r="O3697" s="68"/>
      <c r="P3697" s="68"/>
      <c r="Q3697" s="68"/>
      <c r="S3697" s="72"/>
      <c r="U3697" s="72"/>
      <c r="W3697" s="72"/>
      <c r="Y3697" s="72"/>
    </row>
    <row r="3698" spans="1:25" s="71" customFormat="1" x14ac:dyDescent="0.2">
      <c r="A3698" s="68" t="s">
        <v>28</v>
      </c>
      <c r="B3698" s="68" t="s">
        <v>24</v>
      </c>
      <c r="C3698" s="68" t="s">
        <v>0</v>
      </c>
      <c r="D3698" s="68" t="s">
        <v>297</v>
      </c>
      <c r="E3698" s="78">
        <f>+IF(ISNUMBER(DATA!H4826),DATA!H4826,"n/a")</f>
        <v>26102.02</v>
      </c>
      <c r="F3698" s="79">
        <f>+IF(ISNUMBER(DATA!I4826),DATA!I4826,"n/a")</f>
        <v>7.5554999999999997E-2</v>
      </c>
      <c r="G3698" s="78">
        <f>+IF(ISNUMBER(DATA!J4826),DATA!J4826,"n/a")</f>
        <v>89229.47</v>
      </c>
      <c r="H3698" s="79">
        <f>+IF(ISNUMBER(DATA!K4826),DATA!K4826,"n/a")</f>
        <v>2.6585999999999999E-2</v>
      </c>
      <c r="I3698" s="78">
        <f>+IF(ISNUMBER(DATA!L4826),DATA!L4826,"n/a")</f>
        <v>170516.85</v>
      </c>
      <c r="J3698" s="79">
        <f>+IF(ISNUMBER(DATA!M4826),DATA!M4826,"n/a")</f>
        <v>-1.5939999999999999E-3</v>
      </c>
      <c r="K3698" s="78">
        <f>+IF(ISNUMBER(DATA!N4826),DATA!N4826,"n/a")</f>
        <v>313667.94</v>
      </c>
      <c r="L3698" s="79">
        <f>+IF(ISNUMBER(DATA!O4826),DATA!O4826,"n/a")</f>
        <v>-4.8170000000000001E-3</v>
      </c>
      <c r="M3698" s="68"/>
      <c r="N3698" s="68"/>
      <c r="O3698" s="68"/>
      <c r="P3698" s="68"/>
      <c r="Q3698" s="68"/>
      <c r="S3698" s="72"/>
      <c r="U3698" s="72"/>
      <c r="W3698" s="72"/>
      <c r="Y3698" s="72"/>
    </row>
    <row r="3699" spans="1:25" s="71" customFormat="1" x14ac:dyDescent="0.2">
      <c r="A3699" s="68" t="s">
        <v>28</v>
      </c>
      <c r="B3699" s="68" t="s">
        <v>24</v>
      </c>
      <c r="C3699" s="68" t="s">
        <v>0</v>
      </c>
      <c r="D3699" s="68" t="s">
        <v>298</v>
      </c>
      <c r="E3699" s="78">
        <f>+IF(ISNUMBER(DATA!H4827),DATA!H4827,"n/a")</f>
        <v>23196.61</v>
      </c>
      <c r="F3699" s="79">
        <f>+IF(ISNUMBER(DATA!I4827),DATA!I4827,"n/a")</f>
        <v>0.53298100000000004</v>
      </c>
      <c r="G3699" s="78">
        <f>+IF(ISNUMBER(DATA!J4827),DATA!J4827,"n/a")</f>
        <v>82538.5</v>
      </c>
      <c r="H3699" s="79">
        <f>+IF(ISNUMBER(DATA!K4827),DATA!K4827,"n/a")</f>
        <v>0.37935600000000003</v>
      </c>
      <c r="I3699" s="78">
        <f>+IF(ISNUMBER(DATA!L4827),DATA!L4827,"n/a")</f>
        <v>153793.34</v>
      </c>
      <c r="J3699" s="79">
        <f>+IF(ISNUMBER(DATA!M4827),DATA!M4827,"n/a")</f>
        <v>0.28176400000000001</v>
      </c>
      <c r="K3699" s="78">
        <f>+IF(ISNUMBER(DATA!N4827),DATA!N4827,"n/a")</f>
        <v>257220.26</v>
      </c>
      <c r="L3699" s="79">
        <f>+IF(ISNUMBER(DATA!O4827),DATA!O4827,"n/a")</f>
        <v>0.19733700000000001</v>
      </c>
      <c r="M3699" s="68"/>
      <c r="N3699" s="68"/>
      <c r="O3699" s="68"/>
      <c r="P3699" s="68"/>
      <c r="Q3699" s="68"/>
      <c r="S3699" s="72"/>
      <c r="U3699" s="72"/>
      <c r="W3699" s="72"/>
      <c r="Y3699" s="72"/>
    </row>
    <row r="3700" spans="1:25" s="71" customFormat="1" x14ac:dyDescent="0.2">
      <c r="A3700" s="68" t="s">
        <v>28</v>
      </c>
      <c r="B3700" s="68" t="s">
        <v>24</v>
      </c>
      <c r="C3700" s="68" t="s">
        <v>0</v>
      </c>
      <c r="D3700" s="68" t="s">
        <v>299</v>
      </c>
      <c r="E3700" s="78">
        <f>+IF(ISNUMBER(DATA!H4828),DATA!H4828,"n/a")</f>
        <v>135250.70000000001</v>
      </c>
      <c r="F3700" s="79">
        <f>+IF(ISNUMBER(DATA!I4828),DATA!I4828,"n/a")</f>
        <v>0.27143</v>
      </c>
      <c r="G3700" s="78">
        <f>+IF(ISNUMBER(DATA!J4828),DATA!J4828,"n/a")</f>
        <v>481745.48</v>
      </c>
      <c r="H3700" s="79">
        <f>+IF(ISNUMBER(DATA!K4828),DATA!K4828,"n/a")</f>
        <v>0.252834</v>
      </c>
      <c r="I3700" s="78">
        <f>+IF(ISNUMBER(DATA!L4828),DATA!L4828,"n/a")</f>
        <v>982072.46</v>
      </c>
      <c r="J3700" s="79">
        <f>+IF(ISNUMBER(DATA!M4828),DATA!M4828,"n/a")</f>
        <v>0.350574</v>
      </c>
      <c r="K3700" s="78">
        <f>+IF(ISNUMBER(DATA!N4828),DATA!N4828,"n/a")</f>
        <v>1803033.21</v>
      </c>
      <c r="L3700" s="79">
        <f>+IF(ISNUMBER(DATA!O4828),DATA!O4828,"n/a")</f>
        <v>0.325546</v>
      </c>
      <c r="M3700" s="68"/>
      <c r="N3700" s="68"/>
      <c r="O3700" s="68"/>
      <c r="P3700" s="68"/>
      <c r="Q3700" s="68"/>
      <c r="S3700" s="72"/>
      <c r="U3700" s="72"/>
      <c r="W3700" s="72"/>
      <c r="Y3700" s="72"/>
    </row>
    <row r="3701" spans="1:25" s="71" customFormat="1" x14ac:dyDescent="0.2">
      <c r="A3701" s="68" t="s">
        <v>28</v>
      </c>
      <c r="B3701" s="68" t="s">
        <v>24</v>
      </c>
      <c r="C3701" s="68" t="s">
        <v>0</v>
      </c>
      <c r="D3701" s="68" t="s">
        <v>300</v>
      </c>
      <c r="E3701" s="78">
        <f>+IF(ISNUMBER(DATA!H4829),DATA!H4829,"n/a")</f>
        <v>19192.28</v>
      </c>
      <c r="F3701" s="79">
        <f>+IF(ISNUMBER(DATA!I4829),DATA!I4829,"n/a")</f>
        <v>1.0126599999999999</v>
      </c>
      <c r="G3701" s="78">
        <f>+IF(ISNUMBER(DATA!J4829),DATA!J4829,"n/a")</f>
        <v>69103.41</v>
      </c>
      <c r="H3701" s="79">
        <f>+IF(ISNUMBER(DATA!K4829),DATA!K4829,"n/a")</f>
        <v>1.2476430000000001</v>
      </c>
      <c r="I3701" s="78">
        <f>+IF(ISNUMBER(DATA!L4829),DATA!L4829,"n/a")</f>
        <v>143544.37</v>
      </c>
      <c r="J3701" s="79">
        <f>+IF(ISNUMBER(DATA!M4829),DATA!M4829,"n/a")</f>
        <v>1.2200709999999999</v>
      </c>
      <c r="K3701" s="78">
        <f>+IF(ISNUMBER(DATA!N4829),DATA!N4829,"n/a")</f>
        <v>222154.94</v>
      </c>
      <c r="L3701" s="79">
        <f>+IF(ISNUMBER(DATA!O4829),DATA!O4829,"n/a")</f>
        <v>0.59998200000000002</v>
      </c>
      <c r="M3701" s="68"/>
      <c r="N3701" s="68"/>
      <c r="O3701" s="68"/>
      <c r="P3701" s="68"/>
      <c r="Q3701" s="68"/>
      <c r="S3701" s="72"/>
      <c r="U3701" s="72"/>
      <c r="W3701" s="72"/>
      <c r="Y3701" s="72"/>
    </row>
    <row r="3702" spans="1:25" s="71" customFormat="1" x14ac:dyDescent="0.2">
      <c r="A3702" s="68" t="s">
        <v>28</v>
      </c>
      <c r="B3702" s="68" t="s">
        <v>24</v>
      </c>
      <c r="C3702" s="68" t="s">
        <v>0</v>
      </c>
      <c r="D3702" s="68" t="s">
        <v>301</v>
      </c>
      <c r="E3702" s="78">
        <f>+IF(ISNUMBER(DATA!H4830),DATA!H4830,"n/a")</f>
        <v>83101.13</v>
      </c>
      <c r="F3702" s="79">
        <f>+IF(ISNUMBER(DATA!I4830),DATA!I4830,"n/a")</f>
        <v>5.8083999999999997E-2</v>
      </c>
      <c r="G3702" s="78">
        <f>+IF(ISNUMBER(DATA!J4830),DATA!J4830,"n/a")</f>
        <v>276758.48</v>
      </c>
      <c r="H3702" s="79">
        <f>+IF(ISNUMBER(DATA!K4830),DATA!K4830,"n/a")</f>
        <v>3.4680999999999997E-2</v>
      </c>
      <c r="I3702" s="78">
        <f>+IF(ISNUMBER(DATA!L4830),DATA!L4830,"n/a")</f>
        <v>539782.66</v>
      </c>
      <c r="J3702" s="79">
        <f>+IF(ISNUMBER(DATA!M4830),DATA!M4830,"n/a")</f>
        <v>3.9058000000000002E-2</v>
      </c>
      <c r="K3702" s="78">
        <f>+IF(ISNUMBER(DATA!N4830),DATA!N4830,"n/a")</f>
        <v>1054226.19</v>
      </c>
      <c r="L3702" s="79">
        <f>+IF(ISNUMBER(DATA!O4830),DATA!O4830,"n/a")</f>
        <v>3.7534999999999999E-2</v>
      </c>
      <c r="M3702" s="68"/>
      <c r="N3702" s="68"/>
      <c r="O3702" s="68"/>
      <c r="P3702" s="68"/>
      <c r="Q3702" s="68"/>
      <c r="S3702" s="72"/>
      <c r="U3702" s="72"/>
      <c r="W3702" s="72"/>
      <c r="Y3702" s="72"/>
    </row>
    <row r="3703" spans="1:25" s="71" customFormat="1" x14ac:dyDescent="0.2">
      <c r="A3703" s="68" t="s">
        <v>28</v>
      </c>
      <c r="B3703" s="68" t="s">
        <v>24</v>
      </c>
      <c r="C3703" s="68" t="s">
        <v>0</v>
      </c>
      <c r="D3703" s="68" t="s">
        <v>302</v>
      </c>
      <c r="E3703" s="78">
        <f>+IF(ISNUMBER(DATA!H4831),DATA!H4831,"n/a")</f>
        <v>25048.76</v>
      </c>
      <c r="F3703" s="79">
        <f>+IF(ISNUMBER(DATA!I4831),DATA!I4831,"n/a")</f>
        <v>0.113638</v>
      </c>
      <c r="G3703" s="78">
        <f>+IF(ISNUMBER(DATA!J4831),DATA!J4831,"n/a")</f>
        <v>99056.88</v>
      </c>
      <c r="H3703" s="79">
        <f>+IF(ISNUMBER(DATA!K4831),DATA!K4831,"n/a")</f>
        <v>8.8567999999999994E-2</v>
      </c>
      <c r="I3703" s="78">
        <f>+IF(ISNUMBER(DATA!L4831),DATA!L4831,"n/a")</f>
        <v>194851.75</v>
      </c>
      <c r="J3703" s="79">
        <f>+IF(ISNUMBER(DATA!M4831),DATA!M4831,"n/a")</f>
        <v>0.10055699999999999</v>
      </c>
      <c r="K3703" s="78">
        <f>+IF(ISNUMBER(DATA!N4831),DATA!N4831,"n/a")</f>
        <v>332301.44</v>
      </c>
      <c r="L3703" s="79">
        <f>+IF(ISNUMBER(DATA!O4831),DATA!O4831,"n/a")</f>
        <v>8.6184999999999998E-2</v>
      </c>
      <c r="M3703" s="68"/>
      <c r="N3703" s="68"/>
      <c r="O3703" s="68"/>
      <c r="P3703" s="68"/>
      <c r="Q3703" s="68"/>
      <c r="S3703" s="72"/>
      <c r="U3703" s="72"/>
      <c r="W3703" s="72"/>
      <c r="Y3703" s="72"/>
    </row>
    <row r="3704" spans="1:25" s="71" customFormat="1" x14ac:dyDescent="0.2">
      <c r="A3704" s="68" t="s">
        <v>28</v>
      </c>
      <c r="B3704" s="68" t="s">
        <v>24</v>
      </c>
      <c r="C3704" s="68" t="s">
        <v>0</v>
      </c>
      <c r="D3704" s="68" t="s">
        <v>303</v>
      </c>
      <c r="E3704" s="78">
        <f>+IF(ISNUMBER(DATA!H4832),DATA!H4832,"n/a")</f>
        <v>26026.65</v>
      </c>
      <c r="F3704" s="79">
        <f>+IF(ISNUMBER(DATA!I4832),DATA!I4832,"n/a")</f>
        <v>-3.0595000000000001E-2</v>
      </c>
      <c r="G3704" s="78">
        <f>+IF(ISNUMBER(DATA!J4832),DATA!J4832,"n/a")</f>
        <v>98848.92</v>
      </c>
      <c r="H3704" s="79">
        <f>+IF(ISNUMBER(DATA!K4832),DATA!K4832,"n/a")</f>
        <v>-4.5749999999999999E-2</v>
      </c>
      <c r="I3704" s="78">
        <f>+IF(ISNUMBER(DATA!L4832),DATA!L4832,"n/a")</f>
        <v>186585.07</v>
      </c>
      <c r="J3704" s="79">
        <f>+IF(ISNUMBER(DATA!M4832),DATA!M4832,"n/a")</f>
        <v>9.3700000000000001E-4</v>
      </c>
      <c r="K3704" s="78">
        <f>+IF(ISNUMBER(DATA!N4832),DATA!N4832,"n/a")</f>
        <v>328180.34999999998</v>
      </c>
      <c r="L3704" s="79">
        <f>+IF(ISNUMBER(DATA!O4832),DATA!O4832,"n/a")</f>
        <v>4.2637000000000001E-2</v>
      </c>
      <c r="M3704" s="68"/>
      <c r="N3704" s="68"/>
      <c r="O3704" s="68"/>
      <c r="P3704" s="68"/>
      <c r="Q3704" s="68"/>
      <c r="S3704" s="72"/>
      <c r="U3704" s="72"/>
      <c r="W3704" s="72"/>
      <c r="Y3704" s="72"/>
    </row>
    <row r="3705" spans="1:25" s="71" customFormat="1" x14ac:dyDescent="0.2">
      <c r="A3705" s="68" t="s">
        <v>28</v>
      </c>
      <c r="B3705" s="68" t="s">
        <v>24</v>
      </c>
      <c r="C3705" s="68" t="s">
        <v>0</v>
      </c>
      <c r="D3705" s="68" t="s">
        <v>304</v>
      </c>
      <c r="E3705" s="78">
        <f>+IF(ISNUMBER(DATA!H4833),DATA!H4833,"n/a")</f>
        <v>20681.939999999999</v>
      </c>
      <c r="F3705" s="79">
        <f>+IF(ISNUMBER(DATA!I4833),DATA!I4833,"n/a")</f>
        <v>0.89084799999999997</v>
      </c>
      <c r="G3705" s="78">
        <f>+IF(ISNUMBER(DATA!J4833),DATA!J4833,"n/a")</f>
        <v>75958.070000000007</v>
      </c>
      <c r="H3705" s="79">
        <f>+IF(ISNUMBER(DATA!K4833),DATA!K4833,"n/a")</f>
        <v>0.98955800000000005</v>
      </c>
      <c r="I3705" s="78">
        <f>+IF(ISNUMBER(DATA!L4833),DATA!L4833,"n/a")</f>
        <v>150884.29</v>
      </c>
      <c r="J3705" s="79">
        <f>+IF(ISNUMBER(DATA!M4833),DATA!M4833,"n/a")</f>
        <v>1.014235</v>
      </c>
      <c r="K3705" s="78">
        <f>+IF(ISNUMBER(DATA!N4833),DATA!N4833,"n/a")</f>
        <v>234032.52</v>
      </c>
      <c r="L3705" s="79">
        <f>+IF(ISNUMBER(DATA!O4833),DATA!O4833,"n/a")</f>
        <v>0.56485399999999997</v>
      </c>
      <c r="M3705" s="68"/>
      <c r="N3705" s="68"/>
      <c r="O3705" s="68"/>
      <c r="P3705" s="68"/>
      <c r="Q3705" s="68"/>
      <c r="S3705" s="72"/>
      <c r="U3705" s="72"/>
      <c r="W3705" s="72"/>
      <c r="Y3705" s="72"/>
    </row>
    <row r="3706" spans="1:25" s="71" customFormat="1" x14ac:dyDescent="0.2">
      <c r="A3706" s="68" t="s">
        <v>28</v>
      </c>
      <c r="B3706" s="68" t="s">
        <v>24</v>
      </c>
      <c r="C3706" s="68" t="s">
        <v>0</v>
      </c>
      <c r="D3706" s="68" t="s">
        <v>305</v>
      </c>
      <c r="E3706" s="78">
        <f>+IF(ISNUMBER(DATA!H4834),DATA!H4834,"n/a")</f>
        <v>32619.71</v>
      </c>
      <c r="F3706" s="79">
        <f>+IF(ISNUMBER(DATA!I4834),DATA!I4834,"n/a")</f>
        <v>0.24213200000000001</v>
      </c>
      <c r="G3706" s="78">
        <f>+IF(ISNUMBER(DATA!J4834),DATA!J4834,"n/a")</f>
        <v>117027.33</v>
      </c>
      <c r="H3706" s="79">
        <f>+IF(ISNUMBER(DATA!K4834),DATA!K4834,"n/a")</f>
        <v>0.16451099999999999</v>
      </c>
      <c r="I3706" s="78">
        <f>+IF(ISNUMBER(DATA!L4834),DATA!L4834,"n/a")</f>
        <v>231320.71</v>
      </c>
      <c r="J3706" s="79">
        <f>+IF(ISNUMBER(DATA!M4834),DATA!M4834,"n/a")</f>
        <v>0.162053</v>
      </c>
      <c r="K3706" s="78">
        <f>+IF(ISNUMBER(DATA!N4834),DATA!N4834,"n/a")</f>
        <v>395128.79</v>
      </c>
      <c r="L3706" s="79">
        <f>+IF(ISNUMBER(DATA!O4834),DATA!O4834,"n/a")</f>
        <v>8.9089000000000002E-2</v>
      </c>
      <c r="M3706" s="68"/>
      <c r="N3706" s="68"/>
      <c r="O3706" s="68"/>
      <c r="P3706" s="68"/>
      <c r="Q3706" s="68"/>
      <c r="S3706" s="72"/>
      <c r="U3706" s="72"/>
      <c r="W3706" s="72"/>
      <c r="Y3706" s="72"/>
    </row>
    <row r="3707" spans="1:25" s="71" customFormat="1" x14ac:dyDescent="0.2">
      <c r="A3707" s="68" t="s">
        <v>28</v>
      </c>
      <c r="B3707" s="68" t="s">
        <v>24</v>
      </c>
      <c r="C3707" s="68" t="s">
        <v>0</v>
      </c>
      <c r="D3707" s="68" t="s">
        <v>306</v>
      </c>
      <c r="E3707" s="78">
        <f>+IF(ISNUMBER(DATA!H4835),DATA!H4835,"n/a")</f>
        <v>346723.27</v>
      </c>
      <c r="F3707" s="79">
        <f>+IF(ISNUMBER(DATA!I4835),DATA!I4835,"n/a")</f>
        <v>1.566E-2</v>
      </c>
      <c r="G3707" s="78">
        <f>+IF(ISNUMBER(DATA!J4835),DATA!J4835,"n/a")</f>
        <v>1215677.5</v>
      </c>
      <c r="H3707" s="79">
        <f>+IF(ISNUMBER(DATA!K4835),DATA!K4835,"n/a")</f>
        <v>1.4994E-2</v>
      </c>
      <c r="I3707" s="78">
        <f>+IF(ISNUMBER(DATA!L4835),DATA!L4835,"n/a")</f>
        <v>2027055.43</v>
      </c>
      <c r="J3707" s="79">
        <f>+IF(ISNUMBER(DATA!M4835),DATA!M4835,"n/a")</f>
        <v>9.8102999999999996E-2</v>
      </c>
      <c r="K3707" s="78">
        <f>+IF(ISNUMBER(DATA!N4835),DATA!N4835,"n/a")</f>
        <v>3683225.95</v>
      </c>
      <c r="L3707" s="79">
        <f>+IF(ISNUMBER(DATA!O4835),DATA!O4835,"n/a")</f>
        <v>0.206847</v>
      </c>
      <c r="M3707" s="68"/>
      <c r="N3707" s="68"/>
      <c r="O3707" s="68"/>
      <c r="P3707" s="68"/>
      <c r="Q3707" s="68"/>
      <c r="S3707" s="72"/>
      <c r="U3707" s="72"/>
      <c r="W3707" s="72"/>
      <c r="Y3707" s="72"/>
    </row>
    <row r="3708" spans="1:25" s="71" customFormat="1" x14ac:dyDescent="0.2">
      <c r="A3708" s="68" t="s">
        <v>28</v>
      </c>
      <c r="B3708" s="68" t="s">
        <v>24</v>
      </c>
      <c r="C3708" s="68" t="s">
        <v>0</v>
      </c>
      <c r="D3708" s="68" t="s">
        <v>307</v>
      </c>
      <c r="E3708" s="78">
        <f>+IF(ISNUMBER(DATA!H4836),DATA!H4836,"n/a")</f>
        <v>103118.89</v>
      </c>
      <c r="F3708" s="79">
        <f>+IF(ISNUMBER(DATA!I4836),DATA!I4836,"n/a")</f>
        <v>6.29E-4</v>
      </c>
      <c r="G3708" s="78">
        <f>+IF(ISNUMBER(DATA!J4836),DATA!J4836,"n/a")</f>
        <v>352792.33</v>
      </c>
      <c r="H3708" s="79">
        <f>+IF(ISNUMBER(DATA!K4836),DATA!K4836,"n/a")</f>
        <v>-5.8609999999999999E-3</v>
      </c>
      <c r="I3708" s="78">
        <f>+IF(ISNUMBER(DATA!L4836),DATA!L4836,"n/a")</f>
        <v>607573.23</v>
      </c>
      <c r="J3708" s="79">
        <f>+IF(ISNUMBER(DATA!M4836),DATA!M4836,"n/a")</f>
        <v>-6.3080000000000002E-3</v>
      </c>
      <c r="K3708" s="78">
        <f>+IF(ISNUMBER(DATA!N4836),DATA!N4836,"n/a")</f>
        <v>1051655.8799999999</v>
      </c>
      <c r="L3708" s="79">
        <f>+IF(ISNUMBER(DATA!O4836),DATA!O4836,"n/a")</f>
        <v>-3.8440000000000002E-3</v>
      </c>
      <c r="M3708" s="68"/>
      <c r="N3708" s="68"/>
      <c r="O3708" s="68"/>
      <c r="P3708" s="68"/>
      <c r="Q3708" s="68"/>
      <c r="S3708" s="72"/>
      <c r="U3708" s="72"/>
      <c r="W3708" s="72"/>
      <c r="Y3708" s="72"/>
    </row>
    <row r="3709" spans="1:25" s="71" customFormat="1" x14ac:dyDescent="0.2">
      <c r="A3709" s="68" t="s">
        <v>28</v>
      </c>
      <c r="B3709" s="68" t="s">
        <v>24</v>
      </c>
      <c r="C3709" s="68" t="s">
        <v>0</v>
      </c>
      <c r="D3709" s="68" t="s">
        <v>308</v>
      </c>
      <c r="E3709" s="78">
        <f>+IF(ISNUMBER(DATA!H4837),DATA!H4837,"n/a")</f>
        <v>17930.669999999998</v>
      </c>
      <c r="F3709" s="79">
        <f>+IF(ISNUMBER(DATA!I4837),DATA!I4837,"n/a")</f>
        <v>1.4371</v>
      </c>
      <c r="G3709" s="78">
        <f>+IF(ISNUMBER(DATA!J4837),DATA!J4837,"n/a")</f>
        <v>64382.87</v>
      </c>
      <c r="H3709" s="79">
        <f>+IF(ISNUMBER(DATA!K4837),DATA!K4837,"n/a")</f>
        <v>1.276335</v>
      </c>
      <c r="I3709" s="78">
        <f>+IF(ISNUMBER(DATA!L4837),DATA!L4837,"n/a")</f>
        <v>111835.39</v>
      </c>
      <c r="J3709" s="79">
        <f>+IF(ISNUMBER(DATA!M4837),DATA!M4837,"n/a")</f>
        <v>1.193856</v>
      </c>
      <c r="K3709" s="78">
        <f>+IF(ISNUMBER(DATA!N4837),DATA!N4837,"n/a")</f>
        <v>165177.26999999999</v>
      </c>
      <c r="L3709" s="79">
        <f>+IF(ISNUMBER(DATA!O4837),DATA!O4837,"n/a")</f>
        <v>0.82968600000000003</v>
      </c>
      <c r="M3709" s="68"/>
      <c r="N3709" s="68"/>
      <c r="O3709" s="68"/>
      <c r="P3709" s="68"/>
      <c r="Q3709" s="68"/>
      <c r="S3709" s="72"/>
      <c r="U3709" s="72"/>
      <c r="W3709" s="72"/>
      <c r="Y3709" s="72"/>
    </row>
    <row r="3710" spans="1:25" s="71" customFormat="1" x14ac:dyDescent="0.2">
      <c r="A3710" s="68" t="s">
        <v>28</v>
      </c>
      <c r="B3710" s="68" t="s">
        <v>24</v>
      </c>
      <c r="C3710" s="68" t="s">
        <v>0</v>
      </c>
      <c r="D3710" s="68" t="s">
        <v>309</v>
      </c>
      <c r="E3710" s="78">
        <f>+IF(ISNUMBER(DATA!H4838),DATA!H4838,"n/a")</f>
        <v>49782.97</v>
      </c>
      <c r="F3710" s="79">
        <f>+IF(ISNUMBER(DATA!I4838),DATA!I4838,"n/a")</f>
        <v>-5.5784E-2</v>
      </c>
      <c r="G3710" s="78">
        <f>+IF(ISNUMBER(DATA!J4838),DATA!J4838,"n/a")</f>
        <v>173104.84</v>
      </c>
      <c r="H3710" s="79">
        <f>+IF(ISNUMBER(DATA!K4838),DATA!K4838,"n/a")</f>
        <v>-5.8880000000000002E-2</v>
      </c>
      <c r="I3710" s="78">
        <f>+IF(ISNUMBER(DATA!L4838),DATA!L4838,"n/a")</f>
        <v>330840.32000000001</v>
      </c>
      <c r="J3710" s="79">
        <f>+IF(ISNUMBER(DATA!M4838),DATA!M4838,"n/a")</f>
        <v>-8.2006999999999997E-2</v>
      </c>
      <c r="K3710" s="78">
        <f>+IF(ISNUMBER(DATA!N4838),DATA!N4838,"n/a")</f>
        <v>637884.96</v>
      </c>
      <c r="L3710" s="79">
        <f>+IF(ISNUMBER(DATA!O4838),DATA!O4838,"n/a")</f>
        <v>-5.4526999999999999E-2</v>
      </c>
      <c r="M3710" s="68"/>
      <c r="N3710" s="68"/>
      <c r="O3710" s="68"/>
      <c r="P3710" s="68"/>
      <c r="Q3710" s="68"/>
      <c r="S3710" s="72"/>
      <c r="U3710" s="72"/>
      <c r="W3710" s="72"/>
      <c r="Y3710" s="72"/>
    </row>
    <row r="3711" spans="1:25" s="71" customFormat="1" x14ac:dyDescent="0.2">
      <c r="A3711" s="68" t="s">
        <v>28</v>
      </c>
      <c r="B3711" s="68" t="s">
        <v>24</v>
      </c>
      <c r="C3711" s="68" t="s">
        <v>0</v>
      </c>
      <c r="D3711" s="68" t="s">
        <v>310</v>
      </c>
      <c r="E3711" s="78">
        <f>+IF(ISNUMBER(DATA!H4839),DATA!H4839,"n/a")</f>
        <v>40232.089999999997</v>
      </c>
      <c r="F3711" s="79">
        <f>+IF(ISNUMBER(DATA!I4839),DATA!I4839,"n/a")</f>
        <v>0.335594</v>
      </c>
      <c r="G3711" s="78">
        <f>+IF(ISNUMBER(DATA!J4839),DATA!J4839,"n/a")</f>
        <v>142192.76</v>
      </c>
      <c r="H3711" s="79">
        <f>+IF(ISNUMBER(DATA!K4839),DATA!K4839,"n/a")</f>
        <v>0.42252400000000001</v>
      </c>
      <c r="I3711" s="78">
        <f>+IF(ISNUMBER(DATA!L4839),DATA!L4839,"n/a")</f>
        <v>283054.84000000003</v>
      </c>
      <c r="J3711" s="79">
        <f>+IF(ISNUMBER(DATA!M4839),DATA!M4839,"n/a")</f>
        <v>0.38132899999999997</v>
      </c>
      <c r="K3711" s="78">
        <f>+IF(ISNUMBER(DATA!N4839),DATA!N4839,"n/a")</f>
        <v>494292.67</v>
      </c>
      <c r="L3711" s="79">
        <f>+IF(ISNUMBER(DATA!O4839),DATA!O4839,"n/a")</f>
        <v>0.23890400000000001</v>
      </c>
      <c r="M3711" s="68"/>
      <c r="N3711" s="68"/>
      <c r="O3711" s="68"/>
      <c r="P3711" s="68"/>
      <c r="Q3711" s="68"/>
      <c r="S3711" s="72"/>
      <c r="U3711" s="72"/>
      <c r="W3711" s="72"/>
      <c r="Y3711" s="72"/>
    </row>
    <row r="3712" spans="1:25" s="71" customFormat="1" x14ac:dyDescent="0.2">
      <c r="A3712" s="68" t="s">
        <v>28</v>
      </c>
      <c r="B3712" s="68" t="s">
        <v>24</v>
      </c>
      <c r="C3712" s="68" t="s">
        <v>0</v>
      </c>
      <c r="D3712" s="68" t="s">
        <v>311</v>
      </c>
      <c r="E3712" s="78">
        <f>+IF(ISNUMBER(DATA!H4840),DATA!H4840,"n/a")</f>
        <v>103765.33</v>
      </c>
      <c r="F3712" s="79">
        <f>+IF(ISNUMBER(DATA!I4840),DATA!I4840,"n/a")</f>
        <v>2.4434000000000001E-2</v>
      </c>
      <c r="G3712" s="78">
        <f>+IF(ISNUMBER(DATA!J4840),DATA!J4840,"n/a")</f>
        <v>371845.31</v>
      </c>
      <c r="H3712" s="79">
        <f>+IF(ISNUMBER(DATA!K4840),DATA!K4840,"n/a")</f>
        <v>-2.2575000000000001E-2</v>
      </c>
      <c r="I3712" s="78">
        <f>+IF(ISNUMBER(DATA!L4840),DATA!L4840,"n/a")</f>
        <v>637077.61</v>
      </c>
      <c r="J3712" s="79">
        <f>+IF(ISNUMBER(DATA!M4840),DATA!M4840,"n/a")</f>
        <v>7.9035999999999995E-2</v>
      </c>
      <c r="K3712" s="78">
        <f>+IF(ISNUMBER(DATA!N4840),DATA!N4840,"n/a")</f>
        <v>1131762.58</v>
      </c>
      <c r="L3712" s="79">
        <f>+IF(ISNUMBER(DATA!O4840),DATA!O4840,"n/a")</f>
        <v>0.180815</v>
      </c>
      <c r="M3712" s="68"/>
      <c r="N3712" s="68"/>
      <c r="O3712" s="68"/>
      <c r="P3712" s="68"/>
      <c r="Q3712" s="68"/>
      <c r="S3712" s="72"/>
      <c r="U3712" s="72"/>
      <c r="W3712" s="72"/>
      <c r="Y3712" s="72"/>
    </row>
    <row r="3713" spans="1:25" s="71" customFormat="1" x14ac:dyDescent="0.2">
      <c r="A3713" s="68" t="s">
        <v>28</v>
      </c>
      <c r="B3713" s="68" t="s">
        <v>24</v>
      </c>
      <c r="C3713" s="68" t="s">
        <v>0</v>
      </c>
      <c r="D3713" s="68" t="s">
        <v>312</v>
      </c>
      <c r="E3713" s="78">
        <f>+IF(ISNUMBER(DATA!H4841),DATA!H4841,"n/a")</f>
        <v>36980.839999999997</v>
      </c>
      <c r="F3713" s="79">
        <f>+IF(ISNUMBER(DATA!I4841),DATA!I4841,"n/a")</f>
        <v>2.1377E-2</v>
      </c>
      <c r="G3713" s="78">
        <f>+IF(ISNUMBER(DATA!J4841),DATA!J4841,"n/a")</f>
        <v>126983.45</v>
      </c>
      <c r="H3713" s="79">
        <f>+IF(ISNUMBER(DATA!K4841),DATA!K4841,"n/a")</f>
        <v>7.7810000000000004E-2</v>
      </c>
      <c r="I3713" s="78">
        <f>+IF(ISNUMBER(DATA!L4841),DATA!L4841,"n/a")</f>
        <v>266670.05</v>
      </c>
      <c r="J3713" s="79">
        <f>+IF(ISNUMBER(DATA!M4841),DATA!M4841,"n/a")</f>
        <v>0.127334</v>
      </c>
      <c r="K3713" s="78">
        <f>+IF(ISNUMBER(DATA!N4841),DATA!N4841,"n/a")</f>
        <v>520051.48</v>
      </c>
      <c r="L3713" s="79">
        <f>+IF(ISNUMBER(DATA!O4841),DATA!O4841,"n/a")</f>
        <v>0.166765</v>
      </c>
      <c r="M3713" s="68"/>
      <c r="N3713" s="68"/>
      <c r="O3713" s="68"/>
      <c r="P3713" s="68"/>
      <c r="Q3713" s="68"/>
      <c r="S3713" s="72"/>
      <c r="U3713" s="72"/>
      <c r="W3713" s="72"/>
      <c r="Y3713" s="72"/>
    </row>
    <row r="3714" spans="1:25" s="71" customFormat="1" x14ac:dyDescent="0.2">
      <c r="A3714" s="68" t="s">
        <v>28</v>
      </c>
      <c r="B3714" s="68" t="s">
        <v>24</v>
      </c>
      <c r="C3714" s="68" t="s">
        <v>0</v>
      </c>
      <c r="D3714" s="68" t="s">
        <v>313</v>
      </c>
      <c r="E3714" s="78">
        <f>+IF(ISNUMBER(DATA!H4842),DATA!H4842,"n/a")</f>
        <v>51570</v>
      </c>
      <c r="F3714" s="79">
        <f>+IF(ISNUMBER(DATA!I4842),DATA!I4842,"n/a")</f>
        <v>8.7164000000000005E-2</v>
      </c>
      <c r="G3714" s="78">
        <f>+IF(ISNUMBER(DATA!J4842),DATA!J4842,"n/a")</f>
        <v>212784.67</v>
      </c>
      <c r="H3714" s="79">
        <f>+IF(ISNUMBER(DATA!K4842),DATA!K4842,"n/a")</f>
        <v>9.8522999999999999E-2</v>
      </c>
      <c r="I3714" s="78">
        <f>+IF(ISNUMBER(DATA!L4842),DATA!L4842,"n/a")</f>
        <v>380591.31</v>
      </c>
      <c r="J3714" s="79">
        <f>+IF(ISNUMBER(DATA!M4842),DATA!M4842,"n/a")</f>
        <v>5.1761000000000001E-2</v>
      </c>
      <c r="K3714" s="78">
        <f>+IF(ISNUMBER(DATA!N4842),DATA!N4842,"n/a")</f>
        <v>639339.37</v>
      </c>
      <c r="L3714" s="79">
        <f>+IF(ISNUMBER(DATA!O4842),DATA!O4842,"n/a")</f>
        <v>6.0649000000000002E-2</v>
      </c>
      <c r="M3714" s="68"/>
      <c r="N3714" s="68"/>
      <c r="O3714" s="68"/>
      <c r="P3714" s="68"/>
      <c r="Q3714" s="68"/>
      <c r="S3714" s="72"/>
      <c r="U3714" s="72"/>
      <c r="W3714" s="72"/>
      <c r="Y3714" s="72"/>
    </row>
    <row r="3715" spans="1:25" s="71" customFormat="1" x14ac:dyDescent="0.2">
      <c r="A3715" s="68" t="s">
        <v>28</v>
      </c>
      <c r="B3715" s="68" t="s">
        <v>24</v>
      </c>
      <c r="C3715" s="68" t="s">
        <v>0</v>
      </c>
      <c r="D3715" s="68" t="s">
        <v>314</v>
      </c>
      <c r="E3715" s="78">
        <f>+IF(ISNUMBER(DATA!H4843),DATA!H4843,"n/a")</f>
        <v>69568.12</v>
      </c>
      <c r="F3715" s="79">
        <f>+IF(ISNUMBER(DATA!I4843),DATA!I4843,"n/a")</f>
        <v>0.31519900000000001</v>
      </c>
      <c r="G3715" s="78">
        <f>+IF(ISNUMBER(DATA!J4843),DATA!J4843,"n/a")</f>
        <v>240612.85</v>
      </c>
      <c r="H3715" s="79">
        <f>+IF(ISNUMBER(DATA!K4843),DATA!K4843,"n/a")</f>
        <v>0.33901900000000001</v>
      </c>
      <c r="I3715" s="78">
        <f>+IF(ISNUMBER(DATA!L4843),DATA!L4843,"n/a")</f>
        <v>451304.98</v>
      </c>
      <c r="J3715" s="79">
        <f>+IF(ISNUMBER(DATA!M4843),DATA!M4843,"n/a")</f>
        <v>0.28429900000000002</v>
      </c>
      <c r="K3715" s="78">
        <f>+IF(ISNUMBER(DATA!N4843),DATA!N4843,"n/a")</f>
        <v>753615.69</v>
      </c>
      <c r="L3715" s="79">
        <f>+IF(ISNUMBER(DATA!O4843),DATA!O4843,"n/a")</f>
        <v>0.177951</v>
      </c>
      <c r="M3715" s="68"/>
      <c r="N3715" s="68"/>
      <c r="O3715" s="68"/>
      <c r="P3715" s="68"/>
      <c r="Q3715" s="68"/>
      <c r="S3715" s="72"/>
      <c r="U3715" s="72"/>
      <c r="W3715" s="72"/>
      <c r="Y3715" s="72"/>
    </row>
    <row r="3716" spans="1:25" s="71" customFormat="1" x14ac:dyDescent="0.2">
      <c r="A3716" s="68" t="s">
        <v>28</v>
      </c>
      <c r="B3716" s="68" t="s">
        <v>24</v>
      </c>
      <c r="C3716" s="68" t="s">
        <v>0</v>
      </c>
      <c r="D3716" s="68" t="s">
        <v>315</v>
      </c>
      <c r="E3716" s="78">
        <f>+IF(ISNUMBER(DATA!H4844),DATA!H4844,"n/a")</f>
        <v>41873.97</v>
      </c>
      <c r="F3716" s="79">
        <f>+IF(ISNUMBER(DATA!I4844),DATA!I4844,"n/a")</f>
        <v>6.5331E-2</v>
      </c>
      <c r="G3716" s="78">
        <f>+IF(ISNUMBER(DATA!J4844),DATA!J4844,"n/a")</f>
        <v>147776.64000000001</v>
      </c>
      <c r="H3716" s="79">
        <f>+IF(ISNUMBER(DATA!K4844),DATA!K4844,"n/a")</f>
        <v>3.8167E-2</v>
      </c>
      <c r="I3716" s="78">
        <f>+IF(ISNUMBER(DATA!L4844),DATA!L4844,"n/a")</f>
        <v>283786.03000000003</v>
      </c>
      <c r="J3716" s="79">
        <f>+IF(ISNUMBER(DATA!M4844),DATA!M4844,"n/a")</f>
        <v>9.2622999999999997E-2</v>
      </c>
      <c r="K3716" s="78">
        <f>+IF(ISNUMBER(DATA!N4844),DATA!N4844,"n/a")</f>
        <v>517370.13</v>
      </c>
      <c r="L3716" s="79">
        <f>+IF(ISNUMBER(DATA!O4844),DATA!O4844,"n/a")</f>
        <v>5.7957000000000002E-2</v>
      </c>
      <c r="M3716" s="68"/>
      <c r="N3716" s="68"/>
      <c r="O3716" s="68"/>
      <c r="P3716" s="68"/>
      <c r="Q3716" s="68"/>
      <c r="S3716" s="72"/>
      <c r="U3716" s="72"/>
      <c r="W3716" s="72"/>
      <c r="Y3716" s="72"/>
    </row>
    <row r="3717" spans="1:25" s="71" customFormat="1" x14ac:dyDescent="0.2">
      <c r="A3717" s="68" t="s">
        <v>28</v>
      </c>
      <c r="B3717" s="68" t="s">
        <v>24</v>
      </c>
      <c r="C3717" s="68" t="s">
        <v>0</v>
      </c>
      <c r="D3717" s="68" t="s">
        <v>316</v>
      </c>
      <c r="E3717" s="78">
        <f>+IF(ISNUMBER(DATA!H4845),DATA!H4845,"n/a")</f>
        <v>40861.01</v>
      </c>
      <c r="F3717" s="79">
        <f>+IF(ISNUMBER(DATA!I4845),DATA!I4845,"n/a")</f>
        <v>0.27779100000000001</v>
      </c>
      <c r="G3717" s="78">
        <f>+IF(ISNUMBER(DATA!J4845),DATA!J4845,"n/a")</f>
        <v>144684.93</v>
      </c>
      <c r="H3717" s="79">
        <f>+IF(ISNUMBER(DATA!K4845),DATA!K4845,"n/a")</f>
        <v>0.27943800000000002</v>
      </c>
      <c r="I3717" s="78">
        <f>+IF(ISNUMBER(DATA!L4845),DATA!L4845,"n/a")</f>
        <v>261214.05</v>
      </c>
      <c r="J3717" s="79">
        <f>+IF(ISNUMBER(DATA!M4845),DATA!M4845,"n/a")</f>
        <v>0.28905500000000001</v>
      </c>
      <c r="K3717" s="78">
        <f>+IF(ISNUMBER(DATA!N4845),DATA!N4845,"n/a")</f>
        <v>459583.95</v>
      </c>
      <c r="L3717" s="79">
        <f>+IF(ISNUMBER(DATA!O4845),DATA!O4845,"n/a")</f>
        <v>0.24447199999999999</v>
      </c>
      <c r="M3717" s="68"/>
      <c r="N3717" s="68"/>
      <c r="O3717" s="68"/>
      <c r="P3717" s="68"/>
      <c r="Q3717" s="68"/>
      <c r="S3717" s="72"/>
      <c r="U3717" s="72"/>
      <c r="W3717" s="72"/>
      <c r="Y3717" s="72"/>
    </row>
    <row r="3718" spans="1:25" s="71" customFormat="1" x14ac:dyDescent="0.2">
      <c r="A3718" s="68" t="s">
        <v>28</v>
      </c>
      <c r="B3718" s="68" t="s">
        <v>24</v>
      </c>
      <c r="C3718" s="68" t="s">
        <v>0</v>
      </c>
      <c r="D3718" s="68" t="s">
        <v>317</v>
      </c>
      <c r="E3718" s="78">
        <f>+IF(ISNUMBER(DATA!H4846),DATA!H4846,"n/a")</f>
        <v>34444.99</v>
      </c>
      <c r="F3718" s="79">
        <f>+IF(ISNUMBER(DATA!I4846),DATA!I4846,"n/a")</f>
        <v>1.0068619999999999</v>
      </c>
      <c r="G3718" s="78">
        <f>+IF(ISNUMBER(DATA!J4846),DATA!J4846,"n/a")</f>
        <v>123216.25</v>
      </c>
      <c r="H3718" s="79">
        <f>+IF(ISNUMBER(DATA!K4846),DATA!K4846,"n/a")</f>
        <v>1.015835</v>
      </c>
      <c r="I3718" s="78">
        <f>+IF(ISNUMBER(DATA!L4846),DATA!L4846,"n/a")</f>
        <v>211657.18</v>
      </c>
      <c r="J3718" s="79">
        <f>+IF(ISNUMBER(DATA!M4846),DATA!M4846,"n/a")</f>
        <v>0.83051200000000003</v>
      </c>
      <c r="K3718" s="78">
        <f>+IF(ISNUMBER(DATA!N4846),DATA!N4846,"n/a")</f>
        <v>339001.78</v>
      </c>
      <c r="L3718" s="79">
        <f>+IF(ISNUMBER(DATA!O4846),DATA!O4846,"n/a")</f>
        <v>0.50913799999999998</v>
      </c>
      <c r="M3718" s="68"/>
      <c r="N3718" s="68"/>
      <c r="O3718" s="68"/>
      <c r="P3718" s="68"/>
      <c r="Q3718" s="68"/>
      <c r="S3718" s="72"/>
      <c r="U3718" s="72"/>
      <c r="W3718" s="72"/>
      <c r="Y3718" s="72"/>
    </row>
    <row r="3719" spans="1:25" s="71" customFormat="1" x14ac:dyDescent="0.2">
      <c r="A3719" s="68" t="s">
        <v>28</v>
      </c>
      <c r="B3719" s="68" t="s">
        <v>24</v>
      </c>
      <c r="C3719" s="68" t="s">
        <v>0</v>
      </c>
      <c r="D3719" s="68" t="s">
        <v>318</v>
      </c>
      <c r="E3719" s="78">
        <f>+IF(ISNUMBER(DATA!H4847),DATA!H4847,"n/a")</f>
        <v>44126.31</v>
      </c>
      <c r="F3719" s="79">
        <f>+IF(ISNUMBER(DATA!I4847),DATA!I4847,"n/a")</f>
        <v>-7.8245999999999996E-2</v>
      </c>
      <c r="G3719" s="78">
        <f>+IF(ISNUMBER(DATA!J4847),DATA!J4847,"n/a")</f>
        <v>150202.22</v>
      </c>
      <c r="H3719" s="79">
        <f>+IF(ISNUMBER(DATA!K4847),DATA!K4847,"n/a")</f>
        <v>-0.14174400000000001</v>
      </c>
      <c r="I3719" s="78">
        <f>+IF(ISNUMBER(DATA!L4847),DATA!L4847,"n/a")</f>
        <v>285811.7</v>
      </c>
      <c r="J3719" s="79">
        <f>+IF(ISNUMBER(DATA!M4847),DATA!M4847,"n/a")</f>
        <v>-9.9465999999999999E-2</v>
      </c>
      <c r="K3719" s="78">
        <f>+IF(ISNUMBER(DATA!N4847),DATA!N4847,"n/a")</f>
        <v>545247.68000000005</v>
      </c>
      <c r="L3719" s="79">
        <f>+IF(ISNUMBER(DATA!O4847),DATA!O4847,"n/a")</f>
        <v>-4.8682999999999997E-2</v>
      </c>
      <c r="M3719" s="68"/>
      <c r="N3719" s="68"/>
      <c r="O3719" s="68"/>
      <c r="P3719" s="68"/>
      <c r="Q3719" s="68"/>
      <c r="S3719" s="72"/>
      <c r="U3719" s="72"/>
      <c r="W3719" s="72"/>
      <c r="Y3719" s="72"/>
    </row>
    <row r="3720" spans="1:25" s="71" customFormat="1" x14ac:dyDescent="0.2">
      <c r="A3720" s="68" t="s">
        <v>28</v>
      </c>
      <c r="B3720" s="68" t="s">
        <v>24</v>
      </c>
      <c r="C3720" s="68" t="s">
        <v>0</v>
      </c>
      <c r="D3720" s="68" t="s">
        <v>319</v>
      </c>
      <c r="E3720" s="78">
        <f>+IF(ISNUMBER(DATA!H4848),DATA!H4848,"n/a")</f>
        <v>19518.939999999999</v>
      </c>
      <c r="F3720" s="79">
        <f>+IF(ISNUMBER(DATA!I4848),DATA!I4848,"n/a")</f>
        <v>0.485149</v>
      </c>
      <c r="G3720" s="78">
        <f>+IF(ISNUMBER(DATA!J4848),DATA!J4848,"n/a")</f>
        <v>71403.240000000005</v>
      </c>
      <c r="H3720" s="79">
        <f>+IF(ISNUMBER(DATA!K4848),DATA!K4848,"n/a")</f>
        <v>0.46678999999999998</v>
      </c>
      <c r="I3720" s="78">
        <f>+IF(ISNUMBER(DATA!L4848),DATA!L4848,"n/a")</f>
        <v>137941.51</v>
      </c>
      <c r="J3720" s="79">
        <f>+IF(ISNUMBER(DATA!M4848),DATA!M4848,"n/a")</f>
        <v>0.53853099999999998</v>
      </c>
      <c r="K3720" s="78">
        <f>+IF(ISNUMBER(DATA!N4848),DATA!N4848,"n/a")</f>
        <v>225517.64</v>
      </c>
      <c r="L3720" s="79">
        <f>+IF(ISNUMBER(DATA!O4848),DATA!O4848,"n/a")</f>
        <v>0.57269400000000004</v>
      </c>
      <c r="M3720" s="68"/>
      <c r="N3720" s="68"/>
      <c r="O3720" s="68"/>
      <c r="P3720" s="68"/>
      <c r="Q3720" s="68"/>
      <c r="S3720" s="72"/>
      <c r="U3720" s="72"/>
      <c r="W3720" s="72"/>
      <c r="Y3720" s="72"/>
    </row>
    <row r="3721" spans="1:25" s="71" customFormat="1" x14ac:dyDescent="0.2">
      <c r="A3721" s="68" t="s">
        <v>28</v>
      </c>
      <c r="B3721" s="68" t="s">
        <v>24</v>
      </c>
      <c r="C3721" s="68" t="s">
        <v>0</v>
      </c>
      <c r="D3721" s="68" t="s">
        <v>320</v>
      </c>
      <c r="E3721" s="78">
        <f>+IF(ISNUMBER(DATA!H4849),DATA!H4849,"n/a")</f>
        <v>39821.870000000003</v>
      </c>
      <c r="F3721" s="79">
        <f>+IF(ISNUMBER(DATA!I4849),DATA!I4849,"n/a")</f>
        <v>7.6286999999999994E-2</v>
      </c>
      <c r="G3721" s="78">
        <f>+IF(ISNUMBER(DATA!J4849),DATA!J4849,"n/a")</f>
        <v>142583.17000000001</v>
      </c>
      <c r="H3721" s="79">
        <f>+IF(ISNUMBER(DATA!K4849),DATA!K4849,"n/a")</f>
        <v>6.4320000000000002E-2</v>
      </c>
      <c r="I3721" s="78">
        <f>+IF(ISNUMBER(DATA!L4849),DATA!L4849,"n/a")</f>
        <v>284716.78000000003</v>
      </c>
      <c r="J3721" s="79">
        <f>+IF(ISNUMBER(DATA!M4849),DATA!M4849,"n/a")</f>
        <v>0.12138699999999999</v>
      </c>
      <c r="K3721" s="78">
        <f>+IF(ISNUMBER(DATA!N4849),DATA!N4849,"n/a")</f>
        <v>538551.42000000004</v>
      </c>
      <c r="L3721" s="79">
        <f>+IF(ISNUMBER(DATA!O4849),DATA!O4849,"n/a")</f>
        <v>0.151231</v>
      </c>
      <c r="M3721" s="68"/>
      <c r="N3721" s="68"/>
      <c r="O3721" s="68"/>
      <c r="P3721" s="68"/>
      <c r="Q3721" s="68"/>
      <c r="S3721" s="72"/>
      <c r="U3721" s="72"/>
      <c r="W3721" s="72"/>
      <c r="Y3721" s="72"/>
    </row>
    <row r="3722" spans="1:25" s="71" customFormat="1" x14ac:dyDescent="0.2">
      <c r="A3722" s="68" t="s">
        <v>28</v>
      </c>
      <c r="B3722" s="68" t="s">
        <v>24</v>
      </c>
      <c r="C3722" s="68" t="s">
        <v>0</v>
      </c>
      <c r="D3722" s="68" t="s">
        <v>321</v>
      </c>
      <c r="E3722" s="78">
        <f>+IF(ISNUMBER(DATA!H4850),DATA!H4850,"n/a")</f>
        <v>88112.44</v>
      </c>
      <c r="F3722" s="79">
        <f>+IF(ISNUMBER(DATA!I4850),DATA!I4850,"n/a")</f>
        <v>-0.19347700000000001</v>
      </c>
      <c r="G3722" s="78">
        <f>+IF(ISNUMBER(DATA!J4850),DATA!J4850,"n/a")</f>
        <v>304835.88</v>
      </c>
      <c r="H3722" s="79">
        <f>+IF(ISNUMBER(DATA!K4850),DATA!K4850,"n/a")</f>
        <v>-0.22633300000000001</v>
      </c>
      <c r="I3722" s="78">
        <f>+IF(ISNUMBER(DATA!L4850),DATA!L4850,"n/a")</f>
        <v>580600.51</v>
      </c>
      <c r="J3722" s="79">
        <f>+IF(ISNUMBER(DATA!M4850),DATA!M4850,"n/a")</f>
        <v>-0.20918999999999999</v>
      </c>
      <c r="K3722" s="78">
        <f>+IF(ISNUMBER(DATA!N4850),DATA!N4850,"n/a")</f>
        <v>1190609.1100000001</v>
      </c>
      <c r="L3722" s="79">
        <f>+IF(ISNUMBER(DATA!O4850),DATA!O4850,"n/a")</f>
        <v>-0.124583</v>
      </c>
      <c r="M3722" s="68"/>
      <c r="N3722" s="68"/>
      <c r="O3722" s="68"/>
      <c r="P3722" s="68"/>
      <c r="Q3722" s="68"/>
      <c r="S3722" s="72"/>
      <c r="U3722" s="72"/>
      <c r="W3722" s="72"/>
      <c r="Y3722" s="72"/>
    </row>
    <row r="3723" spans="1:25" s="71" customFormat="1" x14ac:dyDescent="0.2">
      <c r="A3723" s="68" t="s">
        <v>28</v>
      </c>
      <c r="B3723" s="68" t="s">
        <v>24</v>
      </c>
      <c r="C3723" s="68" t="s">
        <v>0</v>
      </c>
      <c r="D3723" s="68" t="s">
        <v>322</v>
      </c>
      <c r="E3723" s="78">
        <f>+IF(ISNUMBER(DATA!H4851),DATA!H4851,"n/a")</f>
        <v>86322.43</v>
      </c>
      <c r="F3723" s="79">
        <f>+IF(ISNUMBER(DATA!I4851),DATA!I4851,"n/a")</f>
        <v>0.22525000000000001</v>
      </c>
      <c r="G3723" s="78">
        <f>+IF(ISNUMBER(DATA!J4851),DATA!J4851,"n/a")</f>
        <v>296880.55</v>
      </c>
      <c r="H3723" s="79">
        <f>+IF(ISNUMBER(DATA!K4851),DATA!K4851,"n/a")</f>
        <v>0.296657</v>
      </c>
      <c r="I3723" s="78">
        <f>+IF(ISNUMBER(DATA!L4851),DATA!L4851,"n/a")</f>
        <v>562104.62</v>
      </c>
      <c r="J3723" s="79">
        <f>+IF(ISNUMBER(DATA!M4851),DATA!M4851,"n/a")</f>
        <v>0.34660600000000003</v>
      </c>
      <c r="K3723" s="78">
        <f>+IF(ISNUMBER(DATA!N4851),DATA!N4851,"n/a")</f>
        <v>966960.21</v>
      </c>
      <c r="L3723" s="79">
        <f>+IF(ISNUMBER(DATA!O4851),DATA!O4851,"n/a")</f>
        <v>0.303201</v>
      </c>
      <c r="M3723" s="68"/>
      <c r="N3723" s="68"/>
      <c r="O3723" s="68"/>
      <c r="P3723" s="68"/>
      <c r="Q3723" s="68"/>
      <c r="S3723" s="72"/>
      <c r="U3723" s="72"/>
      <c r="W3723" s="72"/>
      <c r="Y3723" s="72"/>
    </row>
    <row r="3724" spans="1:25" s="71" customFormat="1" x14ac:dyDescent="0.2">
      <c r="A3724" s="68" t="s">
        <v>28</v>
      </c>
      <c r="B3724" s="68" t="s">
        <v>24</v>
      </c>
      <c r="C3724" s="68" t="s">
        <v>0</v>
      </c>
      <c r="D3724" s="68" t="s">
        <v>323</v>
      </c>
      <c r="E3724" s="78">
        <f>+IF(ISNUMBER(DATA!H4852),DATA!H4852,"n/a")</f>
        <v>58102.37</v>
      </c>
      <c r="F3724" s="79">
        <f>+IF(ISNUMBER(DATA!I4852),DATA!I4852,"n/a")</f>
        <v>4.0038999999999998E-2</v>
      </c>
      <c r="G3724" s="78">
        <f>+IF(ISNUMBER(DATA!J4852),DATA!J4852,"n/a")</f>
        <v>206698.38</v>
      </c>
      <c r="H3724" s="79">
        <f>+IF(ISNUMBER(DATA!K4852),DATA!K4852,"n/a")</f>
        <v>4.5654E-2</v>
      </c>
      <c r="I3724" s="78">
        <f>+IF(ISNUMBER(DATA!L4852),DATA!L4852,"n/a")</f>
        <v>389252.13</v>
      </c>
      <c r="J3724" s="79">
        <f>+IF(ISNUMBER(DATA!M4852),DATA!M4852,"n/a")</f>
        <v>2.3484999999999999E-2</v>
      </c>
      <c r="K3724" s="78">
        <f>+IF(ISNUMBER(DATA!N4852),DATA!N4852,"n/a")</f>
        <v>660482.99</v>
      </c>
      <c r="L3724" s="79">
        <f>+IF(ISNUMBER(DATA!O4852),DATA!O4852,"n/a")</f>
        <v>-5.5169999999999997E-2</v>
      </c>
      <c r="M3724" s="68"/>
      <c r="N3724" s="68"/>
      <c r="O3724" s="68"/>
      <c r="P3724" s="68"/>
      <c r="Q3724" s="68"/>
      <c r="S3724" s="72"/>
      <c r="U3724" s="72"/>
      <c r="W3724" s="72"/>
      <c r="Y3724" s="72"/>
    </row>
    <row r="3725" spans="1:25" s="71" customFormat="1" x14ac:dyDescent="0.2">
      <c r="A3725" s="68" t="s">
        <v>28</v>
      </c>
      <c r="B3725" s="68" t="s">
        <v>24</v>
      </c>
      <c r="C3725" s="68" t="s">
        <v>0</v>
      </c>
      <c r="D3725" s="68" t="s">
        <v>324</v>
      </c>
      <c r="E3725" s="78">
        <f>+IF(ISNUMBER(DATA!H4853),DATA!H4853,"n/a")</f>
        <v>41568.68</v>
      </c>
      <c r="F3725" s="79">
        <f>+IF(ISNUMBER(DATA!I4853),DATA!I4853,"n/a")</f>
        <v>8.5699999999999995E-3</v>
      </c>
      <c r="G3725" s="78">
        <f>+IF(ISNUMBER(DATA!J4853),DATA!J4853,"n/a")</f>
        <v>149172.65</v>
      </c>
      <c r="H3725" s="79">
        <f>+IF(ISNUMBER(DATA!K4853),DATA!K4853,"n/a")</f>
        <v>-3.4660000000000003E-2</v>
      </c>
      <c r="I3725" s="78">
        <f>+IF(ISNUMBER(DATA!L4853),DATA!L4853,"n/a")</f>
        <v>252479.27</v>
      </c>
      <c r="J3725" s="79">
        <f>+IF(ISNUMBER(DATA!M4853),DATA!M4853,"n/a")</f>
        <v>-0.14016200000000001</v>
      </c>
      <c r="K3725" s="78">
        <f>+IF(ISNUMBER(DATA!N4853),DATA!N4853,"n/a")</f>
        <v>476192.71</v>
      </c>
      <c r="L3725" s="79">
        <f>+IF(ISNUMBER(DATA!O4853),DATA!O4853,"n/a")</f>
        <v>-7.7219999999999997E-2</v>
      </c>
      <c r="M3725" s="68"/>
      <c r="N3725" s="68"/>
      <c r="O3725" s="68"/>
      <c r="P3725" s="68"/>
      <c r="Q3725" s="68"/>
      <c r="S3725" s="72"/>
      <c r="U3725" s="72"/>
      <c r="W3725" s="72"/>
      <c r="Y3725" s="72"/>
    </row>
    <row r="3726" spans="1:25" s="71" customFormat="1" x14ac:dyDescent="0.2">
      <c r="A3726" s="68" t="s">
        <v>28</v>
      </c>
      <c r="B3726" s="68" t="s">
        <v>24</v>
      </c>
      <c r="C3726" s="68" t="s">
        <v>0</v>
      </c>
      <c r="D3726" s="68" t="s">
        <v>325</v>
      </c>
      <c r="E3726" s="78">
        <f>+IF(ISNUMBER(DATA!H4854),DATA!H4854,"n/a")</f>
        <v>67771.11</v>
      </c>
      <c r="F3726" s="79">
        <f>+IF(ISNUMBER(DATA!I4854),DATA!I4854,"n/a")</f>
        <v>-6.3867999999999994E-2</v>
      </c>
      <c r="G3726" s="78">
        <f>+IF(ISNUMBER(DATA!J4854),DATA!J4854,"n/a")</f>
        <v>222919.32</v>
      </c>
      <c r="H3726" s="79">
        <f>+IF(ISNUMBER(DATA!K4854),DATA!K4854,"n/a")</f>
        <v>-8.0635999999999999E-2</v>
      </c>
      <c r="I3726" s="78">
        <f>+IF(ISNUMBER(DATA!L4854),DATA!L4854,"n/a")</f>
        <v>428136.64</v>
      </c>
      <c r="J3726" s="79">
        <f>+IF(ISNUMBER(DATA!M4854),DATA!M4854,"n/a")</f>
        <v>-0.10608099999999999</v>
      </c>
      <c r="K3726" s="78">
        <f>+IF(ISNUMBER(DATA!N4854),DATA!N4854,"n/a")</f>
        <v>829790.46</v>
      </c>
      <c r="L3726" s="79">
        <f>+IF(ISNUMBER(DATA!O4854),DATA!O4854,"n/a")</f>
        <v>-9.3040999999999999E-2</v>
      </c>
      <c r="M3726" s="68"/>
      <c r="N3726" s="68"/>
      <c r="O3726" s="68"/>
      <c r="P3726" s="68"/>
      <c r="Q3726" s="68"/>
      <c r="S3726" s="72"/>
      <c r="U3726" s="72"/>
      <c r="W3726" s="72"/>
      <c r="Y3726" s="72"/>
    </row>
    <row r="3727" spans="1:25" s="71" customFormat="1" x14ac:dyDescent="0.2">
      <c r="A3727" s="68" t="s">
        <v>28</v>
      </c>
      <c r="B3727" s="68" t="s">
        <v>24</v>
      </c>
      <c r="C3727" s="68" t="s">
        <v>0</v>
      </c>
      <c r="D3727" s="68" t="s">
        <v>351</v>
      </c>
      <c r="E3727" s="78">
        <f>+IF(ISNUMBER(DATA!H4855),DATA!H4855,"n/a")</f>
        <v>39700.5</v>
      </c>
      <c r="F3727" s="79">
        <f>+IF(ISNUMBER(DATA!I4855),DATA!I4855,"n/a")</f>
        <v>0.446162</v>
      </c>
      <c r="G3727" s="78">
        <f>+IF(ISNUMBER(DATA!J4855),DATA!J4855,"n/a")</f>
        <v>140838.73000000001</v>
      </c>
      <c r="H3727" s="79">
        <f>+IF(ISNUMBER(DATA!K4855),DATA!K4855,"n/a")</f>
        <v>0.56123100000000004</v>
      </c>
      <c r="I3727" s="78">
        <f>+IF(ISNUMBER(DATA!L4855),DATA!L4855,"n/a")</f>
        <v>270079.06</v>
      </c>
      <c r="J3727" s="79">
        <f>+IF(ISNUMBER(DATA!M4855),DATA!M4855,"n/a")</f>
        <v>0.46886899999999998</v>
      </c>
      <c r="K3727" s="78">
        <f>+IF(ISNUMBER(DATA!N4855),DATA!N4855,"n/a")</f>
        <v>453444.31</v>
      </c>
      <c r="L3727" s="79">
        <f>+IF(ISNUMBER(DATA!O4855),DATA!O4855,"n/a")</f>
        <v>0.31098799999999999</v>
      </c>
      <c r="M3727" s="68"/>
      <c r="N3727" s="68"/>
      <c r="O3727" s="68"/>
      <c r="P3727" s="68"/>
      <c r="Q3727" s="68"/>
      <c r="S3727" s="72"/>
      <c r="U3727" s="72"/>
      <c r="W3727" s="72"/>
      <c r="Y3727" s="72"/>
    </row>
    <row r="3728" spans="1:25" s="71" customFormat="1" x14ac:dyDescent="0.2">
      <c r="A3728" s="68" t="s">
        <v>28</v>
      </c>
      <c r="B3728" s="68" t="s">
        <v>24</v>
      </c>
      <c r="C3728" s="68" t="s">
        <v>0</v>
      </c>
      <c r="D3728" s="68" t="s">
        <v>352</v>
      </c>
      <c r="E3728" s="78">
        <f>+IF(ISNUMBER(DATA!H4856),DATA!H4856,"n/a")</f>
        <v>37499.360000000001</v>
      </c>
      <c r="F3728" s="79">
        <f>+IF(ISNUMBER(DATA!I4856),DATA!I4856,"n/a")</f>
        <v>2.9819999999999999E-2</v>
      </c>
      <c r="G3728" s="78">
        <f>+IF(ISNUMBER(DATA!J4856),DATA!J4856,"n/a")</f>
        <v>126587.48</v>
      </c>
      <c r="H3728" s="79">
        <f>+IF(ISNUMBER(DATA!K4856),DATA!K4856,"n/a")</f>
        <v>1.6726999999999999E-2</v>
      </c>
      <c r="I3728" s="78">
        <f>+IF(ISNUMBER(DATA!L4856),DATA!L4856,"n/a")</f>
        <v>247525.8</v>
      </c>
      <c r="J3728" s="79">
        <f>+IF(ISNUMBER(DATA!M4856),DATA!M4856,"n/a")</f>
        <v>1.1028E-2</v>
      </c>
      <c r="K3728" s="78">
        <f>+IF(ISNUMBER(DATA!N4856),DATA!N4856,"n/a")</f>
        <v>472729.48</v>
      </c>
      <c r="L3728" s="79">
        <f>+IF(ISNUMBER(DATA!O4856),DATA!O4856,"n/a")</f>
        <v>3.3512E-2</v>
      </c>
      <c r="M3728" s="68"/>
      <c r="N3728" s="68"/>
      <c r="O3728" s="68"/>
      <c r="P3728" s="68"/>
      <c r="Q3728" s="68"/>
      <c r="S3728" s="72"/>
      <c r="U3728" s="72"/>
      <c r="W3728" s="72"/>
      <c r="Y3728" s="72"/>
    </row>
    <row r="3729" spans="1:25" x14ac:dyDescent="0.2">
      <c r="E3729" s="102"/>
      <c r="F3729" s="104"/>
      <c r="G3729" s="102"/>
      <c r="H3729" s="104"/>
      <c r="I3729" s="102"/>
      <c r="J3729" s="104"/>
      <c r="K3729" s="102"/>
      <c r="L3729" s="104"/>
    </row>
    <row r="3730" spans="1:25" s="71" customFormat="1" x14ac:dyDescent="0.2">
      <c r="A3730" s="68" t="s">
        <v>28</v>
      </c>
      <c r="B3730" s="68" t="s">
        <v>24</v>
      </c>
      <c r="C3730" s="68" t="s">
        <v>9</v>
      </c>
      <c r="D3730" s="68" t="s">
        <v>278</v>
      </c>
      <c r="E3730" s="88">
        <f>+IF(ISNUMBER(DATA!H4866),DATA!H4866,"n/a")</f>
        <v>4934.96</v>
      </c>
      <c r="F3730" s="79">
        <f>+IF(ISNUMBER(DATA!I4866),DATA!I4866,"n/a")</f>
        <v>0.358655</v>
      </c>
      <c r="G3730" s="88">
        <f>+IF(ISNUMBER(DATA!J4866),DATA!J4866,"n/a")</f>
        <v>17870.5</v>
      </c>
      <c r="H3730" s="79">
        <f>+IF(ISNUMBER(DATA!K4866),DATA!K4866,"n/a")</f>
        <v>0.25845499999999999</v>
      </c>
      <c r="I3730" s="88">
        <f>+IF(ISNUMBER(DATA!L4866),DATA!L4866,"n/a")</f>
        <v>30638.65</v>
      </c>
      <c r="J3730" s="79">
        <f>+IF(ISNUMBER(DATA!M4866),DATA!M4866,"n/a")</f>
        <v>0.329148</v>
      </c>
      <c r="K3730" s="88">
        <f>+IF(ISNUMBER(DATA!N4866),DATA!N4866,"n/a")</f>
        <v>51154.21</v>
      </c>
      <c r="L3730" s="79">
        <f>+IF(ISNUMBER(DATA!O4866),DATA!O4866,"n/a")</f>
        <v>0.32519799999999999</v>
      </c>
      <c r="M3730" s="68"/>
      <c r="N3730" s="68"/>
      <c r="O3730" s="68"/>
      <c r="P3730" s="68"/>
      <c r="Q3730" s="68"/>
      <c r="S3730" s="72"/>
      <c r="U3730" s="72"/>
      <c r="W3730" s="72"/>
      <c r="Y3730" s="72"/>
    </row>
    <row r="3731" spans="1:25" s="71" customFormat="1" x14ac:dyDescent="0.2">
      <c r="A3731" s="68" t="s">
        <v>28</v>
      </c>
      <c r="B3731" s="68" t="s">
        <v>24</v>
      </c>
      <c r="C3731" s="68" t="s">
        <v>9</v>
      </c>
      <c r="D3731" s="68" t="s">
        <v>279</v>
      </c>
      <c r="E3731" s="88">
        <f>+IF(ISNUMBER(DATA!H4867),DATA!H4867,"n/a")</f>
        <v>9140.5</v>
      </c>
      <c r="F3731" s="79">
        <f>+IF(ISNUMBER(DATA!I4867),DATA!I4867,"n/a")</f>
        <v>0.90283599999999997</v>
      </c>
      <c r="G3731" s="88">
        <f>+IF(ISNUMBER(DATA!J4867),DATA!J4867,"n/a")</f>
        <v>30832.14</v>
      </c>
      <c r="H3731" s="79">
        <f>+IF(ISNUMBER(DATA!K4867),DATA!K4867,"n/a")</f>
        <v>0.76746199999999998</v>
      </c>
      <c r="I3731" s="88">
        <f>+IF(ISNUMBER(DATA!L4867),DATA!L4867,"n/a")</f>
        <v>57562.66</v>
      </c>
      <c r="J3731" s="79">
        <f>+IF(ISNUMBER(DATA!M4867),DATA!M4867,"n/a")</f>
        <v>0.71296400000000004</v>
      </c>
      <c r="K3731" s="88">
        <f>+IF(ISNUMBER(DATA!N4867),DATA!N4867,"n/a")</f>
        <v>88653.24</v>
      </c>
      <c r="L3731" s="79">
        <f>+IF(ISNUMBER(DATA!O4867),DATA!O4867,"n/a")</f>
        <v>0.41924299999999998</v>
      </c>
      <c r="M3731" s="68"/>
      <c r="N3731" s="68"/>
      <c r="O3731" s="68"/>
      <c r="P3731" s="68"/>
      <c r="Q3731" s="68"/>
      <c r="S3731" s="72"/>
      <c r="U3731" s="72"/>
      <c r="W3731" s="72"/>
      <c r="Y3731" s="72"/>
    </row>
    <row r="3732" spans="1:25" s="71" customFormat="1" x14ac:dyDescent="0.2">
      <c r="A3732" s="68" t="s">
        <v>28</v>
      </c>
      <c r="B3732" s="68" t="s">
        <v>24</v>
      </c>
      <c r="C3732" s="68" t="s">
        <v>9</v>
      </c>
      <c r="D3732" s="68" t="s">
        <v>280</v>
      </c>
      <c r="E3732" s="88">
        <f>+IF(ISNUMBER(DATA!H4868),DATA!H4868,"n/a")</f>
        <v>21190.22</v>
      </c>
      <c r="F3732" s="79">
        <f>+IF(ISNUMBER(DATA!I4868),DATA!I4868,"n/a")</f>
        <v>0.26970100000000002</v>
      </c>
      <c r="G3732" s="88">
        <f>+IF(ISNUMBER(DATA!J4868),DATA!J4868,"n/a")</f>
        <v>74312.789999999994</v>
      </c>
      <c r="H3732" s="79">
        <f>+IF(ISNUMBER(DATA!K4868),DATA!K4868,"n/a")</f>
        <v>0.22419600000000001</v>
      </c>
      <c r="I3732" s="88">
        <f>+IF(ISNUMBER(DATA!L4868),DATA!L4868,"n/a")</f>
        <v>135769.44</v>
      </c>
      <c r="J3732" s="79">
        <f>+IF(ISNUMBER(DATA!M4868),DATA!M4868,"n/a")</f>
        <v>0.23865800000000001</v>
      </c>
      <c r="K3732" s="88">
        <f>+IF(ISNUMBER(DATA!N4868),DATA!N4868,"n/a")</f>
        <v>237342.25</v>
      </c>
      <c r="L3732" s="79">
        <f>+IF(ISNUMBER(DATA!O4868),DATA!O4868,"n/a")</f>
        <v>0.22137499999999999</v>
      </c>
      <c r="M3732" s="68"/>
      <c r="N3732" s="68"/>
      <c r="O3732" s="68"/>
      <c r="P3732" s="68"/>
      <c r="Q3732" s="68"/>
      <c r="S3732" s="72"/>
      <c r="U3732" s="72"/>
      <c r="W3732" s="72"/>
      <c r="Y3732" s="72"/>
    </row>
    <row r="3733" spans="1:25" s="71" customFormat="1" x14ac:dyDescent="0.2">
      <c r="A3733" s="68" t="s">
        <v>28</v>
      </c>
      <c r="B3733" s="68" t="s">
        <v>24</v>
      </c>
      <c r="C3733" s="68" t="s">
        <v>9</v>
      </c>
      <c r="D3733" s="68" t="s">
        <v>281</v>
      </c>
      <c r="E3733" s="88">
        <f>+IF(ISNUMBER(DATA!H4869),DATA!H4869,"n/a")</f>
        <v>8093.98</v>
      </c>
      <c r="F3733" s="79">
        <f>+IF(ISNUMBER(DATA!I4869),DATA!I4869,"n/a")</f>
        <v>1.280759</v>
      </c>
      <c r="G3733" s="88">
        <f>+IF(ISNUMBER(DATA!J4869),DATA!J4869,"n/a")</f>
        <v>27350.92</v>
      </c>
      <c r="H3733" s="79">
        <f>+IF(ISNUMBER(DATA!K4869),DATA!K4869,"n/a")</f>
        <v>1.0317369999999999</v>
      </c>
      <c r="I3733" s="88">
        <f>+IF(ISNUMBER(DATA!L4869),DATA!L4869,"n/a")</f>
        <v>53672.15</v>
      </c>
      <c r="J3733" s="79">
        <f>+IF(ISNUMBER(DATA!M4869),DATA!M4869,"n/a")</f>
        <v>0.99566900000000003</v>
      </c>
      <c r="K3733" s="88">
        <f>+IF(ISNUMBER(DATA!N4869),DATA!N4869,"n/a")</f>
        <v>78726.19</v>
      </c>
      <c r="L3733" s="79">
        <f>+IF(ISNUMBER(DATA!O4869),DATA!O4869,"n/a")</f>
        <v>0.58505399999999996</v>
      </c>
      <c r="M3733" s="68"/>
      <c r="N3733" s="68"/>
      <c r="O3733" s="68"/>
      <c r="P3733" s="68"/>
      <c r="Q3733" s="68"/>
      <c r="S3733" s="72"/>
      <c r="U3733" s="72"/>
      <c r="W3733" s="72"/>
      <c r="Y3733" s="72"/>
    </row>
    <row r="3734" spans="1:25" s="71" customFormat="1" x14ac:dyDescent="0.2">
      <c r="A3734" s="68" t="s">
        <v>28</v>
      </c>
      <c r="B3734" s="68" t="s">
        <v>24</v>
      </c>
      <c r="C3734" s="68" t="s">
        <v>9</v>
      </c>
      <c r="D3734" s="68" t="s">
        <v>282</v>
      </c>
      <c r="E3734" s="88">
        <f>+IF(ISNUMBER(DATA!H4870),DATA!H4870,"n/a")</f>
        <v>19944.599999999999</v>
      </c>
      <c r="F3734" s="79">
        <f>+IF(ISNUMBER(DATA!I4870),DATA!I4870,"n/a")</f>
        <v>2.4736000000000001E-2</v>
      </c>
      <c r="G3734" s="88">
        <f>+IF(ISNUMBER(DATA!J4870),DATA!J4870,"n/a")</f>
        <v>68804.67</v>
      </c>
      <c r="H3734" s="79">
        <f>+IF(ISNUMBER(DATA!K4870),DATA!K4870,"n/a")</f>
        <v>-6.0753000000000001E-2</v>
      </c>
      <c r="I3734" s="88">
        <f>+IF(ISNUMBER(DATA!L4870),DATA!L4870,"n/a")</f>
        <v>117677.28</v>
      </c>
      <c r="J3734" s="79">
        <f>+IF(ISNUMBER(DATA!M4870),DATA!M4870,"n/a")</f>
        <v>-8.7557999999999997E-2</v>
      </c>
      <c r="K3734" s="88">
        <f>+IF(ISNUMBER(DATA!N4870),DATA!N4870,"n/a")</f>
        <v>223204.51</v>
      </c>
      <c r="L3734" s="79">
        <f>+IF(ISNUMBER(DATA!O4870),DATA!O4870,"n/a")</f>
        <v>-3.6770999999999998E-2</v>
      </c>
      <c r="M3734" s="68"/>
      <c r="N3734" s="68"/>
      <c r="O3734" s="68"/>
      <c r="P3734" s="68"/>
      <c r="Q3734" s="68"/>
      <c r="S3734" s="72"/>
      <c r="U3734" s="72"/>
      <c r="W3734" s="72"/>
      <c r="Y3734" s="72"/>
    </row>
    <row r="3735" spans="1:25" s="71" customFormat="1" x14ac:dyDescent="0.2">
      <c r="A3735" s="68" t="s">
        <v>28</v>
      </c>
      <c r="B3735" s="68" t="s">
        <v>24</v>
      </c>
      <c r="C3735" s="68" t="s">
        <v>9</v>
      </c>
      <c r="D3735" s="68" t="s">
        <v>283</v>
      </c>
      <c r="E3735" s="88">
        <f>+IF(ISNUMBER(DATA!H4871),DATA!H4871,"n/a")</f>
        <v>12865.07</v>
      </c>
      <c r="F3735" s="79">
        <f>+IF(ISNUMBER(DATA!I4871),DATA!I4871,"n/a")</f>
        <v>-4.2444000000000003E-2</v>
      </c>
      <c r="G3735" s="88">
        <f>+IF(ISNUMBER(DATA!J4871),DATA!J4871,"n/a")</f>
        <v>47009.83</v>
      </c>
      <c r="H3735" s="79">
        <f>+IF(ISNUMBER(DATA!K4871),DATA!K4871,"n/a")</f>
        <v>-0.123238</v>
      </c>
      <c r="I3735" s="88">
        <f>+IF(ISNUMBER(DATA!L4871),DATA!L4871,"n/a")</f>
        <v>81353.38</v>
      </c>
      <c r="J3735" s="79">
        <f>+IF(ISNUMBER(DATA!M4871),DATA!M4871,"n/a")</f>
        <v>2.9867999999999999E-2</v>
      </c>
      <c r="K3735" s="88">
        <f>+IF(ISNUMBER(DATA!N4871),DATA!N4871,"n/a")</f>
        <v>135322.69</v>
      </c>
      <c r="L3735" s="79">
        <f>+IF(ISNUMBER(DATA!O4871),DATA!O4871,"n/a")</f>
        <v>0.16009899999999999</v>
      </c>
      <c r="M3735" s="68"/>
      <c r="N3735" s="68"/>
      <c r="O3735" s="68"/>
      <c r="P3735" s="68"/>
      <c r="Q3735" s="68"/>
      <c r="S3735" s="72"/>
      <c r="U3735" s="72"/>
      <c r="W3735" s="72"/>
      <c r="Y3735" s="72"/>
    </row>
    <row r="3736" spans="1:25" s="71" customFormat="1" x14ac:dyDescent="0.2">
      <c r="A3736" s="68" t="s">
        <v>28</v>
      </c>
      <c r="B3736" s="68" t="s">
        <v>24</v>
      </c>
      <c r="C3736" s="68" t="s">
        <v>9</v>
      </c>
      <c r="D3736" s="68" t="s">
        <v>284</v>
      </c>
      <c r="E3736" s="88">
        <f>+IF(ISNUMBER(DATA!H4872),DATA!H4872,"n/a")</f>
        <v>3108.66</v>
      </c>
      <c r="F3736" s="79">
        <f>+IF(ISNUMBER(DATA!I4872),DATA!I4872,"n/a")</f>
        <v>-0.38686100000000001</v>
      </c>
      <c r="G3736" s="88">
        <f>+IF(ISNUMBER(DATA!J4872),DATA!J4872,"n/a")</f>
        <v>13317.61</v>
      </c>
      <c r="H3736" s="79">
        <f>+IF(ISNUMBER(DATA!K4872),DATA!K4872,"n/a")</f>
        <v>-0.26694800000000002</v>
      </c>
      <c r="I3736" s="88">
        <f>+IF(ISNUMBER(DATA!L4872),DATA!L4872,"n/a")</f>
        <v>30466.31</v>
      </c>
      <c r="J3736" s="79">
        <f>+IF(ISNUMBER(DATA!M4872),DATA!M4872,"n/a")</f>
        <v>-7.3777999999999996E-2</v>
      </c>
      <c r="K3736" s="88">
        <f>+IF(ISNUMBER(DATA!N4872),DATA!N4872,"n/a")</f>
        <v>57345.45</v>
      </c>
      <c r="L3736" s="79">
        <f>+IF(ISNUMBER(DATA!O4872),DATA!O4872,"n/a")</f>
        <v>-3.3502999999999998E-2</v>
      </c>
      <c r="M3736" s="68"/>
      <c r="N3736" s="68"/>
      <c r="O3736" s="68"/>
      <c r="P3736" s="68"/>
      <c r="Q3736" s="68"/>
      <c r="S3736" s="72"/>
      <c r="U3736" s="72"/>
      <c r="W3736" s="72"/>
      <c r="Y3736" s="72"/>
    </row>
    <row r="3737" spans="1:25" s="71" customFormat="1" x14ac:dyDescent="0.2">
      <c r="A3737" s="68" t="s">
        <v>28</v>
      </c>
      <c r="B3737" s="68" t="s">
        <v>24</v>
      </c>
      <c r="C3737" s="68" t="s">
        <v>9</v>
      </c>
      <c r="D3737" s="68" t="s">
        <v>285</v>
      </c>
      <c r="E3737" s="88">
        <f>+IF(ISNUMBER(DATA!H4873),DATA!H4873,"n/a")</f>
        <v>19954.82</v>
      </c>
      <c r="F3737" s="79">
        <f>+IF(ISNUMBER(DATA!I4873),DATA!I4873,"n/a")</f>
        <v>-0.103182</v>
      </c>
      <c r="G3737" s="88">
        <f>+IF(ISNUMBER(DATA!J4873),DATA!J4873,"n/a")</f>
        <v>71999.679999999993</v>
      </c>
      <c r="H3737" s="79">
        <f>+IF(ISNUMBER(DATA!K4873),DATA!K4873,"n/a")</f>
        <v>-1.11E-2</v>
      </c>
      <c r="I3737" s="88">
        <f>+IF(ISNUMBER(DATA!L4873),DATA!L4873,"n/a")</f>
        <v>145103.01</v>
      </c>
      <c r="J3737" s="79">
        <f>+IF(ISNUMBER(DATA!M4873),DATA!M4873,"n/a")</f>
        <v>6.1682000000000001E-2</v>
      </c>
      <c r="K3737" s="88">
        <f>+IF(ISNUMBER(DATA!N4873),DATA!N4873,"n/a")</f>
        <v>274018.09000000003</v>
      </c>
      <c r="L3737" s="79">
        <f>+IF(ISNUMBER(DATA!O4873),DATA!O4873,"n/a")</f>
        <v>-4.2473999999999998E-2</v>
      </c>
      <c r="M3737" s="68"/>
      <c r="N3737" s="68"/>
      <c r="O3737" s="68"/>
      <c r="P3737" s="68"/>
      <c r="Q3737" s="68"/>
      <c r="S3737" s="72"/>
      <c r="U3737" s="72"/>
      <c r="W3737" s="72"/>
      <c r="Y3737" s="72"/>
    </row>
    <row r="3738" spans="1:25" s="71" customFormat="1" x14ac:dyDescent="0.2">
      <c r="A3738" s="68" t="s">
        <v>28</v>
      </c>
      <c r="B3738" s="68" t="s">
        <v>24</v>
      </c>
      <c r="C3738" s="68" t="s">
        <v>9</v>
      </c>
      <c r="D3738" s="68" t="s">
        <v>286</v>
      </c>
      <c r="E3738" s="88">
        <f>+IF(ISNUMBER(DATA!H4874),DATA!H4874,"n/a")</f>
        <v>13513.28</v>
      </c>
      <c r="F3738" s="79">
        <f>+IF(ISNUMBER(DATA!I4874),DATA!I4874,"n/a")</f>
        <v>0.19048000000000001</v>
      </c>
      <c r="G3738" s="88">
        <f>+IF(ISNUMBER(DATA!J4874),DATA!J4874,"n/a")</f>
        <v>49317.06</v>
      </c>
      <c r="H3738" s="79">
        <f>+IF(ISNUMBER(DATA!K4874),DATA!K4874,"n/a")</f>
        <v>0.58394199999999996</v>
      </c>
      <c r="I3738" s="88">
        <f>+IF(ISNUMBER(DATA!L4874),DATA!L4874,"n/a")</f>
        <v>104742.61</v>
      </c>
      <c r="J3738" s="79">
        <f>+IF(ISNUMBER(DATA!M4874),DATA!M4874,"n/a")</f>
        <v>0.62877000000000005</v>
      </c>
      <c r="K3738" s="88">
        <f>+IF(ISNUMBER(DATA!N4874),DATA!N4874,"n/a")</f>
        <v>175567.71</v>
      </c>
      <c r="L3738" s="79">
        <f>+IF(ISNUMBER(DATA!O4874),DATA!O4874,"n/a")</f>
        <v>0.43567400000000001</v>
      </c>
      <c r="M3738" s="68"/>
      <c r="N3738" s="68"/>
      <c r="O3738" s="68"/>
      <c r="P3738" s="68"/>
      <c r="Q3738" s="68"/>
      <c r="S3738" s="72"/>
      <c r="U3738" s="72"/>
      <c r="W3738" s="72"/>
      <c r="Y3738" s="72"/>
    </row>
    <row r="3739" spans="1:25" s="71" customFormat="1" x14ac:dyDescent="0.2">
      <c r="A3739" s="68" t="s">
        <v>28</v>
      </c>
      <c r="B3739" s="68" t="s">
        <v>24</v>
      </c>
      <c r="C3739" s="68" t="s">
        <v>9</v>
      </c>
      <c r="D3739" s="68" t="s">
        <v>287</v>
      </c>
      <c r="E3739" s="88">
        <f>+IF(ISNUMBER(DATA!H4875),DATA!H4875,"n/a")</f>
        <v>3897.48</v>
      </c>
      <c r="F3739" s="79">
        <f>+IF(ISNUMBER(DATA!I4875),DATA!I4875,"n/a")</f>
        <v>0.338453</v>
      </c>
      <c r="G3739" s="88">
        <f>+IF(ISNUMBER(DATA!J4875),DATA!J4875,"n/a")</f>
        <v>15656.72</v>
      </c>
      <c r="H3739" s="79">
        <f>+IF(ISNUMBER(DATA!K4875),DATA!K4875,"n/a")</f>
        <v>0.27671800000000002</v>
      </c>
      <c r="I3739" s="88">
        <f>+IF(ISNUMBER(DATA!L4875),DATA!L4875,"n/a")</f>
        <v>26106.880000000001</v>
      </c>
      <c r="J3739" s="79">
        <f>+IF(ISNUMBER(DATA!M4875),DATA!M4875,"n/a")</f>
        <v>0.21754799999999999</v>
      </c>
      <c r="K3739" s="88">
        <f>+IF(ISNUMBER(DATA!N4875),DATA!N4875,"n/a")</f>
        <v>42493.41</v>
      </c>
      <c r="L3739" s="79">
        <f>+IF(ISNUMBER(DATA!O4875),DATA!O4875,"n/a")</f>
        <v>0.22428500000000001</v>
      </c>
      <c r="M3739" s="68"/>
      <c r="N3739" s="68"/>
      <c r="O3739" s="68"/>
      <c r="P3739" s="68"/>
      <c r="Q3739" s="68"/>
      <c r="S3739" s="72"/>
      <c r="U3739" s="72"/>
      <c r="W3739" s="72"/>
      <c r="Y3739" s="72"/>
    </row>
    <row r="3740" spans="1:25" s="71" customFormat="1" x14ac:dyDescent="0.2">
      <c r="A3740" s="68" t="s">
        <v>28</v>
      </c>
      <c r="B3740" s="68" t="s">
        <v>24</v>
      </c>
      <c r="C3740" s="68" t="s">
        <v>9</v>
      </c>
      <c r="D3740" s="68" t="s">
        <v>288</v>
      </c>
      <c r="E3740" s="88">
        <f>+IF(ISNUMBER(DATA!H4876),DATA!H4876,"n/a")</f>
        <v>9757.26</v>
      </c>
      <c r="F3740" s="79">
        <f>+IF(ISNUMBER(DATA!I4876),DATA!I4876,"n/a")</f>
        <v>-7.4700000000000005E-4</v>
      </c>
      <c r="G3740" s="88">
        <f>+IF(ISNUMBER(DATA!J4876),DATA!J4876,"n/a")</f>
        <v>36120.720000000001</v>
      </c>
      <c r="H3740" s="79">
        <f>+IF(ISNUMBER(DATA!K4876),DATA!K4876,"n/a")</f>
        <v>0.25044300000000003</v>
      </c>
      <c r="I3740" s="88">
        <f>+IF(ISNUMBER(DATA!L4876),DATA!L4876,"n/a")</f>
        <v>75927.03</v>
      </c>
      <c r="J3740" s="79">
        <f>+IF(ISNUMBER(DATA!M4876),DATA!M4876,"n/a")</f>
        <v>0.30071399999999998</v>
      </c>
      <c r="K3740" s="88">
        <f>+IF(ISNUMBER(DATA!N4876),DATA!N4876,"n/a")</f>
        <v>133045.76999999999</v>
      </c>
      <c r="L3740" s="79">
        <f>+IF(ISNUMBER(DATA!O4876),DATA!O4876,"n/a")</f>
        <v>0.20275399999999999</v>
      </c>
      <c r="M3740" s="68"/>
      <c r="N3740" s="68"/>
      <c r="O3740" s="68"/>
      <c r="P3740" s="68"/>
      <c r="Q3740" s="68"/>
      <c r="S3740" s="72"/>
      <c r="U3740" s="72"/>
      <c r="W3740" s="72"/>
      <c r="Y3740" s="72"/>
    </row>
    <row r="3741" spans="1:25" s="71" customFormat="1" x14ac:dyDescent="0.2">
      <c r="A3741" s="68" t="s">
        <v>28</v>
      </c>
      <c r="B3741" s="68" t="s">
        <v>24</v>
      </c>
      <c r="C3741" s="68" t="s">
        <v>9</v>
      </c>
      <c r="D3741" s="68" t="s">
        <v>289</v>
      </c>
      <c r="E3741" s="88">
        <f>+IF(ISNUMBER(DATA!H4877),DATA!H4877,"n/a")</f>
        <v>11414.88</v>
      </c>
      <c r="F3741" s="79">
        <f>+IF(ISNUMBER(DATA!I4877),DATA!I4877,"n/a")</f>
        <v>0.68116600000000005</v>
      </c>
      <c r="G3741" s="88">
        <f>+IF(ISNUMBER(DATA!J4877),DATA!J4877,"n/a")</f>
        <v>40539.93</v>
      </c>
      <c r="H3741" s="79">
        <f>+IF(ISNUMBER(DATA!K4877),DATA!K4877,"n/a")</f>
        <v>0.65629000000000004</v>
      </c>
      <c r="I3741" s="88">
        <f>+IF(ISNUMBER(DATA!L4877),DATA!L4877,"n/a")</f>
        <v>80882.38</v>
      </c>
      <c r="J3741" s="79">
        <f>+IF(ISNUMBER(DATA!M4877),DATA!M4877,"n/a")</f>
        <v>0.70706800000000003</v>
      </c>
      <c r="K3741" s="88">
        <f>+IF(ISNUMBER(DATA!N4877),DATA!N4877,"n/a")</f>
        <v>136775.09</v>
      </c>
      <c r="L3741" s="79">
        <f>+IF(ISNUMBER(DATA!O4877),DATA!O4877,"n/a")</f>
        <v>0.64949800000000002</v>
      </c>
      <c r="M3741" s="68"/>
      <c r="N3741" s="68"/>
      <c r="O3741" s="68"/>
      <c r="P3741" s="68"/>
      <c r="Q3741" s="68"/>
      <c r="S3741" s="72"/>
      <c r="U3741" s="72"/>
      <c r="W3741" s="72"/>
      <c r="Y3741" s="72"/>
    </row>
    <row r="3742" spans="1:25" s="71" customFormat="1" x14ac:dyDescent="0.2">
      <c r="A3742" s="68" t="s">
        <v>28</v>
      </c>
      <c r="B3742" s="68" t="s">
        <v>24</v>
      </c>
      <c r="C3742" s="68" t="s">
        <v>9</v>
      </c>
      <c r="D3742" s="68" t="s">
        <v>290</v>
      </c>
      <c r="E3742" s="88">
        <f>+IF(ISNUMBER(DATA!H4878),DATA!H4878,"n/a")</f>
        <v>18511.62</v>
      </c>
      <c r="F3742" s="79">
        <f>+IF(ISNUMBER(DATA!I4878),DATA!I4878,"n/a")</f>
        <v>0.101034</v>
      </c>
      <c r="G3742" s="88">
        <f>+IF(ISNUMBER(DATA!J4878),DATA!J4878,"n/a")</f>
        <v>66530</v>
      </c>
      <c r="H3742" s="79">
        <f>+IF(ISNUMBER(DATA!K4878),DATA!K4878,"n/a")</f>
        <v>0.17143900000000001</v>
      </c>
      <c r="I3742" s="88">
        <f>+IF(ISNUMBER(DATA!L4878),DATA!L4878,"n/a")</f>
        <v>126167.41</v>
      </c>
      <c r="J3742" s="79">
        <f>+IF(ISNUMBER(DATA!M4878),DATA!M4878,"n/a")</f>
        <v>0.20810500000000001</v>
      </c>
      <c r="K3742" s="88">
        <f>+IF(ISNUMBER(DATA!N4878),DATA!N4878,"n/a")</f>
        <v>219600.73</v>
      </c>
      <c r="L3742" s="79">
        <f>+IF(ISNUMBER(DATA!O4878),DATA!O4878,"n/a")</f>
        <v>0.51028700000000005</v>
      </c>
      <c r="M3742" s="68"/>
      <c r="N3742" s="68"/>
      <c r="O3742" s="68"/>
      <c r="P3742" s="68"/>
      <c r="Q3742" s="68"/>
      <c r="S3742" s="72"/>
      <c r="U3742" s="72"/>
      <c r="W3742" s="72"/>
      <c r="Y3742" s="72"/>
    </row>
    <row r="3743" spans="1:25" s="71" customFormat="1" x14ac:dyDescent="0.2">
      <c r="A3743" s="68" t="s">
        <v>28</v>
      </c>
      <c r="B3743" s="68" t="s">
        <v>24</v>
      </c>
      <c r="C3743" s="68" t="s">
        <v>9</v>
      </c>
      <c r="D3743" s="68" t="s">
        <v>291</v>
      </c>
      <c r="E3743" s="88">
        <f>+IF(ISNUMBER(DATA!H4879),DATA!H4879,"n/a")</f>
        <v>31778.97</v>
      </c>
      <c r="F3743" s="79">
        <f>+IF(ISNUMBER(DATA!I4879),DATA!I4879,"n/a")</f>
        <v>-9.8570000000000005E-2</v>
      </c>
      <c r="G3743" s="88">
        <f>+IF(ISNUMBER(DATA!J4879),DATA!J4879,"n/a")</f>
        <v>114491.21</v>
      </c>
      <c r="H3743" s="79">
        <f>+IF(ISNUMBER(DATA!K4879),DATA!K4879,"n/a")</f>
        <v>0.14788899999999999</v>
      </c>
      <c r="I3743" s="88">
        <f>+IF(ISNUMBER(DATA!L4879),DATA!L4879,"n/a")</f>
        <v>249970.03</v>
      </c>
      <c r="J3743" s="79">
        <f>+IF(ISNUMBER(DATA!M4879),DATA!M4879,"n/a")</f>
        <v>0.18450800000000001</v>
      </c>
      <c r="K3743" s="88">
        <f>+IF(ISNUMBER(DATA!N4879),DATA!N4879,"n/a")</f>
        <v>449628.36</v>
      </c>
      <c r="L3743" s="79">
        <f>+IF(ISNUMBER(DATA!O4879),DATA!O4879,"n/a")</f>
        <v>0.108943</v>
      </c>
      <c r="M3743" s="68"/>
      <c r="N3743" s="68"/>
      <c r="O3743" s="68"/>
      <c r="P3743" s="68"/>
      <c r="Q3743" s="68"/>
      <c r="S3743" s="72"/>
      <c r="U3743" s="72"/>
      <c r="W3743" s="72"/>
      <c r="Y3743" s="72"/>
    </row>
    <row r="3744" spans="1:25" s="71" customFormat="1" x14ac:dyDescent="0.2">
      <c r="A3744" s="68" t="s">
        <v>28</v>
      </c>
      <c r="B3744" s="68" t="s">
        <v>24</v>
      </c>
      <c r="C3744" s="68" t="s">
        <v>9</v>
      </c>
      <c r="D3744" s="68" t="s">
        <v>292</v>
      </c>
      <c r="E3744" s="88">
        <f>+IF(ISNUMBER(DATA!H4880),DATA!H4880,"n/a")</f>
        <v>26690.639999999999</v>
      </c>
      <c r="F3744" s="79">
        <f>+IF(ISNUMBER(DATA!I4880),DATA!I4880,"n/a")</f>
        <v>-0.16462399999999999</v>
      </c>
      <c r="G3744" s="88">
        <f>+IF(ISNUMBER(DATA!J4880),DATA!J4880,"n/a")</f>
        <v>88653.84</v>
      </c>
      <c r="H3744" s="79">
        <f>+IF(ISNUMBER(DATA!K4880),DATA!K4880,"n/a")</f>
        <v>-4.6700000000000002E-4</v>
      </c>
      <c r="I3744" s="88">
        <f>+IF(ISNUMBER(DATA!L4880),DATA!L4880,"n/a")</f>
        <v>188551.15</v>
      </c>
      <c r="J3744" s="79">
        <f>+IF(ISNUMBER(DATA!M4880),DATA!M4880,"n/a")</f>
        <v>3.2127999999999997E-2</v>
      </c>
      <c r="K3744" s="88">
        <f>+IF(ISNUMBER(DATA!N4880),DATA!N4880,"n/a")</f>
        <v>347089.79</v>
      </c>
      <c r="L3744" s="79">
        <f>+IF(ISNUMBER(DATA!O4880),DATA!O4880,"n/a")</f>
        <v>5.2180000000000004E-3</v>
      </c>
      <c r="M3744" s="68"/>
      <c r="N3744" s="68"/>
      <c r="O3744" s="68"/>
      <c r="P3744" s="68"/>
      <c r="Q3744" s="68"/>
      <c r="S3744" s="72"/>
      <c r="U3744" s="72"/>
      <c r="W3744" s="72"/>
      <c r="Y3744" s="72"/>
    </row>
    <row r="3745" spans="1:25" s="71" customFormat="1" x14ac:dyDescent="0.2">
      <c r="A3745" s="68" t="s">
        <v>28</v>
      </c>
      <c r="B3745" s="68" t="s">
        <v>24</v>
      </c>
      <c r="C3745" s="68" t="s">
        <v>9</v>
      </c>
      <c r="D3745" s="68" t="s">
        <v>293</v>
      </c>
      <c r="E3745" s="88">
        <f>+IF(ISNUMBER(DATA!H4881),DATA!H4881,"n/a")</f>
        <v>12014.33</v>
      </c>
      <c r="F3745" s="79">
        <f>+IF(ISNUMBER(DATA!I4881),DATA!I4881,"n/a")</f>
        <v>2.1881000000000001E-2</v>
      </c>
      <c r="G3745" s="88">
        <f>+IF(ISNUMBER(DATA!J4881),DATA!J4881,"n/a")</f>
        <v>43020.7</v>
      </c>
      <c r="H3745" s="79">
        <f>+IF(ISNUMBER(DATA!K4881),DATA!K4881,"n/a")</f>
        <v>-3.2023000000000003E-2</v>
      </c>
      <c r="I3745" s="88">
        <f>+IF(ISNUMBER(DATA!L4881),DATA!L4881,"n/a")</f>
        <v>74401.460000000006</v>
      </c>
      <c r="J3745" s="79">
        <f>+IF(ISNUMBER(DATA!M4881),DATA!M4881,"n/a")</f>
        <v>1.8395999999999999E-2</v>
      </c>
      <c r="K3745" s="88">
        <f>+IF(ISNUMBER(DATA!N4881),DATA!N4881,"n/a")</f>
        <v>129421.99</v>
      </c>
      <c r="L3745" s="79">
        <f>+IF(ISNUMBER(DATA!O4881),DATA!O4881,"n/a")</f>
        <v>6.2264E-2</v>
      </c>
      <c r="M3745" s="68"/>
      <c r="N3745" s="68"/>
      <c r="O3745" s="68"/>
      <c r="P3745" s="68"/>
      <c r="Q3745" s="68"/>
      <c r="S3745" s="72"/>
      <c r="U3745" s="72"/>
      <c r="W3745" s="72"/>
      <c r="Y3745" s="72"/>
    </row>
    <row r="3746" spans="1:25" s="71" customFormat="1" x14ac:dyDescent="0.2">
      <c r="A3746" s="68" t="s">
        <v>28</v>
      </c>
      <c r="B3746" s="68" t="s">
        <v>24</v>
      </c>
      <c r="C3746" s="68" t="s">
        <v>9</v>
      </c>
      <c r="D3746" s="68" t="s">
        <v>294</v>
      </c>
      <c r="E3746" s="88">
        <f>+IF(ISNUMBER(DATA!H4882),DATA!H4882,"n/a")</f>
        <v>18589.939999999999</v>
      </c>
      <c r="F3746" s="79">
        <f>+IF(ISNUMBER(DATA!I4882),DATA!I4882,"n/a")</f>
        <v>8.0208000000000002E-2</v>
      </c>
      <c r="G3746" s="88">
        <f>+IF(ISNUMBER(DATA!J4882),DATA!J4882,"n/a")</f>
        <v>66447</v>
      </c>
      <c r="H3746" s="79">
        <f>+IF(ISNUMBER(DATA!K4882),DATA!K4882,"n/a")</f>
        <v>2.3040000000000001E-3</v>
      </c>
      <c r="I3746" s="88">
        <f>+IF(ISNUMBER(DATA!L4882),DATA!L4882,"n/a")</f>
        <v>108546.63</v>
      </c>
      <c r="J3746" s="79">
        <f>+IF(ISNUMBER(DATA!M4882),DATA!M4882,"n/a")</f>
        <v>-1.5896E-2</v>
      </c>
      <c r="K3746" s="88">
        <f>+IF(ISNUMBER(DATA!N4882),DATA!N4882,"n/a")</f>
        <v>196420.26</v>
      </c>
      <c r="L3746" s="79">
        <f>+IF(ISNUMBER(DATA!O4882),DATA!O4882,"n/a")</f>
        <v>2.9430999999999999E-2</v>
      </c>
      <c r="M3746" s="68"/>
      <c r="N3746" s="68"/>
      <c r="O3746" s="68"/>
      <c r="P3746" s="68"/>
      <c r="Q3746" s="68"/>
      <c r="S3746" s="72"/>
      <c r="U3746" s="72"/>
      <c r="W3746" s="72"/>
      <c r="Y3746" s="72"/>
    </row>
    <row r="3747" spans="1:25" s="71" customFormat="1" x14ac:dyDescent="0.2">
      <c r="A3747" s="68" t="s">
        <v>28</v>
      </c>
      <c r="B3747" s="68" t="s">
        <v>24</v>
      </c>
      <c r="C3747" s="68" t="s">
        <v>9</v>
      </c>
      <c r="D3747" s="68" t="s">
        <v>295</v>
      </c>
      <c r="E3747" s="88">
        <f>+IF(ISNUMBER(DATA!H4883),DATA!H4883,"n/a")</f>
        <v>9054.26</v>
      </c>
      <c r="F3747" s="79">
        <f>+IF(ISNUMBER(DATA!I4883),DATA!I4883,"n/a")</f>
        <v>1.129432</v>
      </c>
      <c r="G3747" s="88">
        <f>+IF(ISNUMBER(DATA!J4883),DATA!J4883,"n/a")</f>
        <v>31065.13</v>
      </c>
      <c r="H3747" s="79">
        <f>+IF(ISNUMBER(DATA!K4883),DATA!K4883,"n/a")</f>
        <v>1.0246630000000001</v>
      </c>
      <c r="I3747" s="88">
        <f>+IF(ISNUMBER(DATA!L4883),DATA!L4883,"n/a")</f>
        <v>62852.480000000003</v>
      </c>
      <c r="J3747" s="79">
        <f>+IF(ISNUMBER(DATA!M4883),DATA!M4883,"n/a")</f>
        <v>1.046092</v>
      </c>
      <c r="K3747" s="88">
        <f>+IF(ISNUMBER(DATA!N4883),DATA!N4883,"n/a")</f>
        <v>100707.27</v>
      </c>
      <c r="L3747" s="79">
        <f>+IF(ISNUMBER(DATA!O4883),DATA!O4883,"n/a")</f>
        <v>0.74206700000000003</v>
      </c>
      <c r="M3747" s="68"/>
      <c r="N3747" s="68"/>
      <c r="O3747" s="68"/>
      <c r="P3747" s="68"/>
      <c r="Q3747" s="68"/>
      <c r="S3747" s="72"/>
      <c r="U3747" s="72"/>
      <c r="W3747" s="72"/>
      <c r="Y3747" s="72"/>
    </row>
    <row r="3748" spans="1:25" s="71" customFormat="1" x14ac:dyDescent="0.2">
      <c r="A3748" s="68" t="s">
        <v>28</v>
      </c>
      <c r="B3748" s="68" t="s">
        <v>24</v>
      </c>
      <c r="C3748" s="68" t="s">
        <v>9</v>
      </c>
      <c r="D3748" s="68" t="s">
        <v>296</v>
      </c>
      <c r="E3748" s="88">
        <f>+IF(ISNUMBER(DATA!H4884),DATA!H4884,"n/a")</f>
        <v>9173.6</v>
      </c>
      <c r="F3748" s="79">
        <f>+IF(ISNUMBER(DATA!I4884),DATA!I4884,"n/a")</f>
        <v>-5.7300000000000005E-4</v>
      </c>
      <c r="G3748" s="88">
        <f>+IF(ISNUMBER(DATA!J4884),DATA!J4884,"n/a")</f>
        <v>33783.54</v>
      </c>
      <c r="H3748" s="79">
        <f>+IF(ISNUMBER(DATA!K4884),DATA!K4884,"n/a")</f>
        <v>0.20954999999999999</v>
      </c>
      <c r="I3748" s="88">
        <f>+IF(ISNUMBER(DATA!L4884),DATA!L4884,"n/a")</f>
        <v>74533.7</v>
      </c>
      <c r="J3748" s="79">
        <f>+IF(ISNUMBER(DATA!M4884),DATA!M4884,"n/a")</f>
        <v>0.33451700000000001</v>
      </c>
      <c r="K3748" s="88">
        <f>+IF(ISNUMBER(DATA!N4884),DATA!N4884,"n/a")</f>
        <v>131394.17000000001</v>
      </c>
      <c r="L3748" s="79">
        <f>+IF(ISNUMBER(DATA!O4884),DATA!O4884,"n/a")</f>
        <v>0.21073800000000001</v>
      </c>
      <c r="M3748" s="68"/>
      <c r="N3748" s="68"/>
      <c r="O3748" s="68"/>
      <c r="P3748" s="68"/>
      <c r="Q3748" s="68"/>
      <c r="S3748" s="72"/>
      <c r="U3748" s="72"/>
      <c r="W3748" s="72"/>
      <c r="Y3748" s="72"/>
    </row>
    <row r="3749" spans="1:25" s="71" customFormat="1" x14ac:dyDescent="0.2">
      <c r="A3749" s="68" t="s">
        <v>28</v>
      </c>
      <c r="B3749" s="68" t="s">
        <v>24</v>
      </c>
      <c r="C3749" s="68" t="s">
        <v>9</v>
      </c>
      <c r="D3749" s="68" t="s">
        <v>297</v>
      </c>
      <c r="E3749" s="88">
        <f>+IF(ISNUMBER(DATA!H4885),DATA!H4885,"n/a")</f>
        <v>4595.8900000000003</v>
      </c>
      <c r="F3749" s="79">
        <f>+IF(ISNUMBER(DATA!I4885),DATA!I4885,"n/a")</f>
        <v>0.633961</v>
      </c>
      <c r="G3749" s="88">
        <f>+IF(ISNUMBER(DATA!J4885),DATA!J4885,"n/a")</f>
        <v>15261.15</v>
      </c>
      <c r="H3749" s="79">
        <f>+IF(ISNUMBER(DATA!K4885),DATA!K4885,"n/a")</f>
        <v>0.49553700000000001</v>
      </c>
      <c r="I3749" s="88">
        <f>+IF(ISNUMBER(DATA!L4885),DATA!L4885,"n/a")</f>
        <v>29757.64</v>
      </c>
      <c r="J3749" s="79">
        <f>+IF(ISNUMBER(DATA!M4885),DATA!M4885,"n/a")</f>
        <v>0.48487200000000003</v>
      </c>
      <c r="K3749" s="88">
        <f>+IF(ISNUMBER(DATA!N4885),DATA!N4885,"n/a")</f>
        <v>48362</v>
      </c>
      <c r="L3749" s="79">
        <f>+IF(ISNUMBER(DATA!O4885),DATA!O4885,"n/a")</f>
        <v>0.29630699999999999</v>
      </c>
      <c r="M3749" s="68"/>
      <c r="N3749" s="68"/>
      <c r="O3749" s="68"/>
      <c r="P3749" s="68"/>
      <c r="Q3749" s="68"/>
      <c r="S3749" s="72"/>
      <c r="U3749" s="72"/>
      <c r="W3749" s="72"/>
      <c r="Y3749" s="72"/>
    </row>
    <row r="3750" spans="1:25" s="71" customFormat="1" x14ac:dyDescent="0.2">
      <c r="A3750" s="68" t="s">
        <v>28</v>
      </c>
      <c r="B3750" s="68" t="s">
        <v>24</v>
      </c>
      <c r="C3750" s="68" t="s">
        <v>9</v>
      </c>
      <c r="D3750" s="68" t="s">
        <v>298</v>
      </c>
      <c r="E3750" s="88">
        <f>+IF(ISNUMBER(DATA!H4886),DATA!H4886,"n/a")</f>
        <v>3720.47</v>
      </c>
      <c r="F3750" s="79">
        <f>+IF(ISNUMBER(DATA!I4886),DATA!I4886,"n/a")</f>
        <v>0.52034000000000002</v>
      </c>
      <c r="G3750" s="88">
        <f>+IF(ISNUMBER(DATA!J4886),DATA!J4886,"n/a")</f>
        <v>14339.64</v>
      </c>
      <c r="H3750" s="79">
        <f>+IF(ISNUMBER(DATA!K4886),DATA!K4886,"n/a")</f>
        <v>0.52067399999999997</v>
      </c>
      <c r="I3750" s="88">
        <f>+IF(ISNUMBER(DATA!L4886),DATA!L4886,"n/a")</f>
        <v>28294.15</v>
      </c>
      <c r="J3750" s="79">
        <f>+IF(ISNUMBER(DATA!M4886),DATA!M4886,"n/a")</f>
        <v>0.44159999999999999</v>
      </c>
      <c r="K3750" s="88">
        <f>+IF(ISNUMBER(DATA!N4886),DATA!N4886,"n/a")</f>
        <v>45194.26</v>
      </c>
      <c r="L3750" s="79">
        <f>+IF(ISNUMBER(DATA!O4886),DATA!O4886,"n/a")</f>
        <v>0.22161600000000001</v>
      </c>
      <c r="M3750" s="68"/>
      <c r="N3750" s="68"/>
      <c r="O3750" s="68"/>
      <c r="P3750" s="68"/>
      <c r="Q3750" s="68"/>
      <c r="S3750" s="72"/>
      <c r="U3750" s="72"/>
      <c r="W3750" s="72"/>
      <c r="Y3750" s="72"/>
    </row>
    <row r="3751" spans="1:25" s="71" customFormat="1" x14ac:dyDescent="0.2">
      <c r="A3751" s="68" t="s">
        <v>28</v>
      </c>
      <c r="B3751" s="68" t="s">
        <v>24</v>
      </c>
      <c r="C3751" s="68" t="s">
        <v>9</v>
      </c>
      <c r="D3751" s="68" t="s">
        <v>299</v>
      </c>
      <c r="E3751" s="88">
        <f>+IF(ISNUMBER(DATA!H4887),DATA!H4887,"n/a")</f>
        <v>23033.26</v>
      </c>
      <c r="F3751" s="79">
        <f>+IF(ISNUMBER(DATA!I4887),DATA!I4887,"n/a")</f>
        <v>0.16021199999999999</v>
      </c>
      <c r="G3751" s="88">
        <f>+IF(ISNUMBER(DATA!J4887),DATA!J4887,"n/a")</f>
        <v>79999.14</v>
      </c>
      <c r="H3751" s="79">
        <f>+IF(ISNUMBER(DATA!K4887),DATA!K4887,"n/a")</f>
        <v>0.115396</v>
      </c>
      <c r="I3751" s="88">
        <f>+IF(ISNUMBER(DATA!L4887),DATA!L4887,"n/a")</f>
        <v>160057.98000000001</v>
      </c>
      <c r="J3751" s="79">
        <f>+IF(ISNUMBER(DATA!M4887),DATA!M4887,"n/a")</f>
        <v>0.18265999999999999</v>
      </c>
      <c r="K3751" s="88">
        <f>+IF(ISNUMBER(DATA!N4887),DATA!N4887,"n/a")</f>
        <v>301189.13</v>
      </c>
      <c r="L3751" s="79">
        <f>+IF(ISNUMBER(DATA!O4887),DATA!O4887,"n/a")</f>
        <v>0.19453699999999999</v>
      </c>
      <c r="M3751" s="68"/>
      <c r="N3751" s="68"/>
      <c r="O3751" s="68"/>
      <c r="P3751" s="68"/>
      <c r="Q3751" s="68"/>
      <c r="S3751" s="72"/>
      <c r="U3751" s="72"/>
      <c r="W3751" s="72"/>
      <c r="Y3751" s="72"/>
    </row>
    <row r="3752" spans="1:25" s="71" customFormat="1" x14ac:dyDescent="0.2">
      <c r="A3752" s="68" t="s">
        <v>28</v>
      </c>
      <c r="B3752" s="68" t="s">
        <v>24</v>
      </c>
      <c r="C3752" s="68" t="s">
        <v>9</v>
      </c>
      <c r="D3752" s="68" t="s">
        <v>300</v>
      </c>
      <c r="E3752" s="88">
        <f>+IF(ISNUMBER(DATA!H4888),DATA!H4888,"n/a")</f>
        <v>3655.96</v>
      </c>
      <c r="F3752" s="79">
        <f>+IF(ISNUMBER(DATA!I4888),DATA!I4888,"n/a")</f>
        <v>-3.8065000000000002E-2</v>
      </c>
      <c r="G3752" s="88">
        <f>+IF(ISNUMBER(DATA!J4888),DATA!J4888,"n/a")</f>
        <v>13361.78</v>
      </c>
      <c r="H3752" s="79">
        <f>+IF(ISNUMBER(DATA!K4888),DATA!K4888,"n/a")</f>
        <v>0.25076799999999999</v>
      </c>
      <c r="I3752" s="88">
        <f>+IF(ISNUMBER(DATA!L4888),DATA!L4888,"n/a")</f>
        <v>31793.47</v>
      </c>
      <c r="J3752" s="79">
        <f>+IF(ISNUMBER(DATA!M4888),DATA!M4888,"n/a")</f>
        <v>0.39136599999999999</v>
      </c>
      <c r="K3752" s="88">
        <f>+IF(ISNUMBER(DATA!N4888),DATA!N4888,"n/a")</f>
        <v>54601.05</v>
      </c>
      <c r="L3752" s="79">
        <f>+IF(ISNUMBER(DATA!O4888),DATA!O4888,"n/a")</f>
        <v>0.212696</v>
      </c>
      <c r="M3752" s="68"/>
      <c r="N3752" s="68"/>
      <c r="O3752" s="68"/>
      <c r="P3752" s="68"/>
      <c r="Q3752" s="68"/>
      <c r="S3752" s="72"/>
      <c r="U3752" s="72"/>
      <c r="W3752" s="72"/>
      <c r="Y3752" s="72"/>
    </row>
    <row r="3753" spans="1:25" s="71" customFormat="1" x14ac:dyDescent="0.2">
      <c r="A3753" s="68" t="s">
        <v>28</v>
      </c>
      <c r="B3753" s="68" t="s">
        <v>24</v>
      </c>
      <c r="C3753" s="68" t="s">
        <v>9</v>
      </c>
      <c r="D3753" s="68" t="s">
        <v>301</v>
      </c>
      <c r="E3753" s="88">
        <f>+IF(ISNUMBER(DATA!H4889),DATA!H4889,"n/a")</f>
        <v>10747.82</v>
      </c>
      <c r="F3753" s="79">
        <f>+IF(ISNUMBER(DATA!I4889),DATA!I4889,"n/a")</f>
        <v>0.1961</v>
      </c>
      <c r="G3753" s="88">
        <f>+IF(ISNUMBER(DATA!J4889),DATA!J4889,"n/a")</f>
        <v>34850.519999999997</v>
      </c>
      <c r="H3753" s="79">
        <f>+IF(ISNUMBER(DATA!K4889),DATA!K4889,"n/a")</f>
        <v>0.12540999999999999</v>
      </c>
      <c r="I3753" s="88">
        <f>+IF(ISNUMBER(DATA!L4889),DATA!L4889,"n/a")</f>
        <v>65527.040000000001</v>
      </c>
      <c r="J3753" s="79">
        <f>+IF(ISNUMBER(DATA!M4889),DATA!M4889,"n/a")</f>
        <v>8.7972999999999996E-2</v>
      </c>
      <c r="K3753" s="88">
        <f>+IF(ISNUMBER(DATA!N4889),DATA!N4889,"n/a")</f>
        <v>124879.08</v>
      </c>
      <c r="L3753" s="79">
        <f>+IF(ISNUMBER(DATA!O4889),DATA!O4889,"n/a")</f>
        <v>5.4528E-2</v>
      </c>
      <c r="M3753" s="68"/>
      <c r="N3753" s="68"/>
      <c r="O3753" s="68"/>
      <c r="P3753" s="68"/>
      <c r="Q3753" s="68"/>
      <c r="S3753" s="72"/>
      <c r="U3753" s="72"/>
      <c r="W3753" s="72"/>
      <c r="Y3753" s="72"/>
    </row>
    <row r="3754" spans="1:25" s="71" customFormat="1" x14ac:dyDescent="0.2">
      <c r="A3754" s="68" t="s">
        <v>28</v>
      </c>
      <c r="B3754" s="68" t="s">
        <v>24</v>
      </c>
      <c r="C3754" s="68" t="s">
        <v>9</v>
      </c>
      <c r="D3754" s="68" t="s">
        <v>302</v>
      </c>
      <c r="E3754" s="88">
        <f>+IF(ISNUMBER(DATA!H4890),DATA!H4890,"n/a")</f>
        <v>3264.75</v>
      </c>
      <c r="F3754" s="79">
        <f>+IF(ISNUMBER(DATA!I4890),DATA!I4890,"n/a")</f>
        <v>4.8040000000000001E-3</v>
      </c>
      <c r="G3754" s="88">
        <f>+IF(ISNUMBER(DATA!J4890),DATA!J4890,"n/a")</f>
        <v>13523.03</v>
      </c>
      <c r="H3754" s="79">
        <f>+IF(ISNUMBER(DATA!K4890),DATA!K4890,"n/a")</f>
        <v>5.7801999999999999E-2</v>
      </c>
      <c r="I3754" s="88">
        <f>+IF(ISNUMBER(DATA!L4890),DATA!L4890,"n/a")</f>
        <v>27687.03</v>
      </c>
      <c r="J3754" s="79">
        <f>+IF(ISNUMBER(DATA!M4890),DATA!M4890,"n/a")</f>
        <v>9.4950999999999994E-2</v>
      </c>
      <c r="K3754" s="88">
        <f>+IF(ISNUMBER(DATA!N4890),DATA!N4890,"n/a")</f>
        <v>47201.9</v>
      </c>
      <c r="L3754" s="79">
        <f>+IF(ISNUMBER(DATA!O4890),DATA!O4890,"n/a")</f>
        <v>9.9172999999999997E-2</v>
      </c>
      <c r="M3754" s="68"/>
      <c r="N3754" s="68"/>
      <c r="O3754" s="68"/>
      <c r="P3754" s="68"/>
      <c r="Q3754" s="68"/>
      <c r="S3754" s="72"/>
      <c r="U3754" s="72"/>
      <c r="W3754" s="72"/>
      <c r="Y3754" s="72"/>
    </row>
    <row r="3755" spans="1:25" s="71" customFormat="1" x14ac:dyDescent="0.2">
      <c r="A3755" s="68" t="s">
        <v>28</v>
      </c>
      <c r="B3755" s="68" t="s">
        <v>24</v>
      </c>
      <c r="C3755" s="68" t="s">
        <v>9</v>
      </c>
      <c r="D3755" s="68" t="s">
        <v>303</v>
      </c>
      <c r="E3755" s="88">
        <f>+IF(ISNUMBER(DATA!H4891),DATA!H4891,"n/a")</f>
        <v>3924.69</v>
      </c>
      <c r="F3755" s="79">
        <f>+IF(ISNUMBER(DATA!I4891),DATA!I4891,"n/a")</f>
        <v>8.3621000000000001E-2</v>
      </c>
      <c r="G3755" s="88">
        <f>+IF(ISNUMBER(DATA!J4891),DATA!J4891,"n/a")</f>
        <v>14997.79</v>
      </c>
      <c r="H3755" s="79">
        <f>+IF(ISNUMBER(DATA!K4891),DATA!K4891,"n/a")</f>
        <v>8.8025999999999993E-2</v>
      </c>
      <c r="I3755" s="88">
        <f>+IF(ISNUMBER(DATA!L4891),DATA!L4891,"n/a")</f>
        <v>28746.28</v>
      </c>
      <c r="J3755" s="79">
        <f>+IF(ISNUMBER(DATA!M4891),DATA!M4891,"n/a")</f>
        <v>0.146728</v>
      </c>
      <c r="K3755" s="88">
        <f>+IF(ISNUMBER(DATA!N4891),DATA!N4891,"n/a")</f>
        <v>48625.99</v>
      </c>
      <c r="L3755" s="79">
        <f>+IF(ISNUMBER(DATA!O4891),DATA!O4891,"n/a")</f>
        <v>0.14235800000000001</v>
      </c>
      <c r="M3755" s="68"/>
      <c r="N3755" s="68"/>
      <c r="O3755" s="68"/>
      <c r="P3755" s="68"/>
      <c r="Q3755" s="68"/>
      <c r="S3755" s="72"/>
      <c r="U3755" s="72"/>
      <c r="W3755" s="72"/>
      <c r="Y3755" s="72"/>
    </row>
    <row r="3756" spans="1:25" s="71" customFormat="1" x14ac:dyDescent="0.2">
      <c r="A3756" s="68" t="s">
        <v>28</v>
      </c>
      <c r="B3756" s="68" t="s">
        <v>24</v>
      </c>
      <c r="C3756" s="68" t="s">
        <v>9</v>
      </c>
      <c r="D3756" s="68" t="s">
        <v>304</v>
      </c>
      <c r="E3756" s="88">
        <f>+IF(ISNUMBER(DATA!H4892),DATA!H4892,"n/a")</f>
        <v>2456.83</v>
      </c>
      <c r="F3756" s="79">
        <f>+IF(ISNUMBER(DATA!I4892),DATA!I4892,"n/a")</f>
        <v>0.76388699999999998</v>
      </c>
      <c r="G3756" s="88">
        <f>+IF(ISNUMBER(DATA!J4892),DATA!J4892,"n/a")</f>
        <v>9324.6200000000008</v>
      </c>
      <c r="H3756" s="79">
        <f>+IF(ISNUMBER(DATA!K4892),DATA!K4892,"n/a")</f>
        <v>0.91490300000000002</v>
      </c>
      <c r="I3756" s="88">
        <f>+IF(ISNUMBER(DATA!L4892),DATA!L4892,"n/a")</f>
        <v>18774.18</v>
      </c>
      <c r="J3756" s="79">
        <f>+IF(ISNUMBER(DATA!M4892),DATA!M4892,"n/a")</f>
        <v>0.97236800000000001</v>
      </c>
      <c r="K3756" s="88">
        <f>+IF(ISNUMBER(DATA!N4892),DATA!N4892,"n/a")</f>
        <v>29810.27</v>
      </c>
      <c r="L3756" s="79">
        <f>+IF(ISNUMBER(DATA!O4892),DATA!O4892,"n/a")</f>
        <v>0.579125</v>
      </c>
      <c r="M3756" s="68"/>
      <c r="N3756" s="68"/>
      <c r="O3756" s="68"/>
      <c r="P3756" s="68"/>
      <c r="Q3756" s="68"/>
      <c r="S3756" s="72"/>
      <c r="U3756" s="72"/>
      <c r="W3756" s="72"/>
      <c r="Y3756" s="72"/>
    </row>
    <row r="3757" spans="1:25" s="71" customFormat="1" x14ac:dyDescent="0.2">
      <c r="A3757" s="68" t="s">
        <v>28</v>
      </c>
      <c r="B3757" s="68" t="s">
        <v>24</v>
      </c>
      <c r="C3757" s="68" t="s">
        <v>9</v>
      </c>
      <c r="D3757" s="68" t="s">
        <v>305</v>
      </c>
      <c r="E3757" s="88">
        <f>+IF(ISNUMBER(DATA!H4893),DATA!H4893,"n/a")</f>
        <v>7796.26</v>
      </c>
      <c r="F3757" s="79">
        <f>+IF(ISNUMBER(DATA!I4893),DATA!I4893,"n/a")</f>
        <v>1.2092290000000001</v>
      </c>
      <c r="G3757" s="88">
        <f>+IF(ISNUMBER(DATA!J4893),DATA!J4893,"n/a")</f>
        <v>27389.34</v>
      </c>
      <c r="H3757" s="79">
        <f>+IF(ISNUMBER(DATA!K4893),DATA!K4893,"n/a")</f>
        <v>0.97936800000000002</v>
      </c>
      <c r="I3757" s="88">
        <f>+IF(ISNUMBER(DATA!L4893),DATA!L4893,"n/a")</f>
        <v>53029.86</v>
      </c>
      <c r="J3757" s="79">
        <f>+IF(ISNUMBER(DATA!M4893),DATA!M4893,"n/a")</f>
        <v>0.95544799999999996</v>
      </c>
      <c r="K3757" s="88">
        <f>+IF(ISNUMBER(DATA!N4893),DATA!N4893,"n/a")</f>
        <v>80127.240000000005</v>
      </c>
      <c r="L3757" s="79">
        <f>+IF(ISNUMBER(DATA!O4893),DATA!O4893,"n/a")</f>
        <v>0.59812200000000004</v>
      </c>
      <c r="M3757" s="68"/>
      <c r="N3757" s="68"/>
      <c r="O3757" s="68"/>
      <c r="P3757" s="68"/>
      <c r="Q3757" s="68"/>
      <c r="S3757" s="72"/>
      <c r="U3757" s="72"/>
      <c r="W3757" s="72"/>
      <c r="Y3757" s="72"/>
    </row>
    <row r="3758" spans="1:25" s="71" customFormat="1" x14ac:dyDescent="0.2">
      <c r="A3758" s="68" t="s">
        <v>28</v>
      </c>
      <c r="B3758" s="68" t="s">
        <v>24</v>
      </c>
      <c r="C3758" s="68" t="s">
        <v>9</v>
      </c>
      <c r="D3758" s="68" t="s">
        <v>306</v>
      </c>
      <c r="E3758" s="88">
        <f>+IF(ISNUMBER(DATA!H4894),DATA!H4894,"n/a")</f>
        <v>125108.75</v>
      </c>
      <c r="F3758" s="79">
        <f>+IF(ISNUMBER(DATA!I4894),DATA!I4894,"n/a")</f>
        <v>0.129158</v>
      </c>
      <c r="G3758" s="88">
        <f>+IF(ISNUMBER(DATA!J4894),DATA!J4894,"n/a")</f>
        <v>451344.2</v>
      </c>
      <c r="H3758" s="79">
        <f>+IF(ISNUMBER(DATA!K4894),DATA!K4894,"n/a")</f>
        <v>0.153582</v>
      </c>
      <c r="I3758" s="88">
        <f>+IF(ISNUMBER(DATA!L4894),DATA!L4894,"n/a")</f>
        <v>750406.88</v>
      </c>
      <c r="J3758" s="79">
        <f>+IF(ISNUMBER(DATA!M4894),DATA!M4894,"n/a")</f>
        <v>0.137185</v>
      </c>
      <c r="K3758" s="88">
        <f>+IF(ISNUMBER(DATA!N4894),DATA!N4894,"n/a")</f>
        <v>1266533.1000000001</v>
      </c>
      <c r="L3758" s="79">
        <f>+IF(ISNUMBER(DATA!O4894),DATA!O4894,"n/a")</f>
        <v>0.101894</v>
      </c>
      <c r="M3758" s="68"/>
      <c r="N3758" s="68"/>
      <c r="O3758" s="68"/>
      <c r="P3758" s="68"/>
      <c r="Q3758" s="68"/>
      <c r="S3758" s="72"/>
      <c r="U3758" s="72"/>
      <c r="W3758" s="72"/>
      <c r="Y3758" s="72"/>
    </row>
    <row r="3759" spans="1:25" s="71" customFormat="1" x14ac:dyDescent="0.2">
      <c r="A3759" s="68" t="s">
        <v>28</v>
      </c>
      <c r="B3759" s="68" t="s">
        <v>24</v>
      </c>
      <c r="C3759" s="68" t="s">
        <v>9</v>
      </c>
      <c r="D3759" s="68" t="s">
        <v>307</v>
      </c>
      <c r="E3759" s="88">
        <f>+IF(ISNUMBER(DATA!H4895),DATA!H4895,"n/a")</f>
        <v>17835.45</v>
      </c>
      <c r="F3759" s="79">
        <f>+IF(ISNUMBER(DATA!I4895),DATA!I4895,"n/a")</f>
        <v>7.0525000000000004E-2</v>
      </c>
      <c r="G3759" s="88">
        <f>+IF(ISNUMBER(DATA!J4895),DATA!J4895,"n/a")</f>
        <v>64282.82</v>
      </c>
      <c r="H3759" s="79">
        <f>+IF(ISNUMBER(DATA!K4895),DATA!K4895,"n/a")</f>
        <v>7.8696000000000002E-2</v>
      </c>
      <c r="I3759" s="88">
        <f>+IF(ISNUMBER(DATA!L4895),DATA!L4895,"n/a")</f>
        <v>107885.35</v>
      </c>
      <c r="J3759" s="79">
        <f>+IF(ISNUMBER(DATA!M4895),DATA!M4895,"n/a")</f>
        <v>4.5921999999999998E-2</v>
      </c>
      <c r="K3759" s="88">
        <f>+IF(ISNUMBER(DATA!N4895),DATA!N4895,"n/a")</f>
        <v>185034.06</v>
      </c>
      <c r="L3759" s="79">
        <f>+IF(ISNUMBER(DATA!O4895),DATA!O4895,"n/a")</f>
        <v>3.7060999999999997E-2</v>
      </c>
      <c r="M3759" s="68"/>
      <c r="N3759" s="68"/>
      <c r="O3759" s="68"/>
      <c r="P3759" s="68"/>
      <c r="Q3759" s="68"/>
      <c r="S3759" s="72"/>
      <c r="U3759" s="72"/>
      <c r="W3759" s="72"/>
      <c r="Y3759" s="72"/>
    </row>
    <row r="3760" spans="1:25" s="71" customFormat="1" x14ac:dyDescent="0.2">
      <c r="A3760" s="68" t="s">
        <v>28</v>
      </c>
      <c r="B3760" s="68" t="s">
        <v>24</v>
      </c>
      <c r="C3760" s="68" t="s">
        <v>9</v>
      </c>
      <c r="D3760" s="68" t="s">
        <v>308</v>
      </c>
      <c r="E3760" s="88">
        <f>+IF(ISNUMBER(DATA!H4896),DATA!H4896,"n/a")</f>
        <v>2630.27</v>
      </c>
      <c r="F3760" s="79">
        <f>+IF(ISNUMBER(DATA!I4896),DATA!I4896,"n/a")</f>
        <v>0.59452799999999995</v>
      </c>
      <c r="G3760" s="88">
        <f>+IF(ISNUMBER(DATA!J4896),DATA!J4896,"n/a")</f>
        <v>9509.68</v>
      </c>
      <c r="H3760" s="79">
        <f>+IF(ISNUMBER(DATA!K4896),DATA!K4896,"n/a")</f>
        <v>0.54502099999999998</v>
      </c>
      <c r="I3760" s="88">
        <f>+IF(ISNUMBER(DATA!L4896),DATA!L4896,"n/a")</f>
        <v>16911.14</v>
      </c>
      <c r="J3760" s="79">
        <f>+IF(ISNUMBER(DATA!M4896),DATA!M4896,"n/a")</f>
        <v>0.488209</v>
      </c>
      <c r="K3760" s="88">
        <f>+IF(ISNUMBER(DATA!N4896),DATA!N4896,"n/a")</f>
        <v>27667.279999999999</v>
      </c>
      <c r="L3760" s="79">
        <f>+IF(ISNUMBER(DATA!O4896),DATA!O4896,"n/a")</f>
        <v>0.36020600000000003</v>
      </c>
      <c r="M3760" s="68"/>
      <c r="N3760" s="68"/>
      <c r="O3760" s="68"/>
      <c r="P3760" s="68"/>
      <c r="Q3760" s="68"/>
      <c r="S3760" s="72"/>
      <c r="U3760" s="72"/>
      <c r="W3760" s="72"/>
      <c r="Y3760" s="72"/>
    </row>
    <row r="3761" spans="1:25" s="71" customFormat="1" x14ac:dyDescent="0.2">
      <c r="A3761" s="68" t="s">
        <v>28</v>
      </c>
      <c r="B3761" s="68" t="s">
        <v>24</v>
      </c>
      <c r="C3761" s="68" t="s">
        <v>9</v>
      </c>
      <c r="D3761" s="68" t="s">
        <v>309</v>
      </c>
      <c r="E3761" s="88">
        <f>+IF(ISNUMBER(DATA!H4897),DATA!H4897,"n/a")</f>
        <v>6879.7</v>
      </c>
      <c r="F3761" s="79">
        <f>+IF(ISNUMBER(DATA!I4897),DATA!I4897,"n/a")</f>
        <v>0.15304699999999999</v>
      </c>
      <c r="G3761" s="88">
        <f>+IF(ISNUMBER(DATA!J4897),DATA!J4897,"n/a")</f>
        <v>23706.39</v>
      </c>
      <c r="H3761" s="79">
        <f>+IF(ISNUMBER(DATA!K4897),DATA!K4897,"n/a")</f>
        <v>0.12670999999999999</v>
      </c>
      <c r="I3761" s="88">
        <f>+IF(ISNUMBER(DATA!L4897),DATA!L4897,"n/a")</f>
        <v>43374.05</v>
      </c>
      <c r="J3761" s="79">
        <f>+IF(ISNUMBER(DATA!M4897),DATA!M4897,"n/a")</f>
        <v>2.7016999999999999E-2</v>
      </c>
      <c r="K3761" s="88">
        <f>+IF(ISNUMBER(DATA!N4897),DATA!N4897,"n/a")</f>
        <v>78903.25</v>
      </c>
      <c r="L3761" s="79">
        <f>+IF(ISNUMBER(DATA!O4897),DATA!O4897,"n/a")</f>
        <v>-3.2041E-2</v>
      </c>
      <c r="M3761" s="68"/>
      <c r="N3761" s="68"/>
      <c r="O3761" s="68"/>
      <c r="P3761" s="68"/>
      <c r="Q3761" s="68"/>
      <c r="S3761" s="72"/>
      <c r="U3761" s="72"/>
      <c r="W3761" s="72"/>
      <c r="Y3761" s="72"/>
    </row>
    <row r="3762" spans="1:25" s="71" customFormat="1" x14ac:dyDescent="0.2">
      <c r="A3762" s="68" t="s">
        <v>28</v>
      </c>
      <c r="B3762" s="68" t="s">
        <v>24</v>
      </c>
      <c r="C3762" s="68" t="s">
        <v>9</v>
      </c>
      <c r="D3762" s="68" t="s">
        <v>310</v>
      </c>
      <c r="E3762" s="88">
        <f>+IF(ISNUMBER(DATA!H4898),DATA!H4898,"n/a")</f>
        <v>9249.16</v>
      </c>
      <c r="F3762" s="79">
        <f>+IF(ISNUMBER(DATA!I4898),DATA!I4898,"n/a")</f>
        <v>-8.6395E-2</v>
      </c>
      <c r="G3762" s="88">
        <f>+IF(ISNUMBER(DATA!J4898),DATA!J4898,"n/a")</f>
        <v>32924.639999999999</v>
      </c>
      <c r="H3762" s="79">
        <f>+IF(ISNUMBER(DATA!K4898),DATA!K4898,"n/a")</f>
        <v>0.101483</v>
      </c>
      <c r="I3762" s="88">
        <f>+IF(ISNUMBER(DATA!L4898),DATA!L4898,"n/a")</f>
        <v>73987.64</v>
      </c>
      <c r="J3762" s="79">
        <f>+IF(ISNUMBER(DATA!M4898),DATA!M4898,"n/a")</f>
        <v>0.13674900000000001</v>
      </c>
      <c r="K3762" s="88">
        <f>+IF(ISNUMBER(DATA!N4898),DATA!N4898,"n/a")</f>
        <v>136796.67000000001</v>
      </c>
      <c r="L3762" s="79">
        <f>+IF(ISNUMBER(DATA!O4898),DATA!O4898,"n/a")</f>
        <v>5.3518000000000003E-2</v>
      </c>
      <c r="M3762" s="68"/>
      <c r="N3762" s="68"/>
      <c r="O3762" s="68"/>
      <c r="P3762" s="68"/>
      <c r="Q3762" s="68"/>
      <c r="S3762" s="72"/>
      <c r="U3762" s="72"/>
      <c r="W3762" s="72"/>
      <c r="Y3762" s="72"/>
    </row>
    <row r="3763" spans="1:25" s="71" customFormat="1" x14ac:dyDescent="0.2">
      <c r="A3763" s="68" t="s">
        <v>28</v>
      </c>
      <c r="B3763" s="68" t="s">
        <v>24</v>
      </c>
      <c r="C3763" s="68" t="s">
        <v>9</v>
      </c>
      <c r="D3763" s="68" t="s">
        <v>311</v>
      </c>
      <c r="E3763" s="88">
        <f>+IF(ISNUMBER(DATA!H4899),DATA!H4899,"n/a")</f>
        <v>27643.23</v>
      </c>
      <c r="F3763" s="79">
        <f>+IF(ISNUMBER(DATA!I4899),DATA!I4899,"n/a")</f>
        <v>0.24970200000000001</v>
      </c>
      <c r="G3763" s="88">
        <f>+IF(ISNUMBER(DATA!J4899),DATA!J4899,"n/a")</f>
        <v>99066.240000000005</v>
      </c>
      <c r="H3763" s="79">
        <f>+IF(ISNUMBER(DATA!K4899),DATA!K4899,"n/a")</f>
        <v>2.8247000000000001E-2</v>
      </c>
      <c r="I3763" s="88">
        <f>+IF(ISNUMBER(DATA!L4899),DATA!L4899,"n/a")</f>
        <v>177615.51</v>
      </c>
      <c r="J3763" s="79">
        <f>+IF(ISNUMBER(DATA!M4899),DATA!M4899,"n/a")</f>
        <v>6.7696999999999993E-2</v>
      </c>
      <c r="K3763" s="88">
        <f>+IF(ISNUMBER(DATA!N4899),DATA!N4899,"n/a")</f>
        <v>319722.12</v>
      </c>
      <c r="L3763" s="79">
        <f>+IF(ISNUMBER(DATA!O4899),DATA!O4899,"n/a")</f>
        <v>9.5402000000000001E-2</v>
      </c>
      <c r="M3763" s="68"/>
      <c r="N3763" s="68"/>
      <c r="O3763" s="68"/>
      <c r="P3763" s="68"/>
      <c r="Q3763" s="68"/>
      <c r="S3763" s="72"/>
      <c r="U3763" s="72"/>
      <c r="W3763" s="72"/>
      <c r="Y3763" s="72"/>
    </row>
    <row r="3764" spans="1:25" s="71" customFormat="1" x14ac:dyDescent="0.2">
      <c r="A3764" s="68" t="s">
        <v>28</v>
      </c>
      <c r="B3764" s="68" t="s">
        <v>24</v>
      </c>
      <c r="C3764" s="68" t="s">
        <v>9</v>
      </c>
      <c r="D3764" s="68" t="s">
        <v>312</v>
      </c>
      <c r="E3764" s="88">
        <f>+IF(ISNUMBER(DATA!H4900),DATA!H4900,"n/a")</f>
        <v>14974.2</v>
      </c>
      <c r="F3764" s="79">
        <f>+IF(ISNUMBER(DATA!I4900),DATA!I4900,"n/a")</f>
        <v>-0.19609599999999999</v>
      </c>
      <c r="G3764" s="88">
        <f>+IF(ISNUMBER(DATA!J4900),DATA!J4900,"n/a")</f>
        <v>56766.65</v>
      </c>
      <c r="H3764" s="79">
        <f>+IF(ISNUMBER(DATA!K4900),DATA!K4900,"n/a")</f>
        <v>-3.2862000000000002E-2</v>
      </c>
      <c r="I3764" s="88">
        <f>+IF(ISNUMBER(DATA!L4900),DATA!L4900,"n/a")</f>
        <v>121090.06</v>
      </c>
      <c r="J3764" s="79">
        <f>+IF(ISNUMBER(DATA!M4900),DATA!M4900,"n/a")</f>
        <v>6.5329999999999999E-2</v>
      </c>
      <c r="K3764" s="88">
        <f>+IF(ISNUMBER(DATA!N4900),DATA!N4900,"n/a")</f>
        <v>242438.18</v>
      </c>
      <c r="L3764" s="79">
        <f>+IF(ISNUMBER(DATA!O4900),DATA!O4900,"n/a")</f>
        <v>0.64515699999999998</v>
      </c>
      <c r="M3764" s="68"/>
      <c r="N3764" s="68"/>
      <c r="O3764" s="68"/>
      <c r="P3764" s="68"/>
      <c r="Q3764" s="68"/>
      <c r="S3764" s="72"/>
      <c r="U3764" s="72"/>
      <c r="W3764" s="72"/>
      <c r="Y3764" s="72"/>
    </row>
    <row r="3765" spans="1:25" s="71" customFormat="1" x14ac:dyDescent="0.2">
      <c r="A3765" s="68" t="s">
        <v>28</v>
      </c>
      <c r="B3765" s="68" t="s">
        <v>24</v>
      </c>
      <c r="C3765" s="68" t="s">
        <v>9</v>
      </c>
      <c r="D3765" s="68" t="s">
        <v>313</v>
      </c>
      <c r="E3765" s="88">
        <f>+IF(ISNUMBER(DATA!H4901),DATA!H4901,"n/a")</f>
        <v>7451.65</v>
      </c>
      <c r="F3765" s="79">
        <f>+IF(ISNUMBER(DATA!I4901),DATA!I4901,"n/a")</f>
        <v>0.178005</v>
      </c>
      <c r="G3765" s="88">
        <f>+IF(ISNUMBER(DATA!J4901),DATA!J4901,"n/a")</f>
        <v>31286.93</v>
      </c>
      <c r="H3765" s="79">
        <f>+IF(ISNUMBER(DATA!K4901),DATA!K4901,"n/a")</f>
        <v>0.18554699999999999</v>
      </c>
      <c r="I3765" s="88">
        <f>+IF(ISNUMBER(DATA!L4901),DATA!L4901,"n/a")</f>
        <v>56078.82</v>
      </c>
      <c r="J3765" s="79">
        <f>+IF(ISNUMBER(DATA!M4901),DATA!M4901,"n/a")</f>
        <v>0.130303</v>
      </c>
      <c r="K3765" s="88">
        <f>+IF(ISNUMBER(DATA!N4901),DATA!N4901,"n/a")</f>
        <v>93231.039999999994</v>
      </c>
      <c r="L3765" s="79">
        <f>+IF(ISNUMBER(DATA!O4901),DATA!O4901,"n/a")</f>
        <v>0.143482</v>
      </c>
      <c r="M3765" s="68"/>
      <c r="N3765" s="68"/>
      <c r="O3765" s="68"/>
      <c r="P3765" s="68"/>
      <c r="Q3765" s="68"/>
      <c r="S3765" s="72"/>
      <c r="U3765" s="72"/>
      <c r="W3765" s="72"/>
      <c r="Y3765" s="72"/>
    </row>
    <row r="3766" spans="1:25" s="71" customFormat="1" x14ac:dyDescent="0.2">
      <c r="A3766" s="68" t="s">
        <v>28</v>
      </c>
      <c r="B3766" s="68" t="s">
        <v>24</v>
      </c>
      <c r="C3766" s="68" t="s">
        <v>9</v>
      </c>
      <c r="D3766" s="68" t="s">
        <v>314</v>
      </c>
      <c r="E3766" s="88">
        <f>+IF(ISNUMBER(DATA!H4902),DATA!H4902,"n/a")</f>
        <v>10791.48</v>
      </c>
      <c r="F3766" s="79">
        <f>+IF(ISNUMBER(DATA!I4902),DATA!I4902,"n/a")</f>
        <v>0.25173800000000002</v>
      </c>
      <c r="G3766" s="88">
        <f>+IF(ISNUMBER(DATA!J4902),DATA!J4902,"n/a")</f>
        <v>37754.75</v>
      </c>
      <c r="H3766" s="79">
        <f>+IF(ISNUMBER(DATA!K4902),DATA!K4902,"n/a")</f>
        <v>0.27186199999999999</v>
      </c>
      <c r="I3766" s="88">
        <f>+IF(ISNUMBER(DATA!L4902),DATA!L4902,"n/a")</f>
        <v>69954.350000000006</v>
      </c>
      <c r="J3766" s="79">
        <f>+IF(ISNUMBER(DATA!M4902),DATA!M4902,"n/a")</f>
        <v>0.200044</v>
      </c>
      <c r="K3766" s="88">
        <f>+IF(ISNUMBER(DATA!N4902),DATA!N4902,"n/a")</f>
        <v>119028.79</v>
      </c>
      <c r="L3766" s="79">
        <f>+IF(ISNUMBER(DATA!O4902),DATA!O4902,"n/a")</f>
        <v>0.129136</v>
      </c>
      <c r="M3766" s="68"/>
      <c r="N3766" s="68"/>
      <c r="O3766" s="68"/>
      <c r="P3766" s="68"/>
      <c r="Q3766" s="68"/>
      <c r="S3766" s="72"/>
      <c r="U3766" s="72"/>
      <c r="W3766" s="72"/>
      <c r="Y3766" s="72"/>
    </row>
    <row r="3767" spans="1:25" s="71" customFormat="1" x14ac:dyDescent="0.2">
      <c r="A3767" s="68" t="s">
        <v>28</v>
      </c>
      <c r="B3767" s="68" t="s">
        <v>24</v>
      </c>
      <c r="C3767" s="68" t="s">
        <v>9</v>
      </c>
      <c r="D3767" s="68" t="s">
        <v>315</v>
      </c>
      <c r="E3767" s="88">
        <f>+IF(ISNUMBER(DATA!H4903),DATA!H4903,"n/a")</f>
        <v>7324.28</v>
      </c>
      <c r="F3767" s="79">
        <f>+IF(ISNUMBER(DATA!I4903),DATA!I4903,"n/a")</f>
        <v>0.18434</v>
      </c>
      <c r="G3767" s="88">
        <f>+IF(ISNUMBER(DATA!J4903),DATA!J4903,"n/a")</f>
        <v>26057.1</v>
      </c>
      <c r="H3767" s="79">
        <f>+IF(ISNUMBER(DATA!K4903),DATA!K4903,"n/a")</f>
        <v>0.15639800000000001</v>
      </c>
      <c r="I3767" s="88">
        <f>+IF(ISNUMBER(DATA!L4903),DATA!L4903,"n/a")</f>
        <v>50246.9</v>
      </c>
      <c r="J3767" s="79">
        <f>+IF(ISNUMBER(DATA!M4903),DATA!M4903,"n/a")</f>
        <v>0.18167700000000001</v>
      </c>
      <c r="K3767" s="88">
        <f>+IF(ISNUMBER(DATA!N4903),DATA!N4903,"n/a")</f>
        <v>91189.64</v>
      </c>
      <c r="L3767" s="79">
        <f>+IF(ISNUMBER(DATA!O4903),DATA!O4903,"n/a")</f>
        <v>0.14535999999999999</v>
      </c>
      <c r="M3767" s="68"/>
      <c r="N3767" s="68"/>
      <c r="O3767" s="68"/>
      <c r="P3767" s="68"/>
      <c r="Q3767" s="68"/>
      <c r="S3767" s="72"/>
      <c r="U3767" s="72"/>
      <c r="W3767" s="72"/>
      <c r="Y3767" s="72"/>
    </row>
    <row r="3768" spans="1:25" s="71" customFormat="1" x14ac:dyDescent="0.2">
      <c r="A3768" s="68" t="s">
        <v>28</v>
      </c>
      <c r="B3768" s="68" t="s">
        <v>24</v>
      </c>
      <c r="C3768" s="68" t="s">
        <v>9</v>
      </c>
      <c r="D3768" s="68" t="s">
        <v>316</v>
      </c>
      <c r="E3768" s="88">
        <f>+IF(ISNUMBER(DATA!H4904),DATA!H4904,"n/a")</f>
        <v>6318.79</v>
      </c>
      <c r="F3768" s="79">
        <f>+IF(ISNUMBER(DATA!I4904),DATA!I4904,"n/a")</f>
        <v>0.35825200000000001</v>
      </c>
      <c r="G3768" s="88">
        <f>+IF(ISNUMBER(DATA!J4904),DATA!J4904,"n/a")</f>
        <v>22405.46</v>
      </c>
      <c r="H3768" s="79">
        <f>+IF(ISNUMBER(DATA!K4904),DATA!K4904,"n/a")</f>
        <v>0.37594899999999998</v>
      </c>
      <c r="I3768" s="88">
        <f>+IF(ISNUMBER(DATA!L4904),DATA!L4904,"n/a")</f>
        <v>41294.199999999997</v>
      </c>
      <c r="J3768" s="79">
        <f>+IF(ISNUMBER(DATA!M4904),DATA!M4904,"n/a")</f>
        <v>0.37892100000000001</v>
      </c>
      <c r="K3768" s="88">
        <f>+IF(ISNUMBER(DATA!N4904),DATA!N4904,"n/a")</f>
        <v>73430.649999999994</v>
      </c>
      <c r="L3768" s="79">
        <f>+IF(ISNUMBER(DATA!O4904),DATA!O4904,"n/a")</f>
        <v>0.337229</v>
      </c>
      <c r="M3768" s="68"/>
      <c r="N3768" s="68"/>
      <c r="O3768" s="68"/>
      <c r="P3768" s="68"/>
      <c r="Q3768" s="68"/>
      <c r="S3768" s="72"/>
      <c r="U3768" s="72"/>
      <c r="W3768" s="72"/>
      <c r="Y3768" s="72"/>
    </row>
    <row r="3769" spans="1:25" s="71" customFormat="1" x14ac:dyDescent="0.2">
      <c r="A3769" s="68" t="s">
        <v>28</v>
      </c>
      <c r="B3769" s="68" t="s">
        <v>24</v>
      </c>
      <c r="C3769" s="68" t="s">
        <v>9</v>
      </c>
      <c r="D3769" s="68" t="s">
        <v>317</v>
      </c>
      <c r="E3769" s="88">
        <f>+IF(ISNUMBER(DATA!H4905),DATA!H4905,"n/a")</f>
        <v>5159.25</v>
      </c>
      <c r="F3769" s="79">
        <f>+IF(ISNUMBER(DATA!I4905),DATA!I4905,"n/a")</f>
        <v>0.83897699999999997</v>
      </c>
      <c r="G3769" s="88">
        <f>+IF(ISNUMBER(DATA!J4905),DATA!J4905,"n/a")</f>
        <v>18475.55</v>
      </c>
      <c r="H3769" s="79">
        <f>+IF(ISNUMBER(DATA!K4905),DATA!K4905,"n/a")</f>
        <v>0.89267600000000003</v>
      </c>
      <c r="I3769" s="88">
        <f>+IF(ISNUMBER(DATA!L4905),DATA!L4905,"n/a")</f>
        <v>33248.17</v>
      </c>
      <c r="J3769" s="79">
        <f>+IF(ISNUMBER(DATA!M4905),DATA!M4905,"n/a")</f>
        <v>0.76518600000000003</v>
      </c>
      <c r="K3769" s="88">
        <f>+IF(ISNUMBER(DATA!N4905),DATA!N4905,"n/a")</f>
        <v>55351.42</v>
      </c>
      <c r="L3769" s="79">
        <f>+IF(ISNUMBER(DATA!O4905),DATA!O4905,"n/a")</f>
        <v>0.52868099999999996</v>
      </c>
      <c r="M3769" s="68"/>
      <c r="N3769" s="68"/>
      <c r="O3769" s="68"/>
      <c r="P3769" s="68"/>
      <c r="Q3769" s="68"/>
      <c r="S3769" s="72"/>
      <c r="U3769" s="72"/>
      <c r="W3769" s="72"/>
      <c r="Y3769" s="72"/>
    </row>
    <row r="3770" spans="1:25" s="71" customFormat="1" x14ac:dyDescent="0.2">
      <c r="A3770" s="68" t="s">
        <v>28</v>
      </c>
      <c r="B3770" s="68" t="s">
        <v>24</v>
      </c>
      <c r="C3770" s="68" t="s">
        <v>9</v>
      </c>
      <c r="D3770" s="68" t="s">
        <v>318</v>
      </c>
      <c r="E3770" s="88">
        <f>+IF(ISNUMBER(DATA!H4906),DATA!H4906,"n/a")</f>
        <v>7051.24</v>
      </c>
      <c r="F3770" s="79">
        <f>+IF(ISNUMBER(DATA!I4906),DATA!I4906,"n/a")</f>
        <v>-0.21354699999999999</v>
      </c>
      <c r="G3770" s="88">
        <f>+IF(ISNUMBER(DATA!J4906),DATA!J4906,"n/a")</f>
        <v>24427.05</v>
      </c>
      <c r="H3770" s="79">
        <f>+IF(ISNUMBER(DATA!K4906),DATA!K4906,"n/a")</f>
        <v>-0.27900000000000003</v>
      </c>
      <c r="I3770" s="88">
        <f>+IF(ISNUMBER(DATA!L4906),DATA!L4906,"n/a")</f>
        <v>46568.800000000003</v>
      </c>
      <c r="J3770" s="79">
        <f>+IF(ISNUMBER(DATA!M4906),DATA!M4906,"n/a")</f>
        <v>-0.26541700000000001</v>
      </c>
      <c r="K3770" s="88">
        <f>+IF(ISNUMBER(DATA!N4906),DATA!N4906,"n/a")</f>
        <v>93404.72</v>
      </c>
      <c r="L3770" s="79">
        <f>+IF(ISNUMBER(DATA!O4906),DATA!O4906,"n/a")</f>
        <v>-0.180785</v>
      </c>
      <c r="M3770" s="68"/>
      <c r="N3770" s="68"/>
      <c r="O3770" s="68"/>
      <c r="P3770" s="68"/>
      <c r="Q3770" s="68"/>
      <c r="S3770" s="72"/>
      <c r="U3770" s="72"/>
      <c r="W3770" s="72"/>
      <c r="Y3770" s="72"/>
    </row>
    <row r="3771" spans="1:25" s="71" customFormat="1" x14ac:dyDescent="0.2">
      <c r="A3771" s="68" t="s">
        <v>28</v>
      </c>
      <c r="B3771" s="68" t="s">
        <v>24</v>
      </c>
      <c r="C3771" s="68" t="s">
        <v>9</v>
      </c>
      <c r="D3771" s="68" t="s">
        <v>319</v>
      </c>
      <c r="E3771" s="88">
        <f>+IF(ISNUMBER(DATA!H4907),DATA!H4907,"n/a")</f>
        <v>2731.23</v>
      </c>
      <c r="F3771" s="79">
        <f>+IF(ISNUMBER(DATA!I4907),DATA!I4907,"n/a")</f>
        <v>0.25726399999999999</v>
      </c>
      <c r="G3771" s="88">
        <f>+IF(ISNUMBER(DATA!J4907),DATA!J4907,"n/a")</f>
        <v>10006.32</v>
      </c>
      <c r="H3771" s="79">
        <f>+IF(ISNUMBER(DATA!K4907),DATA!K4907,"n/a")</f>
        <v>0.290487</v>
      </c>
      <c r="I3771" s="88">
        <f>+IF(ISNUMBER(DATA!L4907),DATA!L4907,"n/a")</f>
        <v>19453.150000000001</v>
      </c>
      <c r="J3771" s="79">
        <f>+IF(ISNUMBER(DATA!M4907),DATA!M4907,"n/a")</f>
        <v>0.36277300000000001</v>
      </c>
      <c r="K3771" s="88">
        <f>+IF(ISNUMBER(DATA!N4907),DATA!N4907,"n/a")</f>
        <v>32911.49</v>
      </c>
      <c r="L3771" s="79">
        <f>+IF(ISNUMBER(DATA!O4907),DATA!O4907,"n/a")</f>
        <v>0.41168700000000003</v>
      </c>
      <c r="M3771" s="68"/>
      <c r="N3771" s="68"/>
      <c r="O3771" s="68"/>
      <c r="P3771" s="68"/>
      <c r="Q3771" s="68"/>
      <c r="S3771" s="72"/>
      <c r="U3771" s="72"/>
      <c r="W3771" s="72"/>
      <c r="Y3771" s="72"/>
    </row>
    <row r="3772" spans="1:25" s="71" customFormat="1" x14ac:dyDescent="0.2">
      <c r="A3772" s="68" t="s">
        <v>28</v>
      </c>
      <c r="B3772" s="68" t="s">
        <v>24</v>
      </c>
      <c r="C3772" s="68" t="s">
        <v>9</v>
      </c>
      <c r="D3772" s="68" t="s">
        <v>320</v>
      </c>
      <c r="E3772" s="88">
        <f>+IF(ISNUMBER(DATA!H4908),DATA!H4908,"n/a")</f>
        <v>7947.94</v>
      </c>
      <c r="F3772" s="79">
        <f>+IF(ISNUMBER(DATA!I4908),DATA!I4908,"n/a")</f>
        <v>4.5487E-2</v>
      </c>
      <c r="G3772" s="88">
        <f>+IF(ISNUMBER(DATA!J4908),DATA!J4908,"n/a")</f>
        <v>27686.74</v>
      </c>
      <c r="H3772" s="79">
        <f>+IF(ISNUMBER(DATA!K4908),DATA!K4908,"n/a")</f>
        <v>-1.5055000000000001E-2</v>
      </c>
      <c r="I3772" s="88">
        <f>+IF(ISNUMBER(DATA!L4908),DATA!L4908,"n/a")</f>
        <v>54073.61</v>
      </c>
      <c r="J3772" s="79">
        <f>+IF(ISNUMBER(DATA!M4908),DATA!M4908,"n/a")</f>
        <v>9.7560000000000008E-3</v>
      </c>
      <c r="K3772" s="88">
        <f>+IF(ISNUMBER(DATA!N4908),DATA!N4908,"n/a")</f>
        <v>103871.15</v>
      </c>
      <c r="L3772" s="79">
        <f>+IF(ISNUMBER(DATA!O4908),DATA!O4908,"n/a")</f>
        <v>5.5480000000000002E-2</v>
      </c>
      <c r="M3772" s="68"/>
      <c r="N3772" s="68"/>
      <c r="O3772" s="68"/>
      <c r="P3772" s="68"/>
      <c r="Q3772" s="68"/>
      <c r="S3772" s="72"/>
      <c r="U3772" s="72"/>
      <c r="W3772" s="72"/>
      <c r="Y3772" s="72"/>
    </row>
    <row r="3773" spans="1:25" s="71" customFormat="1" x14ac:dyDescent="0.2">
      <c r="A3773" s="68" t="s">
        <v>28</v>
      </c>
      <c r="B3773" s="68" t="s">
        <v>24</v>
      </c>
      <c r="C3773" s="68" t="s">
        <v>9</v>
      </c>
      <c r="D3773" s="68" t="s">
        <v>321</v>
      </c>
      <c r="E3773" s="88">
        <f>+IF(ISNUMBER(DATA!H4909),DATA!H4909,"n/a")</f>
        <v>12146.21</v>
      </c>
      <c r="F3773" s="79">
        <f>+IF(ISNUMBER(DATA!I4909),DATA!I4909,"n/a")</f>
        <v>-0.41055199999999997</v>
      </c>
      <c r="G3773" s="88">
        <f>+IF(ISNUMBER(DATA!J4909),DATA!J4909,"n/a")</f>
        <v>42464.83</v>
      </c>
      <c r="H3773" s="79">
        <f>+IF(ISNUMBER(DATA!K4909),DATA!K4909,"n/a")</f>
        <v>-0.43270900000000001</v>
      </c>
      <c r="I3773" s="88">
        <f>+IF(ISNUMBER(DATA!L4909),DATA!L4909,"n/a")</f>
        <v>80858.070000000007</v>
      </c>
      <c r="J3773" s="79">
        <f>+IF(ISNUMBER(DATA!M4909),DATA!M4909,"n/a")</f>
        <v>-0.42874699999999999</v>
      </c>
      <c r="K3773" s="88">
        <f>+IF(ISNUMBER(DATA!N4909),DATA!N4909,"n/a")</f>
        <v>186675.01</v>
      </c>
      <c r="L3773" s="79">
        <f>+IF(ISNUMBER(DATA!O4909),DATA!O4909,"n/a")</f>
        <v>-0.293049</v>
      </c>
      <c r="M3773" s="68"/>
      <c r="N3773" s="68"/>
      <c r="O3773" s="68"/>
      <c r="P3773" s="68"/>
      <c r="Q3773" s="68"/>
      <c r="S3773" s="72"/>
      <c r="U3773" s="72"/>
      <c r="W3773" s="72"/>
      <c r="Y3773" s="72"/>
    </row>
    <row r="3774" spans="1:25" s="71" customFormat="1" x14ac:dyDescent="0.2">
      <c r="A3774" s="68" t="s">
        <v>28</v>
      </c>
      <c r="B3774" s="68" t="s">
        <v>24</v>
      </c>
      <c r="C3774" s="68" t="s">
        <v>9</v>
      </c>
      <c r="D3774" s="68" t="s">
        <v>322</v>
      </c>
      <c r="E3774" s="88">
        <f>+IF(ISNUMBER(DATA!H4910),DATA!H4910,"n/a")</f>
        <v>12346.65</v>
      </c>
      <c r="F3774" s="79">
        <f>+IF(ISNUMBER(DATA!I4910),DATA!I4910,"n/a")</f>
        <v>0.15107200000000001</v>
      </c>
      <c r="G3774" s="88">
        <f>+IF(ISNUMBER(DATA!J4910),DATA!J4910,"n/a")</f>
        <v>43354.66</v>
      </c>
      <c r="H3774" s="79">
        <f>+IF(ISNUMBER(DATA!K4910),DATA!K4910,"n/a")</f>
        <v>0.25092900000000001</v>
      </c>
      <c r="I3774" s="88">
        <f>+IF(ISNUMBER(DATA!L4910),DATA!L4910,"n/a")</f>
        <v>81568.55</v>
      </c>
      <c r="J3774" s="79">
        <f>+IF(ISNUMBER(DATA!M4910),DATA!M4910,"n/a")</f>
        <v>0.290825</v>
      </c>
      <c r="K3774" s="88">
        <f>+IF(ISNUMBER(DATA!N4910),DATA!N4910,"n/a")</f>
        <v>143222.54</v>
      </c>
      <c r="L3774" s="79">
        <f>+IF(ISNUMBER(DATA!O4910),DATA!O4910,"n/a")</f>
        <v>0.268704</v>
      </c>
      <c r="M3774" s="68"/>
      <c r="N3774" s="68"/>
      <c r="O3774" s="68"/>
      <c r="P3774" s="68"/>
      <c r="Q3774" s="68"/>
      <c r="S3774" s="72"/>
      <c r="U3774" s="72"/>
      <c r="W3774" s="72"/>
      <c r="Y3774" s="72"/>
    </row>
    <row r="3775" spans="1:25" s="71" customFormat="1" x14ac:dyDescent="0.2">
      <c r="A3775" s="68" t="s">
        <v>28</v>
      </c>
      <c r="B3775" s="68" t="s">
        <v>24</v>
      </c>
      <c r="C3775" s="68" t="s">
        <v>9</v>
      </c>
      <c r="D3775" s="68" t="s">
        <v>323</v>
      </c>
      <c r="E3775" s="88">
        <f>+IF(ISNUMBER(DATA!H4911),DATA!H4911,"n/a")</f>
        <v>7645.31</v>
      </c>
      <c r="F3775" s="79">
        <f>+IF(ISNUMBER(DATA!I4911),DATA!I4911,"n/a")</f>
        <v>9.0333999999999998E-2</v>
      </c>
      <c r="G3775" s="88">
        <f>+IF(ISNUMBER(DATA!J4911),DATA!J4911,"n/a")</f>
        <v>27731.360000000001</v>
      </c>
      <c r="H3775" s="79">
        <f>+IF(ISNUMBER(DATA!K4911),DATA!K4911,"n/a")</f>
        <v>0.10494100000000001</v>
      </c>
      <c r="I3775" s="88">
        <f>+IF(ISNUMBER(DATA!L4911),DATA!L4911,"n/a")</f>
        <v>53606.79</v>
      </c>
      <c r="J3775" s="79">
        <f>+IF(ISNUMBER(DATA!M4911),DATA!M4911,"n/a")</f>
        <v>0.114332</v>
      </c>
      <c r="K3775" s="88">
        <f>+IF(ISNUMBER(DATA!N4911),DATA!N4911,"n/a")</f>
        <v>89319.6</v>
      </c>
      <c r="L3775" s="79">
        <f>+IF(ISNUMBER(DATA!O4911),DATA!O4911,"n/a")</f>
        <v>2.1979999999999999E-3</v>
      </c>
      <c r="M3775" s="68"/>
      <c r="N3775" s="68"/>
      <c r="O3775" s="68"/>
      <c r="P3775" s="68"/>
      <c r="Q3775" s="68"/>
      <c r="S3775" s="72"/>
      <c r="U3775" s="72"/>
      <c r="W3775" s="72"/>
      <c r="Y3775" s="72"/>
    </row>
    <row r="3776" spans="1:25" s="71" customFormat="1" x14ac:dyDescent="0.2">
      <c r="A3776" s="68" t="s">
        <v>28</v>
      </c>
      <c r="B3776" s="68" t="s">
        <v>24</v>
      </c>
      <c r="C3776" s="68" t="s">
        <v>9</v>
      </c>
      <c r="D3776" s="68" t="s">
        <v>324</v>
      </c>
      <c r="E3776" s="88">
        <f>+IF(ISNUMBER(DATA!H4912),DATA!H4912,"n/a")</f>
        <v>7740.32</v>
      </c>
      <c r="F3776" s="79">
        <f>+IF(ISNUMBER(DATA!I4912),DATA!I4912,"n/a")</f>
        <v>0.14578199999999999</v>
      </c>
      <c r="G3776" s="88">
        <f>+IF(ISNUMBER(DATA!J4912),DATA!J4912,"n/a")</f>
        <v>24146.01</v>
      </c>
      <c r="H3776" s="79">
        <f>+IF(ISNUMBER(DATA!K4912),DATA!K4912,"n/a")</f>
        <v>-3.9912000000000003E-2</v>
      </c>
      <c r="I3776" s="88">
        <f>+IF(ISNUMBER(DATA!L4912),DATA!L4912,"n/a")</f>
        <v>40414.300000000003</v>
      </c>
      <c r="J3776" s="79">
        <f>+IF(ISNUMBER(DATA!M4912),DATA!M4912,"n/a")</f>
        <v>-0.18301400000000001</v>
      </c>
      <c r="K3776" s="88">
        <f>+IF(ISNUMBER(DATA!N4912),DATA!N4912,"n/a")</f>
        <v>75696.600000000006</v>
      </c>
      <c r="L3776" s="79">
        <f>+IF(ISNUMBER(DATA!O4912),DATA!O4912,"n/a")</f>
        <v>-0.231429</v>
      </c>
      <c r="M3776" s="68"/>
      <c r="N3776" s="68"/>
      <c r="O3776" s="68"/>
      <c r="P3776" s="68"/>
      <c r="Q3776" s="68"/>
      <c r="S3776" s="72"/>
      <c r="U3776" s="72"/>
      <c r="W3776" s="72"/>
      <c r="Y3776" s="72"/>
    </row>
    <row r="3777" spans="1:25" s="71" customFormat="1" x14ac:dyDescent="0.2">
      <c r="A3777" s="68" t="s">
        <v>28</v>
      </c>
      <c r="B3777" s="68" t="s">
        <v>24</v>
      </c>
      <c r="C3777" s="68" t="s">
        <v>9</v>
      </c>
      <c r="D3777" s="68" t="s">
        <v>325</v>
      </c>
      <c r="E3777" s="88">
        <f>+IF(ISNUMBER(DATA!H4913),DATA!H4913,"n/a")</f>
        <v>8687.9699999999993</v>
      </c>
      <c r="F3777" s="79">
        <f>+IF(ISNUMBER(DATA!I4913),DATA!I4913,"n/a")</f>
        <v>3.0251E-2</v>
      </c>
      <c r="G3777" s="88">
        <f>+IF(ISNUMBER(DATA!J4913),DATA!J4913,"n/a")</f>
        <v>28786.7</v>
      </c>
      <c r="H3777" s="79">
        <f>+IF(ISNUMBER(DATA!K4913),DATA!K4913,"n/a")</f>
        <v>4.9779999999999998E-3</v>
      </c>
      <c r="I3777" s="88">
        <f>+IF(ISNUMBER(DATA!L4913),DATA!L4913,"n/a")</f>
        <v>53900.04</v>
      </c>
      <c r="J3777" s="79">
        <f>+IF(ISNUMBER(DATA!M4913),DATA!M4913,"n/a")</f>
        <v>-6.0248000000000003E-2</v>
      </c>
      <c r="K3777" s="88">
        <f>+IF(ISNUMBER(DATA!N4913),DATA!N4913,"n/a")</f>
        <v>102066.71</v>
      </c>
      <c r="L3777" s="79">
        <f>+IF(ISNUMBER(DATA!O4913),DATA!O4913,"n/a")</f>
        <v>-8.0868999999999996E-2</v>
      </c>
      <c r="M3777" s="68"/>
      <c r="N3777" s="68"/>
      <c r="O3777" s="68"/>
      <c r="P3777" s="68"/>
      <c r="Q3777" s="68"/>
      <c r="S3777" s="72"/>
      <c r="U3777" s="72"/>
      <c r="W3777" s="72"/>
      <c r="Y3777" s="72"/>
    </row>
    <row r="3778" spans="1:25" s="71" customFormat="1" x14ac:dyDescent="0.2">
      <c r="A3778" s="68" t="s">
        <v>28</v>
      </c>
      <c r="B3778" s="68" t="s">
        <v>24</v>
      </c>
      <c r="C3778" s="68" t="s">
        <v>9</v>
      </c>
      <c r="D3778" s="68" t="s">
        <v>351</v>
      </c>
      <c r="E3778" s="88">
        <f>+IF(ISNUMBER(DATA!H4914),DATA!H4914,"n/a")</f>
        <v>10061.27</v>
      </c>
      <c r="F3778" s="79">
        <f>+IF(ISNUMBER(DATA!I4914),DATA!I4914,"n/a")</f>
        <v>-0.14210200000000001</v>
      </c>
      <c r="G3778" s="88">
        <f>+IF(ISNUMBER(DATA!J4914),DATA!J4914,"n/a")</f>
        <v>36680.6</v>
      </c>
      <c r="H3778" s="79">
        <f>+IF(ISNUMBER(DATA!K4914),DATA!K4914,"n/a")</f>
        <v>9.6561999999999995E-2</v>
      </c>
      <c r="I3778" s="88">
        <f>+IF(ISNUMBER(DATA!L4914),DATA!L4914,"n/a")</f>
        <v>82552.929999999993</v>
      </c>
      <c r="J3778" s="79">
        <f>+IF(ISNUMBER(DATA!M4914),DATA!M4914,"n/a")</f>
        <v>0.178199</v>
      </c>
      <c r="K3778" s="88">
        <f>+IF(ISNUMBER(DATA!N4914),DATA!N4914,"n/a")</f>
        <v>146783.76</v>
      </c>
      <c r="L3778" s="79">
        <f>+IF(ISNUMBER(DATA!O4914),DATA!O4914,"n/a")</f>
        <v>0.116996</v>
      </c>
      <c r="M3778" s="68"/>
      <c r="N3778" s="68"/>
      <c r="O3778" s="68"/>
      <c r="P3778" s="68"/>
      <c r="Q3778" s="68"/>
      <c r="S3778" s="72"/>
      <c r="U3778" s="72"/>
      <c r="W3778" s="72"/>
      <c r="Y3778" s="72"/>
    </row>
    <row r="3779" spans="1:25" s="71" customFormat="1" x14ac:dyDescent="0.2">
      <c r="A3779" s="68" t="s">
        <v>28</v>
      </c>
      <c r="B3779" s="68" t="s">
        <v>24</v>
      </c>
      <c r="C3779" s="68" t="s">
        <v>9</v>
      </c>
      <c r="D3779" s="68" t="s">
        <v>352</v>
      </c>
      <c r="E3779" s="88">
        <f>+IF(ISNUMBER(DATA!H4915),DATA!H4915,"n/a")</f>
        <v>43221.57</v>
      </c>
      <c r="F3779" s="79">
        <f>+IF(ISNUMBER(DATA!I4915),DATA!I4915,"n/a")</f>
        <v>-0.289738</v>
      </c>
      <c r="G3779" s="88">
        <f>+IF(ISNUMBER(DATA!J4915),DATA!J4915,"n/a")</f>
        <v>176327.31</v>
      </c>
      <c r="H3779" s="79">
        <f>+IF(ISNUMBER(DATA!K4915),DATA!K4915,"n/a")</f>
        <v>-8.6994000000000002E-2</v>
      </c>
      <c r="I3779" s="88">
        <f>+IF(ISNUMBER(DATA!L4915),DATA!L4915,"n/a")</f>
        <v>357630.98</v>
      </c>
      <c r="J3779" s="79">
        <f>+IF(ISNUMBER(DATA!M4915),DATA!M4915,"n/a")</f>
        <v>4.1279999999999997E-3</v>
      </c>
      <c r="K3779" s="88">
        <f>+IF(ISNUMBER(DATA!N4915),DATA!N4915,"n/a")</f>
        <v>701362.92</v>
      </c>
      <c r="L3779" s="79">
        <f>+IF(ISNUMBER(DATA!O4915),DATA!O4915,"n/a")</f>
        <v>0.73856200000000005</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28</v>
      </c>
      <c r="B3781" s="68" t="s">
        <v>24</v>
      </c>
      <c r="C3781" s="68" t="s">
        <v>25</v>
      </c>
      <c r="D3781" s="68" t="s">
        <v>278</v>
      </c>
      <c r="E3781" s="88">
        <f>+IF(ISNUMBER(DATA!H4925),DATA!H4925,"n/a")</f>
        <v>6896.97</v>
      </c>
      <c r="F3781" s="79">
        <f>+IF(ISNUMBER(DATA!I4925),DATA!I4925,"n/a")</f>
        <v>0.16389799999999999</v>
      </c>
      <c r="G3781" s="88">
        <f>+IF(ISNUMBER(DATA!J4925),DATA!J4925,"n/a")</f>
        <v>24566.61</v>
      </c>
      <c r="H3781" s="79">
        <f>+IF(ISNUMBER(DATA!K4925),DATA!K4925,"n/a")</f>
        <v>0.128998</v>
      </c>
      <c r="I3781" s="88">
        <f>+IF(ISNUMBER(DATA!L4925),DATA!L4925,"n/a")</f>
        <v>43543.94</v>
      </c>
      <c r="J3781" s="79">
        <f>+IF(ISNUMBER(DATA!M4925),DATA!M4925,"n/a")</f>
        <v>0.12439799999999999</v>
      </c>
      <c r="K3781" s="88">
        <f>+IF(ISNUMBER(DATA!N4925),DATA!N4925,"n/a")</f>
        <v>73503.850000000006</v>
      </c>
      <c r="L3781" s="79">
        <f>+IF(ISNUMBER(DATA!O4925),DATA!O4925,"n/a")</f>
        <v>7.7479000000000006E-2</v>
      </c>
      <c r="M3781" s="68"/>
      <c r="N3781" s="68"/>
      <c r="O3781" s="68"/>
      <c r="P3781" s="68"/>
      <c r="Q3781" s="68"/>
      <c r="S3781" s="72"/>
      <c r="U3781" s="72"/>
      <c r="W3781" s="72"/>
      <c r="Y3781" s="72"/>
    </row>
    <row r="3782" spans="1:25" s="71" customFormat="1" x14ac:dyDescent="0.2">
      <c r="A3782" s="68" t="s">
        <v>28</v>
      </c>
      <c r="B3782" s="68" t="s">
        <v>24</v>
      </c>
      <c r="C3782" s="68" t="s">
        <v>25</v>
      </c>
      <c r="D3782" s="68" t="s">
        <v>279</v>
      </c>
      <c r="E3782" s="88">
        <f>+IF(ISNUMBER(DATA!H4926),DATA!H4926,"n/a")</f>
        <v>20385.39</v>
      </c>
      <c r="F3782" s="79">
        <f>+IF(ISNUMBER(DATA!I4926),DATA!I4926,"n/a")</f>
        <v>0.73606700000000003</v>
      </c>
      <c r="G3782" s="88">
        <f>+IF(ISNUMBER(DATA!J4926),DATA!J4926,"n/a")</f>
        <v>69096.84</v>
      </c>
      <c r="H3782" s="79">
        <f>+IF(ISNUMBER(DATA!K4926),DATA!K4926,"n/a")</f>
        <v>0.62413600000000002</v>
      </c>
      <c r="I3782" s="88">
        <f>+IF(ISNUMBER(DATA!L4926),DATA!L4926,"n/a")</f>
        <v>129006.46</v>
      </c>
      <c r="J3782" s="79">
        <f>+IF(ISNUMBER(DATA!M4926),DATA!M4926,"n/a")</f>
        <v>0.57497900000000002</v>
      </c>
      <c r="K3782" s="88">
        <f>+IF(ISNUMBER(DATA!N4926),DATA!N4926,"n/a")</f>
        <v>203506.43</v>
      </c>
      <c r="L3782" s="79">
        <f>+IF(ISNUMBER(DATA!O4926),DATA!O4926,"n/a")</f>
        <v>0.34460800000000003</v>
      </c>
      <c r="M3782" s="68"/>
      <c r="N3782" s="68"/>
      <c r="O3782" s="68"/>
      <c r="P3782" s="68"/>
      <c r="Q3782" s="68"/>
      <c r="S3782" s="72"/>
      <c r="U3782" s="72"/>
      <c r="W3782" s="72"/>
      <c r="Y3782" s="72"/>
    </row>
    <row r="3783" spans="1:25" s="71" customFormat="1" x14ac:dyDescent="0.2">
      <c r="A3783" s="68" t="s">
        <v>28</v>
      </c>
      <c r="B3783" s="68" t="s">
        <v>24</v>
      </c>
      <c r="C3783" s="68" t="s">
        <v>25</v>
      </c>
      <c r="D3783" s="68" t="s">
        <v>280</v>
      </c>
      <c r="E3783" s="88">
        <f>+IF(ISNUMBER(DATA!H4927),DATA!H4927,"n/a")</f>
        <v>36877.949999999997</v>
      </c>
      <c r="F3783" s="79">
        <f>+IF(ISNUMBER(DATA!I4927),DATA!I4927,"n/a")</f>
        <v>0.195657</v>
      </c>
      <c r="G3783" s="88">
        <f>+IF(ISNUMBER(DATA!J4927),DATA!J4927,"n/a")</f>
        <v>131478.85999999999</v>
      </c>
      <c r="H3783" s="79">
        <f>+IF(ISNUMBER(DATA!K4927),DATA!K4927,"n/a")</f>
        <v>0.12368700000000001</v>
      </c>
      <c r="I3783" s="88">
        <f>+IF(ISNUMBER(DATA!L4927),DATA!L4927,"n/a")</f>
        <v>241933.03</v>
      </c>
      <c r="J3783" s="79">
        <f>+IF(ISNUMBER(DATA!M4927),DATA!M4927,"n/a")</f>
        <v>0.101088</v>
      </c>
      <c r="K3783" s="88">
        <f>+IF(ISNUMBER(DATA!N4927),DATA!N4927,"n/a")</f>
        <v>431709.16</v>
      </c>
      <c r="L3783" s="79">
        <f>+IF(ISNUMBER(DATA!O4927),DATA!O4927,"n/a")</f>
        <v>9.2505000000000004E-2</v>
      </c>
      <c r="M3783" s="68"/>
      <c r="N3783" s="68"/>
      <c r="O3783" s="68"/>
      <c r="P3783" s="68"/>
      <c r="Q3783" s="68"/>
      <c r="S3783" s="72"/>
      <c r="U3783" s="72"/>
      <c r="W3783" s="72"/>
      <c r="Y3783" s="72"/>
    </row>
    <row r="3784" spans="1:25" s="71" customFormat="1" x14ac:dyDescent="0.2">
      <c r="A3784" s="68" t="s">
        <v>28</v>
      </c>
      <c r="B3784" s="68" t="s">
        <v>24</v>
      </c>
      <c r="C3784" s="68" t="s">
        <v>25</v>
      </c>
      <c r="D3784" s="68" t="s">
        <v>281</v>
      </c>
      <c r="E3784" s="88">
        <f>+IF(ISNUMBER(DATA!H4928),DATA!H4928,"n/a")</f>
        <v>11098.56</v>
      </c>
      <c r="F3784" s="79">
        <f>+IF(ISNUMBER(DATA!I4928),DATA!I4928,"n/a")</f>
        <v>0.27909099999999998</v>
      </c>
      <c r="G3784" s="88">
        <f>+IF(ISNUMBER(DATA!J4928),DATA!J4928,"n/a")</f>
        <v>39846.11</v>
      </c>
      <c r="H3784" s="79">
        <f>+IF(ISNUMBER(DATA!K4928),DATA!K4928,"n/a")</f>
        <v>0.215202</v>
      </c>
      <c r="I3784" s="88">
        <f>+IF(ISNUMBER(DATA!L4928),DATA!L4928,"n/a")</f>
        <v>76787.83</v>
      </c>
      <c r="J3784" s="79">
        <f>+IF(ISNUMBER(DATA!M4928),DATA!M4928,"n/a")</f>
        <v>0.16858500000000001</v>
      </c>
      <c r="K3784" s="88">
        <f>+IF(ISNUMBER(DATA!N4928),DATA!N4928,"n/a")</f>
        <v>131219.51</v>
      </c>
      <c r="L3784" s="79">
        <f>+IF(ISNUMBER(DATA!O4928),DATA!O4928,"n/a")</f>
        <v>8.3487000000000006E-2</v>
      </c>
      <c r="M3784" s="68"/>
      <c r="N3784" s="68"/>
      <c r="O3784" s="68"/>
      <c r="P3784" s="68"/>
      <c r="Q3784" s="68"/>
      <c r="S3784" s="72"/>
      <c r="U3784" s="72"/>
      <c r="W3784" s="72"/>
      <c r="Y3784" s="72"/>
    </row>
    <row r="3785" spans="1:25" s="71" customFormat="1" x14ac:dyDescent="0.2">
      <c r="A3785" s="68" t="s">
        <v>28</v>
      </c>
      <c r="B3785" s="68" t="s">
        <v>24</v>
      </c>
      <c r="C3785" s="68" t="s">
        <v>25</v>
      </c>
      <c r="D3785" s="68" t="s">
        <v>282</v>
      </c>
      <c r="E3785" s="88">
        <f>+IF(ISNUMBER(DATA!H4929),DATA!H4929,"n/a")</f>
        <v>39280.29</v>
      </c>
      <c r="F3785" s="79">
        <f>+IF(ISNUMBER(DATA!I4929),DATA!I4929,"n/a")</f>
        <v>4.5908999999999998E-2</v>
      </c>
      <c r="G3785" s="88">
        <f>+IF(ISNUMBER(DATA!J4929),DATA!J4929,"n/a")</f>
        <v>135282.31</v>
      </c>
      <c r="H3785" s="79">
        <f>+IF(ISNUMBER(DATA!K4929),DATA!K4929,"n/a")</f>
        <v>-4.7649999999999998E-2</v>
      </c>
      <c r="I3785" s="88">
        <f>+IF(ISNUMBER(DATA!L4929),DATA!L4929,"n/a")</f>
        <v>230202.81</v>
      </c>
      <c r="J3785" s="79">
        <f>+IF(ISNUMBER(DATA!M4929),DATA!M4929,"n/a")</f>
        <v>-8.6055999999999994E-2</v>
      </c>
      <c r="K3785" s="88">
        <f>+IF(ISNUMBER(DATA!N4929),DATA!N4929,"n/a")</f>
        <v>430840.73</v>
      </c>
      <c r="L3785" s="79">
        <f>+IF(ISNUMBER(DATA!O4929),DATA!O4929,"n/a")</f>
        <v>-4.0884999999999998E-2</v>
      </c>
      <c r="M3785" s="68"/>
      <c r="N3785" s="68"/>
      <c r="O3785" s="68"/>
      <c r="P3785" s="68"/>
      <c r="Q3785" s="68"/>
      <c r="S3785" s="72"/>
      <c r="U3785" s="72"/>
      <c r="W3785" s="72"/>
      <c r="Y3785" s="72"/>
    </row>
    <row r="3786" spans="1:25" s="71" customFormat="1" x14ac:dyDescent="0.2">
      <c r="A3786" s="68" t="s">
        <v>28</v>
      </c>
      <c r="B3786" s="68" t="s">
        <v>24</v>
      </c>
      <c r="C3786" s="68" t="s">
        <v>25</v>
      </c>
      <c r="D3786" s="68" t="s">
        <v>283</v>
      </c>
      <c r="E3786" s="88">
        <f>+IF(ISNUMBER(DATA!H4930),DATA!H4930,"n/a")</f>
        <v>22317.279999999999</v>
      </c>
      <c r="F3786" s="79">
        <f>+IF(ISNUMBER(DATA!I4930),DATA!I4930,"n/a")</f>
        <v>-8.2034999999999997E-2</v>
      </c>
      <c r="G3786" s="88">
        <f>+IF(ISNUMBER(DATA!J4930),DATA!J4930,"n/a")</f>
        <v>81399.63</v>
      </c>
      <c r="H3786" s="79">
        <f>+IF(ISNUMBER(DATA!K4930),DATA!K4930,"n/a")</f>
        <v>-0.140621</v>
      </c>
      <c r="I3786" s="88">
        <f>+IF(ISNUMBER(DATA!L4930),DATA!L4930,"n/a")</f>
        <v>140152</v>
      </c>
      <c r="J3786" s="79">
        <f>+IF(ISNUMBER(DATA!M4930),DATA!M4930,"n/a")</f>
        <v>-3.1858999999999998E-2</v>
      </c>
      <c r="K3786" s="88">
        <f>+IF(ISNUMBER(DATA!N4930),DATA!N4930,"n/a")</f>
        <v>233742.68</v>
      </c>
      <c r="L3786" s="79">
        <f>+IF(ISNUMBER(DATA!O4930),DATA!O4930,"n/a")</f>
        <v>5.3536E-2</v>
      </c>
      <c r="M3786" s="68"/>
      <c r="N3786" s="68"/>
      <c r="O3786" s="68"/>
      <c r="P3786" s="68"/>
      <c r="Q3786" s="68"/>
      <c r="S3786" s="72"/>
      <c r="U3786" s="72"/>
      <c r="W3786" s="72"/>
      <c r="Y3786" s="72"/>
    </row>
    <row r="3787" spans="1:25" s="71" customFormat="1" x14ac:dyDescent="0.2">
      <c r="A3787" s="68" t="s">
        <v>28</v>
      </c>
      <c r="B3787" s="68" t="s">
        <v>24</v>
      </c>
      <c r="C3787" s="68" t="s">
        <v>25</v>
      </c>
      <c r="D3787" s="68" t="s">
        <v>284</v>
      </c>
      <c r="E3787" s="88">
        <f>+IF(ISNUMBER(DATA!H4931),DATA!H4931,"n/a")</f>
        <v>6559.08</v>
      </c>
      <c r="F3787" s="79">
        <f>+IF(ISNUMBER(DATA!I4931),DATA!I4931,"n/a")</f>
        <v>-0.30941999999999997</v>
      </c>
      <c r="G3787" s="88">
        <f>+IF(ISNUMBER(DATA!J4931),DATA!J4931,"n/a")</f>
        <v>26683.360000000001</v>
      </c>
      <c r="H3787" s="79">
        <f>+IF(ISNUMBER(DATA!K4931),DATA!K4931,"n/a")</f>
        <v>-0.207369</v>
      </c>
      <c r="I3787" s="88">
        <f>+IF(ISNUMBER(DATA!L4931),DATA!L4931,"n/a")</f>
        <v>55494.98</v>
      </c>
      <c r="J3787" s="79">
        <f>+IF(ISNUMBER(DATA!M4931),DATA!M4931,"n/a")</f>
        <v>-9.1116000000000003E-2</v>
      </c>
      <c r="K3787" s="88">
        <f>+IF(ISNUMBER(DATA!N4931),DATA!N4931,"n/a")</f>
        <v>103666.34</v>
      </c>
      <c r="L3787" s="79">
        <f>+IF(ISNUMBER(DATA!O4931),DATA!O4931,"n/a")</f>
        <v>-6.5325999999999995E-2</v>
      </c>
      <c r="M3787" s="68"/>
      <c r="N3787" s="68"/>
      <c r="O3787" s="68"/>
      <c r="P3787" s="68"/>
      <c r="Q3787" s="68"/>
      <c r="S3787" s="72"/>
      <c r="U3787" s="72"/>
      <c r="W3787" s="72"/>
      <c r="Y3787" s="72"/>
    </row>
    <row r="3788" spans="1:25" s="71" customFormat="1" x14ac:dyDescent="0.2">
      <c r="A3788" s="68" t="s">
        <v>28</v>
      </c>
      <c r="B3788" s="68" t="s">
        <v>24</v>
      </c>
      <c r="C3788" s="68" t="s">
        <v>25</v>
      </c>
      <c r="D3788" s="68" t="s">
        <v>285</v>
      </c>
      <c r="E3788" s="88">
        <f>+IF(ISNUMBER(DATA!H4932),DATA!H4932,"n/a")</f>
        <v>38601.82</v>
      </c>
      <c r="F3788" s="79">
        <f>+IF(ISNUMBER(DATA!I4932),DATA!I4932,"n/a")</f>
        <v>-0.114164</v>
      </c>
      <c r="G3788" s="88">
        <f>+IF(ISNUMBER(DATA!J4932),DATA!J4932,"n/a")</f>
        <v>140052.13</v>
      </c>
      <c r="H3788" s="79">
        <f>+IF(ISNUMBER(DATA!K4932),DATA!K4932,"n/a")</f>
        <v>-3.8782999999999998E-2</v>
      </c>
      <c r="I3788" s="88">
        <f>+IF(ISNUMBER(DATA!L4932),DATA!L4932,"n/a")</f>
        <v>275720.86</v>
      </c>
      <c r="J3788" s="79">
        <f>+IF(ISNUMBER(DATA!M4932),DATA!M4932,"n/a")</f>
        <v>1.8745999999999999E-2</v>
      </c>
      <c r="K3788" s="88">
        <f>+IF(ISNUMBER(DATA!N4932),DATA!N4932,"n/a")</f>
        <v>519811.63</v>
      </c>
      <c r="L3788" s="79">
        <f>+IF(ISNUMBER(DATA!O4932),DATA!O4932,"n/a")</f>
        <v>-5.8470000000000001E-2</v>
      </c>
      <c r="M3788" s="68"/>
      <c r="N3788" s="68"/>
      <c r="O3788" s="68"/>
      <c r="P3788" s="68"/>
      <c r="Q3788" s="68"/>
      <c r="S3788" s="72"/>
      <c r="U3788" s="72"/>
      <c r="W3788" s="72"/>
      <c r="Y3788" s="72"/>
    </row>
    <row r="3789" spans="1:25" s="71" customFormat="1" x14ac:dyDescent="0.2">
      <c r="A3789" s="68" t="s">
        <v>28</v>
      </c>
      <c r="B3789" s="68" t="s">
        <v>24</v>
      </c>
      <c r="C3789" s="68" t="s">
        <v>25</v>
      </c>
      <c r="D3789" s="68" t="s">
        <v>286</v>
      </c>
      <c r="E3789" s="88">
        <f>+IF(ISNUMBER(DATA!H4933),DATA!H4933,"n/a")</f>
        <v>25439.98</v>
      </c>
      <c r="F3789" s="79">
        <f>+IF(ISNUMBER(DATA!I4933),DATA!I4933,"n/a")</f>
        <v>0.32749600000000001</v>
      </c>
      <c r="G3789" s="88">
        <f>+IF(ISNUMBER(DATA!J4933),DATA!J4933,"n/a")</f>
        <v>92112.48</v>
      </c>
      <c r="H3789" s="79">
        <f>+IF(ISNUMBER(DATA!K4933),DATA!K4933,"n/a")</f>
        <v>0.71668299999999996</v>
      </c>
      <c r="I3789" s="88">
        <f>+IF(ISNUMBER(DATA!L4933),DATA!L4933,"n/a")</f>
        <v>192494.11</v>
      </c>
      <c r="J3789" s="79">
        <f>+IF(ISNUMBER(DATA!M4933),DATA!M4933,"n/a")</f>
        <v>0.74728099999999997</v>
      </c>
      <c r="K3789" s="88">
        <f>+IF(ISNUMBER(DATA!N4933),DATA!N4933,"n/a")</f>
        <v>314879.06</v>
      </c>
      <c r="L3789" s="79">
        <f>+IF(ISNUMBER(DATA!O4933),DATA!O4933,"n/a")</f>
        <v>0.51494899999999999</v>
      </c>
      <c r="M3789" s="68"/>
      <c r="N3789" s="68"/>
      <c r="O3789" s="68"/>
      <c r="P3789" s="68"/>
      <c r="Q3789" s="68"/>
      <c r="S3789" s="72"/>
      <c r="U3789" s="72"/>
      <c r="W3789" s="72"/>
      <c r="Y3789" s="72"/>
    </row>
    <row r="3790" spans="1:25" s="71" customFormat="1" x14ac:dyDescent="0.2">
      <c r="A3790" s="68" t="s">
        <v>28</v>
      </c>
      <c r="B3790" s="68" t="s">
        <v>24</v>
      </c>
      <c r="C3790" s="68" t="s">
        <v>25</v>
      </c>
      <c r="D3790" s="68" t="s">
        <v>287</v>
      </c>
      <c r="E3790" s="88">
        <f>+IF(ISNUMBER(DATA!H4934),DATA!H4934,"n/a")</f>
        <v>8176</v>
      </c>
      <c r="F3790" s="79">
        <f>+IF(ISNUMBER(DATA!I4934),DATA!I4934,"n/a")</f>
        <v>0.17616899999999999</v>
      </c>
      <c r="G3790" s="88">
        <f>+IF(ISNUMBER(DATA!J4934),DATA!J4934,"n/a")</f>
        <v>33351.06</v>
      </c>
      <c r="H3790" s="79">
        <f>+IF(ISNUMBER(DATA!K4934),DATA!K4934,"n/a")</f>
        <v>0.13300899999999999</v>
      </c>
      <c r="I3790" s="88">
        <f>+IF(ISNUMBER(DATA!L4934),DATA!L4934,"n/a")</f>
        <v>56156.93</v>
      </c>
      <c r="J3790" s="79">
        <f>+IF(ISNUMBER(DATA!M4934),DATA!M4934,"n/a")</f>
        <v>9.9268999999999996E-2</v>
      </c>
      <c r="K3790" s="88">
        <f>+IF(ISNUMBER(DATA!N4934),DATA!N4934,"n/a")</f>
        <v>91930.98</v>
      </c>
      <c r="L3790" s="79">
        <f>+IF(ISNUMBER(DATA!O4934),DATA!O4934,"n/a")</f>
        <v>0.120675</v>
      </c>
      <c r="M3790" s="68"/>
      <c r="N3790" s="68"/>
      <c r="O3790" s="68"/>
      <c r="P3790" s="68"/>
      <c r="Q3790" s="68"/>
      <c r="S3790" s="72"/>
      <c r="U3790" s="72"/>
      <c r="W3790" s="72"/>
      <c r="Y3790" s="72"/>
    </row>
    <row r="3791" spans="1:25" s="71" customFormat="1" x14ac:dyDescent="0.2">
      <c r="A3791" s="68" t="s">
        <v>28</v>
      </c>
      <c r="B3791" s="68" t="s">
        <v>24</v>
      </c>
      <c r="C3791" s="68" t="s">
        <v>25</v>
      </c>
      <c r="D3791" s="68" t="s">
        <v>288</v>
      </c>
      <c r="E3791" s="88">
        <f>+IF(ISNUMBER(DATA!H4935),DATA!H4935,"n/a")</f>
        <v>17026.62</v>
      </c>
      <c r="F3791" s="79">
        <f>+IF(ISNUMBER(DATA!I4935),DATA!I4935,"n/a")</f>
        <v>-1.1410000000000001E-3</v>
      </c>
      <c r="G3791" s="88">
        <f>+IF(ISNUMBER(DATA!J4935),DATA!J4935,"n/a")</f>
        <v>63586.91</v>
      </c>
      <c r="H3791" s="79">
        <f>+IF(ISNUMBER(DATA!K4935),DATA!K4935,"n/a")</f>
        <v>0.22447800000000001</v>
      </c>
      <c r="I3791" s="88">
        <f>+IF(ISNUMBER(DATA!L4935),DATA!L4935,"n/a")</f>
        <v>131933.89000000001</v>
      </c>
      <c r="J3791" s="79">
        <f>+IF(ISNUMBER(DATA!M4935),DATA!M4935,"n/a")</f>
        <v>0.26653100000000002</v>
      </c>
      <c r="K3791" s="88">
        <f>+IF(ISNUMBER(DATA!N4935),DATA!N4935,"n/a")</f>
        <v>229556.46</v>
      </c>
      <c r="L3791" s="79">
        <f>+IF(ISNUMBER(DATA!O4935),DATA!O4935,"n/a")</f>
        <v>0.17916099999999999</v>
      </c>
      <c r="M3791" s="68"/>
      <c r="N3791" s="68"/>
      <c r="O3791" s="68"/>
      <c r="P3791" s="68"/>
      <c r="Q3791" s="68"/>
      <c r="S3791" s="72"/>
      <c r="U3791" s="72"/>
      <c r="W3791" s="72"/>
      <c r="Y3791" s="72"/>
    </row>
    <row r="3792" spans="1:25" s="71" customFormat="1" x14ac:dyDescent="0.2">
      <c r="A3792" s="68" t="s">
        <v>28</v>
      </c>
      <c r="B3792" s="68" t="s">
        <v>24</v>
      </c>
      <c r="C3792" s="68" t="s">
        <v>25</v>
      </c>
      <c r="D3792" s="68" t="s">
        <v>289</v>
      </c>
      <c r="E3792" s="88">
        <f>+IF(ISNUMBER(DATA!H4936),DATA!H4936,"n/a")</f>
        <v>20002.63</v>
      </c>
      <c r="F3792" s="79">
        <f>+IF(ISNUMBER(DATA!I4936),DATA!I4936,"n/a")</f>
        <v>0.39621499999999998</v>
      </c>
      <c r="G3792" s="88">
        <f>+IF(ISNUMBER(DATA!J4936),DATA!J4936,"n/a")</f>
        <v>70438.600000000006</v>
      </c>
      <c r="H3792" s="79">
        <f>+IF(ISNUMBER(DATA!K4936),DATA!K4936,"n/a")</f>
        <v>0.36694500000000002</v>
      </c>
      <c r="I3792" s="88">
        <f>+IF(ISNUMBER(DATA!L4936),DATA!L4936,"n/a")</f>
        <v>141419.82999999999</v>
      </c>
      <c r="J3792" s="79">
        <f>+IF(ISNUMBER(DATA!M4936),DATA!M4936,"n/a")</f>
        <v>0.41764699999999999</v>
      </c>
      <c r="K3792" s="88">
        <f>+IF(ISNUMBER(DATA!N4936),DATA!N4936,"n/a")</f>
        <v>242238.77</v>
      </c>
      <c r="L3792" s="79">
        <f>+IF(ISNUMBER(DATA!O4936),DATA!O4936,"n/a")</f>
        <v>0.34530499999999997</v>
      </c>
      <c r="M3792" s="68"/>
      <c r="N3792" s="68"/>
      <c r="O3792" s="68"/>
      <c r="P3792" s="68"/>
      <c r="Q3792" s="68"/>
      <c r="S3792" s="72"/>
      <c r="U3792" s="72"/>
      <c r="W3792" s="72"/>
      <c r="Y3792" s="72"/>
    </row>
    <row r="3793" spans="1:25" s="71" customFormat="1" x14ac:dyDescent="0.2">
      <c r="A3793" s="68" t="s">
        <v>28</v>
      </c>
      <c r="B3793" s="68" t="s">
        <v>24</v>
      </c>
      <c r="C3793" s="68" t="s">
        <v>25</v>
      </c>
      <c r="D3793" s="68" t="s">
        <v>290</v>
      </c>
      <c r="E3793" s="88">
        <f>+IF(ISNUMBER(DATA!H4937),DATA!H4937,"n/a")</f>
        <v>25019.72</v>
      </c>
      <c r="F3793" s="79">
        <f>+IF(ISNUMBER(DATA!I4937),DATA!I4937,"n/a")</f>
        <v>0.50520500000000002</v>
      </c>
      <c r="G3793" s="88">
        <f>+IF(ISNUMBER(DATA!J4937),DATA!J4937,"n/a")</f>
        <v>88992.69</v>
      </c>
      <c r="H3793" s="79">
        <f>+IF(ISNUMBER(DATA!K4937),DATA!K4937,"n/a")</f>
        <v>0.53986400000000001</v>
      </c>
      <c r="I3793" s="88">
        <f>+IF(ISNUMBER(DATA!L4937),DATA!L4937,"n/a")</f>
        <v>165815.78</v>
      </c>
      <c r="J3793" s="79">
        <f>+IF(ISNUMBER(DATA!M4937),DATA!M4937,"n/a")</f>
        <v>0.49461899999999998</v>
      </c>
      <c r="K3793" s="88">
        <f>+IF(ISNUMBER(DATA!N4937),DATA!N4937,"n/a")</f>
        <v>270507.07</v>
      </c>
      <c r="L3793" s="79">
        <f>+IF(ISNUMBER(DATA!O4937),DATA!O4937,"n/a")</f>
        <v>0.37565700000000002</v>
      </c>
      <c r="M3793" s="68"/>
      <c r="N3793" s="68"/>
      <c r="O3793" s="68"/>
      <c r="P3793" s="68"/>
      <c r="Q3793" s="68"/>
      <c r="S3793" s="72"/>
      <c r="U3793" s="72"/>
      <c r="W3793" s="72"/>
      <c r="Y3793" s="72"/>
    </row>
    <row r="3794" spans="1:25" s="71" customFormat="1" x14ac:dyDescent="0.2">
      <c r="A3794" s="68" t="s">
        <v>28</v>
      </c>
      <c r="B3794" s="68" t="s">
        <v>24</v>
      </c>
      <c r="C3794" s="68" t="s">
        <v>25</v>
      </c>
      <c r="D3794" s="68" t="s">
        <v>291</v>
      </c>
      <c r="E3794" s="88">
        <f>+IF(ISNUMBER(DATA!H4938),DATA!H4938,"n/a")</f>
        <v>52896.69</v>
      </c>
      <c r="F3794" s="79">
        <f>+IF(ISNUMBER(DATA!I4938),DATA!I4938,"n/a")</f>
        <v>-7.4575000000000002E-2</v>
      </c>
      <c r="G3794" s="88">
        <f>+IF(ISNUMBER(DATA!J4938),DATA!J4938,"n/a")</f>
        <v>189924.63</v>
      </c>
      <c r="H3794" s="79">
        <f>+IF(ISNUMBER(DATA!K4938),DATA!K4938,"n/a")</f>
        <v>0.16694600000000001</v>
      </c>
      <c r="I3794" s="88">
        <f>+IF(ISNUMBER(DATA!L4938),DATA!L4938,"n/a")</f>
        <v>409828.86</v>
      </c>
      <c r="J3794" s="79">
        <f>+IF(ISNUMBER(DATA!M4938),DATA!M4938,"n/a")</f>
        <v>0.19356200000000001</v>
      </c>
      <c r="K3794" s="88">
        <f>+IF(ISNUMBER(DATA!N4938),DATA!N4938,"n/a")</f>
        <v>732883.99</v>
      </c>
      <c r="L3794" s="79">
        <f>+IF(ISNUMBER(DATA!O4938),DATA!O4938,"n/a")</f>
        <v>0.115518</v>
      </c>
      <c r="M3794" s="68"/>
      <c r="N3794" s="68"/>
      <c r="O3794" s="68"/>
      <c r="P3794" s="68"/>
      <c r="Q3794" s="68"/>
      <c r="S3794" s="72"/>
      <c r="U3794" s="72"/>
      <c r="W3794" s="72"/>
      <c r="Y3794" s="72"/>
    </row>
    <row r="3795" spans="1:25" s="71" customFormat="1" x14ac:dyDescent="0.2">
      <c r="A3795" s="68" t="s">
        <v>28</v>
      </c>
      <c r="B3795" s="68" t="s">
        <v>24</v>
      </c>
      <c r="C3795" s="68" t="s">
        <v>25</v>
      </c>
      <c r="D3795" s="68" t="s">
        <v>292</v>
      </c>
      <c r="E3795" s="88">
        <f>+IF(ISNUMBER(DATA!H4939),DATA!H4939,"n/a")</f>
        <v>42936.14</v>
      </c>
      <c r="F3795" s="79">
        <f>+IF(ISNUMBER(DATA!I4939),DATA!I4939,"n/a")</f>
        <v>-0.16334699999999999</v>
      </c>
      <c r="G3795" s="88">
        <f>+IF(ISNUMBER(DATA!J4939),DATA!J4939,"n/a")</f>
        <v>142488.71</v>
      </c>
      <c r="H3795" s="79">
        <f>+IF(ISNUMBER(DATA!K4939),DATA!K4939,"n/a")</f>
        <v>-2.3210000000000001E-3</v>
      </c>
      <c r="I3795" s="88">
        <f>+IF(ISNUMBER(DATA!L4939),DATA!L4939,"n/a")</f>
        <v>302632.93</v>
      </c>
      <c r="J3795" s="79">
        <f>+IF(ISNUMBER(DATA!M4939),DATA!M4939,"n/a")</f>
        <v>2.9323999999999999E-2</v>
      </c>
      <c r="K3795" s="88">
        <f>+IF(ISNUMBER(DATA!N4939),DATA!N4939,"n/a")</f>
        <v>557208.75</v>
      </c>
      <c r="L3795" s="79">
        <f>+IF(ISNUMBER(DATA!O4939),DATA!O4939,"n/a")</f>
        <v>3.3779999999999999E-3</v>
      </c>
      <c r="M3795" s="68"/>
      <c r="N3795" s="68"/>
      <c r="O3795" s="68"/>
      <c r="P3795" s="68"/>
      <c r="Q3795" s="68"/>
      <c r="S3795" s="72"/>
      <c r="U3795" s="72"/>
      <c r="W3795" s="72"/>
      <c r="Y3795" s="72"/>
    </row>
    <row r="3796" spans="1:25" s="71" customFormat="1" x14ac:dyDescent="0.2">
      <c r="A3796" s="68" t="s">
        <v>28</v>
      </c>
      <c r="B3796" s="68" t="s">
        <v>24</v>
      </c>
      <c r="C3796" s="68" t="s">
        <v>25</v>
      </c>
      <c r="D3796" s="68" t="s">
        <v>293</v>
      </c>
      <c r="E3796" s="88">
        <f>+IF(ISNUMBER(DATA!H4940),DATA!H4940,"n/a")</f>
        <v>17581.53</v>
      </c>
      <c r="F3796" s="79">
        <f>+IF(ISNUMBER(DATA!I4940),DATA!I4940,"n/a")</f>
        <v>-8.8936000000000001E-2</v>
      </c>
      <c r="G3796" s="88">
        <f>+IF(ISNUMBER(DATA!J4940),DATA!J4940,"n/a")</f>
        <v>63647.29</v>
      </c>
      <c r="H3796" s="79">
        <f>+IF(ISNUMBER(DATA!K4940),DATA!K4940,"n/a")</f>
        <v>-0.100936</v>
      </c>
      <c r="I3796" s="88">
        <f>+IF(ISNUMBER(DATA!L4940),DATA!L4940,"n/a")</f>
        <v>110249.7</v>
      </c>
      <c r="J3796" s="79">
        <f>+IF(ISNUMBER(DATA!M4940),DATA!M4940,"n/a")</f>
        <v>-6.9697999999999996E-2</v>
      </c>
      <c r="K3796" s="88">
        <f>+IF(ISNUMBER(DATA!N4940),DATA!N4940,"n/a")</f>
        <v>195345.11</v>
      </c>
      <c r="L3796" s="79">
        <f>+IF(ISNUMBER(DATA!O4940),DATA!O4940,"n/a")</f>
        <v>-3.1729E-2</v>
      </c>
      <c r="M3796" s="68"/>
      <c r="N3796" s="68"/>
      <c r="O3796" s="68"/>
      <c r="P3796" s="68"/>
      <c r="Q3796" s="68"/>
      <c r="S3796" s="72"/>
      <c r="U3796" s="72"/>
      <c r="W3796" s="72"/>
      <c r="Y3796" s="72"/>
    </row>
    <row r="3797" spans="1:25" s="71" customFormat="1" x14ac:dyDescent="0.2">
      <c r="A3797" s="68" t="s">
        <v>28</v>
      </c>
      <c r="B3797" s="68" t="s">
        <v>24</v>
      </c>
      <c r="C3797" s="68" t="s">
        <v>25</v>
      </c>
      <c r="D3797" s="68" t="s">
        <v>294</v>
      </c>
      <c r="E3797" s="88">
        <f>+IF(ISNUMBER(DATA!H4941),DATA!H4941,"n/a")</f>
        <v>25996.07</v>
      </c>
      <c r="F3797" s="79">
        <f>+IF(ISNUMBER(DATA!I4941),DATA!I4941,"n/a")</f>
        <v>-1.4999E-2</v>
      </c>
      <c r="G3797" s="88">
        <f>+IF(ISNUMBER(DATA!J4941),DATA!J4941,"n/a")</f>
        <v>94668.160000000003</v>
      </c>
      <c r="H3797" s="79">
        <f>+IF(ISNUMBER(DATA!K4941),DATA!K4941,"n/a")</f>
        <v>-4.2638000000000002E-2</v>
      </c>
      <c r="I3797" s="88">
        <f>+IF(ISNUMBER(DATA!L4941),DATA!L4941,"n/a")</f>
        <v>152046.5</v>
      </c>
      <c r="J3797" s="79">
        <f>+IF(ISNUMBER(DATA!M4941),DATA!M4941,"n/a")</f>
        <v>-5.9748999999999997E-2</v>
      </c>
      <c r="K3797" s="88">
        <f>+IF(ISNUMBER(DATA!N4941),DATA!N4941,"n/a")</f>
        <v>280534</v>
      </c>
      <c r="L3797" s="79">
        <f>+IF(ISNUMBER(DATA!O4941),DATA!O4941,"n/a")</f>
        <v>2.9177999999999999E-2</v>
      </c>
      <c r="M3797" s="68"/>
      <c r="N3797" s="68"/>
      <c r="O3797" s="68"/>
      <c r="P3797" s="68"/>
      <c r="Q3797" s="68"/>
      <c r="S3797" s="72"/>
      <c r="U3797" s="72"/>
      <c r="W3797" s="72"/>
      <c r="Y3797" s="72"/>
    </row>
    <row r="3798" spans="1:25" s="71" customFormat="1" x14ac:dyDescent="0.2">
      <c r="A3798" s="68" t="s">
        <v>28</v>
      </c>
      <c r="B3798" s="68" t="s">
        <v>24</v>
      </c>
      <c r="C3798" s="68" t="s">
        <v>25</v>
      </c>
      <c r="D3798" s="68" t="s">
        <v>295</v>
      </c>
      <c r="E3798" s="88">
        <f>+IF(ISNUMBER(DATA!H4942),DATA!H4942,"n/a")</f>
        <v>18833.64</v>
      </c>
      <c r="F3798" s="79">
        <f>+IF(ISNUMBER(DATA!I4942),DATA!I4942,"n/a")</f>
        <v>1.1358539999999999</v>
      </c>
      <c r="G3798" s="88">
        <f>+IF(ISNUMBER(DATA!J4942),DATA!J4942,"n/a")</f>
        <v>64650.89</v>
      </c>
      <c r="H3798" s="79">
        <f>+IF(ISNUMBER(DATA!K4942),DATA!K4942,"n/a")</f>
        <v>1.023201</v>
      </c>
      <c r="I3798" s="88">
        <f>+IF(ISNUMBER(DATA!L4942),DATA!L4942,"n/a")</f>
        <v>130546.56</v>
      </c>
      <c r="J3798" s="79">
        <f>+IF(ISNUMBER(DATA!M4942),DATA!M4942,"n/a")</f>
        <v>1.052686</v>
      </c>
      <c r="K3798" s="88">
        <f>+IF(ISNUMBER(DATA!N4942),DATA!N4942,"n/a")</f>
        <v>208832.95</v>
      </c>
      <c r="L3798" s="79">
        <f>+IF(ISNUMBER(DATA!O4942),DATA!O4942,"n/a")</f>
        <v>0.73002599999999995</v>
      </c>
      <c r="M3798" s="68"/>
      <c r="N3798" s="68"/>
      <c r="O3798" s="68"/>
      <c r="P3798" s="68"/>
      <c r="Q3798" s="68"/>
      <c r="S3798" s="72"/>
      <c r="U3798" s="72"/>
      <c r="W3798" s="72"/>
      <c r="Y3798" s="72"/>
    </row>
    <row r="3799" spans="1:25" s="71" customFormat="1" x14ac:dyDescent="0.2">
      <c r="A3799" s="68" t="s">
        <v>28</v>
      </c>
      <c r="B3799" s="68" t="s">
        <v>24</v>
      </c>
      <c r="C3799" s="68" t="s">
        <v>25</v>
      </c>
      <c r="D3799" s="68" t="s">
        <v>296</v>
      </c>
      <c r="E3799" s="88">
        <f>+IF(ISNUMBER(DATA!H4943),DATA!H4943,"n/a")</f>
        <v>16266.81</v>
      </c>
      <c r="F3799" s="79">
        <f>+IF(ISNUMBER(DATA!I4943),DATA!I4943,"n/a")</f>
        <v>4.9038999999999999E-2</v>
      </c>
      <c r="G3799" s="88">
        <f>+IF(ISNUMBER(DATA!J4943),DATA!J4943,"n/a")</f>
        <v>59677.15</v>
      </c>
      <c r="H3799" s="79">
        <f>+IF(ISNUMBER(DATA!K4943),DATA!K4943,"n/a")</f>
        <v>0.25026599999999999</v>
      </c>
      <c r="I3799" s="88">
        <f>+IF(ISNUMBER(DATA!L4943),DATA!L4943,"n/a")</f>
        <v>129086.37</v>
      </c>
      <c r="J3799" s="79">
        <f>+IF(ISNUMBER(DATA!M4943),DATA!M4943,"n/a")</f>
        <v>0.35728500000000002</v>
      </c>
      <c r="K3799" s="88">
        <f>+IF(ISNUMBER(DATA!N4943),DATA!N4943,"n/a")</f>
        <v>223869.15</v>
      </c>
      <c r="L3799" s="79">
        <f>+IF(ISNUMBER(DATA!O4943),DATA!O4943,"n/a")</f>
        <v>0.21193799999999999</v>
      </c>
      <c r="M3799" s="68"/>
      <c r="N3799" s="68"/>
      <c r="O3799" s="68"/>
      <c r="P3799" s="68"/>
      <c r="Q3799" s="68"/>
      <c r="S3799" s="72"/>
      <c r="U3799" s="72"/>
      <c r="W3799" s="72"/>
      <c r="Y3799" s="72"/>
    </row>
    <row r="3800" spans="1:25" s="71" customFormat="1" x14ac:dyDescent="0.2">
      <c r="A3800" s="68" t="s">
        <v>28</v>
      </c>
      <c r="B3800" s="68" t="s">
        <v>24</v>
      </c>
      <c r="C3800" s="68" t="s">
        <v>25</v>
      </c>
      <c r="D3800" s="68" t="s">
        <v>297</v>
      </c>
      <c r="E3800" s="88">
        <f>+IF(ISNUMBER(DATA!H4944),DATA!H4944,"n/a")</f>
        <v>6928.92</v>
      </c>
      <c r="F3800" s="79">
        <f>+IF(ISNUMBER(DATA!I4944),DATA!I4944,"n/a")</f>
        <v>1.8237E-2</v>
      </c>
      <c r="G3800" s="88">
        <f>+IF(ISNUMBER(DATA!J4944),DATA!J4944,"n/a")</f>
        <v>24411.57</v>
      </c>
      <c r="H3800" s="79">
        <f>+IF(ISNUMBER(DATA!K4944),DATA!K4944,"n/a")</f>
        <v>-9.3390000000000001E-3</v>
      </c>
      <c r="I3800" s="88">
        <f>+IF(ISNUMBER(DATA!L4944),DATA!L4944,"n/a")</f>
        <v>46894.02</v>
      </c>
      <c r="J3800" s="79">
        <f>+IF(ISNUMBER(DATA!M4944),DATA!M4944,"n/a")</f>
        <v>-3.2888000000000001E-2</v>
      </c>
      <c r="K3800" s="88">
        <f>+IF(ISNUMBER(DATA!N4944),DATA!N4944,"n/a")</f>
        <v>88722.26</v>
      </c>
      <c r="L3800" s="79">
        <f>+IF(ISNUMBER(DATA!O4944),DATA!O4944,"n/a")</f>
        <v>-2.2800000000000001E-2</v>
      </c>
      <c r="M3800" s="68"/>
      <c r="N3800" s="68"/>
      <c r="O3800" s="68"/>
      <c r="P3800" s="68"/>
      <c r="Q3800" s="68"/>
      <c r="S3800" s="72"/>
      <c r="U3800" s="72"/>
      <c r="W3800" s="72"/>
      <c r="Y3800" s="72"/>
    </row>
    <row r="3801" spans="1:25" s="71" customFormat="1" x14ac:dyDescent="0.2">
      <c r="A3801" s="68" t="s">
        <v>28</v>
      </c>
      <c r="B3801" s="68" t="s">
        <v>24</v>
      </c>
      <c r="C3801" s="68" t="s">
        <v>25</v>
      </c>
      <c r="D3801" s="68" t="s">
        <v>298</v>
      </c>
      <c r="E3801" s="88">
        <f>+IF(ISNUMBER(DATA!H4945),DATA!H4945,"n/a")</f>
        <v>7622.88</v>
      </c>
      <c r="F3801" s="79">
        <f>+IF(ISNUMBER(DATA!I4945),DATA!I4945,"n/a")</f>
        <v>0.49163499999999999</v>
      </c>
      <c r="G3801" s="88">
        <f>+IF(ISNUMBER(DATA!J4945),DATA!J4945,"n/a")</f>
        <v>28956.080000000002</v>
      </c>
      <c r="H3801" s="79">
        <f>+IF(ISNUMBER(DATA!K4945),DATA!K4945,"n/a")</f>
        <v>0.46584100000000001</v>
      </c>
      <c r="I3801" s="88">
        <f>+IF(ISNUMBER(DATA!L4945),DATA!L4945,"n/a")</f>
        <v>56791.86</v>
      </c>
      <c r="J3801" s="79">
        <f>+IF(ISNUMBER(DATA!M4945),DATA!M4945,"n/a")</f>
        <v>0.395034</v>
      </c>
      <c r="K3801" s="88">
        <f>+IF(ISNUMBER(DATA!N4945),DATA!N4945,"n/a")</f>
        <v>91608.63</v>
      </c>
      <c r="L3801" s="79">
        <f>+IF(ISNUMBER(DATA!O4945),DATA!O4945,"n/a")</f>
        <v>0.20492299999999999</v>
      </c>
      <c r="M3801" s="68"/>
      <c r="N3801" s="68"/>
      <c r="O3801" s="68"/>
      <c r="P3801" s="68"/>
      <c r="Q3801" s="68"/>
      <c r="S3801" s="72"/>
      <c r="U3801" s="72"/>
      <c r="W3801" s="72"/>
      <c r="Y3801" s="72"/>
    </row>
    <row r="3802" spans="1:25" s="71" customFormat="1" x14ac:dyDescent="0.2">
      <c r="A3802" s="68" t="s">
        <v>28</v>
      </c>
      <c r="B3802" s="68" t="s">
        <v>24</v>
      </c>
      <c r="C3802" s="68" t="s">
        <v>25</v>
      </c>
      <c r="D3802" s="68" t="s">
        <v>299</v>
      </c>
      <c r="E3802" s="88">
        <f>+IF(ISNUMBER(DATA!H4946),DATA!H4946,"n/a")</f>
        <v>46103.25</v>
      </c>
      <c r="F3802" s="79">
        <f>+IF(ISNUMBER(DATA!I4946),DATA!I4946,"n/a")</f>
        <v>0.177843</v>
      </c>
      <c r="G3802" s="88">
        <f>+IF(ISNUMBER(DATA!J4946),DATA!J4946,"n/a")</f>
        <v>160252.37</v>
      </c>
      <c r="H3802" s="79">
        <f>+IF(ISNUMBER(DATA!K4946),DATA!K4946,"n/a")</f>
        <v>0.13417999999999999</v>
      </c>
      <c r="I3802" s="88">
        <f>+IF(ISNUMBER(DATA!L4946),DATA!L4946,"n/a")</f>
        <v>321130.40999999997</v>
      </c>
      <c r="J3802" s="79">
        <f>+IF(ISNUMBER(DATA!M4946),DATA!M4946,"n/a")</f>
        <v>0.204286</v>
      </c>
      <c r="K3802" s="88">
        <f>+IF(ISNUMBER(DATA!N4946),DATA!N4946,"n/a")</f>
        <v>600948.93000000005</v>
      </c>
      <c r="L3802" s="79">
        <f>+IF(ISNUMBER(DATA!O4946),DATA!O4946,"n/a")</f>
        <v>0.209983</v>
      </c>
      <c r="M3802" s="68"/>
      <c r="N3802" s="68"/>
      <c r="O3802" s="68"/>
      <c r="P3802" s="68"/>
      <c r="Q3802" s="68"/>
      <c r="S3802" s="72"/>
      <c r="U3802" s="72"/>
      <c r="W3802" s="72"/>
      <c r="Y3802" s="72"/>
    </row>
    <row r="3803" spans="1:25" s="71" customFormat="1" x14ac:dyDescent="0.2">
      <c r="A3803" s="68" t="s">
        <v>28</v>
      </c>
      <c r="B3803" s="68" t="s">
        <v>24</v>
      </c>
      <c r="C3803" s="68" t="s">
        <v>25</v>
      </c>
      <c r="D3803" s="68" t="s">
        <v>300</v>
      </c>
      <c r="E3803" s="88">
        <f>+IF(ISNUMBER(DATA!H4947),DATA!H4947,"n/a")</f>
        <v>6725.6</v>
      </c>
      <c r="F3803" s="79">
        <f>+IF(ISNUMBER(DATA!I4947),DATA!I4947,"n/a")</f>
        <v>5.9408000000000002E-2</v>
      </c>
      <c r="G3803" s="88">
        <f>+IF(ISNUMBER(DATA!J4947),DATA!J4947,"n/a")</f>
        <v>24731.26</v>
      </c>
      <c r="H3803" s="79">
        <f>+IF(ISNUMBER(DATA!K4947),DATA!K4947,"n/a")</f>
        <v>0.36696600000000001</v>
      </c>
      <c r="I3803" s="88">
        <f>+IF(ISNUMBER(DATA!L4947),DATA!L4947,"n/a")</f>
        <v>57652.55</v>
      </c>
      <c r="J3803" s="79">
        <f>+IF(ISNUMBER(DATA!M4947),DATA!M4947,"n/a")</f>
        <v>0.49057499999999998</v>
      </c>
      <c r="K3803" s="88">
        <f>+IF(ISNUMBER(DATA!N4947),DATA!N4947,"n/a")</f>
        <v>96992.79</v>
      </c>
      <c r="L3803" s="79">
        <f>+IF(ISNUMBER(DATA!O4947),DATA!O4947,"n/a")</f>
        <v>0.266482</v>
      </c>
      <c r="M3803" s="68"/>
      <c r="N3803" s="68"/>
      <c r="O3803" s="68"/>
      <c r="P3803" s="68"/>
      <c r="Q3803" s="68"/>
      <c r="S3803" s="72"/>
      <c r="U3803" s="72"/>
      <c r="W3803" s="72"/>
      <c r="Y3803" s="72"/>
    </row>
    <row r="3804" spans="1:25" s="71" customFormat="1" x14ac:dyDescent="0.2">
      <c r="A3804" s="68" t="s">
        <v>28</v>
      </c>
      <c r="B3804" s="68" t="s">
        <v>24</v>
      </c>
      <c r="C3804" s="68" t="s">
        <v>25</v>
      </c>
      <c r="D3804" s="68" t="s">
        <v>301</v>
      </c>
      <c r="E3804" s="88">
        <f>+IF(ISNUMBER(DATA!H4948),DATA!H4948,"n/a")</f>
        <v>22772.36</v>
      </c>
      <c r="F3804" s="79">
        <f>+IF(ISNUMBER(DATA!I4948),DATA!I4948,"n/a")</f>
        <v>5.3429999999999997E-3</v>
      </c>
      <c r="G3804" s="88">
        <f>+IF(ISNUMBER(DATA!J4948),DATA!J4948,"n/a")</f>
        <v>77856.23</v>
      </c>
      <c r="H3804" s="79">
        <f>+IF(ISNUMBER(DATA!K4948),DATA!K4948,"n/a")</f>
        <v>6.3590000000000001E-3</v>
      </c>
      <c r="I3804" s="88">
        <f>+IF(ISNUMBER(DATA!L4948),DATA!L4948,"n/a")</f>
        <v>152179.03</v>
      </c>
      <c r="J3804" s="79">
        <f>+IF(ISNUMBER(DATA!M4948),DATA!M4948,"n/a")</f>
        <v>1.4455000000000001E-2</v>
      </c>
      <c r="K3804" s="88">
        <f>+IF(ISNUMBER(DATA!N4948),DATA!N4948,"n/a")</f>
        <v>303760.01</v>
      </c>
      <c r="L3804" s="79">
        <f>+IF(ISNUMBER(DATA!O4948),DATA!O4948,"n/a")</f>
        <v>1.9309E-2</v>
      </c>
      <c r="M3804" s="68"/>
      <c r="N3804" s="68"/>
      <c r="O3804" s="68"/>
      <c r="P3804" s="68"/>
      <c r="Q3804" s="68"/>
      <c r="S3804" s="72"/>
      <c r="U3804" s="72"/>
      <c r="W3804" s="72"/>
      <c r="Y3804" s="72"/>
    </row>
    <row r="3805" spans="1:25" s="71" customFormat="1" x14ac:dyDescent="0.2">
      <c r="A3805" s="68" t="s">
        <v>28</v>
      </c>
      <c r="B3805" s="68" t="s">
        <v>24</v>
      </c>
      <c r="C3805" s="68" t="s">
        <v>25</v>
      </c>
      <c r="D3805" s="68" t="s">
        <v>302</v>
      </c>
      <c r="E3805" s="88">
        <f>+IF(ISNUMBER(DATA!H4949),DATA!H4949,"n/a")</f>
        <v>7904.73</v>
      </c>
      <c r="F3805" s="79">
        <f>+IF(ISNUMBER(DATA!I4949),DATA!I4949,"n/a")</f>
        <v>-1.8010000000000001E-3</v>
      </c>
      <c r="G3805" s="88">
        <f>+IF(ISNUMBER(DATA!J4949),DATA!J4949,"n/a")</f>
        <v>33209.64</v>
      </c>
      <c r="H3805" s="79">
        <f>+IF(ISNUMBER(DATA!K4949),DATA!K4949,"n/a")</f>
        <v>7.4893000000000001E-2</v>
      </c>
      <c r="I3805" s="88">
        <f>+IF(ISNUMBER(DATA!L4949),DATA!L4949,"n/a")</f>
        <v>68412.31</v>
      </c>
      <c r="J3805" s="79">
        <f>+IF(ISNUMBER(DATA!M4949),DATA!M4949,"n/a")</f>
        <v>0.126828</v>
      </c>
      <c r="K3805" s="88">
        <f>+IF(ISNUMBER(DATA!N4949),DATA!N4949,"n/a")</f>
        <v>115171.03</v>
      </c>
      <c r="L3805" s="79">
        <f>+IF(ISNUMBER(DATA!O4949),DATA!O4949,"n/a")</f>
        <v>0.12831899999999999</v>
      </c>
      <c r="M3805" s="68"/>
      <c r="N3805" s="68"/>
      <c r="O3805" s="68"/>
      <c r="P3805" s="68"/>
      <c r="Q3805" s="68"/>
      <c r="S3805" s="72"/>
      <c r="U3805" s="72"/>
      <c r="W3805" s="72"/>
      <c r="Y3805" s="72"/>
    </row>
    <row r="3806" spans="1:25" s="71" customFormat="1" x14ac:dyDescent="0.2">
      <c r="A3806" s="68" t="s">
        <v>28</v>
      </c>
      <c r="B3806" s="68" t="s">
        <v>24</v>
      </c>
      <c r="C3806" s="68" t="s">
        <v>25</v>
      </c>
      <c r="D3806" s="68" t="s">
        <v>303</v>
      </c>
      <c r="E3806" s="88">
        <f>+IF(ISNUMBER(DATA!H4950),DATA!H4950,"n/a")</f>
        <v>7402.14</v>
      </c>
      <c r="F3806" s="79">
        <f>+IF(ISNUMBER(DATA!I4950),DATA!I4950,"n/a")</f>
        <v>-7.1899000000000005E-2</v>
      </c>
      <c r="G3806" s="88">
        <f>+IF(ISNUMBER(DATA!J4950),DATA!J4950,"n/a")</f>
        <v>28660.53</v>
      </c>
      <c r="H3806" s="79">
        <f>+IF(ISNUMBER(DATA!K4950),DATA!K4950,"n/a")</f>
        <v>-4.4498000000000003E-2</v>
      </c>
      <c r="I3806" s="88">
        <f>+IF(ISNUMBER(DATA!L4950),DATA!L4950,"n/a")</f>
        <v>56683.33</v>
      </c>
      <c r="J3806" s="79">
        <f>+IF(ISNUMBER(DATA!M4950),DATA!M4950,"n/a")</f>
        <v>4.2118000000000003E-2</v>
      </c>
      <c r="K3806" s="88">
        <f>+IF(ISNUMBER(DATA!N4950),DATA!N4950,"n/a")</f>
        <v>98886.05</v>
      </c>
      <c r="L3806" s="79">
        <f>+IF(ISNUMBER(DATA!O4950),DATA!O4950,"n/a")</f>
        <v>8.0990999999999994E-2</v>
      </c>
      <c r="M3806" s="68"/>
      <c r="N3806" s="68"/>
      <c r="O3806" s="68"/>
      <c r="P3806" s="68"/>
      <c r="Q3806" s="68"/>
      <c r="S3806" s="72"/>
      <c r="U3806" s="72"/>
      <c r="W3806" s="72"/>
      <c r="Y3806" s="72"/>
    </row>
    <row r="3807" spans="1:25" s="71" customFormat="1" x14ac:dyDescent="0.2">
      <c r="A3807" s="68" t="s">
        <v>28</v>
      </c>
      <c r="B3807" s="68" t="s">
        <v>24</v>
      </c>
      <c r="C3807" s="68" t="s">
        <v>25</v>
      </c>
      <c r="D3807" s="68" t="s">
        <v>304</v>
      </c>
      <c r="E3807" s="88">
        <f>+IF(ISNUMBER(DATA!H4951),DATA!H4951,"n/a")</f>
        <v>5699.78</v>
      </c>
      <c r="F3807" s="79">
        <f>+IF(ISNUMBER(DATA!I4951),DATA!I4951,"n/a")</f>
        <v>0.718136</v>
      </c>
      <c r="G3807" s="88">
        <f>+IF(ISNUMBER(DATA!J4951),DATA!J4951,"n/a")</f>
        <v>21415.06</v>
      </c>
      <c r="H3807" s="79">
        <f>+IF(ISNUMBER(DATA!K4951),DATA!K4951,"n/a")</f>
        <v>0.85507699999999998</v>
      </c>
      <c r="I3807" s="88">
        <f>+IF(ISNUMBER(DATA!L4951),DATA!L4951,"n/a")</f>
        <v>42681</v>
      </c>
      <c r="J3807" s="79">
        <f>+IF(ISNUMBER(DATA!M4951),DATA!M4951,"n/a")</f>
        <v>0.88857299999999995</v>
      </c>
      <c r="K3807" s="88">
        <f>+IF(ISNUMBER(DATA!N4951),DATA!N4951,"n/a")</f>
        <v>67653.09</v>
      </c>
      <c r="L3807" s="79">
        <f>+IF(ISNUMBER(DATA!O4951),DATA!O4951,"n/a")</f>
        <v>0.54285099999999997</v>
      </c>
      <c r="M3807" s="68"/>
      <c r="N3807" s="68"/>
      <c r="O3807" s="68"/>
      <c r="P3807" s="68"/>
      <c r="Q3807" s="68"/>
      <c r="S3807" s="72"/>
      <c r="U3807" s="72"/>
      <c r="W3807" s="72"/>
      <c r="Y3807" s="72"/>
    </row>
    <row r="3808" spans="1:25" s="71" customFormat="1" x14ac:dyDescent="0.2">
      <c r="A3808" s="68" t="s">
        <v>28</v>
      </c>
      <c r="B3808" s="68" t="s">
        <v>24</v>
      </c>
      <c r="C3808" s="68" t="s">
        <v>25</v>
      </c>
      <c r="D3808" s="68" t="s">
        <v>305</v>
      </c>
      <c r="E3808" s="88">
        <f>+IF(ISNUMBER(DATA!H4952),DATA!H4952,"n/a")</f>
        <v>9125.67</v>
      </c>
      <c r="F3808" s="79">
        <f>+IF(ISNUMBER(DATA!I4952),DATA!I4952,"n/a")</f>
        <v>0.18077199999999999</v>
      </c>
      <c r="G3808" s="88">
        <f>+IF(ISNUMBER(DATA!J4952),DATA!J4952,"n/a")</f>
        <v>33448.79</v>
      </c>
      <c r="H3808" s="79">
        <f>+IF(ISNUMBER(DATA!K4952),DATA!K4952,"n/a")</f>
        <v>0.10420699999999999</v>
      </c>
      <c r="I3808" s="88">
        <f>+IF(ISNUMBER(DATA!L4952),DATA!L4952,"n/a")</f>
        <v>66326.539999999994</v>
      </c>
      <c r="J3808" s="79">
        <f>+IF(ISNUMBER(DATA!M4952),DATA!M4952,"n/a")</f>
        <v>0.104466</v>
      </c>
      <c r="K3808" s="88">
        <f>+IF(ISNUMBER(DATA!N4952),DATA!N4952,"n/a")</f>
        <v>115104.59</v>
      </c>
      <c r="L3808" s="79">
        <f>+IF(ISNUMBER(DATA!O4952),DATA!O4952,"n/a")</f>
        <v>3.1389E-2</v>
      </c>
      <c r="M3808" s="68"/>
      <c r="N3808" s="68"/>
      <c r="O3808" s="68"/>
      <c r="P3808" s="68"/>
      <c r="Q3808" s="68"/>
      <c r="S3808" s="72"/>
      <c r="U3808" s="72"/>
      <c r="W3808" s="72"/>
      <c r="Y3808" s="72"/>
    </row>
    <row r="3809" spans="1:25" s="71" customFormat="1" x14ac:dyDescent="0.2">
      <c r="A3809" s="68" t="s">
        <v>28</v>
      </c>
      <c r="B3809" s="68" t="s">
        <v>24</v>
      </c>
      <c r="C3809" s="68" t="s">
        <v>25</v>
      </c>
      <c r="D3809" s="68" t="s">
        <v>306</v>
      </c>
      <c r="E3809" s="88">
        <f>+IF(ISNUMBER(DATA!H4953),DATA!H4953,"n/a")</f>
        <v>94803.93</v>
      </c>
      <c r="F3809" s="79">
        <f>+IF(ISNUMBER(DATA!I4953),DATA!I4953,"n/a")</f>
        <v>-2.4108999999999998E-2</v>
      </c>
      <c r="G3809" s="88">
        <f>+IF(ISNUMBER(DATA!J4953),DATA!J4953,"n/a")</f>
        <v>333808.06</v>
      </c>
      <c r="H3809" s="79">
        <f>+IF(ISNUMBER(DATA!K4953),DATA!K4953,"n/a")</f>
        <v>-2.0982000000000001E-2</v>
      </c>
      <c r="I3809" s="88">
        <f>+IF(ISNUMBER(DATA!L4953),DATA!L4953,"n/a")</f>
        <v>562437.99</v>
      </c>
      <c r="J3809" s="79">
        <f>+IF(ISNUMBER(DATA!M4953),DATA!M4953,"n/a")</f>
        <v>5.0055000000000002E-2</v>
      </c>
      <c r="K3809" s="88">
        <f>+IF(ISNUMBER(DATA!N4953),DATA!N4953,"n/a")</f>
        <v>1020510.31</v>
      </c>
      <c r="L3809" s="79">
        <f>+IF(ISNUMBER(DATA!O4953),DATA!O4953,"n/a")</f>
        <v>0.15463499999999999</v>
      </c>
      <c r="M3809" s="68"/>
      <c r="N3809" s="68"/>
      <c r="O3809" s="68"/>
      <c r="P3809" s="68"/>
      <c r="Q3809" s="68"/>
      <c r="S3809" s="72"/>
      <c r="U3809" s="72"/>
      <c r="W3809" s="72"/>
      <c r="Y3809" s="72"/>
    </row>
    <row r="3810" spans="1:25" s="71" customFormat="1" x14ac:dyDescent="0.2">
      <c r="A3810" s="68" t="s">
        <v>28</v>
      </c>
      <c r="B3810" s="68" t="s">
        <v>24</v>
      </c>
      <c r="C3810" s="68" t="s">
        <v>25</v>
      </c>
      <c r="D3810" s="68" t="s">
        <v>307</v>
      </c>
      <c r="E3810" s="88">
        <f>+IF(ISNUMBER(DATA!H4954),DATA!H4954,"n/a")</f>
        <v>35224.67</v>
      </c>
      <c r="F3810" s="79">
        <f>+IF(ISNUMBER(DATA!I4954),DATA!I4954,"n/a")</f>
        <v>0.110903</v>
      </c>
      <c r="G3810" s="88">
        <f>+IF(ISNUMBER(DATA!J4954),DATA!J4954,"n/a")</f>
        <v>123799.84</v>
      </c>
      <c r="H3810" s="79">
        <f>+IF(ISNUMBER(DATA!K4954),DATA!K4954,"n/a")</f>
        <v>9.1077000000000005E-2</v>
      </c>
      <c r="I3810" s="88">
        <f>+IF(ISNUMBER(DATA!L4954),DATA!L4954,"n/a")</f>
        <v>208541.69</v>
      </c>
      <c r="J3810" s="79">
        <f>+IF(ISNUMBER(DATA!M4954),DATA!M4954,"n/a")</f>
        <v>4.3147999999999999E-2</v>
      </c>
      <c r="K3810" s="88">
        <f>+IF(ISNUMBER(DATA!N4954),DATA!N4954,"n/a")</f>
        <v>356813.07</v>
      </c>
      <c r="L3810" s="79">
        <f>+IF(ISNUMBER(DATA!O4954),DATA!O4954,"n/a")</f>
        <v>3.3984E-2</v>
      </c>
      <c r="M3810" s="68"/>
      <c r="N3810" s="68"/>
      <c r="O3810" s="68"/>
      <c r="P3810" s="68"/>
      <c r="Q3810" s="68"/>
      <c r="S3810" s="72"/>
      <c r="U3810" s="72"/>
      <c r="W3810" s="72"/>
      <c r="Y3810" s="72"/>
    </row>
    <row r="3811" spans="1:25" s="71" customFormat="1" x14ac:dyDescent="0.2">
      <c r="A3811" s="68" t="s">
        <v>28</v>
      </c>
      <c r="B3811" s="68" t="s">
        <v>24</v>
      </c>
      <c r="C3811" s="68" t="s">
        <v>25</v>
      </c>
      <c r="D3811" s="68" t="s">
        <v>308</v>
      </c>
      <c r="E3811" s="88">
        <f>+IF(ISNUMBER(DATA!H4955),DATA!H4955,"n/a")</f>
        <v>5333.95</v>
      </c>
      <c r="F3811" s="79">
        <f>+IF(ISNUMBER(DATA!I4955),DATA!I4955,"n/a")</f>
        <v>0.63763300000000001</v>
      </c>
      <c r="G3811" s="88">
        <f>+IF(ISNUMBER(DATA!J4955),DATA!J4955,"n/a")</f>
        <v>19245.759999999998</v>
      </c>
      <c r="H3811" s="79">
        <f>+IF(ISNUMBER(DATA!K4955),DATA!K4955,"n/a")</f>
        <v>0.57469800000000004</v>
      </c>
      <c r="I3811" s="88">
        <f>+IF(ISNUMBER(DATA!L4955),DATA!L4955,"n/a")</f>
        <v>34150.07</v>
      </c>
      <c r="J3811" s="79">
        <f>+IF(ISNUMBER(DATA!M4955),DATA!M4955,"n/a")</f>
        <v>0.51700400000000002</v>
      </c>
      <c r="K3811" s="88">
        <f>+IF(ISNUMBER(DATA!N4955),DATA!N4955,"n/a")</f>
        <v>55510.31</v>
      </c>
      <c r="L3811" s="79">
        <f>+IF(ISNUMBER(DATA!O4955),DATA!O4955,"n/a")</f>
        <v>0.38505699999999998</v>
      </c>
      <c r="M3811" s="68"/>
      <c r="N3811" s="68"/>
      <c r="O3811" s="68"/>
      <c r="P3811" s="68"/>
      <c r="Q3811" s="68"/>
      <c r="S3811" s="72"/>
      <c r="U3811" s="72"/>
      <c r="W3811" s="72"/>
      <c r="Y3811" s="72"/>
    </row>
    <row r="3812" spans="1:25" s="71" customFormat="1" x14ac:dyDescent="0.2">
      <c r="A3812" s="68" t="s">
        <v>28</v>
      </c>
      <c r="B3812" s="68" t="s">
        <v>24</v>
      </c>
      <c r="C3812" s="68" t="s">
        <v>25</v>
      </c>
      <c r="D3812" s="68" t="s">
        <v>309</v>
      </c>
      <c r="E3812" s="88">
        <f>+IF(ISNUMBER(DATA!H4956),DATA!H4956,"n/a")</f>
        <v>13434.52</v>
      </c>
      <c r="F3812" s="79">
        <f>+IF(ISNUMBER(DATA!I4956),DATA!I4956,"n/a")</f>
        <v>-7.7844999999999998E-2</v>
      </c>
      <c r="G3812" s="88">
        <f>+IF(ISNUMBER(DATA!J4956),DATA!J4956,"n/a")</f>
        <v>47733.38</v>
      </c>
      <c r="H3812" s="79">
        <f>+IF(ISNUMBER(DATA!K4956),DATA!K4956,"n/a")</f>
        <v>-6.5086000000000005E-2</v>
      </c>
      <c r="I3812" s="88">
        <f>+IF(ISNUMBER(DATA!L4956),DATA!L4956,"n/a")</f>
        <v>91719.15</v>
      </c>
      <c r="J3812" s="79">
        <f>+IF(ISNUMBER(DATA!M4956),DATA!M4956,"n/a")</f>
        <v>-9.7961000000000006E-2</v>
      </c>
      <c r="K3812" s="88">
        <f>+IF(ISNUMBER(DATA!N4956),DATA!N4956,"n/a")</f>
        <v>179861.83</v>
      </c>
      <c r="L3812" s="79">
        <f>+IF(ISNUMBER(DATA!O4956),DATA!O4956,"n/a")</f>
        <v>-8.4985000000000005E-2</v>
      </c>
      <c r="M3812" s="68"/>
      <c r="N3812" s="68"/>
      <c r="O3812" s="68"/>
      <c r="P3812" s="68"/>
      <c r="Q3812" s="68"/>
      <c r="S3812" s="72"/>
      <c r="U3812" s="72"/>
      <c r="W3812" s="72"/>
      <c r="Y3812" s="72"/>
    </row>
    <row r="3813" spans="1:25" s="71" customFormat="1" x14ac:dyDescent="0.2">
      <c r="A3813" s="68" t="s">
        <v>28</v>
      </c>
      <c r="B3813" s="68" t="s">
        <v>24</v>
      </c>
      <c r="C3813" s="68" t="s">
        <v>25</v>
      </c>
      <c r="D3813" s="68" t="s">
        <v>310</v>
      </c>
      <c r="E3813" s="88">
        <f>+IF(ISNUMBER(DATA!H4957),DATA!H4957,"n/a")</f>
        <v>16329</v>
      </c>
      <c r="F3813" s="79">
        <f>+IF(ISNUMBER(DATA!I4957),DATA!I4957,"n/a")</f>
        <v>-6.0879000000000003E-2</v>
      </c>
      <c r="G3813" s="88">
        <f>+IF(ISNUMBER(DATA!J4957),DATA!J4957,"n/a")</f>
        <v>57826.75</v>
      </c>
      <c r="H3813" s="79">
        <f>+IF(ISNUMBER(DATA!K4957),DATA!K4957,"n/a")</f>
        <v>0.10732899999999999</v>
      </c>
      <c r="I3813" s="88">
        <f>+IF(ISNUMBER(DATA!L4957),DATA!L4957,"n/a")</f>
        <v>127679.57</v>
      </c>
      <c r="J3813" s="79">
        <f>+IF(ISNUMBER(DATA!M4957),DATA!M4957,"n/a")</f>
        <v>0.133101</v>
      </c>
      <c r="K3813" s="88">
        <f>+IF(ISNUMBER(DATA!N4957),DATA!N4957,"n/a")</f>
        <v>233723.95</v>
      </c>
      <c r="L3813" s="79">
        <f>+IF(ISNUMBER(DATA!O4957),DATA!O4957,"n/a")</f>
        <v>4.5352000000000003E-2</v>
      </c>
      <c r="M3813" s="68"/>
      <c r="N3813" s="68"/>
      <c r="O3813" s="68"/>
      <c r="P3813" s="68"/>
      <c r="Q3813" s="68"/>
      <c r="S3813" s="72"/>
      <c r="U3813" s="72"/>
      <c r="W3813" s="72"/>
      <c r="Y3813" s="72"/>
    </row>
    <row r="3814" spans="1:25" s="71" customFormat="1" x14ac:dyDescent="0.2">
      <c r="A3814" s="68" t="s">
        <v>28</v>
      </c>
      <c r="B3814" s="68" t="s">
        <v>24</v>
      </c>
      <c r="C3814" s="68" t="s">
        <v>25</v>
      </c>
      <c r="D3814" s="68" t="s">
        <v>311</v>
      </c>
      <c r="E3814" s="88">
        <f>+IF(ISNUMBER(DATA!H4958),DATA!H4958,"n/a")</f>
        <v>27653.22</v>
      </c>
      <c r="F3814" s="79">
        <f>+IF(ISNUMBER(DATA!I4958),DATA!I4958,"n/a")</f>
        <v>2.0551E-2</v>
      </c>
      <c r="G3814" s="88">
        <f>+IF(ISNUMBER(DATA!J4958),DATA!J4958,"n/a")</f>
        <v>98260.11</v>
      </c>
      <c r="H3814" s="79">
        <f>+IF(ISNUMBER(DATA!K4958),DATA!K4958,"n/a")</f>
        <v>-6.7850999999999995E-2</v>
      </c>
      <c r="I3814" s="88">
        <f>+IF(ISNUMBER(DATA!L4958),DATA!L4958,"n/a")</f>
        <v>171831.87</v>
      </c>
      <c r="J3814" s="79">
        <f>+IF(ISNUMBER(DATA!M4958),DATA!M4958,"n/a")</f>
        <v>1.0574E-2</v>
      </c>
      <c r="K3814" s="88">
        <f>+IF(ISNUMBER(DATA!N4958),DATA!N4958,"n/a")</f>
        <v>308450.14</v>
      </c>
      <c r="L3814" s="79">
        <f>+IF(ISNUMBER(DATA!O4958),DATA!O4958,"n/a")</f>
        <v>9.8401000000000002E-2</v>
      </c>
      <c r="M3814" s="68"/>
      <c r="N3814" s="68"/>
      <c r="O3814" s="68"/>
      <c r="P3814" s="68"/>
      <c r="Q3814" s="68"/>
      <c r="S3814" s="72"/>
      <c r="U3814" s="72"/>
      <c r="W3814" s="72"/>
      <c r="Y3814" s="72"/>
    </row>
    <row r="3815" spans="1:25" s="71" customFormat="1" x14ac:dyDescent="0.2">
      <c r="A3815" s="68" t="s">
        <v>28</v>
      </c>
      <c r="B3815" s="68" t="s">
        <v>24</v>
      </c>
      <c r="C3815" s="68" t="s">
        <v>25</v>
      </c>
      <c r="D3815" s="68" t="s">
        <v>312</v>
      </c>
      <c r="E3815" s="88">
        <f>+IF(ISNUMBER(DATA!H4959),DATA!H4959,"n/a")</f>
        <v>10887</v>
      </c>
      <c r="F3815" s="79">
        <f>+IF(ISNUMBER(DATA!I4959),DATA!I4959,"n/a")</f>
        <v>-0.104337</v>
      </c>
      <c r="G3815" s="88">
        <f>+IF(ISNUMBER(DATA!J4959),DATA!J4959,"n/a")</f>
        <v>38951.47</v>
      </c>
      <c r="H3815" s="79">
        <f>+IF(ISNUMBER(DATA!K4959),DATA!K4959,"n/a")</f>
        <v>4.6482999999999997E-2</v>
      </c>
      <c r="I3815" s="88">
        <f>+IF(ISNUMBER(DATA!L4959),DATA!L4959,"n/a")</f>
        <v>82716.17</v>
      </c>
      <c r="J3815" s="79">
        <f>+IF(ISNUMBER(DATA!M4959),DATA!M4959,"n/a")</f>
        <v>5.3741999999999998E-2</v>
      </c>
      <c r="K3815" s="88">
        <f>+IF(ISNUMBER(DATA!N4959),DATA!N4959,"n/a")</f>
        <v>165334.49</v>
      </c>
      <c r="L3815" s="79">
        <f>+IF(ISNUMBER(DATA!O4959),DATA!O4959,"n/a")</f>
        <v>8.8720999999999994E-2</v>
      </c>
      <c r="M3815" s="68"/>
      <c r="N3815" s="68"/>
      <c r="O3815" s="68"/>
      <c r="P3815" s="68"/>
      <c r="Q3815" s="68"/>
      <c r="S3815" s="72"/>
      <c r="U3815" s="72"/>
      <c r="W3815" s="72"/>
      <c r="Y3815" s="72"/>
    </row>
    <row r="3816" spans="1:25" s="71" customFormat="1" x14ac:dyDescent="0.2">
      <c r="A3816" s="68" t="s">
        <v>28</v>
      </c>
      <c r="B3816" s="68" t="s">
        <v>24</v>
      </c>
      <c r="C3816" s="68" t="s">
        <v>25</v>
      </c>
      <c r="D3816" s="68" t="s">
        <v>313</v>
      </c>
      <c r="E3816" s="88">
        <f>+IF(ISNUMBER(DATA!H4960),DATA!H4960,"n/a")</f>
        <v>15361.59</v>
      </c>
      <c r="F3816" s="79">
        <f>+IF(ISNUMBER(DATA!I4960),DATA!I4960,"n/a")</f>
        <v>4.5740000000000003E-2</v>
      </c>
      <c r="G3816" s="88">
        <f>+IF(ISNUMBER(DATA!J4960),DATA!J4960,"n/a")</f>
        <v>65704.31</v>
      </c>
      <c r="H3816" s="79">
        <f>+IF(ISNUMBER(DATA!K4960),DATA!K4960,"n/a")</f>
        <v>6.9268999999999997E-2</v>
      </c>
      <c r="I3816" s="88">
        <f>+IF(ISNUMBER(DATA!L4960),DATA!L4960,"n/a")</f>
        <v>119249.06</v>
      </c>
      <c r="J3816" s="79">
        <f>+IF(ISNUMBER(DATA!M4960),DATA!M4960,"n/a")</f>
        <v>3.2680000000000001E-2</v>
      </c>
      <c r="K3816" s="88">
        <f>+IF(ISNUMBER(DATA!N4960),DATA!N4960,"n/a")</f>
        <v>200073.32</v>
      </c>
      <c r="L3816" s="79">
        <f>+IF(ISNUMBER(DATA!O4960),DATA!O4960,"n/a")</f>
        <v>6.6156000000000006E-2</v>
      </c>
      <c r="M3816" s="68"/>
      <c r="N3816" s="68"/>
      <c r="O3816" s="68"/>
      <c r="P3816" s="68"/>
      <c r="Q3816" s="68"/>
      <c r="S3816" s="72"/>
      <c r="U3816" s="72"/>
      <c r="W3816" s="72"/>
      <c r="Y3816" s="72"/>
    </row>
    <row r="3817" spans="1:25" s="71" customFormat="1" x14ac:dyDescent="0.2">
      <c r="A3817" s="68" t="s">
        <v>28</v>
      </c>
      <c r="B3817" s="68" t="s">
        <v>24</v>
      </c>
      <c r="C3817" s="68" t="s">
        <v>25</v>
      </c>
      <c r="D3817" s="68" t="s">
        <v>314</v>
      </c>
      <c r="E3817" s="88">
        <f>+IF(ISNUMBER(DATA!H4961),DATA!H4961,"n/a")</f>
        <v>21235.46</v>
      </c>
      <c r="F3817" s="79">
        <f>+IF(ISNUMBER(DATA!I4961),DATA!I4961,"n/a")</f>
        <v>0.31387500000000002</v>
      </c>
      <c r="G3817" s="88">
        <f>+IF(ISNUMBER(DATA!J4961),DATA!J4961,"n/a")</f>
        <v>74187.87</v>
      </c>
      <c r="H3817" s="79">
        <f>+IF(ISNUMBER(DATA!K4961),DATA!K4961,"n/a")</f>
        <v>0.34960999999999998</v>
      </c>
      <c r="I3817" s="88">
        <f>+IF(ISNUMBER(DATA!L4961),DATA!L4961,"n/a")</f>
        <v>136414.60999999999</v>
      </c>
      <c r="J3817" s="79">
        <f>+IF(ISNUMBER(DATA!M4961),DATA!M4961,"n/a")</f>
        <v>0.27844999999999998</v>
      </c>
      <c r="K3817" s="88">
        <f>+IF(ISNUMBER(DATA!N4961),DATA!N4961,"n/a")</f>
        <v>229574.14</v>
      </c>
      <c r="L3817" s="79">
        <f>+IF(ISNUMBER(DATA!O4961),DATA!O4961,"n/a")</f>
        <v>0.16971700000000001</v>
      </c>
      <c r="M3817" s="68"/>
      <c r="N3817" s="68"/>
      <c r="O3817" s="68"/>
      <c r="P3817" s="68"/>
      <c r="Q3817" s="68"/>
      <c r="S3817" s="72"/>
      <c r="U3817" s="72"/>
      <c r="W3817" s="72"/>
      <c r="Y3817" s="72"/>
    </row>
    <row r="3818" spans="1:25" s="71" customFormat="1" x14ac:dyDescent="0.2">
      <c r="A3818" s="68" t="s">
        <v>28</v>
      </c>
      <c r="B3818" s="68" t="s">
        <v>24</v>
      </c>
      <c r="C3818" s="68" t="s">
        <v>25</v>
      </c>
      <c r="D3818" s="68" t="s">
        <v>315</v>
      </c>
      <c r="E3818" s="88">
        <f>+IF(ISNUMBER(DATA!H4962),DATA!H4962,"n/a")</f>
        <v>12398.63</v>
      </c>
      <c r="F3818" s="79">
        <f>+IF(ISNUMBER(DATA!I4962),DATA!I4962,"n/a")</f>
        <v>0.125689</v>
      </c>
      <c r="G3818" s="88">
        <f>+IF(ISNUMBER(DATA!J4962),DATA!J4962,"n/a")</f>
        <v>44640.72</v>
      </c>
      <c r="H3818" s="79">
        <f>+IF(ISNUMBER(DATA!K4962),DATA!K4962,"n/a")</f>
        <v>0.102946</v>
      </c>
      <c r="I3818" s="88">
        <f>+IF(ISNUMBER(DATA!L4962),DATA!L4962,"n/a")</f>
        <v>85394.240000000005</v>
      </c>
      <c r="J3818" s="79">
        <f>+IF(ISNUMBER(DATA!M4962),DATA!M4962,"n/a")</f>
        <v>0.118562</v>
      </c>
      <c r="K3818" s="88">
        <f>+IF(ISNUMBER(DATA!N4962),DATA!N4962,"n/a")</f>
        <v>153805.10999999999</v>
      </c>
      <c r="L3818" s="79">
        <f>+IF(ISNUMBER(DATA!O4962),DATA!O4962,"n/a")</f>
        <v>6.275E-2</v>
      </c>
      <c r="M3818" s="68"/>
      <c r="N3818" s="68"/>
      <c r="O3818" s="68"/>
      <c r="P3818" s="68"/>
      <c r="Q3818" s="68"/>
      <c r="S3818" s="72"/>
      <c r="U3818" s="72"/>
      <c r="W3818" s="72"/>
      <c r="Y3818" s="72"/>
    </row>
    <row r="3819" spans="1:25" s="71" customFormat="1" x14ac:dyDescent="0.2">
      <c r="A3819" s="68" t="s">
        <v>28</v>
      </c>
      <c r="B3819" s="68" t="s">
        <v>24</v>
      </c>
      <c r="C3819" s="68" t="s">
        <v>25</v>
      </c>
      <c r="D3819" s="68" t="s">
        <v>316</v>
      </c>
      <c r="E3819" s="88">
        <f>+IF(ISNUMBER(DATA!H4963),DATA!H4963,"n/a")</f>
        <v>12048.92</v>
      </c>
      <c r="F3819" s="79">
        <f>+IF(ISNUMBER(DATA!I4963),DATA!I4963,"n/a")</f>
        <v>0.26064399999999999</v>
      </c>
      <c r="G3819" s="88">
        <f>+IF(ISNUMBER(DATA!J4963),DATA!J4963,"n/a")</f>
        <v>43201.56</v>
      </c>
      <c r="H3819" s="79">
        <f>+IF(ISNUMBER(DATA!K4963),DATA!K4963,"n/a")</f>
        <v>0.27827099999999999</v>
      </c>
      <c r="I3819" s="88">
        <f>+IF(ISNUMBER(DATA!L4963),DATA!L4963,"n/a")</f>
        <v>79093.820000000007</v>
      </c>
      <c r="J3819" s="79">
        <f>+IF(ISNUMBER(DATA!M4963),DATA!M4963,"n/a")</f>
        <v>0.262874</v>
      </c>
      <c r="K3819" s="88">
        <f>+IF(ISNUMBER(DATA!N4963),DATA!N4963,"n/a")</f>
        <v>139704.17000000001</v>
      </c>
      <c r="L3819" s="79">
        <f>+IF(ISNUMBER(DATA!O4963),DATA!O4963,"n/a")</f>
        <v>0.22562699999999999</v>
      </c>
      <c r="M3819" s="68"/>
      <c r="N3819" s="68"/>
      <c r="O3819" s="68"/>
      <c r="P3819" s="68"/>
      <c r="Q3819" s="68"/>
      <c r="S3819" s="72"/>
      <c r="U3819" s="72"/>
      <c r="W3819" s="72"/>
      <c r="Y3819" s="72"/>
    </row>
    <row r="3820" spans="1:25" s="71" customFormat="1" x14ac:dyDescent="0.2">
      <c r="A3820" s="68" t="s">
        <v>28</v>
      </c>
      <c r="B3820" s="68" t="s">
        <v>24</v>
      </c>
      <c r="C3820" s="68" t="s">
        <v>25</v>
      </c>
      <c r="D3820" s="68" t="s">
        <v>317</v>
      </c>
      <c r="E3820" s="88">
        <f>+IF(ISNUMBER(DATA!H4964),DATA!H4964,"n/a")</f>
        <v>10105.43</v>
      </c>
      <c r="F3820" s="79">
        <f>+IF(ISNUMBER(DATA!I4964),DATA!I4964,"n/a")</f>
        <v>0.67357500000000003</v>
      </c>
      <c r="G3820" s="88">
        <f>+IF(ISNUMBER(DATA!J4964),DATA!J4964,"n/a")</f>
        <v>36444.080000000002</v>
      </c>
      <c r="H3820" s="79">
        <f>+IF(ISNUMBER(DATA!K4964),DATA!K4964,"n/a")</f>
        <v>0.72056299999999995</v>
      </c>
      <c r="I3820" s="88">
        <f>+IF(ISNUMBER(DATA!L4964),DATA!L4964,"n/a")</f>
        <v>65351.24</v>
      </c>
      <c r="J3820" s="79">
        <f>+IF(ISNUMBER(DATA!M4964),DATA!M4964,"n/a")</f>
        <v>0.58644600000000002</v>
      </c>
      <c r="K3820" s="88">
        <f>+IF(ISNUMBER(DATA!N4964),DATA!N4964,"n/a")</f>
        <v>108323.02</v>
      </c>
      <c r="L3820" s="79">
        <f>+IF(ISNUMBER(DATA!O4964),DATA!O4964,"n/a")</f>
        <v>0.37723000000000001</v>
      </c>
      <c r="M3820" s="68"/>
      <c r="N3820" s="68"/>
      <c r="O3820" s="68"/>
      <c r="P3820" s="68"/>
      <c r="Q3820" s="68"/>
      <c r="S3820" s="72"/>
      <c r="U3820" s="72"/>
      <c r="W3820" s="72"/>
      <c r="Y3820" s="72"/>
    </row>
    <row r="3821" spans="1:25" s="71" customFormat="1" x14ac:dyDescent="0.2">
      <c r="A3821" s="68" t="s">
        <v>28</v>
      </c>
      <c r="B3821" s="68" t="s">
        <v>24</v>
      </c>
      <c r="C3821" s="68" t="s">
        <v>25</v>
      </c>
      <c r="D3821" s="68" t="s">
        <v>318</v>
      </c>
      <c r="E3821" s="88">
        <f>+IF(ISNUMBER(DATA!H4965),DATA!H4965,"n/a")</f>
        <v>14230.95</v>
      </c>
      <c r="F3821" s="79">
        <f>+IF(ISNUMBER(DATA!I4965),DATA!I4965,"n/a")</f>
        <v>-0.18981300000000001</v>
      </c>
      <c r="G3821" s="88">
        <f>+IF(ISNUMBER(DATA!J4965),DATA!J4965,"n/a")</f>
        <v>49330.89</v>
      </c>
      <c r="H3821" s="79">
        <f>+IF(ISNUMBER(DATA!K4965),DATA!K4965,"n/a")</f>
        <v>-0.25861000000000001</v>
      </c>
      <c r="I3821" s="88">
        <f>+IF(ISNUMBER(DATA!L4965),DATA!L4965,"n/a")</f>
        <v>93951.1</v>
      </c>
      <c r="J3821" s="79">
        <f>+IF(ISNUMBER(DATA!M4965),DATA!M4965,"n/a")</f>
        <v>-0.242842</v>
      </c>
      <c r="K3821" s="88">
        <f>+IF(ISNUMBER(DATA!N4965),DATA!N4965,"n/a")</f>
        <v>186935</v>
      </c>
      <c r="L3821" s="79">
        <f>+IF(ISNUMBER(DATA!O4965),DATA!O4965,"n/a")</f>
        <v>-0.16448499999999999</v>
      </c>
      <c r="M3821" s="68"/>
      <c r="N3821" s="68"/>
      <c r="O3821" s="68"/>
      <c r="P3821" s="68"/>
      <c r="Q3821" s="68"/>
      <c r="S3821" s="72"/>
      <c r="U3821" s="72"/>
      <c r="W3821" s="72"/>
      <c r="Y3821" s="72"/>
    </row>
    <row r="3822" spans="1:25" s="71" customFormat="1" x14ac:dyDescent="0.2">
      <c r="A3822" s="68" t="s">
        <v>28</v>
      </c>
      <c r="B3822" s="68" t="s">
        <v>24</v>
      </c>
      <c r="C3822" s="68" t="s">
        <v>25</v>
      </c>
      <c r="D3822" s="68" t="s">
        <v>319</v>
      </c>
      <c r="E3822" s="88">
        <f>+IF(ISNUMBER(DATA!H4966),DATA!H4966,"n/a")</f>
        <v>5613.28</v>
      </c>
      <c r="F3822" s="79">
        <f>+IF(ISNUMBER(DATA!I4966),DATA!I4966,"n/a")</f>
        <v>0.27521499999999999</v>
      </c>
      <c r="G3822" s="88">
        <f>+IF(ISNUMBER(DATA!J4966),DATA!J4966,"n/a")</f>
        <v>20631.63</v>
      </c>
      <c r="H3822" s="79">
        <f>+IF(ISNUMBER(DATA!K4966),DATA!K4966,"n/a")</f>
        <v>0.30444100000000002</v>
      </c>
      <c r="I3822" s="88">
        <f>+IF(ISNUMBER(DATA!L4966),DATA!L4966,"n/a")</f>
        <v>40161.68</v>
      </c>
      <c r="J3822" s="79">
        <f>+IF(ISNUMBER(DATA!M4966),DATA!M4966,"n/a")</f>
        <v>0.39085900000000001</v>
      </c>
      <c r="K3822" s="88">
        <f>+IF(ISNUMBER(DATA!N4966),DATA!N4966,"n/a")</f>
        <v>67632.42</v>
      </c>
      <c r="L3822" s="79">
        <f>+IF(ISNUMBER(DATA!O4966),DATA!O4966,"n/a")</f>
        <v>0.476688</v>
      </c>
      <c r="M3822" s="68"/>
      <c r="N3822" s="68"/>
      <c r="O3822" s="68"/>
      <c r="P3822" s="68"/>
      <c r="Q3822" s="68"/>
      <c r="S3822" s="72"/>
      <c r="U3822" s="72"/>
      <c r="W3822" s="72"/>
      <c r="Y3822" s="72"/>
    </row>
    <row r="3823" spans="1:25" s="71" customFormat="1" x14ac:dyDescent="0.2">
      <c r="A3823" s="68" t="s">
        <v>28</v>
      </c>
      <c r="B3823" s="68" t="s">
        <v>24</v>
      </c>
      <c r="C3823" s="68" t="s">
        <v>25</v>
      </c>
      <c r="D3823" s="68" t="s">
        <v>320</v>
      </c>
      <c r="E3823" s="88">
        <f>+IF(ISNUMBER(DATA!H4967),DATA!H4967,"n/a")</f>
        <v>15471.8</v>
      </c>
      <c r="F3823" s="79">
        <f>+IF(ISNUMBER(DATA!I4967),DATA!I4967,"n/a")</f>
        <v>5.4337000000000003E-2</v>
      </c>
      <c r="G3823" s="88">
        <f>+IF(ISNUMBER(DATA!J4967),DATA!J4967,"n/a")</f>
        <v>53976.95</v>
      </c>
      <c r="H3823" s="79">
        <f>+IF(ISNUMBER(DATA!K4967),DATA!K4967,"n/a")</f>
        <v>-4.0720000000000001E-3</v>
      </c>
      <c r="I3823" s="88">
        <f>+IF(ISNUMBER(DATA!L4967),DATA!L4967,"n/a")</f>
        <v>105619.97</v>
      </c>
      <c r="J3823" s="79">
        <f>+IF(ISNUMBER(DATA!M4967),DATA!M4967,"n/a")</f>
        <v>2.3354E-2</v>
      </c>
      <c r="K3823" s="88">
        <f>+IF(ISNUMBER(DATA!N4967),DATA!N4967,"n/a")</f>
        <v>202170.98</v>
      </c>
      <c r="L3823" s="79">
        <f>+IF(ISNUMBER(DATA!O4967),DATA!O4967,"n/a")</f>
        <v>6.5352999999999994E-2</v>
      </c>
      <c r="M3823" s="68"/>
      <c r="N3823" s="68"/>
      <c r="O3823" s="68"/>
      <c r="P3823" s="68"/>
      <c r="Q3823" s="68"/>
      <c r="S3823" s="72"/>
      <c r="U3823" s="72"/>
      <c r="W3823" s="72"/>
      <c r="Y3823" s="72"/>
    </row>
    <row r="3824" spans="1:25" s="71" customFormat="1" x14ac:dyDescent="0.2">
      <c r="A3824" s="68" t="s">
        <v>28</v>
      </c>
      <c r="B3824" s="68" t="s">
        <v>24</v>
      </c>
      <c r="C3824" s="68" t="s">
        <v>25</v>
      </c>
      <c r="D3824" s="68" t="s">
        <v>321</v>
      </c>
      <c r="E3824" s="88">
        <f>+IF(ISNUMBER(DATA!H4968),DATA!H4968,"n/a")</f>
        <v>24298.73</v>
      </c>
      <c r="F3824" s="79">
        <f>+IF(ISNUMBER(DATA!I4968),DATA!I4968,"n/a")</f>
        <v>-0.38558799999999999</v>
      </c>
      <c r="G3824" s="88">
        <f>+IF(ISNUMBER(DATA!J4968),DATA!J4968,"n/a")</f>
        <v>84736.9</v>
      </c>
      <c r="H3824" s="79">
        <f>+IF(ISNUMBER(DATA!K4968),DATA!K4968,"n/a")</f>
        <v>-0.41114000000000001</v>
      </c>
      <c r="I3824" s="88">
        <f>+IF(ISNUMBER(DATA!L4968),DATA!L4968,"n/a")</f>
        <v>160986.23999999999</v>
      </c>
      <c r="J3824" s="79">
        <f>+IF(ISNUMBER(DATA!M4968),DATA!M4968,"n/a")</f>
        <v>-0.40783799999999998</v>
      </c>
      <c r="K3824" s="88">
        <f>+IF(ISNUMBER(DATA!N4968),DATA!N4968,"n/a")</f>
        <v>365759.5</v>
      </c>
      <c r="L3824" s="79">
        <f>+IF(ISNUMBER(DATA!O4968),DATA!O4968,"n/a")</f>
        <v>-0.27880500000000003</v>
      </c>
      <c r="M3824" s="68"/>
      <c r="N3824" s="68"/>
      <c r="O3824" s="68"/>
      <c r="P3824" s="68"/>
      <c r="Q3824" s="68"/>
      <c r="S3824" s="72"/>
      <c r="U3824" s="72"/>
      <c r="W3824" s="72"/>
      <c r="Y3824" s="72"/>
    </row>
    <row r="3825" spans="1:25" s="71" customFormat="1" x14ac:dyDescent="0.2">
      <c r="A3825" s="68" t="s">
        <v>28</v>
      </c>
      <c r="B3825" s="68" t="s">
        <v>24</v>
      </c>
      <c r="C3825" s="68" t="s">
        <v>25</v>
      </c>
      <c r="D3825" s="68" t="s">
        <v>322</v>
      </c>
      <c r="E3825" s="88">
        <f>+IF(ISNUMBER(DATA!H4969),DATA!H4969,"n/a")</f>
        <v>23845.09</v>
      </c>
      <c r="F3825" s="79">
        <f>+IF(ISNUMBER(DATA!I4969),DATA!I4969,"n/a")</f>
        <v>0.17709</v>
      </c>
      <c r="G3825" s="88">
        <f>+IF(ISNUMBER(DATA!J4969),DATA!J4969,"n/a")</f>
        <v>83914.58</v>
      </c>
      <c r="H3825" s="79">
        <f>+IF(ISNUMBER(DATA!K4969),DATA!K4969,"n/a")</f>
        <v>0.26112999999999997</v>
      </c>
      <c r="I3825" s="88">
        <f>+IF(ISNUMBER(DATA!L4969),DATA!L4969,"n/a")</f>
        <v>157932.17000000001</v>
      </c>
      <c r="J3825" s="79">
        <f>+IF(ISNUMBER(DATA!M4969),DATA!M4969,"n/a")</f>
        <v>0.295686</v>
      </c>
      <c r="K3825" s="88">
        <f>+IF(ISNUMBER(DATA!N4969),DATA!N4969,"n/a")</f>
        <v>275693.37</v>
      </c>
      <c r="L3825" s="79">
        <f>+IF(ISNUMBER(DATA!O4969),DATA!O4969,"n/a")</f>
        <v>0.25879600000000003</v>
      </c>
      <c r="M3825" s="68"/>
      <c r="N3825" s="68"/>
      <c r="O3825" s="68"/>
      <c r="P3825" s="68"/>
      <c r="Q3825" s="68"/>
      <c r="S3825" s="72"/>
      <c r="U3825" s="72"/>
      <c r="W3825" s="72"/>
      <c r="Y3825" s="72"/>
    </row>
    <row r="3826" spans="1:25" s="71" customFormat="1" x14ac:dyDescent="0.2">
      <c r="A3826" s="68" t="s">
        <v>28</v>
      </c>
      <c r="B3826" s="68" t="s">
        <v>24</v>
      </c>
      <c r="C3826" s="68" t="s">
        <v>25</v>
      </c>
      <c r="D3826" s="68" t="s">
        <v>323</v>
      </c>
      <c r="E3826" s="88">
        <f>+IF(ISNUMBER(DATA!H4970),DATA!H4970,"n/a")</f>
        <v>17246.14</v>
      </c>
      <c r="F3826" s="79">
        <f>+IF(ISNUMBER(DATA!I4970),DATA!I4970,"n/a")</f>
        <v>4.2641999999999999E-2</v>
      </c>
      <c r="G3826" s="88">
        <f>+IF(ISNUMBER(DATA!J4970),DATA!J4970,"n/a")</f>
        <v>62743.14</v>
      </c>
      <c r="H3826" s="79">
        <f>+IF(ISNUMBER(DATA!K4970),DATA!K4970,"n/a")</f>
        <v>5.4692999999999999E-2</v>
      </c>
      <c r="I3826" s="88">
        <f>+IF(ISNUMBER(DATA!L4970),DATA!L4970,"n/a")</f>
        <v>120129.89</v>
      </c>
      <c r="J3826" s="79">
        <f>+IF(ISNUMBER(DATA!M4970),DATA!M4970,"n/a")</f>
        <v>4.8663999999999999E-2</v>
      </c>
      <c r="K3826" s="88">
        <f>+IF(ISNUMBER(DATA!N4970),DATA!N4970,"n/a")</f>
        <v>204468.44</v>
      </c>
      <c r="L3826" s="79">
        <f>+IF(ISNUMBER(DATA!O4970),DATA!O4970,"n/a")</f>
        <v>-2.7852999999999999E-2</v>
      </c>
      <c r="M3826" s="68"/>
      <c r="N3826" s="68"/>
      <c r="O3826" s="68"/>
      <c r="P3826" s="68"/>
      <c r="Q3826" s="68"/>
      <c r="S3826" s="72"/>
      <c r="U3826" s="72"/>
      <c r="W3826" s="72"/>
      <c r="Y3826" s="72"/>
    </row>
    <row r="3827" spans="1:25" s="71" customFormat="1" x14ac:dyDescent="0.2">
      <c r="A3827" s="68" t="s">
        <v>28</v>
      </c>
      <c r="B3827" s="68" t="s">
        <v>24</v>
      </c>
      <c r="C3827" s="68" t="s">
        <v>25</v>
      </c>
      <c r="D3827" s="68" t="s">
        <v>324</v>
      </c>
      <c r="E3827" s="88">
        <f>+IF(ISNUMBER(DATA!H4971),DATA!H4971,"n/a")</f>
        <v>15565.68</v>
      </c>
      <c r="F3827" s="79">
        <f>+IF(ISNUMBER(DATA!I4971),DATA!I4971,"n/a")</f>
        <v>0.120173</v>
      </c>
      <c r="G3827" s="88">
        <f>+IF(ISNUMBER(DATA!J4971),DATA!J4971,"n/a")</f>
        <v>50261.84</v>
      </c>
      <c r="H3827" s="79">
        <f>+IF(ISNUMBER(DATA!K4971),DATA!K4971,"n/a")</f>
        <v>-2.9728999999999998E-2</v>
      </c>
      <c r="I3827" s="88">
        <f>+IF(ISNUMBER(DATA!L4971),DATA!L4971,"n/a")</f>
        <v>83841.11</v>
      </c>
      <c r="J3827" s="79">
        <f>+IF(ISNUMBER(DATA!M4971),DATA!M4971,"n/a")</f>
        <v>-0.17821200000000001</v>
      </c>
      <c r="K3827" s="88">
        <f>+IF(ISNUMBER(DATA!N4971),DATA!N4971,"n/a")</f>
        <v>155839.42000000001</v>
      </c>
      <c r="L3827" s="79">
        <f>+IF(ISNUMBER(DATA!O4971),DATA!O4971,"n/a")</f>
        <v>-0.22403100000000001</v>
      </c>
      <c r="M3827" s="68"/>
      <c r="N3827" s="68"/>
      <c r="O3827" s="68"/>
      <c r="P3827" s="68"/>
      <c r="Q3827" s="68"/>
      <c r="S3827" s="72"/>
      <c r="U3827" s="72"/>
      <c r="W3827" s="72"/>
      <c r="Y3827" s="72"/>
    </row>
    <row r="3828" spans="1:25" s="71" customFormat="1" x14ac:dyDescent="0.2">
      <c r="A3828" s="68" t="s">
        <v>28</v>
      </c>
      <c r="B3828" s="68" t="s">
        <v>24</v>
      </c>
      <c r="C3828" s="68" t="s">
        <v>25</v>
      </c>
      <c r="D3828" s="68" t="s">
        <v>325</v>
      </c>
      <c r="E3828" s="88">
        <f>+IF(ISNUMBER(DATA!H4972),DATA!H4972,"n/a")</f>
        <v>18360.75</v>
      </c>
      <c r="F3828" s="79">
        <f>+IF(ISNUMBER(DATA!I4972),DATA!I4972,"n/a")</f>
        <v>-0.10541</v>
      </c>
      <c r="G3828" s="88">
        <f>+IF(ISNUMBER(DATA!J4972),DATA!J4972,"n/a")</f>
        <v>61809.68</v>
      </c>
      <c r="H3828" s="79">
        <f>+IF(ISNUMBER(DATA!K4972),DATA!K4972,"n/a")</f>
        <v>-0.10326399999999999</v>
      </c>
      <c r="I3828" s="88">
        <f>+IF(ISNUMBER(DATA!L4972),DATA!L4972,"n/a")</f>
        <v>120418.12</v>
      </c>
      <c r="J3828" s="79">
        <f>+IF(ISNUMBER(DATA!M4972),DATA!M4972,"n/a")</f>
        <v>-0.12509300000000001</v>
      </c>
      <c r="K3828" s="88">
        <f>+IF(ISNUMBER(DATA!N4972),DATA!N4972,"n/a")</f>
        <v>240221.53</v>
      </c>
      <c r="L3828" s="79">
        <f>+IF(ISNUMBER(DATA!O4972),DATA!O4972,"n/a")</f>
        <v>-0.103986</v>
      </c>
      <c r="M3828" s="68"/>
      <c r="N3828" s="68"/>
      <c r="O3828" s="68"/>
      <c r="P3828" s="68"/>
      <c r="Q3828" s="68"/>
      <c r="S3828" s="72"/>
      <c r="U3828" s="72"/>
      <c r="W3828" s="72"/>
      <c r="Y3828" s="72"/>
    </row>
    <row r="3829" spans="1:25" s="71" customFormat="1" x14ac:dyDescent="0.2">
      <c r="A3829" s="68" t="s">
        <v>28</v>
      </c>
      <c r="B3829" s="68" t="s">
        <v>24</v>
      </c>
      <c r="C3829" s="68" t="s">
        <v>25</v>
      </c>
      <c r="D3829" s="68" t="s">
        <v>351</v>
      </c>
      <c r="E3829" s="88">
        <f>+IF(ISNUMBER(DATA!H4973),DATA!H4973,"n/a")</f>
        <v>16501.330000000002</v>
      </c>
      <c r="F3829" s="79">
        <f>+IF(ISNUMBER(DATA!I4973),DATA!I4973,"n/a")</f>
        <v>-0.152698</v>
      </c>
      <c r="G3829" s="88">
        <f>+IF(ISNUMBER(DATA!J4973),DATA!J4973,"n/a")</f>
        <v>60330.58</v>
      </c>
      <c r="H3829" s="79">
        <f>+IF(ISNUMBER(DATA!K4973),DATA!K4973,"n/a")</f>
        <v>7.1403999999999995E-2</v>
      </c>
      <c r="I3829" s="88">
        <f>+IF(ISNUMBER(DATA!L4973),DATA!L4973,"n/a")</f>
        <v>134720.41</v>
      </c>
      <c r="J3829" s="79">
        <f>+IF(ISNUMBER(DATA!M4973),DATA!M4973,"n/a")</f>
        <v>0.14713200000000001</v>
      </c>
      <c r="K3829" s="88">
        <f>+IF(ISNUMBER(DATA!N4973),DATA!N4973,"n/a")</f>
        <v>238542.54</v>
      </c>
      <c r="L3829" s="79">
        <f>+IF(ISNUMBER(DATA!O4973),DATA!O4973,"n/a")</f>
        <v>9.1647999999999993E-2</v>
      </c>
      <c r="M3829" s="68"/>
      <c r="N3829" s="68"/>
      <c r="O3829" s="68"/>
      <c r="P3829" s="68"/>
      <c r="Q3829" s="68"/>
      <c r="S3829" s="72"/>
      <c r="U3829" s="72"/>
      <c r="W3829" s="72"/>
      <c r="Y3829" s="72"/>
    </row>
    <row r="3830" spans="1:25" s="71" customFormat="1" x14ac:dyDescent="0.2">
      <c r="A3830" s="68" t="s">
        <v>28</v>
      </c>
      <c r="B3830" s="68" t="s">
        <v>24</v>
      </c>
      <c r="C3830" s="68" t="s">
        <v>25</v>
      </c>
      <c r="D3830" s="68" t="s">
        <v>352</v>
      </c>
      <c r="E3830" s="88">
        <f>+IF(ISNUMBER(DATA!H4974),DATA!H4974,"n/a")</f>
        <v>12780.2</v>
      </c>
      <c r="F3830" s="79">
        <f>+IF(ISNUMBER(DATA!I4974),DATA!I4974,"n/a")</f>
        <v>-0.19351699999999999</v>
      </c>
      <c r="G3830" s="88">
        <f>+IF(ISNUMBER(DATA!J4974),DATA!J4974,"n/a")</f>
        <v>49933.51</v>
      </c>
      <c r="H3830" s="79">
        <f>+IF(ISNUMBER(DATA!K4974),DATA!K4974,"n/a")</f>
        <v>-2.1190000000000001E-2</v>
      </c>
      <c r="I3830" s="88">
        <f>+IF(ISNUMBER(DATA!L4974),DATA!L4974,"n/a")</f>
        <v>100445.64</v>
      </c>
      <c r="J3830" s="79">
        <f>+IF(ISNUMBER(DATA!M4974),DATA!M4974,"n/a")</f>
        <v>-3.3494999999999997E-2</v>
      </c>
      <c r="K3830" s="88">
        <f>+IF(ISNUMBER(DATA!N4974),DATA!N4974,"n/a")</f>
        <v>195458.82</v>
      </c>
      <c r="L3830" s="79">
        <f>+IF(ISNUMBER(DATA!O4974),DATA!O4974,"n/a")</f>
        <v>-9.3039999999999998E-3</v>
      </c>
      <c r="M3830" s="68"/>
      <c r="N3830" s="68"/>
      <c r="O3830" s="68"/>
      <c r="P3830" s="68"/>
      <c r="Q3830" s="68"/>
      <c r="S3830" s="72"/>
      <c r="U3830" s="72"/>
      <c r="W3830" s="72"/>
      <c r="Y3830" s="72"/>
    </row>
    <row r="3831" spans="1:25" x14ac:dyDescent="0.2">
      <c r="E3831" s="102"/>
      <c r="F3831" s="104"/>
      <c r="G3831" s="102"/>
      <c r="H3831" s="104"/>
      <c r="I3831" s="102"/>
      <c r="J3831" s="104"/>
      <c r="K3831" s="102"/>
      <c r="L3831" s="104"/>
    </row>
    <row r="3832" spans="1:25" s="71" customFormat="1" x14ac:dyDescent="0.2">
      <c r="A3832" s="68" t="s">
        <v>28</v>
      </c>
      <c r="B3832" s="68" t="s">
        <v>24</v>
      </c>
      <c r="C3832" s="68" t="s">
        <v>10</v>
      </c>
      <c r="D3832" s="68" t="s">
        <v>278</v>
      </c>
      <c r="E3832" s="89">
        <f>+IF(ISNUMBER(DATA!H4984),DATA!H4984,"n/a")</f>
        <v>4.0572100000000004</v>
      </c>
      <c r="F3832" s="79">
        <f>+IF(ISNUMBER(DATA!I4984),DATA!I4984,"n/a")</f>
        <v>-0.15448200000000001</v>
      </c>
      <c r="G3832" s="89">
        <f>+IF(ISNUMBER(DATA!J4984),DATA!J4984,"n/a")</f>
        <v>3.8060399999999999</v>
      </c>
      <c r="H3832" s="79">
        <f>+IF(ISNUMBER(DATA!K4984),DATA!K4984,"n/a")</f>
        <v>-0.14019400000000001</v>
      </c>
      <c r="I3832" s="89">
        <f>+IF(ISNUMBER(DATA!L4984),DATA!L4984,"n/a")</f>
        <v>3.9545499999999998</v>
      </c>
      <c r="J3832" s="79">
        <f>+IF(ISNUMBER(DATA!M4984),DATA!M4984,"n/a")</f>
        <v>-0.17044999999999999</v>
      </c>
      <c r="K3832" s="89">
        <f>+IF(ISNUMBER(DATA!N4984),DATA!N4984,"n/a")</f>
        <v>3.9576910000000001</v>
      </c>
      <c r="L3832" s="79">
        <f>+IF(ISNUMBER(DATA!O4984),DATA!O4984,"n/a")</f>
        <v>-0.21055599999999999</v>
      </c>
      <c r="M3832" s="68"/>
      <c r="N3832" s="68"/>
      <c r="O3832" s="68"/>
      <c r="P3832" s="68"/>
      <c r="Q3832" s="68"/>
      <c r="S3832" s="72"/>
      <c r="U3832" s="72"/>
      <c r="W3832" s="72"/>
      <c r="Y3832" s="72"/>
    </row>
    <row r="3833" spans="1:25" s="71" customFormat="1" x14ac:dyDescent="0.2">
      <c r="A3833" s="68" t="s">
        <v>28</v>
      </c>
      <c r="B3833" s="68" t="s">
        <v>24</v>
      </c>
      <c r="C3833" s="68" t="s">
        <v>10</v>
      </c>
      <c r="D3833" s="68" t="s">
        <v>279</v>
      </c>
      <c r="E3833" s="89">
        <f>+IF(ISNUMBER(DATA!H4985),DATA!H4985,"n/a")</f>
        <v>7.8114629999999998</v>
      </c>
      <c r="F3833" s="79">
        <f>+IF(ISNUMBER(DATA!I4985),DATA!I4985,"n/a")</f>
        <v>-7.6529E-2</v>
      </c>
      <c r="G3833" s="89">
        <f>+IF(ISNUMBER(DATA!J4985),DATA!J4985,"n/a")</f>
        <v>7.7987890000000002</v>
      </c>
      <c r="H3833" s="79">
        <f>+IF(ISNUMBER(DATA!K4985),DATA!K4985,"n/a")</f>
        <v>-7.5995999999999994E-2</v>
      </c>
      <c r="I3833" s="89">
        <f>+IF(ISNUMBER(DATA!L4985),DATA!L4985,"n/a")</f>
        <v>7.5697229999999998</v>
      </c>
      <c r="J3833" s="79">
        <f>+IF(ISNUMBER(DATA!M4985),DATA!M4985,"n/a")</f>
        <v>-0.10191500000000001</v>
      </c>
      <c r="K3833" s="89">
        <f>+IF(ISNUMBER(DATA!N4985),DATA!N4985,"n/a")</f>
        <v>7.605181</v>
      </c>
      <c r="L3833" s="79">
        <f>+IF(ISNUMBER(DATA!O4985),DATA!O4985,"n/a")</f>
        <v>-8.0962999999999993E-2</v>
      </c>
      <c r="M3833" s="68"/>
      <c r="N3833" s="68"/>
      <c r="O3833" s="68"/>
      <c r="P3833" s="68"/>
      <c r="Q3833" s="68"/>
      <c r="S3833" s="72"/>
      <c r="U3833" s="72"/>
      <c r="W3833" s="72"/>
      <c r="Y3833" s="72"/>
    </row>
    <row r="3834" spans="1:25" s="71" customFormat="1" x14ac:dyDescent="0.2">
      <c r="A3834" s="68" t="s">
        <v>28</v>
      </c>
      <c r="B3834" s="68" t="s">
        <v>24</v>
      </c>
      <c r="C3834" s="68" t="s">
        <v>10</v>
      </c>
      <c r="D3834" s="68" t="s">
        <v>280</v>
      </c>
      <c r="E3834" s="89">
        <f>+IF(ISNUMBER(DATA!H4986),DATA!H4986,"n/a")</f>
        <v>5.8920680000000001</v>
      </c>
      <c r="F3834" s="79">
        <f>+IF(ISNUMBER(DATA!I4986),DATA!I4986,"n/a")</f>
        <v>8.0669999999999995E-3</v>
      </c>
      <c r="G3834" s="89">
        <f>+IF(ISNUMBER(DATA!J4986),DATA!J4986,"n/a")</f>
        <v>5.8907400000000001</v>
      </c>
      <c r="H3834" s="79">
        <f>+IF(ISNUMBER(DATA!K4986),DATA!K4986,"n/a")</f>
        <v>-2.5484E-2</v>
      </c>
      <c r="I3834" s="89">
        <f>+IF(ISNUMBER(DATA!L4986),DATA!L4986,"n/a")</f>
        <v>5.891864</v>
      </c>
      <c r="J3834" s="79">
        <f>+IF(ISNUMBER(DATA!M4986),DATA!M4986,"n/a")</f>
        <v>-4.4731E-2</v>
      </c>
      <c r="K3834" s="89">
        <f>+IF(ISNUMBER(DATA!N4986),DATA!N4986,"n/a")</f>
        <v>5.8608440000000002</v>
      </c>
      <c r="L3834" s="79">
        <f>+IF(ISNUMBER(DATA!O4986),DATA!O4986,"n/a")</f>
        <v>-6.1837999999999997E-2</v>
      </c>
      <c r="M3834" s="68"/>
      <c r="N3834" s="68"/>
      <c r="O3834" s="68"/>
      <c r="P3834" s="68"/>
      <c r="Q3834" s="68"/>
      <c r="S3834" s="72"/>
      <c r="U3834" s="72"/>
      <c r="W3834" s="72"/>
      <c r="Y3834" s="72"/>
    </row>
    <row r="3835" spans="1:25" s="71" customFormat="1" x14ac:dyDescent="0.2">
      <c r="A3835" s="68" t="s">
        <v>28</v>
      </c>
      <c r="B3835" s="68" t="s">
        <v>24</v>
      </c>
      <c r="C3835" s="68" t="s">
        <v>10</v>
      </c>
      <c r="D3835" s="68" t="s">
        <v>281</v>
      </c>
      <c r="E3835" s="89">
        <f>+IF(ISNUMBER(DATA!H4987),DATA!H4987,"n/a")</f>
        <v>5.0742599999999998</v>
      </c>
      <c r="F3835" s="79">
        <f>+IF(ISNUMBER(DATA!I4987),DATA!I4987,"n/a")</f>
        <v>-0.39906700000000001</v>
      </c>
      <c r="G3835" s="89">
        <f>+IF(ISNUMBER(DATA!J4987),DATA!J4987,"n/a")</f>
        <v>5.3143799999999999</v>
      </c>
      <c r="H3835" s="79">
        <f>+IF(ISNUMBER(DATA!K4987),DATA!K4987,"n/a")</f>
        <v>-0.36558099999999999</v>
      </c>
      <c r="I3835" s="89">
        <f>+IF(ISNUMBER(DATA!L4987),DATA!L4987,"n/a")</f>
        <v>5.1262449999999999</v>
      </c>
      <c r="J3835" s="79">
        <f>+IF(ISNUMBER(DATA!M4987),DATA!M4987,"n/a")</f>
        <v>-0.39222600000000002</v>
      </c>
      <c r="K3835" s="89">
        <f>+IF(ISNUMBER(DATA!N4987),DATA!N4987,"n/a")</f>
        <v>5.7909829999999998</v>
      </c>
      <c r="L3835" s="79">
        <f>+IF(ISNUMBER(DATA!O4987),DATA!O4987,"n/a")</f>
        <v>-0.30947999999999998</v>
      </c>
      <c r="M3835" s="68"/>
      <c r="N3835" s="68"/>
      <c r="O3835" s="68"/>
      <c r="P3835" s="68"/>
      <c r="Q3835" s="68"/>
      <c r="S3835" s="72"/>
      <c r="U3835" s="72"/>
      <c r="W3835" s="72"/>
      <c r="Y3835" s="72"/>
    </row>
    <row r="3836" spans="1:25" s="71" customFormat="1" x14ac:dyDescent="0.2">
      <c r="A3836" s="68" t="s">
        <v>28</v>
      </c>
      <c r="B3836" s="68" t="s">
        <v>24</v>
      </c>
      <c r="C3836" s="68" t="s">
        <v>10</v>
      </c>
      <c r="D3836" s="68" t="s">
        <v>282</v>
      </c>
      <c r="E3836" s="89">
        <f>+IF(ISNUMBER(DATA!H4988),DATA!H4988,"n/a")</f>
        <v>5.8662400000000003</v>
      </c>
      <c r="F3836" s="79">
        <f>+IF(ISNUMBER(DATA!I4988),DATA!I4988,"n/a")</f>
        <v>-3.7263999999999999E-2</v>
      </c>
      <c r="G3836" s="89">
        <f>+IF(ISNUMBER(DATA!J4988),DATA!J4988,"n/a")</f>
        <v>5.7684220000000002</v>
      </c>
      <c r="H3836" s="79">
        <f>+IF(ISNUMBER(DATA!K4988),DATA!K4988,"n/a")</f>
        <v>-1.6227999999999999E-2</v>
      </c>
      <c r="I3836" s="89">
        <f>+IF(ISNUMBER(DATA!L4988),DATA!L4988,"n/a")</f>
        <v>5.8874690000000003</v>
      </c>
      <c r="J3836" s="79">
        <f>+IF(ISNUMBER(DATA!M4988),DATA!M4988,"n/a")</f>
        <v>2.0860000000000002E-3</v>
      </c>
      <c r="K3836" s="89">
        <f>+IF(ISNUMBER(DATA!N4988),DATA!N4988,"n/a")</f>
        <v>5.8468859999999996</v>
      </c>
      <c r="L3836" s="79">
        <f>+IF(ISNUMBER(DATA!O4988),DATA!O4988,"n/a")</f>
        <v>6.9300000000000004E-3</v>
      </c>
      <c r="M3836" s="68"/>
      <c r="N3836" s="68"/>
      <c r="O3836" s="68"/>
      <c r="P3836" s="68"/>
      <c r="Q3836" s="68"/>
      <c r="S3836" s="72"/>
      <c r="U3836" s="72"/>
      <c r="W3836" s="72"/>
      <c r="Y3836" s="72"/>
    </row>
    <row r="3837" spans="1:25" s="71" customFormat="1" x14ac:dyDescent="0.2">
      <c r="A3837" s="68" t="s">
        <v>28</v>
      </c>
      <c r="B3837" s="68" t="s">
        <v>24</v>
      </c>
      <c r="C3837" s="68" t="s">
        <v>10</v>
      </c>
      <c r="D3837" s="68" t="s">
        <v>283</v>
      </c>
      <c r="E3837" s="89">
        <f>+IF(ISNUMBER(DATA!H4989),DATA!H4989,"n/a")</f>
        <v>5.7768550000000003</v>
      </c>
      <c r="F3837" s="79">
        <f>+IF(ISNUMBER(DATA!I4989),DATA!I4989,"n/a")</f>
        <v>-1.4257000000000001E-2</v>
      </c>
      <c r="G3837" s="89">
        <f>+IF(ISNUMBER(DATA!J4989),DATA!J4989,"n/a")</f>
        <v>5.7251430000000001</v>
      </c>
      <c r="H3837" s="79">
        <f>+IF(ISNUMBER(DATA!K4989),DATA!K4989,"n/a")</f>
        <v>5.3152999999999999E-2</v>
      </c>
      <c r="I3837" s="89">
        <f>+IF(ISNUMBER(DATA!L4989),DATA!L4989,"n/a")</f>
        <v>5.6556499999999996</v>
      </c>
      <c r="J3837" s="79">
        <f>+IF(ISNUMBER(DATA!M4989),DATA!M4989,"n/a")</f>
        <v>3.2715000000000001E-2</v>
      </c>
      <c r="K3837" s="89">
        <f>+IF(ISNUMBER(DATA!N4989),DATA!N4989,"n/a")</f>
        <v>5.634468</v>
      </c>
      <c r="L3837" s="79">
        <f>+IF(ISNUMBER(DATA!O4989),DATA!O4989,"n/a")</f>
        <v>1.6069999999999999E-3</v>
      </c>
      <c r="M3837" s="68"/>
      <c r="N3837" s="68"/>
      <c r="O3837" s="68"/>
      <c r="P3837" s="68"/>
      <c r="Q3837" s="68"/>
      <c r="S3837" s="72"/>
      <c r="U3837" s="72"/>
      <c r="W3837" s="72"/>
      <c r="Y3837" s="72"/>
    </row>
    <row r="3838" spans="1:25" s="71" customFormat="1" x14ac:dyDescent="0.2">
      <c r="A3838" s="68" t="s">
        <v>28</v>
      </c>
      <c r="B3838" s="68" t="s">
        <v>24</v>
      </c>
      <c r="C3838" s="68" t="s">
        <v>10</v>
      </c>
      <c r="D3838" s="68" t="s">
        <v>284</v>
      </c>
      <c r="E3838" s="89">
        <f>+IF(ISNUMBER(DATA!H4990),DATA!H4990,"n/a")</f>
        <v>6.2168489999999998</v>
      </c>
      <c r="F3838" s="79">
        <f>+IF(ISNUMBER(DATA!I4990),DATA!I4990,"n/a")</f>
        <v>-6.8815000000000001E-2</v>
      </c>
      <c r="G3838" s="89">
        <f>+IF(ISNUMBER(DATA!J4990),DATA!J4990,"n/a")</f>
        <v>5.9768049999999997</v>
      </c>
      <c r="H3838" s="79">
        <f>+IF(ISNUMBER(DATA!K4990),DATA!K4990,"n/a")</f>
        <v>-9.0606999999999993E-2</v>
      </c>
      <c r="I3838" s="89">
        <f>+IF(ISNUMBER(DATA!L4990),DATA!L4990,"n/a")</f>
        <v>5.8585839999999996</v>
      </c>
      <c r="J3838" s="79">
        <f>+IF(ISNUMBER(DATA!M4990),DATA!M4990,"n/a")</f>
        <v>-8.8122000000000006E-2</v>
      </c>
      <c r="K3838" s="89">
        <f>+IF(ISNUMBER(DATA!N4990),DATA!N4990,"n/a")</f>
        <v>6.0637369999999997</v>
      </c>
      <c r="L3838" s="79">
        <f>+IF(ISNUMBER(DATA!O4990),DATA!O4990,"n/a")</f>
        <v>-6.3712000000000005E-2</v>
      </c>
      <c r="M3838" s="68"/>
      <c r="N3838" s="68"/>
      <c r="O3838" s="68"/>
      <c r="P3838" s="68"/>
      <c r="Q3838" s="68"/>
      <c r="S3838" s="72"/>
      <c r="U3838" s="72"/>
      <c r="W3838" s="72"/>
      <c r="Y3838" s="72"/>
    </row>
    <row r="3839" spans="1:25" s="71" customFormat="1" x14ac:dyDescent="0.2">
      <c r="A3839" s="68" t="s">
        <v>28</v>
      </c>
      <c r="B3839" s="68" t="s">
        <v>24</v>
      </c>
      <c r="C3839" s="68" t="s">
        <v>10</v>
      </c>
      <c r="D3839" s="68" t="s">
        <v>285</v>
      </c>
      <c r="E3839" s="89">
        <f>+IF(ISNUMBER(DATA!H4991),DATA!H4991,"n/a")</f>
        <v>5.4187110000000001</v>
      </c>
      <c r="F3839" s="79">
        <f>+IF(ISNUMBER(DATA!I4991),DATA!I4991,"n/a")</f>
        <v>0.23519499999999999</v>
      </c>
      <c r="G3839" s="89">
        <f>+IF(ISNUMBER(DATA!J4991),DATA!J4991,"n/a")</f>
        <v>5.3980379999999997</v>
      </c>
      <c r="H3839" s="79">
        <f>+IF(ISNUMBER(DATA!K4991),DATA!K4991,"n/a")</f>
        <v>9.6976000000000007E-2</v>
      </c>
      <c r="I3839" s="89">
        <f>+IF(ISNUMBER(DATA!L4991),DATA!L4991,"n/a")</f>
        <v>4.9595130000000003</v>
      </c>
      <c r="J3839" s="79">
        <f>+IF(ISNUMBER(DATA!M4991),DATA!M4991,"n/a")</f>
        <v>4.8883999999999997E-2</v>
      </c>
      <c r="K3839" s="89">
        <f>+IF(ISNUMBER(DATA!N4991),DATA!N4991,"n/a")</f>
        <v>4.7778809999999998</v>
      </c>
      <c r="L3839" s="79">
        <f>+IF(ISNUMBER(DATA!O4991),DATA!O4991,"n/a")</f>
        <v>0.126641</v>
      </c>
      <c r="M3839" s="68"/>
      <c r="N3839" s="68"/>
      <c r="O3839" s="68"/>
      <c r="P3839" s="68"/>
      <c r="Q3839" s="68"/>
      <c r="S3839" s="72"/>
      <c r="U3839" s="72"/>
      <c r="W3839" s="72"/>
      <c r="Y3839" s="72"/>
    </row>
    <row r="3840" spans="1:25" s="71" customFormat="1" x14ac:dyDescent="0.2">
      <c r="A3840" s="68" t="s">
        <v>28</v>
      </c>
      <c r="B3840" s="68" t="s">
        <v>24</v>
      </c>
      <c r="C3840" s="68" t="s">
        <v>10</v>
      </c>
      <c r="D3840" s="68" t="s">
        <v>286</v>
      </c>
      <c r="E3840" s="89">
        <f>+IF(ISNUMBER(DATA!H4992),DATA!H4992,"n/a")</f>
        <v>5.4223730000000003</v>
      </c>
      <c r="F3840" s="79">
        <f>+IF(ISNUMBER(DATA!I4992),DATA!I4992,"n/a")</f>
        <v>1.1377550000000001</v>
      </c>
      <c r="G3840" s="89">
        <f>+IF(ISNUMBER(DATA!J4992),DATA!J4992,"n/a")</f>
        <v>5.1068100000000003</v>
      </c>
      <c r="H3840" s="79">
        <f>+IF(ISNUMBER(DATA!K4992),DATA!K4992,"n/a")</f>
        <v>0.72601800000000005</v>
      </c>
      <c r="I3840" s="89">
        <f>+IF(ISNUMBER(DATA!L4992),DATA!L4992,"n/a")</f>
        <v>4.4777240000000003</v>
      </c>
      <c r="J3840" s="79">
        <f>+IF(ISNUMBER(DATA!M4992),DATA!M4992,"n/a")</f>
        <v>0.56216600000000005</v>
      </c>
      <c r="K3840" s="89">
        <f>+IF(ISNUMBER(DATA!N4992),DATA!N4992,"n/a")</f>
        <v>4.0754999999999999</v>
      </c>
      <c r="L3840" s="79">
        <f>+IF(ISNUMBER(DATA!O4992),DATA!O4992,"n/a")</f>
        <v>0.44883899999999999</v>
      </c>
      <c r="M3840" s="68"/>
      <c r="N3840" s="68"/>
      <c r="O3840" s="68"/>
      <c r="P3840" s="68"/>
      <c r="Q3840" s="68"/>
      <c r="S3840" s="72"/>
      <c r="U3840" s="72"/>
      <c r="W3840" s="72"/>
      <c r="Y3840" s="72"/>
    </row>
    <row r="3841" spans="1:25" s="71" customFormat="1" x14ac:dyDescent="0.2">
      <c r="A3841" s="68" t="s">
        <v>28</v>
      </c>
      <c r="B3841" s="68" t="s">
        <v>24</v>
      </c>
      <c r="C3841" s="68" t="s">
        <v>10</v>
      </c>
      <c r="D3841" s="68" t="s">
        <v>287</v>
      </c>
      <c r="E3841" s="89">
        <f>+IF(ISNUMBER(DATA!H4993),DATA!H4993,"n/a")</f>
        <v>7.1051500000000001</v>
      </c>
      <c r="F3841" s="79">
        <f>+IF(ISNUMBER(DATA!I4993),DATA!I4993,"n/a")</f>
        <v>-5.2771999999999999E-2</v>
      </c>
      <c r="G3841" s="89">
        <f>+IF(ISNUMBER(DATA!J4993),DATA!J4993,"n/a")</f>
        <v>7.0225010000000001</v>
      </c>
      <c r="H3841" s="79">
        <f>+IF(ISNUMBER(DATA!K4993),DATA!K4993,"n/a")</f>
        <v>-4.0724000000000003E-2</v>
      </c>
      <c r="I3841" s="89">
        <f>+IF(ISNUMBER(DATA!L4993),DATA!L4993,"n/a")</f>
        <v>6.9000849999999998</v>
      </c>
      <c r="J3841" s="79">
        <f>+IF(ISNUMBER(DATA!M4993),DATA!M4993,"n/a")</f>
        <v>-5.1501999999999999E-2</v>
      </c>
      <c r="K3841" s="89">
        <f>+IF(ISNUMBER(DATA!N4993),DATA!N4993,"n/a")</f>
        <v>6.813612</v>
      </c>
      <c r="L3841" s="79">
        <f>+IF(ISNUMBER(DATA!O4993),DATA!O4993,"n/a")</f>
        <v>-5.4690000000000003E-2</v>
      </c>
      <c r="M3841" s="68"/>
      <c r="N3841" s="68"/>
      <c r="O3841" s="68"/>
      <c r="P3841" s="68"/>
      <c r="Q3841" s="68"/>
      <c r="S3841" s="72"/>
      <c r="U3841" s="72"/>
      <c r="W3841" s="72"/>
      <c r="Y3841" s="72"/>
    </row>
    <row r="3842" spans="1:25" s="71" customFormat="1" x14ac:dyDescent="0.2">
      <c r="A3842" s="68" t="s">
        <v>28</v>
      </c>
      <c r="B3842" s="68" t="s">
        <v>24</v>
      </c>
      <c r="C3842" s="68" t="s">
        <v>10</v>
      </c>
      <c r="D3842" s="68" t="s">
        <v>288</v>
      </c>
      <c r="E3842" s="89">
        <f>+IF(ISNUMBER(DATA!H4994),DATA!H4994,"n/a")</f>
        <v>4.6892740000000002</v>
      </c>
      <c r="F3842" s="79">
        <f>+IF(ISNUMBER(DATA!I4994),DATA!I4994,"n/a")</f>
        <v>0.60686700000000005</v>
      </c>
      <c r="G3842" s="89">
        <f>+IF(ISNUMBER(DATA!J4994),DATA!J4994,"n/a")</f>
        <v>4.626296</v>
      </c>
      <c r="H3842" s="79">
        <f>+IF(ISNUMBER(DATA!K4994),DATA!K4994,"n/a")</f>
        <v>0.34852</v>
      </c>
      <c r="I3842" s="89">
        <f>+IF(ISNUMBER(DATA!L4994),DATA!L4994,"n/a")</f>
        <v>4.0080470000000004</v>
      </c>
      <c r="J3842" s="79">
        <f>+IF(ISNUMBER(DATA!M4994),DATA!M4994,"n/a")</f>
        <v>0.20729700000000001</v>
      </c>
      <c r="K3842" s="89">
        <f>+IF(ISNUMBER(DATA!N4994),DATA!N4994,"n/a")</f>
        <v>3.7532160000000001</v>
      </c>
      <c r="L3842" s="79">
        <f>+IF(ISNUMBER(DATA!O4994),DATA!O4994,"n/a")</f>
        <v>0.148116</v>
      </c>
      <c r="M3842" s="68"/>
      <c r="N3842" s="68"/>
      <c r="O3842" s="68"/>
      <c r="P3842" s="68"/>
      <c r="Q3842" s="68"/>
      <c r="S3842" s="72"/>
      <c r="U3842" s="72"/>
      <c r="W3842" s="72"/>
      <c r="Y3842" s="72"/>
    </row>
    <row r="3843" spans="1:25" s="71" customFormat="1" x14ac:dyDescent="0.2">
      <c r="A3843" s="68" t="s">
        <v>28</v>
      </c>
      <c r="B3843" s="68" t="s">
        <v>24</v>
      </c>
      <c r="C3843" s="68" t="s">
        <v>10</v>
      </c>
      <c r="D3843" s="68" t="s">
        <v>289</v>
      </c>
      <c r="E3843" s="89">
        <f>+IF(ISNUMBER(DATA!H4995),DATA!H4995,"n/a")</f>
        <v>5.9241219999999997</v>
      </c>
      <c r="F3843" s="79">
        <f>+IF(ISNUMBER(DATA!I4995),DATA!I4995,"n/a")</f>
        <v>-0.105299</v>
      </c>
      <c r="G3843" s="89">
        <f>+IF(ISNUMBER(DATA!J4995),DATA!J4995,"n/a")</f>
        <v>5.9283999999999999</v>
      </c>
      <c r="H3843" s="79">
        <f>+IF(ISNUMBER(DATA!K4995),DATA!K4995,"n/a")</f>
        <v>-0.109081</v>
      </c>
      <c r="I3843" s="89">
        <f>+IF(ISNUMBER(DATA!L4995),DATA!L4995,"n/a")</f>
        <v>5.951695</v>
      </c>
      <c r="J3843" s="79">
        <f>+IF(ISNUMBER(DATA!M4995),DATA!M4995,"n/a")</f>
        <v>-0.100689</v>
      </c>
      <c r="K3843" s="89">
        <f>+IF(ISNUMBER(DATA!N4995),DATA!N4995,"n/a")</f>
        <v>5.9425569999999999</v>
      </c>
      <c r="L3843" s="79">
        <f>+IF(ISNUMBER(DATA!O4995),DATA!O4995,"n/a")</f>
        <v>-0.131577</v>
      </c>
      <c r="M3843" s="68"/>
      <c r="N3843" s="68"/>
      <c r="O3843" s="68"/>
      <c r="P3843" s="68"/>
      <c r="Q3843" s="68"/>
      <c r="S3843" s="72"/>
      <c r="U3843" s="72"/>
      <c r="W3843" s="72"/>
      <c r="Y3843" s="72"/>
    </row>
    <row r="3844" spans="1:25" s="71" customFormat="1" x14ac:dyDescent="0.2">
      <c r="A3844" s="68" t="s">
        <v>28</v>
      </c>
      <c r="B3844" s="68" t="s">
        <v>24</v>
      </c>
      <c r="C3844" s="68" t="s">
        <v>10</v>
      </c>
      <c r="D3844" s="68" t="s">
        <v>290</v>
      </c>
      <c r="E3844" s="89">
        <f>+IF(ISNUMBER(DATA!H4996),DATA!H4996,"n/a")</f>
        <v>4.5944409999999998</v>
      </c>
      <c r="F3844" s="79">
        <f>+IF(ISNUMBER(DATA!I4996),DATA!I4996,"n/a")</f>
        <v>0.48939300000000002</v>
      </c>
      <c r="G3844" s="89">
        <f>+IF(ISNUMBER(DATA!J4996),DATA!J4996,"n/a")</f>
        <v>4.4985689999999998</v>
      </c>
      <c r="H3844" s="79">
        <f>+IF(ISNUMBER(DATA!K4996),DATA!K4996,"n/a")</f>
        <v>0.45914100000000002</v>
      </c>
      <c r="I3844" s="89">
        <f>+IF(ISNUMBER(DATA!L4996),DATA!L4996,"n/a")</f>
        <v>4.392862</v>
      </c>
      <c r="J3844" s="79">
        <f>+IF(ISNUMBER(DATA!M4996),DATA!M4996,"n/a")</f>
        <v>0.39959</v>
      </c>
      <c r="K3844" s="89">
        <f>+IF(ISNUMBER(DATA!N4996),DATA!N4996,"n/a")</f>
        <v>4.0300690000000001</v>
      </c>
      <c r="L3844" s="79">
        <f>+IF(ISNUMBER(DATA!O4996),DATA!O4996,"n/a")</f>
        <v>2.2461999999999999E-2</v>
      </c>
      <c r="M3844" s="68"/>
      <c r="N3844" s="68"/>
      <c r="O3844" s="68"/>
      <c r="P3844" s="68"/>
      <c r="Q3844" s="68"/>
      <c r="S3844" s="72"/>
      <c r="U3844" s="72"/>
      <c r="W3844" s="72"/>
      <c r="Y3844" s="72"/>
    </row>
    <row r="3845" spans="1:25" s="71" customFormat="1" x14ac:dyDescent="0.2">
      <c r="A3845" s="68" t="s">
        <v>28</v>
      </c>
      <c r="B3845" s="68" t="s">
        <v>24</v>
      </c>
      <c r="C3845" s="68" t="s">
        <v>10</v>
      </c>
      <c r="D3845" s="68" t="s">
        <v>291</v>
      </c>
      <c r="E3845" s="89">
        <f>+IF(ISNUMBER(DATA!H4997),DATA!H4997,"n/a")</f>
        <v>3.888007</v>
      </c>
      <c r="F3845" s="79">
        <f>+IF(ISNUMBER(DATA!I4997),DATA!I4997,"n/a")</f>
        <v>0.75642799999999999</v>
      </c>
      <c r="G3845" s="89">
        <f>+IF(ISNUMBER(DATA!J4997),DATA!J4997,"n/a")</f>
        <v>3.7671030000000001</v>
      </c>
      <c r="H3845" s="79">
        <f>+IF(ISNUMBER(DATA!K4997),DATA!K4997,"n/a")</f>
        <v>0.502355</v>
      </c>
      <c r="I3845" s="89">
        <f>+IF(ISNUMBER(DATA!L4997),DATA!L4997,"n/a")</f>
        <v>3.2133980000000002</v>
      </c>
      <c r="J3845" s="79">
        <f>+IF(ISNUMBER(DATA!M4997),DATA!M4997,"n/a")</f>
        <v>0.32128600000000002</v>
      </c>
      <c r="K3845" s="89">
        <f>+IF(ISNUMBER(DATA!N4997),DATA!N4997,"n/a")</f>
        <v>3.0346120000000001</v>
      </c>
      <c r="L3845" s="79">
        <f>+IF(ISNUMBER(DATA!O4997),DATA!O4997,"n/a")</f>
        <v>0.23940700000000001</v>
      </c>
      <c r="M3845" s="68"/>
      <c r="N3845" s="68"/>
      <c r="O3845" s="68"/>
      <c r="P3845" s="68"/>
      <c r="Q3845" s="68"/>
      <c r="S3845" s="72"/>
      <c r="U3845" s="72"/>
      <c r="W3845" s="72"/>
      <c r="Y3845" s="72"/>
    </row>
    <row r="3846" spans="1:25" s="71" customFormat="1" x14ac:dyDescent="0.2">
      <c r="A3846" s="68" t="s">
        <v>28</v>
      </c>
      <c r="B3846" s="68" t="s">
        <v>24</v>
      </c>
      <c r="C3846" s="68" t="s">
        <v>10</v>
      </c>
      <c r="D3846" s="68" t="s">
        <v>292</v>
      </c>
      <c r="E3846" s="89">
        <f>+IF(ISNUMBER(DATA!H4998),DATA!H4998,"n/a")</f>
        <v>2.7805040000000001</v>
      </c>
      <c r="F3846" s="79">
        <f>+IF(ISNUMBER(DATA!I4998),DATA!I4998,"n/a")</f>
        <v>0.29585</v>
      </c>
      <c r="G3846" s="89">
        <f>+IF(ISNUMBER(DATA!J4998),DATA!J4998,"n/a")</f>
        <v>2.982561</v>
      </c>
      <c r="H3846" s="79">
        <f>+IF(ISNUMBER(DATA!K4998),DATA!K4998,"n/a")</f>
        <v>0.22111</v>
      </c>
      <c r="I3846" s="89">
        <f>+IF(ISNUMBER(DATA!L4998),DATA!L4998,"n/a")</f>
        <v>2.6575850000000001</v>
      </c>
      <c r="J3846" s="79">
        <f>+IF(ISNUMBER(DATA!M4998),DATA!M4998,"n/a")</f>
        <v>0.114235</v>
      </c>
      <c r="K3846" s="89">
        <f>+IF(ISNUMBER(DATA!N4998),DATA!N4998,"n/a")</f>
        <v>2.6188229999999999</v>
      </c>
      <c r="L3846" s="79">
        <f>+IF(ISNUMBER(DATA!O4998),DATA!O4998,"n/a")</f>
        <v>9.6876000000000004E-2</v>
      </c>
      <c r="M3846" s="68"/>
      <c r="N3846" s="68"/>
      <c r="O3846" s="68"/>
      <c r="P3846" s="68"/>
      <c r="Q3846" s="68"/>
      <c r="S3846" s="72"/>
      <c r="U3846" s="72"/>
      <c r="W3846" s="72"/>
      <c r="Y3846" s="72"/>
    </row>
    <row r="3847" spans="1:25" s="71" customFormat="1" x14ac:dyDescent="0.2">
      <c r="A3847" s="68" t="s">
        <v>28</v>
      </c>
      <c r="B3847" s="68" t="s">
        <v>24</v>
      </c>
      <c r="C3847" s="68" t="s">
        <v>10</v>
      </c>
      <c r="D3847" s="68" t="s">
        <v>293</v>
      </c>
      <c r="E3847" s="89">
        <f>+IF(ISNUMBER(DATA!H4999),DATA!H4999,"n/a")</f>
        <v>5.7565419999999996</v>
      </c>
      <c r="F3847" s="79">
        <f>+IF(ISNUMBER(DATA!I4999),DATA!I4999,"n/a")</f>
        <v>-0.101536</v>
      </c>
      <c r="G3847" s="89">
        <f>+IF(ISNUMBER(DATA!J4999),DATA!J4999,"n/a")</f>
        <v>5.7868269999999997</v>
      </c>
      <c r="H3847" s="79">
        <f>+IF(ISNUMBER(DATA!K4999),DATA!K4999,"n/a")</f>
        <v>-5.8000000000000003E-2</v>
      </c>
      <c r="I3847" s="89">
        <f>+IF(ISNUMBER(DATA!L4999),DATA!L4999,"n/a")</f>
        <v>5.674169</v>
      </c>
      <c r="J3847" s="79">
        <f>+IF(ISNUMBER(DATA!M4999),DATA!M4999,"n/a")</f>
        <v>-5.3975000000000002E-2</v>
      </c>
      <c r="K3847" s="89">
        <f>+IF(ISNUMBER(DATA!N4999),DATA!N4999,"n/a")</f>
        <v>5.7100400000000002</v>
      </c>
      <c r="L3847" s="79">
        <f>+IF(ISNUMBER(DATA!O4999),DATA!O4999,"n/a")</f>
        <v>-4.3860999999999997E-2</v>
      </c>
      <c r="M3847" s="68"/>
      <c r="N3847" s="68"/>
      <c r="O3847" s="68"/>
      <c r="P3847" s="68"/>
      <c r="Q3847" s="68"/>
      <c r="S3847" s="72"/>
      <c r="U3847" s="72"/>
      <c r="W3847" s="72"/>
      <c r="Y3847" s="72"/>
    </row>
    <row r="3848" spans="1:25" s="71" customFormat="1" x14ac:dyDescent="0.2">
      <c r="A3848" s="68" t="s">
        <v>28</v>
      </c>
      <c r="B3848" s="68" t="s">
        <v>24</v>
      </c>
      <c r="C3848" s="68" t="s">
        <v>10</v>
      </c>
      <c r="D3848" s="68" t="s">
        <v>294</v>
      </c>
      <c r="E3848" s="89">
        <f>+IF(ISNUMBER(DATA!H5000),DATA!H5000,"n/a")</f>
        <v>5.0302119999999997</v>
      </c>
      <c r="F3848" s="79">
        <f>+IF(ISNUMBER(DATA!I5000),DATA!I5000,"n/a")</f>
        <v>-1.5350000000000001E-2</v>
      </c>
      <c r="G3848" s="89">
        <f>+IF(ISNUMBER(DATA!J5000),DATA!J5000,"n/a")</f>
        <v>4.9035229999999999</v>
      </c>
      <c r="H3848" s="79">
        <f>+IF(ISNUMBER(DATA!K5000),DATA!K5000,"n/a")</f>
        <v>1.7151E-2</v>
      </c>
      <c r="I3848" s="89">
        <f>+IF(ISNUMBER(DATA!L5000),DATA!L5000,"n/a")</f>
        <v>4.7539420000000003</v>
      </c>
      <c r="J3848" s="79">
        <f>+IF(ISNUMBER(DATA!M5000),DATA!M5000,"n/a")</f>
        <v>-2.0110000000000002E-3</v>
      </c>
      <c r="K3848" s="89">
        <f>+IF(ISNUMBER(DATA!N5000),DATA!N5000,"n/a")</f>
        <v>4.6628059999999998</v>
      </c>
      <c r="L3848" s="79">
        <f>+IF(ISNUMBER(DATA!O5000),DATA!O5000,"n/a")</f>
        <v>-7.1079999999999997E-3</v>
      </c>
      <c r="M3848" s="68"/>
      <c r="N3848" s="68"/>
      <c r="O3848" s="68"/>
      <c r="P3848" s="68"/>
      <c r="Q3848" s="68"/>
      <c r="S3848" s="72"/>
      <c r="U3848" s="72"/>
      <c r="W3848" s="72"/>
      <c r="Y3848" s="72"/>
    </row>
    <row r="3849" spans="1:25" s="71" customFormat="1" x14ac:dyDescent="0.2">
      <c r="A3849" s="68" t="s">
        <v>28</v>
      </c>
      <c r="B3849" s="68" t="s">
        <v>24</v>
      </c>
      <c r="C3849" s="68" t="s">
        <v>10</v>
      </c>
      <c r="D3849" s="68" t="s">
        <v>295</v>
      </c>
      <c r="E3849" s="89">
        <f>+IF(ISNUMBER(DATA!H5001),DATA!H5001,"n/a")</f>
        <v>7.1124510000000001</v>
      </c>
      <c r="F3849" s="79">
        <f>+IF(ISNUMBER(DATA!I5001),DATA!I5001,"n/a")</f>
        <v>7.2258000000000003E-2</v>
      </c>
      <c r="G3849" s="89">
        <f>+IF(ISNUMBER(DATA!J5001),DATA!J5001,"n/a")</f>
        <v>7.2079060000000004</v>
      </c>
      <c r="H3849" s="79">
        <f>+IF(ISNUMBER(DATA!K5001),DATA!K5001,"n/a")</f>
        <v>8.6509000000000003E-2</v>
      </c>
      <c r="I3849" s="89">
        <f>+IF(ISNUMBER(DATA!L5001),DATA!L5001,"n/a")</f>
        <v>7.2106599999999998</v>
      </c>
      <c r="J3849" s="79">
        <f>+IF(ISNUMBER(DATA!M5001),DATA!M5001,"n/a")</f>
        <v>0.11086699999999999</v>
      </c>
      <c r="K3849" s="89">
        <f>+IF(ISNUMBER(DATA!N5001),DATA!N5001,"n/a")</f>
        <v>7.1082200000000002</v>
      </c>
      <c r="L3849" s="79">
        <f>+IF(ISNUMBER(DATA!O5001),DATA!O5001,"n/a")</f>
        <v>9.3803999999999998E-2</v>
      </c>
      <c r="M3849" s="68"/>
      <c r="N3849" s="68"/>
      <c r="O3849" s="68"/>
      <c r="P3849" s="68"/>
      <c r="Q3849" s="68"/>
      <c r="S3849" s="72"/>
      <c r="U3849" s="72"/>
      <c r="W3849" s="72"/>
      <c r="Y3849" s="72"/>
    </row>
    <row r="3850" spans="1:25" s="71" customFormat="1" x14ac:dyDescent="0.2">
      <c r="A3850" s="68" t="s">
        <v>28</v>
      </c>
      <c r="B3850" s="68" t="s">
        <v>24</v>
      </c>
      <c r="C3850" s="68" t="s">
        <v>10</v>
      </c>
      <c r="D3850" s="68" t="s">
        <v>296</v>
      </c>
      <c r="E3850" s="89">
        <f>+IF(ISNUMBER(DATA!H5002),DATA!H5002,"n/a")</f>
        <v>4.516184</v>
      </c>
      <c r="F3850" s="79">
        <f>+IF(ISNUMBER(DATA!I5002),DATA!I5002,"n/a")</f>
        <v>0.65864699999999998</v>
      </c>
      <c r="G3850" s="89">
        <f>+IF(ISNUMBER(DATA!J5002),DATA!J5002,"n/a")</f>
        <v>4.4400029999999999</v>
      </c>
      <c r="H3850" s="79">
        <f>+IF(ISNUMBER(DATA!K5002),DATA!K5002,"n/a")</f>
        <v>0.465702</v>
      </c>
      <c r="I3850" s="89">
        <f>+IF(ISNUMBER(DATA!L5002),DATA!L5002,"n/a")</f>
        <v>3.920785</v>
      </c>
      <c r="J3850" s="79">
        <f>+IF(ISNUMBER(DATA!M5002),DATA!M5002,"n/a")</f>
        <v>0.319164</v>
      </c>
      <c r="K3850" s="89">
        <f>+IF(ISNUMBER(DATA!N5002),DATA!N5002,"n/a")</f>
        <v>3.645826</v>
      </c>
      <c r="L3850" s="79">
        <f>+IF(ISNUMBER(DATA!O5002),DATA!O5002,"n/a")</f>
        <v>0.17583399999999999</v>
      </c>
      <c r="M3850" s="68"/>
      <c r="N3850" s="68"/>
      <c r="O3850" s="68"/>
      <c r="P3850" s="68"/>
      <c r="Q3850" s="68"/>
      <c r="S3850" s="72"/>
      <c r="U3850" s="72"/>
      <c r="W3850" s="72"/>
      <c r="Y3850" s="72"/>
    </row>
    <row r="3851" spans="1:25" s="71" customFormat="1" x14ac:dyDescent="0.2">
      <c r="A3851" s="68" t="s">
        <v>28</v>
      </c>
      <c r="B3851" s="68" t="s">
        <v>24</v>
      </c>
      <c r="C3851" s="68" t="s">
        <v>10</v>
      </c>
      <c r="D3851" s="68" t="s">
        <v>297</v>
      </c>
      <c r="E3851" s="89">
        <f>+IF(ISNUMBER(DATA!H5003),DATA!H5003,"n/a")</f>
        <v>5.6794269999999996</v>
      </c>
      <c r="F3851" s="79">
        <f>+IF(ISNUMBER(DATA!I5003),DATA!I5003,"n/a")</f>
        <v>-0.34175</v>
      </c>
      <c r="G3851" s="89">
        <f>+IF(ISNUMBER(DATA!J5003),DATA!J5003,"n/a")</f>
        <v>5.846838</v>
      </c>
      <c r="H3851" s="79">
        <f>+IF(ISNUMBER(DATA!K5003),DATA!K5003,"n/a")</f>
        <v>-0.31356699999999998</v>
      </c>
      <c r="I3851" s="89">
        <f>+IF(ISNUMBER(DATA!L5003),DATA!L5003,"n/a")</f>
        <v>5.7301869999999999</v>
      </c>
      <c r="J3851" s="79">
        <f>+IF(ISNUMBER(DATA!M5003),DATA!M5003,"n/a")</f>
        <v>-0.32761499999999999</v>
      </c>
      <c r="K3851" s="89">
        <f>+IF(ISNUMBER(DATA!N5003),DATA!N5003,"n/a")</f>
        <v>6.4858349999999998</v>
      </c>
      <c r="L3851" s="79">
        <f>+IF(ISNUMBER(DATA!O5003),DATA!O5003,"n/a")</f>
        <v>-0.232294</v>
      </c>
      <c r="M3851" s="68"/>
      <c r="N3851" s="68"/>
      <c r="O3851" s="68"/>
      <c r="P3851" s="68"/>
      <c r="Q3851" s="68"/>
      <c r="S3851" s="72"/>
      <c r="U3851" s="72"/>
      <c r="W3851" s="72"/>
      <c r="Y3851" s="72"/>
    </row>
    <row r="3852" spans="1:25" s="71" customFormat="1" x14ac:dyDescent="0.2">
      <c r="A3852" s="68" t="s">
        <v>28</v>
      </c>
      <c r="B3852" s="68" t="s">
        <v>24</v>
      </c>
      <c r="C3852" s="68" t="s">
        <v>10</v>
      </c>
      <c r="D3852" s="68" t="s">
        <v>298</v>
      </c>
      <c r="E3852" s="89">
        <f>+IF(ISNUMBER(DATA!H5004),DATA!H5004,"n/a")</f>
        <v>6.2348600000000003</v>
      </c>
      <c r="F3852" s="79">
        <f>+IF(ISNUMBER(DATA!I5004),DATA!I5004,"n/a")</f>
        <v>8.3149999999999995E-3</v>
      </c>
      <c r="G3852" s="89">
        <f>+IF(ISNUMBER(DATA!J5004),DATA!J5004,"n/a")</f>
        <v>5.7559670000000001</v>
      </c>
      <c r="H3852" s="79">
        <f>+IF(ISNUMBER(DATA!K5004),DATA!K5004,"n/a")</f>
        <v>-9.2931E-2</v>
      </c>
      <c r="I3852" s="89">
        <f>+IF(ISNUMBER(DATA!L5004),DATA!L5004,"n/a")</f>
        <v>5.4355169999999999</v>
      </c>
      <c r="J3852" s="79">
        <f>+IF(ISNUMBER(DATA!M5004),DATA!M5004,"n/a")</f>
        <v>-0.110874</v>
      </c>
      <c r="K3852" s="89">
        <f>+IF(ISNUMBER(DATA!N5004),DATA!N5004,"n/a")</f>
        <v>5.6914360000000004</v>
      </c>
      <c r="L3852" s="79">
        <f>+IF(ISNUMBER(DATA!O5004),DATA!O5004,"n/a")</f>
        <v>-1.9873999999999999E-2</v>
      </c>
      <c r="M3852" s="68"/>
      <c r="N3852" s="68"/>
      <c r="O3852" s="68"/>
      <c r="P3852" s="68"/>
      <c r="Q3852" s="68"/>
      <c r="S3852" s="72"/>
      <c r="U3852" s="72"/>
      <c r="W3852" s="72"/>
      <c r="Y3852" s="72"/>
    </row>
    <row r="3853" spans="1:25" s="71" customFormat="1" x14ac:dyDescent="0.2">
      <c r="A3853" s="68" t="s">
        <v>28</v>
      </c>
      <c r="B3853" s="68" t="s">
        <v>24</v>
      </c>
      <c r="C3853" s="68" t="s">
        <v>10</v>
      </c>
      <c r="D3853" s="68" t="s">
        <v>299</v>
      </c>
      <c r="E3853" s="89">
        <f>+IF(ISNUMBER(DATA!H5005),DATA!H5005,"n/a")</f>
        <v>5.8719739999999998</v>
      </c>
      <c r="F3853" s="79">
        <f>+IF(ISNUMBER(DATA!I5005),DATA!I5005,"n/a")</f>
        <v>9.5860000000000001E-2</v>
      </c>
      <c r="G3853" s="89">
        <f>+IF(ISNUMBER(DATA!J5005),DATA!J5005,"n/a")</f>
        <v>6.0218829999999999</v>
      </c>
      <c r="H3853" s="79">
        <f>+IF(ISNUMBER(DATA!K5005),DATA!K5005,"n/a")</f>
        <v>0.12322</v>
      </c>
      <c r="I3853" s="89">
        <f>+IF(ISNUMBER(DATA!L5005),DATA!L5005,"n/a")</f>
        <v>6.1357290000000004</v>
      </c>
      <c r="J3853" s="79">
        <f>+IF(ISNUMBER(DATA!M5005),DATA!M5005,"n/a")</f>
        <v>0.14198</v>
      </c>
      <c r="K3853" s="89">
        <f>+IF(ISNUMBER(DATA!N5005),DATA!N5005,"n/a")</f>
        <v>5.9863819999999999</v>
      </c>
      <c r="L3853" s="79">
        <f>+IF(ISNUMBER(DATA!O5005),DATA!O5005,"n/a")</f>
        <v>0.10967300000000001</v>
      </c>
      <c r="M3853" s="68"/>
      <c r="N3853" s="68"/>
      <c r="O3853" s="68"/>
      <c r="P3853" s="68"/>
      <c r="Q3853" s="68"/>
      <c r="S3853" s="72"/>
      <c r="U3853" s="72"/>
      <c r="W3853" s="72"/>
      <c r="Y3853" s="72"/>
    </row>
    <row r="3854" spans="1:25" s="71" customFormat="1" x14ac:dyDescent="0.2">
      <c r="A3854" s="68" t="s">
        <v>28</v>
      </c>
      <c r="B3854" s="68" t="s">
        <v>24</v>
      </c>
      <c r="C3854" s="68" t="s">
        <v>10</v>
      </c>
      <c r="D3854" s="68" t="s">
        <v>300</v>
      </c>
      <c r="E3854" s="89">
        <f>+IF(ISNUMBER(DATA!H5006),DATA!H5006,"n/a")</f>
        <v>5.249587</v>
      </c>
      <c r="F3854" s="79">
        <f>+IF(ISNUMBER(DATA!I5006),DATA!I5006,"n/a")</f>
        <v>1.092303</v>
      </c>
      <c r="G3854" s="89">
        <f>+IF(ISNUMBER(DATA!J5006),DATA!J5006,"n/a")</f>
        <v>5.1717219999999999</v>
      </c>
      <c r="H3854" s="79">
        <f>+IF(ISNUMBER(DATA!K5006),DATA!K5006,"n/a")</f>
        <v>0.79701</v>
      </c>
      <c r="I3854" s="89">
        <f>+IF(ISNUMBER(DATA!L5006),DATA!L5006,"n/a")</f>
        <v>4.5149010000000001</v>
      </c>
      <c r="J3854" s="79">
        <f>+IF(ISNUMBER(DATA!M5006),DATA!M5006,"n/a")</f>
        <v>0.59560500000000005</v>
      </c>
      <c r="K3854" s="89">
        <f>+IF(ISNUMBER(DATA!N5006),DATA!N5006,"n/a")</f>
        <v>4.0686939999999998</v>
      </c>
      <c r="L3854" s="79">
        <f>+IF(ISNUMBER(DATA!O5006),DATA!O5006,"n/a")</f>
        <v>0.31935999999999998</v>
      </c>
      <c r="M3854" s="68"/>
      <c r="N3854" s="68"/>
      <c r="O3854" s="68"/>
      <c r="P3854" s="68"/>
      <c r="Q3854" s="68"/>
      <c r="S3854" s="72"/>
      <c r="U3854" s="72"/>
      <c r="W3854" s="72"/>
      <c r="Y3854" s="72"/>
    </row>
    <row r="3855" spans="1:25" s="71" customFormat="1" x14ac:dyDescent="0.2">
      <c r="A3855" s="68" t="s">
        <v>28</v>
      </c>
      <c r="B3855" s="68" t="s">
        <v>24</v>
      </c>
      <c r="C3855" s="68" t="s">
        <v>10</v>
      </c>
      <c r="D3855" s="68" t="s">
        <v>301</v>
      </c>
      <c r="E3855" s="89">
        <f>+IF(ISNUMBER(DATA!H5007),DATA!H5007,"n/a")</f>
        <v>7.7319060000000004</v>
      </c>
      <c r="F3855" s="79">
        <f>+IF(ISNUMBER(DATA!I5007),DATA!I5007,"n/a")</f>
        <v>-0.115388</v>
      </c>
      <c r="G3855" s="89">
        <f>+IF(ISNUMBER(DATA!J5007),DATA!J5007,"n/a")</f>
        <v>7.9413010000000002</v>
      </c>
      <c r="H3855" s="79">
        <f>+IF(ISNUMBER(DATA!K5007),DATA!K5007,"n/a")</f>
        <v>-8.0618999999999996E-2</v>
      </c>
      <c r="I3855" s="89">
        <f>+IF(ISNUMBER(DATA!L5007),DATA!L5007,"n/a")</f>
        <v>8.2375559999999997</v>
      </c>
      <c r="J3855" s="79">
        <f>+IF(ISNUMBER(DATA!M5007),DATA!M5007,"n/a")</f>
        <v>-4.4958999999999999E-2</v>
      </c>
      <c r="K3855" s="89">
        <f>+IF(ISNUMBER(DATA!N5007),DATA!N5007,"n/a")</f>
        <v>8.4419760000000004</v>
      </c>
      <c r="L3855" s="79">
        <f>+IF(ISNUMBER(DATA!O5007),DATA!O5007,"n/a")</f>
        <v>-1.6114E-2</v>
      </c>
      <c r="M3855" s="68"/>
      <c r="N3855" s="68"/>
      <c r="O3855" s="68"/>
      <c r="P3855" s="68"/>
      <c r="Q3855" s="68"/>
      <c r="S3855" s="72"/>
      <c r="U3855" s="72"/>
      <c r="W3855" s="72"/>
      <c r="Y3855" s="72"/>
    </row>
    <row r="3856" spans="1:25" s="71" customFormat="1" x14ac:dyDescent="0.2">
      <c r="A3856" s="68" t="s">
        <v>28</v>
      </c>
      <c r="B3856" s="68" t="s">
        <v>24</v>
      </c>
      <c r="C3856" s="68" t="s">
        <v>10</v>
      </c>
      <c r="D3856" s="68" t="s">
        <v>302</v>
      </c>
      <c r="E3856" s="89">
        <f>+IF(ISNUMBER(DATA!H5008),DATA!H5008,"n/a")</f>
        <v>7.6724889999999997</v>
      </c>
      <c r="F3856" s="79">
        <f>+IF(ISNUMBER(DATA!I5008),DATA!I5008,"n/a")</f>
        <v>0.10831300000000001</v>
      </c>
      <c r="G3856" s="89">
        <f>+IF(ISNUMBER(DATA!J5008),DATA!J5008,"n/a")</f>
        <v>7.3250510000000002</v>
      </c>
      <c r="H3856" s="79">
        <f>+IF(ISNUMBER(DATA!K5008),DATA!K5008,"n/a")</f>
        <v>2.9083999999999999E-2</v>
      </c>
      <c r="I3856" s="89">
        <f>+IF(ISNUMBER(DATA!L5008),DATA!L5008,"n/a")</f>
        <v>7.0376539999999999</v>
      </c>
      <c r="J3856" s="79">
        <f>+IF(ISNUMBER(DATA!M5008),DATA!M5008,"n/a")</f>
        <v>5.1190000000000003E-3</v>
      </c>
      <c r="K3856" s="89">
        <f>+IF(ISNUMBER(DATA!N5008),DATA!N5008,"n/a")</f>
        <v>7.0400010000000002</v>
      </c>
      <c r="L3856" s="79">
        <f>+IF(ISNUMBER(DATA!O5008),DATA!O5008,"n/a")</f>
        <v>-1.1816E-2</v>
      </c>
      <c r="M3856" s="68"/>
      <c r="N3856" s="68"/>
      <c r="O3856" s="68"/>
      <c r="P3856" s="68"/>
      <c r="Q3856" s="68"/>
      <c r="S3856" s="72"/>
      <c r="U3856" s="72"/>
      <c r="W3856" s="72"/>
      <c r="Y3856" s="72"/>
    </row>
    <row r="3857" spans="1:25" s="71" customFormat="1" x14ac:dyDescent="0.2">
      <c r="A3857" s="68" t="s">
        <v>28</v>
      </c>
      <c r="B3857" s="68" t="s">
        <v>24</v>
      </c>
      <c r="C3857" s="68" t="s">
        <v>10</v>
      </c>
      <c r="D3857" s="68" t="s">
        <v>303</v>
      </c>
      <c r="E3857" s="89">
        <f>+IF(ISNUMBER(DATA!H5009),DATA!H5009,"n/a")</f>
        <v>6.6315169999999997</v>
      </c>
      <c r="F3857" s="79">
        <f>+IF(ISNUMBER(DATA!I5009),DATA!I5009,"n/a")</f>
        <v>-0.105402</v>
      </c>
      <c r="G3857" s="89">
        <f>+IF(ISNUMBER(DATA!J5009),DATA!J5009,"n/a")</f>
        <v>6.5908990000000003</v>
      </c>
      <c r="H3857" s="79">
        <f>+IF(ISNUMBER(DATA!K5009),DATA!K5009,"n/a")</f>
        <v>-0.12295300000000001</v>
      </c>
      <c r="I3857" s="89">
        <f>+IF(ISNUMBER(DATA!L5009),DATA!L5009,"n/a")</f>
        <v>6.4907550000000001</v>
      </c>
      <c r="J3857" s="79">
        <f>+IF(ISNUMBER(DATA!M5009),DATA!M5009,"n/a")</f>
        <v>-0.127137</v>
      </c>
      <c r="K3857" s="89">
        <f>+IF(ISNUMBER(DATA!N5009),DATA!N5009,"n/a")</f>
        <v>6.7490730000000001</v>
      </c>
      <c r="L3857" s="79">
        <f>+IF(ISNUMBER(DATA!O5009),DATA!O5009,"n/a")</f>
        <v>-8.7292999999999996E-2</v>
      </c>
      <c r="M3857" s="68"/>
      <c r="N3857" s="68"/>
      <c r="O3857" s="68"/>
      <c r="P3857" s="68"/>
      <c r="Q3857" s="68"/>
      <c r="S3857" s="72"/>
      <c r="U3857" s="72"/>
      <c r="W3857" s="72"/>
      <c r="Y3857" s="72"/>
    </row>
    <row r="3858" spans="1:25" s="71" customFormat="1" x14ac:dyDescent="0.2">
      <c r="A3858" s="68" t="s">
        <v>28</v>
      </c>
      <c r="B3858" s="68" t="s">
        <v>24</v>
      </c>
      <c r="C3858" s="68" t="s">
        <v>10</v>
      </c>
      <c r="D3858" s="68" t="s">
        <v>304</v>
      </c>
      <c r="E3858" s="89">
        <f>+IF(ISNUMBER(DATA!H5010),DATA!H5010,"n/a")</f>
        <v>8.4181399999999993</v>
      </c>
      <c r="F3858" s="79">
        <f>+IF(ISNUMBER(DATA!I5010),DATA!I5010,"n/a")</f>
        <v>7.1978E-2</v>
      </c>
      <c r="G3858" s="89">
        <f>+IF(ISNUMBER(DATA!J5010),DATA!J5010,"n/a")</f>
        <v>8.1459689999999991</v>
      </c>
      <c r="H3858" s="79">
        <f>+IF(ISNUMBER(DATA!K5010),DATA!K5010,"n/a")</f>
        <v>3.8986E-2</v>
      </c>
      <c r="I3858" s="89">
        <f>+IF(ISNUMBER(DATA!L5010),DATA!L5010,"n/a")</f>
        <v>8.0367979999999992</v>
      </c>
      <c r="J3858" s="79">
        <f>+IF(ISNUMBER(DATA!M5010),DATA!M5010,"n/a")</f>
        <v>2.1226999999999999E-2</v>
      </c>
      <c r="K3858" s="89">
        <f>+IF(ISNUMBER(DATA!N5010),DATA!N5010,"n/a")</f>
        <v>7.8507350000000002</v>
      </c>
      <c r="L3858" s="79">
        <f>+IF(ISNUMBER(DATA!O5010),DATA!O5010,"n/a")</f>
        <v>-9.0369999999999999E-3</v>
      </c>
      <c r="M3858" s="68"/>
      <c r="N3858" s="68"/>
      <c r="O3858" s="68"/>
      <c r="P3858" s="68"/>
      <c r="Q3858" s="68"/>
      <c r="S3858" s="72"/>
      <c r="U3858" s="72"/>
      <c r="W3858" s="72"/>
      <c r="Y3858" s="72"/>
    </row>
    <row r="3859" spans="1:25" s="71" customFormat="1" x14ac:dyDescent="0.2">
      <c r="A3859" s="68" t="s">
        <v>28</v>
      </c>
      <c r="B3859" s="68" t="s">
        <v>24</v>
      </c>
      <c r="C3859" s="68" t="s">
        <v>10</v>
      </c>
      <c r="D3859" s="68" t="s">
        <v>305</v>
      </c>
      <c r="E3859" s="89">
        <f>+IF(ISNUMBER(DATA!H5011),DATA!H5011,"n/a")</f>
        <v>4.1840200000000003</v>
      </c>
      <c r="F3859" s="79">
        <f>+IF(ISNUMBER(DATA!I5011),DATA!I5011,"n/a")</f>
        <v>-0.437753</v>
      </c>
      <c r="G3859" s="89">
        <f>+IF(ISNUMBER(DATA!J5011),DATA!J5011,"n/a")</f>
        <v>4.2727329999999997</v>
      </c>
      <c r="H3859" s="79">
        <f>+IF(ISNUMBER(DATA!K5011),DATA!K5011,"n/a")</f>
        <v>-0.41167500000000001</v>
      </c>
      <c r="I3859" s="89">
        <f>+IF(ISNUMBER(DATA!L5011),DATA!L5011,"n/a")</f>
        <v>4.3620840000000003</v>
      </c>
      <c r="J3859" s="79">
        <f>+IF(ISNUMBER(DATA!M5011),DATA!M5011,"n/a")</f>
        <v>-0.40573500000000001</v>
      </c>
      <c r="K3859" s="89">
        <f>+IF(ISNUMBER(DATA!N5011),DATA!N5011,"n/a")</f>
        <v>4.9312670000000001</v>
      </c>
      <c r="L3859" s="79">
        <f>+IF(ISNUMBER(DATA!O5011),DATA!O5011,"n/a")</f>
        <v>-0.31852000000000003</v>
      </c>
      <c r="M3859" s="68"/>
      <c r="N3859" s="68"/>
      <c r="O3859" s="68"/>
      <c r="P3859" s="68"/>
      <c r="Q3859" s="68"/>
      <c r="S3859" s="72"/>
      <c r="U3859" s="72"/>
      <c r="W3859" s="72"/>
      <c r="Y3859" s="72"/>
    </row>
    <row r="3860" spans="1:25" s="71" customFormat="1" x14ac:dyDescent="0.2">
      <c r="A3860" s="68" t="s">
        <v>28</v>
      </c>
      <c r="B3860" s="68" t="s">
        <v>24</v>
      </c>
      <c r="C3860" s="68" t="s">
        <v>10</v>
      </c>
      <c r="D3860" s="68" t="s">
        <v>306</v>
      </c>
      <c r="E3860" s="89">
        <f>+IF(ISNUMBER(DATA!H5012),DATA!H5012,"n/a")</f>
        <v>2.7713749999999999</v>
      </c>
      <c r="F3860" s="79">
        <f>+IF(ISNUMBER(DATA!I5012),DATA!I5012,"n/a")</f>
        <v>-0.10051599999999999</v>
      </c>
      <c r="G3860" s="89">
        <f>+IF(ISNUMBER(DATA!J5012),DATA!J5012,"n/a")</f>
        <v>2.69346</v>
      </c>
      <c r="H3860" s="79">
        <f>+IF(ISNUMBER(DATA!K5012),DATA!K5012,"n/a")</f>
        <v>-0.12013600000000001</v>
      </c>
      <c r="I3860" s="89">
        <f>+IF(ISNUMBER(DATA!L5012),DATA!L5012,"n/a")</f>
        <v>2.7012749999999999</v>
      </c>
      <c r="J3860" s="79">
        <f>+IF(ISNUMBER(DATA!M5012),DATA!M5012,"n/a")</f>
        <v>-3.4367000000000002E-2</v>
      </c>
      <c r="K3860" s="89">
        <f>+IF(ISNUMBER(DATA!N5012),DATA!N5012,"n/a")</f>
        <v>2.9081169999999998</v>
      </c>
      <c r="L3860" s="79">
        <f>+IF(ISNUMBER(DATA!O5012),DATA!O5012,"n/a")</f>
        <v>9.5246999999999998E-2</v>
      </c>
      <c r="M3860" s="68"/>
      <c r="N3860" s="68"/>
      <c r="O3860" s="68"/>
      <c r="P3860" s="68"/>
      <c r="Q3860" s="68"/>
      <c r="S3860" s="72"/>
      <c r="U3860" s="72"/>
      <c r="W3860" s="72"/>
      <c r="Y3860" s="72"/>
    </row>
    <row r="3861" spans="1:25" s="71" customFormat="1" x14ac:dyDescent="0.2">
      <c r="A3861" s="68" t="s">
        <v>28</v>
      </c>
      <c r="B3861" s="68" t="s">
        <v>24</v>
      </c>
      <c r="C3861" s="68" t="s">
        <v>10</v>
      </c>
      <c r="D3861" s="68" t="s">
        <v>307</v>
      </c>
      <c r="E3861" s="89">
        <f>+IF(ISNUMBER(DATA!H5013),DATA!H5013,"n/a")</f>
        <v>5.7816809999999998</v>
      </c>
      <c r="F3861" s="79">
        <f>+IF(ISNUMBER(DATA!I5013),DATA!I5013,"n/a")</f>
        <v>-6.5291000000000002E-2</v>
      </c>
      <c r="G3861" s="89">
        <f>+IF(ISNUMBER(DATA!J5013),DATA!J5013,"n/a")</f>
        <v>5.4881279999999997</v>
      </c>
      <c r="H3861" s="79">
        <f>+IF(ISNUMBER(DATA!K5013),DATA!K5013,"n/a")</f>
        <v>-7.8387999999999999E-2</v>
      </c>
      <c r="I3861" s="89">
        <f>+IF(ISNUMBER(DATA!L5013),DATA!L5013,"n/a")</f>
        <v>5.6316560000000004</v>
      </c>
      <c r="J3861" s="79">
        <f>+IF(ISNUMBER(DATA!M5013),DATA!M5013,"n/a")</f>
        <v>-4.9938000000000003E-2</v>
      </c>
      <c r="K3861" s="89">
        <f>+IF(ISNUMBER(DATA!N5013),DATA!N5013,"n/a")</f>
        <v>5.6835800000000001</v>
      </c>
      <c r="L3861" s="79">
        <f>+IF(ISNUMBER(DATA!O5013),DATA!O5013,"n/a")</f>
        <v>-3.9442999999999999E-2</v>
      </c>
      <c r="M3861" s="68"/>
      <c r="N3861" s="68"/>
      <c r="O3861" s="68"/>
      <c r="P3861" s="68"/>
      <c r="Q3861" s="68"/>
      <c r="S3861" s="72"/>
      <c r="U3861" s="72"/>
      <c r="W3861" s="72"/>
      <c r="Y3861" s="72"/>
    </row>
    <row r="3862" spans="1:25" s="71" customFormat="1" x14ac:dyDescent="0.2">
      <c r="A3862" s="68" t="s">
        <v>28</v>
      </c>
      <c r="B3862" s="68" t="s">
        <v>24</v>
      </c>
      <c r="C3862" s="68" t="s">
        <v>10</v>
      </c>
      <c r="D3862" s="68" t="s">
        <v>308</v>
      </c>
      <c r="E3862" s="89">
        <f>+IF(ISNUMBER(DATA!H5014),DATA!H5014,"n/a")</f>
        <v>6.8170450000000002</v>
      </c>
      <c r="F3862" s="79">
        <f>+IF(ISNUMBER(DATA!I5014),DATA!I5014,"n/a")</f>
        <v>0.52841400000000005</v>
      </c>
      <c r="G3862" s="89">
        <f>+IF(ISNUMBER(DATA!J5014),DATA!J5014,"n/a")</f>
        <v>6.7702460000000002</v>
      </c>
      <c r="H3862" s="79">
        <f>+IF(ISNUMBER(DATA!K5014),DATA!K5014,"n/a")</f>
        <v>0.47333599999999998</v>
      </c>
      <c r="I3862" s="89">
        <f>+IF(ISNUMBER(DATA!L5014),DATA!L5014,"n/a")</f>
        <v>6.6131200000000003</v>
      </c>
      <c r="J3862" s="79">
        <f>+IF(ISNUMBER(DATA!M5014),DATA!M5014,"n/a")</f>
        <v>0.474159</v>
      </c>
      <c r="K3862" s="89">
        <f>+IF(ISNUMBER(DATA!N5014),DATA!N5014,"n/a")</f>
        <v>5.9701300000000002</v>
      </c>
      <c r="L3862" s="79">
        <f>+IF(ISNUMBER(DATA!O5014),DATA!O5014,"n/a")</f>
        <v>0.34515400000000002</v>
      </c>
      <c r="M3862" s="68"/>
      <c r="N3862" s="68"/>
      <c r="O3862" s="68"/>
      <c r="P3862" s="68"/>
      <c r="Q3862" s="68"/>
      <c r="S3862" s="72"/>
      <c r="U3862" s="72"/>
      <c r="W3862" s="72"/>
      <c r="Y3862" s="72"/>
    </row>
    <row r="3863" spans="1:25" s="71" customFormat="1" x14ac:dyDescent="0.2">
      <c r="A3863" s="68" t="s">
        <v>28</v>
      </c>
      <c r="B3863" s="68" t="s">
        <v>24</v>
      </c>
      <c r="C3863" s="68" t="s">
        <v>10</v>
      </c>
      <c r="D3863" s="68" t="s">
        <v>309</v>
      </c>
      <c r="E3863" s="89">
        <f>+IF(ISNUMBER(DATA!H5015),DATA!H5015,"n/a")</f>
        <v>7.2362120000000001</v>
      </c>
      <c r="F3863" s="79">
        <f>+IF(ISNUMBER(DATA!I5015),DATA!I5015,"n/a")</f>
        <v>-0.181113</v>
      </c>
      <c r="G3863" s="89">
        <f>+IF(ISNUMBER(DATA!J5015),DATA!J5015,"n/a")</f>
        <v>7.3020329999999998</v>
      </c>
      <c r="H3863" s="79">
        <f>+IF(ISNUMBER(DATA!K5015),DATA!K5015,"n/a")</f>
        <v>-0.164718</v>
      </c>
      <c r="I3863" s="89">
        <f>+IF(ISNUMBER(DATA!L5015),DATA!L5015,"n/a")</f>
        <v>7.6276099999999998</v>
      </c>
      <c r="J3863" s="79">
        <f>+IF(ISNUMBER(DATA!M5015),DATA!M5015,"n/a")</f>
        <v>-0.106155</v>
      </c>
      <c r="K3863" s="89">
        <f>+IF(ISNUMBER(DATA!N5015),DATA!N5015,"n/a")</f>
        <v>8.0843939999999996</v>
      </c>
      <c r="L3863" s="79">
        <f>+IF(ISNUMBER(DATA!O5015),DATA!O5015,"n/a")</f>
        <v>-2.3230000000000001E-2</v>
      </c>
      <c r="M3863" s="68"/>
      <c r="N3863" s="68"/>
      <c r="O3863" s="68"/>
      <c r="P3863" s="68"/>
      <c r="Q3863" s="68"/>
      <c r="S3863" s="72"/>
      <c r="U3863" s="72"/>
      <c r="W3863" s="72"/>
      <c r="Y3863" s="72"/>
    </row>
    <row r="3864" spans="1:25" s="71" customFormat="1" x14ac:dyDescent="0.2">
      <c r="A3864" s="68" t="s">
        <v>28</v>
      </c>
      <c r="B3864" s="68" t="s">
        <v>24</v>
      </c>
      <c r="C3864" s="68" t="s">
        <v>10</v>
      </c>
      <c r="D3864" s="68" t="s">
        <v>310</v>
      </c>
      <c r="E3864" s="89">
        <f>+IF(ISNUMBER(DATA!H5016),DATA!H5016,"n/a")</f>
        <v>4.3498099999999997</v>
      </c>
      <c r="F3864" s="79">
        <f>+IF(ISNUMBER(DATA!I5016),DATA!I5016,"n/a")</f>
        <v>0.461895</v>
      </c>
      <c r="G3864" s="89">
        <f>+IF(ISNUMBER(DATA!J5016),DATA!J5016,"n/a")</f>
        <v>4.3187340000000001</v>
      </c>
      <c r="H3864" s="79">
        <f>+IF(ISNUMBER(DATA!K5016),DATA!K5016,"n/a")</f>
        <v>0.29146300000000003</v>
      </c>
      <c r="I3864" s="89">
        <f>+IF(ISNUMBER(DATA!L5016),DATA!L5016,"n/a")</f>
        <v>3.825704</v>
      </c>
      <c r="J3864" s="79">
        <f>+IF(ISNUMBER(DATA!M5016),DATA!M5016,"n/a")</f>
        <v>0.21515699999999999</v>
      </c>
      <c r="K3864" s="89">
        <f>+IF(ISNUMBER(DATA!N5016),DATA!N5016,"n/a")</f>
        <v>3.6133380000000002</v>
      </c>
      <c r="L3864" s="79">
        <f>+IF(ISNUMBER(DATA!O5016),DATA!O5016,"n/a")</f>
        <v>0.17596899999999999</v>
      </c>
      <c r="M3864" s="68"/>
      <c r="N3864" s="68"/>
      <c r="O3864" s="68"/>
      <c r="P3864" s="68"/>
      <c r="Q3864" s="68"/>
      <c r="S3864" s="72"/>
      <c r="U3864" s="72"/>
      <c r="W3864" s="72"/>
      <c r="Y3864" s="72"/>
    </row>
    <row r="3865" spans="1:25" s="71" customFormat="1" x14ac:dyDescent="0.2">
      <c r="A3865" s="68" t="s">
        <v>28</v>
      </c>
      <c r="B3865" s="68" t="s">
        <v>24</v>
      </c>
      <c r="C3865" s="68" t="s">
        <v>10</v>
      </c>
      <c r="D3865" s="68" t="s">
        <v>311</v>
      </c>
      <c r="E3865" s="89">
        <f>+IF(ISNUMBER(DATA!H5017),DATA!H5017,"n/a")</f>
        <v>3.7537340000000001</v>
      </c>
      <c r="F3865" s="79">
        <f>+IF(ISNUMBER(DATA!I5017),DATA!I5017,"n/a")</f>
        <v>-0.180258</v>
      </c>
      <c r="G3865" s="89">
        <f>+IF(ISNUMBER(DATA!J5017),DATA!J5017,"n/a")</f>
        <v>3.7535020000000001</v>
      </c>
      <c r="H3865" s="79">
        <f>+IF(ISNUMBER(DATA!K5017),DATA!K5017,"n/a")</f>
        <v>-4.9425999999999998E-2</v>
      </c>
      <c r="I3865" s="89">
        <f>+IF(ISNUMBER(DATA!L5017),DATA!L5017,"n/a")</f>
        <v>3.5868350000000002</v>
      </c>
      <c r="J3865" s="79">
        <f>+IF(ISNUMBER(DATA!M5017),DATA!M5017,"n/a")</f>
        <v>1.0619999999999999E-2</v>
      </c>
      <c r="K3865" s="89">
        <f>+IF(ISNUMBER(DATA!N5017),DATA!N5017,"n/a")</f>
        <v>3.5398320000000001</v>
      </c>
      <c r="L3865" s="79">
        <f>+IF(ISNUMBER(DATA!O5017),DATA!O5017,"n/a")</f>
        <v>7.7974000000000002E-2</v>
      </c>
      <c r="M3865" s="68"/>
      <c r="N3865" s="68"/>
      <c r="O3865" s="68"/>
      <c r="P3865" s="68"/>
      <c r="Q3865" s="68"/>
      <c r="S3865" s="72"/>
      <c r="U3865" s="72"/>
      <c r="W3865" s="72"/>
      <c r="Y3865" s="72"/>
    </row>
    <row r="3866" spans="1:25" s="71" customFormat="1" x14ac:dyDescent="0.2">
      <c r="A3866" s="68" t="s">
        <v>28</v>
      </c>
      <c r="B3866" s="68" t="s">
        <v>24</v>
      </c>
      <c r="C3866" s="68" t="s">
        <v>10</v>
      </c>
      <c r="D3866" s="68" t="s">
        <v>312</v>
      </c>
      <c r="E3866" s="89">
        <f>+IF(ISNUMBER(DATA!H5018),DATA!H5018,"n/a")</f>
        <v>2.4696370000000001</v>
      </c>
      <c r="F3866" s="79">
        <f>+IF(ISNUMBER(DATA!I5018),DATA!I5018,"n/a")</f>
        <v>0.27052199999999998</v>
      </c>
      <c r="G3866" s="89">
        <f>+IF(ISNUMBER(DATA!J5018),DATA!J5018,"n/a")</f>
        <v>2.2369379999999999</v>
      </c>
      <c r="H3866" s="79">
        <f>+IF(ISNUMBER(DATA!K5018),DATA!K5018,"n/a")</f>
        <v>0.11443200000000001</v>
      </c>
      <c r="I3866" s="89">
        <f>+IF(ISNUMBER(DATA!L5018),DATA!L5018,"n/a")</f>
        <v>2.2022460000000001</v>
      </c>
      <c r="J3866" s="79">
        <f>+IF(ISNUMBER(DATA!M5018),DATA!M5018,"n/a")</f>
        <v>5.8201000000000003E-2</v>
      </c>
      <c r="K3866" s="89">
        <f>+IF(ISNUMBER(DATA!N5018),DATA!N5018,"n/a")</f>
        <v>2.145089</v>
      </c>
      <c r="L3866" s="79">
        <f>+IF(ISNUMBER(DATA!O5018),DATA!O5018,"n/a")</f>
        <v>-0.29078799999999999</v>
      </c>
      <c r="M3866" s="68"/>
      <c r="N3866" s="68"/>
      <c r="O3866" s="68"/>
      <c r="P3866" s="68"/>
      <c r="Q3866" s="68"/>
      <c r="S3866" s="72"/>
      <c r="U3866" s="72"/>
      <c r="W3866" s="72"/>
      <c r="Y3866" s="72"/>
    </row>
    <row r="3867" spans="1:25" s="71" customFormat="1" x14ac:dyDescent="0.2">
      <c r="A3867" s="68" t="s">
        <v>28</v>
      </c>
      <c r="B3867" s="68" t="s">
        <v>24</v>
      </c>
      <c r="C3867" s="68" t="s">
        <v>10</v>
      </c>
      <c r="D3867" s="68" t="s">
        <v>313</v>
      </c>
      <c r="E3867" s="89">
        <f>+IF(ISNUMBER(DATA!H5019),DATA!H5019,"n/a")</f>
        <v>6.9206149999999997</v>
      </c>
      <c r="F3867" s="79">
        <f>+IF(ISNUMBER(DATA!I5019),DATA!I5019,"n/a")</f>
        <v>-7.7114000000000002E-2</v>
      </c>
      <c r="G3867" s="89">
        <f>+IF(ISNUMBER(DATA!J5019),DATA!J5019,"n/a")</f>
        <v>6.8010719999999996</v>
      </c>
      <c r="H3867" s="79">
        <f>+IF(ISNUMBER(DATA!K5019),DATA!K5019,"n/a")</f>
        <v>-7.3402999999999996E-2</v>
      </c>
      <c r="I3867" s="89">
        <f>+IF(ISNUMBER(DATA!L5019),DATA!L5019,"n/a")</f>
        <v>6.786721</v>
      </c>
      <c r="J3867" s="79">
        <f>+IF(ISNUMBER(DATA!M5019),DATA!M5019,"n/a")</f>
        <v>-6.9487999999999994E-2</v>
      </c>
      <c r="K3867" s="89">
        <f>+IF(ISNUMBER(DATA!N5019),DATA!N5019,"n/a")</f>
        <v>6.8575809999999997</v>
      </c>
      <c r="L3867" s="79">
        <f>+IF(ISNUMBER(DATA!O5019),DATA!O5019,"n/a")</f>
        <v>-7.2440000000000004E-2</v>
      </c>
      <c r="M3867" s="68"/>
      <c r="N3867" s="68"/>
      <c r="O3867" s="68"/>
      <c r="P3867" s="68"/>
      <c r="Q3867" s="68"/>
      <c r="S3867" s="72"/>
      <c r="U3867" s="72"/>
      <c r="W3867" s="72"/>
      <c r="Y3867" s="72"/>
    </row>
    <row r="3868" spans="1:25" s="71" customFormat="1" x14ac:dyDescent="0.2">
      <c r="A3868" s="68" t="s">
        <v>28</v>
      </c>
      <c r="B3868" s="68" t="s">
        <v>24</v>
      </c>
      <c r="C3868" s="68" t="s">
        <v>10</v>
      </c>
      <c r="D3868" s="68" t="s">
        <v>314</v>
      </c>
      <c r="E3868" s="89">
        <f>+IF(ISNUMBER(DATA!H5020),DATA!H5020,"n/a")</f>
        <v>6.4465779999999997</v>
      </c>
      <c r="F3868" s="79">
        <f>+IF(ISNUMBER(DATA!I5020),DATA!I5020,"n/a")</f>
        <v>5.0699000000000001E-2</v>
      </c>
      <c r="G3868" s="89">
        <f>+IF(ISNUMBER(DATA!J5020),DATA!J5020,"n/a")</f>
        <v>6.3730479999999998</v>
      </c>
      <c r="H3868" s="79">
        <f>+IF(ISNUMBER(DATA!K5020),DATA!K5020,"n/a")</f>
        <v>5.2802000000000002E-2</v>
      </c>
      <c r="I3868" s="89">
        <f>+IF(ISNUMBER(DATA!L5020),DATA!L5020,"n/a")</f>
        <v>6.4514209999999999</v>
      </c>
      <c r="J3868" s="79">
        <f>+IF(ISNUMBER(DATA!M5020),DATA!M5020,"n/a")</f>
        <v>7.0209999999999995E-2</v>
      </c>
      <c r="K3868" s="89">
        <f>+IF(ISNUMBER(DATA!N5020),DATA!N5020,"n/a")</f>
        <v>6.3313730000000001</v>
      </c>
      <c r="L3868" s="79">
        <f>+IF(ISNUMBER(DATA!O5020),DATA!O5020,"n/a")</f>
        <v>4.3232E-2</v>
      </c>
      <c r="M3868" s="68"/>
      <c r="N3868" s="68"/>
      <c r="O3868" s="68"/>
      <c r="P3868" s="68"/>
      <c r="Q3868" s="68"/>
      <c r="S3868" s="72"/>
      <c r="U3868" s="72"/>
      <c r="W3868" s="72"/>
      <c r="Y3868" s="72"/>
    </row>
    <row r="3869" spans="1:25" s="71" customFormat="1" x14ac:dyDescent="0.2">
      <c r="A3869" s="68" t="s">
        <v>28</v>
      </c>
      <c r="B3869" s="68" t="s">
        <v>24</v>
      </c>
      <c r="C3869" s="68" t="s">
        <v>10</v>
      </c>
      <c r="D3869" s="68" t="s">
        <v>315</v>
      </c>
      <c r="E3869" s="89">
        <f>+IF(ISNUMBER(DATA!H5021),DATA!H5021,"n/a")</f>
        <v>5.7171450000000004</v>
      </c>
      <c r="F3869" s="79">
        <f>+IF(ISNUMBER(DATA!I5021),DATA!I5021,"n/a")</f>
        <v>-0.100485</v>
      </c>
      <c r="G3869" s="89">
        <f>+IF(ISNUMBER(DATA!J5021),DATA!J5021,"n/a")</f>
        <v>5.6712619999999996</v>
      </c>
      <c r="H3869" s="79">
        <f>+IF(ISNUMBER(DATA!K5021),DATA!K5021,"n/a")</f>
        <v>-0.102241</v>
      </c>
      <c r="I3869" s="89">
        <f>+IF(ISNUMBER(DATA!L5021),DATA!L5021,"n/a")</f>
        <v>5.6478320000000002</v>
      </c>
      <c r="J3869" s="79">
        <f>+IF(ISNUMBER(DATA!M5021),DATA!M5021,"n/a")</f>
        <v>-7.5361999999999998E-2</v>
      </c>
      <c r="K3869" s="89">
        <f>+IF(ISNUMBER(DATA!N5021),DATA!N5021,"n/a")</f>
        <v>5.6735629999999997</v>
      </c>
      <c r="L3869" s="79">
        <f>+IF(ISNUMBER(DATA!O5021),DATA!O5021,"n/a")</f>
        <v>-7.6311000000000004E-2</v>
      </c>
      <c r="M3869" s="68"/>
      <c r="N3869" s="68"/>
      <c r="O3869" s="68"/>
      <c r="P3869" s="68"/>
      <c r="Q3869" s="68"/>
      <c r="S3869" s="72"/>
      <c r="U3869" s="72"/>
      <c r="W3869" s="72"/>
      <c r="Y3869" s="72"/>
    </row>
    <row r="3870" spans="1:25" s="71" customFormat="1" x14ac:dyDescent="0.2">
      <c r="A3870" s="68" t="s">
        <v>28</v>
      </c>
      <c r="B3870" s="68" t="s">
        <v>24</v>
      </c>
      <c r="C3870" s="68" t="s">
        <v>10</v>
      </c>
      <c r="D3870" s="68" t="s">
        <v>316</v>
      </c>
      <c r="E3870" s="89">
        <f>+IF(ISNUMBER(DATA!H5022),DATA!H5022,"n/a")</f>
        <v>6.4665879999999998</v>
      </c>
      <c r="F3870" s="79">
        <f>+IF(ISNUMBER(DATA!I5022),DATA!I5022,"n/a")</f>
        <v>-5.9237999999999999E-2</v>
      </c>
      <c r="G3870" s="89">
        <f>+IF(ISNUMBER(DATA!J5022),DATA!J5022,"n/a")</f>
        <v>6.4575750000000003</v>
      </c>
      <c r="H3870" s="79">
        <f>+IF(ISNUMBER(DATA!K5022),DATA!K5022,"n/a")</f>
        <v>-7.0141999999999996E-2</v>
      </c>
      <c r="I3870" s="89">
        <f>+IF(ISNUMBER(DATA!L5022),DATA!L5022,"n/a")</f>
        <v>6.3256839999999999</v>
      </c>
      <c r="J3870" s="79">
        <f>+IF(ISNUMBER(DATA!M5022),DATA!M5022,"n/a")</f>
        <v>-6.5171000000000007E-2</v>
      </c>
      <c r="K3870" s="89">
        <f>+IF(ISNUMBER(DATA!N5022),DATA!N5022,"n/a")</f>
        <v>6.2587479999999998</v>
      </c>
      <c r="L3870" s="79">
        <f>+IF(ISNUMBER(DATA!O5022),DATA!O5022,"n/a")</f>
        <v>-6.9364999999999996E-2</v>
      </c>
      <c r="M3870" s="68"/>
      <c r="N3870" s="68"/>
      <c r="O3870" s="68"/>
      <c r="P3870" s="68"/>
      <c r="Q3870" s="68"/>
      <c r="S3870" s="72"/>
      <c r="U3870" s="72"/>
      <c r="W3870" s="72"/>
      <c r="Y3870" s="72"/>
    </row>
    <row r="3871" spans="1:25" s="71" customFormat="1" x14ac:dyDescent="0.2">
      <c r="A3871" s="68" t="s">
        <v>28</v>
      </c>
      <c r="B3871" s="68" t="s">
        <v>24</v>
      </c>
      <c r="C3871" s="68" t="s">
        <v>10</v>
      </c>
      <c r="D3871" s="68" t="s">
        <v>317</v>
      </c>
      <c r="E3871" s="89">
        <f>+IF(ISNUMBER(DATA!H5023),DATA!H5023,"n/a")</f>
        <v>6.6763560000000002</v>
      </c>
      <c r="F3871" s="79">
        <f>+IF(ISNUMBER(DATA!I5023),DATA!I5023,"n/a")</f>
        <v>9.1291999999999998E-2</v>
      </c>
      <c r="G3871" s="89">
        <f>+IF(ISNUMBER(DATA!J5023),DATA!J5023,"n/a")</f>
        <v>6.6691520000000004</v>
      </c>
      <c r="H3871" s="79">
        <f>+IF(ISNUMBER(DATA!K5023),DATA!K5023,"n/a")</f>
        <v>6.5071000000000004E-2</v>
      </c>
      <c r="I3871" s="89">
        <f>+IF(ISNUMBER(DATA!L5023),DATA!L5023,"n/a")</f>
        <v>6.3659800000000004</v>
      </c>
      <c r="J3871" s="79">
        <f>+IF(ISNUMBER(DATA!M5023),DATA!M5023,"n/a")</f>
        <v>3.7007999999999999E-2</v>
      </c>
      <c r="K3871" s="89">
        <f>+IF(ISNUMBER(DATA!N5023),DATA!N5023,"n/a")</f>
        <v>6.124536</v>
      </c>
      <c r="L3871" s="79">
        <f>+IF(ISNUMBER(DATA!O5023),DATA!O5023,"n/a")</f>
        <v>-1.2784E-2</v>
      </c>
      <c r="M3871" s="68"/>
      <c r="N3871" s="68"/>
      <c r="O3871" s="68"/>
      <c r="P3871" s="68"/>
      <c r="Q3871" s="68"/>
      <c r="S3871" s="72"/>
      <c r="U3871" s="72"/>
      <c r="W3871" s="72"/>
      <c r="Y3871" s="72"/>
    </row>
    <row r="3872" spans="1:25" s="71" customFormat="1" x14ac:dyDescent="0.2">
      <c r="A3872" s="68" t="s">
        <v>28</v>
      </c>
      <c r="B3872" s="68" t="s">
        <v>24</v>
      </c>
      <c r="C3872" s="68" t="s">
        <v>10</v>
      </c>
      <c r="D3872" s="68" t="s">
        <v>318</v>
      </c>
      <c r="E3872" s="89">
        <f>+IF(ISNUMBER(DATA!H5024),DATA!H5024,"n/a")</f>
        <v>6.2579500000000001</v>
      </c>
      <c r="F3872" s="79">
        <f>+IF(ISNUMBER(DATA!I5024),DATA!I5024,"n/a")</f>
        <v>0.17204</v>
      </c>
      <c r="G3872" s="89">
        <f>+IF(ISNUMBER(DATA!J5024),DATA!J5024,"n/a")</f>
        <v>6.1490119999999999</v>
      </c>
      <c r="H3872" s="79">
        <f>+IF(ISNUMBER(DATA!K5024),DATA!K5024,"n/a")</f>
        <v>0.19036900000000001</v>
      </c>
      <c r="I3872" s="89">
        <f>+IF(ISNUMBER(DATA!L5024),DATA!L5024,"n/a")</f>
        <v>6.1374069999999996</v>
      </c>
      <c r="J3872" s="79">
        <f>+IF(ISNUMBER(DATA!M5024),DATA!M5024,"n/a")</f>
        <v>0.225912</v>
      </c>
      <c r="K3872" s="89">
        <f>+IF(ISNUMBER(DATA!N5024),DATA!N5024,"n/a")</f>
        <v>5.8374750000000004</v>
      </c>
      <c r="L3872" s="79">
        <f>+IF(ISNUMBER(DATA!O5024),DATA!O5024,"n/a")</f>
        <v>0.16125400000000001</v>
      </c>
      <c r="M3872" s="68"/>
      <c r="N3872" s="68"/>
      <c r="O3872" s="68"/>
      <c r="P3872" s="68"/>
      <c r="Q3872" s="68"/>
      <c r="S3872" s="72"/>
      <c r="U3872" s="72"/>
      <c r="W3872" s="72"/>
      <c r="Y3872" s="72"/>
    </row>
    <row r="3873" spans="1:25" s="71" customFormat="1" x14ac:dyDescent="0.2">
      <c r="A3873" s="68" t="s">
        <v>28</v>
      </c>
      <c r="B3873" s="68" t="s">
        <v>24</v>
      </c>
      <c r="C3873" s="68" t="s">
        <v>10</v>
      </c>
      <c r="D3873" s="68" t="s">
        <v>319</v>
      </c>
      <c r="E3873" s="89">
        <f>+IF(ISNUMBER(DATA!H5025),DATA!H5025,"n/a")</f>
        <v>7.1465750000000003</v>
      </c>
      <c r="F3873" s="79">
        <f>+IF(ISNUMBER(DATA!I5025),DATA!I5025,"n/a")</f>
        <v>0.181255</v>
      </c>
      <c r="G3873" s="89">
        <f>+IF(ISNUMBER(DATA!J5025),DATA!J5025,"n/a")</f>
        <v>7.1358139999999999</v>
      </c>
      <c r="H3873" s="79">
        <f>+IF(ISNUMBER(DATA!K5025),DATA!K5025,"n/a")</f>
        <v>0.13661799999999999</v>
      </c>
      <c r="I3873" s="89">
        <f>+IF(ISNUMBER(DATA!L5025),DATA!L5025,"n/a")</f>
        <v>7.0909599999999999</v>
      </c>
      <c r="J3873" s="79">
        <f>+IF(ISNUMBER(DATA!M5025),DATA!M5025,"n/a")</f>
        <v>0.128971</v>
      </c>
      <c r="K3873" s="89">
        <f>+IF(ISNUMBER(DATA!N5025),DATA!N5025,"n/a")</f>
        <v>6.8522460000000001</v>
      </c>
      <c r="L3873" s="79">
        <f>+IF(ISNUMBER(DATA!O5025),DATA!O5025,"n/a")</f>
        <v>0.114053</v>
      </c>
      <c r="M3873" s="68"/>
      <c r="N3873" s="68"/>
      <c r="O3873" s="68"/>
      <c r="P3873" s="68"/>
      <c r="Q3873" s="68"/>
      <c r="S3873" s="72"/>
      <c r="U3873" s="72"/>
      <c r="W3873" s="72"/>
      <c r="Y3873" s="72"/>
    </row>
    <row r="3874" spans="1:25" s="71" customFormat="1" x14ac:dyDescent="0.2">
      <c r="A3874" s="68" t="s">
        <v>28</v>
      </c>
      <c r="B3874" s="68" t="s">
        <v>24</v>
      </c>
      <c r="C3874" s="68" t="s">
        <v>10</v>
      </c>
      <c r="D3874" s="68" t="s">
        <v>320</v>
      </c>
      <c r="E3874" s="89">
        <f>+IF(ISNUMBER(DATA!H5026),DATA!H5026,"n/a")</f>
        <v>5.0103390000000001</v>
      </c>
      <c r="F3874" s="79">
        <f>+IF(ISNUMBER(DATA!I5026),DATA!I5026,"n/a")</f>
        <v>2.946E-2</v>
      </c>
      <c r="G3874" s="89">
        <f>+IF(ISNUMBER(DATA!J5026),DATA!J5026,"n/a")</f>
        <v>5.1498720000000002</v>
      </c>
      <c r="H3874" s="79">
        <f>+IF(ISNUMBER(DATA!K5026),DATA!K5026,"n/a")</f>
        <v>8.0588999999999994E-2</v>
      </c>
      <c r="I3874" s="89">
        <f>+IF(ISNUMBER(DATA!L5026),DATA!L5026,"n/a")</f>
        <v>5.2653559999999997</v>
      </c>
      <c r="J3874" s="79">
        <f>+IF(ISNUMBER(DATA!M5026),DATA!M5026,"n/a")</f>
        <v>0.110552</v>
      </c>
      <c r="K3874" s="89">
        <f>+IF(ISNUMBER(DATA!N5026),DATA!N5026,"n/a")</f>
        <v>5.1848029999999996</v>
      </c>
      <c r="L3874" s="79">
        <f>+IF(ISNUMBER(DATA!O5026),DATA!O5026,"n/a")</f>
        <v>9.0717999999999993E-2</v>
      </c>
      <c r="M3874" s="68"/>
      <c r="N3874" s="68"/>
      <c r="O3874" s="68"/>
      <c r="P3874" s="68"/>
      <c r="Q3874" s="68"/>
      <c r="S3874" s="72"/>
      <c r="U3874" s="72"/>
      <c r="W3874" s="72"/>
      <c r="Y3874" s="72"/>
    </row>
    <row r="3875" spans="1:25" s="71" customFormat="1" x14ac:dyDescent="0.2">
      <c r="A3875" s="68" t="s">
        <v>28</v>
      </c>
      <c r="B3875" s="68" t="s">
        <v>24</v>
      </c>
      <c r="C3875" s="68" t="s">
        <v>10</v>
      </c>
      <c r="D3875" s="68" t="s">
        <v>321</v>
      </c>
      <c r="E3875" s="89">
        <f>+IF(ISNUMBER(DATA!H5027),DATA!H5027,"n/a")</f>
        <v>7.2543160000000002</v>
      </c>
      <c r="F3875" s="79">
        <f>+IF(ISNUMBER(DATA!I5027),DATA!I5027,"n/a")</f>
        <v>0.36826799999999998</v>
      </c>
      <c r="G3875" s="89">
        <f>+IF(ISNUMBER(DATA!J5027),DATA!J5027,"n/a")</f>
        <v>7.1785490000000003</v>
      </c>
      <c r="H3875" s="79">
        <f>+IF(ISNUMBER(DATA!K5027),DATA!K5027,"n/a")</f>
        <v>0.36379299999999998</v>
      </c>
      <c r="I3875" s="89">
        <f>+IF(ISNUMBER(DATA!L5027),DATA!L5027,"n/a")</f>
        <v>7.1804889999999997</v>
      </c>
      <c r="J3875" s="79">
        <f>+IF(ISNUMBER(DATA!M5027),DATA!M5027,"n/a")</f>
        <v>0.38434299999999999</v>
      </c>
      <c r="K3875" s="89">
        <f>+IF(ISNUMBER(DATA!N5027),DATA!N5027,"n/a")</f>
        <v>6.3779779999999997</v>
      </c>
      <c r="L3875" s="79">
        <f>+IF(ISNUMBER(DATA!O5027),DATA!O5027,"n/a")</f>
        <v>0.23829800000000001</v>
      </c>
      <c r="M3875" s="68"/>
      <c r="N3875" s="68"/>
      <c r="O3875" s="68"/>
      <c r="P3875" s="68"/>
      <c r="Q3875" s="68"/>
      <c r="S3875" s="72"/>
      <c r="U3875" s="72"/>
      <c r="W3875" s="72"/>
      <c r="Y3875" s="72"/>
    </row>
    <row r="3876" spans="1:25" s="71" customFormat="1" x14ac:dyDescent="0.2">
      <c r="A3876" s="68" t="s">
        <v>28</v>
      </c>
      <c r="B3876" s="68" t="s">
        <v>24</v>
      </c>
      <c r="C3876" s="68" t="s">
        <v>10</v>
      </c>
      <c r="D3876" s="68" t="s">
        <v>322</v>
      </c>
      <c r="E3876" s="89">
        <f>+IF(ISNUMBER(DATA!H5028),DATA!H5028,"n/a")</f>
        <v>6.9915669999999999</v>
      </c>
      <c r="F3876" s="79">
        <f>+IF(ISNUMBER(DATA!I5028),DATA!I5028,"n/a")</f>
        <v>6.4443E-2</v>
      </c>
      <c r="G3876" s="89">
        <f>+IF(ISNUMBER(DATA!J5028),DATA!J5028,"n/a")</f>
        <v>6.8477189999999997</v>
      </c>
      <c r="H3876" s="79">
        <f>+IF(ISNUMBER(DATA!K5028),DATA!K5028,"n/a")</f>
        <v>3.6554999999999997E-2</v>
      </c>
      <c r="I3876" s="89">
        <f>+IF(ISNUMBER(DATA!L5028),DATA!L5028,"n/a")</f>
        <v>6.8911930000000003</v>
      </c>
      <c r="J3876" s="79">
        <f>+IF(ISNUMBER(DATA!M5028),DATA!M5028,"n/a")</f>
        <v>4.3213000000000001E-2</v>
      </c>
      <c r="K3876" s="89">
        <f>+IF(ISNUMBER(DATA!N5028),DATA!N5028,"n/a")</f>
        <v>6.7514529999999997</v>
      </c>
      <c r="L3876" s="79">
        <f>+IF(ISNUMBER(DATA!O5028),DATA!O5028,"n/a")</f>
        <v>2.7191E-2</v>
      </c>
      <c r="M3876" s="68"/>
      <c r="N3876" s="68"/>
      <c r="O3876" s="68"/>
      <c r="P3876" s="68"/>
      <c r="Q3876" s="68"/>
      <c r="S3876" s="72"/>
      <c r="U3876" s="72"/>
      <c r="W3876" s="72"/>
      <c r="Y3876" s="72"/>
    </row>
    <row r="3877" spans="1:25" s="71" customFormat="1" x14ac:dyDescent="0.2">
      <c r="A3877" s="68" t="s">
        <v>28</v>
      </c>
      <c r="B3877" s="68" t="s">
        <v>24</v>
      </c>
      <c r="C3877" s="68" t="s">
        <v>10</v>
      </c>
      <c r="D3877" s="68" t="s">
        <v>323</v>
      </c>
      <c r="E3877" s="89">
        <f>+IF(ISNUMBER(DATA!H5029),DATA!H5029,"n/a")</f>
        <v>7.5997399999999997</v>
      </c>
      <c r="F3877" s="79">
        <f>+IF(ISNUMBER(DATA!I5029),DATA!I5029,"n/a")</f>
        <v>-4.6128000000000002E-2</v>
      </c>
      <c r="G3877" s="89">
        <f>+IF(ISNUMBER(DATA!J5029),DATA!J5029,"n/a")</f>
        <v>7.4535970000000002</v>
      </c>
      <c r="H3877" s="79">
        <f>+IF(ISNUMBER(DATA!K5029),DATA!K5029,"n/a")</f>
        <v>-5.3656000000000002E-2</v>
      </c>
      <c r="I3877" s="89">
        <f>+IF(ISNUMBER(DATA!L5029),DATA!L5029,"n/a")</f>
        <v>7.261247</v>
      </c>
      <c r="J3877" s="79">
        <f>+IF(ISNUMBER(DATA!M5029),DATA!M5029,"n/a")</f>
        <v>-8.1526000000000001E-2</v>
      </c>
      <c r="K3877" s="89">
        <f>+IF(ISNUMBER(DATA!N5029),DATA!N5029,"n/a")</f>
        <v>7.394603</v>
      </c>
      <c r="L3877" s="79">
        <f>+IF(ISNUMBER(DATA!O5029),DATA!O5029,"n/a")</f>
        <v>-5.7242000000000001E-2</v>
      </c>
      <c r="M3877" s="68"/>
      <c r="N3877" s="68"/>
      <c r="O3877" s="68"/>
      <c r="P3877" s="68"/>
      <c r="Q3877" s="68"/>
      <c r="S3877" s="72"/>
      <c r="U3877" s="72"/>
      <c r="W3877" s="72"/>
      <c r="Y3877" s="72"/>
    </row>
    <row r="3878" spans="1:25" s="71" customFormat="1" x14ac:dyDescent="0.2">
      <c r="A3878" s="68" t="s">
        <v>28</v>
      </c>
      <c r="B3878" s="68" t="s">
        <v>24</v>
      </c>
      <c r="C3878" s="68" t="s">
        <v>10</v>
      </c>
      <c r="D3878" s="68" t="s">
        <v>324</v>
      </c>
      <c r="E3878" s="89">
        <f>+IF(ISNUMBER(DATA!H5030),DATA!H5030,"n/a")</f>
        <v>5.3704080000000003</v>
      </c>
      <c r="F3878" s="79">
        <f>+IF(ISNUMBER(DATA!I5030),DATA!I5030,"n/a")</f>
        <v>-0.119754</v>
      </c>
      <c r="G3878" s="89">
        <f>+IF(ISNUMBER(DATA!J5030),DATA!J5030,"n/a")</f>
        <v>6.1779419999999998</v>
      </c>
      <c r="H3878" s="79">
        <f>+IF(ISNUMBER(DATA!K5030),DATA!K5030,"n/a")</f>
        <v>5.47E-3</v>
      </c>
      <c r="I3878" s="89">
        <f>+IF(ISNUMBER(DATA!L5030),DATA!L5030,"n/a")</f>
        <v>6.2472760000000003</v>
      </c>
      <c r="J3878" s="79">
        <f>+IF(ISNUMBER(DATA!M5030),DATA!M5030,"n/a")</f>
        <v>5.2451999999999999E-2</v>
      </c>
      <c r="K3878" s="89">
        <f>+IF(ISNUMBER(DATA!N5030),DATA!N5030,"n/a")</f>
        <v>6.290807</v>
      </c>
      <c r="L3878" s="79">
        <f>+IF(ISNUMBER(DATA!O5030),DATA!O5030,"n/a")</f>
        <v>0.20064399999999999</v>
      </c>
      <c r="M3878" s="68"/>
      <c r="N3878" s="68"/>
      <c r="O3878" s="68"/>
      <c r="P3878" s="68"/>
      <c r="Q3878" s="68"/>
      <c r="S3878" s="72"/>
      <c r="U3878" s="72"/>
      <c r="W3878" s="72"/>
      <c r="Y3878" s="72"/>
    </row>
    <row r="3879" spans="1:25" s="71" customFormat="1" x14ac:dyDescent="0.2">
      <c r="A3879" s="68" t="s">
        <v>28</v>
      </c>
      <c r="B3879" s="68" t="s">
        <v>24</v>
      </c>
      <c r="C3879" s="68" t="s">
        <v>10</v>
      </c>
      <c r="D3879" s="68" t="s">
        <v>325</v>
      </c>
      <c r="E3879" s="89">
        <f>+IF(ISNUMBER(DATA!H5031),DATA!H5031,"n/a")</f>
        <v>7.8005690000000003</v>
      </c>
      <c r="F3879" s="79">
        <f>+IF(ISNUMBER(DATA!I5031),DATA!I5031,"n/a")</f>
        <v>-9.1355000000000006E-2</v>
      </c>
      <c r="G3879" s="89">
        <f>+IF(ISNUMBER(DATA!J5031),DATA!J5031,"n/a")</f>
        <v>7.74383</v>
      </c>
      <c r="H3879" s="79">
        <f>+IF(ISNUMBER(DATA!K5031),DATA!K5031,"n/a")</f>
        <v>-8.5191000000000003E-2</v>
      </c>
      <c r="I3879" s="89">
        <f>+IF(ISNUMBER(DATA!L5031),DATA!L5031,"n/a")</f>
        <v>7.9431599999999998</v>
      </c>
      <c r="J3879" s="79">
        <f>+IF(ISNUMBER(DATA!M5031),DATA!M5031,"n/a")</f>
        <v>-4.8771000000000002E-2</v>
      </c>
      <c r="K3879" s="89">
        <f>+IF(ISNUMBER(DATA!N5031),DATA!N5031,"n/a")</f>
        <v>8.1298829999999995</v>
      </c>
      <c r="L3879" s="79">
        <f>+IF(ISNUMBER(DATA!O5031),DATA!O5031,"n/a")</f>
        <v>-1.3242E-2</v>
      </c>
      <c r="M3879" s="68"/>
      <c r="N3879" s="68"/>
      <c r="O3879" s="68"/>
      <c r="P3879" s="68"/>
      <c r="Q3879" s="68"/>
      <c r="S3879" s="72"/>
      <c r="U3879" s="72"/>
      <c r="W3879" s="72"/>
      <c r="Y3879" s="72"/>
    </row>
    <row r="3880" spans="1:25" s="71" customFormat="1" x14ac:dyDescent="0.2">
      <c r="A3880" s="68" t="s">
        <v>28</v>
      </c>
      <c r="B3880" s="68" t="s">
        <v>24</v>
      </c>
      <c r="C3880" s="68" t="s">
        <v>10</v>
      </c>
      <c r="D3880" s="68" t="s">
        <v>351</v>
      </c>
      <c r="E3880" s="89">
        <f>+IF(ISNUMBER(DATA!H5032),DATA!H5032,"n/a")</f>
        <v>3.9458739999999999</v>
      </c>
      <c r="F3880" s="79">
        <f>+IF(ISNUMBER(DATA!I5032),DATA!I5032,"n/a")</f>
        <v>0.68570399999999998</v>
      </c>
      <c r="G3880" s="89">
        <f>+IF(ISNUMBER(DATA!J5032),DATA!J5032,"n/a")</f>
        <v>3.8395969999999999</v>
      </c>
      <c r="H3880" s="79">
        <f>+IF(ISNUMBER(DATA!K5032),DATA!K5032,"n/a")</f>
        <v>0.42375099999999999</v>
      </c>
      <c r="I3880" s="89">
        <f>+IF(ISNUMBER(DATA!L5032),DATA!L5032,"n/a")</f>
        <v>3.2715869999999998</v>
      </c>
      <c r="J3880" s="79">
        <f>+IF(ISNUMBER(DATA!M5032),DATA!M5032,"n/a")</f>
        <v>0.24670700000000001</v>
      </c>
      <c r="K3880" s="89">
        <f>+IF(ISNUMBER(DATA!N5032),DATA!N5032,"n/a")</f>
        <v>3.0891989999999998</v>
      </c>
      <c r="L3880" s="79">
        <f>+IF(ISNUMBER(DATA!O5032),DATA!O5032,"n/a")</f>
        <v>0.17367299999999999</v>
      </c>
      <c r="M3880" s="68"/>
      <c r="N3880" s="68"/>
      <c r="O3880" s="68"/>
      <c r="P3880" s="68"/>
      <c r="Q3880" s="68"/>
      <c r="S3880" s="72"/>
      <c r="U3880" s="72"/>
      <c r="W3880" s="72"/>
      <c r="Y3880" s="72"/>
    </row>
    <row r="3881" spans="1:25" s="71" customFormat="1" x14ac:dyDescent="0.2">
      <c r="A3881" s="68" t="s">
        <v>28</v>
      </c>
      <c r="B3881" s="68" t="s">
        <v>24</v>
      </c>
      <c r="C3881" s="68" t="s">
        <v>10</v>
      </c>
      <c r="D3881" s="68" t="s">
        <v>352</v>
      </c>
      <c r="E3881" s="89">
        <f>+IF(ISNUMBER(DATA!H5033),DATA!H5033,"n/a")</f>
        <v>0.86760800000000005</v>
      </c>
      <c r="F3881" s="79">
        <f>+IF(ISNUMBER(DATA!I5033),DATA!I5033,"n/a")</f>
        <v>0.44991500000000001</v>
      </c>
      <c r="G3881" s="89">
        <f>+IF(ISNUMBER(DATA!J5033),DATA!J5033,"n/a")</f>
        <v>0.71791199999999999</v>
      </c>
      <c r="H3881" s="79">
        <f>+IF(ISNUMBER(DATA!K5033),DATA!K5033,"n/a")</f>
        <v>0.113605</v>
      </c>
      <c r="I3881" s="89">
        <f>+IF(ISNUMBER(DATA!L5033),DATA!L5033,"n/a")</f>
        <v>0.69212600000000002</v>
      </c>
      <c r="J3881" s="79">
        <f>+IF(ISNUMBER(DATA!M5033),DATA!M5033,"n/a")</f>
        <v>6.8719999999999996E-3</v>
      </c>
      <c r="K3881" s="89">
        <f>+IF(ISNUMBER(DATA!N5033),DATA!N5033,"n/a")</f>
        <v>0.67401599999999995</v>
      </c>
      <c r="L3881" s="79">
        <f>+IF(ISNUMBER(DATA!O5033),DATA!O5033,"n/a")</f>
        <v>-0.40553600000000001</v>
      </c>
      <c r="M3881" s="68"/>
      <c r="N3881" s="68"/>
      <c r="O3881" s="68"/>
      <c r="P3881" s="68"/>
      <c r="Q3881" s="68"/>
      <c r="S3881" s="72"/>
      <c r="U3881" s="72"/>
      <c r="W3881" s="72"/>
      <c r="Y3881" s="72"/>
    </row>
    <row r="3882" spans="1:25" x14ac:dyDescent="0.2">
      <c r="E3882" s="102"/>
      <c r="F3882" s="104"/>
      <c r="G3882" s="102"/>
      <c r="H3882" s="104"/>
      <c r="I3882" s="102"/>
      <c r="J3882" s="104"/>
      <c r="K3882" s="102"/>
      <c r="L3882" s="104"/>
    </row>
    <row r="3883" spans="1:25" s="71" customFormat="1" x14ac:dyDescent="0.2">
      <c r="A3883" s="68" t="s">
        <v>28</v>
      </c>
      <c r="B3883" s="68" t="s">
        <v>24</v>
      </c>
      <c r="C3883" s="68" t="s">
        <v>26</v>
      </c>
      <c r="D3883" s="68" t="s">
        <v>278</v>
      </c>
      <c r="E3883" s="89">
        <f>+IF(ISNUMBER(DATA!H5043),DATA!H5043,"n/a")</f>
        <v>2.9030390000000001</v>
      </c>
      <c r="F3883" s="79">
        <f>+IF(ISNUMBER(DATA!I5043),DATA!I5043,"n/a")</f>
        <v>-1.2999999999999999E-2</v>
      </c>
      <c r="G3883" s="89">
        <f>+IF(ISNUMBER(DATA!J5043),DATA!J5043,"n/a")</f>
        <v>2.7686289999999998</v>
      </c>
      <c r="H3883" s="79">
        <f>+IF(ISNUMBER(DATA!K5043),DATA!K5043,"n/a")</f>
        <v>-4.1604000000000002E-2</v>
      </c>
      <c r="I3883" s="89">
        <f>+IF(ISNUMBER(DATA!L5043),DATA!L5043,"n/a")</f>
        <v>2.782524</v>
      </c>
      <c r="J3883" s="79">
        <f>+IF(ISNUMBER(DATA!M5043),DATA!M5043,"n/a")</f>
        <v>-1.9390999999999999E-2</v>
      </c>
      <c r="K3883" s="89">
        <f>+IF(ISNUMBER(DATA!N5043),DATA!N5043,"n/a")</f>
        <v>2.7543120000000001</v>
      </c>
      <c r="L3883" s="79">
        <f>+IF(ISNUMBER(DATA!O5043),DATA!O5043,"n/a")</f>
        <v>-2.9058E-2</v>
      </c>
      <c r="M3883" s="68"/>
      <c r="N3883" s="68"/>
      <c r="O3883" s="68"/>
      <c r="P3883" s="68"/>
      <c r="Q3883" s="68"/>
      <c r="S3883" s="72"/>
      <c r="U3883" s="72"/>
      <c r="W3883" s="72"/>
      <c r="Y3883" s="72"/>
    </row>
    <row r="3884" spans="1:25" s="71" customFormat="1" x14ac:dyDescent="0.2">
      <c r="A3884" s="68" t="s">
        <v>28</v>
      </c>
      <c r="B3884" s="68" t="s">
        <v>24</v>
      </c>
      <c r="C3884" s="68" t="s">
        <v>26</v>
      </c>
      <c r="D3884" s="68" t="s">
        <v>279</v>
      </c>
      <c r="E3884" s="89">
        <f>+IF(ISNUMBER(DATA!H5044),DATA!H5044,"n/a")</f>
        <v>3.502542</v>
      </c>
      <c r="F3884" s="79">
        <f>+IF(ISNUMBER(DATA!I5044),DATA!I5044,"n/a")</f>
        <v>1.2181000000000001E-2</v>
      </c>
      <c r="G3884" s="89">
        <f>+IF(ISNUMBER(DATA!J5044),DATA!J5044,"n/a")</f>
        <v>3.4799470000000001</v>
      </c>
      <c r="H3884" s="79">
        <f>+IF(ISNUMBER(DATA!K5044),DATA!K5044,"n/a")</f>
        <v>5.5459999999999997E-3</v>
      </c>
      <c r="I3884" s="89">
        <f>+IF(ISNUMBER(DATA!L5044),DATA!L5044,"n/a")</f>
        <v>3.3776090000000001</v>
      </c>
      <c r="J3884" s="79">
        <f>+IF(ISNUMBER(DATA!M5044),DATA!M5044,"n/a")</f>
        <v>-2.3233E-2</v>
      </c>
      <c r="K3884" s="89">
        <f>+IF(ISNUMBER(DATA!N5044),DATA!N5044,"n/a")</f>
        <v>3.3130350000000002</v>
      </c>
      <c r="L3884" s="79">
        <f>+IF(ISNUMBER(DATA!O5044),DATA!O5044,"n/a")</f>
        <v>-2.9950000000000001E-2</v>
      </c>
      <c r="M3884" s="68"/>
      <c r="N3884" s="68"/>
      <c r="O3884" s="68"/>
      <c r="P3884" s="68"/>
      <c r="Q3884" s="68"/>
      <c r="S3884" s="72"/>
      <c r="U3884" s="72"/>
      <c r="W3884" s="72"/>
      <c r="Y3884" s="72"/>
    </row>
    <row r="3885" spans="1:25" s="71" customFormat="1" x14ac:dyDescent="0.2">
      <c r="A3885" s="68" t="s">
        <v>28</v>
      </c>
      <c r="B3885" s="68" t="s">
        <v>24</v>
      </c>
      <c r="C3885" s="68" t="s">
        <v>26</v>
      </c>
      <c r="D3885" s="68" t="s">
        <v>280</v>
      </c>
      <c r="E3885" s="89">
        <f>+IF(ISNUMBER(DATA!H5045),DATA!H5045,"n/a")</f>
        <v>3.3856060000000001</v>
      </c>
      <c r="F3885" s="79">
        <f>+IF(ISNUMBER(DATA!I5045),DATA!I5045,"n/a")</f>
        <v>7.0494000000000001E-2</v>
      </c>
      <c r="G3885" s="89">
        <f>+IF(ISNUMBER(DATA!J5045),DATA!J5045,"n/a")</f>
        <v>3.329488</v>
      </c>
      <c r="H3885" s="79">
        <f>+IF(ISNUMBER(DATA!K5045),DATA!K5045,"n/a")</f>
        <v>6.1681E-2</v>
      </c>
      <c r="I3885" s="89">
        <f>+IF(ISNUMBER(DATA!L5045),DATA!L5045,"n/a")</f>
        <v>3.306432</v>
      </c>
      <c r="J3885" s="79">
        <f>+IF(ISNUMBER(DATA!M5045),DATA!M5045,"n/a")</f>
        <v>7.4621000000000007E-2</v>
      </c>
      <c r="K3885" s="89">
        <f>+IF(ISNUMBER(DATA!N5045),DATA!N5045,"n/a")</f>
        <v>3.222137</v>
      </c>
      <c r="L3885" s="79">
        <f>+IF(ISNUMBER(DATA!O5045),DATA!O5045,"n/a")</f>
        <v>4.8827000000000002E-2</v>
      </c>
      <c r="M3885" s="68"/>
      <c r="N3885" s="68"/>
      <c r="O3885" s="68"/>
      <c r="P3885" s="68"/>
      <c r="Q3885" s="68"/>
      <c r="S3885" s="72"/>
      <c r="U3885" s="72"/>
      <c r="W3885" s="72"/>
      <c r="Y3885" s="72"/>
    </row>
    <row r="3886" spans="1:25" s="71" customFormat="1" x14ac:dyDescent="0.2">
      <c r="A3886" s="68" t="s">
        <v>28</v>
      </c>
      <c r="B3886" s="68" t="s">
        <v>24</v>
      </c>
      <c r="C3886" s="68" t="s">
        <v>26</v>
      </c>
      <c r="D3886" s="68" t="s">
        <v>281</v>
      </c>
      <c r="E3886" s="89">
        <f>+IF(ISNUMBER(DATA!H5046),DATA!H5046,"n/a")</f>
        <v>3.7005669999999999</v>
      </c>
      <c r="F3886" s="79">
        <f>+IF(ISNUMBER(DATA!I5046),DATA!I5046,"n/a")</f>
        <v>7.1529999999999996E-2</v>
      </c>
      <c r="G3886" s="89">
        <f>+IF(ISNUMBER(DATA!J5046),DATA!J5046,"n/a")</f>
        <v>3.6478640000000002</v>
      </c>
      <c r="H3886" s="79">
        <f>+IF(ISNUMBER(DATA!K5046),DATA!K5046,"n/a")</f>
        <v>6.0706000000000003E-2</v>
      </c>
      <c r="I3886" s="89">
        <f>+IF(ISNUMBER(DATA!L5046),DATA!L5046,"n/a")</f>
        <v>3.5830760000000001</v>
      </c>
      <c r="J3886" s="79">
        <f>+IF(ISNUMBER(DATA!M5046),DATA!M5046,"n/a")</f>
        <v>3.7935000000000003E-2</v>
      </c>
      <c r="K3886" s="89">
        <f>+IF(ISNUMBER(DATA!N5046),DATA!N5046,"n/a")</f>
        <v>3.4743469999999999</v>
      </c>
      <c r="L3886" s="79">
        <f>+IF(ISNUMBER(DATA!O5046),DATA!O5046,"n/a")</f>
        <v>1.0175E-2</v>
      </c>
      <c r="M3886" s="68"/>
      <c r="N3886" s="68"/>
      <c r="O3886" s="68"/>
      <c r="P3886" s="68"/>
      <c r="Q3886" s="68"/>
      <c r="S3886" s="72"/>
      <c r="U3886" s="72"/>
      <c r="W3886" s="72"/>
      <c r="Y3886" s="72"/>
    </row>
    <row r="3887" spans="1:25" s="71" customFormat="1" x14ac:dyDescent="0.2">
      <c r="A3887" s="68" t="s">
        <v>28</v>
      </c>
      <c r="B3887" s="68" t="s">
        <v>24</v>
      </c>
      <c r="C3887" s="68" t="s">
        <v>26</v>
      </c>
      <c r="D3887" s="68" t="s">
        <v>282</v>
      </c>
      <c r="E3887" s="89">
        <f>+IF(ISNUMBER(DATA!H5047),DATA!H5047,"n/a")</f>
        <v>2.9785879999999998</v>
      </c>
      <c r="F3887" s="79">
        <f>+IF(ISNUMBER(DATA!I5047),DATA!I5047,"n/a")</f>
        <v>-5.6752999999999998E-2</v>
      </c>
      <c r="G3887" s="89">
        <f>+IF(ISNUMBER(DATA!J5047),DATA!J5047,"n/a")</f>
        <v>2.9338229999999998</v>
      </c>
      <c r="H3887" s="79">
        <f>+IF(ISNUMBER(DATA!K5047),DATA!K5047,"n/a")</f>
        <v>-2.9763999999999999E-2</v>
      </c>
      <c r="I3887" s="89">
        <f>+IF(ISNUMBER(DATA!L5047),DATA!L5047,"n/a")</f>
        <v>3.0096129999999999</v>
      </c>
      <c r="J3887" s="79">
        <f>+IF(ISNUMBER(DATA!M5047),DATA!M5047,"n/a")</f>
        <v>4.4000000000000002E-4</v>
      </c>
      <c r="K3887" s="89">
        <f>+IF(ISNUMBER(DATA!N5047),DATA!N5047,"n/a")</f>
        <v>3.0290810000000001</v>
      </c>
      <c r="L3887" s="79">
        <f>+IF(ISNUMBER(DATA!O5047),DATA!O5047,"n/a")</f>
        <v>1.1249E-2</v>
      </c>
      <c r="M3887" s="68"/>
      <c r="N3887" s="68"/>
      <c r="O3887" s="68"/>
      <c r="P3887" s="68"/>
      <c r="Q3887" s="68"/>
      <c r="S3887" s="72"/>
      <c r="U3887" s="72"/>
      <c r="W3887" s="72"/>
      <c r="Y3887" s="72"/>
    </row>
    <row r="3888" spans="1:25" s="71" customFormat="1" x14ac:dyDescent="0.2">
      <c r="A3888" s="68" t="s">
        <v>28</v>
      </c>
      <c r="B3888" s="68" t="s">
        <v>24</v>
      </c>
      <c r="C3888" s="68" t="s">
        <v>26</v>
      </c>
      <c r="D3888" s="68" t="s">
        <v>283</v>
      </c>
      <c r="E3888" s="89">
        <f>+IF(ISNUMBER(DATA!H5048),DATA!H5048,"n/a")</f>
        <v>3.330139</v>
      </c>
      <c r="F3888" s="79">
        <f>+IF(ISNUMBER(DATA!I5048),DATA!I5048,"n/a")</f>
        <v>2.8257000000000001E-2</v>
      </c>
      <c r="G3888" s="89">
        <f>+IF(ISNUMBER(DATA!J5048),DATA!J5048,"n/a")</f>
        <v>3.3063790000000002</v>
      </c>
      <c r="H3888" s="79">
        <f>+IF(ISNUMBER(DATA!K5048),DATA!K5048,"n/a")</f>
        <v>7.4455999999999994E-2</v>
      </c>
      <c r="I3888" s="89">
        <f>+IF(ISNUMBER(DATA!L5048),DATA!L5048,"n/a")</f>
        <v>3.2829090000000001</v>
      </c>
      <c r="J3888" s="79">
        <f>+IF(ISNUMBER(DATA!M5048),DATA!M5048,"n/a")</f>
        <v>9.8558000000000007E-2</v>
      </c>
      <c r="K3888" s="89">
        <f>+IF(ISNUMBER(DATA!N5048),DATA!N5048,"n/a")</f>
        <v>3.2620119999999999</v>
      </c>
      <c r="L3888" s="79">
        <f>+IF(ISNUMBER(DATA!O5048),DATA!O5048,"n/a")</f>
        <v>0.102918</v>
      </c>
      <c r="M3888" s="68"/>
      <c r="N3888" s="68"/>
      <c r="O3888" s="68"/>
      <c r="P3888" s="68"/>
      <c r="Q3888" s="68"/>
      <c r="S3888" s="72"/>
      <c r="U3888" s="72"/>
      <c r="W3888" s="72"/>
      <c r="Y3888" s="72"/>
    </row>
    <row r="3889" spans="1:25" s="71" customFormat="1" x14ac:dyDescent="0.2">
      <c r="A3889" s="68" t="s">
        <v>28</v>
      </c>
      <c r="B3889" s="68" t="s">
        <v>24</v>
      </c>
      <c r="C3889" s="68" t="s">
        <v>26</v>
      </c>
      <c r="D3889" s="68" t="s">
        <v>284</v>
      </c>
      <c r="E3889" s="89">
        <f>+IF(ISNUMBER(DATA!H5049),DATA!H5049,"n/a")</f>
        <v>2.9464600000000001</v>
      </c>
      <c r="F3889" s="79">
        <f>+IF(ISNUMBER(DATA!I5049),DATA!I5049,"n/a")</f>
        <v>-0.173237</v>
      </c>
      <c r="G3889" s="89">
        <f>+IF(ISNUMBER(DATA!J5049),DATA!J5049,"n/a")</f>
        <v>2.9830109999999999</v>
      </c>
      <c r="H3889" s="79">
        <f>+IF(ISNUMBER(DATA!K5049),DATA!K5049,"n/a")</f>
        <v>-0.15896199999999999</v>
      </c>
      <c r="I3889" s="89">
        <f>+IF(ISNUMBER(DATA!L5049),DATA!L5049,"n/a")</f>
        <v>3.2163170000000001</v>
      </c>
      <c r="J3889" s="79">
        <f>+IF(ISNUMBER(DATA!M5049),DATA!M5049,"n/a")</f>
        <v>-7.0726999999999998E-2</v>
      </c>
      <c r="K3889" s="89">
        <f>+IF(ISNUMBER(DATA!N5049),DATA!N5049,"n/a")</f>
        <v>3.354298</v>
      </c>
      <c r="L3889" s="79">
        <f>+IF(ISNUMBER(DATA!O5049),DATA!O5049,"n/a")</f>
        <v>-3.1834000000000001E-2</v>
      </c>
      <c r="M3889" s="68"/>
      <c r="N3889" s="68"/>
      <c r="O3889" s="68"/>
      <c r="P3889" s="68"/>
      <c r="Q3889" s="68"/>
      <c r="S3889" s="72"/>
      <c r="U3889" s="72"/>
      <c r="W3889" s="72"/>
      <c r="Y3889" s="72"/>
    </row>
    <row r="3890" spans="1:25" s="71" customFormat="1" x14ac:dyDescent="0.2">
      <c r="A3890" s="68" t="s">
        <v>28</v>
      </c>
      <c r="B3890" s="68" t="s">
        <v>24</v>
      </c>
      <c r="C3890" s="68" t="s">
        <v>26</v>
      </c>
      <c r="D3890" s="68" t="s">
        <v>285</v>
      </c>
      <c r="E3890" s="89">
        <f>+IF(ISNUMBER(DATA!H5050),DATA!H5050,"n/a")</f>
        <v>2.801148</v>
      </c>
      <c r="F3890" s="79">
        <f>+IF(ISNUMBER(DATA!I5050),DATA!I5050,"n/a")</f>
        <v>0.25050699999999998</v>
      </c>
      <c r="G3890" s="89">
        <f>+IF(ISNUMBER(DATA!J5050),DATA!J5050,"n/a")</f>
        <v>2.7750880000000002</v>
      </c>
      <c r="H3890" s="79">
        <f>+IF(ISNUMBER(DATA!K5050),DATA!K5050,"n/a")</f>
        <v>0.12856799999999999</v>
      </c>
      <c r="I3890" s="89">
        <f>+IF(ISNUMBER(DATA!L5050),DATA!L5050,"n/a")</f>
        <v>2.6100319999999999</v>
      </c>
      <c r="J3890" s="79">
        <f>+IF(ISNUMBER(DATA!M5050),DATA!M5050,"n/a")</f>
        <v>9.3090000000000006E-2</v>
      </c>
      <c r="K3890" s="89">
        <f>+IF(ISNUMBER(DATA!N5050),DATA!N5050,"n/a")</f>
        <v>2.5186549999999999</v>
      </c>
      <c r="L3890" s="79">
        <f>+IF(ISNUMBER(DATA!O5050),DATA!O5050,"n/a")</f>
        <v>0.14578199999999999</v>
      </c>
      <c r="M3890" s="68"/>
      <c r="N3890" s="68"/>
      <c r="O3890" s="68"/>
      <c r="P3890" s="68"/>
      <c r="Q3890" s="68"/>
      <c r="S3890" s="72"/>
      <c r="U3890" s="72"/>
      <c r="W3890" s="72"/>
      <c r="Y3890" s="72"/>
    </row>
    <row r="3891" spans="1:25" s="71" customFormat="1" x14ac:dyDescent="0.2">
      <c r="A3891" s="68" t="s">
        <v>28</v>
      </c>
      <c r="B3891" s="68" t="s">
        <v>24</v>
      </c>
      <c r="C3891" s="68" t="s">
        <v>26</v>
      </c>
      <c r="D3891" s="68" t="s">
        <v>286</v>
      </c>
      <c r="E3891" s="89">
        <f>+IF(ISNUMBER(DATA!H5051),DATA!H5051,"n/a")</f>
        <v>2.8802720000000002</v>
      </c>
      <c r="F3891" s="79">
        <f>+IF(ISNUMBER(DATA!I5051),DATA!I5051,"n/a")</f>
        <v>0.91710999999999998</v>
      </c>
      <c r="G3891" s="89">
        <f>+IF(ISNUMBER(DATA!J5051),DATA!J5051,"n/a")</f>
        <v>2.7341880000000001</v>
      </c>
      <c r="H3891" s="79">
        <f>+IF(ISNUMBER(DATA!K5051),DATA!K5051,"n/a")</f>
        <v>0.59255500000000005</v>
      </c>
      <c r="I3891" s="89">
        <f>+IF(ISNUMBER(DATA!L5051),DATA!L5051,"n/a")</f>
        <v>2.436483</v>
      </c>
      <c r="J3891" s="79">
        <f>+IF(ISNUMBER(DATA!M5051),DATA!M5051,"n/a")</f>
        <v>0.45621</v>
      </c>
      <c r="K3891" s="89">
        <f>+IF(ISNUMBER(DATA!N5051),DATA!N5051,"n/a")</f>
        <v>2.2723840000000002</v>
      </c>
      <c r="L3891" s="79">
        <f>+IF(ISNUMBER(DATA!O5051),DATA!O5051,"n/a")</f>
        <v>0.37302299999999999</v>
      </c>
      <c r="M3891" s="68"/>
      <c r="N3891" s="68"/>
      <c r="O3891" s="68"/>
      <c r="P3891" s="68"/>
      <c r="Q3891" s="68"/>
      <c r="S3891" s="72"/>
      <c r="U3891" s="72"/>
      <c r="W3891" s="72"/>
      <c r="Y3891" s="72"/>
    </row>
    <row r="3892" spans="1:25" s="71" customFormat="1" x14ac:dyDescent="0.2">
      <c r="A3892" s="68" t="s">
        <v>28</v>
      </c>
      <c r="B3892" s="68" t="s">
        <v>24</v>
      </c>
      <c r="C3892" s="68" t="s">
        <v>26</v>
      </c>
      <c r="D3892" s="68" t="s">
        <v>287</v>
      </c>
      <c r="E3892" s="89">
        <f>+IF(ISNUMBER(DATA!H5052),DATA!H5052,"n/a")</f>
        <v>3.3870079999999998</v>
      </c>
      <c r="F3892" s="79">
        <f>+IF(ISNUMBER(DATA!I5052),DATA!I5052,"n/a")</f>
        <v>7.7922000000000005E-2</v>
      </c>
      <c r="G3892" s="89">
        <f>+IF(ISNUMBER(DATA!J5052),DATA!J5052,"n/a")</f>
        <v>3.2967270000000002</v>
      </c>
      <c r="H3892" s="79">
        <f>+IF(ISNUMBER(DATA!K5052),DATA!K5052,"n/a")</f>
        <v>8.0948999999999993E-2</v>
      </c>
      <c r="I3892" s="89">
        <f>+IF(ISNUMBER(DATA!L5052),DATA!L5052,"n/a")</f>
        <v>3.2077909999999998</v>
      </c>
      <c r="J3892" s="79">
        <f>+IF(ISNUMBER(DATA!M5052),DATA!M5052,"n/a")</f>
        <v>5.0554000000000002E-2</v>
      </c>
      <c r="K3892" s="89">
        <f>+IF(ISNUMBER(DATA!N5052),DATA!N5052,"n/a")</f>
        <v>3.149467</v>
      </c>
      <c r="L3892" s="79">
        <f>+IF(ISNUMBER(DATA!O5052),DATA!O5052,"n/a")</f>
        <v>3.2707E-2</v>
      </c>
      <c r="M3892" s="68"/>
      <c r="N3892" s="68"/>
      <c r="O3892" s="68"/>
      <c r="P3892" s="68"/>
      <c r="Q3892" s="68"/>
      <c r="S3892" s="72"/>
      <c r="U3892" s="72"/>
      <c r="W3892" s="72"/>
      <c r="Y3892" s="72"/>
    </row>
    <row r="3893" spans="1:25" s="71" customFormat="1" x14ac:dyDescent="0.2">
      <c r="A3893" s="68" t="s">
        <v>28</v>
      </c>
      <c r="B3893" s="68" t="s">
        <v>24</v>
      </c>
      <c r="C3893" s="68" t="s">
        <v>26</v>
      </c>
      <c r="D3893" s="68" t="s">
        <v>288</v>
      </c>
      <c r="E3893" s="89">
        <f>+IF(ISNUMBER(DATA!H5053),DATA!H5053,"n/a")</f>
        <v>2.6872319999999998</v>
      </c>
      <c r="F3893" s="79">
        <f>+IF(ISNUMBER(DATA!I5053),DATA!I5053,"n/a")</f>
        <v>0.60750199999999999</v>
      </c>
      <c r="G3893" s="89">
        <f>+IF(ISNUMBER(DATA!J5053),DATA!J5053,"n/a")</f>
        <v>2.62798</v>
      </c>
      <c r="H3893" s="79">
        <f>+IF(ISNUMBER(DATA!K5053),DATA!K5053,"n/a")</f>
        <v>0.37711600000000001</v>
      </c>
      <c r="I3893" s="89">
        <f>+IF(ISNUMBER(DATA!L5053),DATA!L5053,"n/a")</f>
        <v>2.306603</v>
      </c>
      <c r="J3893" s="79">
        <f>+IF(ISNUMBER(DATA!M5053),DATA!M5053,"n/a")</f>
        <v>0.23988200000000001</v>
      </c>
      <c r="K3893" s="89">
        <f>+IF(ISNUMBER(DATA!N5053),DATA!N5053,"n/a")</f>
        <v>2.1752799999999999</v>
      </c>
      <c r="L3893" s="79">
        <f>+IF(ISNUMBER(DATA!O5053),DATA!O5053,"n/a")</f>
        <v>0.17108699999999999</v>
      </c>
      <c r="M3893" s="68"/>
      <c r="N3893" s="68"/>
      <c r="O3893" s="68"/>
      <c r="P3893" s="68"/>
      <c r="Q3893" s="68"/>
      <c r="S3893" s="72"/>
      <c r="U3893" s="72"/>
      <c r="W3893" s="72"/>
      <c r="Y3893" s="72"/>
    </row>
    <row r="3894" spans="1:25" s="71" customFormat="1" x14ac:dyDescent="0.2">
      <c r="A3894" s="68" t="s">
        <v>28</v>
      </c>
      <c r="B3894" s="68" t="s">
        <v>24</v>
      </c>
      <c r="C3894" s="68" t="s">
        <v>26</v>
      </c>
      <c r="D3894" s="68" t="s">
        <v>289</v>
      </c>
      <c r="E3894" s="89">
        <f>+IF(ISNUMBER(DATA!H5054),DATA!H5054,"n/a")</f>
        <v>3.3807119999999999</v>
      </c>
      <c r="F3894" s="79">
        <f>+IF(ISNUMBER(DATA!I5054),DATA!I5054,"n/a")</f>
        <v>7.7299000000000007E-2</v>
      </c>
      <c r="G3894" s="89">
        <f>+IF(ISNUMBER(DATA!J5054),DATA!J5054,"n/a")</f>
        <v>3.4120059999999999</v>
      </c>
      <c r="H3894" s="79">
        <f>+IF(ISNUMBER(DATA!K5054),DATA!K5054,"n/a")</f>
        <v>7.9502000000000003E-2</v>
      </c>
      <c r="I3894" s="89">
        <f>+IF(ISNUMBER(DATA!L5054),DATA!L5054,"n/a")</f>
        <v>3.403959</v>
      </c>
      <c r="J3894" s="79">
        <f>+IF(ISNUMBER(DATA!M5054),DATA!M5054,"n/a")</f>
        <v>8.2910999999999999E-2</v>
      </c>
      <c r="K3894" s="89">
        <f>+IF(ISNUMBER(DATA!N5054),DATA!N5054,"n/a")</f>
        <v>3.3553419999999998</v>
      </c>
      <c r="L3894" s="79">
        <f>+IF(ISNUMBER(DATA!O5054),DATA!O5054,"n/a")</f>
        <v>6.4785999999999996E-2</v>
      </c>
      <c r="M3894" s="68"/>
      <c r="N3894" s="68"/>
      <c r="O3894" s="68"/>
      <c r="P3894" s="68"/>
      <c r="Q3894" s="68"/>
      <c r="S3894" s="72"/>
      <c r="U3894" s="72"/>
      <c r="W3894" s="72"/>
      <c r="Y3894" s="72"/>
    </row>
    <row r="3895" spans="1:25" s="71" customFormat="1" x14ac:dyDescent="0.2">
      <c r="A3895" s="68" t="s">
        <v>28</v>
      </c>
      <c r="B3895" s="68" t="s">
        <v>24</v>
      </c>
      <c r="C3895" s="68" t="s">
        <v>26</v>
      </c>
      <c r="D3895" s="68" t="s">
        <v>290</v>
      </c>
      <c r="E3895" s="89">
        <f>+IF(ISNUMBER(DATA!H5055),DATA!H5055,"n/a")</f>
        <v>3.3993410000000002</v>
      </c>
      <c r="F3895" s="79">
        <f>+IF(ISNUMBER(DATA!I5055),DATA!I5055,"n/a")</f>
        <v>8.9468000000000006E-2</v>
      </c>
      <c r="G3895" s="89">
        <f>+IF(ISNUMBER(DATA!J5055),DATA!J5055,"n/a")</f>
        <v>3.363083</v>
      </c>
      <c r="H3895" s="79">
        <f>+IF(ISNUMBER(DATA!K5055),DATA!K5055,"n/a")</f>
        <v>0.11003</v>
      </c>
      <c r="I3895" s="89">
        <f>+IF(ISNUMBER(DATA!L5055),DATA!L5055,"n/a")</f>
        <v>3.3424809999999998</v>
      </c>
      <c r="J3895" s="79">
        <f>+IF(ISNUMBER(DATA!M5055),DATA!M5055,"n/a")</f>
        <v>0.13129299999999999</v>
      </c>
      <c r="K3895" s="89">
        <f>+IF(ISNUMBER(DATA!N5055),DATA!N5055,"n/a")</f>
        <v>3.2716560000000001</v>
      </c>
      <c r="L3895" s="79">
        <f>+IF(ISNUMBER(DATA!O5055),DATA!O5055,"n/a")</f>
        <v>0.122525</v>
      </c>
      <c r="M3895" s="68"/>
      <c r="N3895" s="68"/>
      <c r="O3895" s="68"/>
      <c r="P3895" s="68"/>
      <c r="Q3895" s="68"/>
      <c r="S3895" s="72"/>
      <c r="U3895" s="72"/>
      <c r="W3895" s="72"/>
      <c r="Y3895" s="72"/>
    </row>
    <row r="3896" spans="1:25" s="71" customFormat="1" x14ac:dyDescent="0.2">
      <c r="A3896" s="68" t="s">
        <v>28</v>
      </c>
      <c r="B3896" s="68" t="s">
        <v>24</v>
      </c>
      <c r="C3896" s="68" t="s">
        <v>26</v>
      </c>
      <c r="D3896" s="68" t="s">
        <v>291</v>
      </c>
      <c r="E3896" s="89">
        <f>+IF(ISNUMBER(DATA!H5056),DATA!H5056,"n/a")</f>
        <v>2.3358150000000002</v>
      </c>
      <c r="F3896" s="79">
        <f>+IF(ISNUMBER(DATA!I5056),DATA!I5056,"n/a")</f>
        <v>0.71088499999999999</v>
      </c>
      <c r="G3896" s="89">
        <f>+IF(ISNUMBER(DATA!J5056),DATA!J5056,"n/a")</f>
        <v>2.270902</v>
      </c>
      <c r="H3896" s="79">
        <f>+IF(ISNUMBER(DATA!K5056),DATA!K5056,"n/a")</f>
        <v>0.47782000000000002</v>
      </c>
      <c r="I3896" s="89">
        <f>+IF(ISNUMBER(DATA!L5056),DATA!L5056,"n/a")</f>
        <v>1.959972</v>
      </c>
      <c r="J3896" s="79">
        <f>+IF(ISNUMBER(DATA!M5056),DATA!M5056,"n/a")</f>
        <v>0.31126300000000001</v>
      </c>
      <c r="K3896" s="89">
        <f>+IF(ISNUMBER(DATA!N5056),DATA!N5056,"n/a")</f>
        <v>1.8617509999999999</v>
      </c>
      <c r="L3896" s="79">
        <f>+IF(ISNUMBER(DATA!O5056),DATA!O5056,"n/a")</f>
        <v>0.232102</v>
      </c>
      <c r="M3896" s="68"/>
      <c r="N3896" s="68"/>
      <c r="O3896" s="68"/>
      <c r="P3896" s="68"/>
      <c r="Q3896" s="68"/>
      <c r="S3896" s="72"/>
      <c r="U3896" s="72"/>
      <c r="W3896" s="72"/>
      <c r="Y3896" s="72"/>
    </row>
    <row r="3897" spans="1:25" s="71" customFormat="1" x14ac:dyDescent="0.2">
      <c r="A3897" s="68" t="s">
        <v>28</v>
      </c>
      <c r="B3897" s="68" t="s">
        <v>24</v>
      </c>
      <c r="C3897" s="68" t="s">
        <v>26</v>
      </c>
      <c r="D3897" s="68" t="s">
        <v>292</v>
      </c>
      <c r="E3897" s="89">
        <f>+IF(ISNUMBER(DATA!H5057),DATA!H5057,"n/a")</f>
        <v>1.7284600000000001</v>
      </c>
      <c r="F3897" s="79">
        <f>+IF(ISNUMBER(DATA!I5057),DATA!I5057,"n/a")</f>
        <v>0.293873</v>
      </c>
      <c r="G3897" s="89">
        <f>+IF(ISNUMBER(DATA!J5057),DATA!J5057,"n/a")</f>
        <v>1.8556950000000001</v>
      </c>
      <c r="H3897" s="79">
        <f>+IF(ISNUMBER(DATA!K5057),DATA!K5057,"n/a")</f>
        <v>0.22338</v>
      </c>
      <c r="I3897" s="89">
        <f>+IF(ISNUMBER(DATA!L5057),DATA!L5057,"n/a")</f>
        <v>1.6557710000000001</v>
      </c>
      <c r="J3897" s="79">
        <f>+IF(ISNUMBER(DATA!M5057),DATA!M5057,"n/a")</f>
        <v>0.11727</v>
      </c>
      <c r="K3897" s="89">
        <f>+IF(ISNUMBER(DATA!N5057),DATA!N5057,"n/a")</f>
        <v>1.631286</v>
      </c>
      <c r="L3897" s="79">
        <f>+IF(ISNUMBER(DATA!O5057),DATA!O5057,"n/a")</f>
        <v>9.8887000000000003E-2</v>
      </c>
      <c r="M3897" s="68"/>
      <c r="N3897" s="68"/>
      <c r="O3897" s="68"/>
      <c r="P3897" s="68"/>
      <c r="Q3897" s="68"/>
      <c r="S3897" s="72"/>
      <c r="U3897" s="72"/>
      <c r="W3897" s="72"/>
      <c r="Y3897" s="72"/>
    </row>
    <row r="3898" spans="1:25" s="71" customFormat="1" x14ac:dyDescent="0.2">
      <c r="A3898" s="68" t="s">
        <v>28</v>
      </c>
      <c r="B3898" s="68" t="s">
        <v>24</v>
      </c>
      <c r="C3898" s="68" t="s">
        <v>26</v>
      </c>
      <c r="D3898" s="68" t="s">
        <v>293</v>
      </c>
      <c r="E3898" s="89">
        <f>+IF(ISNUMBER(DATA!H5058),DATA!H5058,"n/a")</f>
        <v>3.9337300000000002</v>
      </c>
      <c r="F3898" s="79">
        <f>+IF(ISNUMBER(DATA!I5058),DATA!I5058,"n/a")</f>
        <v>7.7489999999999998E-3</v>
      </c>
      <c r="G3898" s="89">
        <f>+IF(ISNUMBER(DATA!J5058),DATA!J5058,"n/a")</f>
        <v>3.9114520000000002</v>
      </c>
      <c r="H3898" s="79">
        <f>+IF(ISNUMBER(DATA!K5058),DATA!K5058,"n/a")</f>
        <v>1.4203E-2</v>
      </c>
      <c r="I3898" s="89">
        <f>+IF(ISNUMBER(DATA!L5058),DATA!L5058,"n/a")</f>
        <v>3.8291849999999998</v>
      </c>
      <c r="J3898" s="79">
        <f>+IF(ISNUMBER(DATA!M5058),DATA!M5058,"n/a")</f>
        <v>3.5608000000000001E-2</v>
      </c>
      <c r="K3898" s="89">
        <f>+IF(ISNUMBER(DATA!N5058),DATA!N5058,"n/a")</f>
        <v>3.7830729999999999</v>
      </c>
      <c r="L3898" s="79">
        <f>+IF(ISNUMBER(DATA!O5058),DATA!O5058,"n/a")</f>
        <v>4.8953999999999998E-2</v>
      </c>
      <c r="M3898" s="68"/>
      <c r="N3898" s="68"/>
      <c r="O3898" s="68"/>
      <c r="P3898" s="68"/>
      <c r="Q3898" s="68"/>
      <c r="S3898" s="72"/>
      <c r="U3898" s="72"/>
      <c r="W3898" s="72"/>
      <c r="Y3898" s="72"/>
    </row>
    <row r="3899" spans="1:25" s="71" customFormat="1" x14ac:dyDescent="0.2">
      <c r="A3899" s="68" t="s">
        <v>28</v>
      </c>
      <c r="B3899" s="68" t="s">
        <v>24</v>
      </c>
      <c r="C3899" s="68" t="s">
        <v>26</v>
      </c>
      <c r="D3899" s="68" t="s">
        <v>294</v>
      </c>
      <c r="E3899" s="89">
        <f>+IF(ISNUMBER(DATA!H5059),DATA!H5059,"n/a")</f>
        <v>3.5971329999999999</v>
      </c>
      <c r="F3899" s="79">
        <f>+IF(ISNUMBER(DATA!I5059),DATA!I5059,"n/a")</f>
        <v>7.9823000000000005E-2</v>
      </c>
      <c r="G3899" s="89">
        <f>+IF(ISNUMBER(DATA!J5059),DATA!J5059,"n/a")</f>
        <v>3.4417529999999998</v>
      </c>
      <c r="H3899" s="79">
        <f>+IF(ISNUMBER(DATA!K5059),DATA!K5059,"n/a")</f>
        <v>6.4899999999999999E-2</v>
      </c>
      <c r="I3899" s="89">
        <f>+IF(ISNUMBER(DATA!L5059),DATA!L5059,"n/a")</f>
        <v>3.393859</v>
      </c>
      <c r="J3899" s="79">
        <f>+IF(ISNUMBER(DATA!M5059),DATA!M5059,"n/a")</f>
        <v>4.4534999999999998E-2</v>
      </c>
      <c r="K3899" s="89">
        <f>+IF(ISNUMBER(DATA!N5059),DATA!N5059,"n/a")</f>
        <v>3.2647360000000001</v>
      </c>
      <c r="L3899" s="79">
        <f>+IF(ISNUMBER(DATA!O5059),DATA!O5059,"n/a")</f>
        <v>-6.8649999999999996E-3</v>
      </c>
      <c r="M3899" s="68"/>
      <c r="N3899" s="68"/>
      <c r="O3899" s="68"/>
      <c r="P3899" s="68"/>
      <c r="Q3899" s="68"/>
      <c r="S3899" s="72"/>
      <c r="U3899" s="72"/>
      <c r="W3899" s="72"/>
      <c r="Y3899" s="72"/>
    </row>
    <row r="3900" spans="1:25" s="71" customFormat="1" x14ac:dyDescent="0.2">
      <c r="A3900" s="68" t="s">
        <v>28</v>
      </c>
      <c r="B3900" s="68" t="s">
        <v>24</v>
      </c>
      <c r="C3900" s="68" t="s">
        <v>26</v>
      </c>
      <c r="D3900" s="68" t="s">
        <v>295</v>
      </c>
      <c r="E3900" s="89">
        <f>+IF(ISNUMBER(DATA!H5060),DATA!H5060,"n/a")</f>
        <v>3.4193060000000002</v>
      </c>
      <c r="F3900" s="79">
        <f>+IF(ISNUMBER(DATA!I5060),DATA!I5060,"n/a")</f>
        <v>6.9033999999999998E-2</v>
      </c>
      <c r="G3900" s="89">
        <f>+IF(ISNUMBER(DATA!J5060),DATA!J5060,"n/a")</f>
        <v>3.463441</v>
      </c>
      <c r="H3900" s="79">
        <f>+IF(ISNUMBER(DATA!K5060),DATA!K5060,"n/a")</f>
        <v>8.7293999999999997E-2</v>
      </c>
      <c r="I3900" s="89">
        <f>+IF(ISNUMBER(DATA!L5060),DATA!L5060,"n/a")</f>
        <v>3.471619</v>
      </c>
      <c r="J3900" s="79">
        <f>+IF(ISNUMBER(DATA!M5060),DATA!M5060,"n/a")</f>
        <v>0.10729900000000001</v>
      </c>
      <c r="K3900" s="89">
        <f>+IF(ISNUMBER(DATA!N5060),DATA!N5060,"n/a")</f>
        <v>3.4278569999999999</v>
      </c>
      <c r="L3900" s="79">
        <f>+IF(ISNUMBER(DATA!O5060),DATA!O5060,"n/a")</f>
        <v>0.10141699999999999</v>
      </c>
      <c r="M3900" s="68"/>
      <c r="N3900" s="68"/>
      <c r="O3900" s="68"/>
      <c r="P3900" s="68"/>
      <c r="Q3900" s="68"/>
      <c r="S3900" s="72"/>
      <c r="U3900" s="72"/>
      <c r="W3900" s="72"/>
      <c r="Y3900" s="72"/>
    </row>
    <row r="3901" spans="1:25" s="71" customFormat="1" x14ac:dyDescent="0.2">
      <c r="A3901" s="68" t="s">
        <v>28</v>
      </c>
      <c r="B3901" s="68" t="s">
        <v>24</v>
      </c>
      <c r="C3901" s="68" t="s">
        <v>26</v>
      </c>
      <c r="D3901" s="68" t="s">
        <v>296</v>
      </c>
      <c r="E3901" s="89">
        <f>+IF(ISNUMBER(DATA!H5061),DATA!H5061,"n/a")</f>
        <v>2.5468839999999999</v>
      </c>
      <c r="F3901" s="79">
        <f>+IF(ISNUMBER(DATA!I5061),DATA!I5061,"n/a")</f>
        <v>0.58020499999999997</v>
      </c>
      <c r="G3901" s="89">
        <f>+IF(ISNUMBER(DATA!J5061),DATA!J5061,"n/a")</f>
        <v>2.5135079999999999</v>
      </c>
      <c r="H3901" s="79">
        <f>+IF(ISNUMBER(DATA!K5061),DATA!K5061,"n/a")</f>
        <v>0.41797099999999998</v>
      </c>
      <c r="I3901" s="89">
        <f>+IF(ISNUMBER(DATA!L5061),DATA!L5061,"n/a")</f>
        <v>2.2638379999999998</v>
      </c>
      <c r="J3901" s="79">
        <f>+IF(ISNUMBER(DATA!M5061),DATA!M5061,"n/a")</f>
        <v>0.29703499999999999</v>
      </c>
      <c r="K3901" s="89">
        <f>+IF(ISNUMBER(DATA!N5061),DATA!N5061,"n/a")</f>
        <v>2.1398220000000001</v>
      </c>
      <c r="L3901" s="79">
        <f>+IF(ISNUMBER(DATA!O5061),DATA!O5061,"n/a")</f>
        <v>0.17466999999999999</v>
      </c>
      <c r="M3901" s="68"/>
      <c r="N3901" s="68"/>
      <c r="O3901" s="68"/>
      <c r="P3901" s="68"/>
      <c r="Q3901" s="68"/>
      <c r="S3901" s="72"/>
      <c r="U3901" s="72"/>
      <c r="W3901" s="72"/>
      <c r="Y3901" s="72"/>
    </row>
    <row r="3902" spans="1:25" s="71" customFormat="1" x14ac:dyDescent="0.2">
      <c r="A3902" s="68" t="s">
        <v>28</v>
      </c>
      <c r="B3902" s="68" t="s">
        <v>24</v>
      </c>
      <c r="C3902" s="68" t="s">
        <v>26</v>
      </c>
      <c r="D3902" s="68" t="s">
        <v>297</v>
      </c>
      <c r="E3902" s="89">
        <f>+IF(ISNUMBER(DATA!H5062),DATA!H5062,"n/a")</f>
        <v>3.767112</v>
      </c>
      <c r="F3902" s="79">
        <f>+IF(ISNUMBER(DATA!I5062),DATA!I5062,"n/a")</f>
        <v>5.6291000000000001E-2</v>
      </c>
      <c r="G3902" s="89">
        <f>+IF(ISNUMBER(DATA!J5062),DATA!J5062,"n/a")</f>
        <v>3.6552120000000001</v>
      </c>
      <c r="H3902" s="79">
        <f>+IF(ISNUMBER(DATA!K5062),DATA!K5062,"n/a")</f>
        <v>3.6263999999999998E-2</v>
      </c>
      <c r="I3902" s="89">
        <f>+IF(ISNUMBER(DATA!L5062),DATA!L5062,"n/a")</f>
        <v>3.6362169999999998</v>
      </c>
      <c r="J3902" s="79">
        <f>+IF(ISNUMBER(DATA!M5062),DATA!M5062,"n/a")</f>
        <v>3.2357999999999998E-2</v>
      </c>
      <c r="K3902" s="89">
        <f>+IF(ISNUMBER(DATA!N5062),DATA!N5062,"n/a")</f>
        <v>3.5353919999999999</v>
      </c>
      <c r="L3902" s="79">
        <f>+IF(ISNUMBER(DATA!O5062),DATA!O5062,"n/a")</f>
        <v>1.8402000000000002E-2</v>
      </c>
      <c r="M3902" s="68"/>
      <c r="N3902" s="68"/>
      <c r="O3902" s="68"/>
      <c r="P3902" s="68"/>
      <c r="Q3902" s="68"/>
      <c r="S3902" s="72"/>
      <c r="U3902" s="72"/>
      <c r="W3902" s="72"/>
      <c r="Y3902" s="72"/>
    </row>
    <row r="3903" spans="1:25" s="71" customFormat="1" x14ac:dyDescent="0.2">
      <c r="A3903" s="68" t="s">
        <v>28</v>
      </c>
      <c r="B3903" s="68" t="s">
        <v>24</v>
      </c>
      <c r="C3903" s="68" t="s">
        <v>26</v>
      </c>
      <c r="D3903" s="68" t="s">
        <v>298</v>
      </c>
      <c r="E3903" s="89">
        <f>+IF(ISNUMBER(DATA!H5063),DATA!H5063,"n/a")</f>
        <v>3.043024</v>
      </c>
      <c r="F3903" s="79">
        <f>+IF(ISNUMBER(DATA!I5063),DATA!I5063,"n/a")</f>
        <v>2.7719000000000001E-2</v>
      </c>
      <c r="G3903" s="89">
        <f>+IF(ISNUMBER(DATA!J5063),DATA!J5063,"n/a")</f>
        <v>2.8504719999999999</v>
      </c>
      <c r="H3903" s="79">
        <f>+IF(ISNUMBER(DATA!K5063),DATA!K5063,"n/a")</f>
        <v>-5.8999999999999997E-2</v>
      </c>
      <c r="I3903" s="89">
        <f>+IF(ISNUMBER(DATA!L5063),DATA!L5063,"n/a")</f>
        <v>2.7080169999999999</v>
      </c>
      <c r="J3903" s="79">
        <f>+IF(ISNUMBER(DATA!M5063),DATA!M5063,"n/a")</f>
        <v>-8.1195000000000003E-2</v>
      </c>
      <c r="K3903" s="89">
        <f>+IF(ISNUMBER(DATA!N5063),DATA!N5063,"n/a")</f>
        <v>2.807817</v>
      </c>
      <c r="L3903" s="79">
        <f>+IF(ISNUMBER(DATA!O5063),DATA!O5063,"n/a")</f>
        <v>-6.2960000000000004E-3</v>
      </c>
      <c r="M3903" s="68"/>
      <c r="N3903" s="68"/>
      <c r="O3903" s="68"/>
      <c r="P3903" s="68"/>
      <c r="Q3903" s="68"/>
      <c r="S3903" s="72"/>
      <c r="U3903" s="72"/>
      <c r="W3903" s="72"/>
      <c r="Y3903" s="72"/>
    </row>
    <row r="3904" spans="1:25" s="71" customFormat="1" x14ac:dyDescent="0.2">
      <c r="A3904" s="68" t="s">
        <v>28</v>
      </c>
      <c r="B3904" s="68" t="s">
        <v>24</v>
      </c>
      <c r="C3904" s="68" t="s">
        <v>26</v>
      </c>
      <c r="D3904" s="68" t="s">
        <v>299</v>
      </c>
      <c r="E3904" s="89">
        <f>+IF(ISNUMBER(DATA!H5064),DATA!H5064,"n/a")</f>
        <v>2.9336479999999998</v>
      </c>
      <c r="F3904" s="79">
        <f>+IF(ISNUMBER(DATA!I5064),DATA!I5064,"n/a")</f>
        <v>7.9455999999999999E-2</v>
      </c>
      <c r="G3904" s="89">
        <f>+IF(ISNUMBER(DATA!J5064),DATA!J5064,"n/a")</f>
        <v>3.0061680000000002</v>
      </c>
      <c r="H3904" s="79">
        <f>+IF(ISNUMBER(DATA!K5064),DATA!K5064,"n/a")</f>
        <v>0.104617</v>
      </c>
      <c r="I3904" s="89">
        <f>+IF(ISNUMBER(DATA!L5064),DATA!L5064,"n/a")</f>
        <v>3.058173</v>
      </c>
      <c r="J3904" s="79">
        <f>+IF(ISNUMBER(DATA!M5064),DATA!M5064,"n/a")</f>
        <v>0.121473</v>
      </c>
      <c r="K3904" s="89">
        <f>+IF(ISNUMBER(DATA!N5064),DATA!N5064,"n/a")</f>
        <v>3.0003099999999998</v>
      </c>
      <c r="L3904" s="79">
        <f>+IF(ISNUMBER(DATA!O5064),DATA!O5064,"n/a")</f>
        <v>9.5507999999999996E-2</v>
      </c>
      <c r="M3904" s="68"/>
      <c r="N3904" s="68"/>
      <c r="O3904" s="68"/>
      <c r="P3904" s="68"/>
      <c r="Q3904" s="68"/>
      <c r="S3904" s="72"/>
      <c r="U3904" s="72"/>
      <c r="W3904" s="72"/>
      <c r="Y3904" s="72"/>
    </row>
    <row r="3905" spans="1:25" s="71" customFormat="1" x14ac:dyDescent="0.2">
      <c r="A3905" s="68" t="s">
        <v>28</v>
      </c>
      <c r="B3905" s="68" t="s">
        <v>24</v>
      </c>
      <c r="C3905" s="68" t="s">
        <v>26</v>
      </c>
      <c r="D3905" s="68" t="s">
        <v>300</v>
      </c>
      <c r="E3905" s="89">
        <f>+IF(ISNUMBER(DATA!H5065),DATA!H5065,"n/a")</f>
        <v>2.8536160000000002</v>
      </c>
      <c r="F3905" s="79">
        <f>+IF(ISNUMBER(DATA!I5065),DATA!I5065,"n/a")</f>
        <v>0.89979600000000004</v>
      </c>
      <c r="G3905" s="89">
        <f>+IF(ISNUMBER(DATA!J5065),DATA!J5065,"n/a")</f>
        <v>2.7941729999999998</v>
      </c>
      <c r="H3905" s="79">
        <f>+IF(ISNUMBER(DATA!K5065),DATA!K5065,"n/a")</f>
        <v>0.64425600000000005</v>
      </c>
      <c r="I3905" s="89">
        <f>+IF(ISNUMBER(DATA!L5065),DATA!L5065,"n/a")</f>
        <v>2.4898180000000001</v>
      </c>
      <c r="J3905" s="79">
        <f>+IF(ISNUMBER(DATA!M5065),DATA!M5065,"n/a")</f>
        <v>0.48940600000000001</v>
      </c>
      <c r="K3905" s="89">
        <f>+IF(ISNUMBER(DATA!N5065),DATA!N5065,"n/a")</f>
        <v>2.2904270000000002</v>
      </c>
      <c r="L3905" s="79">
        <f>+IF(ISNUMBER(DATA!O5065),DATA!O5065,"n/a")</f>
        <v>0.26332800000000001</v>
      </c>
      <c r="M3905" s="68"/>
      <c r="N3905" s="68"/>
      <c r="O3905" s="68"/>
      <c r="P3905" s="68"/>
      <c r="Q3905" s="68"/>
      <c r="S3905" s="72"/>
      <c r="U3905" s="72"/>
      <c r="W3905" s="72"/>
      <c r="Y3905" s="72"/>
    </row>
    <row r="3906" spans="1:25" s="71" customFormat="1" x14ac:dyDescent="0.2">
      <c r="A3906" s="68" t="s">
        <v>28</v>
      </c>
      <c r="B3906" s="68" t="s">
        <v>24</v>
      </c>
      <c r="C3906" s="68" t="s">
        <v>26</v>
      </c>
      <c r="D3906" s="68" t="s">
        <v>301</v>
      </c>
      <c r="E3906" s="89">
        <f>+IF(ISNUMBER(DATA!H5066),DATA!H5066,"n/a")</f>
        <v>3.6492100000000001</v>
      </c>
      <c r="F3906" s="79">
        <f>+IF(ISNUMBER(DATA!I5066),DATA!I5066,"n/a")</f>
        <v>5.2461000000000001E-2</v>
      </c>
      <c r="G3906" s="89">
        <f>+IF(ISNUMBER(DATA!J5066),DATA!J5066,"n/a")</f>
        <v>3.554738</v>
      </c>
      <c r="H3906" s="79">
        <f>+IF(ISNUMBER(DATA!K5066),DATA!K5066,"n/a")</f>
        <v>2.8143000000000001E-2</v>
      </c>
      <c r="I3906" s="89">
        <f>+IF(ISNUMBER(DATA!L5066),DATA!L5066,"n/a")</f>
        <v>3.547024</v>
      </c>
      <c r="J3906" s="79">
        <f>+IF(ISNUMBER(DATA!M5066),DATA!M5066,"n/a")</f>
        <v>2.4251999999999999E-2</v>
      </c>
      <c r="K3906" s="89">
        <f>+IF(ISNUMBER(DATA!N5066),DATA!N5066,"n/a")</f>
        <v>3.4705889999999999</v>
      </c>
      <c r="L3906" s="79">
        <f>+IF(ISNUMBER(DATA!O5066),DATA!O5066,"n/a")</f>
        <v>1.7881000000000001E-2</v>
      </c>
      <c r="M3906" s="68"/>
      <c r="N3906" s="68"/>
      <c r="O3906" s="68"/>
      <c r="P3906" s="68"/>
      <c r="Q3906" s="68"/>
      <c r="S3906" s="72"/>
      <c r="U3906" s="72"/>
      <c r="W3906" s="72"/>
      <c r="Y3906" s="72"/>
    </row>
    <row r="3907" spans="1:25" s="71" customFormat="1" x14ac:dyDescent="0.2">
      <c r="A3907" s="68" t="s">
        <v>28</v>
      </c>
      <c r="B3907" s="68" t="s">
        <v>24</v>
      </c>
      <c r="C3907" s="68" t="s">
        <v>26</v>
      </c>
      <c r="D3907" s="68" t="s">
        <v>302</v>
      </c>
      <c r="E3907" s="89">
        <f>+IF(ISNUMBER(DATA!H5067),DATA!H5067,"n/a")</f>
        <v>3.1688320000000001</v>
      </c>
      <c r="F3907" s="79">
        <f>+IF(ISNUMBER(DATA!I5067),DATA!I5067,"n/a")</f>
        <v>0.115647</v>
      </c>
      <c r="G3907" s="89">
        <f>+IF(ISNUMBER(DATA!J5067),DATA!J5067,"n/a")</f>
        <v>2.9827750000000002</v>
      </c>
      <c r="H3907" s="79">
        <f>+IF(ISNUMBER(DATA!K5067),DATA!K5067,"n/a")</f>
        <v>1.2722000000000001E-2</v>
      </c>
      <c r="I3907" s="89">
        <f>+IF(ISNUMBER(DATA!L5067),DATA!L5067,"n/a")</f>
        <v>2.8481969999999999</v>
      </c>
      <c r="J3907" s="79">
        <f>+IF(ISNUMBER(DATA!M5067),DATA!M5067,"n/a")</f>
        <v>-2.3314999999999999E-2</v>
      </c>
      <c r="K3907" s="89">
        <f>+IF(ISNUMBER(DATA!N5067),DATA!N5067,"n/a")</f>
        <v>2.8852869999999999</v>
      </c>
      <c r="L3907" s="79">
        <f>+IF(ISNUMBER(DATA!O5067),DATA!O5067,"n/a")</f>
        <v>-3.7342E-2</v>
      </c>
      <c r="M3907" s="68"/>
      <c r="N3907" s="68"/>
      <c r="O3907" s="68"/>
      <c r="P3907" s="68"/>
      <c r="Q3907" s="68"/>
      <c r="S3907" s="72"/>
      <c r="U3907" s="72"/>
      <c r="W3907" s="72"/>
      <c r="Y3907" s="72"/>
    </row>
    <row r="3908" spans="1:25" s="71" customFormat="1" x14ac:dyDescent="0.2">
      <c r="A3908" s="68" t="s">
        <v>28</v>
      </c>
      <c r="B3908" s="68" t="s">
        <v>24</v>
      </c>
      <c r="C3908" s="68" t="s">
        <v>26</v>
      </c>
      <c r="D3908" s="68" t="s">
        <v>303</v>
      </c>
      <c r="E3908" s="89">
        <f>+IF(ISNUMBER(DATA!H5068),DATA!H5068,"n/a")</f>
        <v>3.5160979999999999</v>
      </c>
      <c r="F3908" s="79">
        <f>+IF(ISNUMBER(DATA!I5068),DATA!I5068,"n/a")</f>
        <v>4.4505000000000003E-2</v>
      </c>
      <c r="G3908" s="89">
        <f>+IF(ISNUMBER(DATA!J5068),DATA!J5068,"n/a")</f>
        <v>3.4489559999999999</v>
      </c>
      <c r="H3908" s="79">
        <f>+IF(ISNUMBER(DATA!K5068),DATA!K5068,"n/a")</f>
        <v>-1.31E-3</v>
      </c>
      <c r="I3908" s="89">
        <f>+IF(ISNUMBER(DATA!L5068),DATA!L5068,"n/a")</f>
        <v>3.2917100000000001</v>
      </c>
      <c r="J3908" s="79">
        <f>+IF(ISNUMBER(DATA!M5068),DATA!M5068,"n/a")</f>
        <v>-3.9516000000000003E-2</v>
      </c>
      <c r="K3908" s="89">
        <f>+IF(ISNUMBER(DATA!N5068),DATA!N5068,"n/a")</f>
        <v>3.3187730000000002</v>
      </c>
      <c r="L3908" s="79">
        <f>+IF(ISNUMBER(DATA!O5068),DATA!O5068,"n/a")</f>
        <v>-3.5479999999999998E-2</v>
      </c>
      <c r="M3908" s="68"/>
      <c r="N3908" s="68"/>
      <c r="O3908" s="68"/>
      <c r="P3908" s="68"/>
      <c r="Q3908" s="68"/>
      <c r="S3908" s="72"/>
      <c r="U3908" s="72"/>
      <c r="W3908" s="72"/>
      <c r="Y3908" s="72"/>
    </row>
    <row r="3909" spans="1:25" s="71" customFormat="1" x14ac:dyDescent="0.2">
      <c r="A3909" s="68" t="s">
        <v>28</v>
      </c>
      <c r="B3909" s="68" t="s">
        <v>24</v>
      </c>
      <c r="C3909" s="68" t="s">
        <v>26</v>
      </c>
      <c r="D3909" s="68" t="s">
        <v>304</v>
      </c>
      <c r="E3909" s="89">
        <f>+IF(ISNUMBER(DATA!H5069),DATA!H5069,"n/a")</f>
        <v>3.6285509999999999</v>
      </c>
      <c r="F3909" s="79">
        <f>+IF(ISNUMBER(DATA!I5069),DATA!I5069,"n/a")</f>
        <v>0.100522</v>
      </c>
      <c r="G3909" s="89">
        <f>+IF(ISNUMBER(DATA!J5069),DATA!J5069,"n/a")</f>
        <v>3.5469460000000002</v>
      </c>
      <c r="H3909" s="79">
        <f>+IF(ISNUMBER(DATA!K5069),DATA!K5069,"n/a")</f>
        <v>7.2494000000000003E-2</v>
      </c>
      <c r="I3909" s="89">
        <f>+IF(ISNUMBER(DATA!L5069),DATA!L5069,"n/a")</f>
        <v>3.5351629999999998</v>
      </c>
      <c r="J3909" s="79">
        <f>+IF(ISNUMBER(DATA!M5069),DATA!M5069,"n/a")</f>
        <v>6.6538E-2</v>
      </c>
      <c r="K3909" s="89">
        <f>+IF(ISNUMBER(DATA!N5069),DATA!N5069,"n/a")</f>
        <v>3.4593029999999998</v>
      </c>
      <c r="L3909" s="79">
        <f>+IF(ISNUMBER(DATA!O5069),DATA!O5069,"n/a")</f>
        <v>1.4262E-2</v>
      </c>
      <c r="M3909" s="68"/>
      <c r="N3909" s="68"/>
      <c r="O3909" s="68"/>
      <c r="P3909" s="68"/>
      <c r="Q3909" s="68"/>
      <c r="S3909" s="72"/>
      <c r="U3909" s="72"/>
      <c r="W3909" s="72"/>
      <c r="Y3909" s="72"/>
    </row>
    <row r="3910" spans="1:25" s="71" customFormat="1" x14ac:dyDescent="0.2">
      <c r="A3910" s="68" t="s">
        <v>28</v>
      </c>
      <c r="B3910" s="68" t="s">
        <v>24</v>
      </c>
      <c r="C3910" s="68" t="s">
        <v>26</v>
      </c>
      <c r="D3910" s="68" t="s">
        <v>305</v>
      </c>
      <c r="E3910" s="89">
        <f>+IF(ISNUMBER(DATA!H5070),DATA!H5070,"n/a")</f>
        <v>3.5745</v>
      </c>
      <c r="F3910" s="79">
        <f>+IF(ISNUMBER(DATA!I5070),DATA!I5070,"n/a")</f>
        <v>5.1965999999999998E-2</v>
      </c>
      <c r="G3910" s="89">
        <f>+IF(ISNUMBER(DATA!J5070),DATA!J5070,"n/a")</f>
        <v>3.4987010000000001</v>
      </c>
      <c r="H3910" s="79">
        <f>+IF(ISNUMBER(DATA!K5070),DATA!K5070,"n/a")</f>
        <v>5.4613000000000002E-2</v>
      </c>
      <c r="I3910" s="89">
        <f>+IF(ISNUMBER(DATA!L5070),DATA!L5070,"n/a")</f>
        <v>3.4876040000000001</v>
      </c>
      <c r="J3910" s="79">
        <f>+IF(ISNUMBER(DATA!M5070),DATA!M5070,"n/a")</f>
        <v>5.2141E-2</v>
      </c>
      <c r="K3910" s="89">
        <f>+IF(ISNUMBER(DATA!N5070),DATA!N5070,"n/a")</f>
        <v>3.4327800000000002</v>
      </c>
      <c r="L3910" s="79">
        <f>+IF(ISNUMBER(DATA!O5070),DATA!O5070,"n/a")</f>
        <v>5.5943E-2</v>
      </c>
      <c r="M3910" s="68"/>
      <c r="N3910" s="68"/>
      <c r="O3910" s="68"/>
      <c r="P3910" s="68"/>
      <c r="Q3910" s="68"/>
      <c r="S3910" s="72"/>
      <c r="U3910" s="72"/>
      <c r="W3910" s="72"/>
      <c r="Y3910" s="72"/>
    </row>
    <row r="3911" spans="1:25" s="71" customFormat="1" x14ac:dyDescent="0.2">
      <c r="A3911" s="68" t="s">
        <v>28</v>
      </c>
      <c r="B3911" s="68" t="s">
        <v>24</v>
      </c>
      <c r="C3911" s="68" t="s">
        <v>26</v>
      </c>
      <c r="D3911" s="68" t="s">
        <v>306</v>
      </c>
      <c r="E3911" s="89">
        <f>+IF(ISNUMBER(DATA!H5071),DATA!H5071,"n/a")</f>
        <v>3.657267</v>
      </c>
      <c r="F3911" s="79">
        <f>+IF(ISNUMBER(DATA!I5071),DATA!I5071,"n/a")</f>
        <v>4.0751000000000002E-2</v>
      </c>
      <c r="G3911" s="89">
        <f>+IF(ISNUMBER(DATA!J5071),DATA!J5071,"n/a")</f>
        <v>3.6418460000000001</v>
      </c>
      <c r="H3911" s="79">
        <f>+IF(ISNUMBER(DATA!K5071),DATA!K5071,"n/a")</f>
        <v>3.6747000000000002E-2</v>
      </c>
      <c r="I3911" s="89">
        <f>+IF(ISNUMBER(DATA!L5071),DATA!L5071,"n/a")</f>
        <v>3.6040510000000001</v>
      </c>
      <c r="J3911" s="79">
        <f>+IF(ISNUMBER(DATA!M5071),DATA!M5071,"n/a")</f>
        <v>4.5758E-2</v>
      </c>
      <c r="K3911" s="89">
        <f>+IF(ISNUMBER(DATA!N5071),DATA!N5071,"n/a")</f>
        <v>3.6092</v>
      </c>
      <c r="L3911" s="79">
        <f>+IF(ISNUMBER(DATA!O5071),DATA!O5071,"n/a")</f>
        <v>4.5220000000000003E-2</v>
      </c>
      <c r="M3911" s="68"/>
      <c r="N3911" s="68"/>
      <c r="O3911" s="68"/>
      <c r="P3911" s="68"/>
      <c r="Q3911" s="68"/>
      <c r="S3911" s="72"/>
      <c r="U3911" s="72"/>
      <c r="W3911" s="72"/>
      <c r="Y3911" s="72"/>
    </row>
    <row r="3912" spans="1:25" s="71" customFormat="1" x14ac:dyDescent="0.2">
      <c r="A3912" s="68" t="s">
        <v>28</v>
      </c>
      <c r="B3912" s="68" t="s">
        <v>24</v>
      </c>
      <c r="C3912" s="68" t="s">
        <v>26</v>
      </c>
      <c r="D3912" s="68" t="s">
        <v>307</v>
      </c>
      <c r="E3912" s="89">
        <f>+IF(ISNUMBER(DATA!H5072),DATA!H5072,"n/a")</f>
        <v>2.9274619999999998</v>
      </c>
      <c r="F3912" s="79">
        <f>+IF(ISNUMBER(DATA!I5072),DATA!I5072,"n/a")</f>
        <v>-9.9265000000000006E-2</v>
      </c>
      <c r="G3912" s="89">
        <f>+IF(ISNUMBER(DATA!J5072),DATA!J5072,"n/a")</f>
        <v>2.8496990000000002</v>
      </c>
      <c r="H3912" s="79">
        <f>+IF(ISNUMBER(DATA!K5072),DATA!K5072,"n/a")</f>
        <v>-8.8845999999999994E-2</v>
      </c>
      <c r="I3912" s="89">
        <f>+IF(ISNUMBER(DATA!L5072),DATA!L5072,"n/a")</f>
        <v>2.9134380000000002</v>
      </c>
      <c r="J3912" s="79">
        <f>+IF(ISNUMBER(DATA!M5072),DATA!M5072,"n/a")</f>
        <v>-4.7411000000000002E-2</v>
      </c>
      <c r="K3912" s="89">
        <f>+IF(ISNUMBER(DATA!N5072),DATA!N5072,"n/a")</f>
        <v>2.9473579999999999</v>
      </c>
      <c r="L3912" s="79">
        <f>+IF(ISNUMBER(DATA!O5072),DATA!O5072,"n/a")</f>
        <v>-3.6584999999999999E-2</v>
      </c>
      <c r="M3912" s="68"/>
      <c r="N3912" s="68"/>
      <c r="O3912" s="68"/>
      <c r="P3912" s="68"/>
      <c r="Q3912" s="68"/>
      <c r="S3912" s="72"/>
      <c r="U3912" s="72"/>
      <c r="W3912" s="72"/>
      <c r="Y3912" s="72"/>
    </row>
    <row r="3913" spans="1:25" s="71" customFormat="1" x14ac:dyDescent="0.2">
      <c r="A3913" s="68" t="s">
        <v>28</v>
      </c>
      <c r="B3913" s="68" t="s">
        <v>24</v>
      </c>
      <c r="C3913" s="68" t="s">
        <v>26</v>
      </c>
      <c r="D3913" s="68" t="s">
        <v>308</v>
      </c>
      <c r="E3913" s="89">
        <f>+IF(ISNUMBER(DATA!H5073),DATA!H5073,"n/a")</f>
        <v>3.361612</v>
      </c>
      <c r="F3913" s="79">
        <f>+IF(ISNUMBER(DATA!I5073),DATA!I5073,"n/a")</f>
        <v>0.48818499999999998</v>
      </c>
      <c r="G3913" s="89">
        <f>+IF(ISNUMBER(DATA!J5073),DATA!J5073,"n/a")</f>
        <v>3.3453020000000002</v>
      </c>
      <c r="H3913" s="79">
        <f>+IF(ISNUMBER(DATA!K5073),DATA!K5073,"n/a")</f>
        <v>0.44556899999999999</v>
      </c>
      <c r="I3913" s="89">
        <f>+IF(ISNUMBER(DATA!L5073),DATA!L5073,"n/a")</f>
        <v>3.2748219999999999</v>
      </c>
      <c r="J3913" s="79">
        <f>+IF(ISNUMBER(DATA!M5073),DATA!M5073,"n/a")</f>
        <v>0.44617699999999999</v>
      </c>
      <c r="K3913" s="89">
        <f>+IF(ISNUMBER(DATA!N5073),DATA!N5073,"n/a")</f>
        <v>2.9756140000000002</v>
      </c>
      <c r="L3913" s="79">
        <f>+IF(ISNUMBER(DATA!O5073),DATA!O5073,"n/a")</f>
        <v>0.321019</v>
      </c>
      <c r="M3913" s="68"/>
      <c r="N3913" s="68"/>
      <c r="O3913" s="68"/>
      <c r="P3913" s="68"/>
      <c r="Q3913" s="68"/>
      <c r="S3913" s="72"/>
      <c r="U3913" s="72"/>
      <c r="W3913" s="72"/>
      <c r="Y3913" s="72"/>
    </row>
    <row r="3914" spans="1:25" s="71" customFormat="1" x14ac:dyDescent="0.2">
      <c r="A3914" s="68" t="s">
        <v>28</v>
      </c>
      <c r="B3914" s="68" t="s">
        <v>24</v>
      </c>
      <c r="C3914" s="68" t="s">
        <v>26</v>
      </c>
      <c r="D3914" s="68" t="s">
        <v>309</v>
      </c>
      <c r="E3914" s="89">
        <f>+IF(ISNUMBER(DATA!H5074),DATA!H5074,"n/a")</f>
        <v>3.7056010000000001</v>
      </c>
      <c r="F3914" s="79">
        <f>+IF(ISNUMBER(DATA!I5074),DATA!I5074,"n/a")</f>
        <v>2.3923E-2</v>
      </c>
      <c r="G3914" s="89">
        <f>+IF(ISNUMBER(DATA!J5074),DATA!J5074,"n/a")</f>
        <v>3.6264940000000001</v>
      </c>
      <c r="H3914" s="79">
        <f>+IF(ISNUMBER(DATA!K5074),DATA!K5074,"n/a")</f>
        <v>6.6379999999999998E-3</v>
      </c>
      <c r="I3914" s="89">
        <f>+IF(ISNUMBER(DATA!L5074),DATA!L5074,"n/a")</f>
        <v>3.6071019999999998</v>
      </c>
      <c r="J3914" s="79">
        <f>+IF(ISNUMBER(DATA!M5074),DATA!M5074,"n/a")</f>
        <v>1.7686E-2</v>
      </c>
      <c r="K3914" s="89">
        <f>+IF(ISNUMBER(DATA!N5074),DATA!N5074,"n/a")</f>
        <v>3.5465279999999999</v>
      </c>
      <c r="L3914" s="79">
        <f>+IF(ISNUMBER(DATA!O5074),DATA!O5074,"n/a")</f>
        <v>3.3286999999999997E-2</v>
      </c>
      <c r="M3914" s="68"/>
      <c r="N3914" s="68"/>
      <c r="O3914" s="68"/>
      <c r="P3914" s="68"/>
      <c r="Q3914" s="68"/>
      <c r="S3914" s="72"/>
      <c r="U3914" s="72"/>
      <c r="W3914" s="72"/>
      <c r="Y3914" s="72"/>
    </row>
    <row r="3915" spans="1:25" s="71" customFormat="1" x14ac:dyDescent="0.2">
      <c r="A3915" s="68" t="s">
        <v>28</v>
      </c>
      <c r="B3915" s="68" t="s">
        <v>24</v>
      </c>
      <c r="C3915" s="68" t="s">
        <v>26</v>
      </c>
      <c r="D3915" s="68" t="s">
        <v>310</v>
      </c>
      <c r="E3915" s="89">
        <f>+IF(ISNUMBER(DATA!H5075),DATA!H5075,"n/a")</f>
        <v>2.4638429999999998</v>
      </c>
      <c r="F3915" s="79">
        <f>+IF(ISNUMBER(DATA!I5075),DATA!I5075,"n/a")</f>
        <v>0.42217399999999999</v>
      </c>
      <c r="G3915" s="89">
        <f>+IF(ISNUMBER(DATA!J5075),DATA!J5075,"n/a")</f>
        <v>2.4589439999999998</v>
      </c>
      <c r="H3915" s="79">
        <f>+IF(ISNUMBER(DATA!K5075),DATA!K5075,"n/a")</f>
        <v>0.28464499999999998</v>
      </c>
      <c r="I3915" s="89">
        <f>+IF(ISNUMBER(DATA!L5075),DATA!L5075,"n/a")</f>
        <v>2.2169159999999999</v>
      </c>
      <c r="J3915" s="79">
        <f>+IF(ISNUMBER(DATA!M5075),DATA!M5075,"n/a")</f>
        <v>0.21906900000000001</v>
      </c>
      <c r="K3915" s="89">
        <f>+IF(ISNUMBER(DATA!N5075),DATA!N5075,"n/a")</f>
        <v>2.1148570000000002</v>
      </c>
      <c r="L3915" s="79">
        <f>+IF(ISNUMBER(DATA!O5075),DATA!O5075,"n/a")</f>
        <v>0.18515499999999999</v>
      </c>
      <c r="M3915" s="68"/>
      <c r="N3915" s="68"/>
      <c r="O3915" s="68"/>
      <c r="P3915" s="68"/>
      <c r="Q3915" s="68"/>
      <c r="S3915" s="72"/>
      <c r="U3915" s="72"/>
      <c r="W3915" s="72"/>
      <c r="Y3915" s="72"/>
    </row>
    <row r="3916" spans="1:25" s="71" customFormat="1" x14ac:dyDescent="0.2">
      <c r="A3916" s="68" t="s">
        <v>28</v>
      </c>
      <c r="B3916" s="68" t="s">
        <v>24</v>
      </c>
      <c r="C3916" s="68" t="s">
        <v>26</v>
      </c>
      <c r="D3916" s="68" t="s">
        <v>311</v>
      </c>
      <c r="E3916" s="89">
        <f>+IF(ISNUMBER(DATA!H5076),DATA!H5076,"n/a")</f>
        <v>3.7523780000000002</v>
      </c>
      <c r="F3916" s="79">
        <f>+IF(ISNUMBER(DATA!I5076),DATA!I5076,"n/a")</f>
        <v>3.8049999999999998E-3</v>
      </c>
      <c r="G3916" s="89">
        <f>+IF(ISNUMBER(DATA!J5076),DATA!J5076,"n/a")</f>
        <v>3.7842959999999999</v>
      </c>
      <c r="H3916" s="79">
        <f>+IF(ISNUMBER(DATA!K5076),DATA!K5076,"n/a")</f>
        <v>4.8571000000000003E-2</v>
      </c>
      <c r="I3916" s="89">
        <f>+IF(ISNUMBER(DATA!L5076),DATA!L5076,"n/a")</f>
        <v>3.7075640000000001</v>
      </c>
      <c r="J3916" s="79">
        <f>+IF(ISNUMBER(DATA!M5076),DATA!M5076,"n/a")</f>
        <v>6.7746000000000001E-2</v>
      </c>
      <c r="K3916" s="89">
        <f>+IF(ISNUMBER(DATA!N5076),DATA!N5076,"n/a")</f>
        <v>3.6691910000000001</v>
      </c>
      <c r="L3916" s="79">
        <f>+IF(ISNUMBER(DATA!O5076),DATA!O5076,"n/a")</f>
        <v>7.5031E-2</v>
      </c>
      <c r="M3916" s="68"/>
      <c r="N3916" s="68"/>
      <c r="O3916" s="68"/>
      <c r="P3916" s="68"/>
      <c r="Q3916" s="68"/>
      <c r="S3916" s="72"/>
      <c r="U3916" s="72"/>
      <c r="W3916" s="72"/>
      <c r="Y3916" s="72"/>
    </row>
    <row r="3917" spans="1:25" s="71" customFormat="1" x14ac:dyDescent="0.2">
      <c r="A3917" s="68" t="s">
        <v>28</v>
      </c>
      <c r="B3917" s="68" t="s">
        <v>24</v>
      </c>
      <c r="C3917" s="68" t="s">
        <v>26</v>
      </c>
      <c r="D3917" s="68" t="s">
        <v>312</v>
      </c>
      <c r="E3917" s="89">
        <f>+IF(ISNUMBER(DATA!H5077),DATA!H5077,"n/a")</f>
        <v>3.3967890000000001</v>
      </c>
      <c r="F3917" s="79">
        <f>+IF(ISNUMBER(DATA!I5077),DATA!I5077,"n/a")</f>
        <v>0.14035900000000001</v>
      </c>
      <c r="G3917" s="89">
        <f>+IF(ISNUMBER(DATA!J5077),DATA!J5077,"n/a")</f>
        <v>3.260043</v>
      </c>
      <c r="H3917" s="79">
        <f>+IF(ISNUMBER(DATA!K5077),DATA!K5077,"n/a")</f>
        <v>2.9935E-2</v>
      </c>
      <c r="I3917" s="89">
        <f>+IF(ISNUMBER(DATA!L5077),DATA!L5077,"n/a")</f>
        <v>3.2239170000000001</v>
      </c>
      <c r="J3917" s="79">
        <f>+IF(ISNUMBER(DATA!M5077),DATA!M5077,"n/a")</f>
        <v>6.9838999999999998E-2</v>
      </c>
      <c r="K3917" s="89">
        <f>+IF(ISNUMBER(DATA!N5077),DATA!N5077,"n/a")</f>
        <v>3.145451</v>
      </c>
      <c r="L3917" s="79">
        <f>+IF(ISNUMBER(DATA!O5077),DATA!O5077,"n/a")</f>
        <v>7.1683999999999998E-2</v>
      </c>
      <c r="M3917" s="68"/>
      <c r="N3917" s="68"/>
      <c r="O3917" s="68"/>
      <c r="P3917" s="68"/>
      <c r="Q3917" s="68"/>
      <c r="S3917" s="72"/>
      <c r="U3917" s="72"/>
      <c r="W3917" s="72"/>
      <c r="Y3917" s="72"/>
    </row>
    <row r="3918" spans="1:25" s="71" customFormat="1" x14ac:dyDescent="0.2">
      <c r="A3918" s="68" t="s">
        <v>28</v>
      </c>
      <c r="B3918" s="68" t="s">
        <v>24</v>
      </c>
      <c r="C3918" s="68" t="s">
        <v>26</v>
      </c>
      <c r="D3918" s="68" t="s">
        <v>313</v>
      </c>
      <c r="E3918" s="89">
        <f>+IF(ISNUMBER(DATA!H5078),DATA!H5078,"n/a")</f>
        <v>3.3570739999999999</v>
      </c>
      <c r="F3918" s="79">
        <f>+IF(ISNUMBER(DATA!I5078),DATA!I5078,"n/a")</f>
        <v>3.9613000000000002E-2</v>
      </c>
      <c r="G3918" s="89">
        <f>+IF(ISNUMBER(DATA!J5078),DATA!J5078,"n/a")</f>
        <v>3.2385190000000001</v>
      </c>
      <c r="H3918" s="79">
        <f>+IF(ISNUMBER(DATA!K5078),DATA!K5078,"n/a")</f>
        <v>2.7359000000000001E-2</v>
      </c>
      <c r="I3918" s="89">
        <f>+IF(ISNUMBER(DATA!L5078),DATA!L5078,"n/a")</f>
        <v>3.191567</v>
      </c>
      <c r="J3918" s="79">
        <f>+IF(ISNUMBER(DATA!M5078),DATA!M5078,"n/a")</f>
        <v>1.8477E-2</v>
      </c>
      <c r="K3918" s="89">
        <f>+IF(ISNUMBER(DATA!N5078),DATA!N5078,"n/a")</f>
        <v>3.1955249999999999</v>
      </c>
      <c r="L3918" s="79">
        <f>+IF(ISNUMBER(DATA!O5078),DATA!O5078,"n/a")</f>
        <v>-5.1659999999999996E-3</v>
      </c>
      <c r="M3918" s="68"/>
      <c r="N3918" s="68"/>
      <c r="O3918" s="68"/>
      <c r="P3918" s="68"/>
      <c r="Q3918" s="68"/>
      <c r="S3918" s="72"/>
      <c r="U3918" s="72"/>
      <c r="W3918" s="72"/>
      <c r="Y3918" s="72"/>
    </row>
    <row r="3919" spans="1:25" s="71" customFormat="1" x14ac:dyDescent="0.2">
      <c r="A3919" s="68" t="s">
        <v>28</v>
      </c>
      <c r="B3919" s="68" t="s">
        <v>24</v>
      </c>
      <c r="C3919" s="68" t="s">
        <v>26</v>
      </c>
      <c r="D3919" s="68" t="s">
        <v>314</v>
      </c>
      <c r="E3919" s="89">
        <f>+IF(ISNUMBER(DATA!H5079),DATA!H5079,"n/a")</f>
        <v>3.2760349999999998</v>
      </c>
      <c r="F3919" s="79">
        <f>+IF(ISNUMBER(DATA!I5079),DATA!I5079,"n/a")</f>
        <v>1.008E-3</v>
      </c>
      <c r="G3919" s="89">
        <f>+IF(ISNUMBER(DATA!J5079),DATA!J5079,"n/a")</f>
        <v>3.2432910000000001</v>
      </c>
      <c r="H3919" s="79">
        <f>+IF(ISNUMBER(DATA!K5079),DATA!K5079,"n/a")</f>
        <v>-7.8469999999999998E-3</v>
      </c>
      <c r="I3919" s="89">
        <f>+IF(ISNUMBER(DATA!L5079),DATA!L5079,"n/a")</f>
        <v>3.3083330000000002</v>
      </c>
      <c r="J3919" s="79">
        <f>+IF(ISNUMBER(DATA!M5079),DATA!M5079,"n/a")</f>
        <v>4.5750000000000001E-3</v>
      </c>
      <c r="K3919" s="89">
        <f>+IF(ISNUMBER(DATA!N5079),DATA!N5079,"n/a")</f>
        <v>3.2826680000000001</v>
      </c>
      <c r="L3919" s="79">
        <f>+IF(ISNUMBER(DATA!O5079),DATA!O5079,"n/a")</f>
        <v>7.0390000000000001E-3</v>
      </c>
      <c r="M3919" s="68"/>
      <c r="N3919" s="68"/>
      <c r="O3919" s="68"/>
      <c r="P3919" s="68"/>
      <c r="Q3919" s="68"/>
      <c r="S3919" s="72"/>
      <c r="U3919" s="72"/>
      <c r="W3919" s="72"/>
      <c r="Y3919" s="72"/>
    </row>
    <row r="3920" spans="1:25" s="71" customFormat="1" x14ac:dyDescent="0.2">
      <c r="A3920" s="68" t="s">
        <v>28</v>
      </c>
      <c r="B3920" s="68" t="s">
        <v>24</v>
      </c>
      <c r="C3920" s="68" t="s">
        <v>26</v>
      </c>
      <c r="D3920" s="68" t="s">
        <v>315</v>
      </c>
      <c r="E3920" s="89">
        <f>+IF(ISNUMBER(DATA!H5080),DATA!H5080,"n/a")</f>
        <v>3.3773059999999999</v>
      </c>
      <c r="F3920" s="79">
        <f>+IF(ISNUMBER(DATA!I5080),DATA!I5080,"n/a")</f>
        <v>-5.3617999999999999E-2</v>
      </c>
      <c r="G3920" s="89">
        <f>+IF(ISNUMBER(DATA!J5080),DATA!J5080,"n/a")</f>
        <v>3.3103549999999999</v>
      </c>
      <c r="H3920" s="79">
        <f>+IF(ISNUMBER(DATA!K5080),DATA!K5080,"n/a")</f>
        <v>-5.8733E-2</v>
      </c>
      <c r="I3920" s="89">
        <f>+IF(ISNUMBER(DATA!L5080),DATA!L5080,"n/a")</f>
        <v>3.3232460000000001</v>
      </c>
      <c r="J3920" s="79">
        <f>+IF(ISNUMBER(DATA!M5080),DATA!M5080,"n/a")</f>
        <v>-2.3189000000000001E-2</v>
      </c>
      <c r="K3920" s="89">
        <f>+IF(ISNUMBER(DATA!N5080),DATA!N5080,"n/a")</f>
        <v>3.3638029999999999</v>
      </c>
      <c r="L3920" s="79">
        <f>+IF(ISNUMBER(DATA!O5080),DATA!O5080,"n/a")</f>
        <v>-4.5110000000000003E-3</v>
      </c>
      <c r="M3920" s="68"/>
      <c r="N3920" s="68"/>
      <c r="O3920" s="68"/>
      <c r="P3920" s="68"/>
      <c r="Q3920" s="68"/>
      <c r="S3920" s="72"/>
      <c r="U3920" s="72"/>
      <c r="W3920" s="72"/>
      <c r="Y3920" s="72"/>
    </row>
    <row r="3921" spans="1:25" s="71" customFormat="1" x14ac:dyDescent="0.2">
      <c r="A3921" s="68" t="s">
        <v>28</v>
      </c>
      <c r="B3921" s="68" t="s">
        <v>24</v>
      </c>
      <c r="C3921" s="68" t="s">
        <v>26</v>
      </c>
      <c r="D3921" s="68" t="s">
        <v>316</v>
      </c>
      <c r="E3921" s="89">
        <f>+IF(ISNUMBER(DATA!H5081),DATA!H5081,"n/a")</f>
        <v>3.3912589999999998</v>
      </c>
      <c r="F3921" s="79">
        <f>+IF(ISNUMBER(DATA!I5081),DATA!I5081,"n/a")</f>
        <v>1.3602E-2</v>
      </c>
      <c r="G3921" s="89">
        <f>+IF(ISNUMBER(DATA!J5081),DATA!J5081,"n/a")</f>
        <v>3.3490669999999998</v>
      </c>
      <c r="H3921" s="79">
        <f>+IF(ISNUMBER(DATA!K5081),DATA!K5081,"n/a")</f>
        <v>9.1299999999999997E-4</v>
      </c>
      <c r="I3921" s="89">
        <f>+IF(ISNUMBER(DATA!L5081),DATA!L5081,"n/a")</f>
        <v>3.3025850000000001</v>
      </c>
      <c r="J3921" s="79">
        <f>+IF(ISNUMBER(DATA!M5081),DATA!M5081,"n/a")</f>
        <v>2.0732E-2</v>
      </c>
      <c r="K3921" s="89">
        <f>+IF(ISNUMBER(DATA!N5081),DATA!N5081,"n/a")</f>
        <v>3.2896939999999999</v>
      </c>
      <c r="L3921" s="79">
        <f>+IF(ISNUMBER(DATA!O5081),DATA!O5081,"n/a")</f>
        <v>1.5376000000000001E-2</v>
      </c>
      <c r="M3921" s="68"/>
      <c r="N3921" s="68"/>
      <c r="O3921" s="68"/>
      <c r="P3921" s="68"/>
      <c r="Q3921" s="68"/>
      <c r="S3921" s="72"/>
      <c r="U3921" s="72"/>
      <c r="W3921" s="72"/>
      <c r="Y3921" s="72"/>
    </row>
    <row r="3922" spans="1:25" s="71" customFormat="1" x14ac:dyDescent="0.2">
      <c r="A3922" s="68" t="s">
        <v>28</v>
      </c>
      <c r="B3922" s="68" t="s">
        <v>24</v>
      </c>
      <c r="C3922" s="68" t="s">
        <v>26</v>
      </c>
      <c r="D3922" s="68" t="s">
        <v>317</v>
      </c>
      <c r="E3922" s="89">
        <f>+IF(ISNUMBER(DATA!H5082),DATA!H5082,"n/a")</f>
        <v>3.408563</v>
      </c>
      <c r="F3922" s="79">
        <f>+IF(ISNUMBER(DATA!I5082),DATA!I5082,"n/a")</f>
        <v>0.19914699999999999</v>
      </c>
      <c r="G3922" s="89">
        <f>+IF(ISNUMBER(DATA!J5082),DATA!J5082,"n/a")</f>
        <v>3.3809670000000001</v>
      </c>
      <c r="H3922" s="79">
        <f>+IF(ISNUMBER(DATA!K5082),DATA!K5082,"n/a")</f>
        <v>0.17161399999999999</v>
      </c>
      <c r="I3922" s="89">
        <f>+IF(ISNUMBER(DATA!L5082),DATA!L5082,"n/a")</f>
        <v>3.2387630000000001</v>
      </c>
      <c r="J3922" s="79">
        <f>+IF(ISNUMBER(DATA!M5082),DATA!M5082,"n/a")</f>
        <v>0.15384400000000001</v>
      </c>
      <c r="K3922" s="89">
        <f>+IF(ISNUMBER(DATA!N5082),DATA!N5082,"n/a")</f>
        <v>3.1295449999999998</v>
      </c>
      <c r="L3922" s="79">
        <f>+IF(ISNUMBER(DATA!O5082),DATA!O5082,"n/a")</f>
        <v>9.5777000000000001E-2</v>
      </c>
      <c r="M3922" s="68"/>
      <c r="N3922" s="68"/>
      <c r="O3922" s="68"/>
      <c r="P3922" s="68"/>
      <c r="Q3922" s="68"/>
      <c r="S3922" s="72"/>
      <c r="U3922" s="72"/>
      <c r="W3922" s="72"/>
      <c r="Y3922" s="72"/>
    </row>
    <row r="3923" spans="1:25" s="71" customFormat="1" x14ac:dyDescent="0.2">
      <c r="A3923" s="68" t="s">
        <v>28</v>
      </c>
      <c r="B3923" s="68" t="s">
        <v>24</v>
      </c>
      <c r="C3923" s="68" t="s">
        <v>26</v>
      </c>
      <c r="D3923" s="68" t="s">
        <v>318</v>
      </c>
      <c r="E3923" s="89">
        <f>+IF(ISNUMBER(DATA!H5083),DATA!H5083,"n/a")</f>
        <v>3.1007280000000002</v>
      </c>
      <c r="F3923" s="79">
        <f>+IF(ISNUMBER(DATA!I5083),DATA!I5083,"n/a")</f>
        <v>0.13770399999999999</v>
      </c>
      <c r="G3923" s="89">
        <f>+IF(ISNUMBER(DATA!J5083),DATA!J5083,"n/a")</f>
        <v>3.0447899999999999</v>
      </c>
      <c r="H3923" s="79">
        <f>+IF(ISNUMBER(DATA!K5083),DATA!K5083,"n/a")</f>
        <v>0.15763099999999999</v>
      </c>
      <c r="I3923" s="89">
        <f>+IF(ISNUMBER(DATA!L5083),DATA!L5083,"n/a")</f>
        <v>3.0421330000000002</v>
      </c>
      <c r="J3923" s="79">
        <f>+IF(ISNUMBER(DATA!M5083),DATA!M5083,"n/a")</f>
        <v>0.18936</v>
      </c>
      <c r="K3923" s="89">
        <f>+IF(ISNUMBER(DATA!N5083),DATA!N5083,"n/a")</f>
        <v>2.9167770000000002</v>
      </c>
      <c r="L3923" s="79">
        <f>+IF(ISNUMBER(DATA!O5083),DATA!O5083,"n/a")</f>
        <v>0.1386</v>
      </c>
      <c r="M3923" s="68"/>
      <c r="N3923" s="68"/>
      <c r="O3923" s="68"/>
      <c r="P3923" s="68"/>
      <c r="Q3923" s="68"/>
      <c r="S3923" s="72"/>
      <c r="U3923" s="72"/>
      <c r="W3923" s="72"/>
      <c r="Y3923" s="72"/>
    </row>
    <row r="3924" spans="1:25" s="71" customFormat="1" x14ac:dyDescent="0.2">
      <c r="A3924" s="68" t="s">
        <v>28</v>
      </c>
      <c r="B3924" s="68" t="s">
        <v>24</v>
      </c>
      <c r="C3924" s="68" t="s">
        <v>26</v>
      </c>
      <c r="D3924" s="68" t="s">
        <v>319</v>
      </c>
      <c r="E3924" s="89">
        <f>+IF(ISNUMBER(DATA!H5084),DATA!H5084,"n/a")</f>
        <v>3.4772789999999998</v>
      </c>
      <c r="F3924" s="79">
        <f>+IF(ISNUMBER(DATA!I5084),DATA!I5084,"n/a")</f>
        <v>0.16462599999999999</v>
      </c>
      <c r="G3924" s="89">
        <f>+IF(ISNUMBER(DATA!J5084),DATA!J5084,"n/a")</f>
        <v>3.4608629999999998</v>
      </c>
      <c r="H3924" s="79">
        <f>+IF(ISNUMBER(DATA!K5084),DATA!K5084,"n/a")</f>
        <v>0.124459</v>
      </c>
      <c r="I3924" s="89">
        <f>+IF(ISNUMBER(DATA!L5084),DATA!L5084,"n/a")</f>
        <v>3.4346549999999998</v>
      </c>
      <c r="J3924" s="79">
        <f>+IF(ISNUMBER(DATA!M5084),DATA!M5084,"n/a")</f>
        <v>0.106173</v>
      </c>
      <c r="K3924" s="89">
        <f>+IF(ISNUMBER(DATA!N5084),DATA!N5084,"n/a")</f>
        <v>3.3344610000000001</v>
      </c>
      <c r="L3924" s="79">
        <f>+IF(ISNUMBER(DATA!O5084),DATA!O5084,"n/a")</f>
        <v>6.5014000000000002E-2</v>
      </c>
      <c r="M3924" s="68"/>
      <c r="N3924" s="68"/>
      <c r="O3924" s="68"/>
      <c r="P3924" s="68"/>
      <c r="Q3924" s="68"/>
      <c r="S3924" s="72"/>
      <c r="U3924" s="72"/>
      <c r="W3924" s="72"/>
      <c r="Y3924" s="72"/>
    </row>
    <row r="3925" spans="1:25" s="71" customFormat="1" x14ac:dyDescent="0.2">
      <c r="A3925" s="68" t="s">
        <v>28</v>
      </c>
      <c r="B3925" s="68" t="s">
        <v>24</v>
      </c>
      <c r="C3925" s="68" t="s">
        <v>26</v>
      </c>
      <c r="D3925" s="68" t="s">
        <v>320</v>
      </c>
      <c r="E3925" s="89">
        <f>+IF(ISNUMBER(DATA!H5085),DATA!H5085,"n/a")</f>
        <v>2.573836</v>
      </c>
      <c r="F3925" s="79">
        <f>+IF(ISNUMBER(DATA!I5085),DATA!I5085,"n/a")</f>
        <v>2.0819000000000001E-2</v>
      </c>
      <c r="G3925" s="89">
        <f>+IF(ISNUMBER(DATA!J5085),DATA!J5085,"n/a")</f>
        <v>2.6415570000000002</v>
      </c>
      <c r="H3925" s="79">
        <f>+IF(ISNUMBER(DATA!K5085),DATA!K5085,"n/a")</f>
        <v>6.8671999999999997E-2</v>
      </c>
      <c r="I3925" s="89">
        <f>+IF(ISNUMBER(DATA!L5085),DATA!L5085,"n/a")</f>
        <v>2.6956720000000001</v>
      </c>
      <c r="J3925" s="79">
        <f>+IF(ISNUMBER(DATA!M5085),DATA!M5085,"n/a")</f>
        <v>9.5796000000000006E-2</v>
      </c>
      <c r="K3925" s="89">
        <f>+IF(ISNUMBER(DATA!N5085),DATA!N5085,"n/a")</f>
        <v>2.6638410000000001</v>
      </c>
      <c r="L3925" s="79">
        <f>+IF(ISNUMBER(DATA!O5085),DATA!O5085,"n/a")</f>
        <v>8.0610000000000001E-2</v>
      </c>
      <c r="M3925" s="68"/>
      <c r="N3925" s="68"/>
      <c r="O3925" s="68"/>
      <c r="P3925" s="68"/>
      <c r="Q3925" s="68"/>
      <c r="S3925" s="72"/>
      <c r="U3925" s="72"/>
      <c r="W3925" s="72"/>
      <c r="Y3925" s="72"/>
    </row>
    <row r="3926" spans="1:25" s="71" customFormat="1" x14ac:dyDescent="0.2">
      <c r="A3926" s="68" t="s">
        <v>28</v>
      </c>
      <c r="B3926" s="68" t="s">
        <v>24</v>
      </c>
      <c r="C3926" s="68" t="s">
        <v>26</v>
      </c>
      <c r="D3926" s="68" t="s">
        <v>321</v>
      </c>
      <c r="E3926" s="89">
        <f>+IF(ISNUMBER(DATA!H5086),DATA!H5086,"n/a")</f>
        <v>3.6262159999999999</v>
      </c>
      <c r="F3926" s="79">
        <f>+IF(ISNUMBER(DATA!I5086),DATA!I5086,"n/a")</f>
        <v>0.31267400000000001</v>
      </c>
      <c r="G3926" s="89">
        <f>+IF(ISNUMBER(DATA!J5086),DATA!J5086,"n/a")</f>
        <v>3.5974400000000002</v>
      </c>
      <c r="H3926" s="79">
        <f>+IF(ISNUMBER(DATA!K5086),DATA!K5086,"n/a")</f>
        <v>0.31383699999999998</v>
      </c>
      <c r="I3926" s="89">
        <f>+IF(ISNUMBER(DATA!L5086),DATA!L5086,"n/a")</f>
        <v>3.6065230000000001</v>
      </c>
      <c r="J3926" s="79">
        <f>+IF(ISNUMBER(DATA!M5086),DATA!M5086,"n/a")</f>
        <v>0.33546300000000001</v>
      </c>
      <c r="K3926" s="89">
        <f>+IF(ISNUMBER(DATA!N5086),DATA!N5086,"n/a")</f>
        <v>3.255169</v>
      </c>
      <c r="L3926" s="79">
        <f>+IF(ISNUMBER(DATA!O5086),DATA!O5086,"n/a")</f>
        <v>0.213841</v>
      </c>
      <c r="M3926" s="68"/>
      <c r="N3926" s="68"/>
      <c r="O3926" s="68"/>
      <c r="P3926" s="68"/>
      <c r="Q3926" s="68"/>
      <c r="S3926" s="72"/>
      <c r="U3926" s="72"/>
      <c r="W3926" s="72"/>
      <c r="Y3926" s="72"/>
    </row>
    <row r="3927" spans="1:25" s="71" customFormat="1" x14ac:dyDescent="0.2">
      <c r="A3927" s="68" t="s">
        <v>28</v>
      </c>
      <c r="B3927" s="68" t="s">
        <v>24</v>
      </c>
      <c r="C3927" s="68" t="s">
        <v>26</v>
      </c>
      <c r="D3927" s="68" t="s">
        <v>322</v>
      </c>
      <c r="E3927" s="89">
        <f>+IF(ISNUMBER(DATA!H5087),DATA!H5087,"n/a")</f>
        <v>3.6201340000000002</v>
      </c>
      <c r="F3927" s="79">
        <f>+IF(ISNUMBER(DATA!I5087),DATA!I5087,"n/a")</f>
        <v>4.0913999999999999E-2</v>
      </c>
      <c r="G3927" s="89">
        <f>+IF(ISNUMBER(DATA!J5087),DATA!J5087,"n/a")</f>
        <v>3.53789</v>
      </c>
      <c r="H3927" s="79">
        <f>+IF(ISNUMBER(DATA!K5087),DATA!K5087,"n/a")</f>
        <v>2.8171000000000002E-2</v>
      </c>
      <c r="I3927" s="89">
        <f>+IF(ISNUMBER(DATA!L5087),DATA!L5087,"n/a")</f>
        <v>3.5591520000000001</v>
      </c>
      <c r="J3927" s="79">
        <f>+IF(ISNUMBER(DATA!M5087),DATA!M5087,"n/a")</f>
        <v>3.9299000000000001E-2</v>
      </c>
      <c r="K3927" s="89">
        <f>+IF(ISNUMBER(DATA!N5087),DATA!N5087,"n/a")</f>
        <v>3.5073759999999998</v>
      </c>
      <c r="L3927" s="79">
        <f>+IF(ISNUMBER(DATA!O5087),DATA!O5087,"n/a")</f>
        <v>3.5276000000000002E-2</v>
      </c>
      <c r="M3927" s="68"/>
      <c r="N3927" s="68"/>
      <c r="O3927" s="68"/>
      <c r="P3927" s="68"/>
      <c r="Q3927" s="68"/>
      <c r="S3927" s="72"/>
      <c r="U3927" s="72"/>
      <c r="W3927" s="72"/>
      <c r="Y3927" s="72"/>
    </row>
    <row r="3928" spans="1:25" s="71" customFormat="1" x14ac:dyDescent="0.2">
      <c r="A3928" s="68" t="s">
        <v>28</v>
      </c>
      <c r="B3928" s="68" t="s">
        <v>24</v>
      </c>
      <c r="C3928" s="68" t="s">
        <v>26</v>
      </c>
      <c r="D3928" s="68" t="s">
        <v>323</v>
      </c>
      <c r="E3928" s="89">
        <f>+IF(ISNUMBER(DATA!H5088),DATA!H5088,"n/a")</f>
        <v>3.3690069999999999</v>
      </c>
      <c r="F3928" s="79">
        <f>+IF(ISNUMBER(DATA!I5088),DATA!I5088,"n/a")</f>
        <v>-2.4970000000000001E-3</v>
      </c>
      <c r="G3928" s="89">
        <f>+IF(ISNUMBER(DATA!J5088),DATA!J5088,"n/a")</f>
        <v>3.2943579999999999</v>
      </c>
      <c r="H3928" s="79">
        <f>+IF(ISNUMBER(DATA!K5088),DATA!K5088,"n/a")</f>
        <v>-8.5699999999999995E-3</v>
      </c>
      <c r="I3928" s="89">
        <f>+IF(ISNUMBER(DATA!L5088),DATA!L5088,"n/a")</f>
        <v>3.2402600000000001</v>
      </c>
      <c r="J3928" s="79">
        <f>+IF(ISNUMBER(DATA!M5088),DATA!M5088,"n/a")</f>
        <v>-2.401E-2</v>
      </c>
      <c r="K3928" s="89">
        <f>+IF(ISNUMBER(DATA!N5088),DATA!N5088,"n/a")</f>
        <v>3.2302439999999999</v>
      </c>
      <c r="L3928" s="79">
        <f>+IF(ISNUMBER(DATA!O5088),DATA!O5088,"n/a")</f>
        <v>-2.81E-2</v>
      </c>
      <c r="M3928" s="68"/>
      <c r="N3928" s="68"/>
      <c r="O3928" s="68"/>
      <c r="P3928" s="68"/>
      <c r="Q3928" s="68"/>
      <c r="S3928" s="72"/>
      <c r="U3928" s="72"/>
      <c r="W3928" s="72"/>
      <c r="Y3928" s="72"/>
    </row>
    <row r="3929" spans="1:25" s="71" customFormat="1" x14ac:dyDescent="0.2">
      <c r="A3929" s="68" t="s">
        <v>28</v>
      </c>
      <c r="B3929" s="68" t="s">
        <v>24</v>
      </c>
      <c r="C3929" s="68" t="s">
        <v>26</v>
      </c>
      <c r="D3929" s="68" t="s">
        <v>324</v>
      </c>
      <c r="E3929" s="89">
        <f>+IF(ISNUMBER(DATA!H5089),DATA!H5089,"n/a")</f>
        <v>2.670534</v>
      </c>
      <c r="F3929" s="79">
        <f>+IF(ISNUMBER(DATA!I5089),DATA!I5089,"n/a")</f>
        <v>-9.9629999999999996E-2</v>
      </c>
      <c r="G3929" s="89">
        <f>+IF(ISNUMBER(DATA!J5089),DATA!J5089,"n/a")</f>
        <v>2.967911</v>
      </c>
      <c r="H3929" s="79">
        <f>+IF(ISNUMBER(DATA!K5089),DATA!K5089,"n/a")</f>
        <v>-5.0819999999999997E-3</v>
      </c>
      <c r="I3929" s="89">
        <f>+IF(ISNUMBER(DATA!L5089),DATA!L5089,"n/a")</f>
        <v>3.0114019999999999</v>
      </c>
      <c r="J3929" s="79">
        <f>+IF(ISNUMBER(DATA!M5089),DATA!M5089,"n/a")</f>
        <v>4.6302000000000003E-2</v>
      </c>
      <c r="K3929" s="89">
        <f>+IF(ISNUMBER(DATA!N5089),DATA!N5089,"n/a")</f>
        <v>3.055663</v>
      </c>
      <c r="L3929" s="79">
        <f>+IF(ISNUMBER(DATA!O5089),DATA!O5089,"n/a")</f>
        <v>0.189197</v>
      </c>
      <c r="M3929" s="68"/>
      <c r="N3929" s="68"/>
      <c r="O3929" s="68"/>
      <c r="P3929" s="68"/>
      <c r="Q3929" s="68"/>
      <c r="S3929" s="72"/>
      <c r="U3929" s="72"/>
      <c r="W3929" s="72"/>
      <c r="Y3929" s="72"/>
    </row>
    <row r="3930" spans="1:25" s="71" customFormat="1" x14ac:dyDescent="0.2">
      <c r="A3930" s="68" t="s">
        <v>28</v>
      </c>
      <c r="B3930" s="68" t="s">
        <v>24</v>
      </c>
      <c r="C3930" s="68" t="s">
        <v>26</v>
      </c>
      <c r="D3930" s="68" t="s">
        <v>325</v>
      </c>
      <c r="E3930" s="89">
        <f>+IF(ISNUMBER(DATA!H5090),DATA!H5090,"n/a")</f>
        <v>3.6910859999999999</v>
      </c>
      <c r="F3930" s="79">
        <f>+IF(ISNUMBER(DATA!I5090),DATA!I5090,"n/a")</f>
        <v>4.6435999999999998E-2</v>
      </c>
      <c r="G3930" s="89">
        <f>+IF(ISNUMBER(DATA!J5090),DATA!J5090,"n/a")</f>
        <v>3.606544</v>
      </c>
      <c r="H3930" s="79">
        <f>+IF(ISNUMBER(DATA!K5090),DATA!K5090,"n/a")</f>
        <v>2.5232999999999998E-2</v>
      </c>
      <c r="I3930" s="89">
        <f>+IF(ISNUMBER(DATA!L5090),DATA!L5090,"n/a")</f>
        <v>3.5554169999999998</v>
      </c>
      <c r="J3930" s="79">
        <f>+IF(ISNUMBER(DATA!M5090),DATA!M5090,"n/a")</f>
        <v>2.1729999999999999E-2</v>
      </c>
      <c r="K3930" s="89">
        <f>+IF(ISNUMBER(DATA!N5090),DATA!N5090,"n/a")</f>
        <v>3.454272</v>
      </c>
      <c r="L3930" s="79">
        <f>+IF(ISNUMBER(DATA!O5090),DATA!O5090,"n/a")</f>
        <v>1.2215E-2</v>
      </c>
      <c r="M3930" s="68"/>
      <c r="N3930" s="68"/>
      <c r="O3930" s="68"/>
      <c r="P3930" s="68"/>
      <c r="Q3930" s="68"/>
      <c r="S3930" s="72"/>
      <c r="U3930" s="72"/>
      <c r="W3930" s="72"/>
      <c r="Y3930" s="72"/>
    </row>
    <row r="3931" spans="1:25" s="71" customFormat="1" x14ac:dyDescent="0.2">
      <c r="A3931" s="68" t="s">
        <v>28</v>
      </c>
      <c r="B3931" s="68" t="s">
        <v>24</v>
      </c>
      <c r="C3931" s="68" t="s">
        <v>26</v>
      </c>
      <c r="D3931" s="68" t="s">
        <v>351</v>
      </c>
      <c r="E3931" s="89">
        <f>+IF(ISNUMBER(DATA!H5091),DATA!H5091,"n/a")</f>
        <v>2.405897</v>
      </c>
      <c r="F3931" s="79">
        <f>+IF(ISNUMBER(DATA!I5091),DATA!I5091,"n/a")</f>
        <v>0.70678399999999997</v>
      </c>
      <c r="G3931" s="89">
        <f>+IF(ISNUMBER(DATA!J5091),DATA!J5091,"n/a")</f>
        <v>2.3344499999999999</v>
      </c>
      <c r="H3931" s="79">
        <f>+IF(ISNUMBER(DATA!K5091),DATA!K5091,"n/a")</f>
        <v>0.45718199999999998</v>
      </c>
      <c r="I3931" s="89">
        <f>+IF(ISNUMBER(DATA!L5091),DATA!L5091,"n/a")</f>
        <v>2.0047380000000001</v>
      </c>
      <c r="J3931" s="79">
        <f>+IF(ISNUMBER(DATA!M5091),DATA!M5091,"n/a")</f>
        <v>0.28047100000000003</v>
      </c>
      <c r="K3931" s="89">
        <f>+IF(ISNUMBER(DATA!N5091),DATA!N5091,"n/a")</f>
        <v>1.900895</v>
      </c>
      <c r="L3931" s="79">
        <f>+IF(ISNUMBER(DATA!O5091),DATA!O5091,"n/a")</f>
        <v>0.20092599999999999</v>
      </c>
      <c r="M3931" s="68"/>
      <c r="N3931" s="68"/>
      <c r="O3931" s="68"/>
      <c r="P3931" s="68"/>
      <c r="Q3931" s="68"/>
      <c r="S3931" s="72"/>
      <c r="U3931" s="72"/>
      <c r="W3931" s="72"/>
      <c r="Y3931" s="72"/>
    </row>
    <row r="3932" spans="1:25" s="71" customFormat="1" x14ac:dyDescent="0.2">
      <c r="A3932" s="68" t="s">
        <v>28</v>
      </c>
      <c r="B3932" s="68" t="s">
        <v>24</v>
      </c>
      <c r="C3932" s="68" t="s">
        <v>26</v>
      </c>
      <c r="D3932" s="68" t="s">
        <v>352</v>
      </c>
      <c r="E3932" s="89">
        <f>+IF(ISNUMBER(DATA!H5092),DATA!H5092,"n/a")</f>
        <v>2.9341759999999999</v>
      </c>
      <c r="F3932" s="79">
        <f>+IF(ISNUMBER(DATA!I5092),DATA!I5092,"n/a")</f>
        <v>0.27692800000000001</v>
      </c>
      <c r="G3932" s="89">
        <f>+IF(ISNUMBER(DATA!J5092),DATA!J5092,"n/a")</f>
        <v>2.5351210000000002</v>
      </c>
      <c r="H3932" s="79">
        <f>+IF(ISNUMBER(DATA!K5092),DATA!K5092,"n/a")</f>
        <v>3.8739000000000003E-2</v>
      </c>
      <c r="I3932" s="89">
        <f>+IF(ISNUMBER(DATA!L5092),DATA!L5092,"n/a")</f>
        <v>2.4642759999999999</v>
      </c>
      <c r="J3932" s="79">
        <f>+IF(ISNUMBER(DATA!M5092),DATA!M5092,"n/a")</f>
        <v>4.6066000000000003E-2</v>
      </c>
      <c r="K3932" s="89">
        <f>+IF(ISNUMBER(DATA!N5092),DATA!N5092,"n/a")</f>
        <v>2.4185629999999998</v>
      </c>
      <c r="L3932" s="79">
        <f>+IF(ISNUMBER(DATA!O5092),DATA!O5092,"n/a")</f>
        <v>4.3217999999999999E-2</v>
      </c>
      <c r="M3932" s="68"/>
      <c r="N3932" s="68"/>
      <c r="O3932" s="68"/>
      <c r="P3932" s="68"/>
      <c r="Q3932" s="68"/>
      <c r="S3932" s="72"/>
      <c r="U3932" s="72"/>
      <c r="W3932" s="72"/>
      <c r="Y3932" s="72"/>
    </row>
    <row r="3933" spans="1:25" x14ac:dyDescent="0.2">
      <c r="E3933" s="102"/>
      <c r="F3933" s="104"/>
      <c r="G3933" s="102"/>
      <c r="H3933" s="104"/>
      <c r="I3933" s="102"/>
      <c r="J3933" s="104"/>
      <c r="K3933" s="102"/>
      <c r="L3933" s="104"/>
    </row>
    <row r="3934" spans="1:25" s="71" customFormat="1" x14ac:dyDescent="0.2">
      <c r="A3934" s="68" t="s">
        <v>20</v>
      </c>
      <c r="B3934" s="68" t="s">
        <v>23</v>
      </c>
      <c r="C3934" s="68" t="s">
        <v>0</v>
      </c>
      <c r="D3934" s="68" t="s">
        <v>278</v>
      </c>
      <c r="E3934" s="78">
        <f>+IF(ISNUMBER(DATA!H2143),DATA!H2143,"n/a")</f>
        <v>8167.18</v>
      </c>
      <c r="F3934" s="79">
        <f>+IF(ISNUMBER(DATA!I2143),DATA!I2143,"n/a")</f>
        <v>0.10394100000000001</v>
      </c>
      <c r="G3934" s="78">
        <f>+IF(ISNUMBER(DATA!J2143),DATA!J2143,"n/a")</f>
        <v>27789.25</v>
      </c>
      <c r="H3934" s="79">
        <f>+IF(ISNUMBER(DATA!K2143),DATA!K2143,"n/a")</f>
        <v>0.110031</v>
      </c>
      <c r="I3934" s="78">
        <f>+IF(ISNUMBER(DATA!L2143),DATA!L2143,"n/a")</f>
        <v>61598.55</v>
      </c>
      <c r="J3934" s="79">
        <f>+IF(ISNUMBER(DATA!M2143),DATA!M2143,"n/a")</f>
        <v>5.9792999999999999E-2</v>
      </c>
      <c r="K3934" s="78">
        <f>+IF(ISNUMBER(DATA!N2143),DATA!N2143,"n/a")</f>
        <v>129340.06</v>
      </c>
      <c r="L3934" s="79">
        <f>+IF(ISNUMBER(DATA!O2143),DATA!O2143,"n/a")</f>
        <v>0.12854399999999999</v>
      </c>
      <c r="M3934" s="68"/>
      <c r="N3934" s="68"/>
      <c r="O3934" s="68"/>
      <c r="P3934" s="68"/>
      <c r="Q3934" s="68"/>
      <c r="S3934" s="72"/>
      <c r="U3934" s="72"/>
      <c r="W3934" s="72"/>
      <c r="Y3934" s="72"/>
    </row>
    <row r="3935" spans="1:25" s="71" customFormat="1" x14ac:dyDescent="0.2">
      <c r="A3935" s="68" t="s">
        <v>20</v>
      </c>
      <c r="B3935" s="68" t="s">
        <v>23</v>
      </c>
      <c r="C3935" s="68" t="s">
        <v>0</v>
      </c>
      <c r="D3935" s="68" t="s">
        <v>279</v>
      </c>
      <c r="E3935" s="78">
        <f>+IF(ISNUMBER(DATA!H2144),DATA!H2144,"n/a")</f>
        <v>12612.48</v>
      </c>
      <c r="F3935" s="79">
        <f>+IF(ISNUMBER(DATA!I2144),DATA!I2144,"n/a")</f>
        <v>7.0918739999999998</v>
      </c>
      <c r="G3935" s="78">
        <f>+IF(ISNUMBER(DATA!J2144),DATA!J2144,"n/a")</f>
        <v>29106.89</v>
      </c>
      <c r="H3935" s="79">
        <f>+IF(ISNUMBER(DATA!K2144),DATA!K2144,"n/a")</f>
        <v>6.4148610000000001</v>
      </c>
      <c r="I3935" s="78">
        <f>+IF(ISNUMBER(DATA!L2144),DATA!L2144,"n/a")</f>
        <v>49220.58</v>
      </c>
      <c r="J3935" s="79">
        <f>+IF(ISNUMBER(DATA!M2144),DATA!M2144,"n/a")</f>
        <v>5.7823570000000002</v>
      </c>
      <c r="K3935" s="78">
        <f>+IF(ISNUMBER(DATA!N2144),DATA!N2144,"n/a")</f>
        <v>76587.92</v>
      </c>
      <c r="L3935" s="79">
        <f>+IF(ISNUMBER(DATA!O2144),DATA!O2144,"n/a")</f>
        <v>6.738029</v>
      </c>
      <c r="M3935" s="68"/>
      <c r="N3935" s="68"/>
      <c r="O3935" s="68"/>
      <c r="P3935" s="68"/>
      <c r="Q3935" s="68"/>
      <c r="S3935" s="72"/>
      <c r="U3935" s="72"/>
      <c r="W3935" s="72"/>
      <c r="Y3935" s="72"/>
    </row>
    <row r="3936" spans="1:25" s="71" customFormat="1" x14ac:dyDescent="0.2">
      <c r="A3936" s="68" t="s">
        <v>20</v>
      </c>
      <c r="B3936" s="68" t="s">
        <v>23</v>
      </c>
      <c r="C3936" s="68" t="s">
        <v>0</v>
      </c>
      <c r="D3936" s="68" t="s">
        <v>280</v>
      </c>
      <c r="E3936" s="78">
        <f>+IF(ISNUMBER(DATA!H2145),DATA!H2145,"n/a")</f>
        <v>7760.04</v>
      </c>
      <c r="F3936" s="79">
        <f>+IF(ISNUMBER(DATA!I2145),DATA!I2145,"n/a")</f>
        <v>-0.56315899999999997</v>
      </c>
      <c r="G3936" s="78">
        <f>+IF(ISNUMBER(DATA!J2145),DATA!J2145,"n/a")</f>
        <v>51740.19</v>
      </c>
      <c r="H3936" s="79">
        <f>+IF(ISNUMBER(DATA!K2145),DATA!K2145,"n/a")</f>
        <v>-0.13447899999999999</v>
      </c>
      <c r="I3936" s="78">
        <f>+IF(ISNUMBER(DATA!L2145),DATA!L2145,"n/a")</f>
        <v>147905.01999999999</v>
      </c>
      <c r="J3936" s="79">
        <f>+IF(ISNUMBER(DATA!M2145),DATA!M2145,"n/a")</f>
        <v>6.5236000000000002E-2</v>
      </c>
      <c r="K3936" s="78">
        <f>+IF(ISNUMBER(DATA!N2145),DATA!N2145,"n/a")</f>
        <v>319530.28999999998</v>
      </c>
      <c r="L3936" s="79">
        <f>+IF(ISNUMBER(DATA!O2145),DATA!O2145,"n/a")</f>
        <v>0.11422</v>
      </c>
      <c r="M3936" s="68"/>
      <c r="N3936" s="68"/>
      <c r="O3936" s="68"/>
      <c r="P3936" s="68"/>
      <c r="Q3936" s="68"/>
      <c r="S3936" s="72"/>
      <c r="U3936" s="72"/>
      <c r="W3936" s="72"/>
      <c r="Y3936" s="72"/>
    </row>
    <row r="3937" spans="1:25" s="71" customFormat="1" x14ac:dyDescent="0.2">
      <c r="A3937" s="68" t="s">
        <v>20</v>
      </c>
      <c r="B3937" s="68" t="s">
        <v>23</v>
      </c>
      <c r="C3937" s="68" t="s">
        <v>0</v>
      </c>
      <c r="D3937" s="68" t="s">
        <v>281</v>
      </c>
      <c r="E3937" s="78">
        <f>+IF(ISNUMBER(DATA!H2146),DATA!H2146,"n/a")</f>
        <v>1548.47</v>
      </c>
      <c r="F3937" s="79">
        <f>+IF(ISNUMBER(DATA!I2146),DATA!I2146,"n/a")</f>
        <v>-0.64590899999999996</v>
      </c>
      <c r="G3937" s="78">
        <f>+IF(ISNUMBER(DATA!J2146),DATA!J2146,"n/a")</f>
        <v>4510.2299999999996</v>
      </c>
      <c r="H3937" s="79">
        <f>+IF(ISNUMBER(DATA!K2146),DATA!K2146,"n/a")</f>
        <v>-0.58532899999999999</v>
      </c>
      <c r="I3937" s="78">
        <f>+IF(ISNUMBER(DATA!L2146),DATA!L2146,"n/a")</f>
        <v>8044.46</v>
      </c>
      <c r="J3937" s="79">
        <f>+IF(ISNUMBER(DATA!M2146),DATA!M2146,"n/a")</f>
        <v>-0.559249</v>
      </c>
      <c r="K3937" s="78">
        <f>+IF(ISNUMBER(DATA!N2146),DATA!N2146,"n/a")</f>
        <v>16092.79</v>
      </c>
      <c r="L3937" s="79">
        <f>+IF(ISNUMBER(DATA!O2146),DATA!O2146,"n/a")</f>
        <v>-0.19658700000000001</v>
      </c>
      <c r="M3937" s="68"/>
      <c r="N3937" s="68"/>
      <c r="O3937" s="68"/>
      <c r="P3937" s="68"/>
      <c r="Q3937" s="68"/>
      <c r="S3937" s="72"/>
      <c r="U3937" s="72"/>
      <c r="W3937" s="72"/>
      <c r="Y3937" s="72"/>
    </row>
    <row r="3938" spans="1:25" s="71" customFormat="1" x14ac:dyDescent="0.2">
      <c r="A3938" s="68" t="s">
        <v>20</v>
      </c>
      <c r="B3938" s="68" t="s">
        <v>23</v>
      </c>
      <c r="C3938" s="68" t="s">
        <v>0</v>
      </c>
      <c r="D3938" s="68" t="s">
        <v>282</v>
      </c>
      <c r="E3938" s="78">
        <f>+IF(ISNUMBER(DATA!H2147),DATA!H2147,"n/a")</f>
        <v>6386.4</v>
      </c>
      <c r="F3938" s="79">
        <f>+IF(ISNUMBER(DATA!I2147),DATA!I2147,"n/a")</f>
        <v>-0.54131300000000004</v>
      </c>
      <c r="G3938" s="78">
        <f>+IF(ISNUMBER(DATA!J2147),DATA!J2147,"n/a")</f>
        <v>24333.38</v>
      </c>
      <c r="H3938" s="79">
        <f>+IF(ISNUMBER(DATA!K2147),DATA!K2147,"n/a")</f>
        <v>-0.51246199999999997</v>
      </c>
      <c r="I3938" s="78">
        <f>+IF(ISNUMBER(DATA!L2147),DATA!L2147,"n/a")</f>
        <v>58228.69</v>
      </c>
      <c r="J3938" s="79">
        <f>+IF(ISNUMBER(DATA!M2147),DATA!M2147,"n/a")</f>
        <v>-0.50424100000000005</v>
      </c>
      <c r="K3938" s="78">
        <f>+IF(ISNUMBER(DATA!N2147),DATA!N2147,"n/a")</f>
        <v>186178.2</v>
      </c>
      <c r="L3938" s="79">
        <f>+IF(ISNUMBER(DATA!O2147),DATA!O2147,"n/a")</f>
        <v>-0.22506399999999999</v>
      </c>
      <c r="M3938" s="68"/>
      <c r="N3938" s="68"/>
      <c r="O3938" s="68"/>
      <c r="P3938" s="68"/>
      <c r="Q3938" s="68"/>
      <c r="S3938" s="72"/>
      <c r="U3938" s="72"/>
      <c r="W3938" s="72"/>
      <c r="Y3938" s="72"/>
    </row>
    <row r="3939" spans="1:25" s="71" customFormat="1" x14ac:dyDescent="0.2">
      <c r="A3939" s="68" t="s">
        <v>20</v>
      </c>
      <c r="B3939" s="68" t="s">
        <v>23</v>
      </c>
      <c r="C3939" s="68" t="s">
        <v>0</v>
      </c>
      <c r="D3939" s="68" t="s">
        <v>283</v>
      </c>
      <c r="E3939" s="78">
        <f>+IF(ISNUMBER(DATA!H2148),DATA!H2148,"n/a")</f>
        <v>1337.55</v>
      </c>
      <c r="F3939" s="79">
        <f>+IF(ISNUMBER(DATA!I2148),DATA!I2148,"n/a")</f>
        <v>-0.88457799999999998</v>
      </c>
      <c r="G3939" s="78">
        <f>+IF(ISNUMBER(DATA!J2148),DATA!J2148,"n/a")</f>
        <v>26590.5</v>
      </c>
      <c r="H3939" s="79">
        <f>+IF(ISNUMBER(DATA!K2148),DATA!K2148,"n/a")</f>
        <v>-0.31342999999999999</v>
      </c>
      <c r="I3939" s="78">
        <f>+IF(ISNUMBER(DATA!L2148),DATA!L2148,"n/a")</f>
        <v>95395.87</v>
      </c>
      <c r="J3939" s="79">
        <f>+IF(ISNUMBER(DATA!M2148),DATA!M2148,"n/a")</f>
        <v>-3.5534999999999997E-2</v>
      </c>
      <c r="K3939" s="78">
        <f>+IF(ISNUMBER(DATA!N2148),DATA!N2148,"n/a")</f>
        <v>220277.56</v>
      </c>
      <c r="L3939" s="79">
        <f>+IF(ISNUMBER(DATA!O2148),DATA!O2148,"n/a")</f>
        <v>5.3560000000000003E-2</v>
      </c>
      <c r="M3939" s="68"/>
      <c r="N3939" s="68"/>
      <c r="O3939" s="68"/>
      <c r="P3939" s="68"/>
      <c r="Q3939" s="68"/>
      <c r="S3939" s="72"/>
      <c r="U3939" s="72"/>
      <c r="W3939" s="72"/>
      <c r="Y3939" s="72"/>
    </row>
    <row r="3940" spans="1:25" s="71" customFormat="1" x14ac:dyDescent="0.2">
      <c r="A3940" s="68" t="s">
        <v>20</v>
      </c>
      <c r="B3940" s="68" t="s">
        <v>23</v>
      </c>
      <c r="C3940" s="68" t="s">
        <v>0</v>
      </c>
      <c r="D3940" s="68" t="s">
        <v>284</v>
      </c>
      <c r="E3940" s="78">
        <f>+IF(ISNUMBER(DATA!H2149),DATA!H2149,"n/a")</f>
        <v>3342.95</v>
      </c>
      <c r="F3940" s="79">
        <f>+IF(ISNUMBER(DATA!I2149),DATA!I2149,"n/a")</f>
        <v>0.69090300000000004</v>
      </c>
      <c r="G3940" s="78">
        <f>+IF(ISNUMBER(DATA!J2149),DATA!J2149,"n/a")</f>
        <v>13211.13</v>
      </c>
      <c r="H3940" s="79">
        <f>+IF(ISNUMBER(DATA!K2149),DATA!K2149,"n/a")</f>
        <v>1.466912</v>
      </c>
      <c r="I3940" s="78">
        <f>+IF(ISNUMBER(DATA!L2149),DATA!L2149,"n/a")</f>
        <v>39036.79</v>
      </c>
      <c r="J3940" s="79">
        <f>+IF(ISNUMBER(DATA!M2149),DATA!M2149,"n/a")</f>
        <v>2.778</v>
      </c>
      <c r="K3940" s="78">
        <f>+IF(ISNUMBER(DATA!N2149),DATA!N2149,"n/a")</f>
        <v>65373.05</v>
      </c>
      <c r="L3940" s="79">
        <f>+IF(ISNUMBER(DATA!O2149),DATA!O2149,"n/a")</f>
        <v>2.0533890000000001</v>
      </c>
      <c r="M3940" s="68"/>
      <c r="N3940" s="68"/>
      <c r="O3940" s="68"/>
      <c r="P3940" s="68"/>
      <c r="Q3940" s="68"/>
      <c r="S3940" s="72"/>
      <c r="U3940" s="72"/>
      <c r="W3940" s="72"/>
      <c r="Y3940" s="72"/>
    </row>
    <row r="3941" spans="1:25" s="71" customFormat="1" x14ac:dyDescent="0.2">
      <c r="A3941" s="68" t="s">
        <v>20</v>
      </c>
      <c r="B3941" s="68" t="s">
        <v>23</v>
      </c>
      <c r="C3941" s="68" t="s">
        <v>0</v>
      </c>
      <c r="D3941" s="68" t="s">
        <v>285</v>
      </c>
      <c r="E3941" s="78">
        <f>+IF(ISNUMBER(DATA!H2150),DATA!H2150,"n/a")</f>
        <v>43041.95</v>
      </c>
      <c r="F3941" s="79">
        <f>+IF(ISNUMBER(DATA!I2150),DATA!I2150,"n/a")</f>
        <v>9.3434000000000003E-2</v>
      </c>
      <c r="G3941" s="78">
        <f>+IF(ISNUMBER(DATA!J2150),DATA!J2150,"n/a")</f>
        <v>146778.69</v>
      </c>
      <c r="H3941" s="79">
        <f>+IF(ISNUMBER(DATA!K2150),DATA!K2150,"n/a")</f>
        <v>0.113022</v>
      </c>
      <c r="I3941" s="78">
        <f>+IF(ISNUMBER(DATA!L2150),DATA!L2150,"n/a")</f>
        <v>341946.36</v>
      </c>
      <c r="J3941" s="79">
        <f>+IF(ISNUMBER(DATA!M2150),DATA!M2150,"n/a")</f>
        <v>0.17724899999999999</v>
      </c>
      <c r="K3941" s="78">
        <f>+IF(ISNUMBER(DATA!N2150),DATA!N2150,"n/a")</f>
        <v>697347.83</v>
      </c>
      <c r="L3941" s="79">
        <f>+IF(ISNUMBER(DATA!O2150),DATA!O2150,"n/a")</f>
        <v>0.226436</v>
      </c>
      <c r="M3941" s="68"/>
      <c r="N3941" s="68"/>
      <c r="O3941" s="68"/>
      <c r="P3941" s="68"/>
      <c r="Q3941" s="68"/>
      <c r="S3941" s="72"/>
      <c r="U3941" s="72"/>
      <c r="W3941" s="72"/>
      <c r="Y3941" s="72"/>
    </row>
    <row r="3942" spans="1:25" s="71" customFormat="1" x14ac:dyDescent="0.2">
      <c r="A3942" s="68" t="s">
        <v>20</v>
      </c>
      <c r="B3942" s="68" t="s">
        <v>23</v>
      </c>
      <c r="C3942" s="68" t="s">
        <v>0</v>
      </c>
      <c r="D3942" s="68" t="s">
        <v>286</v>
      </c>
      <c r="E3942" s="78">
        <f>+IF(ISNUMBER(DATA!H2151),DATA!H2151,"n/a")</f>
        <v>23161.4</v>
      </c>
      <c r="F3942" s="79">
        <f>+IF(ISNUMBER(DATA!I2151),DATA!I2151,"n/a")</f>
        <v>1.736755</v>
      </c>
      <c r="G3942" s="78">
        <f>+IF(ISNUMBER(DATA!J2151),DATA!J2151,"n/a")</f>
        <v>75682.149999999994</v>
      </c>
      <c r="H3942" s="79">
        <f>+IF(ISNUMBER(DATA!K2151),DATA!K2151,"n/a")</f>
        <v>2.1275919999999999</v>
      </c>
      <c r="I3942" s="78">
        <f>+IF(ISNUMBER(DATA!L2151),DATA!L2151,"n/a")</f>
        <v>170265.36</v>
      </c>
      <c r="J3942" s="79">
        <f>+IF(ISNUMBER(DATA!M2151),DATA!M2151,"n/a")</f>
        <v>2.65943</v>
      </c>
      <c r="K3942" s="78">
        <f>+IF(ISNUMBER(DATA!N2151),DATA!N2151,"n/a")</f>
        <v>331138.90999999997</v>
      </c>
      <c r="L3942" s="79">
        <f>+IF(ISNUMBER(DATA!O2151),DATA!O2151,"n/a")</f>
        <v>2.9389889999999999</v>
      </c>
      <c r="M3942" s="68"/>
      <c r="N3942" s="68"/>
      <c r="O3942" s="68"/>
      <c r="P3942" s="68"/>
      <c r="Q3942" s="68"/>
      <c r="S3942" s="72"/>
      <c r="U3942" s="72"/>
      <c r="W3942" s="72"/>
      <c r="Y3942" s="72"/>
    </row>
    <row r="3943" spans="1:25" s="71" customFormat="1" x14ac:dyDescent="0.2">
      <c r="A3943" s="68" t="s">
        <v>20</v>
      </c>
      <c r="B3943" s="68" t="s">
        <v>23</v>
      </c>
      <c r="C3943" s="68" t="s">
        <v>0</v>
      </c>
      <c r="D3943" s="68" t="s">
        <v>287</v>
      </c>
      <c r="E3943" s="78">
        <f>+IF(ISNUMBER(DATA!H2152),DATA!H2152,"n/a")</f>
        <v>686.28</v>
      </c>
      <c r="F3943" s="79" t="str">
        <f>+IF(ISNUMBER(DATA!I2152),DATA!I2152,"n/a")</f>
        <v>n/a</v>
      </c>
      <c r="G3943" s="78">
        <f>+IF(ISNUMBER(DATA!J2152),DATA!J2152,"n/a")</f>
        <v>686.28</v>
      </c>
      <c r="H3943" s="79" t="str">
        <f>+IF(ISNUMBER(DATA!K2152),DATA!K2152,"n/a")</f>
        <v>n/a</v>
      </c>
      <c r="I3943" s="78">
        <f>+IF(ISNUMBER(DATA!L2152),DATA!L2152,"n/a")</f>
        <v>686.28</v>
      </c>
      <c r="J3943" s="79">
        <f>+IF(ISNUMBER(DATA!M2152),DATA!M2152,"n/a")</f>
        <v>-0.91589900000000002</v>
      </c>
      <c r="K3943" s="78">
        <f>+IF(ISNUMBER(DATA!N2152),DATA!N2152,"n/a")</f>
        <v>686.28</v>
      </c>
      <c r="L3943" s="79">
        <f>+IF(ISNUMBER(DATA!O2152),DATA!O2152,"n/a")</f>
        <v>-0.98964399999999997</v>
      </c>
      <c r="M3943" s="68"/>
      <c r="N3943" s="68"/>
      <c r="O3943" s="68"/>
      <c r="P3943" s="68"/>
      <c r="Q3943" s="68"/>
      <c r="S3943" s="72"/>
      <c r="U3943" s="72"/>
      <c r="W3943" s="72"/>
      <c r="Y3943" s="72"/>
    </row>
    <row r="3944" spans="1:25" s="71" customFormat="1" x14ac:dyDescent="0.2">
      <c r="A3944" s="68" t="s">
        <v>20</v>
      </c>
      <c r="B3944" s="68" t="s">
        <v>23</v>
      </c>
      <c r="C3944" s="68" t="s">
        <v>0</v>
      </c>
      <c r="D3944" s="68" t="s">
        <v>288</v>
      </c>
      <c r="E3944" s="78">
        <f>+IF(ISNUMBER(DATA!H2153),DATA!H2153,"n/a")</f>
        <v>4301.07</v>
      </c>
      <c r="F3944" s="79">
        <f>+IF(ISNUMBER(DATA!I2153),DATA!I2153,"n/a")</f>
        <v>0.60997699999999999</v>
      </c>
      <c r="G3944" s="78">
        <f>+IF(ISNUMBER(DATA!J2153),DATA!J2153,"n/a")</f>
        <v>14742.26</v>
      </c>
      <c r="H3944" s="79">
        <f>+IF(ISNUMBER(DATA!K2153),DATA!K2153,"n/a")</f>
        <v>1.290006</v>
      </c>
      <c r="I3944" s="78">
        <f>+IF(ISNUMBER(DATA!L2153),DATA!L2153,"n/a")</f>
        <v>35883.17</v>
      </c>
      <c r="J3944" s="79">
        <f>+IF(ISNUMBER(DATA!M2153),DATA!M2153,"n/a")</f>
        <v>1.2245980000000001</v>
      </c>
      <c r="K3944" s="78">
        <f>+IF(ISNUMBER(DATA!N2153),DATA!N2153,"n/a")</f>
        <v>79559.100000000006</v>
      </c>
      <c r="L3944" s="79">
        <f>+IF(ISNUMBER(DATA!O2153),DATA!O2153,"n/a")</f>
        <v>0.59692299999999998</v>
      </c>
      <c r="M3944" s="68"/>
      <c r="N3944" s="68"/>
      <c r="O3944" s="68"/>
      <c r="P3944" s="68"/>
      <c r="Q3944" s="68"/>
      <c r="S3944" s="72"/>
      <c r="U3944" s="72"/>
      <c r="W3944" s="72"/>
      <c r="Y3944" s="72"/>
    </row>
    <row r="3945" spans="1:25" s="71" customFormat="1" x14ac:dyDescent="0.2">
      <c r="A3945" s="68" t="s">
        <v>20</v>
      </c>
      <c r="B3945" s="68" t="s">
        <v>23</v>
      </c>
      <c r="C3945" s="68" t="s">
        <v>0</v>
      </c>
      <c r="D3945" s="68" t="s">
        <v>289</v>
      </c>
      <c r="E3945" s="78">
        <f>+IF(ISNUMBER(DATA!H2154),DATA!H2154,"n/a")</f>
        <v>11367.27</v>
      </c>
      <c r="F3945" s="79">
        <f>+IF(ISNUMBER(DATA!I2154),DATA!I2154,"n/a")</f>
        <v>0.119113</v>
      </c>
      <c r="G3945" s="78">
        <f>+IF(ISNUMBER(DATA!J2154),DATA!J2154,"n/a")</f>
        <v>35501.97</v>
      </c>
      <c r="H3945" s="79">
        <f>+IF(ISNUMBER(DATA!K2154),DATA!K2154,"n/a")</f>
        <v>0.13453799999999999</v>
      </c>
      <c r="I3945" s="78">
        <f>+IF(ISNUMBER(DATA!L2154),DATA!L2154,"n/a")</f>
        <v>91188.91</v>
      </c>
      <c r="J3945" s="79">
        <f>+IF(ISNUMBER(DATA!M2154),DATA!M2154,"n/a")</f>
        <v>0.41167999999999999</v>
      </c>
      <c r="K3945" s="78">
        <f>+IF(ISNUMBER(DATA!N2154),DATA!N2154,"n/a")</f>
        <v>184274.92</v>
      </c>
      <c r="L3945" s="79">
        <f>+IF(ISNUMBER(DATA!O2154),DATA!O2154,"n/a")</f>
        <v>0.38378499999999999</v>
      </c>
      <c r="M3945" s="68"/>
      <c r="N3945" s="68"/>
      <c r="O3945" s="68"/>
      <c r="P3945" s="68"/>
      <c r="Q3945" s="68"/>
      <c r="S3945" s="72"/>
      <c r="U3945" s="72"/>
      <c r="W3945" s="72"/>
      <c r="Y3945" s="72"/>
    </row>
    <row r="3946" spans="1:25" s="71" customFormat="1" x14ac:dyDescent="0.2">
      <c r="A3946" s="68" t="s">
        <v>20</v>
      </c>
      <c r="B3946" s="68" t="s">
        <v>23</v>
      </c>
      <c r="C3946" s="68" t="s">
        <v>0</v>
      </c>
      <c r="D3946" s="68" t="s">
        <v>290</v>
      </c>
      <c r="E3946" s="78">
        <f>+IF(ISNUMBER(DATA!H2155),DATA!H2155,"n/a")</f>
        <v>19563.509999999998</v>
      </c>
      <c r="F3946" s="79">
        <f>+IF(ISNUMBER(DATA!I2155),DATA!I2155,"n/a")</f>
        <v>1.9707349999999999</v>
      </c>
      <c r="G3946" s="78">
        <f>+IF(ISNUMBER(DATA!J2155),DATA!J2155,"n/a")</f>
        <v>57712.29</v>
      </c>
      <c r="H3946" s="79">
        <f>+IF(ISNUMBER(DATA!K2155),DATA!K2155,"n/a")</f>
        <v>1.6046400000000001</v>
      </c>
      <c r="I3946" s="78">
        <f>+IF(ISNUMBER(DATA!L2155),DATA!L2155,"n/a")</f>
        <v>120980.19</v>
      </c>
      <c r="J3946" s="79">
        <f>+IF(ISNUMBER(DATA!M2155),DATA!M2155,"n/a")</f>
        <v>1.2838769999999999</v>
      </c>
      <c r="K3946" s="78">
        <f>+IF(ISNUMBER(DATA!N2155),DATA!N2155,"n/a")</f>
        <v>212426.34</v>
      </c>
      <c r="L3946" s="79">
        <f>+IF(ISNUMBER(DATA!O2155),DATA!O2155,"n/a")</f>
        <v>0.99027299999999996</v>
      </c>
      <c r="M3946" s="68"/>
      <c r="N3946" s="68"/>
      <c r="O3946" s="68"/>
      <c r="P3946" s="68"/>
      <c r="Q3946" s="68"/>
      <c r="S3946" s="72"/>
      <c r="U3946" s="72"/>
      <c r="W3946" s="72"/>
      <c r="Y3946" s="72"/>
    </row>
    <row r="3947" spans="1:25" s="71" customFormat="1" x14ac:dyDescent="0.2">
      <c r="A3947" s="68" t="s">
        <v>20</v>
      </c>
      <c r="B3947" s="68" t="s">
        <v>23</v>
      </c>
      <c r="C3947" s="68" t="s">
        <v>0</v>
      </c>
      <c r="D3947" s="68" t="s">
        <v>291</v>
      </c>
      <c r="E3947" s="78">
        <f>+IF(ISNUMBER(DATA!H2156),DATA!H2156,"n/a")</f>
        <v>8658.77</v>
      </c>
      <c r="F3947" s="79">
        <f>+IF(ISNUMBER(DATA!I2156),DATA!I2156,"n/a")</f>
        <v>2.2534640000000001</v>
      </c>
      <c r="G3947" s="78">
        <f>+IF(ISNUMBER(DATA!J2156),DATA!J2156,"n/a")</f>
        <v>28837.09</v>
      </c>
      <c r="H3947" s="79">
        <f>+IF(ISNUMBER(DATA!K2156),DATA!K2156,"n/a")</f>
        <v>8.4128120000000006</v>
      </c>
      <c r="I3947" s="78">
        <f>+IF(ISNUMBER(DATA!L2156),DATA!L2156,"n/a")</f>
        <v>64874.66</v>
      </c>
      <c r="J3947" s="79">
        <f>+IF(ISNUMBER(DATA!M2156),DATA!M2156,"n/a")</f>
        <v>14.513498999999999</v>
      </c>
      <c r="K3947" s="78">
        <f>+IF(ISNUMBER(DATA!N2156),DATA!N2156,"n/a")</f>
        <v>129960.12</v>
      </c>
      <c r="L3947" s="79">
        <f>+IF(ISNUMBER(DATA!O2156),DATA!O2156,"n/a")</f>
        <v>21.898081000000001</v>
      </c>
      <c r="M3947" s="68"/>
      <c r="N3947" s="68"/>
      <c r="O3947" s="68"/>
      <c r="P3947" s="68"/>
      <c r="Q3947" s="68"/>
      <c r="S3947" s="72"/>
      <c r="U3947" s="72"/>
      <c r="W3947" s="72"/>
      <c r="Y3947" s="72"/>
    </row>
    <row r="3948" spans="1:25" s="71" customFormat="1" x14ac:dyDescent="0.2">
      <c r="A3948" s="68" t="s">
        <v>20</v>
      </c>
      <c r="B3948" s="68" t="s">
        <v>23</v>
      </c>
      <c r="C3948" s="68" t="s">
        <v>0</v>
      </c>
      <c r="D3948" s="68" t="s">
        <v>292</v>
      </c>
      <c r="E3948" s="78">
        <f>+IF(ISNUMBER(DATA!H2157),DATA!H2157,"n/a")</f>
        <v>3079.92</v>
      </c>
      <c r="F3948" s="79">
        <f>+IF(ISNUMBER(DATA!I2157),DATA!I2157,"n/a")</f>
        <v>0.91563499999999998</v>
      </c>
      <c r="G3948" s="78">
        <f>+IF(ISNUMBER(DATA!J2157),DATA!J2157,"n/a")</f>
        <v>11452.51</v>
      </c>
      <c r="H3948" s="79">
        <f>+IF(ISNUMBER(DATA!K2157),DATA!K2157,"n/a")</f>
        <v>0.86697500000000005</v>
      </c>
      <c r="I3948" s="78">
        <f>+IF(ISNUMBER(DATA!L2157),DATA!L2157,"n/a")</f>
        <v>25590.32</v>
      </c>
      <c r="J3948" s="79">
        <f>+IF(ISNUMBER(DATA!M2157),DATA!M2157,"n/a")</f>
        <v>0.76028600000000002</v>
      </c>
      <c r="K3948" s="78">
        <f>+IF(ISNUMBER(DATA!N2157),DATA!N2157,"n/a")</f>
        <v>45506.31</v>
      </c>
      <c r="L3948" s="79">
        <f>+IF(ISNUMBER(DATA!O2157),DATA!O2157,"n/a")</f>
        <v>0.775922</v>
      </c>
      <c r="M3948" s="68"/>
      <c r="N3948" s="68"/>
      <c r="O3948" s="68"/>
      <c r="P3948" s="68"/>
      <c r="Q3948" s="68"/>
      <c r="S3948" s="72"/>
      <c r="U3948" s="72"/>
      <c r="W3948" s="72"/>
      <c r="Y3948" s="72"/>
    </row>
    <row r="3949" spans="1:25" s="71" customFormat="1" x14ac:dyDescent="0.2">
      <c r="A3949" s="68" t="s">
        <v>20</v>
      </c>
      <c r="B3949" s="68" t="s">
        <v>23</v>
      </c>
      <c r="C3949" s="68" t="s">
        <v>0</v>
      </c>
      <c r="D3949" s="68" t="s">
        <v>293</v>
      </c>
      <c r="E3949" s="78">
        <f>+IF(ISNUMBER(DATA!H2158),DATA!H2158,"n/a")</f>
        <v>1915.98</v>
      </c>
      <c r="F3949" s="79">
        <f>+IF(ISNUMBER(DATA!I2158),DATA!I2158,"n/a")</f>
        <v>-0.61644699999999997</v>
      </c>
      <c r="G3949" s="78">
        <f>+IF(ISNUMBER(DATA!J2158),DATA!J2158,"n/a")</f>
        <v>16729.09</v>
      </c>
      <c r="H3949" s="79">
        <f>+IF(ISNUMBER(DATA!K2158),DATA!K2158,"n/a")</f>
        <v>-2.8629000000000002E-2</v>
      </c>
      <c r="I3949" s="78">
        <f>+IF(ISNUMBER(DATA!L2158),DATA!L2158,"n/a")</f>
        <v>46935.77</v>
      </c>
      <c r="J3949" s="79">
        <f>+IF(ISNUMBER(DATA!M2158),DATA!M2158,"n/a")</f>
        <v>-8.2848000000000005E-2</v>
      </c>
      <c r="K3949" s="78">
        <f>+IF(ISNUMBER(DATA!N2158),DATA!N2158,"n/a")</f>
        <v>109934.91</v>
      </c>
      <c r="L3949" s="79">
        <f>+IF(ISNUMBER(DATA!O2158),DATA!O2158,"n/a")</f>
        <v>-3.2944000000000001E-2</v>
      </c>
      <c r="M3949" s="68"/>
      <c r="N3949" s="68"/>
      <c r="O3949" s="68"/>
      <c r="P3949" s="68"/>
      <c r="Q3949" s="68"/>
      <c r="S3949" s="72"/>
      <c r="U3949" s="72"/>
      <c r="W3949" s="72"/>
      <c r="Y3949" s="72"/>
    </row>
    <row r="3950" spans="1:25" s="71" customFormat="1" x14ac:dyDescent="0.2">
      <c r="A3950" s="68" t="s">
        <v>20</v>
      </c>
      <c r="B3950" s="68" t="s">
        <v>23</v>
      </c>
      <c r="C3950" s="68" t="s">
        <v>0</v>
      </c>
      <c r="D3950" s="68" t="s">
        <v>294</v>
      </c>
      <c r="E3950" s="78">
        <f>+IF(ISNUMBER(DATA!H2159),DATA!H2159,"n/a")</f>
        <v>3560.63</v>
      </c>
      <c r="F3950" s="79">
        <f>+IF(ISNUMBER(DATA!I2159),DATA!I2159,"n/a")</f>
        <v>-0.69639799999999996</v>
      </c>
      <c r="G3950" s="78">
        <f>+IF(ISNUMBER(DATA!J2159),DATA!J2159,"n/a")</f>
        <v>11987.11</v>
      </c>
      <c r="H3950" s="79">
        <f>+IF(ISNUMBER(DATA!K2159),DATA!K2159,"n/a")</f>
        <v>-0.70672000000000001</v>
      </c>
      <c r="I3950" s="78">
        <f>+IF(ISNUMBER(DATA!L2159),DATA!L2159,"n/a")</f>
        <v>27909.24</v>
      </c>
      <c r="J3950" s="79">
        <f>+IF(ISNUMBER(DATA!M2159),DATA!M2159,"n/a")</f>
        <v>-0.70276499999999997</v>
      </c>
      <c r="K3950" s="78">
        <f>+IF(ISNUMBER(DATA!N2159),DATA!N2159,"n/a")</f>
        <v>130756.57</v>
      </c>
      <c r="L3950" s="79">
        <f>+IF(ISNUMBER(DATA!O2159),DATA!O2159,"n/a")</f>
        <v>-0.34186499999999997</v>
      </c>
      <c r="M3950" s="68"/>
      <c r="N3950" s="68"/>
      <c r="O3950" s="68"/>
      <c r="P3950" s="68"/>
      <c r="Q3950" s="68"/>
      <c r="S3950" s="72"/>
      <c r="U3950" s="72"/>
      <c r="W3950" s="72"/>
      <c r="Y3950" s="72"/>
    </row>
    <row r="3951" spans="1:25" s="71" customFormat="1" x14ac:dyDescent="0.2">
      <c r="A3951" s="68" t="s">
        <v>20</v>
      </c>
      <c r="B3951" s="68" t="s">
        <v>23</v>
      </c>
      <c r="C3951" s="68" t="s">
        <v>0</v>
      </c>
      <c r="D3951" s="68" t="s">
        <v>295</v>
      </c>
      <c r="E3951" s="78">
        <f>+IF(ISNUMBER(DATA!H2160),DATA!H2160,"n/a")</f>
        <v>15451.27</v>
      </c>
      <c r="F3951" s="79">
        <f>+IF(ISNUMBER(DATA!I2160),DATA!I2160,"n/a")</f>
        <v>-2.2357999999999999E-2</v>
      </c>
      <c r="G3951" s="78">
        <f>+IF(ISNUMBER(DATA!J2160),DATA!J2160,"n/a")</f>
        <v>49551.16</v>
      </c>
      <c r="H3951" s="79">
        <f>+IF(ISNUMBER(DATA!K2160),DATA!K2160,"n/a")</f>
        <v>-2.7942999999999999E-2</v>
      </c>
      <c r="I3951" s="78">
        <f>+IF(ISNUMBER(DATA!L2160),DATA!L2160,"n/a")</f>
        <v>115493.5</v>
      </c>
      <c r="J3951" s="79">
        <f>+IF(ISNUMBER(DATA!M2160),DATA!M2160,"n/a")</f>
        <v>0.21861900000000001</v>
      </c>
      <c r="K3951" s="78">
        <f>+IF(ISNUMBER(DATA!N2160),DATA!N2160,"n/a")</f>
        <v>216936.77</v>
      </c>
      <c r="L3951" s="79">
        <f>+IF(ISNUMBER(DATA!O2160),DATA!O2160,"n/a")</f>
        <v>0.207536</v>
      </c>
      <c r="M3951" s="68"/>
      <c r="N3951" s="68"/>
      <c r="O3951" s="68"/>
      <c r="P3951" s="68"/>
      <c r="Q3951" s="68"/>
      <c r="S3951" s="72"/>
      <c r="U3951" s="72"/>
      <c r="W3951" s="72"/>
      <c r="Y3951" s="72"/>
    </row>
    <row r="3952" spans="1:25" s="71" customFormat="1" x14ac:dyDescent="0.2">
      <c r="A3952" s="68" t="s">
        <v>20</v>
      </c>
      <c r="B3952" s="68" t="s">
        <v>23</v>
      </c>
      <c r="C3952" s="68" t="s">
        <v>0</v>
      </c>
      <c r="D3952" s="68" t="s">
        <v>296</v>
      </c>
      <c r="E3952" s="78">
        <f>+IF(ISNUMBER(DATA!H2161),DATA!H2161,"n/a")</f>
        <v>13615.07</v>
      </c>
      <c r="F3952" s="79">
        <f>+IF(ISNUMBER(DATA!I2161),DATA!I2161,"n/a")</f>
        <v>0.89959900000000004</v>
      </c>
      <c r="G3952" s="78">
        <f>+IF(ISNUMBER(DATA!J2161),DATA!J2161,"n/a")</f>
        <v>45002.32</v>
      </c>
      <c r="H3952" s="79">
        <f>+IF(ISNUMBER(DATA!K2161),DATA!K2161,"n/a")</f>
        <v>0.83755599999999997</v>
      </c>
      <c r="I3952" s="78">
        <f>+IF(ISNUMBER(DATA!L2161),DATA!L2161,"n/a")</f>
        <v>100952.07</v>
      </c>
      <c r="J3952" s="79">
        <f>+IF(ISNUMBER(DATA!M2161),DATA!M2161,"n/a")</f>
        <v>0.873587</v>
      </c>
      <c r="K3952" s="78">
        <f>+IF(ISNUMBER(DATA!N2161),DATA!N2161,"n/a")</f>
        <v>204133.47</v>
      </c>
      <c r="L3952" s="79">
        <f>+IF(ISNUMBER(DATA!O2161),DATA!O2161,"n/a")</f>
        <v>0.79769500000000004</v>
      </c>
      <c r="M3952" s="68"/>
      <c r="N3952" s="68"/>
      <c r="O3952" s="68"/>
      <c r="P3952" s="68"/>
      <c r="Q3952" s="68"/>
      <c r="S3952" s="72"/>
      <c r="U3952" s="72"/>
      <c r="W3952" s="72"/>
      <c r="Y3952" s="72"/>
    </row>
    <row r="3953" spans="1:25" s="71" customFormat="1" x14ac:dyDescent="0.2">
      <c r="A3953" s="68" t="s">
        <v>20</v>
      </c>
      <c r="B3953" s="68" t="s">
        <v>23</v>
      </c>
      <c r="C3953" s="68" t="s">
        <v>0</v>
      </c>
      <c r="D3953" s="68" t="s">
        <v>297</v>
      </c>
      <c r="E3953" s="78">
        <f>+IF(ISNUMBER(DATA!H2162),DATA!H2162,"n/a")</f>
        <v>68.540000000000006</v>
      </c>
      <c r="F3953" s="79">
        <f>+IF(ISNUMBER(DATA!I2162),DATA!I2162,"n/a")</f>
        <v>-0.96618000000000004</v>
      </c>
      <c r="G3953" s="78">
        <f>+IF(ISNUMBER(DATA!J2162),DATA!J2162,"n/a")</f>
        <v>342.47</v>
      </c>
      <c r="H3953" s="79">
        <f>+IF(ISNUMBER(DATA!K2162),DATA!K2162,"n/a")</f>
        <v>-0.92274100000000003</v>
      </c>
      <c r="I3953" s="78">
        <f>+IF(ISNUMBER(DATA!L2162),DATA!L2162,"n/a")</f>
        <v>1410.2</v>
      </c>
      <c r="J3953" s="79">
        <f>+IF(ISNUMBER(DATA!M2162),DATA!M2162,"n/a")</f>
        <v>-0.82013100000000005</v>
      </c>
      <c r="K3953" s="78">
        <f>+IF(ISNUMBER(DATA!N2162),DATA!N2162,"n/a")</f>
        <v>3553.89</v>
      </c>
      <c r="L3953" s="79">
        <f>+IF(ISNUMBER(DATA!O2162),DATA!O2162,"n/a")</f>
        <v>-0.58601499999999995</v>
      </c>
      <c r="M3953" s="68"/>
      <c r="N3953" s="68"/>
      <c r="O3953" s="68"/>
      <c r="P3953" s="68"/>
      <c r="Q3953" s="68"/>
      <c r="S3953" s="72"/>
      <c r="U3953" s="72"/>
      <c r="W3953" s="72"/>
      <c r="Y3953" s="72"/>
    </row>
    <row r="3954" spans="1:25" s="71" customFormat="1" x14ac:dyDescent="0.2">
      <c r="A3954" s="68" t="s">
        <v>20</v>
      </c>
      <c r="B3954" s="68" t="s">
        <v>23</v>
      </c>
      <c r="C3954" s="68" t="s">
        <v>0</v>
      </c>
      <c r="D3954" s="68" t="s">
        <v>298</v>
      </c>
      <c r="E3954" s="78">
        <f>+IF(ISNUMBER(DATA!H2163),DATA!H2163,"n/a")</f>
        <v>8176.28</v>
      </c>
      <c r="F3954" s="79">
        <f>+IF(ISNUMBER(DATA!I2163),DATA!I2163,"n/a")</f>
        <v>-0.149451</v>
      </c>
      <c r="G3954" s="78">
        <f>+IF(ISNUMBER(DATA!J2163),DATA!J2163,"n/a")</f>
        <v>29154.81</v>
      </c>
      <c r="H3954" s="79">
        <f>+IF(ISNUMBER(DATA!K2163),DATA!K2163,"n/a")</f>
        <v>-0.124955</v>
      </c>
      <c r="I3954" s="78">
        <f>+IF(ISNUMBER(DATA!L2163),DATA!L2163,"n/a")</f>
        <v>62106.84</v>
      </c>
      <c r="J3954" s="79">
        <f>+IF(ISNUMBER(DATA!M2163),DATA!M2163,"n/a")</f>
        <v>-0.18003</v>
      </c>
      <c r="K3954" s="78">
        <f>+IF(ISNUMBER(DATA!N2163),DATA!N2163,"n/a")</f>
        <v>128143.62</v>
      </c>
      <c r="L3954" s="79">
        <f>+IF(ISNUMBER(DATA!O2163),DATA!O2163,"n/a")</f>
        <v>-0.20301900000000001</v>
      </c>
      <c r="M3954" s="68"/>
      <c r="N3954" s="68"/>
      <c r="O3954" s="68"/>
      <c r="P3954" s="68"/>
      <c r="Q3954" s="68"/>
      <c r="S3954" s="72"/>
      <c r="U3954" s="72"/>
      <c r="W3954" s="72"/>
      <c r="Y3954" s="72"/>
    </row>
    <row r="3955" spans="1:25" s="71" customFormat="1" x14ac:dyDescent="0.2">
      <c r="A3955" s="68" t="s">
        <v>20</v>
      </c>
      <c r="B3955" s="68" t="s">
        <v>23</v>
      </c>
      <c r="C3955" s="68" t="s">
        <v>0</v>
      </c>
      <c r="D3955" s="68" t="s">
        <v>299</v>
      </c>
      <c r="E3955" s="78">
        <f>+IF(ISNUMBER(DATA!H2164),DATA!H2164,"n/a")</f>
        <v>33457.199999999997</v>
      </c>
      <c r="F3955" s="79">
        <f>+IF(ISNUMBER(DATA!I2164),DATA!I2164,"n/a")</f>
        <v>1.15842</v>
      </c>
      <c r="G3955" s="78">
        <f>+IF(ISNUMBER(DATA!J2164),DATA!J2164,"n/a")</f>
        <v>96804.55</v>
      </c>
      <c r="H3955" s="79">
        <f>+IF(ISNUMBER(DATA!K2164),DATA!K2164,"n/a")</f>
        <v>0.84043199999999996</v>
      </c>
      <c r="I3955" s="78">
        <f>+IF(ISNUMBER(DATA!L2164),DATA!L2164,"n/a")</f>
        <v>209344.26</v>
      </c>
      <c r="J3955" s="79">
        <f>+IF(ISNUMBER(DATA!M2164),DATA!M2164,"n/a")</f>
        <v>0.63919800000000004</v>
      </c>
      <c r="K3955" s="78">
        <f>+IF(ISNUMBER(DATA!N2164),DATA!N2164,"n/a")</f>
        <v>444220.38</v>
      </c>
      <c r="L3955" s="79">
        <f>+IF(ISNUMBER(DATA!O2164),DATA!O2164,"n/a")</f>
        <v>0.75255799999999995</v>
      </c>
      <c r="M3955" s="68"/>
      <c r="N3955" s="68"/>
      <c r="O3955" s="68"/>
      <c r="P3955" s="68"/>
      <c r="Q3955" s="68"/>
      <c r="S3955" s="72"/>
      <c r="U3955" s="72"/>
      <c r="W3955" s="72"/>
      <c r="Y3955" s="72"/>
    </row>
    <row r="3956" spans="1:25" s="71" customFormat="1" x14ac:dyDescent="0.2">
      <c r="A3956" s="68" t="s">
        <v>20</v>
      </c>
      <c r="B3956" s="68" t="s">
        <v>23</v>
      </c>
      <c r="C3956" s="68" t="s">
        <v>0</v>
      </c>
      <c r="D3956" s="68" t="s">
        <v>300</v>
      </c>
      <c r="E3956" s="78">
        <f>+IF(ISNUMBER(DATA!H2165),DATA!H2165,"n/a")</f>
        <v>6027.65</v>
      </c>
      <c r="F3956" s="79">
        <f>+IF(ISNUMBER(DATA!I2165),DATA!I2165,"n/a")</f>
        <v>1.0812630000000001</v>
      </c>
      <c r="G3956" s="78">
        <f>+IF(ISNUMBER(DATA!J2165),DATA!J2165,"n/a")</f>
        <v>19577.689999999999</v>
      </c>
      <c r="H3956" s="79">
        <f>+IF(ISNUMBER(DATA!K2165),DATA!K2165,"n/a")</f>
        <v>1.046591</v>
      </c>
      <c r="I3956" s="78">
        <f>+IF(ISNUMBER(DATA!L2165),DATA!L2165,"n/a")</f>
        <v>43138.43</v>
      </c>
      <c r="J3956" s="79">
        <f>+IF(ISNUMBER(DATA!M2165),DATA!M2165,"n/a")</f>
        <v>1.047652</v>
      </c>
      <c r="K3956" s="78">
        <f>+IF(ISNUMBER(DATA!N2165),DATA!N2165,"n/a")</f>
        <v>76921.64</v>
      </c>
      <c r="L3956" s="79">
        <f>+IF(ISNUMBER(DATA!O2165),DATA!O2165,"n/a")</f>
        <v>0.79825199999999996</v>
      </c>
      <c r="M3956" s="68"/>
      <c r="N3956" s="68"/>
      <c r="O3956" s="68"/>
      <c r="P3956" s="68"/>
      <c r="Q3956" s="68"/>
      <c r="S3956" s="72"/>
      <c r="U3956" s="72"/>
      <c r="W3956" s="72"/>
      <c r="Y3956" s="72"/>
    </row>
    <row r="3957" spans="1:25" s="71" customFormat="1" x14ac:dyDescent="0.2">
      <c r="A3957" s="68" t="s">
        <v>20</v>
      </c>
      <c r="B3957" s="68" t="s">
        <v>23</v>
      </c>
      <c r="C3957" s="68" t="s">
        <v>0</v>
      </c>
      <c r="D3957" s="68" t="s">
        <v>301</v>
      </c>
      <c r="E3957" s="78">
        <f>+IF(ISNUMBER(DATA!H2166),DATA!H2166,"n/a")</f>
        <v>235.03</v>
      </c>
      <c r="F3957" s="79">
        <f>+IF(ISNUMBER(DATA!I2166),DATA!I2166,"n/a")</f>
        <v>-0.90115199999999995</v>
      </c>
      <c r="G3957" s="78">
        <f>+IF(ISNUMBER(DATA!J2166),DATA!J2166,"n/a")</f>
        <v>900.55</v>
      </c>
      <c r="H3957" s="79">
        <f>+IF(ISNUMBER(DATA!K2166),DATA!K2166,"n/a")</f>
        <v>-0.86513600000000002</v>
      </c>
      <c r="I3957" s="78">
        <f>+IF(ISNUMBER(DATA!L2166),DATA!L2166,"n/a")</f>
        <v>1999.21</v>
      </c>
      <c r="J3957" s="79">
        <f>+IF(ISNUMBER(DATA!M2166),DATA!M2166,"n/a")</f>
        <v>-0.84361799999999998</v>
      </c>
      <c r="K3957" s="78">
        <f>+IF(ISNUMBER(DATA!N2166),DATA!N2166,"n/a")</f>
        <v>5192.38</v>
      </c>
      <c r="L3957" s="79">
        <f>+IF(ISNUMBER(DATA!O2166),DATA!O2166,"n/a")</f>
        <v>-0.67341799999999996</v>
      </c>
      <c r="M3957" s="68"/>
      <c r="N3957" s="68"/>
      <c r="O3957" s="68"/>
      <c r="P3957" s="68"/>
      <c r="Q3957" s="68"/>
      <c r="S3957" s="72"/>
      <c r="U3957" s="72"/>
      <c r="W3957" s="72"/>
      <c r="Y3957" s="72"/>
    </row>
    <row r="3958" spans="1:25" s="71" customFormat="1" x14ac:dyDescent="0.2">
      <c r="A3958" s="68" t="s">
        <v>20</v>
      </c>
      <c r="B3958" s="68" t="s">
        <v>23</v>
      </c>
      <c r="C3958" s="68" t="s">
        <v>0</v>
      </c>
      <c r="D3958" s="68" t="s">
        <v>302</v>
      </c>
      <c r="E3958" s="78">
        <f>+IF(ISNUMBER(DATA!H2167),DATA!H2167,"n/a")</f>
        <v>7211.88</v>
      </c>
      <c r="F3958" s="79">
        <f>+IF(ISNUMBER(DATA!I2167),DATA!I2167,"n/a")</f>
        <v>5.9563999999999999E-2</v>
      </c>
      <c r="G3958" s="78">
        <f>+IF(ISNUMBER(DATA!J2167),DATA!J2167,"n/a")</f>
        <v>28107.79</v>
      </c>
      <c r="H3958" s="79">
        <f>+IF(ISNUMBER(DATA!K2167),DATA!K2167,"n/a")</f>
        <v>0.240643</v>
      </c>
      <c r="I3958" s="78">
        <f>+IF(ISNUMBER(DATA!L2167),DATA!L2167,"n/a")</f>
        <v>68418.52</v>
      </c>
      <c r="J3958" s="79">
        <f>+IF(ISNUMBER(DATA!M2167),DATA!M2167,"n/a")</f>
        <v>0.27910200000000002</v>
      </c>
      <c r="K3958" s="78">
        <f>+IF(ISNUMBER(DATA!N2167),DATA!N2167,"n/a")</f>
        <v>140382.78</v>
      </c>
      <c r="L3958" s="79">
        <f>+IF(ISNUMBER(DATA!O2167),DATA!O2167,"n/a")</f>
        <v>0.38544899999999999</v>
      </c>
      <c r="M3958" s="68"/>
      <c r="N3958" s="68"/>
      <c r="O3958" s="68"/>
      <c r="P3958" s="68"/>
      <c r="Q3958" s="68"/>
      <c r="S3958" s="72"/>
      <c r="U3958" s="72"/>
      <c r="W3958" s="72"/>
      <c r="Y3958" s="72"/>
    </row>
    <row r="3959" spans="1:25" s="71" customFormat="1" x14ac:dyDescent="0.2">
      <c r="A3959" s="68" t="s">
        <v>20</v>
      </c>
      <c r="B3959" s="68" t="s">
        <v>23</v>
      </c>
      <c r="C3959" s="68" t="s">
        <v>0</v>
      </c>
      <c r="D3959" s="68" t="s">
        <v>303</v>
      </c>
      <c r="E3959" s="78">
        <f>+IF(ISNUMBER(DATA!H2168),DATA!H2168,"n/a")</f>
        <v>15708.19</v>
      </c>
      <c r="F3959" s="79">
        <f>+IF(ISNUMBER(DATA!I2168),DATA!I2168,"n/a")</f>
        <v>1.3955379999999999</v>
      </c>
      <c r="G3959" s="78">
        <f>+IF(ISNUMBER(DATA!J2168),DATA!J2168,"n/a")</f>
        <v>51880.14</v>
      </c>
      <c r="H3959" s="79">
        <f>+IF(ISNUMBER(DATA!K2168),DATA!K2168,"n/a")</f>
        <v>1.3253600000000001</v>
      </c>
      <c r="I3959" s="78">
        <f>+IF(ISNUMBER(DATA!L2168),DATA!L2168,"n/a")</f>
        <v>99333.22</v>
      </c>
      <c r="J3959" s="79">
        <f>+IF(ISNUMBER(DATA!M2168),DATA!M2168,"n/a")</f>
        <v>1.0689630000000001</v>
      </c>
      <c r="K3959" s="78">
        <f>+IF(ISNUMBER(DATA!N2168),DATA!N2168,"n/a")</f>
        <v>169255.64</v>
      </c>
      <c r="L3959" s="79">
        <f>+IF(ISNUMBER(DATA!O2168),DATA!O2168,"n/a")</f>
        <v>0.80624600000000002</v>
      </c>
      <c r="M3959" s="68"/>
      <c r="N3959" s="68"/>
      <c r="O3959" s="68"/>
      <c r="P3959" s="68"/>
      <c r="Q3959" s="68"/>
      <c r="S3959" s="72"/>
      <c r="U3959" s="72"/>
      <c r="W3959" s="72"/>
      <c r="Y3959" s="72"/>
    </row>
    <row r="3960" spans="1:25" s="71" customFormat="1" x14ac:dyDescent="0.2">
      <c r="A3960" s="68" t="s">
        <v>20</v>
      </c>
      <c r="B3960" s="68" t="s">
        <v>23</v>
      </c>
      <c r="C3960" s="68" t="s">
        <v>0</v>
      </c>
      <c r="D3960" s="68" t="s">
        <v>304</v>
      </c>
      <c r="E3960" s="78">
        <f>+IF(ISNUMBER(DATA!H2169),DATA!H2169,"n/a")</f>
        <v>5429.92</v>
      </c>
      <c r="F3960" s="79">
        <f>+IF(ISNUMBER(DATA!I2169),DATA!I2169,"n/a")</f>
        <v>0.67247900000000005</v>
      </c>
      <c r="G3960" s="78">
        <f>+IF(ISNUMBER(DATA!J2169),DATA!J2169,"n/a")</f>
        <v>18132.12</v>
      </c>
      <c r="H3960" s="79">
        <f>+IF(ISNUMBER(DATA!K2169),DATA!K2169,"n/a")</f>
        <v>0.78963700000000003</v>
      </c>
      <c r="I3960" s="78">
        <f>+IF(ISNUMBER(DATA!L2169),DATA!L2169,"n/a")</f>
        <v>44039.4</v>
      </c>
      <c r="J3960" s="79">
        <f>+IF(ISNUMBER(DATA!M2169),DATA!M2169,"n/a")</f>
        <v>1.1411629999999999</v>
      </c>
      <c r="K3960" s="78">
        <f>+IF(ISNUMBER(DATA!N2169),DATA!N2169,"n/a")</f>
        <v>73196.89</v>
      </c>
      <c r="L3960" s="79">
        <f>+IF(ISNUMBER(DATA!O2169),DATA!O2169,"n/a")</f>
        <v>0.82815300000000003</v>
      </c>
      <c r="M3960" s="68"/>
      <c r="N3960" s="68"/>
      <c r="O3960" s="68"/>
      <c r="P3960" s="68"/>
      <c r="Q3960" s="68"/>
      <c r="S3960" s="72"/>
      <c r="U3960" s="72"/>
      <c r="W3960" s="72"/>
      <c r="Y3960" s="72"/>
    </row>
    <row r="3961" spans="1:25" s="71" customFormat="1" x14ac:dyDescent="0.2">
      <c r="A3961" s="68" t="s">
        <v>20</v>
      </c>
      <c r="B3961" s="68" t="s">
        <v>23</v>
      </c>
      <c r="C3961" s="68" t="s">
        <v>0</v>
      </c>
      <c r="D3961" s="68" t="s">
        <v>305</v>
      </c>
      <c r="E3961" s="78">
        <f>+IF(ISNUMBER(DATA!H2170),DATA!H2170,"n/a")</f>
        <v>287.72000000000003</v>
      </c>
      <c r="F3961" s="79">
        <f>+IF(ISNUMBER(DATA!I2170),DATA!I2170,"n/a")</f>
        <v>-0.95443</v>
      </c>
      <c r="G3961" s="78">
        <f>+IF(ISNUMBER(DATA!J2170),DATA!J2170,"n/a")</f>
        <v>987.38</v>
      </c>
      <c r="H3961" s="79">
        <f>+IF(ISNUMBER(DATA!K2170),DATA!K2170,"n/a")</f>
        <v>-0.93798700000000002</v>
      </c>
      <c r="I3961" s="78">
        <f>+IF(ISNUMBER(DATA!L2170),DATA!L2170,"n/a")</f>
        <v>2413.38</v>
      </c>
      <c r="J3961" s="79">
        <f>+IF(ISNUMBER(DATA!M2170),DATA!M2170,"n/a")</f>
        <v>-0.92117499999999997</v>
      </c>
      <c r="K3961" s="78">
        <f>+IF(ISNUMBER(DATA!N2170),DATA!N2170,"n/a")</f>
        <v>8856.49</v>
      </c>
      <c r="L3961" s="79">
        <f>+IF(ISNUMBER(DATA!O2170),DATA!O2170,"n/a")</f>
        <v>-0.73641800000000002</v>
      </c>
      <c r="M3961" s="68"/>
      <c r="N3961" s="68"/>
      <c r="O3961" s="68"/>
      <c r="P3961" s="68"/>
      <c r="Q3961" s="68"/>
      <c r="S3961" s="72"/>
      <c r="U3961" s="72"/>
      <c r="W3961" s="72"/>
      <c r="Y3961" s="72"/>
    </row>
    <row r="3962" spans="1:25" s="71" customFormat="1" x14ac:dyDescent="0.2">
      <c r="A3962" s="68" t="s">
        <v>20</v>
      </c>
      <c r="B3962" s="68" t="s">
        <v>23</v>
      </c>
      <c r="C3962" s="68" t="s">
        <v>0</v>
      </c>
      <c r="D3962" s="68" t="s">
        <v>306</v>
      </c>
      <c r="E3962" s="78">
        <f>+IF(ISNUMBER(DATA!H2171),DATA!H2171,"n/a")</f>
        <v>13534.43</v>
      </c>
      <c r="F3962" s="79">
        <f>+IF(ISNUMBER(DATA!I2171),DATA!I2171,"n/a")</f>
        <v>-0.61057499999999998</v>
      </c>
      <c r="G3962" s="78">
        <f>+IF(ISNUMBER(DATA!J2171),DATA!J2171,"n/a")</f>
        <v>61506.02</v>
      </c>
      <c r="H3962" s="79">
        <f>+IF(ISNUMBER(DATA!K2171),DATA!K2171,"n/a")</f>
        <v>-0.506664</v>
      </c>
      <c r="I3962" s="78">
        <f>+IF(ISNUMBER(DATA!L2171),DATA!L2171,"n/a")</f>
        <v>150751.69</v>
      </c>
      <c r="J3962" s="79">
        <f>+IF(ISNUMBER(DATA!M2171),DATA!M2171,"n/a")</f>
        <v>-0.47492499999999999</v>
      </c>
      <c r="K3962" s="78">
        <f>+IF(ISNUMBER(DATA!N2171),DATA!N2171,"n/a")</f>
        <v>506352.09</v>
      </c>
      <c r="L3962" s="79">
        <f>+IF(ISNUMBER(DATA!O2171),DATA!O2171,"n/a")</f>
        <v>-0.15858800000000001</v>
      </c>
      <c r="M3962" s="68"/>
      <c r="N3962" s="68"/>
      <c r="O3962" s="68"/>
      <c r="P3962" s="68"/>
      <c r="Q3962" s="68"/>
      <c r="S3962" s="72"/>
      <c r="U3962" s="72"/>
      <c r="W3962" s="72"/>
      <c r="Y3962" s="72"/>
    </row>
    <row r="3963" spans="1:25" s="71" customFormat="1" x14ac:dyDescent="0.2">
      <c r="A3963" s="68" t="s">
        <v>20</v>
      </c>
      <c r="B3963" s="68" t="s">
        <v>23</v>
      </c>
      <c r="C3963" s="68" t="s">
        <v>0</v>
      </c>
      <c r="D3963" s="68" t="s">
        <v>307</v>
      </c>
      <c r="E3963" s="78">
        <f>+IF(ISNUMBER(DATA!H2172),DATA!H2172,"n/a")</f>
        <v>34418.49</v>
      </c>
      <c r="F3963" s="79">
        <f>+IF(ISNUMBER(DATA!I2172),DATA!I2172,"n/a")</f>
        <v>7.2327000000000002E-2</v>
      </c>
      <c r="G3963" s="78">
        <f>+IF(ISNUMBER(DATA!J2172),DATA!J2172,"n/a")</f>
        <v>121910.67</v>
      </c>
      <c r="H3963" s="79">
        <f>+IF(ISNUMBER(DATA!K2172),DATA!K2172,"n/a")</f>
        <v>0.115533</v>
      </c>
      <c r="I3963" s="78">
        <f>+IF(ISNUMBER(DATA!L2172),DATA!L2172,"n/a")</f>
        <v>273541.02</v>
      </c>
      <c r="J3963" s="79">
        <f>+IF(ISNUMBER(DATA!M2172),DATA!M2172,"n/a")</f>
        <v>9.7882999999999998E-2</v>
      </c>
      <c r="K3963" s="78">
        <f>+IF(ISNUMBER(DATA!N2172),DATA!N2172,"n/a")</f>
        <v>551332.04</v>
      </c>
      <c r="L3963" s="79">
        <f>+IF(ISNUMBER(DATA!O2172),DATA!O2172,"n/a")</f>
        <v>0.10770100000000001</v>
      </c>
      <c r="M3963" s="68"/>
      <c r="N3963" s="68"/>
      <c r="O3963" s="68"/>
      <c r="P3963" s="68"/>
      <c r="Q3963" s="68"/>
      <c r="S3963" s="72"/>
      <c r="U3963" s="72"/>
      <c r="W3963" s="72"/>
      <c r="Y3963" s="72"/>
    </row>
    <row r="3964" spans="1:25" s="71" customFormat="1" x14ac:dyDescent="0.2">
      <c r="A3964" s="68" t="s">
        <v>20</v>
      </c>
      <c r="B3964" s="68" t="s">
        <v>23</v>
      </c>
      <c r="C3964" s="68" t="s">
        <v>0</v>
      </c>
      <c r="D3964" s="68" t="s">
        <v>308</v>
      </c>
      <c r="E3964" s="78">
        <f>+IF(ISNUMBER(DATA!H2173),DATA!H2173,"n/a")</f>
        <v>6735.88</v>
      </c>
      <c r="F3964" s="79">
        <f>+IF(ISNUMBER(DATA!I2173),DATA!I2173,"n/a")</f>
        <v>4.7981959999999999</v>
      </c>
      <c r="G3964" s="78">
        <f>+IF(ISNUMBER(DATA!J2173),DATA!J2173,"n/a")</f>
        <v>25323.43</v>
      </c>
      <c r="H3964" s="79">
        <f>+IF(ISNUMBER(DATA!K2173),DATA!K2173,"n/a")</f>
        <v>15.975084000000001</v>
      </c>
      <c r="I3964" s="78">
        <f>+IF(ISNUMBER(DATA!L2173),DATA!L2173,"n/a")</f>
        <v>54943.38</v>
      </c>
      <c r="J3964" s="79">
        <f>+IF(ISNUMBER(DATA!M2173),DATA!M2173,"n/a")</f>
        <v>18.455732999999999</v>
      </c>
      <c r="K3964" s="78">
        <f>+IF(ISNUMBER(DATA!N2173),DATA!N2173,"n/a")</f>
        <v>67788.5</v>
      </c>
      <c r="L3964" s="79">
        <f>+IF(ISNUMBER(DATA!O2173),DATA!O2173,"n/a")</f>
        <v>10.978947</v>
      </c>
      <c r="M3964" s="68"/>
      <c r="N3964" s="68"/>
      <c r="O3964" s="68"/>
      <c r="P3964" s="68"/>
      <c r="Q3964" s="68"/>
      <c r="S3964" s="72"/>
      <c r="U3964" s="72"/>
      <c r="W3964" s="72"/>
      <c r="Y3964" s="72"/>
    </row>
    <row r="3965" spans="1:25" s="71" customFormat="1" x14ac:dyDescent="0.2">
      <c r="A3965" s="68" t="s">
        <v>20</v>
      </c>
      <c r="B3965" s="68" t="s">
        <v>23</v>
      </c>
      <c r="C3965" s="68" t="s">
        <v>0</v>
      </c>
      <c r="D3965" s="68" t="s">
        <v>309</v>
      </c>
      <c r="E3965" s="78">
        <f>+IF(ISNUMBER(DATA!H2174),DATA!H2174,"n/a")</f>
        <v>90.98</v>
      </c>
      <c r="F3965" s="79">
        <f>+IF(ISNUMBER(DATA!I2174),DATA!I2174,"n/a")</f>
        <v>-0.93934700000000004</v>
      </c>
      <c r="G3965" s="78">
        <f>+IF(ISNUMBER(DATA!J2174),DATA!J2174,"n/a")</f>
        <v>297.5</v>
      </c>
      <c r="H3965" s="79">
        <f>+IF(ISNUMBER(DATA!K2174),DATA!K2174,"n/a")</f>
        <v>-0.93274900000000005</v>
      </c>
      <c r="I3965" s="78">
        <f>+IF(ISNUMBER(DATA!L2174),DATA!L2174,"n/a")</f>
        <v>1449.73</v>
      </c>
      <c r="J3965" s="79">
        <f>+IF(ISNUMBER(DATA!M2174),DATA!M2174,"n/a")</f>
        <v>-0.86072899999999997</v>
      </c>
      <c r="K3965" s="78">
        <f>+IF(ISNUMBER(DATA!N2174),DATA!N2174,"n/a")</f>
        <v>4266.99</v>
      </c>
      <c r="L3965" s="79">
        <f>+IF(ISNUMBER(DATA!O2174),DATA!O2174,"n/a")</f>
        <v>-0.73456999999999995</v>
      </c>
      <c r="M3965" s="68"/>
      <c r="N3965" s="68"/>
      <c r="O3965" s="68"/>
      <c r="P3965" s="68"/>
      <c r="Q3965" s="68"/>
      <c r="S3965" s="72"/>
      <c r="U3965" s="72"/>
      <c r="W3965" s="72"/>
      <c r="Y3965" s="72"/>
    </row>
    <row r="3966" spans="1:25" s="71" customFormat="1" x14ac:dyDescent="0.2">
      <c r="A3966" s="68" t="s">
        <v>20</v>
      </c>
      <c r="B3966" s="68" t="s">
        <v>23</v>
      </c>
      <c r="C3966" s="68" t="s">
        <v>0</v>
      </c>
      <c r="D3966" s="68" t="s">
        <v>310</v>
      </c>
      <c r="E3966" s="78">
        <f>+IF(ISNUMBER(DATA!H2175),DATA!H2175,"n/a")</f>
        <v>7827.13</v>
      </c>
      <c r="F3966" s="79">
        <f>+IF(ISNUMBER(DATA!I2175),DATA!I2175,"n/a")</f>
        <v>0.96586000000000005</v>
      </c>
      <c r="G3966" s="78">
        <f>+IF(ISNUMBER(DATA!J2175),DATA!J2175,"n/a")</f>
        <v>26746.58</v>
      </c>
      <c r="H3966" s="79">
        <f>+IF(ISNUMBER(DATA!K2175),DATA!K2175,"n/a")</f>
        <v>1.0485979999999999</v>
      </c>
      <c r="I3966" s="78">
        <f>+IF(ISNUMBER(DATA!L2175),DATA!L2175,"n/a")</f>
        <v>61350</v>
      </c>
      <c r="J3966" s="79">
        <f>+IF(ISNUMBER(DATA!M2175),DATA!M2175,"n/a")</f>
        <v>1.1413899999999999</v>
      </c>
      <c r="K3966" s="78">
        <f>+IF(ISNUMBER(DATA!N2175),DATA!N2175,"n/a")</f>
        <v>118029.8</v>
      </c>
      <c r="L3966" s="79">
        <f>+IF(ISNUMBER(DATA!O2175),DATA!O2175,"n/a")</f>
        <v>1.0486679999999999</v>
      </c>
      <c r="M3966" s="68"/>
      <c r="N3966" s="68"/>
      <c r="O3966" s="68"/>
      <c r="P3966" s="68"/>
      <c r="Q3966" s="68"/>
      <c r="S3966" s="72"/>
      <c r="U3966" s="72"/>
      <c r="W3966" s="72"/>
      <c r="Y3966" s="72"/>
    </row>
    <row r="3967" spans="1:25" s="71" customFormat="1" x14ac:dyDescent="0.2">
      <c r="A3967" s="68" t="s">
        <v>20</v>
      </c>
      <c r="B3967" s="68" t="s">
        <v>23</v>
      </c>
      <c r="C3967" s="68" t="s">
        <v>0</v>
      </c>
      <c r="D3967" s="68" t="s">
        <v>311</v>
      </c>
      <c r="E3967" s="78">
        <f>+IF(ISNUMBER(DATA!H2176),DATA!H2176,"n/a")</f>
        <v>7285.35</v>
      </c>
      <c r="F3967" s="79">
        <f>+IF(ISNUMBER(DATA!I2176),DATA!I2176,"n/a")</f>
        <v>-0.48241499999999998</v>
      </c>
      <c r="G3967" s="78">
        <f>+IF(ISNUMBER(DATA!J2176),DATA!J2176,"n/a")</f>
        <v>45913.18</v>
      </c>
      <c r="H3967" s="79">
        <f>+IF(ISNUMBER(DATA!K2176),DATA!K2176,"n/a")</f>
        <v>-6.0441000000000002E-2</v>
      </c>
      <c r="I3967" s="78">
        <f>+IF(ISNUMBER(DATA!L2176),DATA!L2176,"n/a")</f>
        <v>122894.33</v>
      </c>
      <c r="J3967" s="79">
        <f>+IF(ISNUMBER(DATA!M2176),DATA!M2176,"n/a")</f>
        <v>-1.3699999999999999E-3</v>
      </c>
      <c r="K3967" s="78">
        <f>+IF(ISNUMBER(DATA!N2176),DATA!N2176,"n/a")</f>
        <v>277773.96000000002</v>
      </c>
      <c r="L3967" s="79">
        <f>+IF(ISNUMBER(DATA!O2176),DATA!O2176,"n/a")</f>
        <v>-8.1320000000000003E-3</v>
      </c>
      <c r="M3967" s="68"/>
      <c r="N3967" s="68"/>
      <c r="O3967" s="68"/>
      <c r="P3967" s="68"/>
      <c r="Q3967" s="68"/>
      <c r="S3967" s="72"/>
      <c r="U3967" s="72"/>
      <c r="W3967" s="72"/>
      <c r="Y3967" s="72"/>
    </row>
    <row r="3968" spans="1:25" s="71" customFormat="1" x14ac:dyDescent="0.2">
      <c r="A3968" s="68" t="s">
        <v>20</v>
      </c>
      <c r="B3968" s="68" t="s">
        <v>23</v>
      </c>
      <c r="C3968" s="68" t="s">
        <v>0</v>
      </c>
      <c r="D3968" s="68" t="s">
        <v>312</v>
      </c>
      <c r="E3968" s="78">
        <f>+IF(ISNUMBER(DATA!H2177),DATA!H2177,"n/a")</f>
        <v>51.35</v>
      </c>
      <c r="F3968" s="79" t="str">
        <f>+IF(ISNUMBER(DATA!I2177),DATA!I2177,"n/a")</f>
        <v>n/a</v>
      </c>
      <c r="G3968" s="78">
        <f>+IF(ISNUMBER(DATA!J2177),DATA!J2177,"n/a")</f>
        <v>51.35</v>
      </c>
      <c r="H3968" s="79" t="str">
        <f>+IF(ISNUMBER(DATA!K2177),DATA!K2177,"n/a")</f>
        <v>n/a</v>
      </c>
      <c r="I3968" s="78">
        <f>+IF(ISNUMBER(DATA!L2177),DATA!L2177,"n/a")</f>
        <v>62.34</v>
      </c>
      <c r="J3968" s="79">
        <f>+IF(ISNUMBER(DATA!M2177),DATA!M2177,"n/a")</f>
        <v>6.81203</v>
      </c>
      <c r="K3968" s="78">
        <f>+IF(ISNUMBER(DATA!N2177),DATA!N2177,"n/a")</f>
        <v>66.33</v>
      </c>
      <c r="L3968" s="79">
        <f>+IF(ISNUMBER(DATA!O2177),DATA!O2177,"n/a")</f>
        <v>1.3421609999999999</v>
      </c>
      <c r="M3968" s="68"/>
      <c r="N3968" s="68"/>
      <c r="O3968" s="68"/>
      <c r="P3968" s="68"/>
      <c r="Q3968" s="68"/>
      <c r="S3968" s="72"/>
      <c r="U3968" s="72"/>
      <c r="W3968" s="72"/>
      <c r="Y3968" s="72"/>
    </row>
    <row r="3969" spans="1:25" s="71" customFormat="1" x14ac:dyDescent="0.2">
      <c r="A3969" s="68" t="s">
        <v>20</v>
      </c>
      <c r="B3969" s="68" t="s">
        <v>23</v>
      </c>
      <c r="C3969" s="68" t="s">
        <v>0</v>
      </c>
      <c r="D3969" s="68" t="s">
        <v>313</v>
      </c>
      <c r="E3969" s="78">
        <f>+IF(ISNUMBER(DATA!H2178),DATA!H2178,"n/a")</f>
        <v>11273.78</v>
      </c>
      <c r="F3969" s="79">
        <f>+IF(ISNUMBER(DATA!I2178),DATA!I2178,"n/a")</f>
        <v>-0.111584</v>
      </c>
      <c r="G3969" s="78">
        <f>+IF(ISNUMBER(DATA!J2178),DATA!J2178,"n/a")</f>
        <v>40184.629999999997</v>
      </c>
      <c r="H3969" s="79">
        <f>+IF(ISNUMBER(DATA!K2178),DATA!K2178,"n/a")</f>
        <v>-7.8218999999999997E-2</v>
      </c>
      <c r="I3969" s="78">
        <f>+IF(ISNUMBER(DATA!L2178),DATA!L2178,"n/a")</f>
        <v>92128.24</v>
      </c>
      <c r="J3969" s="79">
        <f>+IF(ISNUMBER(DATA!M2178),DATA!M2178,"n/a")</f>
        <v>-2.7703999999999999E-2</v>
      </c>
      <c r="K3969" s="78">
        <f>+IF(ISNUMBER(DATA!N2178),DATA!N2178,"n/a")</f>
        <v>210288.67</v>
      </c>
      <c r="L3969" s="79">
        <f>+IF(ISNUMBER(DATA!O2178),DATA!O2178,"n/a")</f>
        <v>4.7066999999999998E-2</v>
      </c>
      <c r="M3969" s="68"/>
      <c r="N3969" s="68"/>
      <c r="O3969" s="68"/>
      <c r="P3969" s="68"/>
      <c r="Q3969" s="68"/>
      <c r="S3969" s="72"/>
      <c r="U3969" s="72"/>
      <c r="W3969" s="72"/>
      <c r="Y3969" s="72"/>
    </row>
    <row r="3970" spans="1:25" s="71" customFormat="1" x14ac:dyDescent="0.2">
      <c r="A3970" s="68" t="s">
        <v>20</v>
      </c>
      <c r="B3970" s="68" t="s">
        <v>23</v>
      </c>
      <c r="C3970" s="68" t="s">
        <v>0</v>
      </c>
      <c r="D3970" s="68" t="s">
        <v>314</v>
      </c>
      <c r="E3970" s="78">
        <f>+IF(ISNUMBER(DATA!H2179),DATA!H2179,"n/a")</f>
        <v>14172.96</v>
      </c>
      <c r="F3970" s="79" t="str">
        <f>+IF(ISNUMBER(DATA!I2179),DATA!I2179,"n/a")</f>
        <v>n/a</v>
      </c>
      <c r="G3970" s="78">
        <f>+IF(ISNUMBER(DATA!J2179),DATA!J2179,"n/a")</f>
        <v>47832.26</v>
      </c>
      <c r="H3970" s="79" t="str">
        <f>+IF(ISNUMBER(DATA!K2179),DATA!K2179,"n/a")</f>
        <v>n/a</v>
      </c>
      <c r="I3970" s="78">
        <f>+IF(ISNUMBER(DATA!L2179),DATA!L2179,"n/a")</f>
        <v>109627.6</v>
      </c>
      <c r="J3970" s="79" t="str">
        <f>+IF(ISNUMBER(DATA!M2179),DATA!M2179,"n/a")</f>
        <v>n/a</v>
      </c>
      <c r="K3970" s="78">
        <f>+IF(ISNUMBER(DATA!N2179),DATA!N2179,"n/a")</f>
        <v>132448.42000000001</v>
      </c>
      <c r="L3970" s="79" t="str">
        <f>+IF(ISNUMBER(DATA!O2179),DATA!O2179,"n/a")</f>
        <v>n/a</v>
      </c>
      <c r="M3970" s="68"/>
      <c r="N3970" s="68"/>
      <c r="O3970" s="68"/>
      <c r="P3970" s="68"/>
      <c r="Q3970" s="68"/>
      <c r="S3970" s="72"/>
      <c r="U3970" s="72"/>
      <c r="W3970" s="72"/>
      <c r="Y3970" s="72"/>
    </row>
    <row r="3971" spans="1:25" s="71" customFormat="1" x14ac:dyDescent="0.2">
      <c r="A3971" s="68" t="s">
        <v>20</v>
      </c>
      <c r="B3971" s="68" t="s">
        <v>23</v>
      </c>
      <c r="C3971" s="68" t="s">
        <v>0</v>
      </c>
      <c r="D3971" s="68" t="s">
        <v>315</v>
      </c>
      <c r="E3971" s="78">
        <f>+IF(ISNUMBER(DATA!H2180),DATA!H2180,"n/a")</f>
        <v>8611.25</v>
      </c>
      <c r="F3971" s="79">
        <f>+IF(ISNUMBER(DATA!I2180),DATA!I2180,"n/a")</f>
        <v>2.1312999999999999E-2</v>
      </c>
      <c r="G3971" s="78">
        <f>+IF(ISNUMBER(DATA!J2180),DATA!J2180,"n/a")</f>
        <v>27932.29</v>
      </c>
      <c r="H3971" s="79">
        <f>+IF(ISNUMBER(DATA!K2180),DATA!K2180,"n/a")</f>
        <v>9.4444E-2</v>
      </c>
      <c r="I3971" s="78">
        <f>+IF(ISNUMBER(DATA!L2180),DATA!L2180,"n/a")</f>
        <v>64952.54</v>
      </c>
      <c r="J3971" s="79">
        <f>+IF(ISNUMBER(DATA!M2180),DATA!M2180,"n/a")</f>
        <v>0.152503</v>
      </c>
      <c r="K3971" s="78">
        <f>+IF(ISNUMBER(DATA!N2180),DATA!N2180,"n/a")</f>
        <v>145834.84</v>
      </c>
      <c r="L3971" s="79">
        <f>+IF(ISNUMBER(DATA!O2180),DATA!O2180,"n/a")</f>
        <v>0.28037899999999999</v>
      </c>
      <c r="M3971" s="68"/>
      <c r="N3971" s="68"/>
      <c r="O3971" s="68"/>
      <c r="P3971" s="68"/>
      <c r="Q3971" s="68"/>
      <c r="S3971" s="72"/>
      <c r="U3971" s="72"/>
      <c r="W3971" s="72"/>
      <c r="Y3971" s="72"/>
    </row>
    <row r="3972" spans="1:25" s="71" customFormat="1" x14ac:dyDescent="0.2">
      <c r="A3972" s="68" t="s">
        <v>20</v>
      </c>
      <c r="B3972" s="68" t="s">
        <v>23</v>
      </c>
      <c r="C3972" s="68" t="s">
        <v>0</v>
      </c>
      <c r="D3972" s="68" t="s">
        <v>316</v>
      </c>
      <c r="E3972" s="78">
        <f>+IF(ISNUMBER(DATA!H2181),DATA!H2181,"n/a")</f>
        <v>8532.17</v>
      </c>
      <c r="F3972" s="79">
        <f>+IF(ISNUMBER(DATA!I2181),DATA!I2181,"n/a")</f>
        <v>6.1321000000000001E-2</v>
      </c>
      <c r="G3972" s="78">
        <f>+IF(ISNUMBER(DATA!J2181),DATA!J2181,"n/a")</f>
        <v>29534.22</v>
      </c>
      <c r="H3972" s="79">
        <f>+IF(ISNUMBER(DATA!K2181),DATA!K2181,"n/a")</f>
        <v>0.11437</v>
      </c>
      <c r="I3972" s="78">
        <f>+IF(ISNUMBER(DATA!L2181),DATA!L2181,"n/a")</f>
        <v>66305.75</v>
      </c>
      <c r="J3972" s="79">
        <f>+IF(ISNUMBER(DATA!M2181),DATA!M2181,"n/a")</f>
        <v>7.4067999999999995E-2</v>
      </c>
      <c r="K3972" s="78">
        <f>+IF(ISNUMBER(DATA!N2181),DATA!N2181,"n/a")</f>
        <v>150327.88</v>
      </c>
      <c r="L3972" s="79">
        <f>+IF(ISNUMBER(DATA!O2181),DATA!O2181,"n/a")</f>
        <v>0.28950399999999998</v>
      </c>
      <c r="M3972" s="68"/>
      <c r="N3972" s="68"/>
      <c r="O3972" s="68"/>
      <c r="P3972" s="68"/>
      <c r="Q3972" s="68"/>
      <c r="S3972" s="72"/>
      <c r="U3972" s="72"/>
      <c r="W3972" s="72"/>
      <c r="Y3972" s="72"/>
    </row>
    <row r="3973" spans="1:25" s="71" customFormat="1" x14ac:dyDescent="0.2">
      <c r="A3973" s="68" t="s">
        <v>20</v>
      </c>
      <c r="B3973" s="68" t="s">
        <v>23</v>
      </c>
      <c r="C3973" s="68" t="s">
        <v>0</v>
      </c>
      <c r="D3973" s="68" t="s">
        <v>317</v>
      </c>
      <c r="E3973" s="78">
        <f>+IF(ISNUMBER(DATA!H2182),DATA!H2182,"n/a")</f>
        <v>11414.9</v>
      </c>
      <c r="F3973" s="79">
        <f>+IF(ISNUMBER(DATA!I2182),DATA!I2182,"n/a")</f>
        <v>0.60301800000000005</v>
      </c>
      <c r="G3973" s="78">
        <f>+IF(ISNUMBER(DATA!J2182),DATA!J2182,"n/a")</f>
        <v>39337.839999999997</v>
      </c>
      <c r="H3973" s="79">
        <f>+IF(ISNUMBER(DATA!K2182),DATA!K2182,"n/a")</f>
        <v>0.93669599999999997</v>
      </c>
      <c r="I3973" s="78">
        <f>+IF(ISNUMBER(DATA!L2182),DATA!L2182,"n/a")</f>
        <v>95237.96</v>
      </c>
      <c r="J3973" s="79">
        <f>+IF(ISNUMBER(DATA!M2182),DATA!M2182,"n/a")</f>
        <v>1.09781</v>
      </c>
      <c r="K3973" s="78">
        <f>+IF(ISNUMBER(DATA!N2182),DATA!N2182,"n/a")</f>
        <v>196723.34</v>
      </c>
      <c r="L3973" s="79">
        <f>+IF(ISNUMBER(DATA!O2182),DATA!O2182,"n/a")</f>
        <v>1.2336480000000001</v>
      </c>
      <c r="M3973" s="68"/>
      <c r="N3973" s="68"/>
      <c r="O3973" s="68"/>
      <c r="P3973" s="68"/>
      <c r="Q3973" s="68"/>
      <c r="S3973" s="72"/>
      <c r="U3973" s="72"/>
      <c r="W3973" s="72"/>
      <c r="Y3973" s="72"/>
    </row>
    <row r="3974" spans="1:25" s="71" customFormat="1" x14ac:dyDescent="0.2">
      <c r="A3974" s="68" t="s">
        <v>20</v>
      </c>
      <c r="B3974" s="68" t="s">
        <v>23</v>
      </c>
      <c r="C3974" s="68" t="s">
        <v>0</v>
      </c>
      <c r="D3974" s="68" t="s">
        <v>318</v>
      </c>
      <c r="E3974" s="78">
        <f>+IF(ISNUMBER(DATA!H2183),DATA!H2183,"n/a")</f>
        <v>3280.1</v>
      </c>
      <c r="F3974" s="79">
        <f>+IF(ISNUMBER(DATA!I2183),DATA!I2183,"n/a")</f>
        <v>0.35836000000000001</v>
      </c>
      <c r="G3974" s="78">
        <f>+IF(ISNUMBER(DATA!J2183),DATA!J2183,"n/a")</f>
        <v>10913.8</v>
      </c>
      <c r="H3974" s="79">
        <f>+IF(ISNUMBER(DATA!K2183),DATA!K2183,"n/a")</f>
        <v>0.28100900000000001</v>
      </c>
      <c r="I3974" s="78">
        <f>+IF(ISNUMBER(DATA!L2183),DATA!L2183,"n/a")</f>
        <v>21516.27</v>
      </c>
      <c r="J3974" s="79">
        <f>+IF(ISNUMBER(DATA!M2183),DATA!M2183,"n/a")</f>
        <v>1.0751E-2</v>
      </c>
      <c r="K3974" s="78">
        <f>+IF(ISNUMBER(DATA!N2183),DATA!N2183,"n/a")</f>
        <v>41639.32</v>
      </c>
      <c r="L3974" s="79">
        <f>+IF(ISNUMBER(DATA!O2183),DATA!O2183,"n/a")</f>
        <v>-9.8927000000000001E-2</v>
      </c>
      <c r="M3974" s="68"/>
      <c r="N3974" s="68"/>
      <c r="O3974" s="68"/>
      <c r="P3974" s="68"/>
      <c r="Q3974" s="68"/>
      <c r="S3974" s="72"/>
      <c r="U3974" s="72"/>
      <c r="W3974" s="72"/>
      <c r="Y3974" s="72"/>
    </row>
    <row r="3975" spans="1:25" s="71" customFormat="1" x14ac:dyDescent="0.2">
      <c r="A3975" s="68" t="s">
        <v>20</v>
      </c>
      <c r="B3975" s="68" t="s">
        <v>23</v>
      </c>
      <c r="C3975" s="68" t="s">
        <v>0</v>
      </c>
      <c r="D3975" s="68" t="s">
        <v>319</v>
      </c>
      <c r="E3975" s="78">
        <f>+IF(ISNUMBER(DATA!H2184),DATA!H2184,"n/a")</f>
        <v>2928.95</v>
      </c>
      <c r="F3975" s="79">
        <f>+IF(ISNUMBER(DATA!I2184),DATA!I2184,"n/a")</f>
        <v>2.0281210000000001</v>
      </c>
      <c r="G3975" s="78">
        <f>+IF(ISNUMBER(DATA!J2184),DATA!J2184,"n/a")</f>
        <v>10562.65</v>
      </c>
      <c r="H3975" s="79">
        <f>+IF(ISNUMBER(DATA!K2184),DATA!K2184,"n/a")</f>
        <v>2.1317059999999999</v>
      </c>
      <c r="I3975" s="78">
        <f>+IF(ISNUMBER(DATA!L2184),DATA!L2184,"n/a")</f>
        <v>21646.25</v>
      </c>
      <c r="J3975" s="79">
        <f>+IF(ISNUMBER(DATA!M2184),DATA!M2184,"n/a")</f>
        <v>2.24871</v>
      </c>
      <c r="K3975" s="78">
        <f>+IF(ISNUMBER(DATA!N2184),DATA!N2184,"n/a")</f>
        <v>36550.980000000003</v>
      </c>
      <c r="L3975" s="79">
        <f>+IF(ISNUMBER(DATA!O2184),DATA!O2184,"n/a")</f>
        <v>1.7230920000000001</v>
      </c>
      <c r="M3975" s="68"/>
      <c r="N3975" s="68"/>
      <c r="O3975" s="68"/>
      <c r="P3975" s="68"/>
      <c r="Q3975" s="68"/>
      <c r="S3975" s="72"/>
      <c r="U3975" s="72"/>
      <c r="W3975" s="72"/>
      <c r="Y3975" s="72"/>
    </row>
    <row r="3976" spans="1:25" s="71" customFormat="1" x14ac:dyDescent="0.2">
      <c r="A3976" s="68" t="s">
        <v>20</v>
      </c>
      <c r="B3976" s="68" t="s">
        <v>23</v>
      </c>
      <c r="C3976" s="68" t="s">
        <v>0</v>
      </c>
      <c r="D3976" s="68" t="s">
        <v>320</v>
      </c>
      <c r="E3976" s="78">
        <f>+IF(ISNUMBER(DATA!H2185),DATA!H2185,"n/a")</f>
        <v>5479.14</v>
      </c>
      <c r="F3976" s="79">
        <f>+IF(ISNUMBER(DATA!I2185),DATA!I2185,"n/a")</f>
        <v>0.54892200000000002</v>
      </c>
      <c r="G3976" s="78">
        <f>+IF(ISNUMBER(DATA!J2185),DATA!J2185,"n/a")</f>
        <v>15643.5</v>
      </c>
      <c r="H3976" s="79">
        <f>+IF(ISNUMBER(DATA!K2185),DATA!K2185,"n/a")</f>
        <v>0.26983200000000002</v>
      </c>
      <c r="I3976" s="78">
        <f>+IF(ISNUMBER(DATA!L2185),DATA!L2185,"n/a")</f>
        <v>33443.760000000002</v>
      </c>
      <c r="J3976" s="79">
        <f>+IF(ISNUMBER(DATA!M2185),DATA!M2185,"n/a")</f>
        <v>0.144484</v>
      </c>
      <c r="K3976" s="78">
        <f>+IF(ISNUMBER(DATA!N2185),DATA!N2185,"n/a")</f>
        <v>81424.97</v>
      </c>
      <c r="L3976" s="79">
        <f>+IF(ISNUMBER(DATA!O2185),DATA!O2185,"n/a")</f>
        <v>0.50147399999999998</v>
      </c>
      <c r="M3976" s="68"/>
      <c r="N3976" s="68"/>
      <c r="O3976" s="68"/>
      <c r="P3976" s="68"/>
      <c r="Q3976" s="68"/>
      <c r="S3976" s="72"/>
      <c r="U3976" s="72"/>
      <c r="W3976" s="72"/>
      <c r="Y3976" s="72"/>
    </row>
    <row r="3977" spans="1:25" s="71" customFormat="1" x14ac:dyDescent="0.2">
      <c r="A3977" s="68" t="s">
        <v>20</v>
      </c>
      <c r="B3977" s="68" t="s">
        <v>23</v>
      </c>
      <c r="C3977" s="68" t="s">
        <v>0</v>
      </c>
      <c r="D3977" s="68" t="s">
        <v>321</v>
      </c>
      <c r="E3977" s="78">
        <f>+IF(ISNUMBER(DATA!H2186),DATA!H2186,"n/a")</f>
        <v>7235.87</v>
      </c>
      <c r="F3977" s="79">
        <f>+IF(ISNUMBER(DATA!I2186),DATA!I2186,"n/a")</f>
        <v>0.22353999999999999</v>
      </c>
      <c r="G3977" s="78">
        <f>+IF(ISNUMBER(DATA!J2186),DATA!J2186,"n/a")</f>
        <v>23264.78</v>
      </c>
      <c r="H3977" s="79">
        <f>+IF(ISNUMBER(DATA!K2186),DATA!K2186,"n/a")</f>
        <v>0.22231100000000001</v>
      </c>
      <c r="I3977" s="78">
        <f>+IF(ISNUMBER(DATA!L2186),DATA!L2186,"n/a")</f>
        <v>48246.54</v>
      </c>
      <c r="J3977" s="79">
        <f>+IF(ISNUMBER(DATA!M2186),DATA!M2186,"n/a")</f>
        <v>2.5335E-2</v>
      </c>
      <c r="K3977" s="78">
        <f>+IF(ISNUMBER(DATA!N2186),DATA!N2186,"n/a")</f>
        <v>93256.57</v>
      </c>
      <c r="L3977" s="79">
        <f>+IF(ISNUMBER(DATA!O2186),DATA!O2186,"n/a")</f>
        <v>-4.8662999999999998E-2</v>
      </c>
      <c r="M3977" s="68"/>
      <c r="N3977" s="68"/>
      <c r="O3977" s="68"/>
      <c r="P3977" s="68"/>
      <c r="Q3977" s="68"/>
      <c r="S3977" s="72"/>
      <c r="U3977" s="72"/>
      <c r="W3977" s="72"/>
      <c r="Y3977" s="72"/>
    </row>
    <row r="3978" spans="1:25" s="71" customFormat="1" x14ac:dyDescent="0.2">
      <c r="A3978" s="68" t="s">
        <v>20</v>
      </c>
      <c r="B3978" s="68" t="s">
        <v>23</v>
      </c>
      <c r="C3978" s="68" t="s">
        <v>0</v>
      </c>
      <c r="D3978" s="68" t="s">
        <v>322</v>
      </c>
      <c r="E3978" s="78">
        <f>+IF(ISNUMBER(DATA!H2187),DATA!H2187,"n/a")</f>
        <v>14125.21</v>
      </c>
      <c r="F3978" s="79" t="str">
        <f>+IF(ISNUMBER(DATA!I2187),DATA!I2187,"n/a")</f>
        <v>n/a</v>
      </c>
      <c r="G3978" s="78">
        <f>+IF(ISNUMBER(DATA!J2187),DATA!J2187,"n/a")</f>
        <v>49484.07</v>
      </c>
      <c r="H3978" s="79" t="str">
        <f>+IF(ISNUMBER(DATA!K2187),DATA!K2187,"n/a")</f>
        <v>n/a</v>
      </c>
      <c r="I3978" s="78">
        <f>+IF(ISNUMBER(DATA!L2187),DATA!L2187,"n/a")</f>
        <v>104507.91</v>
      </c>
      <c r="J3978" s="79" t="str">
        <f>+IF(ISNUMBER(DATA!M2187),DATA!M2187,"n/a")</f>
        <v>n/a</v>
      </c>
      <c r="K3978" s="78">
        <f>+IF(ISNUMBER(DATA!N2187),DATA!N2187,"n/a")</f>
        <v>115407.2</v>
      </c>
      <c r="L3978" s="79" t="str">
        <f>+IF(ISNUMBER(DATA!O2187),DATA!O2187,"n/a")</f>
        <v>n/a</v>
      </c>
      <c r="M3978" s="68"/>
      <c r="N3978" s="68"/>
      <c r="O3978" s="68"/>
      <c r="P3978" s="68"/>
      <c r="Q3978" s="68"/>
      <c r="S3978" s="72"/>
      <c r="U3978" s="72"/>
      <c r="W3978" s="72"/>
      <c r="Y3978" s="72"/>
    </row>
    <row r="3979" spans="1:25" s="71" customFormat="1" x14ac:dyDescent="0.2">
      <c r="A3979" s="68" t="s">
        <v>20</v>
      </c>
      <c r="B3979" s="68" t="s">
        <v>23</v>
      </c>
      <c r="C3979" s="68" t="s">
        <v>0</v>
      </c>
      <c r="D3979" s="68" t="s">
        <v>323</v>
      </c>
      <c r="E3979" s="78">
        <f>+IF(ISNUMBER(DATA!H2188),DATA!H2188,"n/a")</f>
        <v>7646.02</v>
      </c>
      <c r="F3979" s="79">
        <f>+IF(ISNUMBER(DATA!I2188),DATA!I2188,"n/a")</f>
        <v>3.4589189999999999</v>
      </c>
      <c r="G3979" s="78">
        <f>+IF(ISNUMBER(DATA!J2188),DATA!J2188,"n/a")</f>
        <v>22276.93</v>
      </c>
      <c r="H3979" s="79">
        <f>+IF(ISNUMBER(DATA!K2188),DATA!K2188,"n/a")</f>
        <v>2.9340739999999998</v>
      </c>
      <c r="I3979" s="78">
        <f>+IF(ISNUMBER(DATA!L2188),DATA!L2188,"n/a")</f>
        <v>46045.89</v>
      </c>
      <c r="J3979" s="79">
        <f>+IF(ISNUMBER(DATA!M2188),DATA!M2188,"n/a")</f>
        <v>2.700329</v>
      </c>
      <c r="K3979" s="78">
        <f>+IF(ISNUMBER(DATA!N2188),DATA!N2188,"n/a")</f>
        <v>72537.63</v>
      </c>
      <c r="L3979" s="79">
        <f>+IF(ISNUMBER(DATA!O2188),DATA!O2188,"n/a")</f>
        <v>1.875696</v>
      </c>
      <c r="M3979" s="68"/>
      <c r="N3979" s="68"/>
      <c r="O3979" s="68"/>
      <c r="P3979" s="68"/>
      <c r="Q3979" s="68"/>
      <c r="S3979" s="72"/>
      <c r="U3979" s="72"/>
      <c r="W3979" s="72"/>
      <c r="Y3979" s="72"/>
    </row>
    <row r="3980" spans="1:25" s="71" customFormat="1" x14ac:dyDescent="0.2">
      <c r="A3980" s="68" t="s">
        <v>20</v>
      </c>
      <c r="B3980" s="68" t="s">
        <v>23</v>
      </c>
      <c r="C3980" s="68" t="s">
        <v>0</v>
      </c>
      <c r="D3980" s="68" t="s">
        <v>324</v>
      </c>
      <c r="E3980" s="78">
        <f>+IF(ISNUMBER(DATA!H2189),DATA!H2189,"n/a")</f>
        <v>8117.85</v>
      </c>
      <c r="F3980" s="79">
        <f>+IF(ISNUMBER(DATA!I2189),DATA!I2189,"n/a")</f>
        <v>0.13262599999999999</v>
      </c>
      <c r="G3980" s="78">
        <f>+IF(ISNUMBER(DATA!J2189),DATA!J2189,"n/a")</f>
        <v>27018.560000000001</v>
      </c>
      <c r="H3980" s="79">
        <f>+IF(ISNUMBER(DATA!K2189),DATA!K2189,"n/a")</f>
        <v>0.211509</v>
      </c>
      <c r="I3980" s="78">
        <f>+IF(ISNUMBER(DATA!L2189),DATA!L2189,"n/a")</f>
        <v>62674.19</v>
      </c>
      <c r="J3980" s="79">
        <f>+IF(ISNUMBER(DATA!M2189),DATA!M2189,"n/a")</f>
        <v>0.306226</v>
      </c>
      <c r="K3980" s="78">
        <f>+IF(ISNUMBER(DATA!N2189),DATA!N2189,"n/a")</f>
        <v>130306.69</v>
      </c>
      <c r="L3980" s="79">
        <f>+IF(ISNUMBER(DATA!O2189),DATA!O2189,"n/a")</f>
        <v>0.22598199999999999</v>
      </c>
      <c r="M3980" s="68"/>
      <c r="N3980" s="68"/>
      <c r="O3980" s="68"/>
      <c r="P3980" s="68"/>
      <c r="Q3980" s="68"/>
      <c r="S3980" s="72"/>
      <c r="U3980" s="72"/>
      <c r="W3980" s="72"/>
      <c r="Y3980" s="72"/>
    </row>
    <row r="3981" spans="1:25" s="71" customFormat="1" x14ac:dyDescent="0.2">
      <c r="A3981" s="68" t="s">
        <v>20</v>
      </c>
      <c r="B3981" s="68" t="s">
        <v>23</v>
      </c>
      <c r="C3981" s="68" t="s">
        <v>0</v>
      </c>
      <c r="D3981" s="68" t="s">
        <v>325</v>
      </c>
      <c r="E3981" s="78">
        <f>+IF(ISNUMBER(DATA!H2190),DATA!H2190,"n/a")</f>
        <v>4067.26</v>
      </c>
      <c r="F3981" s="79">
        <f>+IF(ISNUMBER(DATA!I2190),DATA!I2190,"n/a")</f>
        <v>-0.32535900000000001</v>
      </c>
      <c r="G3981" s="78">
        <f>+IF(ISNUMBER(DATA!J2190),DATA!J2190,"n/a")</f>
        <v>12881.63</v>
      </c>
      <c r="H3981" s="79">
        <f>+IF(ISNUMBER(DATA!K2190),DATA!K2190,"n/a")</f>
        <v>-0.32919799999999999</v>
      </c>
      <c r="I3981" s="78">
        <f>+IF(ISNUMBER(DATA!L2190),DATA!L2190,"n/a")</f>
        <v>28242.959999999999</v>
      </c>
      <c r="J3981" s="79">
        <f>+IF(ISNUMBER(DATA!M2190),DATA!M2190,"n/a")</f>
        <v>-0.34267999999999998</v>
      </c>
      <c r="K3981" s="78">
        <f>+IF(ISNUMBER(DATA!N2190),DATA!N2190,"n/a")</f>
        <v>64931.64</v>
      </c>
      <c r="L3981" s="79">
        <f>+IF(ISNUMBER(DATA!O2190),DATA!O2190,"n/a")</f>
        <v>-0.242341</v>
      </c>
      <c r="M3981" s="68"/>
      <c r="N3981" s="68"/>
      <c r="O3981" s="68"/>
      <c r="P3981" s="68"/>
      <c r="Q3981" s="68"/>
      <c r="S3981" s="72"/>
      <c r="U3981" s="72"/>
      <c r="W3981" s="72"/>
      <c r="Y3981" s="72"/>
    </row>
    <row r="3982" spans="1:25" s="71" customFormat="1" x14ac:dyDescent="0.2">
      <c r="A3982" s="68" t="s">
        <v>20</v>
      </c>
      <c r="B3982" s="68" t="s">
        <v>23</v>
      </c>
      <c r="C3982" s="68" t="s">
        <v>0</v>
      </c>
      <c r="D3982" s="68" t="s">
        <v>351</v>
      </c>
      <c r="E3982" s="78">
        <f>+IF(ISNUMBER(DATA!H2191),DATA!H2191,"n/a")</f>
        <v>2695.89</v>
      </c>
      <c r="F3982" s="79">
        <f>+IF(ISNUMBER(DATA!I2191),DATA!I2191,"n/a")</f>
        <v>1.80857</v>
      </c>
      <c r="G3982" s="78">
        <f>+IF(ISNUMBER(DATA!J2191),DATA!J2191,"n/a")</f>
        <v>9011</v>
      </c>
      <c r="H3982" s="79">
        <f>+IF(ISNUMBER(DATA!K2191),DATA!K2191,"n/a")</f>
        <v>5.9062510000000001</v>
      </c>
      <c r="I3982" s="78">
        <f>+IF(ISNUMBER(DATA!L2191),DATA!L2191,"n/a")</f>
        <v>21649.119999999999</v>
      </c>
      <c r="J3982" s="79">
        <f>+IF(ISNUMBER(DATA!M2191),DATA!M2191,"n/a")</f>
        <v>7.899654</v>
      </c>
      <c r="K3982" s="78">
        <f>+IF(ISNUMBER(DATA!N2191),DATA!N2191,"n/a")</f>
        <v>44334.16</v>
      </c>
      <c r="L3982" s="79">
        <f>+IF(ISNUMBER(DATA!O2191),DATA!O2191,"n/a")</f>
        <v>6.4698630000000001</v>
      </c>
      <c r="M3982" s="68"/>
      <c r="N3982" s="68"/>
      <c r="O3982" s="68"/>
      <c r="P3982" s="68"/>
      <c r="Q3982" s="68"/>
      <c r="S3982" s="72"/>
      <c r="U3982" s="72"/>
      <c r="W3982" s="72"/>
      <c r="Y3982" s="72"/>
    </row>
    <row r="3983" spans="1:25" s="71" customFormat="1" x14ac:dyDescent="0.2">
      <c r="A3983" s="68" t="s">
        <v>20</v>
      </c>
      <c r="B3983" s="68" t="s">
        <v>23</v>
      </c>
      <c r="C3983" s="68" t="s">
        <v>0</v>
      </c>
      <c r="D3983" s="68" t="s">
        <v>352</v>
      </c>
      <c r="E3983" s="78">
        <f>+IF(ISNUMBER(DATA!H2192),DATA!H2192,"n/a")</f>
        <v>614.49</v>
      </c>
      <c r="F3983" s="79">
        <f>+IF(ISNUMBER(DATA!I2192),DATA!I2192,"n/a")</f>
        <v>3.3325809999999998</v>
      </c>
      <c r="G3983" s="78">
        <f>+IF(ISNUMBER(DATA!J2192),DATA!J2192,"n/a")</f>
        <v>1335.08</v>
      </c>
      <c r="H3983" s="79">
        <f>+IF(ISNUMBER(DATA!K2192),DATA!K2192,"n/a")</f>
        <v>1.8987560000000001</v>
      </c>
      <c r="I3983" s="78">
        <f>+IF(ISNUMBER(DATA!L2192),DATA!L2192,"n/a")</f>
        <v>2976.01</v>
      </c>
      <c r="J3983" s="79">
        <f>+IF(ISNUMBER(DATA!M2192),DATA!M2192,"n/a")</f>
        <v>1.744308</v>
      </c>
      <c r="K3983" s="78">
        <f>+IF(ISNUMBER(DATA!N2192),DATA!N2192,"n/a")</f>
        <v>4957.78</v>
      </c>
      <c r="L3983" s="79">
        <f>+IF(ISNUMBER(DATA!O2192),DATA!O2192,"n/a")</f>
        <v>1.3205690000000001</v>
      </c>
      <c r="M3983" s="68"/>
      <c r="N3983" s="68"/>
      <c r="O3983" s="68"/>
      <c r="P3983" s="68"/>
      <c r="Q3983" s="68"/>
      <c r="S3983" s="72"/>
      <c r="U3983" s="72"/>
      <c r="W3983" s="72"/>
      <c r="Y3983" s="72"/>
    </row>
    <row r="3984" spans="1:25" x14ac:dyDescent="0.2">
      <c r="E3984" s="102"/>
      <c r="F3984" s="104"/>
      <c r="G3984" s="102"/>
      <c r="H3984" s="104"/>
      <c r="I3984" s="102"/>
      <c r="J3984" s="104"/>
      <c r="K3984" s="102"/>
      <c r="L3984" s="104"/>
    </row>
    <row r="3985" spans="1:25" s="71" customFormat="1" x14ac:dyDescent="0.2">
      <c r="A3985" s="68" t="s">
        <v>20</v>
      </c>
      <c r="B3985" s="68" t="s">
        <v>23</v>
      </c>
      <c r="C3985" s="68" t="s">
        <v>9</v>
      </c>
      <c r="D3985" s="68" t="s">
        <v>278</v>
      </c>
      <c r="E3985" s="88">
        <f>+IF(ISNUMBER(DATA!H2202),DATA!H2202,"n/a")</f>
        <v>579.12</v>
      </c>
      <c r="F3985" s="79">
        <f>+IF(ISNUMBER(DATA!I2202),DATA!I2202,"n/a")</f>
        <v>8.8940000000000005E-2</v>
      </c>
      <c r="G3985" s="88">
        <f>+IF(ISNUMBER(DATA!J2202),DATA!J2202,"n/a")</f>
        <v>2005.81</v>
      </c>
      <c r="H3985" s="79">
        <f>+IF(ISNUMBER(DATA!K2202),DATA!K2202,"n/a")</f>
        <v>0.116218</v>
      </c>
      <c r="I3985" s="88">
        <f>+IF(ISNUMBER(DATA!L2202),DATA!L2202,"n/a")</f>
        <v>4432.3</v>
      </c>
      <c r="J3985" s="79">
        <f>+IF(ISNUMBER(DATA!M2202),DATA!M2202,"n/a")</f>
        <v>6.0180999999999998E-2</v>
      </c>
      <c r="K3985" s="88">
        <f>+IF(ISNUMBER(DATA!N2202),DATA!N2202,"n/a")</f>
        <v>9240.34</v>
      </c>
      <c r="L3985" s="79">
        <f>+IF(ISNUMBER(DATA!O2202),DATA!O2202,"n/a")</f>
        <v>0.121417</v>
      </c>
      <c r="M3985" s="68"/>
      <c r="N3985" s="68"/>
      <c r="O3985" s="68"/>
      <c r="P3985" s="68"/>
      <c r="Q3985" s="68"/>
      <c r="S3985" s="72"/>
      <c r="U3985" s="72"/>
      <c r="W3985" s="72"/>
      <c r="Y3985" s="72"/>
    </row>
    <row r="3986" spans="1:25" s="71" customFormat="1" x14ac:dyDescent="0.2">
      <c r="A3986" s="68" t="s">
        <v>20</v>
      </c>
      <c r="B3986" s="68" t="s">
        <v>23</v>
      </c>
      <c r="C3986" s="68" t="s">
        <v>9</v>
      </c>
      <c r="D3986" s="68" t="s">
        <v>279</v>
      </c>
      <c r="E3986" s="88">
        <f>+IF(ISNUMBER(DATA!H2203),DATA!H2203,"n/a")</f>
        <v>962.5</v>
      </c>
      <c r="F3986" s="79">
        <f>+IF(ISNUMBER(DATA!I2203),DATA!I2203,"n/a")</f>
        <v>7.0780529999999997</v>
      </c>
      <c r="G3986" s="88">
        <f>+IF(ISNUMBER(DATA!J2203),DATA!J2203,"n/a")</f>
        <v>2227.34</v>
      </c>
      <c r="H3986" s="79">
        <f>+IF(ISNUMBER(DATA!K2203),DATA!K2203,"n/a")</f>
        <v>6.1989010000000002</v>
      </c>
      <c r="I3986" s="88">
        <f>+IF(ISNUMBER(DATA!L2203),DATA!L2203,"n/a")</f>
        <v>3778.39</v>
      </c>
      <c r="J3986" s="79">
        <f>+IF(ISNUMBER(DATA!M2203),DATA!M2203,"n/a")</f>
        <v>5.3905120000000002</v>
      </c>
      <c r="K3986" s="88">
        <f>+IF(ISNUMBER(DATA!N2203),DATA!N2203,"n/a")</f>
        <v>6039.11</v>
      </c>
      <c r="L3986" s="79">
        <f>+IF(ISNUMBER(DATA!O2203),DATA!O2203,"n/a")</f>
        <v>6.4831289999999999</v>
      </c>
      <c r="M3986" s="68"/>
      <c r="N3986" s="68"/>
      <c r="O3986" s="68"/>
      <c r="P3986" s="68"/>
      <c r="Q3986" s="68"/>
      <c r="S3986" s="72"/>
      <c r="U3986" s="72"/>
      <c r="W3986" s="72"/>
      <c r="Y3986" s="72"/>
    </row>
    <row r="3987" spans="1:25" s="71" customFormat="1" x14ac:dyDescent="0.2">
      <c r="A3987" s="68" t="s">
        <v>20</v>
      </c>
      <c r="B3987" s="68" t="s">
        <v>23</v>
      </c>
      <c r="C3987" s="68" t="s">
        <v>9</v>
      </c>
      <c r="D3987" s="68" t="s">
        <v>280</v>
      </c>
      <c r="E3987" s="88">
        <f>+IF(ISNUMBER(DATA!H2204),DATA!H2204,"n/a")</f>
        <v>574.57000000000005</v>
      </c>
      <c r="F3987" s="79">
        <f>+IF(ISNUMBER(DATA!I2204),DATA!I2204,"n/a")</f>
        <v>-0.58839900000000001</v>
      </c>
      <c r="G3987" s="88">
        <f>+IF(ISNUMBER(DATA!J2204),DATA!J2204,"n/a")</f>
        <v>3996</v>
      </c>
      <c r="H3987" s="79">
        <f>+IF(ISNUMBER(DATA!K2204),DATA!K2204,"n/a")</f>
        <v>-0.15204400000000001</v>
      </c>
      <c r="I3987" s="88">
        <f>+IF(ISNUMBER(DATA!L2204),DATA!L2204,"n/a")</f>
        <v>11548.66</v>
      </c>
      <c r="J3987" s="79">
        <f>+IF(ISNUMBER(DATA!M2204),DATA!M2204,"n/a")</f>
        <v>6.719E-2</v>
      </c>
      <c r="K3987" s="88">
        <f>+IF(ISNUMBER(DATA!N2204),DATA!N2204,"n/a")</f>
        <v>24965.08</v>
      </c>
      <c r="L3987" s="79">
        <f>+IF(ISNUMBER(DATA!O2204),DATA!O2204,"n/a")</f>
        <v>0.124139</v>
      </c>
      <c r="M3987" s="68"/>
      <c r="N3987" s="68"/>
      <c r="O3987" s="68"/>
      <c r="P3987" s="68"/>
      <c r="Q3987" s="68"/>
      <c r="S3987" s="72"/>
      <c r="U3987" s="72"/>
      <c r="W3987" s="72"/>
      <c r="Y3987" s="72"/>
    </row>
    <row r="3988" spans="1:25" s="71" customFormat="1" x14ac:dyDescent="0.2">
      <c r="A3988" s="68" t="s">
        <v>20</v>
      </c>
      <c r="B3988" s="68" t="s">
        <v>23</v>
      </c>
      <c r="C3988" s="68" t="s">
        <v>9</v>
      </c>
      <c r="D3988" s="68" t="s">
        <v>281</v>
      </c>
      <c r="E3988" s="88">
        <f>+IF(ISNUMBER(DATA!H2205),DATA!H2205,"n/a")</f>
        <v>118.91</v>
      </c>
      <c r="F3988" s="79">
        <f>+IF(ISNUMBER(DATA!I2205),DATA!I2205,"n/a")</f>
        <v>-0.59157099999999996</v>
      </c>
      <c r="G3988" s="88">
        <f>+IF(ISNUMBER(DATA!J2205),DATA!J2205,"n/a")</f>
        <v>344.09</v>
      </c>
      <c r="H3988" s="79">
        <f>+IF(ISNUMBER(DATA!K2205),DATA!K2205,"n/a")</f>
        <v>-0.52159199999999994</v>
      </c>
      <c r="I3988" s="88">
        <f>+IF(ISNUMBER(DATA!L2205),DATA!L2205,"n/a")</f>
        <v>617.4</v>
      </c>
      <c r="J3988" s="79">
        <f>+IF(ISNUMBER(DATA!M2205),DATA!M2205,"n/a")</f>
        <v>-0.48809399999999997</v>
      </c>
      <c r="K3988" s="88">
        <f>+IF(ISNUMBER(DATA!N2205),DATA!N2205,"n/a")</f>
        <v>1210.21</v>
      </c>
      <c r="L3988" s="79">
        <f>+IF(ISNUMBER(DATA!O2205),DATA!O2205,"n/a")</f>
        <v>-0.10161199999999999</v>
      </c>
      <c r="M3988" s="68"/>
      <c r="N3988" s="68"/>
      <c r="O3988" s="68"/>
      <c r="P3988" s="68"/>
      <c r="Q3988" s="68"/>
      <c r="S3988" s="72"/>
      <c r="U3988" s="72"/>
      <c r="W3988" s="72"/>
      <c r="Y3988" s="72"/>
    </row>
    <row r="3989" spans="1:25" s="71" customFormat="1" x14ac:dyDescent="0.2">
      <c r="A3989" s="68" t="s">
        <v>20</v>
      </c>
      <c r="B3989" s="68" t="s">
        <v>23</v>
      </c>
      <c r="C3989" s="68" t="s">
        <v>9</v>
      </c>
      <c r="D3989" s="68" t="s">
        <v>282</v>
      </c>
      <c r="E3989" s="88">
        <f>+IF(ISNUMBER(DATA!H2206),DATA!H2206,"n/a")</f>
        <v>478.34</v>
      </c>
      <c r="F3989" s="79">
        <f>+IF(ISNUMBER(DATA!I2206),DATA!I2206,"n/a")</f>
        <v>-0.50098100000000001</v>
      </c>
      <c r="G3989" s="88">
        <f>+IF(ISNUMBER(DATA!J2206),DATA!J2206,"n/a")</f>
        <v>1862.48</v>
      </c>
      <c r="H3989" s="79">
        <f>+IF(ISNUMBER(DATA!K2206),DATA!K2206,"n/a")</f>
        <v>-0.45575399999999999</v>
      </c>
      <c r="I3989" s="88">
        <f>+IF(ISNUMBER(DATA!L2206),DATA!L2206,"n/a")</f>
        <v>4442.6899999999996</v>
      </c>
      <c r="J3989" s="79">
        <f>+IF(ISNUMBER(DATA!M2206),DATA!M2206,"n/a")</f>
        <v>-0.45043</v>
      </c>
      <c r="K3989" s="88">
        <f>+IF(ISNUMBER(DATA!N2206),DATA!N2206,"n/a")</f>
        <v>13293.21</v>
      </c>
      <c r="L3989" s="79">
        <f>+IF(ISNUMBER(DATA!O2206),DATA!O2206,"n/a")</f>
        <v>-0.19046099999999999</v>
      </c>
      <c r="M3989" s="68"/>
      <c r="N3989" s="68"/>
      <c r="O3989" s="68"/>
      <c r="P3989" s="68"/>
      <c r="Q3989" s="68"/>
      <c r="S3989" s="72"/>
      <c r="U3989" s="72"/>
      <c r="W3989" s="72"/>
      <c r="Y3989" s="72"/>
    </row>
    <row r="3990" spans="1:25" s="71" customFormat="1" x14ac:dyDescent="0.2">
      <c r="A3990" s="68" t="s">
        <v>20</v>
      </c>
      <c r="B3990" s="68" t="s">
        <v>23</v>
      </c>
      <c r="C3990" s="68" t="s">
        <v>9</v>
      </c>
      <c r="D3990" s="68" t="s">
        <v>283</v>
      </c>
      <c r="E3990" s="88">
        <f>+IF(ISNUMBER(DATA!H2207),DATA!H2207,"n/a")</f>
        <v>83.27</v>
      </c>
      <c r="F3990" s="79">
        <f>+IF(ISNUMBER(DATA!I2207),DATA!I2207,"n/a")</f>
        <v>-0.91116399999999997</v>
      </c>
      <c r="G3990" s="88">
        <f>+IF(ISNUMBER(DATA!J2207),DATA!J2207,"n/a")</f>
        <v>2099.71</v>
      </c>
      <c r="H3990" s="79">
        <f>+IF(ISNUMBER(DATA!K2207),DATA!K2207,"n/a")</f>
        <v>-0.33646500000000001</v>
      </c>
      <c r="I3990" s="88">
        <f>+IF(ISNUMBER(DATA!L2207),DATA!L2207,"n/a")</f>
        <v>7628.67</v>
      </c>
      <c r="J3990" s="79">
        <f>+IF(ISNUMBER(DATA!M2207),DATA!M2207,"n/a")</f>
        <v>-3.5869999999999999E-2</v>
      </c>
      <c r="K3990" s="88">
        <f>+IF(ISNUMBER(DATA!N2207),DATA!N2207,"n/a")</f>
        <v>17706.13</v>
      </c>
      <c r="L3990" s="79">
        <f>+IF(ISNUMBER(DATA!O2207),DATA!O2207,"n/a")</f>
        <v>8.3467E-2</v>
      </c>
      <c r="M3990" s="68"/>
      <c r="N3990" s="68"/>
      <c r="O3990" s="68"/>
      <c r="P3990" s="68"/>
      <c r="Q3990" s="68"/>
      <c r="S3990" s="72"/>
      <c r="U3990" s="72"/>
      <c r="W3990" s="72"/>
      <c r="Y3990" s="72"/>
    </row>
    <row r="3991" spans="1:25" s="71" customFormat="1" x14ac:dyDescent="0.2">
      <c r="A3991" s="68" t="s">
        <v>20</v>
      </c>
      <c r="B3991" s="68" t="s">
        <v>23</v>
      </c>
      <c r="C3991" s="68" t="s">
        <v>9</v>
      </c>
      <c r="D3991" s="68" t="s">
        <v>284</v>
      </c>
      <c r="E3991" s="88">
        <f>+IF(ISNUMBER(DATA!H2208),DATA!H2208,"n/a")</f>
        <v>301.14999999999998</v>
      </c>
      <c r="F3991" s="79">
        <f>+IF(ISNUMBER(DATA!I2208),DATA!I2208,"n/a")</f>
        <v>0.50620200000000004</v>
      </c>
      <c r="G3991" s="88">
        <f>+IF(ISNUMBER(DATA!J2208),DATA!J2208,"n/a")</f>
        <v>1118.29</v>
      </c>
      <c r="H3991" s="79">
        <f>+IF(ISNUMBER(DATA!K2208),DATA!K2208,"n/a")</f>
        <v>1.0861670000000001</v>
      </c>
      <c r="I3991" s="88">
        <f>+IF(ISNUMBER(DATA!L2208),DATA!L2208,"n/a")</f>
        <v>3039.59</v>
      </c>
      <c r="J3991" s="79">
        <f>+IF(ISNUMBER(DATA!M2208),DATA!M2208,"n/a")</f>
        <v>1.963401</v>
      </c>
      <c r="K3991" s="88">
        <f>+IF(ISNUMBER(DATA!N2208),DATA!N2208,"n/a")</f>
        <v>5191.5200000000004</v>
      </c>
      <c r="L3991" s="79">
        <f>+IF(ISNUMBER(DATA!O2208),DATA!O2208,"n/a")</f>
        <v>1.439613</v>
      </c>
      <c r="M3991" s="68"/>
      <c r="N3991" s="68"/>
      <c r="O3991" s="68"/>
      <c r="P3991" s="68"/>
      <c r="Q3991" s="68"/>
      <c r="S3991" s="72"/>
      <c r="U3991" s="72"/>
      <c r="W3991" s="72"/>
      <c r="Y3991" s="72"/>
    </row>
    <row r="3992" spans="1:25" s="71" customFormat="1" x14ac:dyDescent="0.2">
      <c r="A3992" s="68" t="s">
        <v>20</v>
      </c>
      <c r="B3992" s="68" t="s">
        <v>23</v>
      </c>
      <c r="C3992" s="68" t="s">
        <v>9</v>
      </c>
      <c r="D3992" s="68" t="s">
        <v>285</v>
      </c>
      <c r="E3992" s="88">
        <f>+IF(ISNUMBER(DATA!H2209),DATA!H2209,"n/a")</f>
        <v>3370.47</v>
      </c>
      <c r="F3992" s="79">
        <f>+IF(ISNUMBER(DATA!I2209),DATA!I2209,"n/a")</f>
        <v>9.4688999999999995E-2</v>
      </c>
      <c r="G3992" s="88">
        <f>+IF(ISNUMBER(DATA!J2209),DATA!J2209,"n/a")</f>
        <v>11491.28</v>
      </c>
      <c r="H3992" s="79">
        <f>+IF(ISNUMBER(DATA!K2209),DATA!K2209,"n/a")</f>
        <v>0.114943</v>
      </c>
      <c r="I3992" s="88">
        <f>+IF(ISNUMBER(DATA!L2209),DATA!L2209,"n/a")</f>
        <v>27151.55</v>
      </c>
      <c r="J3992" s="79">
        <f>+IF(ISNUMBER(DATA!M2209),DATA!M2209,"n/a")</f>
        <v>0.19656399999999999</v>
      </c>
      <c r="K3992" s="88">
        <f>+IF(ISNUMBER(DATA!N2209),DATA!N2209,"n/a")</f>
        <v>55069</v>
      </c>
      <c r="L3992" s="79">
        <f>+IF(ISNUMBER(DATA!O2209),DATA!O2209,"n/a")</f>
        <v>0.239817</v>
      </c>
      <c r="M3992" s="68"/>
      <c r="N3992" s="68"/>
      <c r="O3992" s="68"/>
      <c r="P3992" s="68"/>
      <c r="Q3992" s="68"/>
      <c r="S3992" s="72"/>
      <c r="U3992" s="72"/>
      <c r="W3992" s="72"/>
      <c r="Y3992" s="72"/>
    </row>
    <row r="3993" spans="1:25" s="71" customFormat="1" x14ac:dyDescent="0.2">
      <c r="A3993" s="68" t="s">
        <v>20</v>
      </c>
      <c r="B3993" s="68" t="s">
        <v>23</v>
      </c>
      <c r="C3993" s="68" t="s">
        <v>9</v>
      </c>
      <c r="D3993" s="68" t="s">
        <v>286</v>
      </c>
      <c r="E3993" s="88">
        <f>+IF(ISNUMBER(DATA!H2210),DATA!H2210,"n/a")</f>
        <v>1569.17</v>
      </c>
      <c r="F3993" s="79">
        <f>+IF(ISNUMBER(DATA!I2210),DATA!I2210,"n/a")</f>
        <v>0.84986899999999999</v>
      </c>
      <c r="G3993" s="88">
        <f>+IF(ISNUMBER(DATA!J2210),DATA!J2210,"n/a")</f>
        <v>5090.29</v>
      </c>
      <c r="H3993" s="79">
        <f>+IF(ISNUMBER(DATA!K2210),DATA!K2210,"n/a")</f>
        <v>1.4492449999999999</v>
      </c>
      <c r="I3993" s="88">
        <f>+IF(ISNUMBER(DATA!L2210),DATA!L2210,"n/a")</f>
        <v>12449.19</v>
      </c>
      <c r="J3993" s="79">
        <f>+IF(ISNUMBER(DATA!M2210),DATA!M2210,"n/a")</f>
        <v>2.236666</v>
      </c>
      <c r="K3993" s="88">
        <f>+IF(ISNUMBER(DATA!N2210),DATA!N2210,"n/a")</f>
        <v>24537.06</v>
      </c>
      <c r="L3993" s="79">
        <f>+IF(ISNUMBER(DATA!O2210),DATA!O2210,"n/a")</f>
        <v>2.6182080000000001</v>
      </c>
      <c r="M3993" s="68"/>
      <c r="N3993" s="68"/>
      <c r="O3993" s="68"/>
      <c r="P3993" s="68"/>
      <c r="Q3993" s="68"/>
      <c r="S3993" s="72"/>
      <c r="U3993" s="72"/>
      <c r="W3993" s="72"/>
      <c r="Y3993" s="72"/>
    </row>
    <row r="3994" spans="1:25" s="71" customFormat="1" x14ac:dyDescent="0.2">
      <c r="A3994" s="68" t="s">
        <v>20</v>
      </c>
      <c r="B3994" s="68" t="s">
        <v>23</v>
      </c>
      <c r="C3994" s="68" t="s">
        <v>9</v>
      </c>
      <c r="D3994" s="68" t="s">
        <v>287</v>
      </c>
      <c r="E3994" s="88">
        <f>+IF(ISNUMBER(DATA!H2211),DATA!H2211,"n/a")</f>
        <v>47.79</v>
      </c>
      <c r="F3994" s="79" t="str">
        <f>+IF(ISNUMBER(DATA!I2211),DATA!I2211,"n/a")</f>
        <v>n/a</v>
      </c>
      <c r="G3994" s="88">
        <f>+IF(ISNUMBER(DATA!J2211),DATA!J2211,"n/a")</f>
        <v>47.79</v>
      </c>
      <c r="H3994" s="79" t="str">
        <f>+IF(ISNUMBER(DATA!K2211),DATA!K2211,"n/a")</f>
        <v>n/a</v>
      </c>
      <c r="I3994" s="88">
        <f>+IF(ISNUMBER(DATA!L2211),DATA!L2211,"n/a")</f>
        <v>47.79</v>
      </c>
      <c r="J3994" s="79">
        <f>+IF(ISNUMBER(DATA!M2211),DATA!M2211,"n/a")</f>
        <v>-0.91590000000000005</v>
      </c>
      <c r="K3994" s="88">
        <f>+IF(ISNUMBER(DATA!N2211),DATA!N2211,"n/a")</f>
        <v>47.79</v>
      </c>
      <c r="L3994" s="79">
        <f>+IF(ISNUMBER(DATA!O2211),DATA!O2211,"n/a")</f>
        <v>-0.989645</v>
      </c>
      <c r="M3994" s="68"/>
      <c r="N3994" s="68"/>
      <c r="O3994" s="68"/>
      <c r="P3994" s="68"/>
      <c r="Q3994" s="68"/>
      <c r="S3994" s="72"/>
      <c r="U3994" s="72"/>
      <c r="W3994" s="72"/>
      <c r="Y3994" s="72"/>
    </row>
    <row r="3995" spans="1:25" s="71" customFormat="1" x14ac:dyDescent="0.2">
      <c r="A3995" s="68" t="s">
        <v>20</v>
      </c>
      <c r="B3995" s="68" t="s">
        <v>23</v>
      </c>
      <c r="C3995" s="68" t="s">
        <v>9</v>
      </c>
      <c r="D3995" s="68" t="s">
        <v>288</v>
      </c>
      <c r="E3995" s="88">
        <f>+IF(ISNUMBER(DATA!H2212),DATA!H2212,"n/a")</f>
        <v>317.25</v>
      </c>
      <c r="F3995" s="79">
        <f>+IF(ISNUMBER(DATA!I2212),DATA!I2212,"n/a")</f>
        <v>0.29405300000000001</v>
      </c>
      <c r="G3995" s="88">
        <f>+IF(ISNUMBER(DATA!J2212),DATA!J2212,"n/a")</f>
        <v>1078.8399999999999</v>
      </c>
      <c r="H3995" s="79">
        <f>+IF(ISNUMBER(DATA!K2212),DATA!K2212,"n/a")</f>
        <v>1.094916</v>
      </c>
      <c r="I3995" s="88">
        <f>+IF(ISNUMBER(DATA!L2212),DATA!L2212,"n/a")</f>
        <v>2596.41</v>
      </c>
      <c r="J3995" s="79">
        <f>+IF(ISNUMBER(DATA!M2212),DATA!M2212,"n/a")</f>
        <v>1.1470530000000001</v>
      </c>
      <c r="K3995" s="88">
        <f>+IF(ISNUMBER(DATA!N2212),DATA!N2212,"n/a")</f>
        <v>5974.93</v>
      </c>
      <c r="L3995" s="79">
        <f>+IF(ISNUMBER(DATA!O2212),DATA!O2212,"n/a")</f>
        <v>0.64708900000000003</v>
      </c>
      <c r="M3995" s="68"/>
      <c r="N3995" s="68"/>
      <c r="O3995" s="68"/>
      <c r="P3995" s="68"/>
      <c r="Q3995" s="68"/>
      <c r="S3995" s="72"/>
      <c r="U3995" s="72"/>
      <c r="W3995" s="72"/>
      <c r="Y3995" s="72"/>
    </row>
    <row r="3996" spans="1:25" s="71" customFormat="1" x14ac:dyDescent="0.2">
      <c r="A3996" s="68" t="s">
        <v>20</v>
      </c>
      <c r="B3996" s="68" t="s">
        <v>23</v>
      </c>
      <c r="C3996" s="68" t="s">
        <v>9</v>
      </c>
      <c r="D3996" s="68" t="s">
        <v>289</v>
      </c>
      <c r="E3996" s="88">
        <f>+IF(ISNUMBER(DATA!H2213),DATA!H2213,"n/a")</f>
        <v>860.01</v>
      </c>
      <c r="F3996" s="79">
        <f>+IF(ISNUMBER(DATA!I2213),DATA!I2213,"n/a")</f>
        <v>0.24484</v>
      </c>
      <c r="G3996" s="88">
        <f>+IF(ISNUMBER(DATA!J2213),DATA!J2213,"n/a")</f>
        <v>2701.59</v>
      </c>
      <c r="H3996" s="79">
        <f>+IF(ISNUMBER(DATA!K2213),DATA!K2213,"n/a")</f>
        <v>0.241123</v>
      </c>
      <c r="I3996" s="88">
        <f>+IF(ISNUMBER(DATA!L2213),DATA!L2213,"n/a")</f>
        <v>7750.83</v>
      </c>
      <c r="J3996" s="79">
        <f>+IF(ISNUMBER(DATA!M2213),DATA!M2213,"n/a")</f>
        <v>0.76080400000000004</v>
      </c>
      <c r="K3996" s="88">
        <f>+IF(ISNUMBER(DATA!N2213),DATA!N2213,"n/a")</f>
        <v>17073.46</v>
      </c>
      <c r="L3996" s="79">
        <f>+IF(ISNUMBER(DATA!O2213),DATA!O2213,"n/a")</f>
        <v>0.92319200000000001</v>
      </c>
      <c r="M3996" s="68"/>
      <c r="N3996" s="68"/>
      <c r="O3996" s="68"/>
      <c r="P3996" s="68"/>
      <c r="Q3996" s="68"/>
      <c r="S3996" s="72"/>
      <c r="U3996" s="72"/>
      <c r="W3996" s="72"/>
      <c r="Y3996" s="72"/>
    </row>
    <row r="3997" spans="1:25" s="71" customFormat="1" x14ac:dyDescent="0.2">
      <c r="A3997" s="68" t="s">
        <v>20</v>
      </c>
      <c r="B3997" s="68" t="s">
        <v>23</v>
      </c>
      <c r="C3997" s="68" t="s">
        <v>9</v>
      </c>
      <c r="D3997" s="68" t="s">
        <v>290</v>
      </c>
      <c r="E3997" s="88">
        <f>+IF(ISNUMBER(DATA!H2214),DATA!H2214,"n/a")</f>
        <v>1323.43</v>
      </c>
      <c r="F3997" s="79">
        <f>+IF(ISNUMBER(DATA!I2214),DATA!I2214,"n/a")</f>
        <v>2.08535</v>
      </c>
      <c r="G3997" s="88">
        <f>+IF(ISNUMBER(DATA!J2214),DATA!J2214,"n/a")</f>
        <v>3955.65</v>
      </c>
      <c r="H3997" s="79">
        <f>+IF(ISNUMBER(DATA!K2214),DATA!K2214,"n/a")</f>
        <v>1.756416</v>
      </c>
      <c r="I3997" s="88">
        <f>+IF(ISNUMBER(DATA!L2214),DATA!L2214,"n/a")</f>
        <v>8466.32</v>
      </c>
      <c r="J3997" s="79">
        <f>+IF(ISNUMBER(DATA!M2214),DATA!M2214,"n/a")</f>
        <v>1.482683</v>
      </c>
      <c r="K3997" s="88">
        <f>+IF(ISNUMBER(DATA!N2214),DATA!N2214,"n/a")</f>
        <v>15266.23</v>
      </c>
      <c r="L3997" s="79">
        <f>+IF(ISNUMBER(DATA!O2214),DATA!O2214,"n/a")</f>
        <v>1.2254370000000001</v>
      </c>
      <c r="M3997" s="68"/>
      <c r="N3997" s="68"/>
      <c r="O3997" s="68"/>
      <c r="P3997" s="68"/>
      <c r="Q3997" s="68"/>
      <c r="S3997" s="72"/>
      <c r="U3997" s="72"/>
      <c r="W3997" s="72"/>
      <c r="Y3997" s="72"/>
    </row>
    <row r="3998" spans="1:25" s="71" customFormat="1" x14ac:dyDescent="0.2">
      <c r="A3998" s="68" t="s">
        <v>20</v>
      </c>
      <c r="B3998" s="68" t="s">
        <v>23</v>
      </c>
      <c r="C3998" s="68" t="s">
        <v>9</v>
      </c>
      <c r="D3998" s="68" t="s">
        <v>291</v>
      </c>
      <c r="E3998" s="88">
        <f>+IF(ISNUMBER(DATA!H2215),DATA!H2215,"n/a")</f>
        <v>648.69000000000005</v>
      </c>
      <c r="F3998" s="79">
        <f>+IF(ISNUMBER(DATA!I2215),DATA!I2215,"n/a")</f>
        <v>1.1671400000000001</v>
      </c>
      <c r="G3998" s="88">
        <f>+IF(ISNUMBER(DATA!J2215),DATA!J2215,"n/a")</f>
        <v>2134.4499999999998</v>
      </c>
      <c r="H3998" s="79">
        <f>+IF(ISNUMBER(DATA!K2215),DATA!K2215,"n/a")</f>
        <v>5.6427550000000002</v>
      </c>
      <c r="I3998" s="88">
        <f>+IF(ISNUMBER(DATA!L2215),DATA!L2215,"n/a")</f>
        <v>4731.58</v>
      </c>
      <c r="J3998" s="79">
        <f>+IF(ISNUMBER(DATA!M2215),DATA!M2215,"n/a")</f>
        <v>11.355930000000001</v>
      </c>
      <c r="K3998" s="88">
        <f>+IF(ISNUMBER(DATA!N2215),DATA!N2215,"n/a")</f>
        <v>9777.92</v>
      </c>
      <c r="L3998" s="79">
        <f>+IF(ISNUMBER(DATA!O2215),DATA!O2215,"n/a")</f>
        <v>19.875149</v>
      </c>
      <c r="M3998" s="68"/>
      <c r="N3998" s="68"/>
      <c r="O3998" s="68"/>
      <c r="P3998" s="68"/>
      <c r="Q3998" s="68"/>
      <c r="S3998" s="72"/>
      <c r="U3998" s="72"/>
      <c r="W3998" s="72"/>
      <c r="Y3998" s="72"/>
    </row>
    <row r="3999" spans="1:25" s="71" customFormat="1" x14ac:dyDescent="0.2">
      <c r="A3999" s="68" t="s">
        <v>20</v>
      </c>
      <c r="B3999" s="68" t="s">
        <v>23</v>
      </c>
      <c r="C3999" s="68" t="s">
        <v>9</v>
      </c>
      <c r="D3999" s="68" t="s">
        <v>292</v>
      </c>
      <c r="E3999" s="88">
        <f>+IF(ISNUMBER(DATA!H2216),DATA!H2216,"n/a")</f>
        <v>194.29</v>
      </c>
      <c r="F3999" s="79">
        <f>+IF(ISNUMBER(DATA!I2216),DATA!I2216,"n/a")</f>
        <v>1.203584</v>
      </c>
      <c r="G3999" s="88">
        <f>+IF(ISNUMBER(DATA!J2216),DATA!J2216,"n/a")</f>
        <v>713.53</v>
      </c>
      <c r="H3999" s="79">
        <f>+IF(ISNUMBER(DATA!K2216),DATA!K2216,"n/a")</f>
        <v>1.1200049999999999</v>
      </c>
      <c r="I3999" s="88">
        <f>+IF(ISNUMBER(DATA!L2216),DATA!L2216,"n/a")</f>
        <v>1554.9</v>
      </c>
      <c r="J3999" s="79">
        <f>+IF(ISNUMBER(DATA!M2216),DATA!M2216,"n/a")</f>
        <v>0.94962000000000002</v>
      </c>
      <c r="K3999" s="88">
        <f>+IF(ISNUMBER(DATA!N2216),DATA!N2216,"n/a")</f>
        <v>2694.7</v>
      </c>
      <c r="L3999" s="79">
        <f>+IF(ISNUMBER(DATA!O2216),DATA!O2216,"n/a")</f>
        <v>0.91665399999999997</v>
      </c>
      <c r="M3999" s="68"/>
      <c r="N3999" s="68"/>
      <c r="O3999" s="68"/>
      <c r="P3999" s="68"/>
      <c r="Q3999" s="68"/>
      <c r="S3999" s="72"/>
      <c r="U3999" s="72"/>
      <c r="W3999" s="72"/>
      <c r="Y3999" s="72"/>
    </row>
    <row r="4000" spans="1:25" s="71" customFormat="1" x14ac:dyDescent="0.2">
      <c r="A4000" s="68" t="s">
        <v>20</v>
      </c>
      <c r="B4000" s="68" t="s">
        <v>23</v>
      </c>
      <c r="C4000" s="68" t="s">
        <v>9</v>
      </c>
      <c r="D4000" s="68" t="s">
        <v>293</v>
      </c>
      <c r="E4000" s="88">
        <f>+IF(ISNUMBER(DATA!H2217),DATA!H2217,"n/a")</f>
        <v>146.03</v>
      </c>
      <c r="F4000" s="79">
        <f>+IF(ISNUMBER(DATA!I2217),DATA!I2217,"n/a")</f>
        <v>-0.64681</v>
      </c>
      <c r="G4000" s="88">
        <f>+IF(ISNUMBER(DATA!J2217),DATA!J2217,"n/a")</f>
        <v>1352.89</v>
      </c>
      <c r="H4000" s="79">
        <f>+IF(ISNUMBER(DATA!K2217),DATA!K2217,"n/a")</f>
        <v>-5.8617000000000002E-2</v>
      </c>
      <c r="I4000" s="88">
        <f>+IF(ISNUMBER(DATA!L2217),DATA!L2217,"n/a")</f>
        <v>3821.28</v>
      </c>
      <c r="J4000" s="79">
        <f>+IF(ISNUMBER(DATA!M2217),DATA!M2217,"n/a")</f>
        <v>-6.4304E-2</v>
      </c>
      <c r="K4000" s="88">
        <f>+IF(ISNUMBER(DATA!N2217),DATA!N2217,"n/a")</f>
        <v>8702.73</v>
      </c>
      <c r="L4000" s="79">
        <f>+IF(ISNUMBER(DATA!O2217),DATA!O2217,"n/a")</f>
        <v>-1.5240999999999999E-2</v>
      </c>
      <c r="M4000" s="68"/>
      <c r="N4000" s="68"/>
      <c r="O4000" s="68"/>
      <c r="P4000" s="68"/>
      <c r="Q4000" s="68"/>
      <c r="S4000" s="72"/>
      <c r="U4000" s="72"/>
      <c r="W4000" s="72"/>
      <c r="Y4000" s="72"/>
    </row>
    <row r="4001" spans="1:25" s="71" customFormat="1" x14ac:dyDescent="0.2">
      <c r="A4001" s="68" t="s">
        <v>20</v>
      </c>
      <c r="B4001" s="68" t="s">
        <v>23</v>
      </c>
      <c r="C4001" s="68" t="s">
        <v>9</v>
      </c>
      <c r="D4001" s="68" t="s">
        <v>294</v>
      </c>
      <c r="E4001" s="88">
        <f>+IF(ISNUMBER(DATA!H2218),DATA!H2218,"n/a")</f>
        <v>216.91</v>
      </c>
      <c r="F4001" s="79">
        <f>+IF(ISNUMBER(DATA!I2218),DATA!I2218,"n/a")</f>
        <v>-0.70351699999999995</v>
      </c>
      <c r="G4001" s="88">
        <f>+IF(ISNUMBER(DATA!J2218),DATA!J2218,"n/a")</f>
        <v>732.48</v>
      </c>
      <c r="H4001" s="79">
        <f>+IF(ISNUMBER(DATA!K2218),DATA!K2218,"n/a")</f>
        <v>-0.71276899999999999</v>
      </c>
      <c r="I4001" s="88">
        <f>+IF(ISNUMBER(DATA!L2218),DATA!L2218,"n/a")</f>
        <v>1706.56</v>
      </c>
      <c r="J4001" s="79">
        <f>+IF(ISNUMBER(DATA!M2218),DATA!M2218,"n/a")</f>
        <v>-0.70882199999999995</v>
      </c>
      <c r="K4001" s="88">
        <f>+IF(ISNUMBER(DATA!N2218),DATA!N2218,"n/a")</f>
        <v>8108.8</v>
      </c>
      <c r="L4001" s="79">
        <f>+IF(ISNUMBER(DATA!O2218),DATA!O2218,"n/a")</f>
        <v>-0.34584100000000001</v>
      </c>
      <c r="M4001" s="68"/>
      <c r="N4001" s="68"/>
      <c r="O4001" s="68"/>
      <c r="P4001" s="68"/>
      <c r="Q4001" s="68"/>
      <c r="S4001" s="72"/>
      <c r="U4001" s="72"/>
      <c r="W4001" s="72"/>
      <c r="Y4001" s="72"/>
    </row>
    <row r="4002" spans="1:25" s="71" customFormat="1" x14ac:dyDescent="0.2">
      <c r="A4002" s="68" t="s">
        <v>20</v>
      </c>
      <c r="B4002" s="68" t="s">
        <v>23</v>
      </c>
      <c r="C4002" s="68" t="s">
        <v>9</v>
      </c>
      <c r="D4002" s="68" t="s">
        <v>295</v>
      </c>
      <c r="E4002" s="88">
        <f>+IF(ISNUMBER(DATA!H2219),DATA!H2219,"n/a")</f>
        <v>1227.83</v>
      </c>
      <c r="F4002" s="79">
        <f>+IF(ISNUMBER(DATA!I2219),DATA!I2219,"n/a")</f>
        <v>0.12928799999999999</v>
      </c>
      <c r="G4002" s="88">
        <f>+IF(ISNUMBER(DATA!J2219),DATA!J2219,"n/a")</f>
        <v>3986.91</v>
      </c>
      <c r="H4002" s="79">
        <f>+IF(ISNUMBER(DATA!K2219),DATA!K2219,"n/a")</f>
        <v>0.12857299999999999</v>
      </c>
      <c r="I4002" s="88">
        <f>+IF(ISNUMBER(DATA!L2219),DATA!L2219,"n/a")</f>
        <v>9669</v>
      </c>
      <c r="J4002" s="79">
        <f>+IF(ISNUMBER(DATA!M2219),DATA!M2219,"n/a")</f>
        <v>0.52616499999999999</v>
      </c>
      <c r="K4002" s="88">
        <f>+IF(ISNUMBER(DATA!N2219),DATA!N2219,"n/a")</f>
        <v>20240.75</v>
      </c>
      <c r="L4002" s="79">
        <f>+IF(ISNUMBER(DATA!O2219),DATA!O2219,"n/a")</f>
        <v>0.72881600000000002</v>
      </c>
      <c r="M4002" s="68"/>
      <c r="N4002" s="68"/>
      <c r="O4002" s="68"/>
      <c r="P4002" s="68"/>
      <c r="Q4002" s="68"/>
      <c r="S4002" s="72"/>
      <c r="U4002" s="72"/>
      <c r="W4002" s="72"/>
      <c r="Y4002" s="72"/>
    </row>
    <row r="4003" spans="1:25" s="71" customFormat="1" x14ac:dyDescent="0.2">
      <c r="A4003" s="68" t="s">
        <v>20</v>
      </c>
      <c r="B4003" s="68" t="s">
        <v>23</v>
      </c>
      <c r="C4003" s="68" t="s">
        <v>9</v>
      </c>
      <c r="D4003" s="68" t="s">
        <v>296</v>
      </c>
      <c r="E4003" s="88">
        <f>+IF(ISNUMBER(DATA!H2220),DATA!H2220,"n/a")</f>
        <v>965.9</v>
      </c>
      <c r="F4003" s="79">
        <f>+IF(ISNUMBER(DATA!I2220),DATA!I2220,"n/a")</f>
        <v>0.90930800000000001</v>
      </c>
      <c r="G4003" s="88">
        <f>+IF(ISNUMBER(DATA!J2220),DATA!J2220,"n/a")</f>
        <v>3205.51</v>
      </c>
      <c r="H4003" s="79">
        <f>+IF(ISNUMBER(DATA!K2220),DATA!K2220,"n/a")</f>
        <v>0.95421</v>
      </c>
      <c r="I4003" s="88">
        <f>+IF(ISNUMBER(DATA!L2220),DATA!L2220,"n/a")</f>
        <v>7201.29</v>
      </c>
      <c r="J4003" s="79">
        <f>+IF(ISNUMBER(DATA!M2220),DATA!M2220,"n/a")</f>
        <v>1.026289</v>
      </c>
      <c r="K4003" s="88">
        <f>+IF(ISNUMBER(DATA!N2220),DATA!N2220,"n/a")</f>
        <v>14737.92</v>
      </c>
      <c r="L4003" s="79">
        <f>+IF(ISNUMBER(DATA!O2220),DATA!O2220,"n/a")</f>
        <v>0.97367400000000004</v>
      </c>
      <c r="M4003" s="68"/>
      <c r="N4003" s="68"/>
      <c r="O4003" s="68"/>
      <c r="P4003" s="68"/>
      <c r="Q4003" s="68"/>
      <c r="S4003" s="72"/>
      <c r="U4003" s="72"/>
      <c r="W4003" s="72"/>
      <c r="Y4003" s="72"/>
    </row>
    <row r="4004" spans="1:25" s="71" customFormat="1" x14ac:dyDescent="0.2">
      <c r="A4004" s="68" t="s">
        <v>20</v>
      </c>
      <c r="B4004" s="68" t="s">
        <v>23</v>
      </c>
      <c r="C4004" s="68" t="s">
        <v>9</v>
      </c>
      <c r="D4004" s="68" t="s">
        <v>297</v>
      </c>
      <c r="E4004" s="88">
        <f>+IF(ISNUMBER(DATA!H2221),DATA!H2221,"n/a")</f>
        <v>5.36</v>
      </c>
      <c r="F4004" s="79">
        <f>+IF(ISNUMBER(DATA!I2221),DATA!I2221,"n/a")</f>
        <v>-0.95974800000000005</v>
      </c>
      <c r="G4004" s="88">
        <f>+IF(ISNUMBER(DATA!J2221),DATA!J2221,"n/a")</f>
        <v>25.4</v>
      </c>
      <c r="H4004" s="79">
        <f>+IF(ISNUMBER(DATA!K2221),DATA!K2221,"n/a")</f>
        <v>-0.91284100000000001</v>
      </c>
      <c r="I4004" s="88">
        <f>+IF(ISNUMBER(DATA!L2221),DATA!L2221,"n/a")</f>
        <v>97.12</v>
      </c>
      <c r="J4004" s="79">
        <f>+IF(ISNUMBER(DATA!M2221),DATA!M2221,"n/a")</f>
        <v>-0.80949400000000005</v>
      </c>
      <c r="K4004" s="88">
        <f>+IF(ISNUMBER(DATA!N2221),DATA!N2221,"n/a")</f>
        <v>239.21</v>
      </c>
      <c r="L4004" s="79">
        <f>+IF(ISNUMBER(DATA!O2221),DATA!O2221,"n/a")</f>
        <v>-0.58512299999999995</v>
      </c>
      <c r="M4004" s="68"/>
      <c r="N4004" s="68"/>
      <c r="O4004" s="68"/>
      <c r="P4004" s="68"/>
      <c r="Q4004" s="68"/>
      <c r="S4004" s="72"/>
      <c r="U4004" s="72"/>
      <c r="W4004" s="72"/>
      <c r="Y4004" s="72"/>
    </row>
    <row r="4005" spans="1:25" s="71" customFormat="1" x14ac:dyDescent="0.2">
      <c r="A4005" s="68" t="s">
        <v>20</v>
      </c>
      <c r="B4005" s="68" t="s">
        <v>23</v>
      </c>
      <c r="C4005" s="68" t="s">
        <v>9</v>
      </c>
      <c r="D4005" s="68" t="s">
        <v>298</v>
      </c>
      <c r="E4005" s="88">
        <f>+IF(ISNUMBER(DATA!H2222),DATA!H2222,"n/a")</f>
        <v>488.88</v>
      </c>
      <c r="F4005" s="79">
        <f>+IF(ISNUMBER(DATA!I2222),DATA!I2222,"n/a")</f>
        <v>-3.6519000000000003E-2</v>
      </c>
      <c r="G4005" s="88">
        <f>+IF(ISNUMBER(DATA!J2222),DATA!J2222,"n/a")</f>
        <v>1720.59</v>
      </c>
      <c r="H4005" s="79">
        <f>+IF(ISNUMBER(DATA!K2222),DATA!K2222,"n/a")</f>
        <v>-2.0521999999999999E-2</v>
      </c>
      <c r="I4005" s="88">
        <f>+IF(ISNUMBER(DATA!L2222),DATA!L2222,"n/a")</f>
        <v>3817.56</v>
      </c>
      <c r="J4005" s="79">
        <f>+IF(ISNUMBER(DATA!M2222),DATA!M2222,"n/a")</f>
        <v>-4.0497999999999999E-2</v>
      </c>
      <c r="K4005" s="88">
        <f>+IF(ISNUMBER(DATA!N2222),DATA!N2222,"n/a")</f>
        <v>7778.35</v>
      </c>
      <c r="L4005" s="79">
        <f>+IF(ISNUMBER(DATA!O2222),DATA!O2222,"n/a")</f>
        <v>-7.7674000000000007E-2</v>
      </c>
      <c r="M4005" s="68"/>
      <c r="N4005" s="68"/>
      <c r="O4005" s="68"/>
      <c r="P4005" s="68"/>
      <c r="Q4005" s="68"/>
      <c r="S4005" s="72"/>
      <c r="U4005" s="72"/>
      <c r="W4005" s="72"/>
      <c r="Y4005" s="72"/>
    </row>
    <row r="4006" spans="1:25" s="71" customFormat="1" x14ac:dyDescent="0.2">
      <c r="A4006" s="68" t="s">
        <v>20</v>
      </c>
      <c r="B4006" s="68" t="s">
        <v>23</v>
      </c>
      <c r="C4006" s="68" t="s">
        <v>9</v>
      </c>
      <c r="D4006" s="68" t="s">
        <v>299</v>
      </c>
      <c r="E4006" s="88">
        <f>+IF(ISNUMBER(DATA!H2223),DATA!H2223,"n/a")</f>
        <v>2493.0500000000002</v>
      </c>
      <c r="F4006" s="79">
        <f>+IF(ISNUMBER(DATA!I2223),DATA!I2223,"n/a")</f>
        <v>1.0426629999999999</v>
      </c>
      <c r="G4006" s="88">
        <f>+IF(ISNUMBER(DATA!J2223),DATA!J2223,"n/a")</f>
        <v>7242.84</v>
      </c>
      <c r="H4006" s="79">
        <f>+IF(ISNUMBER(DATA!K2223),DATA!K2223,"n/a")</f>
        <v>0.75445799999999996</v>
      </c>
      <c r="I4006" s="88">
        <f>+IF(ISNUMBER(DATA!L2223),DATA!L2223,"n/a")</f>
        <v>15554.83</v>
      </c>
      <c r="J4006" s="79">
        <f>+IF(ISNUMBER(DATA!M2223),DATA!M2223,"n/a")</f>
        <v>0.551064</v>
      </c>
      <c r="K4006" s="88">
        <f>+IF(ISNUMBER(DATA!N2223),DATA!N2223,"n/a")</f>
        <v>34041.75</v>
      </c>
      <c r="L4006" s="79">
        <f>+IF(ISNUMBER(DATA!O2223),DATA!O2223,"n/a")</f>
        <v>0.70941399999999999</v>
      </c>
      <c r="M4006" s="68"/>
      <c r="N4006" s="68"/>
      <c r="O4006" s="68"/>
      <c r="P4006" s="68"/>
      <c r="Q4006" s="68"/>
      <c r="S4006" s="72"/>
      <c r="U4006" s="72"/>
      <c r="W4006" s="72"/>
      <c r="Y4006" s="72"/>
    </row>
    <row r="4007" spans="1:25" s="71" customFormat="1" x14ac:dyDescent="0.2">
      <c r="A4007" s="68" t="s">
        <v>20</v>
      </c>
      <c r="B4007" s="68" t="s">
        <v>23</v>
      </c>
      <c r="C4007" s="68" t="s">
        <v>9</v>
      </c>
      <c r="D4007" s="68" t="s">
        <v>300</v>
      </c>
      <c r="E4007" s="88">
        <f>+IF(ISNUMBER(DATA!H2224),DATA!H2224,"n/a")</f>
        <v>390.93</v>
      </c>
      <c r="F4007" s="79">
        <f>+IF(ISNUMBER(DATA!I2224),DATA!I2224,"n/a")</f>
        <v>1.0666629999999999</v>
      </c>
      <c r="G4007" s="88">
        <f>+IF(ISNUMBER(DATA!J2224),DATA!J2224,"n/a")</f>
        <v>1269.01</v>
      </c>
      <c r="H4007" s="79">
        <f>+IF(ISNUMBER(DATA!K2224),DATA!K2224,"n/a")</f>
        <v>1.0888709999999999</v>
      </c>
      <c r="I4007" s="88">
        <f>+IF(ISNUMBER(DATA!L2224),DATA!L2224,"n/a")</f>
        <v>2914.87</v>
      </c>
      <c r="J4007" s="79">
        <f>+IF(ISNUMBER(DATA!M2224),DATA!M2224,"n/a")</f>
        <v>1.172552</v>
      </c>
      <c r="K4007" s="88">
        <f>+IF(ISNUMBER(DATA!N2224),DATA!N2224,"n/a")</f>
        <v>5670.37</v>
      </c>
      <c r="L4007" s="79">
        <f>+IF(ISNUMBER(DATA!O2224),DATA!O2224,"n/a")</f>
        <v>1.093987</v>
      </c>
      <c r="M4007" s="68"/>
      <c r="N4007" s="68"/>
      <c r="O4007" s="68"/>
      <c r="P4007" s="68"/>
      <c r="Q4007" s="68"/>
      <c r="S4007" s="72"/>
      <c r="U4007" s="72"/>
      <c r="W4007" s="72"/>
      <c r="Y4007" s="72"/>
    </row>
    <row r="4008" spans="1:25" s="71" customFormat="1" x14ac:dyDescent="0.2">
      <c r="A4008" s="68" t="s">
        <v>20</v>
      </c>
      <c r="B4008" s="68" t="s">
        <v>23</v>
      </c>
      <c r="C4008" s="68" t="s">
        <v>9</v>
      </c>
      <c r="D4008" s="68" t="s">
        <v>301</v>
      </c>
      <c r="E4008" s="88">
        <f>+IF(ISNUMBER(DATA!H2225),DATA!H2225,"n/a")</f>
        <v>20.94</v>
      </c>
      <c r="F4008" s="79">
        <f>+IF(ISNUMBER(DATA!I2225),DATA!I2225,"n/a")</f>
        <v>-0.87085999999999997</v>
      </c>
      <c r="G4008" s="88">
        <f>+IF(ISNUMBER(DATA!J2225),DATA!J2225,"n/a")</f>
        <v>72.819999999999993</v>
      </c>
      <c r="H4008" s="79">
        <f>+IF(ISNUMBER(DATA!K2225),DATA!K2225,"n/a")</f>
        <v>-0.83860800000000002</v>
      </c>
      <c r="I4008" s="88">
        <f>+IF(ISNUMBER(DATA!L2225),DATA!L2225,"n/a")</f>
        <v>155.5</v>
      </c>
      <c r="J4008" s="79">
        <f>+IF(ISNUMBER(DATA!M2225),DATA!M2225,"n/a")</f>
        <v>-0.818693</v>
      </c>
      <c r="K4008" s="88">
        <f>+IF(ISNUMBER(DATA!N2225),DATA!N2225,"n/a")</f>
        <v>380.57</v>
      </c>
      <c r="L4008" s="79">
        <f>+IF(ISNUMBER(DATA!O2225),DATA!O2225,"n/a")</f>
        <v>-0.64806699999999995</v>
      </c>
      <c r="M4008" s="68"/>
      <c r="N4008" s="68"/>
      <c r="O4008" s="68"/>
      <c r="P4008" s="68"/>
      <c r="Q4008" s="68"/>
      <c r="S4008" s="72"/>
      <c r="U4008" s="72"/>
      <c r="W4008" s="72"/>
      <c r="Y4008" s="72"/>
    </row>
    <row r="4009" spans="1:25" s="71" customFormat="1" x14ac:dyDescent="0.2">
      <c r="A4009" s="68" t="s">
        <v>20</v>
      </c>
      <c r="B4009" s="68" t="s">
        <v>23</v>
      </c>
      <c r="C4009" s="68" t="s">
        <v>9</v>
      </c>
      <c r="D4009" s="68" t="s">
        <v>302</v>
      </c>
      <c r="E4009" s="88">
        <f>+IF(ISNUMBER(DATA!H2226),DATA!H2226,"n/a")</f>
        <v>561.04</v>
      </c>
      <c r="F4009" s="79">
        <f>+IF(ISNUMBER(DATA!I2226),DATA!I2226,"n/a")</f>
        <v>4.9222000000000002E-2</v>
      </c>
      <c r="G4009" s="88">
        <f>+IF(ISNUMBER(DATA!J2226),DATA!J2226,"n/a")</f>
        <v>2186.15</v>
      </c>
      <c r="H4009" s="79">
        <f>+IF(ISNUMBER(DATA!K2226),DATA!K2226,"n/a")</f>
        <v>0.229376</v>
      </c>
      <c r="I4009" s="88">
        <f>+IF(ISNUMBER(DATA!L2226),DATA!L2226,"n/a")</f>
        <v>5324.46</v>
      </c>
      <c r="J4009" s="79">
        <f>+IF(ISNUMBER(DATA!M2226),DATA!M2226,"n/a")</f>
        <v>0.26869500000000002</v>
      </c>
      <c r="K4009" s="88">
        <f>+IF(ISNUMBER(DATA!N2226),DATA!N2226,"n/a")</f>
        <v>10934.12</v>
      </c>
      <c r="L4009" s="79">
        <f>+IF(ISNUMBER(DATA!O2226),DATA!O2226,"n/a")</f>
        <v>0.37776799999999999</v>
      </c>
      <c r="M4009" s="68"/>
      <c r="N4009" s="68"/>
      <c r="O4009" s="68"/>
      <c r="P4009" s="68"/>
      <c r="Q4009" s="68"/>
      <c r="S4009" s="72"/>
      <c r="U4009" s="72"/>
      <c r="W4009" s="72"/>
      <c r="Y4009" s="72"/>
    </row>
    <row r="4010" spans="1:25" s="71" customFormat="1" x14ac:dyDescent="0.2">
      <c r="A4010" s="68" t="s">
        <v>20</v>
      </c>
      <c r="B4010" s="68" t="s">
        <v>23</v>
      </c>
      <c r="C4010" s="68" t="s">
        <v>9</v>
      </c>
      <c r="D4010" s="68" t="s">
        <v>303</v>
      </c>
      <c r="E4010" s="88">
        <f>+IF(ISNUMBER(DATA!H2227),DATA!H2227,"n/a")</f>
        <v>1141.44</v>
      </c>
      <c r="F4010" s="79">
        <f>+IF(ISNUMBER(DATA!I2227),DATA!I2227,"n/a")</f>
        <v>1.1877979999999999</v>
      </c>
      <c r="G4010" s="88">
        <f>+IF(ISNUMBER(DATA!J2227),DATA!J2227,"n/a")</f>
        <v>3786.68</v>
      </c>
      <c r="H4010" s="79">
        <f>+IF(ISNUMBER(DATA!K2227),DATA!K2227,"n/a")</f>
        <v>1.1333169999999999</v>
      </c>
      <c r="I4010" s="88">
        <f>+IF(ISNUMBER(DATA!L2227),DATA!L2227,"n/a")</f>
        <v>7415.54</v>
      </c>
      <c r="J4010" s="79">
        <f>+IF(ISNUMBER(DATA!M2227),DATA!M2227,"n/a")</f>
        <v>0.946689</v>
      </c>
      <c r="K4010" s="88">
        <f>+IF(ISNUMBER(DATA!N2227),DATA!N2227,"n/a")</f>
        <v>12949.37</v>
      </c>
      <c r="L4010" s="79">
        <f>+IF(ISNUMBER(DATA!O2227),DATA!O2227,"n/a")</f>
        <v>0.74252799999999997</v>
      </c>
      <c r="M4010" s="68"/>
      <c r="N4010" s="68"/>
      <c r="O4010" s="68"/>
      <c r="P4010" s="68"/>
      <c r="Q4010" s="68"/>
      <c r="S4010" s="72"/>
      <c r="U4010" s="72"/>
      <c r="W4010" s="72"/>
      <c r="Y4010" s="72"/>
    </row>
    <row r="4011" spans="1:25" s="71" customFormat="1" x14ac:dyDescent="0.2">
      <c r="A4011" s="68" t="s">
        <v>20</v>
      </c>
      <c r="B4011" s="68" t="s">
        <v>23</v>
      </c>
      <c r="C4011" s="68" t="s">
        <v>9</v>
      </c>
      <c r="D4011" s="68" t="s">
        <v>304</v>
      </c>
      <c r="E4011" s="88">
        <f>+IF(ISNUMBER(DATA!H2228),DATA!H2228,"n/a")</f>
        <v>352.44</v>
      </c>
      <c r="F4011" s="79">
        <f>+IF(ISNUMBER(DATA!I2228),DATA!I2228,"n/a")</f>
        <v>0.61262899999999998</v>
      </c>
      <c r="G4011" s="88">
        <f>+IF(ISNUMBER(DATA!J2228),DATA!J2228,"n/a")</f>
        <v>1177.75</v>
      </c>
      <c r="H4011" s="79">
        <f>+IF(ISNUMBER(DATA!K2228),DATA!K2228,"n/a")</f>
        <v>0.79493999999999998</v>
      </c>
      <c r="I4011" s="88">
        <f>+IF(ISNUMBER(DATA!L2228),DATA!L2228,"n/a")</f>
        <v>2989.33</v>
      </c>
      <c r="J4011" s="79">
        <f>+IF(ISNUMBER(DATA!M2228),DATA!M2228,"n/a")</f>
        <v>1.250154</v>
      </c>
      <c r="K4011" s="88">
        <f>+IF(ISNUMBER(DATA!N2228),DATA!N2228,"n/a")</f>
        <v>5375.46</v>
      </c>
      <c r="L4011" s="79">
        <f>+IF(ISNUMBER(DATA!O2228),DATA!O2228,"n/a")</f>
        <v>1.0888150000000001</v>
      </c>
      <c r="M4011" s="68"/>
      <c r="N4011" s="68"/>
      <c r="O4011" s="68"/>
      <c r="P4011" s="68"/>
      <c r="Q4011" s="68"/>
      <c r="S4011" s="72"/>
      <c r="U4011" s="72"/>
      <c r="W4011" s="72"/>
      <c r="Y4011" s="72"/>
    </row>
    <row r="4012" spans="1:25" s="71" customFormat="1" x14ac:dyDescent="0.2">
      <c r="A4012" s="68" t="s">
        <v>20</v>
      </c>
      <c r="B4012" s="68" t="s">
        <v>23</v>
      </c>
      <c r="C4012" s="68" t="s">
        <v>9</v>
      </c>
      <c r="D4012" s="68" t="s">
        <v>305</v>
      </c>
      <c r="E4012" s="88">
        <f>+IF(ISNUMBER(DATA!H2229),DATA!H2229,"n/a")</f>
        <v>22.82</v>
      </c>
      <c r="F4012" s="79">
        <f>+IF(ISNUMBER(DATA!I2229),DATA!I2229,"n/a")</f>
        <v>-0.94547199999999998</v>
      </c>
      <c r="G4012" s="88">
        <f>+IF(ISNUMBER(DATA!J2229),DATA!J2229,"n/a")</f>
        <v>78.459999999999994</v>
      </c>
      <c r="H4012" s="79">
        <f>+IF(ISNUMBER(DATA!K2229),DATA!K2229,"n/a")</f>
        <v>-0.92534000000000005</v>
      </c>
      <c r="I4012" s="88">
        <f>+IF(ISNUMBER(DATA!L2229),DATA!L2229,"n/a")</f>
        <v>191.6</v>
      </c>
      <c r="J4012" s="79">
        <f>+IF(ISNUMBER(DATA!M2229),DATA!M2229,"n/a")</f>
        <v>-0.90645900000000001</v>
      </c>
      <c r="K4012" s="88">
        <f>+IF(ISNUMBER(DATA!N2229),DATA!N2229,"n/a")</f>
        <v>648.77</v>
      </c>
      <c r="L4012" s="79">
        <f>+IF(ISNUMBER(DATA!O2229),DATA!O2229,"n/a")</f>
        <v>-0.71832399999999996</v>
      </c>
      <c r="M4012" s="68"/>
      <c r="N4012" s="68"/>
      <c r="O4012" s="68"/>
      <c r="P4012" s="68"/>
      <c r="Q4012" s="68"/>
      <c r="S4012" s="72"/>
      <c r="U4012" s="72"/>
      <c r="W4012" s="72"/>
      <c r="Y4012" s="72"/>
    </row>
    <row r="4013" spans="1:25" s="71" customFormat="1" x14ac:dyDescent="0.2">
      <c r="A4013" s="68" t="s">
        <v>20</v>
      </c>
      <c r="B4013" s="68" t="s">
        <v>23</v>
      </c>
      <c r="C4013" s="68" t="s">
        <v>9</v>
      </c>
      <c r="D4013" s="68" t="s">
        <v>306</v>
      </c>
      <c r="E4013" s="88">
        <f>+IF(ISNUMBER(DATA!H2230),DATA!H2230,"n/a")</f>
        <v>885.04</v>
      </c>
      <c r="F4013" s="79">
        <f>+IF(ISNUMBER(DATA!I2230),DATA!I2230,"n/a")</f>
        <v>-0.62040499999999998</v>
      </c>
      <c r="G4013" s="88">
        <f>+IF(ISNUMBER(DATA!J2230),DATA!J2230,"n/a")</f>
        <v>4248.59</v>
      </c>
      <c r="H4013" s="79">
        <f>+IF(ISNUMBER(DATA!K2230),DATA!K2230,"n/a")</f>
        <v>-0.49004199999999998</v>
      </c>
      <c r="I4013" s="88">
        <f>+IF(ISNUMBER(DATA!L2230),DATA!L2230,"n/a")</f>
        <v>10565.22</v>
      </c>
      <c r="J4013" s="79">
        <f>+IF(ISNUMBER(DATA!M2230),DATA!M2230,"n/a")</f>
        <v>-0.44828200000000001</v>
      </c>
      <c r="K4013" s="88">
        <f>+IF(ISNUMBER(DATA!N2230),DATA!N2230,"n/a")</f>
        <v>34209.18</v>
      </c>
      <c r="L4013" s="79">
        <f>+IF(ISNUMBER(DATA!O2230),DATA!O2230,"n/a")</f>
        <v>-0.145037</v>
      </c>
      <c r="M4013" s="68"/>
      <c r="N4013" s="68"/>
      <c r="O4013" s="68"/>
      <c r="P4013" s="68"/>
      <c r="Q4013" s="68"/>
      <c r="S4013" s="72"/>
      <c r="U4013" s="72"/>
      <c r="W4013" s="72"/>
      <c r="Y4013" s="72"/>
    </row>
    <row r="4014" spans="1:25" s="71" customFormat="1" x14ac:dyDescent="0.2">
      <c r="A4014" s="68" t="s">
        <v>20</v>
      </c>
      <c r="B4014" s="68" t="s">
        <v>23</v>
      </c>
      <c r="C4014" s="68" t="s">
        <v>9</v>
      </c>
      <c r="D4014" s="68" t="s">
        <v>307</v>
      </c>
      <c r="E4014" s="88">
        <f>+IF(ISNUMBER(DATA!H2231),DATA!H2231,"n/a")</f>
        <v>2668.97</v>
      </c>
      <c r="F4014" s="79">
        <f>+IF(ISNUMBER(DATA!I2231),DATA!I2231,"n/a")</f>
        <v>7.2456999999999994E-2</v>
      </c>
      <c r="G4014" s="88">
        <f>+IF(ISNUMBER(DATA!J2231),DATA!J2231,"n/a")</f>
        <v>9573.36</v>
      </c>
      <c r="H4014" s="79">
        <f>+IF(ISNUMBER(DATA!K2231),DATA!K2231,"n/a")</f>
        <v>0.129499</v>
      </c>
      <c r="I4014" s="88">
        <f>+IF(ISNUMBER(DATA!L2231),DATA!L2231,"n/a")</f>
        <v>21323.71</v>
      </c>
      <c r="J4014" s="79">
        <f>+IF(ISNUMBER(DATA!M2231),DATA!M2231,"n/a")</f>
        <v>9.7305000000000003E-2</v>
      </c>
      <c r="K4014" s="88">
        <f>+IF(ISNUMBER(DATA!N2231),DATA!N2231,"n/a")</f>
        <v>42823.81</v>
      </c>
      <c r="L4014" s="79">
        <f>+IF(ISNUMBER(DATA!O2231),DATA!O2231,"n/a")</f>
        <v>0.10811800000000001</v>
      </c>
      <c r="M4014" s="68"/>
      <c r="N4014" s="68"/>
      <c r="O4014" s="68"/>
      <c r="P4014" s="68"/>
      <c r="Q4014" s="68"/>
      <c r="S4014" s="72"/>
      <c r="U4014" s="72"/>
      <c r="W4014" s="72"/>
      <c r="Y4014" s="72"/>
    </row>
    <row r="4015" spans="1:25" s="71" customFormat="1" x14ac:dyDescent="0.2">
      <c r="A4015" s="68" t="s">
        <v>20</v>
      </c>
      <c r="B4015" s="68" t="s">
        <v>23</v>
      </c>
      <c r="C4015" s="68" t="s">
        <v>9</v>
      </c>
      <c r="D4015" s="68" t="s">
        <v>308</v>
      </c>
      <c r="E4015" s="88">
        <f>+IF(ISNUMBER(DATA!H2232),DATA!H2232,"n/a")</f>
        <v>427.47</v>
      </c>
      <c r="F4015" s="79">
        <f>+IF(ISNUMBER(DATA!I2232),DATA!I2232,"n/a")</f>
        <v>4.1902619999999997</v>
      </c>
      <c r="G4015" s="88">
        <f>+IF(ISNUMBER(DATA!J2232),DATA!J2232,"n/a")</f>
        <v>1601.83</v>
      </c>
      <c r="H4015" s="79">
        <f>+IF(ISNUMBER(DATA!K2232),DATA!K2232,"n/a")</f>
        <v>13.745742</v>
      </c>
      <c r="I4015" s="88">
        <f>+IF(ISNUMBER(DATA!L2232),DATA!L2232,"n/a")</f>
        <v>3561.38</v>
      </c>
      <c r="J4015" s="79">
        <f>+IF(ISNUMBER(DATA!M2232),DATA!M2232,"n/a")</f>
        <v>16.922499999999999</v>
      </c>
      <c r="K4015" s="88">
        <f>+IF(ISNUMBER(DATA!N2232),DATA!N2232,"n/a")</f>
        <v>4603.29</v>
      </c>
      <c r="L4015" s="79">
        <f>+IF(ISNUMBER(DATA!O2232),DATA!O2232,"n/a")</f>
        <v>10.219874000000001</v>
      </c>
      <c r="M4015" s="68"/>
      <c r="N4015" s="68"/>
      <c r="O4015" s="68"/>
      <c r="P4015" s="68"/>
      <c r="Q4015" s="68"/>
      <c r="S4015" s="72"/>
      <c r="U4015" s="72"/>
      <c r="W4015" s="72"/>
      <c r="Y4015" s="72"/>
    </row>
    <row r="4016" spans="1:25" s="71" customFormat="1" x14ac:dyDescent="0.2">
      <c r="A4016" s="68" t="s">
        <v>20</v>
      </c>
      <c r="B4016" s="68" t="s">
        <v>23</v>
      </c>
      <c r="C4016" s="68" t="s">
        <v>9</v>
      </c>
      <c r="D4016" s="68" t="s">
        <v>309</v>
      </c>
      <c r="E4016" s="88">
        <f>+IF(ISNUMBER(DATA!H2233),DATA!H2233,"n/a")</f>
        <v>7.19</v>
      </c>
      <c r="F4016" s="79">
        <f>+IF(ISNUMBER(DATA!I2233),DATA!I2233,"n/a")</f>
        <v>-0.92992900000000001</v>
      </c>
      <c r="G4016" s="88">
        <f>+IF(ISNUMBER(DATA!J2233),DATA!J2233,"n/a")</f>
        <v>24.7</v>
      </c>
      <c r="H4016" s="79">
        <f>+IF(ISNUMBER(DATA!K2233),DATA!K2233,"n/a")</f>
        <v>-0.92098800000000003</v>
      </c>
      <c r="I4016" s="88">
        <f>+IF(ISNUMBER(DATA!L2233),DATA!L2233,"n/a")</f>
        <v>117.22</v>
      </c>
      <c r="J4016" s="79">
        <f>+IF(ISNUMBER(DATA!M2233),DATA!M2233,"n/a")</f>
        <v>-0.83600300000000005</v>
      </c>
      <c r="K4016" s="88">
        <f>+IF(ISNUMBER(DATA!N2233),DATA!N2233,"n/a")</f>
        <v>333.28</v>
      </c>
      <c r="L4016" s="79">
        <f>+IF(ISNUMBER(DATA!O2233),DATA!O2233,"n/a")</f>
        <v>-0.70628100000000005</v>
      </c>
      <c r="M4016" s="68"/>
      <c r="N4016" s="68"/>
      <c r="O4016" s="68"/>
      <c r="P4016" s="68"/>
      <c r="Q4016" s="68"/>
      <c r="S4016" s="72"/>
      <c r="U4016" s="72"/>
      <c r="W4016" s="72"/>
      <c r="Y4016" s="72"/>
    </row>
    <row r="4017" spans="1:25" s="71" customFormat="1" x14ac:dyDescent="0.2">
      <c r="A4017" s="68" t="s">
        <v>20</v>
      </c>
      <c r="B4017" s="68" t="s">
        <v>23</v>
      </c>
      <c r="C4017" s="68" t="s">
        <v>9</v>
      </c>
      <c r="D4017" s="68" t="s">
        <v>310</v>
      </c>
      <c r="E4017" s="88">
        <f>+IF(ISNUMBER(DATA!H2234),DATA!H2234,"n/a")</f>
        <v>518.08000000000004</v>
      </c>
      <c r="F4017" s="79">
        <f>+IF(ISNUMBER(DATA!I2234),DATA!I2234,"n/a")</f>
        <v>0.58915399999999996</v>
      </c>
      <c r="G4017" s="88">
        <f>+IF(ISNUMBER(DATA!J2234),DATA!J2234,"n/a")</f>
        <v>1793.53</v>
      </c>
      <c r="H4017" s="79">
        <f>+IF(ISNUMBER(DATA!K2234),DATA!K2234,"n/a")</f>
        <v>0.77929599999999999</v>
      </c>
      <c r="I4017" s="88">
        <f>+IF(ISNUMBER(DATA!L2234),DATA!L2234,"n/a")</f>
        <v>4162.17</v>
      </c>
      <c r="J4017" s="79">
        <f>+IF(ISNUMBER(DATA!M2234),DATA!M2234,"n/a")</f>
        <v>0.90533699999999995</v>
      </c>
      <c r="K4017" s="88">
        <f>+IF(ISNUMBER(DATA!N2234),DATA!N2234,"n/a")</f>
        <v>8540.17</v>
      </c>
      <c r="L4017" s="79">
        <f>+IF(ISNUMBER(DATA!O2234),DATA!O2234,"n/a")</f>
        <v>0.96104800000000001</v>
      </c>
      <c r="M4017" s="68"/>
      <c r="N4017" s="68"/>
      <c r="O4017" s="68"/>
      <c r="P4017" s="68"/>
      <c r="Q4017" s="68"/>
      <c r="S4017" s="72"/>
      <c r="U4017" s="72"/>
      <c r="W4017" s="72"/>
      <c r="Y4017" s="72"/>
    </row>
    <row r="4018" spans="1:25" s="71" customFormat="1" x14ac:dyDescent="0.2">
      <c r="A4018" s="68" t="s">
        <v>20</v>
      </c>
      <c r="B4018" s="68" t="s">
        <v>23</v>
      </c>
      <c r="C4018" s="68" t="s">
        <v>9</v>
      </c>
      <c r="D4018" s="68" t="s">
        <v>311</v>
      </c>
      <c r="E4018" s="88">
        <f>+IF(ISNUMBER(DATA!H2235),DATA!H2235,"n/a")</f>
        <v>585.95000000000005</v>
      </c>
      <c r="F4018" s="79">
        <f>+IF(ISNUMBER(DATA!I2235),DATA!I2235,"n/a")</f>
        <v>-0.49437399999999998</v>
      </c>
      <c r="G4018" s="88">
        <f>+IF(ISNUMBER(DATA!J2235),DATA!J2235,"n/a")</f>
        <v>3740.38</v>
      </c>
      <c r="H4018" s="79">
        <f>+IF(ISNUMBER(DATA!K2235),DATA!K2235,"n/a")</f>
        <v>-7.5187000000000004E-2</v>
      </c>
      <c r="I4018" s="88">
        <f>+IF(ISNUMBER(DATA!L2235),DATA!L2235,"n/a")</f>
        <v>10020.17</v>
      </c>
      <c r="J4018" s="79">
        <f>+IF(ISNUMBER(DATA!M2235),DATA!M2235,"n/a")</f>
        <v>3.8049999999999998E-3</v>
      </c>
      <c r="K4018" s="88">
        <f>+IF(ISNUMBER(DATA!N2235),DATA!N2235,"n/a")</f>
        <v>22371.25</v>
      </c>
      <c r="L4018" s="79">
        <f>+IF(ISNUMBER(DATA!O2235),DATA!O2235,"n/a")</f>
        <v>1.8959E-2</v>
      </c>
      <c r="M4018" s="68"/>
      <c r="N4018" s="68"/>
      <c r="O4018" s="68"/>
      <c r="P4018" s="68"/>
      <c r="Q4018" s="68"/>
      <c r="S4018" s="72"/>
      <c r="U4018" s="72"/>
      <c r="W4018" s="72"/>
      <c r="Y4018" s="72"/>
    </row>
    <row r="4019" spans="1:25" s="71" customFormat="1" x14ac:dyDescent="0.2">
      <c r="A4019" s="68" t="s">
        <v>20</v>
      </c>
      <c r="B4019" s="68" t="s">
        <v>23</v>
      </c>
      <c r="C4019" s="68" t="s">
        <v>9</v>
      </c>
      <c r="D4019" s="68" t="s">
        <v>312</v>
      </c>
      <c r="E4019" s="88">
        <f>+IF(ISNUMBER(DATA!H2236),DATA!H2236,"n/a")</f>
        <v>4.07</v>
      </c>
      <c r="F4019" s="79" t="str">
        <f>+IF(ISNUMBER(DATA!I2236),DATA!I2236,"n/a")</f>
        <v>n/a</v>
      </c>
      <c r="G4019" s="88">
        <f>+IF(ISNUMBER(DATA!J2236),DATA!J2236,"n/a")</f>
        <v>4.07</v>
      </c>
      <c r="H4019" s="79" t="str">
        <f>+IF(ISNUMBER(DATA!K2236),DATA!K2236,"n/a")</f>
        <v>n/a</v>
      </c>
      <c r="I4019" s="88">
        <f>+IF(ISNUMBER(DATA!L2236),DATA!L2236,"n/a")</f>
        <v>5.01</v>
      </c>
      <c r="J4019" s="79">
        <f>+IF(ISNUMBER(DATA!M2236),DATA!M2236,"n/a")</f>
        <v>6.9523809999999999</v>
      </c>
      <c r="K4019" s="88">
        <f>+IF(ISNUMBER(DATA!N2236),DATA!N2236,"n/a")</f>
        <v>5.32</v>
      </c>
      <c r="L4019" s="79">
        <f>+IF(ISNUMBER(DATA!O2236),DATA!O2236,"n/a")</f>
        <v>1.1195219999999999</v>
      </c>
      <c r="M4019" s="68"/>
      <c r="N4019" s="68"/>
      <c r="O4019" s="68"/>
      <c r="P4019" s="68"/>
      <c r="Q4019" s="68"/>
      <c r="S4019" s="72"/>
      <c r="U4019" s="72"/>
      <c r="W4019" s="72"/>
      <c r="Y4019" s="72"/>
    </row>
    <row r="4020" spans="1:25" s="71" customFormat="1" x14ac:dyDescent="0.2">
      <c r="A4020" s="68" t="s">
        <v>20</v>
      </c>
      <c r="B4020" s="68" t="s">
        <v>23</v>
      </c>
      <c r="C4020" s="68" t="s">
        <v>9</v>
      </c>
      <c r="D4020" s="68" t="s">
        <v>313</v>
      </c>
      <c r="E4020" s="88">
        <f>+IF(ISNUMBER(DATA!H2237),DATA!H2237,"n/a")</f>
        <v>785.08</v>
      </c>
      <c r="F4020" s="79">
        <f>+IF(ISNUMBER(DATA!I2237),DATA!I2237,"n/a")</f>
        <v>-0.11210100000000001</v>
      </c>
      <c r="G4020" s="88">
        <f>+IF(ISNUMBER(DATA!J2237),DATA!J2237,"n/a")</f>
        <v>2798.36</v>
      </c>
      <c r="H4020" s="79">
        <f>+IF(ISNUMBER(DATA!K2237),DATA!K2237,"n/a")</f>
        <v>-7.9069E-2</v>
      </c>
      <c r="I4020" s="88">
        <f>+IF(ISNUMBER(DATA!L2237),DATA!L2237,"n/a")</f>
        <v>6415.6</v>
      </c>
      <c r="J4020" s="79">
        <f>+IF(ISNUMBER(DATA!M2237),DATA!M2237,"n/a")</f>
        <v>-2.8604999999999998E-2</v>
      </c>
      <c r="K4020" s="88">
        <f>+IF(ISNUMBER(DATA!N2237),DATA!N2237,"n/a")</f>
        <v>14646.83</v>
      </c>
      <c r="L4020" s="79">
        <f>+IF(ISNUMBER(DATA!O2237),DATA!O2237,"n/a")</f>
        <v>4.6212999999999997E-2</v>
      </c>
      <c r="M4020" s="68"/>
      <c r="N4020" s="68"/>
      <c r="O4020" s="68"/>
      <c r="P4020" s="68"/>
      <c r="Q4020" s="68"/>
      <c r="S4020" s="72"/>
      <c r="U4020" s="72"/>
      <c r="W4020" s="72"/>
      <c r="Y4020" s="72"/>
    </row>
    <row r="4021" spans="1:25" s="71" customFormat="1" x14ac:dyDescent="0.2">
      <c r="A4021" s="68" t="s">
        <v>20</v>
      </c>
      <c r="B4021" s="68" t="s">
        <v>23</v>
      </c>
      <c r="C4021" s="68" t="s">
        <v>9</v>
      </c>
      <c r="D4021" s="68" t="s">
        <v>314</v>
      </c>
      <c r="E4021" s="88">
        <f>+IF(ISNUMBER(DATA!H2238),DATA!H2238,"n/a")</f>
        <v>916.15</v>
      </c>
      <c r="F4021" s="79" t="str">
        <f>+IF(ISNUMBER(DATA!I2238),DATA!I2238,"n/a")</f>
        <v>n/a</v>
      </c>
      <c r="G4021" s="88">
        <f>+IF(ISNUMBER(DATA!J2238),DATA!J2238,"n/a")</f>
        <v>3095.88</v>
      </c>
      <c r="H4021" s="79" t="str">
        <f>+IF(ISNUMBER(DATA!K2238),DATA!K2238,"n/a")</f>
        <v>n/a</v>
      </c>
      <c r="I4021" s="88">
        <f>+IF(ISNUMBER(DATA!L2238),DATA!L2238,"n/a")</f>
        <v>7112.92</v>
      </c>
      <c r="J4021" s="79" t="str">
        <f>+IF(ISNUMBER(DATA!M2238),DATA!M2238,"n/a")</f>
        <v>n/a</v>
      </c>
      <c r="K4021" s="88">
        <f>+IF(ISNUMBER(DATA!N2238),DATA!N2238,"n/a")</f>
        <v>8599.9599999999991</v>
      </c>
      <c r="L4021" s="79" t="str">
        <f>+IF(ISNUMBER(DATA!O2238),DATA!O2238,"n/a")</f>
        <v>n/a</v>
      </c>
      <c r="M4021" s="68"/>
      <c r="N4021" s="68"/>
      <c r="O4021" s="68"/>
      <c r="P4021" s="68"/>
      <c r="Q4021" s="68"/>
      <c r="S4021" s="72"/>
      <c r="U4021" s="72"/>
      <c r="W4021" s="72"/>
      <c r="Y4021" s="72"/>
    </row>
    <row r="4022" spans="1:25" s="71" customFormat="1" x14ac:dyDescent="0.2">
      <c r="A4022" s="68" t="s">
        <v>20</v>
      </c>
      <c r="B4022" s="68" t="s">
        <v>23</v>
      </c>
      <c r="C4022" s="68" t="s">
        <v>9</v>
      </c>
      <c r="D4022" s="68" t="s">
        <v>315</v>
      </c>
      <c r="E4022" s="88">
        <f>+IF(ISNUMBER(DATA!H2239),DATA!H2239,"n/a")</f>
        <v>631.6</v>
      </c>
      <c r="F4022" s="79">
        <f>+IF(ISNUMBER(DATA!I2239),DATA!I2239,"n/a")</f>
        <v>-4.4463999999999997E-2</v>
      </c>
      <c r="G4022" s="88">
        <f>+IF(ISNUMBER(DATA!J2239),DATA!J2239,"n/a")</f>
        <v>2037.49</v>
      </c>
      <c r="H4022" s="79">
        <f>+IF(ISNUMBER(DATA!K2239),DATA!K2239,"n/a")</f>
        <v>8.4873000000000004E-2</v>
      </c>
      <c r="I4022" s="88">
        <f>+IF(ISNUMBER(DATA!L2239),DATA!L2239,"n/a")</f>
        <v>4711.51</v>
      </c>
      <c r="J4022" s="79">
        <f>+IF(ISNUMBER(DATA!M2239),DATA!M2239,"n/a")</f>
        <v>0.14895</v>
      </c>
      <c r="K4022" s="88">
        <f>+IF(ISNUMBER(DATA!N2239),DATA!N2239,"n/a")</f>
        <v>10972.23</v>
      </c>
      <c r="L4022" s="79">
        <f>+IF(ISNUMBER(DATA!O2239),DATA!O2239,"n/a")</f>
        <v>0.30571900000000002</v>
      </c>
      <c r="M4022" s="68"/>
      <c r="N4022" s="68"/>
      <c r="O4022" s="68"/>
      <c r="P4022" s="68"/>
      <c r="Q4022" s="68"/>
      <c r="S4022" s="72"/>
      <c r="U4022" s="72"/>
      <c r="W4022" s="72"/>
      <c r="Y4022" s="72"/>
    </row>
    <row r="4023" spans="1:25" s="71" customFormat="1" x14ac:dyDescent="0.2">
      <c r="A4023" s="68" t="s">
        <v>20</v>
      </c>
      <c r="B4023" s="68" t="s">
        <v>23</v>
      </c>
      <c r="C4023" s="68" t="s">
        <v>9</v>
      </c>
      <c r="D4023" s="68" t="s">
        <v>316</v>
      </c>
      <c r="E4023" s="88">
        <f>+IF(ISNUMBER(DATA!H2240),DATA!H2240,"n/a")</f>
        <v>691.55</v>
      </c>
      <c r="F4023" s="79">
        <f>+IF(ISNUMBER(DATA!I2240),DATA!I2240,"n/a")</f>
        <v>1.9970000000000002E-2</v>
      </c>
      <c r="G4023" s="88">
        <f>+IF(ISNUMBER(DATA!J2240),DATA!J2240,"n/a")</f>
        <v>2376.9899999999998</v>
      </c>
      <c r="H4023" s="79">
        <f>+IF(ISNUMBER(DATA!K2240),DATA!K2240,"n/a")</f>
        <v>0.14693000000000001</v>
      </c>
      <c r="I4023" s="88">
        <f>+IF(ISNUMBER(DATA!L2240),DATA!L2240,"n/a")</f>
        <v>5306.74</v>
      </c>
      <c r="J4023" s="79">
        <f>+IF(ISNUMBER(DATA!M2240),DATA!M2240,"n/a")</f>
        <v>0.10394299999999999</v>
      </c>
      <c r="K4023" s="88">
        <f>+IF(ISNUMBER(DATA!N2240),DATA!N2240,"n/a")</f>
        <v>12318.6</v>
      </c>
      <c r="L4023" s="79">
        <f>+IF(ISNUMBER(DATA!O2240),DATA!O2240,"n/a")</f>
        <v>0.31567200000000001</v>
      </c>
      <c r="M4023" s="68"/>
      <c r="N4023" s="68"/>
      <c r="O4023" s="68"/>
      <c r="P4023" s="68"/>
      <c r="Q4023" s="68"/>
      <c r="S4023" s="72"/>
      <c r="U4023" s="72"/>
      <c r="W4023" s="72"/>
      <c r="Y4023" s="72"/>
    </row>
    <row r="4024" spans="1:25" s="71" customFormat="1" x14ac:dyDescent="0.2">
      <c r="A4024" s="68" t="s">
        <v>20</v>
      </c>
      <c r="B4024" s="68" t="s">
        <v>23</v>
      </c>
      <c r="C4024" s="68" t="s">
        <v>9</v>
      </c>
      <c r="D4024" s="68" t="s">
        <v>317</v>
      </c>
      <c r="E4024" s="88">
        <f>+IF(ISNUMBER(DATA!H2241),DATA!H2241,"n/a")</f>
        <v>945.88</v>
      </c>
      <c r="F4024" s="79">
        <f>+IF(ISNUMBER(DATA!I2241),DATA!I2241,"n/a")</f>
        <v>0.31026500000000001</v>
      </c>
      <c r="G4024" s="88">
        <f>+IF(ISNUMBER(DATA!J2241),DATA!J2241,"n/a")</f>
        <v>3276.45</v>
      </c>
      <c r="H4024" s="79">
        <f>+IF(ISNUMBER(DATA!K2241),DATA!K2241,"n/a")</f>
        <v>0.81091400000000002</v>
      </c>
      <c r="I4024" s="88">
        <f>+IF(ISNUMBER(DATA!L2241),DATA!L2241,"n/a")</f>
        <v>7939.29</v>
      </c>
      <c r="J4024" s="79">
        <f>+IF(ISNUMBER(DATA!M2241),DATA!M2241,"n/a")</f>
        <v>1.0563149999999999</v>
      </c>
      <c r="K4024" s="88">
        <f>+IF(ISNUMBER(DATA!N2241),DATA!N2241,"n/a")</f>
        <v>17376.5</v>
      </c>
      <c r="L4024" s="79">
        <f>+IF(ISNUMBER(DATA!O2241),DATA!O2241,"n/a")</f>
        <v>1.3712930000000001</v>
      </c>
      <c r="M4024" s="68"/>
      <c r="N4024" s="68"/>
      <c r="O4024" s="68"/>
      <c r="P4024" s="68"/>
      <c r="Q4024" s="68"/>
      <c r="S4024" s="72"/>
      <c r="U4024" s="72"/>
      <c r="W4024" s="72"/>
      <c r="Y4024" s="72"/>
    </row>
    <row r="4025" spans="1:25" s="71" customFormat="1" x14ac:dyDescent="0.2">
      <c r="A4025" s="68" t="s">
        <v>20</v>
      </c>
      <c r="B4025" s="68" t="s">
        <v>23</v>
      </c>
      <c r="C4025" s="68" t="s">
        <v>9</v>
      </c>
      <c r="D4025" s="68" t="s">
        <v>318</v>
      </c>
      <c r="E4025" s="88">
        <f>+IF(ISNUMBER(DATA!H2242),DATA!H2242,"n/a")</f>
        <v>251.78</v>
      </c>
      <c r="F4025" s="79">
        <f>+IF(ISNUMBER(DATA!I2242),DATA!I2242,"n/a")</f>
        <v>0.36222500000000002</v>
      </c>
      <c r="G4025" s="88">
        <f>+IF(ISNUMBER(DATA!J2242),DATA!J2242,"n/a")</f>
        <v>845.14</v>
      </c>
      <c r="H4025" s="79">
        <f>+IF(ISNUMBER(DATA!K2242),DATA!K2242,"n/a")</f>
        <v>0.292935</v>
      </c>
      <c r="I4025" s="88">
        <f>+IF(ISNUMBER(DATA!L2242),DATA!L2242,"n/a")</f>
        <v>1677.02</v>
      </c>
      <c r="J4025" s="79">
        <f>+IF(ISNUMBER(DATA!M2242),DATA!M2242,"n/a")</f>
        <v>1.5151E-2</v>
      </c>
      <c r="K4025" s="88">
        <f>+IF(ISNUMBER(DATA!N2242),DATA!N2242,"n/a")</f>
        <v>3225.49</v>
      </c>
      <c r="L4025" s="79">
        <f>+IF(ISNUMBER(DATA!O2242),DATA!O2242,"n/a")</f>
        <v>-0.10241699999999999</v>
      </c>
      <c r="M4025" s="68"/>
      <c r="N4025" s="68"/>
      <c r="O4025" s="68"/>
      <c r="P4025" s="68"/>
      <c r="Q4025" s="68"/>
      <c r="S4025" s="72"/>
      <c r="U4025" s="72"/>
      <c r="W4025" s="72"/>
      <c r="Y4025" s="72"/>
    </row>
    <row r="4026" spans="1:25" s="71" customFormat="1" x14ac:dyDescent="0.2">
      <c r="A4026" s="68" t="s">
        <v>20</v>
      </c>
      <c r="B4026" s="68" t="s">
        <v>23</v>
      </c>
      <c r="C4026" s="68" t="s">
        <v>9</v>
      </c>
      <c r="D4026" s="68" t="s">
        <v>319</v>
      </c>
      <c r="E4026" s="88">
        <f>+IF(ISNUMBER(DATA!H2243),DATA!H2243,"n/a")</f>
        <v>181.18</v>
      </c>
      <c r="F4026" s="79">
        <f>+IF(ISNUMBER(DATA!I2243),DATA!I2243,"n/a")</f>
        <v>1.8735919999999999</v>
      </c>
      <c r="G4026" s="88">
        <f>+IF(ISNUMBER(DATA!J2243),DATA!J2243,"n/a")</f>
        <v>646.92999999999995</v>
      </c>
      <c r="H4026" s="79">
        <f>+IF(ISNUMBER(DATA!K2243),DATA!K2243,"n/a")</f>
        <v>1.850414</v>
      </c>
      <c r="I4026" s="88">
        <f>+IF(ISNUMBER(DATA!L2243),DATA!L2243,"n/a")</f>
        <v>1320.55</v>
      </c>
      <c r="J4026" s="79">
        <f>+IF(ISNUMBER(DATA!M2243),DATA!M2243,"n/a")</f>
        <v>2.0263550000000001</v>
      </c>
      <c r="K4026" s="88">
        <f>+IF(ISNUMBER(DATA!N2243),DATA!N2243,"n/a")</f>
        <v>2202.37</v>
      </c>
      <c r="L4026" s="79">
        <f>+IF(ISNUMBER(DATA!O2243),DATA!O2243,"n/a")</f>
        <v>1.548921</v>
      </c>
      <c r="M4026" s="68"/>
      <c r="N4026" s="68"/>
      <c r="O4026" s="68"/>
      <c r="P4026" s="68"/>
      <c r="Q4026" s="68"/>
      <c r="S4026" s="72"/>
      <c r="U4026" s="72"/>
      <c r="W4026" s="72"/>
      <c r="Y4026" s="72"/>
    </row>
    <row r="4027" spans="1:25" s="71" customFormat="1" x14ac:dyDescent="0.2">
      <c r="A4027" s="68" t="s">
        <v>20</v>
      </c>
      <c r="B4027" s="68" t="s">
        <v>23</v>
      </c>
      <c r="C4027" s="68" t="s">
        <v>9</v>
      </c>
      <c r="D4027" s="68" t="s">
        <v>320</v>
      </c>
      <c r="E4027" s="88">
        <f>+IF(ISNUMBER(DATA!H2244),DATA!H2244,"n/a")</f>
        <v>398.72</v>
      </c>
      <c r="F4027" s="79">
        <f>+IF(ISNUMBER(DATA!I2244),DATA!I2244,"n/a")</f>
        <v>0.437191</v>
      </c>
      <c r="G4027" s="88">
        <f>+IF(ISNUMBER(DATA!J2244),DATA!J2244,"n/a")</f>
        <v>1152.9000000000001</v>
      </c>
      <c r="H4027" s="79">
        <f>+IF(ISNUMBER(DATA!K2244),DATA!K2244,"n/a")</f>
        <v>0.19417100000000001</v>
      </c>
      <c r="I4027" s="88">
        <f>+IF(ISNUMBER(DATA!L2244),DATA!L2244,"n/a")</f>
        <v>2454.62</v>
      </c>
      <c r="J4027" s="79">
        <f>+IF(ISNUMBER(DATA!M2244),DATA!M2244,"n/a")</f>
        <v>7.1526000000000006E-2</v>
      </c>
      <c r="K4027" s="88">
        <f>+IF(ISNUMBER(DATA!N2244),DATA!N2244,"n/a")</f>
        <v>6161.51</v>
      </c>
      <c r="L4027" s="79">
        <f>+IF(ISNUMBER(DATA!O2244),DATA!O2244,"n/a")</f>
        <v>0.44880199999999998</v>
      </c>
      <c r="M4027" s="68"/>
      <c r="N4027" s="68"/>
      <c r="O4027" s="68"/>
      <c r="P4027" s="68"/>
      <c r="Q4027" s="68"/>
      <c r="S4027" s="72"/>
      <c r="U4027" s="72"/>
      <c r="W4027" s="72"/>
      <c r="Y4027" s="72"/>
    </row>
    <row r="4028" spans="1:25" s="71" customFormat="1" x14ac:dyDescent="0.2">
      <c r="A4028" s="68" t="s">
        <v>20</v>
      </c>
      <c r="B4028" s="68" t="s">
        <v>23</v>
      </c>
      <c r="C4028" s="68" t="s">
        <v>9</v>
      </c>
      <c r="D4028" s="68" t="s">
        <v>321</v>
      </c>
      <c r="E4028" s="88">
        <f>+IF(ISNUMBER(DATA!H2245),DATA!H2245,"n/a")</f>
        <v>533.67999999999995</v>
      </c>
      <c r="F4028" s="79">
        <f>+IF(ISNUMBER(DATA!I2245),DATA!I2245,"n/a")</f>
        <v>0.27461200000000002</v>
      </c>
      <c r="G4028" s="88">
        <f>+IF(ISNUMBER(DATA!J2245),DATA!J2245,"n/a")</f>
        <v>1711.73</v>
      </c>
      <c r="H4028" s="79">
        <f>+IF(ISNUMBER(DATA!K2245),DATA!K2245,"n/a")</f>
        <v>0.270536</v>
      </c>
      <c r="I4028" s="88">
        <f>+IF(ISNUMBER(DATA!L2245),DATA!L2245,"n/a")</f>
        <v>3569.49</v>
      </c>
      <c r="J4028" s="79">
        <f>+IF(ISNUMBER(DATA!M2245),DATA!M2245,"n/a")</f>
        <v>2.8049000000000001E-2</v>
      </c>
      <c r="K4028" s="88">
        <f>+IF(ISNUMBER(DATA!N2245),DATA!N2245,"n/a")</f>
        <v>6741.76</v>
      </c>
      <c r="L4028" s="79">
        <f>+IF(ISNUMBER(DATA!O2245),DATA!O2245,"n/a")</f>
        <v>-9.4955999999999999E-2</v>
      </c>
      <c r="M4028" s="68"/>
      <c r="N4028" s="68"/>
      <c r="O4028" s="68"/>
      <c r="P4028" s="68"/>
      <c r="Q4028" s="68"/>
      <c r="S4028" s="72"/>
      <c r="U4028" s="72"/>
      <c r="W4028" s="72"/>
      <c r="Y4028" s="72"/>
    </row>
    <row r="4029" spans="1:25" s="71" customFormat="1" x14ac:dyDescent="0.2">
      <c r="A4029" s="68" t="s">
        <v>20</v>
      </c>
      <c r="B4029" s="68" t="s">
        <v>23</v>
      </c>
      <c r="C4029" s="68" t="s">
        <v>9</v>
      </c>
      <c r="D4029" s="68" t="s">
        <v>322</v>
      </c>
      <c r="E4029" s="88">
        <f>+IF(ISNUMBER(DATA!H2246),DATA!H2246,"n/a")</f>
        <v>809.15</v>
      </c>
      <c r="F4029" s="79" t="str">
        <f>+IF(ISNUMBER(DATA!I2246),DATA!I2246,"n/a")</f>
        <v>n/a</v>
      </c>
      <c r="G4029" s="88">
        <f>+IF(ISNUMBER(DATA!J2246),DATA!J2246,"n/a")</f>
        <v>2820.99</v>
      </c>
      <c r="H4029" s="79" t="str">
        <f>+IF(ISNUMBER(DATA!K2246),DATA!K2246,"n/a")</f>
        <v>n/a</v>
      </c>
      <c r="I4029" s="88">
        <f>+IF(ISNUMBER(DATA!L2246),DATA!L2246,"n/a")</f>
        <v>6092.7</v>
      </c>
      <c r="J4029" s="79" t="str">
        <f>+IF(ISNUMBER(DATA!M2246),DATA!M2246,"n/a")</f>
        <v>n/a</v>
      </c>
      <c r="K4029" s="88">
        <f>+IF(ISNUMBER(DATA!N2246),DATA!N2246,"n/a")</f>
        <v>6788.88</v>
      </c>
      <c r="L4029" s="79" t="str">
        <f>+IF(ISNUMBER(DATA!O2246),DATA!O2246,"n/a")</f>
        <v>n/a</v>
      </c>
      <c r="M4029" s="68"/>
      <c r="N4029" s="68"/>
      <c r="O4029" s="68"/>
      <c r="P4029" s="68"/>
      <c r="Q4029" s="68"/>
      <c r="S4029" s="72"/>
      <c r="U4029" s="72"/>
      <c r="W4029" s="72"/>
      <c r="Y4029" s="72"/>
    </row>
    <row r="4030" spans="1:25" s="71" customFormat="1" x14ac:dyDescent="0.2">
      <c r="A4030" s="68" t="s">
        <v>20</v>
      </c>
      <c r="B4030" s="68" t="s">
        <v>23</v>
      </c>
      <c r="C4030" s="68" t="s">
        <v>9</v>
      </c>
      <c r="D4030" s="68" t="s">
        <v>323</v>
      </c>
      <c r="E4030" s="88">
        <f>+IF(ISNUMBER(DATA!H2247),DATA!H2247,"n/a")</f>
        <v>656.21</v>
      </c>
      <c r="F4030" s="79">
        <f>+IF(ISNUMBER(DATA!I2247),DATA!I2247,"n/a")</f>
        <v>2.8076479999999999</v>
      </c>
      <c r="G4030" s="88">
        <f>+IF(ISNUMBER(DATA!J2247),DATA!J2247,"n/a")</f>
        <v>1900.57</v>
      </c>
      <c r="H4030" s="79">
        <f>+IF(ISNUMBER(DATA!K2247),DATA!K2247,"n/a")</f>
        <v>2.3424260000000001</v>
      </c>
      <c r="I4030" s="88">
        <f>+IF(ISNUMBER(DATA!L2247),DATA!L2247,"n/a")</f>
        <v>3856.69</v>
      </c>
      <c r="J4030" s="79">
        <f>+IF(ISNUMBER(DATA!M2247),DATA!M2247,"n/a")</f>
        <v>2.096276</v>
      </c>
      <c r="K4030" s="88">
        <f>+IF(ISNUMBER(DATA!N2247),DATA!N2247,"n/a")</f>
        <v>6219.35</v>
      </c>
      <c r="L4030" s="79">
        <f>+IF(ISNUMBER(DATA!O2247),DATA!O2247,"n/a")</f>
        <v>1.4109750000000001</v>
      </c>
      <c r="M4030" s="68"/>
      <c r="N4030" s="68"/>
      <c r="O4030" s="68"/>
      <c r="P4030" s="68"/>
      <c r="Q4030" s="68"/>
      <c r="S4030" s="72"/>
      <c r="U4030" s="72"/>
      <c r="W4030" s="72"/>
      <c r="Y4030" s="72"/>
    </row>
    <row r="4031" spans="1:25" s="71" customFormat="1" x14ac:dyDescent="0.2">
      <c r="A4031" s="68" t="s">
        <v>20</v>
      </c>
      <c r="B4031" s="68" t="s">
        <v>23</v>
      </c>
      <c r="C4031" s="68" t="s">
        <v>9</v>
      </c>
      <c r="D4031" s="68" t="s">
        <v>324</v>
      </c>
      <c r="E4031" s="88">
        <f>+IF(ISNUMBER(DATA!H2248),DATA!H2248,"n/a")</f>
        <v>508.39</v>
      </c>
      <c r="F4031" s="79">
        <f>+IF(ISNUMBER(DATA!I2248),DATA!I2248,"n/a")</f>
        <v>1.9165000000000001E-2</v>
      </c>
      <c r="G4031" s="88">
        <f>+IF(ISNUMBER(DATA!J2248),DATA!J2248,"n/a")</f>
        <v>1743.36</v>
      </c>
      <c r="H4031" s="79">
        <f>+IF(ISNUMBER(DATA!K2248),DATA!K2248,"n/a")</f>
        <v>0.123183</v>
      </c>
      <c r="I4031" s="88">
        <f>+IF(ISNUMBER(DATA!L2248),DATA!L2248,"n/a")</f>
        <v>4190.29</v>
      </c>
      <c r="J4031" s="79">
        <f>+IF(ISNUMBER(DATA!M2248),DATA!M2248,"n/a")</f>
        <v>0.25479200000000002</v>
      </c>
      <c r="K4031" s="88">
        <f>+IF(ISNUMBER(DATA!N2248),DATA!N2248,"n/a")</f>
        <v>8897.4500000000007</v>
      </c>
      <c r="L4031" s="79">
        <f>+IF(ISNUMBER(DATA!O2248),DATA!O2248,"n/a")</f>
        <v>0.202764</v>
      </c>
      <c r="M4031" s="68"/>
      <c r="N4031" s="68"/>
      <c r="O4031" s="68"/>
      <c r="P4031" s="68"/>
      <c r="Q4031" s="68"/>
      <c r="S4031" s="72"/>
      <c r="U4031" s="72"/>
      <c r="W4031" s="72"/>
      <c r="Y4031" s="72"/>
    </row>
    <row r="4032" spans="1:25" s="71" customFormat="1" x14ac:dyDescent="0.2">
      <c r="A4032" s="68" t="s">
        <v>20</v>
      </c>
      <c r="B4032" s="68" t="s">
        <v>23</v>
      </c>
      <c r="C4032" s="68" t="s">
        <v>9</v>
      </c>
      <c r="D4032" s="68" t="s">
        <v>325</v>
      </c>
      <c r="E4032" s="88">
        <f>+IF(ISNUMBER(DATA!H2249),DATA!H2249,"n/a")</f>
        <v>318.48</v>
      </c>
      <c r="F4032" s="79">
        <f>+IF(ISNUMBER(DATA!I2249),DATA!I2249,"n/a")</f>
        <v>-0.30618899999999999</v>
      </c>
      <c r="G4032" s="88">
        <f>+IF(ISNUMBER(DATA!J2249),DATA!J2249,"n/a")</f>
        <v>1008.16</v>
      </c>
      <c r="H4032" s="79">
        <f>+IF(ISNUMBER(DATA!K2249),DATA!K2249,"n/a")</f>
        <v>-0.31662200000000001</v>
      </c>
      <c r="I4032" s="88">
        <f>+IF(ISNUMBER(DATA!L2249),DATA!L2249,"n/a")</f>
        <v>2210.02</v>
      </c>
      <c r="J4032" s="79">
        <f>+IF(ISNUMBER(DATA!M2249),DATA!M2249,"n/a")</f>
        <v>-0.32531199999999999</v>
      </c>
      <c r="K4032" s="88">
        <f>+IF(ISNUMBER(DATA!N2249),DATA!N2249,"n/a")</f>
        <v>5074.5200000000004</v>
      </c>
      <c r="L4032" s="79">
        <f>+IF(ISNUMBER(DATA!O2249),DATA!O2249,"n/a")</f>
        <v>-0.22823299999999999</v>
      </c>
      <c r="M4032" s="68"/>
      <c r="N4032" s="68"/>
      <c r="O4032" s="68"/>
      <c r="P4032" s="68"/>
      <c r="Q4032" s="68"/>
      <c r="S4032" s="72"/>
      <c r="U4032" s="72"/>
      <c r="W4032" s="72"/>
      <c r="Y4032" s="72"/>
    </row>
    <row r="4033" spans="1:25" s="71" customFormat="1" x14ac:dyDescent="0.2">
      <c r="A4033" s="68" t="s">
        <v>20</v>
      </c>
      <c r="B4033" s="68" t="s">
        <v>23</v>
      </c>
      <c r="C4033" s="68" t="s">
        <v>9</v>
      </c>
      <c r="D4033" s="68" t="s">
        <v>351</v>
      </c>
      <c r="E4033" s="88">
        <f>+IF(ISNUMBER(DATA!H2250),DATA!H2250,"n/a")</f>
        <v>200.08</v>
      </c>
      <c r="F4033" s="79">
        <f>+IF(ISNUMBER(DATA!I2250),DATA!I2250,"n/a")</f>
        <v>0.64946400000000004</v>
      </c>
      <c r="G4033" s="88">
        <f>+IF(ISNUMBER(DATA!J2250),DATA!J2250,"n/a")</f>
        <v>662.16</v>
      </c>
      <c r="H4033" s="79">
        <f>+IF(ISNUMBER(DATA!K2250),DATA!K2250,"n/a")</f>
        <v>3.4644010000000001</v>
      </c>
      <c r="I4033" s="88">
        <f>+IF(ISNUMBER(DATA!L2250),DATA!L2250,"n/a")</f>
        <v>1590.8</v>
      </c>
      <c r="J4033" s="79">
        <f>+IF(ISNUMBER(DATA!M2250),DATA!M2250,"n/a")</f>
        <v>5.819858</v>
      </c>
      <c r="K4033" s="88">
        <f>+IF(ISNUMBER(DATA!N2250),DATA!N2250,"n/a")</f>
        <v>3474.81</v>
      </c>
      <c r="L4033" s="79">
        <f>+IF(ISNUMBER(DATA!O2250),DATA!O2250,"n/a")</f>
        <v>6.0785920000000004</v>
      </c>
      <c r="M4033" s="68"/>
      <c r="N4033" s="68"/>
      <c r="O4033" s="68"/>
      <c r="P4033" s="68"/>
      <c r="Q4033" s="68"/>
      <c r="S4033" s="72"/>
      <c r="U4033" s="72"/>
      <c r="W4033" s="72"/>
      <c r="Y4033" s="72"/>
    </row>
    <row r="4034" spans="1:25" s="71" customFormat="1" x14ac:dyDescent="0.2">
      <c r="A4034" s="68" t="s">
        <v>20</v>
      </c>
      <c r="B4034" s="68" t="s">
        <v>23</v>
      </c>
      <c r="C4034" s="68" t="s">
        <v>9</v>
      </c>
      <c r="D4034" s="68" t="s">
        <v>352</v>
      </c>
      <c r="E4034" s="88">
        <f>+IF(ISNUMBER(DATA!H2251),DATA!H2251,"n/a")</f>
        <v>49.39</v>
      </c>
      <c r="F4034" s="79">
        <f>+IF(ISNUMBER(DATA!I2251),DATA!I2251,"n/a")</f>
        <v>3.3902220000000001</v>
      </c>
      <c r="G4034" s="88">
        <f>+IF(ISNUMBER(DATA!J2251),DATA!J2251,"n/a")</f>
        <v>108.29</v>
      </c>
      <c r="H4034" s="79">
        <f>+IF(ISNUMBER(DATA!K2251),DATA!K2251,"n/a")</f>
        <v>1.8625430000000001</v>
      </c>
      <c r="I4034" s="88">
        <f>+IF(ISNUMBER(DATA!L2251),DATA!L2251,"n/a")</f>
        <v>244.21</v>
      </c>
      <c r="J4034" s="79">
        <f>+IF(ISNUMBER(DATA!M2251),DATA!M2251,"n/a")</f>
        <v>1.653303</v>
      </c>
      <c r="K4034" s="88">
        <f>+IF(ISNUMBER(DATA!N2251),DATA!N2251,"n/a")</f>
        <v>402.13</v>
      </c>
      <c r="L4034" s="79">
        <f>+IF(ISNUMBER(DATA!O2251),DATA!O2251,"n/a")</f>
        <v>1.2707660000000001</v>
      </c>
      <c r="M4034" s="68"/>
      <c r="N4034" s="68"/>
      <c r="O4034" s="68"/>
      <c r="P4034" s="68"/>
      <c r="Q4034" s="68"/>
      <c r="S4034" s="72"/>
      <c r="U4034" s="72"/>
      <c r="W4034" s="72"/>
      <c r="Y4034" s="72"/>
    </row>
    <row r="4035" spans="1:25" x14ac:dyDescent="0.2">
      <c r="E4035" s="102"/>
      <c r="F4035" s="104"/>
      <c r="G4035" s="102"/>
      <c r="H4035" s="104"/>
      <c r="I4035" s="102"/>
      <c r="J4035" s="104"/>
      <c r="K4035" s="102"/>
      <c r="L4035" s="104"/>
    </row>
    <row r="4036" spans="1:25" s="71" customFormat="1" x14ac:dyDescent="0.2">
      <c r="A4036" s="68" t="s">
        <v>20</v>
      </c>
      <c r="B4036" s="68" t="s">
        <v>23</v>
      </c>
      <c r="C4036" s="68" t="s">
        <v>25</v>
      </c>
      <c r="D4036" s="68" t="s">
        <v>278</v>
      </c>
      <c r="E4036" s="88">
        <f>+IF(ISNUMBER(DATA!H2261),DATA!H2261,"n/a")</f>
        <v>2046.9</v>
      </c>
      <c r="F4036" s="79">
        <f>+IF(ISNUMBER(DATA!I2261),DATA!I2261,"n/a")</f>
        <v>0.103932</v>
      </c>
      <c r="G4036" s="88">
        <f>+IF(ISNUMBER(DATA!J2261),DATA!J2261,"n/a")</f>
        <v>7027.68</v>
      </c>
      <c r="H4036" s="79">
        <f>+IF(ISNUMBER(DATA!K2261),DATA!K2261,"n/a")</f>
        <v>0.12007</v>
      </c>
      <c r="I4036" s="88">
        <f>+IF(ISNUMBER(DATA!L2261),DATA!L2261,"n/a")</f>
        <v>15505.35</v>
      </c>
      <c r="J4036" s="79">
        <f>+IF(ISNUMBER(DATA!M2261),DATA!M2261,"n/a")</f>
        <v>5.8526000000000002E-2</v>
      </c>
      <c r="K4036" s="88">
        <f>+IF(ISNUMBER(DATA!N2261),DATA!N2261,"n/a")</f>
        <v>32513.57</v>
      </c>
      <c r="L4036" s="79">
        <f>+IF(ISNUMBER(DATA!O2261),DATA!O2261,"n/a")</f>
        <v>0.12876299999999999</v>
      </c>
      <c r="M4036" s="68"/>
      <c r="N4036" s="68"/>
      <c r="O4036" s="68"/>
      <c r="P4036" s="68"/>
      <c r="Q4036" s="68"/>
      <c r="S4036" s="72"/>
      <c r="U4036" s="72"/>
      <c r="W4036" s="72"/>
      <c r="Y4036" s="72"/>
    </row>
    <row r="4037" spans="1:25" s="71" customFormat="1" x14ac:dyDescent="0.2">
      <c r="A4037" s="68" t="s">
        <v>20</v>
      </c>
      <c r="B4037" s="68" t="s">
        <v>23</v>
      </c>
      <c r="C4037" s="68" t="s">
        <v>25</v>
      </c>
      <c r="D4037" s="68" t="s">
        <v>279</v>
      </c>
      <c r="E4037" s="88">
        <f>+IF(ISNUMBER(DATA!H2262),DATA!H2262,"n/a")</f>
        <v>3317.93</v>
      </c>
      <c r="F4037" s="79">
        <f>+IF(ISNUMBER(DATA!I2262),DATA!I2262,"n/a")</f>
        <v>7.7023109999999999</v>
      </c>
      <c r="G4037" s="88">
        <f>+IF(ISNUMBER(DATA!J2262),DATA!J2262,"n/a")</f>
        <v>7629.22</v>
      </c>
      <c r="H4037" s="79">
        <f>+IF(ISNUMBER(DATA!K2262),DATA!K2262,"n/a")</f>
        <v>6.7057380000000002</v>
      </c>
      <c r="I4037" s="88">
        <f>+IF(ISNUMBER(DATA!L2262),DATA!L2262,"n/a")</f>
        <v>12822.71</v>
      </c>
      <c r="J4037" s="79">
        <f>+IF(ISNUMBER(DATA!M2262),DATA!M2262,"n/a")</f>
        <v>5.7774029999999996</v>
      </c>
      <c r="K4037" s="88">
        <f>+IF(ISNUMBER(DATA!N2262),DATA!N2262,"n/a")</f>
        <v>20318.48</v>
      </c>
      <c r="L4037" s="79">
        <f>+IF(ISNUMBER(DATA!O2262),DATA!O2262,"n/a")</f>
        <v>6.8679389999999998</v>
      </c>
      <c r="M4037" s="68"/>
      <c r="N4037" s="68"/>
      <c r="O4037" s="68"/>
      <c r="P4037" s="68"/>
      <c r="Q4037" s="68"/>
      <c r="S4037" s="72"/>
      <c r="U4037" s="72"/>
      <c r="W4037" s="72"/>
      <c r="Y4037" s="72"/>
    </row>
    <row r="4038" spans="1:25" s="71" customFormat="1" x14ac:dyDescent="0.2">
      <c r="A4038" s="68" t="s">
        <v>20</v>
      </c>
      <c r="B4038" s="68" t="s">
        <v>23</v>
      </c>
      <c r="C4038" s="68" t="s">
        <v>25</v>
      </c>
      <c r="D4038" s="68" t="s">
        <v>280</v>
      </c>
      <c r="E4038" s="88">
        <f>+IF(ISNUMBER(DATA!H2263),DATA!H2263,"n/a")</f>
        <v>2118.94</v>
      </c>
      <c r="F4038" s="79">
        <f>+IF(ISNUMBER(DATA!I2263),DATA!I2263,"n/a")</f>
        <v>-0.55695499999999998</v>
      </c>
      <c r="G4038" s="88">
        <f>+IF(ISNUMBER(DATA!J2263),DATA!J2263,"n/a")</f>
        <v>13801.52</v>
      </c>
      <c r="H4038" s="79">
        <f>+IF(ISNUMBER(DATA!K2263),DATA!K2263,"n/a")</f>
        <v>-0.14563799999999999</v>
      </c>
      <c r="I4038" s="88">
        <f>+IF(ISNUMBER(DATA!L2263),DATA!L2263,"n/a")</f>
        <v>39291.300000000003</v>
      </c>
      <c r="J4038" s="79">
        <f>+IF(ISNUMBER(DATA!M2263),DATA!M2263,"n/a")</f>
        <v>6.1886999999999998E-2</v>
      </c>
      <c r="K4038" s="88">
        <f>+IF(ISNUMBER(DATA!N2263),DATA!N2263,"n/a")</f>
        <v>85025.91</v>
      </c>
      <c r="L4038" s="79">
        <f>+IF(ISNUMBER(DATA!O2263),DATA!O2263,"n/a")</f>
        <v>0.12589700000000001</v>
      </c>
      <c r="M4038" s="68"/>
      <c r="N4038" s="68"/>
      <c r="O4038" s="68"/>
      <c r="P4038" s="68"/>
      <c r="Q4038" s="68"/>
      <c r="S4038" s="72"/>
      <c r="U4038" s="72"/>
      <c r="W4038" s="72"/>
      <c r="Y4038" s="72"/>
    </row>
    <row r="4039" spans="1:25" s="71" customFormat="1" x14ac:dyDescent="0.2">
      <c r="A4039" s="68" t="s">
        <v>20</v>
      </c>
      <c r="B4039" s="68" t="s">
        <v>23</v>
      </c>
      <c r="C4039" s="68" t="s">
        <v>25</v>
      </c>
      <c r="D4039" s="68" t="s">
        <v>281</v>
      </c>
      <c r="E4039" s="88">
        <f>+IF(ISNUMBER(DATA!H2264),DATA!H2264,"n/a")</f>
        <v>403.19</v>
      </c>
      <c r="F4039" s="79">
        <f>+IF(ISNUMBER(DATA!I2264),DATA!I2264,"n/a")</f>
        <v>-0.56722600000000001</v>
      </c>
      <c r="G4039" s="88">
        <f>+IF(ISNUMBER(DATA!J2264),DATA!J2264,"n/a")</f>
        <v>1189.03</v>
      </c>
      <c r="H4039" s="79">
        <f>+IF(ISNUMBER(DATA!K2264),DATA!K2264,"n/a")</f>
        <v>-0.483379</v>
      </c>
      <c r="I4039" s="88">
        <f>+IF(ISNUMBER(DATA!L2264),DATA!L2264,"n/a")</f>
        <v>2102.69</v>
      </c>
      <c r="J4039" s="79">
        <f>+IF(ISNUMBER(DATA!M2264),DATA!M2264,"n/a")</f>
        <v>-0.455181</v>
      </c>
      <c r="K4039" s="88">
        <f>+IF(ISNUMBER(DATA!N2264),DATA!N2264,"n/a")</f>
        <v>4033.11</v>
      </c>
      <c r="L4039" s="79">
        <f>+IF(ISNUMBER(DATA!O2264),DATA!O2264,"n/a")</f>
        <v>-6.4384999999999998E-2</v>
      </c>
      <c r="M4039" s="68"/>
      <c r="N4039" s="68"/>
      <c r="O4039" s="68"/>
      <c r="P4039" s="68"/>
      <c r="Q4039" s="68"/>
      <c r="S4039" s="72"/>
      <c r="U4039" s="72"/>
      <c r="W4039" s="72"/>
      <c r="Y4039" s="72"/>
    </row>
    <row r="4040" spans="1:25" s="71" customFormat="1" x14ac:dyDescent="0.2">
      <c r="A4040" s="68" t="s">
        <v>20</v>
      </c>
      <c r="B4040" s="68" t="s">
        <v>23</v>
      </c>
      <c r="C4040" s="68" t="s">
        <v>25</v>
      </c>
      <c r="D4040" s="68" t="s">
        <v>282</v>
      </c>
      <c r="E4040" s="88">
        <f>+IF(ISNUMBER(DATA!H2265),DATA!H2265,"n/a")</f>
        <v>1609.45</v>
      </c>
      <c r="F4040" s="79">
        <f>+IF(ISNUMBER(DATA!I2265),DATA!I2265,"n/a")</f>
        <v>-0.57687299999999997</v>
      </c>
      <c r="G4040" s="88">
        <f>+IF(ISNUMBER(DATA!J2265),DATA!J2265,"n/a")</f>
        <v>6213.18</v>
      </c>
      <c r="H4040" s="79">
        <f>+IF(ISNUMBER(DATA!K2265),DATA!K2265,"n/a")</f>
        <v>-0.545207</v>
      </c>
      <c r="I4040" s="88">
        <f>+IF(ISNUMBER(DATA!L2265),DATA!L2265,"n/a")</f>
        <v>14815.62</v>
      </c>
      <c r="J4040" s="79">
        <f>+IF(ISNUMBER(DATA!M2265),DATA!M2265,"n/a")</f>
        <v>-0.53923299999999996</v>
      </c>
      <c r="K4040" s="88">
        <f>+IF(ISNUMBER(DATA!N2265),DATA!N2265,"n/a")</f>
        <v>49476.160000000003</v>
      </c>
      <c r="L4040" s="79">
        <f>+IF(ISNUMBER(DATA!O2265),DATA!O2265,"n/a")</f>
        <v>-0.247195</v>
      </c>
      <c r="M4040" s="68"/>
      <c r="N4040" s="68"/>
      <c r="O4040" s="68"/>
      <c r="P4040" s="68"/>
      <c r="Q4040" s="68"/>
      <c r="S4040" s="72"/>
      <c r="U4040" s="72"/>
      <c r="W4040" s="72"/>
      <c r="Y4040" s="72"/>
    </row>
    <row r="4041" spans="1:25" s="71" customFormat="1" x14ac:dyDescent="0.2">
      <c r="A4041" s="68" t="s">
        <v>20</v>
      </c>
      <c r="B4041" s="68" t="s">
        <v>23</v>
      </c>
      <c r="C4041" s="68" t="s">
        <v>25</v>
      </c>
      <c r="D4041" s="68" t="s">
        <v>283</v>
      </c>
      <c r="E4041" s="88">
        <f>+IF(ISNUMBER(DATA!H2266),DATA!H2266,"n/a")</f>
        <v>271.12</v>
      </c>
      <c r="F4041" s="79">
        <f>+IF(ISNUMBER(DATA!I2266),DATA!I2266,"n/a")</f>
        <v>-0.909609</v>
      </c>
      <c r="G4041" s="88">
        <f>+IF(ISNUMBER(DATA!J2266),DATA!J2266,"n/a")</f>
        <v>6737.76</v>
      </c>
      <c r="H4041" s="79">
        <f>+IF(ISNUMBER(DATA!K2266),DATA!K2266,"n/a")</f>
        <v>-0.334615</v>
      </c>
      <c r="I4041" s="88">
        <f>+IF(ISNUMBER(DATA!L2266),DATA!L2266,"n/a")</f>
        <v>24439.919999999998</v>
      </c>
      <c r="J4041" s="79">
        <f>+IF(ISNUMBER(DATA!M2266),DATA!M2266,"n/a")</f>
        <v>-3.4750000000000003E-2</v>
      </c>
      <c r="K4041" s="88">
        <f>+IF(ISNUMBER(DATA!N2266),DATA!N2266,"n/a")</f>
        <v>56687.8</v>
      </c>
      <c r="L4041" s="79">
        <f>+IF(ISNUMBER(DATA!O2266),DATA!O2266,"n/a")</f>
        <v>8.4010000000000001E-2</v>
      </c>
      <c r="M4041" s="68"/>
      <c r="N4041" s="68"/>
      <c r="O4041" s="68"/>
      <c r="P4041" s="68"/>
      <c r="Q4041" s="68"/>
      <c r="S4041" s="72"/>
      <c r="U4041" s="72"/>
      <c r="W4041" s="72"/>
      <c r="Y4041" s="72"/>
    </row>
    <row r="4042" spans="1:25" s="71" customFormat="1" x14ac:dyDescent="0.2">
      <c r="A4042" s="68" t="s">
        <v>20</v>
      </c>
      <c r="B4042" s="68" t="s">
        <v>23</v>
      </c>
      <c r="C4042" s="68" t="s">
        <v>25</v>
      </c>
      <c r="D4042" s="68" t="s">
        <v>284</v>
      </c>
      <c r="E4042" s="88">
        <f>+IF(ISNUMBER(DATA!H2267),DATA!H2267,"n/a")</f>
        <v>963.69</v>
      </c>
      <c r="F4042" s="79">
        <f>+IF(ISNUMBER(DATA!I2267),DATA!I2267,"n/a")</f>
        <v>0.506166</v>
      </c>
      <c r="G4042" s="88">
        <f>+IF(ISNUMBER(DATA!J2267),DATA!J2267,"n/a")</f>
        <v>3715.74</v>
      </c>
      <c r="H4042" s="79">
        <f>+IF(ISNUMBER(DATA!K2267),DATA!K2267,"n/a")</f>
        <v>1.166107</v>
      </c>
      <c r="I4042" s="88">
        <f>+IF(ISNUMBER(DATA!L2267),DATA!L2267,"n/a")</f>
        <v>10760.43</v>
      </c>
      <c r="J4042" s="79">
        <f>+IF(ISNUMBER(DATA!M2267),DATA!M2267,"n/a")</f>
        <v>2.2784599999999999</v>
      </c>
      <c r="K4042" s="88">
        <f>+IF(ISNUMBER(DATA!N2267),DATA!N2267,"n/a")</f>
        <v>18537.12</v>
      </c>
      <c r="L4042" s="79">
        <f>+IF(ISNUMBER(DATA!O2267),DATA!O2267,"n/a")</f>
        <v>1.722264</v>
      </c>
      <c r="M4042" s="68"/>
      <c r="N4042" s="68"/>
      <c r="O4042" s="68"/>
      <c r="P4042" s="68"/>
      <c r="Q4042" s="68"/>
      <c r="S4042" s="72"/>
      <c r="U4042" s="72"/>
      <c r="W4042" s="72"/>
      <c r="Y4042" s="72"/>
    </row>
    <row r="4043" spans="1:25" s="71" customFormat="1" x14ac:dyDescent="0.2">
      <c r="A4043" s="68" t="s">
        <v>20</v>
      </c>
      <c r="B4043" s="68" t="s">
        <v>23</v>
      </c>
      <c r="C4043" s="68" t="s">
        <v>25</v>
      </c>
      <c r="D4043" s="68" t="s">
        <v>285</v>
      </c>
      <c r="E4043" s="88">
        <f>+IF(ISNUMBER(DATA!H2268),DATA!H2268,"n/a")</f>
        <v>10798.68</v>
      </c>
      <c r="F4043" s="79">
        <f>+IF(ISNUMBER(DATA!I2268),DATA!I2268,"n/a")</f>
        <v>9.0785000000000005E-2</v>
      </c>
      <c r="G4043" s="88">
        <f>+IF(ISNUMBER(DATA!J2268),DATA!J2268,"n/a")</f>
        <v>36822.69</v>
      </c>
      <c r="H4043" s="79">
        <f>+IF(ISNUMBER(DATA!K2268),DATA!K2268,"n/a")</f>
        <v>0.110763</v>
      </c>
      <c r="I4043" s="88">
        <f>+IF(ISNUMBER(DATA!L2268),DATA!L2268,"n/a")</f>
        <v>87017.09</v>
      </c>
      <c r="J4043" s="79">
        <f>+IF(ISNUMBER(DATA!M2268),DATA!M2268,"n/a")</f>
        <v>0.19235099999999999</v>
      </c>
      <c r="K4043" s="88">
        <f>+IF(ISNUMBER(DATA!N2268),DATA!N2268,"n/a")</f>
        <v>176555.17</v>
      </c>
      <c r="L4043" s="79">
        <f>+IF(ISNUMBER(DATA!O2268),DATA!O2268,"n/a")</f>
        <v>0.236068</v>
      </c>
      <c r="M4043" s="68"/>
      <c r="N4043" s="68"/>
      <c r="O4043" s="68"/>
      <c r="P4043" s="68"/>
      <c r="Q4043" s="68"/>
      <c r="S4043" s="72"/>
      <c r="U4043" s="72"/>
      <c r="W4043" s="72"/>
      <c r="Y4043" s="72"/>
    </row>
    <row r="4044" spans="1:25" s="71" customFormat="1" x14ac:dyDescent="0.2">
      <c r="A4044" s="68" t="s">
        <v>20</v>
      </c>
      <c r="B4044" s="68" t="s">
        <v>23</v>
      </c>
      <c r="C4044" s="68" t="s">
        <v>25</v>
      </c>
      <c r="D4044" s="68" t="s">
        <v>286</v>
      </c>
      <c r="E4044" s="88">
        <f>+IF(ISNUMBER(DATA!H2269),DATA!H2269,"n/a")</f>
        <v>5601.3</v>
      </c>
      <c r="F4044" s="79">
        <f>+IF(ISNUMBER(DATA!I2269),DATA!I2269,"n/a")</f>
        <v>1.059779</v>
      </c>
      <c r="G4044" s="88">
        <f>+IF(ISNUMBER(DATA!J2269),DATA!J2269,"n/a")</f>
        <v>18236.64</v>
      </c>
      <c r="H4044" s="79">
        <f>+IF(ISNUMBER(DATA!K2269),DATA!K2269,"n/a")</f>
        <v>1.736796</v>
      </c>
      <c r="I4044" s="88">
        <f>+IF(ISNUMBER(DATA!L2269),DATA!L2269,"n/a")</f>
        <v>44699.83</v>
      </c>
      <c r="J4044" s="79">
        <f>+IF(ISNUMBER(DATA!M2269),DATA!M2269,"n/a")</f>
        <v>2.624682</v>
      </c>
      <c r="K4044" s="88">
        <f>+IF(ISNUMBER(DATA!N2269),DATA!N2269,"n/a")</f>
        <v>87049.39</v>
      </c>
      <c r="L4044" s="79">
        <f>+IF(ISNUMBER(DATA!O2269),DATA!O2269,"n/a")</f>
        <v>3.0036900000000002</v>
      </c>
      <c r="M4044" s="68"/>
      <c r="N4044" s="68"/>
      <c r="O4044" s="68"/>
      <c r="P4044" s="68"/>
      <c r="Q4044" s="68"/>
      <c r="S4044" s="72"/>
      <c r="U4044" s="72"/>
      <c r="W4044" s="72"/>
      <c r="Y4044" s="72"/>
    </row>
    <row r="4045" spans="1:25" s="71" customFormat="1" x14ac:dyDescent="0.2">
      <c r="A4045" s="68" t="s">
        <v>20</v>
      </c>
      <c r="B4045" s="68" t="s">
        <v>23</v>
      </c>
      <c r="C4045" s="68" t="s">
        <v>25</v>
      </c>
      <c r="D4045" s="68" t="s">
        <v>287</v>
      </c>
      <c r="E4045" s="88">
        <f>+IF(ISNUMBER(DATA!H2270),DATA!H2270,"n/a")</f>
        <v>191.16</v>
      </c>
      <c r="F4045" s="79" t="str">
        <f>+IF(ISNUMBER(DATA!I2270),DATA!I2270,"n/a")</f>
        <v>n/a</v>
      </c>
      <c r="G4045" s="88">
        <f>+IF(ISNUMBER(DATA!J2270),DATA!J2270,"n/a")</f>
        <v>191.16</v>
      </c>
      <c r="H4045" s="79" t="str">
        <f>+IF(ISNUMBER(DATA!K2270),DATA!K2270,"n/a")</f>
        <v>n/a</v>
      </c>
      <c r="I4045" s="88">
        <f>+IF(ISNUMBER(DATA!L2270),DATA!L2270,"n/a")</f>
        <v>191.16</v>
      </c>
      <c r="J4045" s="79">
        <f>+IF(ISNUMBER(DATA!M2270),DATA!M2270,"n/a")</f>
        <v>-0.91590000000000005</v>
      </c>
      <c r="K4045" s="88">
        <f>+IF(ISNUMBER(DATA!N2270),DATA!N2270,"n/a")</f>
        <v>191.16</v>
      </c>
      <c r="L4045" s="79">
        <f>+IF(ISNUMBER(DATA!O2270),DATA!O2270,"n/a")</f>
        <v>-0.989645</v>
      </c>
      <c r="M4045" s="68"/>
      <c r="N4045" s="68"/>
      <c r="O4045" s="68"/>
      <c r="P4045" s="68"/>
      <c r="Q4045" s="68"/>
      <c r="S4045" s="72"/>
      <c r="U4045" s="72"/>
      <c r="W4045" s="72"/>
      <c r="Y4045" s="72"/>
    </row>
    <row r="4046" spans="1:25" s="71" customFormat="1" x14ac:dyDescent="0.2">
      <c r="A4046" s="68" t="s">
        <v>20</v>
      </c>
      <c r="B4046" s="68" t="s">
        <v>23</v>
      </c>
      <c r="C4046" s="68" t="s">
        <v>25</v>
      </c>
      <c r="D4046" s="68" t="s">
        <v>288</v>
      </c>
      <c r="E4046" s="88">
        <f>+IF(ISNUMBER(DATA!H2271),DATA!H2271,"n/a")</f>
        <v>1268.95</v>
      </c>
      <c r="F4046" s="79">
        <f>+IF(ISNUMBER(DATA!I2271),DATA!I2271,"n/a")</f>
        <v>0.45095800000000003</v>
      </c>
      <c r="G4046" s="88">
        <f>+IF(ISNUMBER(DATA!J2271),DATA!J2271,"n/a")</f>
        <v>4315.3</v>
      </c>
      <c r="H4046" s="79">
        <f>+IF(ISNUMBER(DATA!K2271),DATA!K2271,"n/a")</f>
        <v>1.2086250000000001</v>
      </c>
      <c r="I4046" s="88">
        <f>+IF(ISNUMBER(DATA!L2271),DATA!L2271,"n/a")</f>
        <v>10385.61</v>
      </c>
      <c r="J4046" s="79">
        <f>+IF(ISNUMBER(DATA!M2271),DATA!M2271,"n/a")</f>
        <v>1.1951929999999999</v>
      </c>
      <c r="K4046" s="88">
        <f>+IF(ISNUMBER(DATA!N2271),DATA!N2271,"n/a")</f>
        <v>23899.74</v>
      </c>
      <c r="L4046" s="79">
        <f>+IF(ISNUMBER(DATA!O2271),DATA!O2271,"n/a")</f>
        <v>0.66063799999999995</v>
      </c>
      <c r="M4046" s="68"/>
      <c r="N4046" s="68"/>
      <c r="O4046" s="68"/>
      <c r="P4046" s="68"/>
      <c r="Q4046" s="68"/>
      <c r="S4046" s="72"/>
      <c r="U4046" s="72"/>
      <c r="W4046" s="72"/>
      <c r="Y4046" s="72"/>
    </row>
    <row r="4047" spans="1:25" s="71" customFormat="1" x14ac:dyDescent="0.2">
      <c r="A4047" s="68" t="s">
        <v>20</v>
      </c>
      <c r="B4047" s="68" t="s">
        <v>23</v>
      </c>
      <c r="C4047" s="68" t="s">
        <v>25</v>
      </c>
      <c r="D4047" s="68" t="s">
        <v>289</v>
      </c>
      <c r="E4047" s="88">
        <f>+IF(ISNUMBER(DATA!H2272),DATA!H2272,"n/a")</f>
        <v>2882.79</v>
      </c>
      <c r="F4047" s="79">
        <f>+IF(ISNUMBER(DATA!I2272),DATA!I2272,"n/a")</f>
        <v>0.31620399999999999</v>
      </c>
      <c r="G4047" s="88">
        <f>+IF(ISNUMBER(DATA!J2272),DATA!J2272,"n/a")</f>
        <v>9032.24</v>
      </c>
      <c r="H4047" s="79">
        <f>+IF(ISNUMBER(DATA!K2272),DATA!K2272,"n/a")</f>
        <v>0.31238700000000003</v>
      </c>
      <c r="I4047" s="88">
        <f>+IF(ISNUMBER(DATA!L2272),DATA!L2272,"n/a")</f>
        <v>24148.19</v>
      </c>
      <c r="J4047" s="79">
        <f>+IF(ISNUMBER(DATA!M2272),DATA!M2272,"n/a")</f>
        <v>0.72651200000000005</v>
      </c>
      <c r="K4047" s="88">
        <f>+IF(ISNUMBER(DATA!N2272),DATA!N2272,"n/a")</f>
        <v>51570.13</v>
      </c>
      <c r="L4047" s="79">
        <f>+IF(ISNUMBER(DATA!O2272),DATA!O2272,"n/a")</f>
        <v>0.82210099999999997</v>
      </c>
      <c r="M4047" s="68"/>
      <c r="N4047" s="68"/>
      <c r="O4047" s="68"/>
      <c r="P4047" s="68"/>
      <c r="Q4047" s="68"/>
      <c r="S4047" s="72"/>
      <c r="U4047" s="72"/>
      <c r="W4047" s="72"/>
      <c r="Y4047" s="72"/>
    </row>
    <row r="4048" spans="1:25" s="71" customFormat="1" x14ac:dyDescent="0.2">
      <c r="A4048" s="68" t="s">
        <v>20</v>
      </c>
      <c r="B4048" s="68" t="s">
        <v>23</v>
      </c>
      <c r="C4048" s="68" t="s">
        <v>25</v>
      </c>
      <c r="D4048" s="68" t="s">
        <v>290</v>
      </c>
      <c r="E4048" s="88">
        <f>+IF(ISNUMBER(DATA!H2273),DATA!H2273,"n/a")</f>
        <v>4497.22</v>
      </c>
      <c r="F4048" s="79">
        <f>+IF(ISNUMBER(DATA!I2273),DATA!I2273,"n/a")</f>
        <v>2.2763529999999998</v>
      </c>
      <c r="G4048" s="88">
        <f>+IF(ISNUMBER(DATA!J2273),DATA!J2273,"n/a")</f>
        <v>13291.94</v>
      </c>
      <c r="H4048" s="79">
        <f>+IF(ISNUMBER(DATA!K2273),DATA!K2273,"n/a")</f>
        <v>1.8938870000000001</v>
      </c>
      <c r="I4048" s="88">
        <f>+IF(ISNUMBER(DATA!L2273),DATA!L2273,"n/a")</f>
        <v>27946</v>
      </c>
      <c r="J4048" s="79">
        <f>+IF(ISNUMBER(DATA!M2273),DATA!M2273,"n/a")</f>
        <v>1.5603020000000001</v>
      </c>
      <c r="K4048" s="88">
        <f>+IF(ISNUMBER(DATA!N2273),DATA!N2273,"n/a")</f>
        <v>49774.01</v>
      </c>
      <c r="L4048" s="79">
        <f>+IF(ISNUMBER(DATA!O2273),DATA!O2273,"n/a")</f>
        <v>1.2658609999999999</v>
      </c>
      <c r="M4048" s="68"/>
      <c r="N4048" s="68"/>
      <c r="O4048" s="68"/>
      <c r="P4048" s="68"/>
      <c r="Q4048" s="68"/>
      <c r="S4048" s="72"/>
      <c r="U4048" s="72"/>
      <c r="W4048" s="72"/>
      <c r="Y4048" s="72"/>
    </row>
    <row r="4049" spans="1:25" s="71" customFormat="1" x14ac:dyDescent="0.2">
      <c r="A4049" s="68" t="s">
        <v>20</v>
      </c>
      <c r="B4049" s="68" t="s">
        <v>23</v>
      </c>
      <c r="C4049" s="68" t="s">
        <v>25</v>
      </c>
      <c r="D4049" s="68" t="s">
        <v>291</v>
      </c>
      <c r="E4049" s="88">
        <f>+IF(ISNUMBER(DATA!H2274),DATA!H2274,"n/a")</f>
        <v>2528.4699999999998</v>
      </c>
      <c r="F4049" s="79">
        <f>+IF(ISNUMBER(DATA!I2274),DATA!I2274,"n/a")</f>
        <v>1.5914950000000001</v>
      </c>
      <c r="G4049" s="88">
        <f>+IF(ISNUMBER(DATA!J2274),DATA!J2274,"n/a")</f>
        <v>8341.1</v>
      </c>
      <c r="H4049" s="79">
        <f>+IF(ISNUMBER(DATA!K2274),DATA!K2274,"n/a")</f>
        <v>6.7510870000000001</v>
      </c>
      <c r="I4049" s="88">
        <f>+IF(ISNUMBER(DATA!L2274),DATA!L2274,"n/a")</f>
        <v>18679.28</v>
      </c>
      <c r="J4049" s="79">
        <f>+IF(ISNUMBER(DATA!M2274),DATA!M2274,"n/a")</f>
        <v>12.757220999999999</v>
      </c>
      <c r="K4049" s="88">
        <f>+IF(ISNUMBER(DATA!N2274),DATA!N2274,"n/a")</f>
        <v>38932.06</v>
      </c>
      <c r="L4049" s="79">
        <f>+IF(ISNUMBER(DATA!O2274),DATA!O2274,"n/a")</f>
        <v>21.398304</v>
      </c>
      <c r="M4049" s="68"/>
      <c r="N4049" s="68"/>
      <c r="O4049" s="68"/>
      <c r="P4049" s="68"/>
      <c r="Q4049" s="68"/>
      <c r="S4049" s="72"/>
      <c r="U4049" s="72"/>
      <c r="W4049" s="72"/>
      <c r="Y4049" s="72"/>
    </row>
    <row r="4050" spans="1:25" s="71" customFormat="1" x14ac:dyDescent="0.2">
      <c r="A4050" s="68" t="s">
        <v>20</v>
      </c>
      <c r="B4050" s="68" t="s">
        <v>23</v>
      </c>
      <c r="C4050" s="68" t="s">
        <v>25</v>
      </c>
      <c r="D4050" s="68" t="s">
        <v>292</v>
      </c>
      <c r="E4050" s="88">
        <f>+IF(ISNUMBER(DATA!H2275),DATA!H2275,"n/a")</f>
        <v>814.97</v>
      </c>
      <c r="F4050" s="79">
        <f>+IF(ISNUMBER(DATA!I2275),DATA!I2275,"n/a")</f>
        <v>1.021706</v>
      </c>
      <c r="G4050" s="88">
        <f>+IF(ISNUMBER(DATA!J2275),DATA!J2275,"n/a")</f>
        <v>3022.37</v>
      </c>
      <c r="H4050" s="79">
        <f>+IF(ISNUMBER(DATA!K2275),DATA!K2275,"n/a")</f>
        <v>0.96432499999999999</v>
      </c>
      <c r="I4050" s="88">
        <f>+IF(ISNUMBER(DATA!L2275),DATA!L2275,"n/a")</f>
        <v>6755</v>
      </c>
      <c r="J4050" s="79">
        <f>+IF(ISNUMBER(DATA!M2275),DATA!M2275,"n/a")</f>
        <v>0.85270500000000005</v>
      </c>
      <c r="K4050" s="88">
        <f>+IF(ISNUMBER(DATA!N2275),DATA!N2275,"n/a")</f>
        <v>11882.24</v>
      </c>
      <c r="L4050" s="79">
        <f>+IF(ISNUMBER(DATA!O2275),DATA!O2275,"n/a")</f>
        <v>0.848769</v>
      </c>
      <c r="M4050" s="68"/>
      <c r="N4050" s="68"/>
      <c r="O4050" s="68"/>
      <c r="P4050" s="68"/>
      <c r="Q4050" s="68"/>
      <c r="S4050" s="72"/>
      <c r="U4050" s="72"/>
      <c r="W4050" s="72"/>
      <c r="Y4050" s="72"/>
    </row>
    <row r="4051" spans="1:25" s="71" customFormat="1" x14ac:dyDescent="0.2">
      <c r="A4051" s="68" t="s">
        <v>20</v>
      </c>
      <c r="B4051" s="68" t="s">
        <v>23</v>
      </c>
      <c r="C4051" s="68" t="s">
        <v>25</v>
      </c>
      <c r="D4051" s="68" t="s">
        <v>293</v>
      </c>
      <c r="E4051" s="88">
        <f>+IF(ISNUMBER(DATA!H2276),DATA!H2276,"n/a")</f>
        <v>504.74</v>
      </c>
      <c r="F4051" s="79">
        <f>+IF(ISNUMBER(DATA!I2276),DATA!I2276,"n/a")</f>
        <v>-0.62336800000000003</v>
      </c>
      <c r="G4051" s="88">
        <f>+IF(ISNUMBER(DATA!J2276),DATA!J2276,"n/a")</f>
        <v>4421.5600000000004</v>
      </c>
      <c r="H4051" s="79">
        <f>+IF(ISNUMBER(DATA!K2276),DATA!K2276,"n/a")</f>
        <v>-5.1116000000000002E-2</v>
      </c>
      <c r="I4051" s="88">
        <f>+IF(ISNUMBER(DATA!L2276),DATA!L2276,"n/a")</f>
        <v>12404.12</v>
      </c>
      <c r="J4051" s="79">
        <f>+IF(ISNUMBER(DATA!M2276),DATA!M2276,"n/a")</f>
        <v>-9.4590999999999995E-2</v>
      </c>
      <c r="K4051" s="88">
        <f>+IF(ISNUMBER(DATA!N2276),DATA!N2276,"n/a")</f>
        <v>29287.81</v>
      </c>
      <c r="L4051" s="79">
        <f>+IF(ISNUMBER(DATA!O2276),DATA!O2276,"n/a")</f>
        <v>-2.4464E-2</v>
      </c>
      <c r="M4051" s="68"/>
      <c r="N4051" s="68"/>
      <c r="O4051" s="68"/>
      <c r="P4051" s="68"/>
      <c r="Q4051" s="68"/>
      <c r="S4051" s="72"/>
      <c r="U4051" s="72"/>
      <c r="W4051" s="72"/>
      <c r="Y4051" s="72"/>
    </row>
    <row r="4052" spans="1:25" s="71" customFormat="1" x14ac:dyDescent="0.2">
      <c r="A4052" s="68" t="s">
        <v>20</v>
      </c>
      <c r="B4052" s="68" t="s">
        <v>23</v>
      </c>
      <c r="C4052" s="68" t="s">
        <v>25</v>
      </c>
      <c r="D4052" s="68" t="s">
        <v>294</v>
      </c>
      <c r="E4052" s="88">
        <f>+IF(ISNUMBER(DATA!H2277),DATA!H2277,"n/a")</f>
        <v>991.59</v>
      </c>
      <c r="F4052" s="79">
        <f>+IF(ISNUMBER(DATA!I2277),DATA!I2277,"n/a")</f>
        <v>-0.70351799999999998</v>
      </c>
      <c r="G4052" s="88">
        <f>+IF(ISNUMBER(DATA!J2277),DATA!J2277,"n/a")</f>
        <v>3348.66</v>
      </c>
      <c r="H4052" s="79">
        <f>+IF(ISNUMBER(DATA!K2277),DATA!K2277,"n/a")</f>
        <v>-0.712754</v>
      </c>
      <c r="I4052" s="88">
        <f>+IF(ISNUMBER(DATA!L2277),DATA!L2277,"n/a")</f>
        <v>7801.53</v>
      </c>
      <c r="J4052" s="79">
        <f>+IF(ISNUMBER(DATA!M2277),DATA!M2277,"n/a")</f>
        <v>-0.70881799999999995</v>
      </c>
      <c r="K4052" s="88">
        <f>+IF(ISNUMBER(DATA!N2277),DATA!N2277,"n/a")</f>
        <v>37068.76</v>
      </c>
      <c r="L4052" s="79">
        <f>+IF(ISNUMBER(DATA!O2277),DATA!O2277,"n/a")</f>
        <v>-0.34584100000000001</v>
      </c>
      <c r="M4052" s="68"/>
      <c r="N4052" s="68"/>
      <c r="O4052" s="68"/>
      <c r="P4052" s="68"/>
      <c r="Q4052" s="68"/>
      <c r="S4052" s="72"/>
      <c r="U4052" s="72"/>
      <c r="W4052" s="72"/>
      <c r="Y4052" s="72"/>
    </row>
    <row r="4053" spans="1:25" s="71" customFormat="1" x14ac:dyDescent="0.2">
      <c r="A4053" s="68" t="s">
        <v>20</v>
      </c>
      <c r="B4053" s="68" t="s">
        <v>23</v>
      </c>
      <c r="C4053" s="68" t="s">
        <v>25</v>
      </c>
      <c r="D4053" s="68" t="s">
        <v>295</v>
      </c>
      <c r="E4053" s="88">
        <f>+IF(ISNUMBER(DATA!H2278),DATA!H2278,"n/a")</f>
        <v>3990.46</v>
      </c>
      <c r="F4053" s="79">
        <f>+IF(ISNUMBER(DATA!I2278),DATA!I2278,"n/a")</f>
        <v>0.210808</v>
      </c>
      <c r="G4053" s="88">
        <f>+IF(ISNUMBER(DATA!J2278),DATA!J2278,"n/a")</f>
        <v>12839.32</v>
      </c>
      <c r="H4053" s="79">
        <f>+IF(ISNUMBER(DATA!K2278),DATA!K2278,"n/a")</f>
        <v>0.19018499999999999</v>
      </c>
      <c r="I4053" s="88">
        <f>+IF(ISNUMBER(DATA!L2278),DATA!L2278,"n/a")</f>
        <v>30332.85</v>
      </c>
      <c r="J4053" s="79">
        <f>+IF(ISNUMBER(DATA!M2278),DATA!M2278,"n/a")</f>
        <v>0.54285899999999998</v>
      </c>
      <c r="K4053" s="88">
        <f>+IF(ISNUMBER(DATA!N2278),DATA!N2278,"n/a")</f>
        <v>62164.77</v>
      </c>
      <c r="L4053" s="79">
        <f>+IF(ISNUMBER(DATA!O2278),DATA!O2278,"n/a")</f>
        <v>0.686886</v>
      </c>
      <c r="M4053" s="68"/>
      <c r="N4053" s="68"/>
      <c r="O4053" s="68"/>
      <c r="P4053" s="68"/>
      <c r="Q4053" s="68"/>
      <c r="S4053" s="72"/>
      <c r="U4053" s="72"/>
      <c r="W4053" s="72"/>
      <c r="Y4053" s="72"/>
    </row>
    <row r="4054" spans="1:25" s="71" customFormat="1" x14ac:dyDescent="0.2">
      <c r="A4054" s="68" t="s">
        <v>20</v>
      </c>
      <c r="B4054" s="68" t="s">
        <v>23</v>
      </c>
      <c r="C4054" s="68" t="s">
        <v>25</v>
      </c>
      <c r="D4054" s="68" t="s">
        <v>296</v>
      </c>
      <c r="E4054" s="88">
        <f>+IF(ISNUMBER(DATA!H2279),DATA!H2279,"n/a")</f>
        <v>3308.32</v>
      </c>
      <c r="F4054" s="79">
        <f>+IF(ISNUMBER(DATA!I2279),DATA!I2279,"n/a")</f>
        <v>0.70692100000000002</v>
      </c>
      <c r="G4054" s="88">
        <f>+IF(ISNUMBER(DATA!J2279),DATA!J2279,"n/a")</f>
        <v>10911.83</v>
      </c>
      <c r="H4054" s="79">
        <f>+IF(ISNUMBER(DATA!K2279),DATA!K2279,"n/a")</f>
        <v>0.69661499999999998</v>
      </c>
      <c r="I4054" s="88">
        <f>+IF(ISNUMBER(DATA!L2279),DATA!L2279,"n/a")</f>
        <v>24445.39</v>
      </c>
      <c r="J4054" s="79">
        <f>+IF(ISNUMBER(DATA!M2279),DATA!M2279,"n/a")</f>
        <v>0.74118200000000001</v>
      </c>
      <c r="K4054" s="88">
        <f>+IF(ISNUMBER(DATA!N2279),DATA!N2279,"n/a")</f>
        <v>51748.93</v>
      </c>
      <c r="L4054" s="79">
        <f>+IF(ISNUMBER(DATA!O2279),DATA!O2279,"n/a")</f>
        <v>0.76021099999999997</v>
      </c>
      <c r="M4054" s="68"/>
      <c r="N4054" s="68"/>
      <c r="O4054" s="68"/>
      <c r="P4054" s="68"/>
      <c r="Q4054" s="68"/>
      <c r="S4054" s="72"/>
      <c r="U4054" s="72"/>
      <c r="W4054" s="72"/>
      <c r="Y4054" s="72"/>
    </row>
    <row r="4055" spans="1:25" s="71" customFormat="1" x14ac:dyDescent="0.2">
      <c r="A4055" s="68" t="s">
        <v>20</v>
      </c>
      <c r="B4055" s="68" t="s">
        <v>23</v>
      </c>
      <c r="C4055" s="68" t="s">
        <v>25</v>
      </c>
      <c r="D4055" s="68" t="s">
        <v>297</v>
      </c>
      <c r="E4055" s="88">
        <f>+IF(ISNUMBER(DATA!H2280),DATA!H2280,"n/a")</f>
        <v>17.18</v>
      </c>
      <c r="F4055" s="79">
        <f>+IF(ISNUMBER(DATA!I2280),DATA!I2280,"n/a")</f>
        <v>-0.95968399999999998</v>
      </c>
      <c r="G4055" s="88">
        <f>+IF(ISNUMBER(DATA!J2280),DATA!J2280,"n/a")</f>
        <v>85.83</v>
      </c>
      <c r="H4055" s="79">
        <f>+IF(ISNUMBER(DATA!K2280),DATA!K2280,"n/a")</f>
        <v>-0.90796200000000005</v>
      </c>
      <c r="I4055" s="88">
        <f>+IF(ISNUMBER(DATA!L2280),DATA!L2280,"n/a")</f>
        <v>353.45</v>
      </c>
      <c r="J4055" s="79">
        <f>+IF(ISNUMBER(DATA!M2280),DATA!M2280,"n/a")</f>
        <v>-0.78334599999999999</v>
      </c>
      <c r="K4055" s="88">
        <f>+IF(ISNUMBER(DATA!N2280),DATA!N2280,"n/a")</f>
        <v>837.25</v>
      </c>
      <c r="L4055" s="79">
        <f>+IF(ISNUMBER(DATA!O2280),DATA!O2280,"n/a")</f>
        <v>-0.54622800000000005</v>
      </c>
      <c r="M4055" s="68"/>
      <c r="N4055" s="68"/>
      <c r="O4055" s="68"/>
      <c r="P4055" s="68"/>
      <c r="Q4055" s="68"/>
      <c r="S4055" s="72"/>
      <c r="U4055" s="72"/>
      <c r="W4055" s="72"/>
      <c r="Y4055" s="72"/>
    </row>
    <row r="4056" spans="1:25" s="71" customFormat="1" x14ac:dyDescent="0.2">
      <c r="A4056" s="68" t="s">
        <v>20</v>
      </c>
      <c r="B4056" s="68" t="s">
        <v>23</v>
      </c>
      <c r="C4056" s="68" t="s">
        <v>25</v>
      </c>
      <c r="D4056" s="68" t="s">
        <v>298</v>
      </c>
      <c r="E4056" s="88">
        <f>+IF(ISNUMBER(DATA!H2281),DATA!H2281,"n/a")</f>
        <v>1524.74</v>
      </c>
      <c r="F4056" s="79">
        <f>+IF(ISNUMBER(DATA!I2281),DATA!I2281,"n/a")</f>
        <v>-0.13337499999999999</v>
      </c>
      <c r="G4056" s="88">
        <f>+IF(ISNUMBER(DATA!J2281),DATA!J2281,"n/a")</f>
        <v>5376.67</v>
      </c>
      <c r="H4056" s="79">
        <f>+IF(ISNUMBER(DATA!K2281),DATA!K2281,"n/a")</f>
        <v>-0.12305000000000001</v>
      </c>
      <c r="I4056" s="88">
        <f>+IF(ISNUMBER(DATA!L2281),DATA!L2281,"n/a")</f>
        <v>11839.76</v>
      </c>
      <c r="J4056" s="79">
        <f>+IF(ISNUMBER(DATA!M2281),DATA!M2281,"n/a")</f>
        <v>-0.147702</v>
      </c>
      <c r="K4056" s="88">
        <f>+IF(ISNUMBER(DATA!N2281),DATA!N2281,"n/a")</f>
        <v>24404.2</v>
      </c>
      <c r="L4056" s="79">
        <f>+IF(ISNUMBER(DATA!O2281),DATA!O2281,"n/a")</f>
        <v>-0.173705</v>
      </c>
      <c r="M4056" s="68"/>
      <c r="N4056" s="68"/>
      <c r="O4056" s="68"/>
      <c r="P4056" s="68"/>
      <c r="Q4056" s="68"/>
      <c r="S4056" s="72"/>
      <c r="U4056" s="72"/>
      <c r="W4056" s="72"/>
      <c r="Y4056" s="72"/>
    </row>
    <row r="4057" spans="1:25" s="71" customFormat="1" x14ac:dyDescent="0.2">
      <c r="A4057" s="68" t="s">
        <v>20</v>
      </c>
      <c r="B4057" s="68" t="s">
        <v>23</v>
      </c>
      <c r="C4057" s="68" t="s">
        <v>25</v>
      </c>
      <c r="D4057" s="68" t="s">
        <v>299</v>
      </c>
      <c r="E4057" s="88">
        <f>+IF(ISNUMBER(DATA!H2282),DATA!H2282,"n/a")</f>
        <v>8481.2000000000007</v>
      </c>
      <c r="F4057" s="79">
        <f>+IF(ISNUMBER(DATA!I2282),DATA!I2282,"n/a")</f>
        <v>1.1715709999999999</v>
      </c>
      <c r="G4057" s="88">
        <f>+IF(ISNUMBER(DATA!J2282),DATA!J2282,"n/a")</f>
        <v>24749.99</v>
      </c>
      <c r="H4057" s="79">
        <f>+IF(ISNUMBER(DATA!K2282),DATA!K2282,"n/a")</f>
        <v>0.87351699999999999</v>
      </c>
      <c r="I4057" s="88">
        <f>+IF(ISNUMBER(DATA!L2282),DATA!L2282,"n/a")</f>
        <v>53461.440000000002</v>
      </c>
      <c r="J4057" s="79">
        <f>+IF(ISNUMBER(DATA!M2282),DATA!M2282,"n/a")</f>
        <v>0.66592300000000004</v>
      </c>
      <c r="K4057" s="88">
        <f>+IF(ISNUMBER(DATA!N2282),DATA!N2282,"n/a")</f>
        <v>116654.26</v>
      </c>
      <c r="L4057" s="79">
        <f>+IF(ISNUMBER(DATA!O2282),DATA!O2282,"n/a")</f>
        <v>0.83057000000000003</v>
      </c>
      <c r="M4057" s="68"/>
      <c r="N4057" s="68"/>
      <c r="O4057" s="68"/>
      <c r="P4057" s="68"/>
      <c r="Q4057" s="68"/>
      <c r="S4057" s="72"/>
      <c r="U4057" s="72"/>
      <c r="W4057" s="72"/>
      <c r="Y4057" s="72"/>
    </row>
    <row r="4058" spans="1:25" s="71" customFormat="1" x14ac:dyDescent="0.2">
      <c r="A4058" s="68" t="s">
        <v>20</v>
      </c>
      <c r="B4058" s="68" t="s">
        <v>23</v>
      </c>
      <c r="C4058" s="68" t="s">
        <v>25</v>
      </c>
      <c r="D4058" s="68" t="s">
        <v>300</v>
      </c>
      <c r="E4058" s="88">
        <f>+IF(ISNUMBER(DATA!H2283),DATA!H2283,"n/a")</f>
        <v>1375.33</v>
      </c>
      <c r="F4058" s="79">
        <f>+IF(ISNUMBER(DATA!I2283),DATA!I2283,"n/a")</f>
        <v>1.272146</v>
      </c>
      <c r="G4058" s="88">
        <f>+IF(ISNUMBER(DATA!J2283),DATA!J2283,"n/a")</f>
        <v>4459.49</v>
      </c>
      <c r="H4058" s="79">
        <f>+IF(ISNUMBER(DATA!K2283),DATA!K2283,"n/a")</f>
        <v>1.293976</v>
      </c>
      <c r="I4058" s="88">
        <f>+IF(ISNUMBER(DATA!L2283),DATA!L2283,"n/a")</f>
        <v>10196.89</v>
      </c>
      <c r="J4058" s="79">
        <f>+IF(ISNUMBER(DATA!M2283),DATA!M2283,"n/a")</f>
        <v>1.375032</v>
      </c>
      <c r="K4058" s="88">
        <f>+IF(ISNUMBER(DATA!N2283),DATA!N2283,"n/a")</f>
        <v>19422</v>
      </c>
      <c r="L4058" s="79">
        <f>+IF(ISNUMBER(DATA!O2283),DATA!O2283,"n/a")</f>
        <v>1.241328</v>
      </c>
      <c r="M4058" s="68"/>
      <c r="N4058" s="68"/>
      <c r="O4058" s="68"/>
      <c r="P4058" s="68"/>
      <c r="Q4058" s="68"/>
      <c r="S4058" s="72"/>
      <c r="U4058" s="72"/>
      <c r="W4058" s="72"/>
      <c r="Y4058" s="72"/>
    </row>
    <row r="4059" spans="1:25" s="71" customFormat="1" x14ac:dyDescent="0.2">
      <c r="A4059" s="68" t="s">
        <v>20</v>
      </c>
      <c r="B4059" s="68" t="s">
        <v>23</v>
      </c>
      <c r="C4059" s="68" t="s">
        <v>25</v>
      </c>
      <c r="D4059" s="68" t="s">
        <v>301</v>
      </c>
      <c r="E4059" s="88">
        <f>+IF(ISNUMBER(DATA!H2284),DATA!H2284,"n/a")</f>
        <v>67</v>
      </c>
      <c r="F4059" s="79">
        <f>+IF(ISNUMBER(DATA!I2284),DATA!I2284,"n/a")</f>
        <v>-0.87088299999999996</v>
      </c>
      <c r="G4059" s="88">
        <f>+IF(ISNUMBER(DATA!J2284),DATA!J2284,"n/a")</f>
        <v>233</v>
      </c>
      <c r="H4059" s="79">
        <f>+IF(ISNUMBER(DATA!K2284),DATA!K2284,"n/a")</f>
        <v>-0.83862899999999996</v>
      </c>
      <c r="I4059" s="88">
        <f>+IF(ISNUMBER(DATA!L2284),DATA!L2284,"n/a")</f>
        <v>497.51</v>
      </c>
      <c r="J4059" s="79">
        <f>+IF(ISNUMBER(DATA!M2284),DATA!M2284,"n/a")</f>
        <v>-0.81872900000000004</v>
      </c>
      <c r="K4059" s="88">
        <f>+IF(ISNUMBER(DATA!N2284),DATA!N2284,"n/a")</f>
        <v>1217.6400000000001</v>
      </c>
      <c r="L4059" s="79">
        <f>+IF(ISNUMBER(DATA!O2284),DATA!O2284,"n/a")</f>
        <v>-0.65049000000000001</v>
      </c>
      <c r="M4059" s="68"/>
      <c r="N4059" s="68"/>
      <c r="O4059" s="68"/>
      <c r="P4059" s="68"/>
      <c r="Q4059" s="68"/>
      <c r="S4059" s="72"/>
      <c r="U4059" s="72"/>
      <c r="W4059" s="72"/>
      <c r="Y4059" s="72"/>
    </row>
    <row r="4060" spans="1:25" s="71" customFormat="1" x14ac:dyDescent="0.2">
      <c r="A4060" s="68" t="s">
        <v>20</v>
      </c>
      <c r="B4060" s="68" t="s">
        <v>23</v>
      </c>
      <c r="C4060" s="68" t="s">
        <v>25</v>
      </c>
      <c r="D4060" s="68" t="s">
        <v>302</v>
      </c>
      <c r="E4060" s="88">
        <f>+IF(ISNUMBER(DATA!H2285),DATA!H2285,"n/a")</f>
        <v>1839.04</v>
      </c>
      <c r="F4060" s="79">
        <f>+IF(ISNUMBER(DATA!I2285),DATA!I2285,"n/a")</f>
        <v>7.4305999999999997E-2</v>
      </c>
      <c r="G4060" s="88">
        <f>+IF(ISNUMBER(DATA!J2285),DATA!J2285,"n/a")</f>
        <v>7163.22</v>
      </c>
      <c r="H4060" s="79">
        <f>+IF(ISNUMBER(DATA!K2285),DATA!K2285,"n/a")</f>
        <v>0.25783699999999998</v>
      </c>
      <c r="I4060" s="88">
        <f>+IF(ISNUMBER(DATA!L2285),DATA!L2285,"n/a")</f>
        <v>17421.27</v>
      </c>
      <c r="J4060" s="79">
        <f>+IF(ISNUMBER(DATA!M2285),DATA!M2285,"n/a")</f>
        <v>0.296296</v>
      </c>
      <c r="K4060" s="88">
        <f>+IF(ISNUMBER(DATA!N2285),DATA!N2285,"n/a")</f>
        <v>35699.32</v>
      </c>
      <c r="L4060" s="79">
        <f>+IF(ISNUMBER(DATA!O2285),DATA!O2285,"n/a")</f>
        <v>0.40140399999999998</v>
      </c>
      <c r="M4060" s="68"/>
      <c r="N4060" s="68"/>
      <c r="O4060" s="68"/>
      <c r="P4060" s="68"/>
      <c r="Q4060" s="68"/>
      <c r="S4060" s="72"/>
      <c r="U4060" s="72"/>
      <c r="W4060" s="72"/>
      <c r="Y4060" s="72"/>
    </row>
    <row r="4061" spans="1:25" s="71" customFormat="1" x14ac:dyDescent="0.2">
      <c r="A4061" s="68" t="s">
        <v>20</v>
      </c>
      <c r="B4061" s="68" t="s">
        <v>23</v>
      </c>
      <c r="C4061" s="68" t="s">
        <v>25</v>
      </c>
      <c r="D4061" s="68" t="s">
        <v>303</v>
      </c>
      <c r="E4061" s="88">
        <f>+IF(ISNUMBER(DATA!H2286),DATA!H2286,"n/a")</f>
        <v>3687.77</v>
      </c>
      <c r="F4061" s="79">
        <f>+IF(ISNUMBER(DATA!I2286),DATA!I2286,"n/a")</f>
        <v>1.1974689999999999</v>
      </c>
      <c r="G4061" s="88">
        <f>+IF(ISNUMBER(DATA!J2286),DATA!J2286,"n/a")</f>
        <v>12232.83</v>
      </c>
      <c r="H4061" s="79">
        <f>+IF(ISNUMBER(DATA!K2286),DATA!K2286,"n/a")</f>
        <v>1.139254</v>
      </c>
      <c r="I4061" s="88">
        <f>+IF(ISNUMBER(DATA!L2286),DATA!L2286,"n/a")</f>
        <v>24001.99</v>
      </c>
      <c r="J4061" s="79">
        <f>+IF(ISNUMBER(DATA!M2286),DATA!M2286,"n/a")</f>
        <v>0.94762500000000005</v>
      </c>
      <c r="K4061" s="88">
        <f>+IF(ISNUMBER(DATA!N2286),DATA!N2286,"n/a")</f>
        <v>41980.62</v>
      </c>
      <c r="L4061" s="79">
        <f>+IF(ISNUMBER(DATA!O2286),DATA!O2286,"n/a")</f>
        <v>0.74729299999999999</v>
      </c>
      <c r="M4061" s="68"/>
      <c r="N4061" s="68"/>
      <c r="O4061" s="68"/>
      <c r="P4061" s="68"/>
      <c r="Q4061" s="68"/>
      <c r="S4061" s="72"/>
      <c r="U4061" s="72"/>
      <c r="W4061" s="72"/>
      <c r="Y4061" s="72"/>
    </row>
    <row r="4062" spans="1:25" s="71" customFormat="1" x14ac:dyDescent="0.2">
      <c r="A4062" s="68" t="s">
        <v>20</v>
      </c>
      <c r="B4062" s="68" t="s">
        <v>23</v>
      </c>
      <c r="C4062" s="68" t="s">
        <v>25</v>
      </c>
      <c r="D4062" s="68" t="s">
        <v>304</v>
      </c>
      <c r="E4062" s="88">
        <f>+IF(ISNUMBER(DATA!H2287),DATA!H2287,"n/a")</f>
        <v>1229.1500000000001</v>
      </c>
      <c r="F4062" s="79">
        <f>+IF(ISNUMBER(DATA!I2287),DATA!I2287,"n/a")</f>
        <v>0.75766100000000003</v>
      </c>
      <c r="G4062" s="88">
        <f>+IF(ISNUMBER(DATA!J2287),DATA!J2287,"n/a")</f>
        <v>4127.46</v>
      </c>
      <c r="H4062" s="79">
        <f>+IF(ISNUMBER(DATA!K2287),DATA!K2287,"n/a")</f>
        <v>0.96577500000000005</v>
      </c>
      <c r="I4062" s="88">
        <f>+IF(ISNUMBER(DATA!L2287),DATA!L2287,"n/a")</f>
        <v>10437.870000000001</v>
      </c>
      <c r="J4062" s="79">
        <f>+IF(ISNUMBER(DATA!M2287),DATA!M2287,"n/a")</f>
        <v>1.4552700000000001</v>
      </c>
      <c r="K4062" s="88">
        <f>+IF(ISNUMBER(DATA!N2287),DATA!N2287,"n/a")</f>
        <v>18477</v>
      </c>
      <c r="L4062" s="79">
        <f>+IF(ISNUMBER(DATA!O2287),DATA!O2287,"n/a")</f>
        <v>1.2436970000000001</v>
      </c>
      <c r="M4062" s="68"/>
      <c r="N4062" s="68"/>
      <c r="O4062" s="68"/>
      <c r="P4062" s="68"/>
      <c r="Q4062" s="68"/>
      <c r="S4062" s="72"/>
      <c r="U4062" s="72"/>
      <c r="W4062" s="72"/>
      <c r="Y4062" s="72"/>
    </row>
    <row r="4063" spans="1:25" s="71" customFormat="1" x14ac:dyDescent="0.2">
      <c r="A4063" s="68" t="s">
        <v>20</v>
      </c>
      <c r="B4063" s="68" t="s">
        <v>23</v>
      </c>
      <c r="C4063" s="68" t="s">
        <v>25</v>
      </c>
      <c r="D4063" s="68" t="s">
        <v>305</v>
      </c>
      <c r="E4063" s="88">
        <f>+IF(ISNUMBER(DATA!H2288),DATA!H2288,"n/a")</f>
        <v>73</v>
      </c>
      <c r="F4063" s="79">
        <f>+IF(ISNUMBER(DATA!I2288),DATA!I2288,"n/a")</f>
        <v>-0.94549099999999997</v>
      </c>
      <c r="G4063" s="88">
        <f>+IF(ISNUMBER(DATA!J2288),DATA!J2288,"n/a")</f>
        <v>251</v>
      </c>
      <c r="H4063" s="79">
        <f>+IF(ISNUMBER(DATA!K2288),DATA!K2288,"n/a")</f>
        <v>-0.92520100000000005</v>
      </c>
      <c r="I4063" s="88">
        <f>+IF(ISNUMBER(DATA!L2288),DATA!L2288,"n/a")</f>
        <v>613</v>
      </c>
      <c r="J4063" s="79">
        <f>+IF(ISNUMBER(DATA!M2288),DATA!M2288,"n/a")</f>
        <v>-0.90527999999999997</v>
      </c>
      <c r="K4063" s="88">
        <f>+IF(ISNUMBER(DATA!N2288),DATA!N2288,"n/a")</f>
        <v>2061.4899999999998</v>
      </c>
      <c r="L4063" s="79">
        <f>+IF(ISNUMBER(DATA!O2288),DATA!O2288,"n/a")</f>
        <v>-0.71599699999999999</v>
      </c>
      <c r="M4063" s="68"/>
      <c r="N4063" s="68"/>
      <c r="O4063" s="68"/>
      <c r="P4063" s="68"/>
      <c r="Q4063" s="68"/>
      <c r="S4063" s="72"/>
      <c r="U4063" s="72"/>
      <c r="W4063" s="72"/>
      <c r="Y4063" s="72"/>
    </row>
    <row r="4064" spans="1:25" s="71" customFormat="1" x14ac:dyDescent="0.2">
      <c r="A4064" s="68" t="s">
        <v>20</v>
      </c>
      <c r="B4064" s="68" t="s">
        <v>23</v>
      </c>
      <c r="C4064" s="68" t="s">
        <v>25</v>
      </c>
      <c r="D4064" s="68" t="s">
        <v>306</v>
      </c>
      <c r="E4064" s="88">
        <f>+IF(ISNUMBER(DATA!H2289),DATA!H2289,"n/a")</f>
        <v>2850.09</v>
      </c>
      <c r="F4064" s="79">
        <f>+IF(ISNUMBER(DATA!I2289),DATA!I2289,"n/a")</f>
        <v>-0.68066899999999997</v>
      </c>
      <c r="G4064" s="88">
        <f>+IF(ISNUMBER(DATA!J2289),DATA!J2289,"n/a")</f>
        <v>13641.91</v>
      </c>
      <c r="H4064" s="79">
        <f>+IF(ISNUMBER(DATA!K2289),DATA!K2289,"n/a")</f>
        <v>-0.574214</v>
      </c>
      <c r="I4064" s="88">
        <f>+IF(ISNUMBER(DATA!L2289),DATA!L2289,"n/a")</f>
        <v>33951.800000000003</v>
      </c>
      <c r="J4064" s="79">
        <f>+IF(ISNUMBER(DATA!M2289),DATA!M2289,"n/a")</f>
        <v>-0.53740200000000005</v>
      </c>
      <c r="K4064" s="88">
        <f>+IF(ISNUMBER(DATA!N2289),DATA!N2289,"n/a")</f>
        <v>125314.6</v>
      </c>
      <c r="L4064" s="79">
        <f>+IF(ISNUMBER(DATA!O2289),DATA!O2289,"n/a")</f>
        <v>-0.18018899999999999</v>
      </c>
      <c r="M4064" s="68"/>
      <c r="N4064" s="68"/>
      <c r="O4064" s="68"/>
      <c r="P4064" s="68"/>
      <c r="Q4064" s="68"/>
      <c r="S4064" s="72"/>
      <c r="U4064" s="72"/>
      <c r="W4064" s="72"/>
      <c r="Y4064" s="72"/>
    </row>
    <row r="4065" spans="1:25" s="71" customFormat="1" x14ac:dyDescent="0.2">
      <c r="A4065" s="68" t="s">
        <v>20</v>
      </c>
      <c r="B4065" s="68" t="s">
        <v>23</v>
      </c>
      <c r="C4065" s="68" t="s">
        <v>25</v>
      </c>
      <c r="D4065" s="68" t="s">
        <v>307</v>
      </c>
      <c r="E4065" s="88">
        <f>+IF(ISNUMBER(DATA!H2290),DATA!H2290,"n/a")</f>
        <v>8626.18</v>
      </c>
      <c r="F4065" s="79">
        <f>+IF(ISNUMBER(DATA!I2290),DATA!I2290,"n/a")</f>
        <v>7.1500999999999995E-2</v>
      </c>
      <c r="G4065" s="88">
        <f>+IF(ISNUMBER(DATA!J2290),DATA!J2290,"n/a")</f>
        <v>30938.86</v>
      </c>
      <c r="H4065" s="79">
        <f>+IF(ISNUMBER(DATA!K2290),DATA!K2290,"n/a")</f>
        <v>0.128306</v>
      </c>
      <c r="I4065" s="88">
        <f>+IF(ISNUMBER(DATA!L2290),DATA!L2290,"n/a")</f>
        <v>68941.789999999994</v>
      </c>
      <c r="J4065" s="79">
        <f>+IF(ISNUMBER(DATA!M2290),DATA!M2290,"n/a")</f>
        <v>9.4891000000000003E-2</v>
      </c>
      <c r="K4065" s="88">
        <f>+IF(ISNUMBER(DATA!N2290),DATA!N2290,"n/a")</f>
        <v>138643.70000000001</v>
      </c>
      <c r="L4065" s="79">
        <f>+IF(ISNUMBER(DATA!O2290),DATA!O2290,"n/a")</f>
        <v>0.10582900000000001</v>
      </c>
      <c r="M4065" s="68"/>
      <c r="N4065" s="68"/>
      <c r="O4065" s="68"/>
      <c r="P4065" s="68"/>
      <c r="Q4065" s="68"/>
      <c r="S4065" s="72"/>
      <c r="U4065" s="72"/>
      <c r="W4065" s="72"/>
      <c r="Y4065" s="72"/>
    </row>
    <row r="4066" spans="1:25" s="71" customFormat="1" x14ac:dyDescent="0.2">
      <c r="A4066" s="68" t="s">
        <v>20</v>
      </c>
      <c r="B4066" s="68" t="s">
        <v>23</v>
      </c>
      <c r="C4066" s="68" t="s">
        <v>25</v>
      </c>
      <c r="D4066" s="68" t="s">
        <v>308</v>
      </c>
      <c r="E4066" s="88">
        <f>+IF(ISNUMBER(DATA!H2291),DATA!H2291,"n/a")</f>
        <v>1496.7</v>
      </c>
      <c r="F4066" s="79">
        <f>+IF(ISNUMBER(DATA!I2291),DATA!I2291,"n/a")</f>
        <v>4.678998</v>
      </c>
      <c r="G4066" s="88">
        <f>+IF(ISNUMBER(DATA!J2291),DATA!J2291,"n/a")</f>
        <v>5609.47</v>
      </c>
      <c r="H4066" s="79">
        <f>+IF(ISNUMBER(DATA!K2291),DATA!K2291,"n/a")</f>
        <v>15.140037</v>
      </c>
      <c r="I4066" s="88">
        <f>+IF(ISNUMBER(DATA!L2291),DATA!L2291,"n/a")</f>
        <v>12373.72</v>
      </c>
      <c r="J4066" s="79">
        <f>+IF(ISNUMBER(DATA!M2291),DATA!M2291,"n/a")</f>
        <v>18.464103999999999</v>
      </c>
      <c r="K4066" s="88">
        <f>+IF(ISNUMBER(DATA!N2291),DATA!N2291,"n/a")</f>
        <v>15868.42</v>
      </c>
      <c r="L4066" s="79">
        <f>+IF(ISNUMBER(DATA!O2291),DATA!O2291,"n/a")</f>
        <v>11.088198999999999</v>
      </c>
      <c r="M4066" s="68"/>
      <c r="N4066" s="68"/>
      <c r="O4066" s="68"/>
      <c r="P4066" s="68"/>
      <c r="Q4066" s="68"/>
      <c r="S4066" s="72"/>
      <c r="U4066" s="72"/>
      <c r="W4066" s="72"/>
      <c r="Y4066" s="72"/>
    </row>
    <row r="4067" spans="1:25" s="71" customFormat="1" x14ac:dyDescent="0.2">
      <c r="A4067" s="68" t="s">
        <v>20</v>
      </c>
      <c r="B4067" s="68" t="s">
        <v>23</v>
      </c>
      <c r="C4067" s="68" t="s">
        <v>25</v>
      </c>
      <c r="D4067" s="68" t="s">
        <v>309</v>
      </c>
      <c r="E4067" s="88">
        <f>+IF(ISNUMBER(DATA!H2292),DATA!H2292,"n/a")</f>
        <v>23</v>
      </c>
      <c r="F4067" s="79">
        <f>+IF(ISNUMBER(DATA!I2292),DATA!I2292,"n/a")</f>
        <v>-0.92995300000000003</v>
      </c>
      <c r="G4067" s="88">
        <f>+IF(ISNUMBER(DATA!J2292),DATA!J2292,"n/a")</f>
        <v>79</v>
      </c>
      <c r="H4067" s="79">
        <f>+IF(ISNUMBER(DATA!K2292),DATA!K2292,"n/a")</f>
        <v>-0.92147699999999999</v>
      </c>
      <c r="I4067" s="88">
        <f>+IF(ISNUMBER(DATA!L2292),DATA!L2292,"n/a")</f>
        <v>375</v>
      </c>
      <c r="J4067" s="79">
        <f>+IF(ISNUMBER(DATA!M2292),DATA!M2292,"n/a")</f>
        <v>-0.83813099999999996</v>
      </c>
      <c r="K4067" s="88">
        <f>+IF(ISNUMBER(DATA!N2292),DATA!N2292,"n/a")</f>
        <v>1066.4100000000001</v>
      </c>
      <c r="L4067" s="79">
        <f>+IF(ISNUMBER(DATA!O2292),DATA!O2292,"n/a")</f>
        <v>-0.71249499999999999</v>
      </c>
      <c r="M4067" s="68"/>
      <c r="N4067" s="68"/>
      <c r="O4067" s="68"/>
      <c r="P4067" s="68"/>
      <c r="Q4067" s="68"/>
      <c r="S4067" s="72"/>
      <c r="U4067" s="72"/>
      <c r="W4067" s="72"/>
      <c r="Y4067" s="72"/>
    </row>
    <row r="4068" spans="1:25" s="71" customFormat="1" x14ac:dyDescent="0.2">
      <c r="A4068" s="68" t="s">
        <v>20</v>
      </c>
      <c r="B4068" s="68" t="s">
        <v>23</v>
      </c>
      <c r="C4068" s="68" t="s">
        <v>25</v>
      </c>
      <c r="D4068" s="68" t="s">
        <v>310</v>
      </c>
      <c r="E4068" s="88">
        <f>+IF(ISNUMBER(DATA!H2293),DATA!H2293,"n/a")</f>
        <v>1757.4</v>
      </c>
      <c r="F4068" s="79">
        <f>+IF(ISNUMBER(DATA!I2293),DATA!I2293,"n/a")</f>
        <v>0.68462400000000001</v>
      </c>
      <c r="G4068" s="88">
        <f>+IF(ISNUMBER(DATA!J2293),DATA!J2293,"n/a")</f>
        <v>6109.11</v>
      </c>
      <c r="H4068" s="79">
        <f>+IF(ISNUMBER(DATA!K2293),DATA!K2293,"n/a")</f>
        <v>0.89393400000000001</v>
      </c>
      <c r="I4068" s="88">
        <f>+IF(ISNUMBER(DATA!L2293),DATA!L2293,"n/a")</f>
        <v>14092.85</v>
      </c>
      <c r="J4068" s="79">
        <f>+IF(ISNUMBER(DATA!M2293),DATA!M2293,"n/a")</f>
        <v>1.016035</v>
      </c>
      <c r="K4068" s="88">
        <f>+IF(ISNUMBER(DATA!N2293),DATA!N2293,"n/a")</f>
        <v>28785.7</v>
      </c>
      <c r="L4068" s="79">
        <f>+IF(ISNUMBER(DATA!O2293),DATA!O2293,"n/a")</f>
        <v>1.065623</v>
      </c>
      <c r="M4068" s="68"/>
      <c r="N4068" s="68"/>
      <c r="O4068" s="68"/>
      <c r="P4068" s="68"/>
      <c r="Q4068" s="68"/>
      <c r="S4068" s="72"/>
      <c r="U4068" s="72"/>
      <c r="W4068" s="72"/>
      <c r="Y4068" s="72"/>
    </row>
    <row r="4069" spans="1:25" s="71" customFormat="1" x14ac:dyDescent="0.2">
      <c r="A4069" s="68" t="s">
        <v>20</v>
      </c>
      <c r="B4069" s="68" t="s">
        <v>23</v>
      </c>
      <c r="C4069" s="68" t="s">
        <v>25</v>
      </c>
      <c r="D4069" s="68" t="s">
        <v>311</v>
      </c>
      <c r="E4069" s="88">
        <f>+IF(ISNUMBER(DATA!H2294),DATA!H2294,"n/a")</f>
        <v>1875.07</v>
      </c>
      <c r="F4069" s="79">
        <f>+IF(ISNUMBER(DATA!I2294),DATA!I2294,"n/a")</f>
        <v>-0.49536599999999997</v>
      </c>
      <c r="G4069" s="88">
        <f>+IF(ISNUMBER(DATA!J2294),DATA!J2294,"n/a")</f>
        <v>11969.27</v>
      </c>
      <c r="H4069" s="79">
        <f>+IF(ISNUMBER(DATA!K2294),DATA!K2294,"n/a")</f>
        <v>-7.6524999999999996E-2</v>
      </c>
      <c r="I4069" s="88">
        <f>+IF(ISNUMBER(DATA!L2294),DATA!L2294,"n/a")</f>
        <v>32064.59</v>
      </c>
      <c r="J4069" s="79">
        <f>+IF(ISNUMBER(DATA!M2294),DATA!M2294,"n/a")</f>
        <v>-7.4469999999999996E-3</v>
      </c>
      <c r="K4069" s="88">
        <f>+IF(ISNUMBER(DATA!N2294),DATA!N2294,"n/a")</f>
        <v>72800.77</v>
      </c>
      <c r="L4069" s="79">
        <f>+IF(ISNUMBER(DATA!O2294),DATA!O2294,"n/a")</f>
        <v>1.119E-2</v>
      </c>
      <c r="M4069" s="68"/>
      <c r="N4069" s="68"/>
      <c r="O4069" s="68"/>
      <c r="P4069" s="68"/>
      <c r="Q4069" s="68"/>
      <c r="S4069" s="72"/>
      <c r="U4069" s="72"/>
      <c r="W4069" s="72"/>
      <c r="Y4069" s="72"/>
    </row>
    <row r="4070" spans="1:25" s="71" customFormat="1" x14ac:dyDescent="0.2">
      <c r="A4070" s="68" t="s">
        <v>20</v>
      </c>
      <c r="B4070" s="68" t="s">
        <v>23</v>
      </c>
      <c r="C4070" s="68" t="s">
        <v>25</v>
      </c>
      <c r="D4070" s="68" t="s">
        <v>312</v>
      </c>
      <c r="E4070" s="88">
        <f>+IF(ISNUMBER(DATA!H2295),DATA!H2295,"n/a")</f>
        <v>13</v>
      </c>
      <c r="F4070" s="79" t="str">
        <f>+IF(ISNUMBER(DATA!I2295),DATA!I2295,"n/a")</f>
        <v>n/a</v>
      </c>
      <c r="G4070" s="88">
        <f>+IF(ISNUMBER(DATA!J2295),DATA!J2295,"n/a")</f>
        <v>13</v>
      </c>
      <c r="H4070" s="79" t="str">
        <f>+IF(ISNUMBER(DATA!K2295),DATA!K2295,"n/a")</f>
        <v>n/a</v>
      </c>
      <c r="I4070" s="88">
        <f>+IF(ISNUMBER(DATA!L2295),DATA!L2295,"n/a")</f>
        <v>16</v>
      </c>
      <c r="J4070" s="79">
        <f>+IF(ISNUMBER(DATA!M2295),DATA!M2295,"n/a")</f>
        <v>7</v>
      </c>
      <c r="K4070" s="88">
        <f>+IF(ISNUMBER(DATA!N2295),DATA!N2295,"n/a")</f>
        <v>17</v>
      </c>
      <c r="L4070" s="79">
        <f>+IF(ISNUMBER(DATA!O2295),DATA!O2295,"n/a")</f>
        <v>1.125</v>
      </c>
      <c r="M4070" s="68"/>
      <c r="N4070" s="68"/>
      <c r="O4070" s="68"/>
      <c r="P4070" s="68"/>
      <c r="Q4070" s="68"/>
      <c r="S4070" s="72"/>
      <c r="U4070" s="72"/>
      <c r="W4070" s="72"/>
      <c r="Y4070" s="72"/>
    </row>
    <row r="4071" spans="1:25" s="71" customFormat="1" x14ac:dyDescent="0.2">
      <c r="A4071" s="68" t="s">
        <v>20</v>
      </c>
      <c r="B4071" s="68" t="s">
        <v>23</v>
      </c>
      <c r="C4071" s="68" t="s">
        <v>25</v>
      </c>
      <c r="D4071" s="68" t="s">
        <v>313</v>
      </c>
      <c r="E4071" s="88">
        <f>+IF(ISNUMBER(DATA!H2296),DATA!H2296,"n/a")</f>
        <v>3140.33</v>
      </c>
      <c r="F4071" s="79">
        <f>+IF(ISNUMBER(DATA!I2296),DATA!I2296,"n/a")</f>
        <v>-0.11179500000000001</v>
      </c>
      <c r="G4071" s="88">
        <f>+IF(ISNUMBER(DATA!J2296),DATA!J2296,"n/a")</f>
        <v>11193.49</v>
      </c>
      <c r="H4071" s="79">
        <f>+IF(ISNUMBER(DATA!K2296),DATA!K2296,"n/a")</f>
        <v>-7.8560000000000005E-2</v>
      </c>
      <c r="I4071" s="88">
        <f>+IF(ISNUMBER(DATA!L2296),DATA!L2296,"n/a")</f>
        <v>25662.47</v>
      </c>
      <c r="J4071" s="79">
        <f>+IF(ISNUMBER(DATA!M2296),DATA!M2296,"n/a")</f>
        <v>-2.8063999999999999E-2</v>
      </c>
      <c r="K4071" s="88">
        <f>+IF(ISNUMBER(DATA!N2296),DATA!N2296,"n/a")</f>
        <v>58580.98</v>
      </c>
      <c r="L4071" s="79">
        <f>+IF(ISNUMBER(DATA!O2296),DATA!O2296,"n/a")</f>
        <v>4.6730000000000001E-2</v>
      </c>
      <c r="M4071" s="68"/>
      <c r="N4071" s="68"/>
      <c r="O4071" s="68"/>
      <c r="P4071" s="68"/>
      <c r="Q4071" s="68"/>
      <c r="S4071" s="72"/>
      <c r="U4071" s="72"/>
      <c r="W4071" s="72"/>
      <c r="Y4071" s="72"/>
    </row>
    <row r="4072" spans="1:25" s="71" customFormat="1" x14ac:dyDescent="0.2">
      <c r="A4072" s="68" t="s">
        <v>20</v>
      </c>
      <c r="B4072" s="68" t="s">
        <v>23</v>
      </c>
      <c r="C4072" s="68" t="s">
        <v>25</v>
      </c>
      <c r="D4072" s="68" t="s">
        <v>314</v>
      </c>
      <c r="E4072" s="88">
        <f>+IF(ISNUMBER(DATA!H2297),DATA!H2297,"n/a")</f>
        <v>3245.97</v>
      </c>
      <c r="F4072" s="79" t="str">
        <f>+IF(ISNUMBER(DATA!I2297),DATA!I2297,"n/a")</f>
        <v>n/a</v>
      </c>
      <c r="G4072" s="88">
        <f>+IF(ISNUMBER(DATA!J2297),DATA!J2297,"n/a")</f>
        <v>10944.77</v>
      </c>
      <c r="H4072" s="79" t="str">
        <f>+IF(ISNUMBER(DATA!K2297),DATA!K2297,"n/a")</f>
        <v>n/a</v>
      </c>
      <c r="I4072" s="88">
        <f>+IF(ISNUMBER(DATA!L2297),DATA!L2297,"n/a")</f>
        <v>25221.73</v>
      </c>
      <c r="J4072" s="79" t="str">
        <f>+IF(ISNUMBER(DATA!M2297),DATA!M2297,"n/a")</f>
        <v>n/a</v>
      </c>
      <c r="K4072" s="88">
        <f>+IF(ISNUMBER(DATA!N2297),DATA!N2297,"n/a")</f>
        <v>30464.99</v>
      </c>
      <c r="L4072" s="79" t="str">
        <f>+IF(ISNUMBER(DATA!O2297),DATA!O2297,"n/a")</f>
        <v>n/a</v>
      </c>
      <c r="M4072" s="68"/>
      <c r="N4072" s="68"/>
      <c r="O4072" s="68"/>
      <c r="P4072" s="68"/>
      <c r="Q4072" s="68"/>
      <c r="S4072" s="72"/>
      <c r="U4072" s="72"/>
      <c r="W4072" s="72"/>
      <c r="Y4072" s="72"/>
    </row>
    <row r="4073" spans="1:25" s="71" customFormat="1" x14ac:dyDescent="0.2">
      <c r="A4073" s="68" t="s">
        <v>20</v>
      </c>
      <c r="B4073" s="68" t="s">
        <v>23</v>
      </c>
      <c r="C4073" s="68" t="s">
        <v>25</v>
      </c>
      <c r="D4073" s="68" t="s">
        <v>315</v>
      </c>
      <c r="E4073" s="88">
        <f>+IF(ISNUMBER(DATA!H2298),DATA!H2298,"n/a")</f>
        <v>2300.4699999999998</v>
      </c>
      <c r="F4073" s="79">
        <f>+IF(ISNUMBER(DATA!I2298),DATA!I2298,"n/a")</f>
        <v>-2.5694999999999999E-2</v>
      </c>
      <c r="G4073" s="88">
        <f>+IF(ISNUMBER(DATA!J2298),DATA!J2298,"n/a")</f>
        <v>7455.13</v>
      </c>
      <c r="H4073" s="79">
        <f>+IF(ISNUMBER(DATA!K2298),DATA!K2298,"n/a")</f>
        <v>9.0678999999999996E-2</v>
      </c>
      <c r="I4073" s="88">
        <f>+IF(ISNUMBER(DATA!L2298),DATA!L2298,"n/a")</f>
        <v>17298.52</v>
      </c>
      <c r="J4073" s="79">
        <f>+IF(ISNUMBER(DATA!M2298),DATA!M2298,"n/a")</f>
        <v>0.15684000000000001</v>
      </c>
      <c r="K4073" s="88">
        <f>+IF(ISNUMBER(DATA!N2298),DATA!N2298,"n/a")</f>
        <v>40317.53</v>
      </c>
      <c r="L4073" s="79">
        <f>+IF(ISNUMBER(DATA!O2298),DATA!O2298,"n/a")</f>
        <v>0.32355499999999998</v>
      </c>
      <c r="M4073" s="68"/>
      <c r="N4073" s="68"/>
      <c r="O4073" s="68"/>
      <c r="P4073" s="68"/>
      <c r="Q4073" s="68"/>
      <c r="S4073" s="72"/>
      <c r="U4073" s="72"/>
      <c r="W4073" s="72"/>
      <c r="Y4073" s="72"/>
    </row>
    <row r="4074" spans="1:25" s="71" customFormat="1" x14ac:dyDescent="0.2">
      <c r="A4074" s="68" t="s">
        <v>20</v>
      </c>
      <c r="B4074" s="68" t="s">
        <v>23</v>
      </c>
      <c r="C4074" s="68" t="s">
        <v>25</v>
      </c>
      <c r="D4074" s="68" t="s">
        <v>316</v>
      </c>
      <c r="E4074" s="88">
        <f>+IF(ISNUMBER(DATA!H2299),DATA!H2299,"n/a")</f>
        <v>2407.29</v>
      </c>
      <c r="F4074" s="79">
        <f>+IF(ISNUMBER(DATA!I2299),DATA!I2299,"n/a")</f>
        <v>3.1254999999999998E-2</v>
      </c>
      <c r="G4074" s="88">
        <f>+IF(ISNUMBER(DATA!J2299),DATA!J2299,"n/a")</f>
        <v>8269.6200000000008</v>
      </c>
      <c r="H4074" s="79">
        <f>+IF(ISNUMBER(DATA!K2299),DATA!K2299,"n/a")</f>
        <v>0.14898900000000001</v>
      </c>
      <c r="I4074" s="88">
        <f>+IF(ISNUMBER(DATA!L2299),DATA!L2299,"n/a")</f>
        <v>18520.560000000001</v>
      </c>
      <c r="J4074" s="79">
        <f>+IF(ISNUMBER(DATA!M2299),DATA!M2299,"n/a")</f>
        <v>0.108351</v>
      </c>
      <c r="K4074" s="88">
        <f>+IF(ISNUMBER(DATA!N2299),DATA!N2299,"n/a")</f>
        <v>43324.4</v>
      </c>
      <c r="L4074" s="79">
        <f>+IF(ISNUMBER(DATA!O2299),DATA!O2299,"n/a")</f>
        <v>0.34616999999999998</v>
      </c>
      <c r="M4074" s="68"/>
      <c r="N4074" s="68"/>
      <c r="O4074" s="68"/>
      <c r="P4074" s="68"/>
      <c r="Q4074" s="68"/>
      <c r="S4074" s="72"/>
      <c r="U4074" s="72"/>
      <c r="W4074" s="72"/>
      <c r="Y4074" s="72"/>
    </row>
    <row r="4075" spans="1:25" s="71" customFormat="1" x14ac:dyDescent="0.2">
      <c r="A4075" s="68" t="s">
        <v>20</v>
      </c>
      <c r="B4075" s="68" t="s">
        <v>23</v>
      </c>
      <c r="C4075" s="68" t="s">
        <v>25</v>
      </c>
      <c r="D4075" s="68" t="s">
        <v>317</v>
      </c>
      <c r="E4075" s="88">
        <f>+IF(ISNUMBER(DATA!H2300),DATA!H2300,"n/a")</f>
        <v>3229</v>
      </c>
      <c r="F4075" s="79">
        <f>+IF(ISNUMBER(DATA!I2300),DATA!I2300,"n/a")</f>
        <v>0.39782299999999998</v>
      </c>
      <c r="G4075" s="88">
        <f>+IF(ISNUMBER(DATA!J2300),DATA!J2300,"n/a")</f>
        <v>11119.37</v>
      </c>
      <c r="H4075" s="79">
        <f>+IF(ISNUMBER(DATA!K2300),DATA!K2300,"n/a")</f>
        <v>0.92057999999999995</v>
      </c>
      <c r="I4075" s="88">
        <f>+IF(ISNUMBER(DATA!L2300),DATA!L2300,"n/a")</f>
        <v>26987.439999999999</v>
      </c>
      <c r="J4075" s="79">
        <f>+IF(ISNUMBER(DATA!M2300),DATA!M2300,"n/a")</f>
        <v>1.181886</v>
      </c>
      <c r="K4075" s="88">
        <f>+IF(ISNUMBER(DATA!N2300),DATA!N2300,"n/a")</f>
        <v>59279.35</v>
      </c>
      <c r="L4075" s="79">
        <f>+IF(ISNUMBER(DATA!O2300),DATA!O2300,"n/a")</f>
        <v>1.5207250000000001</v>
      </c>
      <c r="M4075" s="68"/>
      <c r="N4075" s="68"/>
      <c r="O4075" s="68"/>
      <c r="P4075" s="68"/>
      <c r="Q4075" s="68"/>
      <c r="S4075" s="72"/>
      <c r="U4075" s="72"/>
      <c r="W4075" s="72"/>
      <c r="Y4075" s="72"/>
    </row>
    <row r="4076" spans="1:25" s="71" customFormat="1" x14ac:dyDescent="0.2">
      <c r="A4076" s="68" t="s">
        <v>20</v>
      </c>
      <c r="B4076" s="68" t="s">
        <v>23</v>
      </c>
      <c r="C4076" s="68" t="s">
        <v>25</v>
      </c>
      <c r="D4076" s="68" t="s">
        <v>318</v>
      </c>
      <c r="E4076" s="88">
        <f>+IF(ISNUMBER(DATA!H2301),DATA!H2301,"n/a")</f>
        <v>805.71</v>
      </c>
      <c r="F4076" s="79">
        <f>+IF(ISNUMBER(DATA!I2301),DATA!I2301,"n/a")</f>
        <v>0.36221599999999998</v>
      </c>
      <c r="G4076" s="88">
        <f>+IF(ISNUMBER(DATA!J2301),DATA!J2301,"n/a")</f>
        <v>2704.48</v>
      </c>
      <c r="H4076" s="79">
        <f>+IF(ISNUMBER(DATA!K2301),DATA!K2301,"n/a")</f>
        <v>0.292958</v>
      </c>
      <c r="I4076" s="88">
        <f>+IF(ISNUMBER(DATA!L2301),DATA!L2301,"n/a")</f>
        <v>5366.47</v>
      </c>
      <c r="J4076" s="79">
        <f>+IF(ISNUMBER(DATA!M2301),DATA!M2301,"n/a")</f>
        <v>1.5158E-2</v>
      </c>
      <c r="K4076" s="88">
        <f>+IF(ISNUMBER(DATA!N2301),DATA!N2301,"n/a")</f>
        <v>10310.86</v>
      </c>
      <c r="L4076" s="79">
        <f>+IF(ISNUMBER(DATA!O2301),DATA!O2301,"n/a")</f>
        <v>-0.10334500000000001</v>
      </c>
      <c r="M4076" s="68"/>
      <c r="N4076" s="68"/>
      <c r="O4076" s="68"/>
      <c r="P4076" s="68"/>
      <c r="Q4076" s="68"/>
      <c r="S4076" s="72"/>
      <c r="U4076" s="72"/>
      <c r="W4076" s="72"/>
      <c r="Y4076" s="72"/>
    </row>
    <row r="4077" spans="1:25" s="71" customFormat="1" x14ac:dyDescent="0.2">
      <c r="A4077" s="68" t="s">
        <v>20</v>
      </c>
      <c r="B4077" s="68" t="s">
        <v>23</v>
      </c>
      <c r="C4077" s="68" t="s">
        <v>25</v>
      </c>
      <c r="D4077" s="68" t="s">
        <v>319</v>
      </c>
      <c r="E4077" s="88">
        <f>+IF(ISNUMBER(DATA!H2302),DATA!H2302,"n/a")</f>
        <v>614.85</v>
      </c>
      <c r="F4077" s="79">
        <f>+IF(ISNUMBER(DATA!I2302),DATA!I2302,"n/a")</f>
        <v>2.0471309999999998</v>
      </c>
      <c r="G4077" s="88">
        <f>+IF(ISNUMBER(DATA!J2302),DATA!J2302,"n/a")</f>
        <v>2215.96</v>
      </c>
      <c r="H4077" s="79">
        <f>+IF(ISNUMBER(DATA!K2302),DATA!K2302,"n/a")</f>
        <v>2.0511520000000001</v>
      </c>
      <c r="I4077" s="88">
        <f>+IF(ISNUMBER(DATA!L2302),DATA!L2302,"n/a")</f>
        <v>4551.38</v>
      </c>
      <c r="J4077" s="79">
        <f>+IF(ISNUMBER(DATA!M2302),DATA!M2302,"n/a")</f>
        <v>2.2595070000000002</v>
      </c>
      <c r="K4077" s="88">
        <f>+IF(ISNUMBER(DATA!N2302),DATA!N2302,"n/a")</f>
        <v>7531.68</v>
      </c>
      <c r="L4077" s="79">
        <f>+IF(ISNUMBER(DATA!O2302),DATA!O2302,"n/a")</f>
        <v>1.724024</v>
      </c>
      <c r="M4077" s="68"/>
      <c r="N4077" s="68"/>
      <c r="O4077" s="68"/>
      <c r="P4077" s="68"/>
      <c r="Q4077" s="68"/>
      <c r="S4077" s="72"/>
      <c r="U4077" s="72"/>
      <c r="W4077" s="72"/>
      <c r="Y4077" s="72"/>
    </row>
    <row r="4078" spans="1:25" s="71" customFormat="1" x14ac:dyDescent="0.2">
      <c r="A4078" s="68" t="s">
        <v>20</v>
      </c>
      <c r="B4078" s="68" t="s">
        <v>23</v>
      </c>
      <c r="C4078" s="68" t="s">
        <v>25</v>
      </c>
      <c r="D4078" s="68" t="s">
        <v>320</v>
      </c>
      <c r="E4078" s="88">
        <f>+IF(ISNUMBER(DATA!H2303),DATA!H2303,"n/a")</f>
        <v>1400.61</v>
      </c>
      <c r="F4078" s="79">
        <f>+IF(ISNUMBER(DATA!I2303),DATA!I2303,"n/a")</f>
        <v>0.57774300000000001</v>
      </c>
      <c r="G4078" s="88">
        <f>+IF(ISNUMBER(DATA!J2303),DATA!J2303,"n/a")</f>
        <v>4046.99</v>
      </c>
      <c r="H4078" s="79">
        <f>+IF(ISNUMBER(DATA!K2303),DATA!K2303,"n/a")</f>
        <v>0.30998500000000001</v>
      </c>
      <c r="I4078" s="88">
        <f>+IF(ISNUMBER(DATA!L2303),DATA!L2303,"n/a")</f>
        <v>8676.75</v>
      </c>
      <c r="J4078" s="79">
        <f>+IF(ISNUMBER(DATA!M2303),DATA!M2303,"n/a")</f>
        <v>0.18366299999999999</v>
      </c>
      <c r="K4078" s="88">
        <f>+IF(ISNUMBER(DATA!N2303),DATA!N2303,"n/a")</f>
        <v>21312.080000000002</v>
      </c>
      <c r="L4078" s="79">
        <f>+IF(ISNUMBER(DATA!O2303),DATA!O2303,"n/a")</f>
        <v>0.56602799999999998</v>
      </c>
      <c r="M4078" s="68"/>
      <c r="N4078" s="68"/>
      <c r="O4078" s="68"/>
      <c r="P4078" s="68"/>
      <c r="Q4078" s="68"/>
      <c r="S4078" s="72"/>
      <c r="U4078" s="72"/>
      <c r="W4078" s="72"/>
      <c r="Y4078" s="72"/>
    </row>
    <row r="4079" spans="1:25" s="71" customFormat="1" x14ac:dyDescent="0.2">
      <c r="A4079" s="68" t="s">
        <v>20</v>
      </c>
      <c r="B4079" s="68" t="s">
        <v>23</v>
      </c>
      <c r="C4079" s="68" t="s">
        <v>25</v>
      </c>
      <c r="D4079" s="68" t="s">
        <v>321</v>
      </c>
      <c r="E4079" s="88">
        <f>+IF(ISNUMBER(DATA!H2304),DATA!H2304,"n/a")</f>
        <v>1707.77</v>
      </c>
      <c r="F4079" s="79">
        <f>+IF(ISNUMBER(DATA!I2304),DATA!I2304,"n/a")</f>
        <v>0.27459800000000001</v>
      </c>
      <c r="G4079" s="88">
        <f>+IF(ISNUMBER(DATA!J2304),DATA!J2304,"n/a")</f>
        <v>5477.51</v>
      </c>
      <c r="H4079" s="79">
        <f>+IF(ISNUMBER(DATA!K2304),DATA!K2304,"n/a")</f>
        <v>0.27052100000000001</v>
      </c>
      <c r="I4079" s="88">
        <f>+IF(ISNUMBER(DATA!L2304),DATA!L2304,"n/a")</f>
        <v>11422.38</v>
      </c>
      <c r="J4079" s="79">
        <f>+IF(ISNUMBER(DATA!M2304),DATA!M2304,"n/a")</f>
        <v>2.8049999999999999E-2</v>
      </c>
      <c r="K4079" s="88">
        <f>+IF(ISNUMBER(DATA!N2304),DATA!N2304,"n/a")</f>
        <v>21569.86</v>
      </c>
      <c r="L4079" s="79">
        <f>+IF(ISNUMBER(DATA!O2304),DATA!O2304,"n/a")</f>
        <v>-9.5116999999999993E-2</v>
      </c>
      <c r="M4079" s="68"/>
      <c r="N4079" s="68"/>
      <c r="O4079" s="68"/>
      <c r="P4079" s="68"/>
      <c r="Q4079" s="68"/>
      <c r="S4079" s="72"/>
      <c r="U4079" s="72"/>
      <c r="W4079" s="72"/>
      <c r="Y4079" s="72"/>
    </row>
    <row r="4080" spans="1:25" s="71" customFormat="1" x14ac:dyDescent="0.2">
      <c r="A4080" s="68" t="s">
        <v>20</v>
      </c>
      <c r="B4080" s="68" t="s">
        <v>23</v>
      </c>
      <c r="C4080" s="68" t="s">
        <v>25</v>
      </c>
      <c r="D4080" s="68" t="s">
        <v>322</v>
      </c>
      <c r="E4080" s="88">
        <f>+IF(ISNUMBER(DATA!H2305),DATA!H2305,"n/a")</f>
        <v>2817.18</v>
      </c>
      <c r="F4080" s="79" t="str">
        <f>+IF(ISNUMBER(DATA!I2305),DATA!I2305,"n/a")</f>
        <v>n/a</v>
      </c>
      <c r="G4080" s="88">
        <f>+IF(ISNUMBER(DATA!J2305),DATA!J2305,"n/a")</f>
        <v>9751.09</v>
      </c>
      <c r="H4080" s="79" t="str">
        <f>+IF(ISNUMBER(DATA!K2305),DATA!K2305,"n/a")</f>
        <v>n/a</v>
      </c>
      <c r="I4080" s="88">
        <f>+IF(ISNUMBER(DATA!L2305),DATA!L2305,"n/a")</f>
        <v>21102.55</v>
      </c>
      <c r="J4080" s="79" t="str">
        <f>+IF(ISNUMBER(DATA!M2305),DATA!M2305,"n/a")</f>
        <v>n/a</v>
      </c>
      <c r="K4080" s="88">
        <f>+IF(ISNUMBER(DATA!N2305),DATA!N2305,"n/a")</f>
        <v>23478.11</v>
      </c>
      <c r="L4080" s="79" t="str">
        <f>+IF(ISNUMBER(DATA!O2305),DATA!O2305,"n/a")</f>
        <v>n/a</v>
      </c>
      <c r="M4080" s="68"/>
      <c r="N4080" s="68"/>
      <c r="O4080" s="68"/>
      <c r="P4080" s="68"/>
      <c r="Q4080" s="68"/>
      <c r="S4080" s="72"/>
      <c r="U4080" s="72"/>
      <c r="W4080" s="72"/>
      <c r="Y4080" s="72"/>
    </row>
    <row r="4081" spans="1:25" s="71" customFormat="1" x14ac:dyDescent="0.2">
      <c r="A4081" s="68" t="s">
        <v>20</v>
      </c>
      <c r="B4081" s="68" t="s">
        <v>23</v>
      </c>
      <c r="C4081" s="68" t="s">
        <v>25</v>
      </c>
      <c r="D4081" s="68" t="s">
        <v>323</v>
      </c>
      <c r="E4081" s="88">
        <f>+IF(ISNUMBER(DATA!H2306),DATA!H2306,"n/a")</f>
        <v>2151.19</v>
      </c>
      <c r="F4081" s="79">
        <f>+IF(ISNUMBER(DATA!I2306),DATA!I2306,"n/a")</f>
        <v>2.900404</v>
      </c>
      <c r="G4081" s="88">
        <f>+IF(ISNUMBER(DATA!J2306),DATA!J2306,"n/a")</f>
        <v>6262.25</v>
      </c>
      <c r="H4081" s="79">
        <f>+IF(ISNUMBER(DATA!K2306),DATA!K2306,"n/a")</f>
        <v>2.4414769999999999</v>
      </c>
      <c r="I4081" s="88">
        <f>+IF(ISNUMBER(DATA!L2306),DATA!L2306,"n/a")</f>
        <v>13067.7</v>
      </c>
      <c r="J4081" s="79">
        <f>+IF(ISNUMBER(DATA!M2306),DATA!M2306,"n/a")</f>
        <v>2.2784490000000002</v>
      </c>
      <c r="K4081" s="88">
        <f>+IF(ISNUMBER(DATA!N2306),DATA!N2306,"n/a")</f>
        <v>21295.65</v>
      </c>
      <c r="L4081" s="79">
        <f>+IF(ISNUMBER(DATA!O2306),DATA!O2306,"n/a")</f>
        <v>1.5798239999999999</v>
      </c>
      <c r="M4081" s="68"/>
      <c r="N4081" s="68"/>
      <c r="O4081" s="68"/>
      <c r="P4081" s="68"/>
      <c r="Q4081" s="68"/>
      <c r="S4081" s="72"/>
      <c r="U4081" s="72"/>
      <c r="W4081" s="72"/>
      <c r="Y4081" s="72"/>
    </row>
    <row r="4082" spans="1:25" s="71" customFormat="1" x14ac:dyDescent="0.2">
      <c r="A4082" s="68" t="s">
        <v>20</v>
      </c>
      <c r="B4082" s="68" t="s">
        <v>23</v>
      </c>
      <c r="C4082" s="68" t="s">
        <v>25</v>
      </c>
      <c r="D4082" s="68" t="s">
        <v>324</v>
      </c>
      <c r="E4082" s="88">
        <f>+IF(ISNUMBER(DATA!H2307),DATA!H2307,"n/a")</f>
        <v>1626.82</v>
      </c>
      <c r="F4082" s="79">
        <f>+IF(ISNUMBER(DATA!I2307),DATA!I2307,"n/a")</f>
        <v>1.9132E-2</v>
      </c>
      <c r="G4082" s="88">
        <f>+IF(ISNUMBER(DATA!J2307),DATA!J2307,"n/a")</f>
        <v>5578.76</v>
      </c>
      <c r="H4082" s="79">
        <f>+IF(ISNUMBER(DATA!K2307),DATA!K2307,"n/a")</f>
        <v>0.123178</v>
      </c>
      <c r="I4082" s="88">
        <f>+IF(ISNUMBER(DATA!L2307),DATA!L2307,"n/a")</f>
        <v>13408.85</v>
      </c>
      <c r="J4082" s="79">
        <f>+IF(ISNUMBER(DATA!M2307),DATA!M2307,"n/a")</f>
        <v>0.25478000000000001</v>
      </c>
      <c r="K4082" s="88">
        <f>+IF(ISNUMBER(DATA!N2307),DATA!N2307,"n/a")</f>
        <v>28471.78</v>
      </c>
      <c r="L4082" s="79">
        <f>+IF(ISNUMBER(DATA!O2307),DATA!O2307,"n/a")</f>
        <v>0.20275799999999999</v>
      </c>
      <c r="M4082" s="68"/>
      <c r="N4082" s="68"/>
      <c r="O4082" s="68"/>
      <c r="P4082" s="68"/>
      <c r="Q4082" s="68"/>
      <c r="S4082" s="72"/>
      <c r="U4082" s="72"/>
      <c r="W4082" s="72"/>
      <c r="Y4082" s="72"/>
    </row>
    <row r="4083" spans="1:25" s="71" customFormat="1" x14ac:dyDescent="0.2">
      <c r="A4083" s="68" t="s">
        <v>20</v>
      </c>
      <c r="B4083" s="68" t="s">
        <v>23</v>
      </c>
      <c r="C4083" s="68" t="s">
        <v>25</v>
      </c>
      <c r="D4083" s="68" t="s">
        <v>325</v>
      </c>
      <c r="E4083" s="88">
        <f>+IF(ISNUMBER(DATA!H2308),DATA!H2308,"n/a")</f>
        <v>1019.09</v>
      </c>
      <c r="F4083" s="79">
        <f>+IF(ISNUMBER(DATA!I2308),DATA!I2308,"n/a")</f>
        <v>-0.30621300000000001</v>
      </c>
      <c r="G4083" s="88">
        <f>+IF(ISNUMBER(DATA!J2308),DATA!J2308,"n/a")</f>
        <v>3226.08</v>
      </c>
      <c r="H4083" s="79">
        <f>+IF(ISNUMBER(DATA!K2308),DATA!K2308,"n/a")</f>
        <v>-0.31682500000000002</v>
      </c>
      <c r="I4083" s="88">
        <f>+IF(ISNUMBER(DATA!L2308),DATA!L2308,"n/a")</f>
        <v>7071.97</v>
      </c>
      <c r="J4083" s="79">
        <f>+IF(ISNUMBER(DATA!M2308),DATA!M2308,"n/a")</f>
        <v>-0.32705899999999999</v>
      </c>
      <c r="K4083" s="88">
        <f>+IF(ISNUMBER(DATA!N2308),DATA!N2308,"n/a")</f>
        <v>16238.2</v>
      </c>
      <c r="L4083" s="79">
        <f>+IF(ISNUMBER(DATA!O2308),DATA!O2308,"n/a")</f>
        <v>-0.23175399999999999</v>
      </c>
      <c r="M4083" s="68"/>
      <c r="N4083" s="68"/>
      <c r="O4083" s="68"/>
      <c r="P4083" s="68"/>
      <c r="Q4083" s="68"/>
      <c r="S4083" s="72"/>
      <c r="U4083" s="72"/>
      <c r="W4083" s="72"/>
      <c r="Y4083" s="72"/>
    </row>
    <row r="4084" spans="1:25" s="71" customFormat="1" x14ac:dyDescent="0.2">
      <c r="A4084" s="68" t="s">
        <v>20</v>
      </c>
      <c r="B4084" s="68" t="s">
        <v>23</v>
      </c>
      <c r="C4084" s="68" t="s">
        <v>25</v>
      </c>
      <c r="D4084" s="68" t="s">
        <v>351</v>
      </c>
      <c r="E4084" s="88">
        <f>+IF(ISNUMBER(DATA!H2309),DATA!H2309,"n/a")</f>
        <v>764.25</v>
      </c>
      <c r="F4084" s="79">
        <f>+IF(ISNUMBER(DATA!I2309),DATA!I2309,"n/a")</f>
        <v>0.96900600000000003</v>
      </c>
      <c r="G4084" s="88">
        <f>+IF(ISNUMBER(DATA!J2309),DATA!J2309,"n/a")</f>
        <v>2531.0300000000002</v>
      </c>
      <c r="H4084" s="79">
        <f>+IF(ISNUMBER(DATA!K2309),DATA!K2309,"n/a")</f>
        <v>4.3329750000000002</v>
      </c>
      <c r="I4084" s="88">
        <f>+IF(ISNUMBER(DATA!L2309),DATA!L2309,"n/a")</f>
        <v>6131.17</v>
      </c>
      <c r="J4084" s="79">
        <f>+IF(ISNUMBER(DATA!M2309),DATA!M2309,"n/a")</f>
        <v>6.9505809999999997</v>
      </c>
      <c r="K4084" s="88">
        <f>+IF(ISNUMBER(DATA!N2309),DATA!N2309,"n/a")</f>
        <v>13470.79</v>
      </c>
      <c r="L4084" s="79">
        <f>+IF(ISNUMBER(DATA!O2309),DATA!O2309,"n/a")</f>
        <v>6.8884499999999997</v>
      </c>
      <c r="M4084" s="68"/>
      <c r="N4084" s="68"/>
      <c r="O4084" s="68"/>
      <c r="P4084" s="68"/>
      <c r="Q4084" s="68"/>
      <c r="S4084" s="72"/>
      <c r="U4084" s="72"/>
      <c r="W4084" s="72"/>
      <c r="Y4084" s="72"/>
    </row>
    <row r="4085" spans="1:25" s="71" customFormat="1" x14ac:dyDescent="0.2">
      <c r="A4085" s="68" t="s">
        <v>20</v>
      </c>
      <c r="B4085" s="68" t="s">
        <v>23</v>
      </c>
      <c r="C4085" s="68" t="s">
        <v>25</v>
      </c>
      <c r="D4085" s="68" t="s">
        <v>352</v>
      </c>
      <c r="E4085" s="88">
        <f>+IF(ISNUMBER(DATA!H2310),DATA!H2310,"n/a")</f>
        <v>156.78</v>
      </c>
      <c r="F4085" s="79">
        <f>+IF(ISNUMBER(DATA!I2310),DATA!I2310,"n/a")</f>
        <v>3.355</v>
      </c>
      <c r="G4085" s="88">
        <f>+IF(ISNUMBER(DATA!J2310),DATA!J2310,"n/a")</f>
        <v>342.95</v>
      </c>
      <c r="H4085" s="79">
        <f>+IF(ISNUMBER(DATA!K2310),DATA!K2310,"n/a")</f>
        <v>1.834298</v>
      </c>
      <c r="I4085" s="88">
        <f>+IF(ISNUMBER(DATA!L2310),DATA!L2310,"n/a")</f>
        <v>770.04</v>
      </c>
      <c r="J4085" s="79">
        <f>+IF(ISNUMBER(DATA!M2310),DATA!M2310,"n/a")</f>
        <v>1.615092</v>
      </c>
      <c r="K4085" s="88">
        <f>+IF(ISNUMBER(DATA!N2310),DATA!N2310,"n/a")</f>
        <v>1275.5</v>
      </c>
      <c r="L4085" s="79">
        <f>+IF(ISNUMBER(DATA!O2310),DATA!O2310,"n/a")</f>
        <v>1.2517039999999999</v>
      </c>
      <c r="M4085" s="68"/>
      <c r="N4085" s="68"/>
      <c r="O4085" s="68"/>
      <c r="P4085" s="68"/>
      <c r="Q4085" s="68"/>
      <c r="S4085" s="72"/>
      <c r="U4085" s="72"/>
      <c r="W4085" s="72"/>
      <c r="Y4085" s="72"/>
    </row>
    <row r="4086" spans="1:25" x14ac:dyDescent="0.2">
      <c r="E4086" s="102"/>
      <c r="F4086" s="104"/>
      <c r="G4086" s="102"/>
      <c r="H4086" s="104"/>
      <c r="I4086" s="102"/>
      <c r="J4086" s="104"/>
      <c r="K4086" s="102"/>
      <c r="L4086" s="104"/>
    </row>
    <row r="4087" spans="1:25" s="71" customFormat="1" x14ac:dyDescent="0.2">
      <c r="A4087" s="68" t="s">
        <v>20</v>
      </c>
      <c r="B4087" s="68" t="s">
        <v>23</v>
      </c>
      <c r="C4087" s="68" t="s">
        <v>10</v>
      </c>
      <c r="D4087" s="68" t="s">
        <v>278</v>
      </c>
      <c r="E4087" s="89">
        <f>+IF(ISNUMBER(DATA!H2320),DATA!H2320,"n/a")</f>
        <v>14.102741999999999</v>
      </c>
      <c r="F4087" s="79">
        <f>+IF(ISNUMBER(DATA!I2320),DATA!I2320,"n/a")</f>
        <v>1.3776E-2</v>
      </c>
      <c r="G4087" s="89">
        <f>+IF(ISNUMBER(DATA!J2320),DATA!J2320,"n/a")</f>
        <v>13.854378000000001</v>
      </c>
      <c r="H4087" s="79">
        <f>+IF(ISNUMBER(DATA!K2320),DATA!K2320,"n/a")</f>
        <v>-5.5430000000000002E-3</v>
      </c>
      <c r="I4087" s="89">
        <f>+IF(ISNUMBER(DATA!L2320),DATA!L2320,"n/a")</f>
        <v>13.897648999999999</v>
      </c>
      <c r="J4087" s="79">
        <f>+IF(ISNUMBER(DATA!M2320),DATA!M2320,"n/a")</f>
        <v>-3.6600000000000001E-4</v>
      </c>
      <c r="K4087" s="89">
        <f>+IF(ISNUMBER(DATA!N2320),DATA!N2320,"n/a")</f>
        <v>13.997327</v>
      </c>
      <c r="L4087" s="79">
        <f>+IF(ISNUMBER(DATA!O2320),DATA!O2320,"n/a")</f>
        <v>6.3559999999999997E-3</v>
      </c>
      <c r="M4087" s="68"/>
      <c r="N4087" s="68"/>
      <c r="O4087" s="68"/>
      <c r="P4087" s="68"/>
      <c r="Q4087" s="68"/>
      <c r="S4087" s="72"/>
      <c r="U4087" s="72"/>
      <c r="W4087" s="72"/>
      <c r="Y4087" s="72"/>
    </row>
    <row r="4088" spans="1:25" s="71" customFormat="1" x14ac:dyDescent="0.2">
      <c r="A4088" s="68" t="s">
        <v>20</v>
      </c>
      <c r="B4088" s="68" t="s">
        <v>23</v>
      </c>
      <c r="C4088" s="68" t="s">
        <v>10</v>
      </c>
      <c r="D4088" s="68" t="s">
        <v>279</v>
      </c>
      <c r="E4088" s="89">
        <f>+IF(ISNUMBER(DATA!H2321),DATA!H2321,"n/a")</f>
        <v>13.103875</v>
      </c>
      <c r="F4088" s="79">
        <f>+IF(ISNUMBER(DATA!I2321),DATA!I2321,"n/a")</f>
        <v>1.7110000000000001E-3</v>
      </c>
      <c r="G4088" s="89">
        <f>+IF(ISNUMBER(DATA!J2321),DATA!J2321,"n/a")</f>
        <v>13.068004999999999</v>
      </c>
      <c r="H4088" s="79">
        <f>+IF(ISNUMBER(DATA!K2321),DATA!K2321,"n/a")</f>
        <v>2.9999000000000001E-2</v>
      </c>
      <c r="I4088" s="89">
        <f>+IF(ISNUMBER(DATA!L2321),DATA!L2321,"n/a")</f>
        <v>13.026866</v>
      </c>
      <c r="J4088" s="79">
        <f>+IF(ISNUMBER(DATA!M2321),DATA!M2321,"n/a")</f>
        <v>6.1317000000000003E-2</v>
      </c>
      <c r="K4088" s="89">
        <f>+IF(ISNUMBER(DATA!N2321),DATA!N2321,"n/a")</f>
        <v>12.681988</v>
      </c>
      <c r="L4088" s="79">
        <f>+IF(ISNUMBER(DATA!O2321),DATA!O2321,"n/a")</f>
        <v>3.4063000000000003E-2</v>
      </c>
      <c r="M4088" s="68"/>
      <c r="N4088" s="68"/>
      <c r="O4088" s="68"/>
      <c r="P4088" s="68"/>
      <c r="Q4088" s="68"/>
      <c r="S4088" s="72"/>
      <c r="U4088" s="72"/>
      <c r="W4088" s="72"/>
      <c r="Y4088" s="72"/>
    </row>
    <row r="4089" spans="1:25" s="71" customFormat="1" x14ac:dyDescent="0.2">
      <c r="A4089" s="68" t="s">
        <v>20</v>
      </c>
      <c r="B4089" s="68" t="s">
        <v>23</v>
      </c>
      <c r="C4089" s="68" t="s">
        <v>10</v>
      </c>
      <c r="D4089" s="68" t="s">
        <v>280</v>
      </c>
      <c r="E4089" s="89">
        <f>+IF(ISNUMBER(DATA!H2322),DATA!H2322,"n/a")</f>
        <v>13.505822</v>
      </c>
      <c r="F4089" s="79">
        <f>+IF(ISNUMBER(DATA!I2322),DATA!I2322,"n/a")</f>
        <v>6.1322000000000002E-2</v>
      </c>
      <c r="G4089" s="89">
        <f>+IF(ISNUMBER(DATA!J2322),DATA!J2322,"n/a")</f>
        <v>12.947995000000001</v>
      </c>
      <c r="H4089" s="79">
        <f>+IF(ISNUMBER(DATA!K2322),DATA!K2322,"n/a")</f>
        <v>2.0715000000000001E-2</v>
      </c>
      <c r="I4089" s="89">
        <f>+IF(ISNUMBER(DATA!L2322),DATA!L2322,"n/a")</f>
        <v>12.807115</v>
      </c>
      <c r="J4089" s="79">
        <f>+IF(ISNUMBER(DATA!M2322),DATA!M2322,"n/a")</f>
        <v>-1.8309999999999999E-3</v>
      </c>
      <c r="K4089" s="89">
        <f>+IF(ISNUMBER(DATA!N2322),DATA!N2322,"n/a")</f>
        <v>12.799089</v>
      </c>
      <c r="L4089" s="79">
        <f>+IF(ISNUMBER(DATA!O2322),DATA!O2322,"n/a")</f>
        <v>-8.8229999999999992E-3</v>
      </c>
      <c r="M4089" s="68"/>
      <c r="N4089" s="68"/>
      <c r="O4089" s="68"/>
      <c r="P4089" s="68"/>
      <c r="Q4089" s="68"/>
      <c r="S4089" s="72"/>
      <c r="U4089" s="72"/>
      <c r="W4089" s="72"/>
      <c r="Y4089" s="72"/>
    </row>
    <row r="4090" spans="1:25" s="71" customFormat="1" x14ac:dyDescent="0.2">
      <c r="A4090" s="68" t="s">
        <v>20</v>
      </c>
      <c r="B4090" s="68" t="s">
        <v>23</v>
      </c>
      <c r="C4090" s="68" t="s">
        <v>10</v>
      </c>
      <c r="D4090" s="68" t="s">
        <v>281</v>
      </c>
      <c r="E4090" s="89">
        <f>+IF(ISNUMBER(DATA!H2323),DATA!H2323,"n/a")</f>
        <v>13.022202</v>
      </c>
      <c r="F4090" s="79">
        <f>+IF(ISNUMBER(DATA!I2323),DATA!I2323,"n/a")</f>
        <v>-0.13303999999999999</v>
      </c>
      <c r="G4090" s="89">
        <f>+IF(ISNUMBER(DATA!J2323),DATA!J2323,"n/a")</f>
        <v>13.107704</v>
      </c>
      <c r="H4090" s="79">
        <f>+IF(ISNUMBER(DATA!K2323),DATA!K2323,"n/a")</f>
        <v>-0.13322700000000001</v>
      </c>
      <c r="I4090" s="89">
        <f>+IF(ISNUMBER(DATA!L2323),DATA!L2323,"n/a")</f>
        <v>13.029576</v>
      </c>
      <c r="J4090" s="79">
        <f>+IF(ISNUMBER(DATA!M2323),DATA!M2323,"n/a")</f>
        <v>-0.13900000000000001</v>
      </c>
      <c r="K4090" s="89">
        <f>+IF(ISNUMBER(DATA!N2323),DATA!N2323,"n/a")</f>
        <v>13.297518999999999</v>
      </c>
      <c r="L4090" s="79">
        <f>+IF(ISNUMBER(DATA!O2323),DATA!O2323,"n/a")</f>
        <v>-0.10571800000000001</v>
      </c>
      <c r="M4090" s="68"/>
      <c r="N4090" s="68"/>
      <c r="O4090" s="68"/>
      <c r="P4090" s="68"/>
      <c r="Q4090" s="68"/>
      <c r="S4090" s="72"/>
      <c r="U4090" s="72"/>
      <c r="W4090" s="72"/>
      <c r="Y4090" s="72"/>
    </row>
    <row r="4091" spans="1:25" s="71" customFormat="1" x14ac:dyDescent="0.2">
      <c r="A4091" s="68" t="s">
        <v>20</v>
      </c>
      <c r="B4091" s="68" t="s">
        <v>23</v>
      </c>
      <c r="C4091" s="68" t="s">
        <v>10</v>
      </c>
      <c r="D4091" s="68" t="s">
        <v>282</v>
      </c>
      <c r="E4091" s="89">
        <f>+IF(ISNUMBER(DATA!H2324),DATA!H2324,"n/a")</f>
        <v>13.351172999999999</v>
      </c>
      <c r="F4091" s="79">
        <f>+IF(ISNUMBER(DATA!I2324),DATA!I2324,"n/a")</f>
        <v>-8.0823000000000006E-2</v>
      </c>
      <c r="G4091" s="89">
        <f>+IF(ISNUMBER(DATA!J2324),DATA!J2324,"n/a")</f>
        <v>13.065042</v>
      </c>
      <c r="H4091" s="79">
        <f>+IF(ISNUMBER(DATA!K2324),DATA!K2324,"n/a")</f>
        <v>-0.104196</v>
      </c>
      <c r="I4091" s="89">
        <f>+IF(ISNUMBER(DATA!L2324),DATA!L2324,"n/a")</f>
        <v>13.106629</v>
      </c>
      <c r="J4091" s="79">
        <f>+IF(ISNUMBER(DATA!M2324),DATA!M2324,"n/a")</f>
        <v>-9.7914000000000001E-2</v>
      </c>
      <c r="K4091" s="89">
        <f>+IF(ISNUMBER(DATA!N2324),DATA!N2324,"n/a")</f>
        <v>14.005511</v>
      </c>
      <c r="L4091" s="79">
        <f>+IF(ISNUMBER(DATA!O2324),DATA!O2324,"n/a")</f>
        <v>-4.2743999999999997E-2</v>
      </c>
      <c r="M4091" s="68"/>
      <c r="N4091" s="68"/>
      <c r="O4091" s="68"/>
      <c r="P4091" s="68"/>
      <c r="Q4091" s="68"/>
      <c r="S4091" s="72"/>
      <c r="U4091" s="72"/>
      <c r="W4091" s="72"/>
      <c r="Y4091" s="72"/>
    </row>
    <row r="4092" spans="1:25" s="71" customFormat="1" x14ac:dyDescent="0.2">
      <c r="A4092" s="68" t="s">
        <v>20</v>
      </c>
      <c r="B4092" s="68" t="s">
        <v>23</v>
      </c>
      <c r="C4092" s="68" t="s">
        <v>10</v>
      </c>
      <c r="D4092" s="68" t="s">
        <v>283</v>
      </c>
      <c r="E4092" s="89">
        <f>+IF(ISNUMBER(DATA!H2325),DATA!H2325,"n/a")</f>
        <v>16.062808</v>
      </c>
      <c r="F4092" s="79">
        <f>+IF(ISNUMBER(DATA!I2325),DATA!I2325,"n/a")</f>
        <v>0.29925800000000002</v>
      </c>
      <c r="G4092" s="89">
        <f>+IF(ISNUMBER(DATA!J2325),DATA!J2325,"n/a")</f>
        <v>12.663892000000001</v>
      </c>
      <c r="H4092" s="79">
        <f>+IF(ISNUMBER(DATA!K2325),DATA!K2325,"n/a")</f>
        <v>3.4715000000000003E-2</v>
      </c>
      <c r="I4092" s="89">
        <f>+IF(ISNUMBER(DATA!L2325),DATA!L2325,"n/a")</f>
        <v>12.504915</v>
      </c>
      <c r="J4092" s="79">
        <f>+IF(ISNUMBER(DATA!M2325),DATA!M2325,"n/a")</f>
        <v>3.48E-4</v>
      </c>
      <c r="K4092" s="89">
        <f>+IF(ISNUMBER(DATA!N2325),DATA!N2325,"n/a")</f>
        <v>12.440751000000001</v>
      </c>
      <c r="L4092" s="79">
        <f>+IF(ISNUMBER(DATA!O2325),DATA!O2325,"n/a")</f>
        <v>-2.7602000000000002E-2</v>
      </c>
      <c r="M4092" s="68"/>
      <c r="N4092" s="68"/>
      <c r="O4092" s="68"/>
      <c r="P4092" s="68"/>
      <c r="Q4092" s="68"/>
      <c r="S4092" s="72"/>
      <c r="U4092" s="72"/>
      <c r="W4092" s="72"/>
      <c r="Y4092" s="72"/>
    </row>
    <row r="4093" spans="1:25" s="71" customFormat="1" x14ac:dyDescent="0.2">
      <c r="A4093" s="68" t="s">
        <v>20</v>
      </c>
      <c r="B4093" s="68" t="s">
        <v>23</v>
      </c>
      <c r="C4093" s="68" t="s">
        <v>10</v>
      </c>
      <c r="D4093" s="68" t="s">
        <v>284</v>
      </c>
      <c r="E4093" s="89">
        <f>+IF(ISNUMBER(DATA!H2326),DATA!H2326,"n/a")</f>
        <v>11.100614</v>
      </c>
      <c r="F4093" s="79">
        <f>+IF(ISNUMBER(DATA!I2326),DATA!I2326,"n/a")</f>
        <v>0.122627</v>
      </c>
      <c r="G4093" s="89">
        <f>+IF(ISNUMBER(DATA!J2326),DATA!J2326,"n/a")</f>
        <v>11.813689</v>
      </c>
      <c r="H4093" s="79">
        <f>+IF(ISNUMBER(DATA!K2326),DATA!K2326,"n/a")</f>
        <v>0.182509</v>
      </c>
      <c r="I4093" s="89">
        <f>+IF(ISNUMBER(DATA!L2326),DATA!L2326,"n/a")</f>
        <v>12.842781</v>
      </c>
      <c r="J4093" s="79">
        <f>+IF(ISNUMBER(DATA!M2326),DATA!M2326,"n/a")</f>
        <v>0.27488699999999999</v>
      </c>
      <c r="K4093" s="89">
        <f>+IF(ISNUMBER(DATA!N2326),DATA!N2326,"n/a")</f>
        <v>12.592275000000001</v>
      </c>
      <c r="L4093" s="79">
        <f>+IF(ISNUMBER(DATA!O2326),DATA!O2326,"n/a")</f>
        <v>0.25158700000000001</v>
      </c>
      <c r="M4093" s="68"/>
      <c r="N4093" s="68"/>
      <c r="O4093" s="68"/>
      <c r="P4093" s="68"/>
      <c r="Q4093" s="68"/>
      <c r="S4093" s="72"/>
      <c r="U4093" s="72"/>
      <c r="W4093" s="72"/>
      <c r="Y4093" s="72"/>
    </row>
    <row r="4094" spans="1:25" s="71" customFormat="1" x14ac:dyDescent="0.2">
      <c r="A4094" s="68" t="s">
        <v>20</v>
      </c>
      <c r="B4094" s="68" t="s">
        <v>23</v>
      </c>
      <c r="C4094" s="68" t="s">
        <v>10</v>
      </c>
      <c r="D4094" s="68" t="s">
        <v>285</v>
      </c>
      <c r="E4094" s="89">
        <f>+IF(ISNUMBER(DATA!H2327),DATA!H2327,"n/a")</f>
        <v>12.770311</v>
      </c>
      <c r="F4094" s="79">
        <f>+IF(ISNUMBER(DATA!I2327),DATA!I2327,"n/a")</f>
        <v>-1.147E-3</v>
      </c>
      <c r="G4094" s="89">
        <f>+IF(ISNUMBER(DATA!J2327),DATA!J2327,"n/a")</f>
        <v>12.77305</v>
      </c>
      <c r="H4094" s="79">
        <f>+IF(ISNUMBER(DATA!K2327),DATA!K2327,"n/a")</f>
        <v>-1.7229999999999999E-3</v>
      </c>
      <c r="I4094" s="89">
        <f>+IF(ISNUMBER(DATA!L2327),DATA!L2327,"n/a")</f>
        <v>12.59399</v>
      </c>
      <c r="J4094" s="79">
        <f>+IF(ISNUMBER(DATA!M2327),DATA!M2327,"n/a")</f>
        <v>-1.6142E-2</v>
      </c>
      <c r="K4094" s="89">
        <f>+IF(ISNUMBER(DATA!N2327),DATA!N2327,"n/a")</f>
        <v>12.663164999999999</v>
      </c>
      <c r="L4094" s="79">
        <f>+IF(ISNUMBER(DATA!O2327),DATA!O2327,"n/a")</f>
        <v>-1.0792E-2</v>
      </c>
      <c r="M4094" s="68"/>
      <c r="N4094" s="68"/>
      <c r="O4094" s="68"/>
      <c r="P4094" s="68"/>
      <c r="Q4094" s="68"/>
      <c r="S4094" s="72"/>
      <c r="U4094" s="72"/>
      <c r="W4094" s="72"/>
      <c r="Y4094" s="72"/>
    </row>
    <row r="4095" spans="1:25" s="71" customFormat="1" x14ac:dyDescent="0.2">
      <c r="A4095" s="68" t="s">
        <v>20</v>
      </c>
      <c r="B4095" s="68" t="s">
        <v>23</v>
      </c>
      <c r="C4095" s="68" t="s">
        <v>10</v>
      </c>
      <c r="D4095" s="68" t="s">
        <v>286</v>
      </c>
      <c r="E4095" s="89">
        <f>+IF(ISNUMBER(DATA!H2328),DATA!H2328,"n/a")</f>
        <v>14.760287</v>
      </c>
      <c r="F4095" s="79">
        <f>+IF(ISNUMBER(DATA!I2328),DATA!I2328,"n/a")</f>
        <v>0.479431</v>
      </c>
      <c r="G4095" s="89">
        <f>+IF(ISNUMBER(DATA!J2328),DATA!J2328,"n/a")</f>
        <v>14.867945000000001</v>
      </c>
      <c r="H4095" s="79">
        <f>+IF(ISNUMBER(DATA!K2328),DATA!K2328,"n/a")</f>
        <v>0.27696199999999999</v>
      </c>
      <c r="I4095" s="89">
        <f>+IF(ISNUMBER(DATA!L2328),DATA!L2328,"n/a")</f>
        <v>13.676822</v>
      </c>
      <c r="J4095" s="79">
        <f>+IF(ISNUMBER(DATA!M2328),DATA!M2328,"n/a")</f>
        <v>0.13061700000000001</v>
      </c>
      <c r="K4095" s="89">
        <f>+IF(ISNUMBER(DATA!N2328),DATA!N2328,"n/a")</f>
        <v>13.49546</v>
      </c>
      <c r="L4095" s="79">
        <f>+IF(ISNUMBER(DATA!O2328),DATA!O2328,"n/a")</f>
        <v>8.8657E-2</v>
      </c>
      <c r="M4095" s="68"/>
      <c r="N4095" s="68"/>
      <c r="O4095" s="68"/>
      <c r="P4095" s="68"/>
      <c r="Q4095" s="68"/>
      <c r="S4095" s="72"/>
      <c r="U4095" s="72"/>
      <c r="W4095" s="72"/>
      <c r="Y4095" s="72"/>
    </row>
    <row r="4096" spans="1:25" s="71" customFormat="1" x14ac:dyDescent="0.2">
      <c r="A4096" s="68" t="s">
        <v>20</v>
      </c>
      <c r="B4096" s="68" t="s">
        <v>23</v>
      </c>
      <c r="C4096" s="68" t="s">
        <v>10</v>
      </c>
      <c r="D4096" s="68" t="s">
        <v>287</v>
      </c>
      <c r="E4096" s="89">
        <f>+IF(ISNUMBER(DATA!H2329),DATA!H2329,"n/a")</f>
        <v>14.360326000000001</v>
      </c>
      <c r="F4096" s="79" t="str">
        <f>+IF(ISNUMBER(DATA!I2329),DATA!I2329,"n/a")</f>
        <v>n/a</v>
      </c>
      <c r="G4096" s="89">
        <f>+IF(ISNUMBER(DATA!J2329),DATA!J2329,"n/a")</f>
        <v>14.360326000000001</v>
      </c>
      <c r="H4096" s="79" t="str">
        <f>+IF(ISNUMBER(DATA!K2329),DATA!K2329,"n/a")</f>
        <v>n/a</v>
      </c>
      <c r="I4096" s="89">
        <f>+IF(ISNUMBER(DATA!L2329),DATA!L2329,"n/a")</f>
        <v>14.360326000000001</v>
      </c>
      <c r="J4096" s="79">
        <f>+IF(ISNUMBER(DATA!M2329),DATA!M2329,"n/a")</f>
        <v>1.2999999999999999E-5</v>
      </c>
      <c r="K4096" s="89">
        <f>+IF(ISNUMBER(DATA!N2329),DATA!N2329,"n/a")</f>
        <v>14.360326000000001</v>
      </c>
      <c r="L4096" s="79">
        <f>+IF(ISNUMBER(DATA!O2329),DATA!O2329,"n/a")</f>
        <v>2.5999999999999998E-5</v>
      </c>
      <c r="M4096" s="68"/>
      <c r="N4096" s="68"/>
      <c r="O4096" s="68"/>
      <c r="P4096" s="68"/>
      <c r="Q4096" s="68"/>
      <c r="S4096" s="72"/>
      <c r="U4096" s="72"/>
      <c r="W4096" s="72"/>
      <c r="Y4096" s="72"/>
    </row>
    <row r="4097" spans="1:25" s="71" customFormat="1" x14ac:dyDescent="0.2">
      <c r="A4097" s="68" t="s">
        <v>20</v>
      </c>
      <c r="B4097" s="68" t="s">
        <v>23</v>
      </c>
      <c r="C4097" s="68" t="s">
        <v>10</v>
      </c>
      <c r="D4097" s="68" t="s">
        <v>288</v>
      </c>
      <c r="E4097" s="89">
        <f>+IF(ISNUMBER(DATA!H2330),DATA!H2330,"n/a")</f>
        <v>13.557352</v>
      </c>
      <c r="F4097" s="79">
        <f>+IF(ISNUMBER(DATA!I2330),DATA!I2330,"n/a")</f>
        <v>0.24413599999999999</v>
      </c>
      <c r="G4097" s="89">
        <f>+IF(ISNUMBER(DATA!J2330),DATA!J2330,"n/a")</f>
        <v>13.664918</v>
      </c>
      <c r="H4097" s="79">
        <f>+IF(ISNUMBER(DATA!K2330),DATA!K2330,"n/a")</f>
        <v>9.3126E-2</v>
      </c>
      <c r="I4097" s="89">
        <f>+IF(ISNUMBER(DATA!L2330),DATA!L2330,"n/a")</f>
        <v>13.820302</v>
      </c>
      <c r="J4097" s="79">
        <f>+IF(ISNUMBER(DATA!M2330),DATA!M2330,"n/a")</f>
        <v>3.6117000000000003E-2</v>
      </c>
      <c r="K4097" s="89">
        <f>+IF(ISNUMBER(DATA!N2330),DATA!N2330,"n/a")</f>
        <v>13.315486999999999</v>
      </c>
      <c r="L4097" s="79">
        <f>+IF(ISNUMBER(DATA!O2330),DATA!O2330,"n/a")</f>
        <v>-3.0457000000000001E-2</v>
      </c>
      <c r="M4097" s="68"/>
      <c r="N4097" s="68"/>
      <c r="O4097" s="68"/>
      <c r="P4097" s="68"/>
      <c r="Q4097" s="68"/>
      <c r="S4097" s="72"/>
      <c r="U4097" s="72"/>
      <c r="W4097" s="72"/>
      <c r="Y4097" s="72"/>
    </row>
    <row r="4098" spans="1:25" s="71" customFormat="1" x14ac:dyDescent="0.2">
      <c r="A4098" s="68" t="s">
        <v>20</v>
      </c>
      <c r="B4098" s="68" t="s">
        <v>23</v>
      </c>
      <c r="C4098" s="68" t="s">
        <v>10</v>
      </c>
      <c r="D4098" s="68" t="s">
        <v>289</v>
      </c>
      <c r="E4098" s="89">
        <f>+IF(ISNUMBER(DATA!H2331),DATA!H2331,"n/a")</f>
        <v>13.217601999999999</v>
      </c>
      <c r="F4098" s="79">
        <f>+IF(ISNUMBER(DATA!I2331),DATA!I2331,"n/a")</f>
        <v>-0.100998</v>
      </c>
      <c r="G4098" s="89">
        <f>+IF(ISNUMBER(DATA!J2331),DATA!J2331,"n/a")</f>
        <v>13.141139000000001</v>
      </c>
      <c r="H4098" s="79">
        <f>+IF(ISNUMBER(DATA!K2331),DATA!K2331,"n/a")</f>
        <v>-8.5877999999999996E-2</v>
      </c>
      <c r="I4098" s="89">
        <f>+IF(ISNUMBER(DATA!L2331),DATA!L2331,"n/a")</f>
        <v>11.765051</v>
      </c>
      <c r="J4098" s="79">
        <f>+IF(ISNUMBER(DATA!M2331),DATA!M2331,"n/a")</f>
        <v>-0.19827500000000001</v>
      </c>
      <c r="K4098" s="89">
        <f>+IF(ISNUMBER(DATA!N2331),DATA!N2331,"n/a")</f>
        <v>10.793062000000001</v>
      </c>
      <c r="L4098" s="79">
        <f>+IF(ISNUMBER(DATA!O2331),DATA!O2331,"n/a")</f>
        <v>-0.28047499999999997</v>
      </c>
      <c r="M4098" s="68"/>
      <c r="N4098" s="68"/>
      <c r="O4098" s="68"/>
      <c r="P4098" s="68"/>
      <c r="Q4098" s="68"/>
      <c r="S4098" s="72"/>
      <c r="U4098" s="72"/>
      <c r="W4098" s="72"/>
      <c r="Y4098" s="72"/>
    </row>
    <row r="4099" spans="1:25" s="71" customFormat="1" x14ac:dyDescent="0.2">
      <c r="A4099" s="68" t="s">
        <v>20</v>
      </c>
      <c r="B4099" s="68" t="s">
        <v>23</v>
      </c>
      <c r="C4099" s="68" t="s">
        <v>10</v>
      </c>
      <c r="D4099" s="68" t="s">
        <v>290</v>
      </c>
      <c r="E4099" s="89">
        <f>+IF(ISNUMBER(DATA!H2332),DATA!H2332,"n/a")</f>
        <v>14.782429</v>
      </c>
      <c r="F4099" s="79">
        <f>+IF(ISNUMBER(DATA!I2332),DATA!I2332,"n/a")</f>
        <v>-3.7148E-2</v>
      </c>
      <c r="G4099" s="89">
        <f>+IF(ISNUMBER(DATA!J2332),DATA!J2332,"n/a")</f>
        <v>14.589836999999999</v>
      </c>
      <c r="H4099" s="79">
        <f>+IF(ISNUMBER(DATA!K2332),DATA!K2332,"n/a")</f>
        <v>-5.5063000000000001E-2</v>
      </c>
      <c r="I4099" s="89">
        <f>+IF(ISNUMBER(DATA!L2332),DATA!L2332,"n/a")</f>
        <v>14.289584</v>
      </c>
      <c r="J4099" s="79">
        <f>+IF(ISNUMBER(DATA!M2332),DATA!M2332,"n/a")</f>
        <v>-8.0076999999999995E-2</v>
      </c>
      <c r="K4099" s="89">
        <f>+IF(ISNUMBER(DATA!N2332),DATA!N2332,"n/a")</f>
        <v>13.914787</v>
      </c>
      <c r="L4099" s="79">
        <f>+IF(ISNUMBER(DATA!O2332),DATA!O2332,"n/a")</f>
        <v>-0.105671</v>
      </c>
      <c r="M4099" s="68"/>
      <c r="N4099" s="68"/>
      <c r="O4099" s="68"/>
      <c r="P4099" s="68"/>
      <c r="Q4099" s="68"/>
      <c r="S4099" s="72"/>
      <c r="U4099" s="72"/>
      <c r="W4099" s="72"/>
      <c r="Y4099" s="72"/>
    </row>
    <row r="4100" spans="1:25" s="71" customFormat="1" x14ac:dyDescent="0.2">
      <c r="A4100" s="68" t="s">
        <v>20</v>
      </c>
      <c r="B4100" s="68" t="s">
        <v>23</v>
      </c>
      <c r="C4100" s="68" t="s">
        <v>10</v>
      </c>
      <c r="D4100" s="68" t="s">
        <v>291</v>
      </c>
      <c r="E4100" s="89">
        <f>+IF(ISNUMBER(DATA!H2333),DATA!H2333,"n/a")</f>
        <v>13.348086</v>
      </c>
      <c r="F4100" s="79">
        <f>+IF(ISNUMBER(DATA!I2333),DATA!I2333,"n/a")</f>
        <v>0.50127100000000002</v>
      </c>
      <c r="G4100" s="89">
        <f>+IF(ISNUMBER(DATA!J2333),DATA!J2333,"n/a")</f>
        <v>13.510313999999999</v>
      </c>
      <c r="H4100" s="79">
        <f>+IF(ISNUMBER(DATA!K2333),DATA!K2333,"n/a")</f>
        <v>0.41700399999999999</v>
      </c>
      <c r="I4100" s="89">
        <f>+IF(ISNUMBER(DATA!L2333),DATA!L2333,"n/a")</f>
        <v>13.710993</v>
      </c>
      <c r="J4100" s="79">
        <f>+IF(ISNUMBER(DATA!M2333),DATA!M2333,"n/a")</f>
        <v>0.25555099999999997</v>
      </c>
      <c r="K4100" s="89">
        <f>+IF(ISNUMBER(DATA!N2333),DATA!N2333,"n/a")</f>
        <v>13.291183</v>
      </c>
      <c r="L4100" s="79">
        <f>+IF(ISNUMBER(DATA!O2333),DATA!O2333,"n/a")</f>
        <v>9.6906000000000006E-2</v>
      </c>
      <c r="M4100" s="68"/>
      <c r="N4100" s="68"/>
      <c r="O4100" s="68"/>
      <c r="P4100" s="68"/>
      <c r="Q4100" s="68"/>
      <c r="S4100" s="72"/>
      <c r="U4100" s="72"/>
      <c r="W4100" s="72"/>
      <c r="Y4100" s="72"/>
    </row>
    <row r="4101" spans="1:25" s="71" customFormat="1" x14ac:dyDescent="0.2">
      <c r="A4101" s="68" t="s">
        <v>20</v>
      </c>
      <c r="B4101" s="68" t="s">
        <v>23</v>
      </c>
      <c r="C4101" s="68" t="s">
        <v>10</v>
      </c>
      <c r="D4101" s="68" t="s">
        <v>292</v>
      </c>
      <c r="E4101" s="89">
        <f>+IF(ISNUMBER(DATA!H2334),DATA!H2334,"n/a")</f>
        <v>15.852180000000001</v>
      </c>
      <c r="F4101" s="79">
        <f>+IF(ISNUMBER(DATA!I2334),DATA!I2334,"n/a")</f>
        <v>-0.13067300000000001</v>
      </c>
      <c r="G4101" s="89">
        <f>+IF(ISNUMBER(DATA!J2334),DATA!J2334,"n/a")</f>
        <v>16.050495000000002</v>
      </c>
      <c r="H4101" s="79">
        <f>+IF(ISNUMBER(DATA!K2334),DATA!K2334,"n/a")</f>
        <v>-0.119353</v>
      </c>
      <c r="I4101" s="89">
        <f>+IF(ISNUMBER(DATA!L2334),DATA!L2334,"n/a")</f>
        <v>16.457856</v>
      </c>
      <c r="J4101" s="79">
        <f>+IF(ISNUMBER(DATA!M2334),DATA!M2334,"n/a")</f>
        <v>-9.7113000000000005E-2</v>
      </c>
      <c r="K4101" s="89">
        <f>+IF(ISNUMBER(DATA!N2334),DATA!N2334,"n/a")</f>
        <v>16.887338</v>
      </c>
      <c r="L4101" s="79">
        <f>+IF(ISNUMBER(DATA!O2334),DATA!O2334,"n/a")</f>
        <v>-7.3426000000000005E-2</v>
      </c>
      <c r="M4101" s="68"/>
      <c r="N4101" s="68"/>
      <c r="O4101" s="68"/>
      <c r="P4101" s="68"/>
      <c r="Q4101" s="68"/>
      <c r="S4101" s="72"/>
      <c r="U4101" s="72"/>
      <c r="W4101" s="72"/>
      <c r="Y4101" s="72"/>
    </row>
    <row r="4102" spans="1:25" s="71" customFormat="1" x14ac:dyDescent="0.2">
      <c r="A4102" s="68" t="s">
        <v>20</v>
      </c>
      <c r="B4102" s="68" t="s">
        <v>23</v>
      </c>
      <c r="C4102" s="68" t="s">
        <v>10</v>
      </c>
      <c r="D4102" s="68" t="s">
        <v>293</v>
      </c>
      <c r="E4102" s="89">
        <f>+IF(ISNUMBER(DATA!H2335),DATA!H2335,"n/a")</f>
        <v>13.120455</v>
      </c>
      <c r="F4102" s="79">
        <f>+IF(ISNUMBER(DATA!I2335),DATA!I2335,"n/a")</f>
        <v>8.5969000000000004E-2</v>
      </c>
      <c r="G4102" s="89">
        <f>+IF(ISNUMBER(DATA!J2335),DATA!J2335,"n/a")</f>
        <v>12.365447</v>
      </c>
      <c r="H4102" s="79">
        <f>+IF(ISNUMBER(DATA!K2335),DATA!K2335,"n/a")</f>
        <v>3.1855000000000001E-2</v>
      </c>
      <c r="I4102" s="89">
        <f>+IF(ISNUMBER(DATA!L2335),DATA!L2335,"n/a")</f>
        <v>12.282735000000001</v>
      </c>
      <c r="J4102" s="79">
        <f>+IF(ISNUMBER(DATA!M2335),DATA!M2335,"n/a")</f>
        <v>-1.9817999999999999E-2</v>
      </c>
      <c r="K4102" s="89">
        <f>+IF(ISNUMBER(DATA!N2335),DATA!N2335,"n/a")</f>
        <v>12.632232999999999</v>
      </c>
      <c r="L4102" s="79">
        <f>+IF(ISNUMBER(DATA!O2335),DATA!O2335,"n/a")</f>
        <v>-1.7977E-2</v>
      </c>
      <c r="M4102" s="68"/>
      <c r="N4102" s="68"/>
      <c r="O4102" s="68"/>
      <c r="P4102" s="68"/>
      <c r="Q4102" s="68"/>
      <c r="S4102" s="72"/>
      <c r="U4102" s="72"/>
      <c r="W4102" s="72"/>
      <c r="Y4102" s="72"/>
    </row>
    <row r="4103" spans="1:25" s="71" customFormat="1" x14ac:dyDescent="0.2">
      <c r="A4103" s="68" t="s">
        <v>20</v>
      </c>
      <c r="B4103" s="68" t="s">
        <v>23</v>
      </c>
      <c r="C4103" s="68" t="s">
        <v>10</v>
      </c>
      <c r="D4103" s="68" t="s">
        <v>294</v>
      </c>
      <c r="E4103" s="89">
        <f>+IF(ISNUMBER(DATA!H2336),DATA!H2336,"n/a")</f>
        <v>16.415241000000002</v>
      </c>
      <c r="F4103" s="79">
        <f>+IF(ISNUMBER(DATA!I2336),DATA!I2336,"n/a")</f>
        <v>2.4011000000000001E-2</v>
      </c>
      <c r="G4103" s="89">
        <f>+IF(ISNUMBER(DATA!J2336),DATA!J2336,"n/a")</f>
        <v>16.365102</v>
      </c>
      <c r="H4103" s="79">
        <f>+IF(ISNUMBER(DATA!K2336),DATA!K2336,"n/a")</f>
        <v>2.1058E-2</v>
      </c>
      <c r="I4103" s="89">
        <f>+IF(ISNUMBER(DATA!L2336),DATA!L2336,"n/a")</f>
        <v>16.354092000000001</v>
      </c>
      <c r="J4103" s="79">
        <f>+IF(ISNUMBER(DATA!M2336),DATA!M2336,"n/a")</f>
        <v>2.0805000000000001E-2</v>
      </c>
      <c r="K4103" s="89">
        <f>+IF(ISNUMBER(DATA!N2336),DATA!N2336,"n/a")</f>
        <v>16.125267999999998</v>
      </c>
      <c r="L4103" s="79">
        <f>+IF(ISNUMBER(DATA!O2336),DATA!O2336,"n/a")</f>
        <v>6.0780000000000001E-3</v>
      </c>
      <c r="M4103" s="68"/>
      <c r="N4103" s="68"/>
      <c r="O4103" s="68"/>
      <c r="P4103" s="68"/>
      <c r="Q4103" s="68"/>
      <c r="S4103" s="72"/>
      <c r="U4103" s="72"/>
      <c r="W4103" s="72"/>
      <c r="Y4103" s="72"/>
    </row>
    <row r="4104" spans="1:25" s="71" customFormat="1" x14ac:dyDescent="0.2">
      <c r="A4104" s="68" t="s">
        <v>20</v>
      </c>
      <c r="B4104" s="68" t="s">
        <v>23</v>
      </c>
      <c r="C4104" s="68" t="s">
        <v>10</v>
      </c>
      <c r="D4104" s="68" t="s">
        <v>295</v>
      </c>
      <c r="E4104" s="89">
        <f>+IF(ISNUMBER(DATA!H2337),DATA!H2337,"n/a")</f>
        <v>12.584210000000001</v>
      </c>
      <c r="F4104" s="79">
        <f>+IF(ISNUMBER(DATA!I2337),DATA!I2337,"n/a")</f>
        <v>-0.13428499999999999</v>
      </c>
      <c r="G4104" s="89">
        <f>+IF(ISNUMBER(DATA!J2337),DATA!J2337,"n/a")</f>
        <v>12.428462</v>
      </c>
      <c r="H4104" s="79">
        <f>+IF(ISNUMBER(DATA!K2337),DATA!K2337,"n/a")</f>
        <v>-0.138685</v>
      </c>
      <c r="I4104" s="89">
        <f>+IF(ISNUMBER(DATA!L2337),DATA!L2337,"n/a")</f>
        <v>11.94472</v>
      </c>
      <c r="J4104" s="79">
        <f>+IF(ISNUMBER(DATA!M2337),DATA!M2337,"n/a")</f>
        <v>-0.201515</v>
      </c>
      <c r="K4104" s="89">
        <f>+IF(ISNUMBER(DATA!N2337),DATA!N2337,"n/a")</f>
        <v>10.717822999999999</v>
      </c>
      <c r="L4104" s="79">
        <f>+IF(ISNUMBER(DATA!O2337),DATA!O2337,"n/a")</f>
        <v>-0.30152400000000001</v>
      </c>
      <c r="M4104" s="68"/>
      <c r="N4104" s="68"/>
      <c r="O4104" s="68"/>
      <c r="P4104" s="68"/>
      <c r="Q4104" s="68"/>
      <c r="S4104" s="72"/>
      <c r="U4104" s="72"/>
      <c r="W4104" s="72"/>
      <c r="Y4104" s="72"/>
    </row>
    <row r="4105" spans="1:25" s="71" customFormat="1" x14ac:dyDescent="0.2">
      <c r="A4105" s="68" t="s">
        <v>20</v>
      </c>
      <c r="B4105" s="68" t="s">
        <v>23</v>
      </c>
      <c r="C4105" s="68" t="s">
        <v>10</v>
      </c>
      <c r="D4105" s="68" t="s">
        <v>296</v>
      </c>
      <c r="E4105" s="89">
        <f>+IF(ISNUMBER(DATA!H2338),DATA!H2338,"n/a")</f>
        <v>14.095734999999999</v>
      </c>
      <c r="F4105" s="79">
        <f>+IF(ISNUMBER(DATA!I2338),DATA!I2338,"n/a")</f>
        <v>-5.0850000000000001E-3</v>
      </c>
      <c r="G4105" s="89">
        <f>+IF(ISNUMBER(DATA!J2338),DATA!J2338,"n/a")</f>
        <v>14.039052</v>
      </c>
      <c r="H4105" s="79">
        <f>+IF(ISNUMBER(DATA!K2338),DATA!K2338,"n/a")</f>
        <v>-5.9693999999999997E-2</v>
      </c>
      <c r="I4105" s="89">
        <f>+IF(ISNUMBER(DATA!L2338),DATA!L2338,"n/a")</f>
        <v>14.018609</v>
      </c>
      <c r="J4105" s="79">
        <f>+IF(ISNUMBER(DATA!M2338),DATA!M2338,"n/a")</f>
        <v>-7.5360999999999997E-2</v>
      </c>
      <c r="K4105" s="89">
        <f>+IF(ISNUMBER(DATA!N2338),DATA!N2338,"n/a")</f>
        <v>13.850901</v>
      </c>
      <c r="L4105" s="79">
        <f>+IF(ISNUMBER(DATA!O2338),DATA!O2338,"n/a")</f>
        <v>-8.9163000000000006E-2</v>
      </c>
      <c r="M4105" s="68"/>
      <c r="N4105" s="68"/>
      <c r="O4105" s="68"/>
      <c r="P4105" s="68"/>
      <c r="Q4105" s="68"/>
      <c r="S4105" s="72"/>
      <c r="U4105" s="72"/>
      <c r="W4105" s="72"/>
      <c r="Y4105" s="72"/>
    </row>
    <row r="4106" spans="1:25" s="71" customFormat="1" x14ac:dyDescent="0.2">
      <c r="A4106" s="68" t="s">
        <v>20</v>
      </c>
      <c r="B4106" s="68" t="s">
        <v>23</v>
      </c>
      <c r="C4106" s="68" t="s">
        <v>10</v>
      </c>
      <c r="D4106" s="68" t="s">
        <v>297</v>
      </c>
      <c r="E4106" s="89">
        <f>+IF(ISNUMBER(DATA!H2339),DATA!H2339,"n/a")</f>
        <v>12.787312999999999</v>
      </c>
      <c r="F4106" s="79">
        <f>+IF(ISNUMBER(DATA!I2339),DATA!I2339,"n/a")</f>
        <v>-0.159804</v>
      </c>
      <c r="G4106" s="89">
        <f>+IF(ISNUMBER(DATA!J2339),DATA!J2339,"n/a")</f>
        <v>13.483071000000001</v>
      </c>
      <c r="H4106" s="79">
        <f>+IF(ISNUMBER(DATA!K2339),DATA!K2339,"n/a")</f>
        <v>-0.113593</v>
      </c>
      <c r="I4106" s="89">
        <f>+IF(ISNUMBER(DATA!L2339),DATA!L2339,"n/a")</f>
        <v>14.520180999999999</v>
      </c>
      <c r="J4106" s="79">
        <f>+IF(ISNUMBER(DATA!M2339),DATA!M2339,"n/a")</f>
        <v>-5.5837999999999999E-2</v>
      </c>
      <c r="K4106" s="89">
        <f>+IF(ISNUMBER(DATA!N2339),DATA!N2339,"n/a")</f>
        <v>14.856779</v>
      </c>
      <c r="L4106" s="79">
        <f>+IF(ISNUMBER(DATA!O2339),DATA!O2339,"n/a")</f>
        <v>-2.15E-3</v>
      </c>
      <c r="M4106" s="68"/>
      <c r="N4106" s="68"/>
      <c r="O4106" s="68"/>
      <c r="P4106" s="68"/>
      <c r="Q4106" s="68"/>
      <c r="S4106" s="72"/>
      <c r="U4106" s="72"/>
      <c r="W4106" s="72"/>
      <c r="Y4106" s="72"/>
    </row>
    <row r="4107" spans="1:25" s="71" customFormat="1" x14ac:dyDescent="0.2">
      <c r="A4107" s="68" t="s">
        <v>20</v>
      </c>
      <c r="B4107" s="68" t="s">
        <v>23</v>
      </c>
      <c r="C4107" s="68" t="s">
        <v>10</v>
      </c>
      <c r="D4107" s="68" t="s">
        <v>298</v>
      </c>
      <c r="E4107" s="89">
        <f>+IF(ISNUMBER(DATA!H2340),DATA!H2340,"n/a")</f>
        <v>16.724513000000002</v>
      </c>
      <c r="F4107" s="79">
        <f>+IF(ISNUMBER(DATA!I2340),DATA!I2340,"n/a")</f>
        <v>-0.117212</v>
      </c>
      <c r="G4107" s="89">
        <f>+IF(ISNUMBER(DATA!J2340),DATA!J2340,"n/a")</f>
        <v>16.944659000000001</v>
      </c>
      <c r="H4107" s="79">
        <f>+IF(ISNUMBER(DATA!K2340),DATA!K2340,"n/a")</f>
        <v>-0.10662099999999999</v>
      </c>
      <c r="I4107" s="89">
        <f>+IF(ISNUMBER(DATA!L2340),DATA!L2340,"n/a")</f>
        <v>16.268726999999998</v>
      </c>
      <c r="J4107" s="79">
        <f>+IF(ISNUMBER(DATA!M2340),DATA!M2340,"n/a")</f>
        <v>-0.14542099999999999</v>
      </c>
      <c r="K4107" s="89">
        <f>+IF(ISNUMBER(DATA!N2340),DATA!N2340,"n/a")</f>
        <v>16.474395999999999</v>
      </c>
      <c r="L4107" s="79">
        <f>+IF(ISNUMBER(DATA!O2340),DATA!O2340,"n/a")</f>
        <v>-0.13590099999999999</v>
      </c>
      <c r="M4107" s="68"/>
      <c r="N4107" s="68"/>
      <c r="O4107" s="68"/>
      <c r="P4107" s="68"/>
      <c r="Q4107" s="68"/>
      <c r="S4107" s="72"/>
      <c r="U4107" s="72"/>
      <c r="W4107" s="72"/>
      <c r="Y4107" s="72"/>
    </row>
    <row r="4108" spans="1:25" s="71" customFormat="1" x14ac:dyDescent="0.2">
      <c r="A4108" s="68" t="s">
        <v>20</v>
      </c>
      <c r="B4108" s="68" t="s">
        <v>23</v>
      </c>
      <c r="C4108" s="68" t="s">
        <v>10</v>
      </c>
      <c r="D4108" s="68" t="s">
        <v>299</v>
      </c>
      <c r="E4108" s="89">
        <f>+IF(ISNUMBER(DATA!H2341),DATA!H2341,"n/a")</f>
        <v>13.420188</v>
      </c>
      <c r="F4108" s="79">
        <f>+IF(ISNUMBER(DATA!I2341),DATA!I2341,"n/a")</f>
        <v>5.6669999999999998E-2</v>
      </c>
      <c r="G4108" s="89">
        <f>+IF(ISNUMBER(DATA!J2341),DATA!J2341,"n/a")</f>
        <v>13.365551</v>
      </c>
      <c r="H4108" s="79">
        <f>+IF(ISNUMBER(DATA!K2341),DATA!K2341,"n/a")</f>
        <v>4.9003999999999999E-2</v>
      </c>
      <c r="I4108" s="89">
        <f>+IF(ISNUMBER(DATA!L2341),DATA!L2341,"n/a")</f>
        <v>13.458473</v>
      </c>
      <c r="J4108" s="79">
        <f>+IF(ISNUMBER(DATA!M2341),DATA!M2341,"n/a")</f>
        <v>5.6821000000000003E-2</v>
      </c>
      <c r="K4108" s="89">
        <f>+IF(ISNUMBER(DATA!N2341),DATA!N2341,"n/a")</f>
        <v>13.049282</v>
      </c>
      <c r="L4108" s="79">
        <f>+IF(ISNUMBER(DATA!O2341),DATA!O2341,"n/a")</f>
        <v>2.5239000000000001E-2</v>
      </c>
      <c r="M4108" s="68"/>
      <c r="N4108" s="68"/>
      <c r="O4108" s="68"/>
      <c r="P4108" s="68"/>
      <c r="Q4108" s="68"/>
      <c r="S4108" s="72"/>
      <c r="U4108" s="72"/>
      <c r="W4108" s="72"/>
      <c r="Y4108" s="72"/>
    </row>
    <row r="4109" spans="1:25" s="71" customFormat="1" x14ac:dyDescent="0.2">
      <c r="A4109" s="68" t="s">
        <v>20</v>
      </c>
      <c r="B4109" s="68" t="s">
        <v>23</v>
      </c>
      <c r="C4109" s="68" t="s">
        <v>10</v>
      </c>
      <c r="D4109" s="68" t="s">
        <v>300</v>
      </c>
      <c r="E4109" s="89">
        <f>+IF(ISNUMBER(DATA!H2342),DATA!H2342,"n/a")</f>
        <v>15.418744999999999</v>
      </c>
      <c r="F4109" s="79">
        <f>+IF(ISNUMBER(DATA!I2342),DATA!I2342,"n/a")</f>
        <v>7.064E-3</v>
      </c>
      <c r="G4109" s="89">
        <f>+IF(ISNUMBER(DATA!J2342),DATA!J2342,"n/a")</f>
        <v>15.427530000000001</v>
      </c>
      <c r="H4109" s="79">
        <f>+IF(ISNUMBER(DATA!K2342),DATA!K2342,"n/a")</f>
        <v>-2.0240999999999999E-2</v>
      </c>
      <c r="I4109" s="89">
        <f>+IF(ISNUMBER(DATA!L2342),DATA!L2342,"n/a")</f>
        <v>14.799435000000001</v>
      </c>
      <c r="J4109" s="79">
        <f>+IF(ISNUMBER(DATA!M2342),DATA!M2342,"n/a")</f>
        <v>-5.7489999999999999E-2</v>
      </c>
      <c r="K4109" s="89">
        <f>+IF(ISNUMBER(DATA!N2342),DATA!N2342,"n/a")</f>
        <v>13.565542000000001</v>
      </c>
      <c r="L4109" s="79">
        <f>+IF(ISNUMBER(DATA!O2342),DATA!O2342,"n/a")</f>
        <v>-0.141231</v>
      </c>
      <c r="M4109" s="68"/>
      <c r="N4109" s="68"/>
      <c r="O4109" s="68"/>
      <c r="P4109" s="68"/>
      <c r="Q4109" s="68"/>
      <c r="S4109" s="72"/>
      <c r="U4109" s="72"/>
      <c r="W4109" s="72"/>
      <c r="Y4109" s="72"/>
    </row>
    <row r="4110" spans="1:25" s="71" customFormat="1" x14ac:dyDescent="0.2">
      <c r="A4110" s="68" t="s">
        <v>20</v>
      </c>
      <c r="B4110" s="68" t="s">
        <v>23</v>
      </c>
      <c r="C4110" s="68" t="s">
        <v>10</v>
      </c>
      <c r="D4110" s="68" t="s">
        <v>301</v>
      </c>
      <c r="E4110" s="89">
        <f>+IF(ISNUMBER(DATA!H2343),DATA!H2343,"n/a")</f>
        <v>11.223973000000001</v>
      </c>
      <c r="F4110" s="79">
        <f>+IF(ISNUMBER(DATA!I2343),DATA!I2343,"n/a")</f>
        <v>-0.234565</v>
      </c>
      <c r="G4110" s="89">
        <f>+IF(ISNUMBER(DATA!J2343),DATA!J2343,"n/a")</f>
        <v>12.366795</v>
      </c>
      <c r="H4110" s="79">
        <f>+IF(ISNUMBER(DATA!K2343),DATA!K2343,"n/a")</f>
        <v>-0.16437099999999999</v>
      </c>
      <c r="I4110" s="89">
        <f>+IF(ISNUMBER(DATA!L2343),DATA!L2343,"n/a")</f>
        <v>12.856655999999999</v>
      </c>
      <c r="J4110" s="79">
        <f>+IF(ISNUMBER(DATA!M2343),DATA!M2343,"n/a")</f>
        <v>-0.13747500000000001</v>
      </c>
      <c r="K4110" s="89">
        <f>+IF(ISNUMBER(DATA!N2343),DATA!N2343,"n/a")</f>
        <v>13.643692</v>
      </c>
      <c r="L4110" s="79">
        <f>+IF(ISNUMBER(DATA!O2343),DATA!O2343,"n/a")</f>
        <v>-7.2035000000000002E-2</v>
      </c>
      <c r="M4110" s="68"/>
      <c r="N4110" s="68"/>
      <c r="O4110" s="68"/>
      <c r="P4110" s="68"/>
      <c r="Q4110" s="68"/>
      <c r="S4110" s="72"/>
      <c r="U4110" s="72"/>
      <c r="W4110" s="72"/>
      <c r="Y4110" s="72"/>
    </row>
    <row r="4111" spans="1:25" s="71" customFormat="1" x14ac:dyDescent="0.2">
      <c r="A4111" s="68" t="s">
        <v>20</v>
      </c>
      <c r="B4111" s="68" t="s">
        <v>23</v>
      </c>
      <c r="C4111" s="68" t="s">
        <v>10</v>
      </c>
      <c r="D4111" s="68" t="s">
        <v>302</v>
      </c>
      <c r="E4111" s="89">
        <f>+IF(ISNUMBER(DATA!H2344),DATA!H2344,"n/a")</f>
        <v>12.854485</v>
      </c>
      <c r="F4111" s="79">
        <f>+IF(ISNUMBER(DATA!I2344),DATA!I2344,"n/a")</f>
        <v>9.8569999999999994E-3</v>
      </c>
      <c r="G4111" s="89">
        <f>+IF(ISNUMBER(DATA!J2344),DATA!J2344,"n/a")</f>
        <v>12.85721</v>
      </c>
      <c r="H4111" s="79">
        <f>+IF(ISNUMBER(DATA!K2344),DATA!K2344,"n/a")</f>
        <v>9.1649999999999995E-3</v>
      </c>
      <c r="I4111" s="89">
        <f>+IF(ISNUMBER(DATA!L2344),DATA!L2344,"n/a")</f>
        <v>12.849850999999999</v>
      </c>
      <c r="J4111" s="79">
        <f>+IF(ISNUMBER(DATA!M2344),DATA!M2344,"n/a")</f>
        <v>8.2019999999999992E-3</v>
      </c>
      <c r="K4111" s="89">
        <f>+IF(ISNUMBER(DATA!N2344),DATA!N2344,"n/a")</f>
        <v>12.838965</v>
      </c>
      <c r="L4111" s="79">
        <f>+IF(ISNUMBER(DATA!O2344),DATA!O2344,"n/a")</f>
        <v>5.5750000000000001E-3</v>
      </c>
      <c r="M4111" s="68"/>
      <c r="N4111" s="68"/>
      <c r="O4111" s="68"/>
      <c r="P4111" s="68"/>
      <c r="Q4111" s="68"/>
      <c r="S4111" s="72"/>
      <c r="U4111" s="72"/>
      <c r="W4111" s="72"/>
      <c r="Y4111" s="72"/>
    </row>
    <row r="4112" spans="1:25" s="71" customFormat="1" x14ac:dyDescent="0.2">
      <c r="A4112" s="68" t="s">
        <v>20</v>
      </c>
      <c r="B4112" s="68" t="s">
        <v>23</v>
      </c>
      <c r="C4112" s="68" t="s">
        <v>10</v>
      </c>
      <c r="D4112" s="68" t="s">
        <v>303</v>
      </c>
      <c r="E4112" s="89">
        <f>+IF(ISNUMBER(DATA!H2345),DATA!H2345,"n/a")</f>
        <v>13.761730999999999</v>
      </c>
      <c r="F4112" s="79">
        <f>+IF(ISNUMBER(DATA!I2345),DATA!I2345,"n/a")</f>
        <v>9.4953999999999997E-2</v>
      </c>
      <c r="G4112" s="89">
        <f>+IF(ISNUMBER(DATA!J2345),DATA!J2345,"n/a")</f>
        <v>13.700692999999999</v>
      </c>
      <c r="H4112" s="79">
        <f>+IF(ISNUMBER(DATA!K2345),DATA!K2345,"n/a")</f>
        <v>9.0021000000000004E-2</v>
      </c>
      <c r="I4112" s="89">
        <f>+IF(ISNUMBER(DATA!L2345),DATA!L2345,"n/a")</f>
        <v>13.395277999999999</v>
      </c>
      <c r="J4112" s="79">
        <f>+IF(ISNUMBER(DATA!M2345),DATA!M2345,"n/a")</f>
        <v>6.2811000000000006E-2</v>
      </c>
      <c r="K4112" s="89">
        <f>+IF(ISNUMBER(DATA!N2345),DATA!N2345,"n/a")</f>
        <v>13.070569000000001</v>
      </c>
      <c r="L4112" s="79">
        <f>+IF(ISNUMBER(DATA!O2345),DATA!O2345,"n/a")</f>
        <v>3.6566000000000001E-2</v>
      </c>
      <c r="M4112" s="68"/>
      <c r="N4112" s="68"/>
      <c r="O4112" s="68"/>
      <c r="P4112" s="68"/>
      <c r="Q4112" s="68"/>
      <c r="S4112" s="72"/>
      <c r="U4112" s="72"/>
      <c r="W4112" s="72"/>
      <c r="Y4112" s="72"/>
    </row>
    <row r="4113" spans="1:25" s="71" customFormat="1" x14ac:dyDescent="0.2">
      <c r="A4113" s="68" t="s">
        <v>20</v>
      </c>
      <c r="B4113" s="68" t="s">
        <v>23</v>
      </c>
      <c r="C4113" s="68" t="s">
        <v>10</v>
      </c>
      <c r="D4113" s="68" t="s">
        <v>304</v>
      </c>
      <c r="E4113" s="89">
        <f>+IF(ISNUMBER(DATA!H2346),DATA!H2346,"n/a")</f>
        <v>15.406651</v>
      </c>
      <c r="F4113" s="79">
        <f>+IF(ISNUMBER(DATA!I2346),DATA!I2346,"n/a")</f>
        <v>3.7113E-2</v>
      </c>
      <c r="G4113" s="89">
        <f>+IF(ISNUMBER(DATA!J2346),DATA!J2346,"n/a")</f>
        <v>15.395559</v>
      </c>
      <c r="H4113" s="79">
        <f>+IF(ISNUMBER(DATA!K2346),DATA!K2346,"n/a")</f>
        <v>-2.954E-3</v>
      </c>
      <c r="I4113" s="89">
        <f>+IF(ISNUMBER(DATA!L2346),DATA!L2346,"n/a")</f>
        <v>14.732198</v>
      </c>
      <c r="J4113" s="79">
        <f>+IF(ISNUMBER(DATA!M2346),DATA!M2346,"n/a")</f>
        <v>-4.8437000000000001E-2</v>
      </c>
      <c r="K4113" s="89">
        <f>+IF(ISNUMBER(DATA!N2346),DATA!N2346,"n/a")</f>
        <v>13.616861</v>
      </c>
      <c r="L4113" s="79">
        <f>+IF(ISNUMBER(DATA!O2346),DATA!O2346,"n/a")</f>
        <v>-0.124789</v>
      </c>
      <c r="M4113" s="68"/>
      <c r="N4113" s="68"/>
      <c r="O4113" s="68"/>
      <c r="P4113" s="68"/>
      <c r="Q4113" s="68"/>
      <c r="S4113" s="72"/>
      <c r="U4113" s="72"/>
      <c r="W4113" s="72"/>
      <c r="Y4113" s="72"/>
    </row>
    <row r="4114" spans="1:25" s="71" customFormat="1" x14ac:dyDescent="0.2">
      <c r="A4114" s="68" t="s">
        <v>20</v>
      </c>
      <c r="B4114" s="68" t="s">
        <v>23</v>
      </c>
      <c r="C4114" s="68" t="s">
        <v>10</v>
      </c>
      <c r="D4114" s="68" t="s">
        <v>305</v>
      </c>
      <c r="E4114" s="89">
        <f>+IF(ISNUMBER(DATA!H2347),DATA!H2347,"n/a")</f>
        <v>12.608238</v>
      </c>
      <c r="F4114" s="79">
        <f>+IF(ISNUMBER(DATA!I2347),DATA!I2347,"n/a")</f>
        <v>-0.16428999999999999</v>
      </c>
      <c r="G4114" s="89">
        <f>+IF(ISNUMBER(DATA!J2347),DATA!J2347,"n/a")</f>
        <v>12.584502000000001</v>
      </c>
      <c r="H4114" s="79">
        <f>+IF(ISNUMBER(DATA!K2347),DATA!K2347,"n/a")</f>
        <v>-0.16939199999999999</v>
      </c>
      <c r="I4114" s="89">
        <f>+IF(ISNUMBER(DATA!L2347),DATA!L2347,"n/a")</f>
        <v>12.595929</v>
      </c>
      <c r="J4114" s="79">
        <f>+IF(ISNUMBER(DATA!M2347),DATA!M2347,"n/a")</f>
        <v>-0.15732099999999999</v>
      </c>
      <c r="K4114" s="89">
        <f>+IF(ISNUMBER(DATA!N2347),DATA!N2347,"n/a")</f>
        <v>13.651202</v>
      </c>
      <c r="L4114" s="79">
        <f>+IF(ISNUMBER(DATA!O2347),DATA!O2347,"n/a")</f>
        <v>-6.4238000000000003E-2</v>
      </c>
      <c r="M4114" s="68"/>
      <c r="N4114" s="68"/>
      <c r="O4114" s="68"/>
      <c r="P4114" s="68"/>
      <c r="Q4114" s="68"/>
      <c r="S4114" s="72"/>
      <c r="U4114" s="72"/>
      <c r="W4114" s="72"/>
      <c r="Y4114" s="72"/>
    </row>
    <row r="4115" spans="1:25" s="71" customFormat="1" x14ac:dyDescent="0.2">
      <c r="A4115" s="68" t="s">
        <v>20</v>
      </c>
      <c r="B4115" s="68" t="s">
        <v>23</v>
      </c>
      <c r="C4115" s="68" t="s">
        <v>10</v>
      </c>
      <c r="D4115" s="68" t="s">
        <v>306</v>
      </c>
      <c r="E4115" s="89">
        <f>+IF(ISNUMBER(DATA!H2348),DATA!H2348,"n/a")</f>
        <v>15.292450000000001</v>
      </c>
      <c r="F4115" s="79">
        <f>+IF(ISNUMBER(DATA!I2348),DATA!I2348,"n/a")</f>
        <v>2.5895999999999999E-2</v>
      </c>
      <c r="G4115" s="89">
        <f>+IF(ISNUMBER(DATA!J2348),DATA!J2348,"n/a")</f>
        <v>14.476808</v>
      </c>
      <c r="H4115" s="79">
        <f>+IF(ISNUMBER(DATA!K2348),DATA!K2348,"n/a")</f>
        <v>-3.2593999999999998E-2</v>
      </c>
      <c r="I4115" s="89">
        <f>+IF(ISNUMBER(DATA!L2348),DATA!L2348,"n/a")</f>
        <v>14.268675</v>
      </c>
      <c r="J4115" s="79">
        <f>+IF(ISNUMBER(DATA!M2348),DATA!M2348,"n/a")</f>
        <v>-4.829E-2</v>
      </c>
      <c r="K4115" s="89">
        <f>+IF(ISNUMBER(DATA!N2348),DATA!N2348,"n/a")</f>
        <v>14.801644</v>
      </c>
      <c r="L4115" s="79">
        <f>+IF(ISNUMBER(DATA!O2348),DATA!O2348,"n/a")</f>
        <v>-1.585E-2</v>
      </c>
      <c r="M4115" s="68"/>
      <c r="N4115" s="68"/>
      <c r="O4115" s="68"/>
      <c r="P4115" s="68"/>
      <c r="Q4115" s="68"/>
      <c r="S4115" s="72"/>
      <c r="U4115" s="72"/>
      <c r="W4115" s="72"/>
      <c r="Y4115" s="72"/>
    </row>
    <row r="4116" spans="1:25" s="71" customFormat="1" x14ac:dyDescent="0.2">
      <c r="A4116" s="68" t="s">
        <v>20</v>
      </c>
      <c r="B4116" s="68" t="s">
        <v>23</v>
      </c>
      <c r="C4116" s="68" t="s">
        <v>10</v>
      </c>
      <c r="D4116" s="68" t="s">
        <v>307</v>
      </c>
      <c r="E4116" s="89">
        <f>+IF(ISNUMBER(DATA!H2349),DATA!H2349,"n/a")</f>
        <v>12.895795</v>
      </c>
      <c r="F4116" s="79">
        <f>+IF(ISNUMBER(DATA!I2349),DATA!I2349,"n/a")</f>
        <v>-1.21E-4</v>
      </c>
      <c r="G4116" s="89">
        <f>+IF(ISNUMBER(DATA!J2349),DATA!J2349,"n/a")</f>
        <v>12.734366</v>
      </c>
      <c r="H4116" s="79">
        <f>+IF(ISNUMBER(DATA!K2349),DATA!K2349,"n/a")</f>
        <v>-1.2364999999999999E-2</v>
      </c>
      <c r="I4116" s="89">
        <f>+IF(ISNUMBER(DATA!L2349),DATA!L2349,"n/a")</f>
        <v>12.828022000000001</v>
      </c>
      <c r="J4116" s="79">
        <f>+IF(ISNUMBER(DATA!M2349),DATA!M2349,"n/a")</f>
        <v>5.2700000000000002E-4</v>
      </c>
      <c r="K4116" s="89">
        <f>+IF(ISNUMBER(DATA!N2349),DATA!N2349,"n/a")</f>
        <v>12.874428</v>
      </c>
      <c r="L4116" s="79">
        <f>+IF(ISNUMBER(DATA!O2349),DATA!O2349,"n/a")</f>
        <v>-3.7599999999999998E-4</v>
      </c>
      <c r="M4116" s="68"/>
      <c r="N4116" s="68"/>
      <c r="O4116" s="68"/>
      <c r="P4116" s="68"/>
      <c r="Q4116" s="68"/>
      <c r="S4116" s="72"/>
      <c r="U4116" s="72"/>
      <c r="W4116" s="72"/>
      <c r="Y4116" s="72"/>
    </row>
    <row r="4117" spans="1:25" s="71" customFormat="1" x14ac:dyDescent="0.2">
      <c r="A4117" s="68" t="s">
        <v>20</v>
      </c>
      <c r="B4117" s="68" t="s">
        <v>23</v>
      </c>
      <c r="C4117" s="68" t="s">
        <v>10</v>
      </c>
      <c r="D4117" s="68" t="s">
        <v>308</v>
      </c>
      <c r="E4117" s="89">
        <f>+IF(ISNUMBER(DATA!H2350),DATA!H2350,"n/a")</f>
        <v>15.75755</v>
      </c>
      <c r="F4117" s="79">
        <f>+IF(ISNUMBER(DATA!I2350),DATA!I2350,"n/a")</f>
        <v>0.11713</v>
      </c>
      <c r="G4117" s="89">
        <f>+IF(ISNUMBER(DATA!J2350),DATA!J2350,"n/a")</f>
        <v>15.809062000000001</v>
      </c>
      <c r="H4117" s="79">
        <f>+IF(ISNUMBER(DATA!K2350),DATA!K2350,"n/a")</f>
        <v>0.15118500000000001</v>
      </c>
      <c r="I4117" s="89">
        <f>+IF(ISNUMBER(DATA!L2350),DATA!L2350,"n/a")</f>
        <v>15.427553</v>
      </c>
      <c r="J4117" s="79">
        <f>+IF(ISNUMBER(DATA!M2350),DATA!M2350,"n/a")</f>
        <v>8.5547999999999999E-2</v>
      </c>
      <c r="K4117" s="89">
        <f>+IF(ISNUMBER(DATA!N2350),DATA!N2350,"n/a")</f>
        <v>14.726098</v>
      </c>
      <c r="L4117" s="79">
        <f>+IF(ISNUMBER(DATA!O2350),DATA!O2350,"n/a")</f>
        <v>6.7654000000000006E-2</v>
      </c>
      <c r="M4117" s="68"/>
      <c r="N4117" s="68"/>
      <c r="O4117" s="68"/>
      <c r="P4117" s="68"/>
      <c r="Q4117" s="68"/>
      <c r="S4117" s="72"/>
      <c r="U4117" s="72"/>
      <c r="W4117" s="72"/>
      <c r="Y4117" s="72"/>
    </row>
    <row r="4118" spans="1:25" s="71" customFormat="1" x14ac:dyDescent="0.2">
      <c r="A4118" s="68" t="s">
        <v>20</v>
      </c>
      <c r="B4118" s="68" t="s">
        <v>23</v>
      </c>
      <c r="C4118" s="68" t="s">
        <v>10</v>
      </c>
      <c r="D4118" s="68" t="s">
        <v>309</v>
      </c>
      <c r="E4118" s="89">
        <f>+IF(ISNUMBER(DATA!H2351),DATA!H2351,"n/a")</f>
        <v>12.653686</v>
      </c>
      <c r="F4118" s="79">
        <f>+IF(ISNUMBER(DATA!I2351),DATA!I2351,"n/a")</f>
        <v>-0.134409</v>
      </c>
      <c r="G4118" s="89">
        <f>+IF(ISNUMBER(DATA!J2351),DATA!J2351,"n/a")</f>
        <v>12.044534000000001</v>
      </c>
      <c r="H4118" s="79">
        <f>+IF(ISNUMBER(DATA!K2351),DATA!K2351,"n/a")</f>
        <v>-0.14885699999999999</v>
      </c>
      <c r="I4118" s="89">
        <f>+IF(ISNUMBER(DATA!L2351),DATA!L2351,"n/a")</f>
        <v>12.367599</v>
      </c>
      <c r="J4118" s="79">
        <f>+IF(ISNUMBER(DATA!M2351),DATA!M2351,"n/a")</f>
        <v>-0.15076800000000001</v>
      </c>
      <c r="K4118" s="89">
        <f>+IF(ISNUMBER(DATA!N2351),DATA!N2351,"n/a")</f>
        <v>12.803018</v>
      </c>
      <c r="L4118" s="79">
        <f>+IF(ISNUMBER(DATA!O2351),DATA!O2351,"n/a")</f>
        <v>-9.6314999999999998E-2</v>
      </c>
      <c r="M4118" s="68"/>
      <c r="N4118" s="68"/>
      <c r="O4118" s="68"/>
      <c r="P4118" s="68"/>
      <c r="Q4118" s="68"/>
      <c r="S4118" s="72"/>
      <c r="U4118" s="72"/>
      <c r="W4118" s="72"/>
      <c r="Y4118" s="72"/>
    </row>
    <row r="4119" spans="1:25" s="71" customFormat="1" x14ac:dyDescent="0.2">
      <c r="A4119" s="68" t="s">
        <v>20</v>
      </c>
      <c r="B4119" s="68" t="s">
        <v>23</v>
      </c>
      <c r="C4119" s="68" t="s">
        <v>10</v>
      </c>
      <c r="D4119" s="68" t="s">
        <v>310</v>
      </c>
      <c r="E4119" s="89">
        <f>+IF(ISNUMBER(DATA!H2352),DATA!H2352,"n/a")</f>
        <v>15.107956</v>
      </c>
      <c r="F4119" s="79">
        <f>+IF(ISNUMBER(DATA!I2352),DATA!I2352,"n/a")</f>
        <v>0.23704800000000001</v>
      </c>
      <c r="G4119" s="89">
        <f>+IF(ISNUMBER(DATA!J2352),DATA!J2352,"n/a")</f>
        <v>14.912813999999999</v>
      </c>
      <c r="H4119" s="79">
        <f>+IF(ISNUMBER(DATA!K2352),DATA!K2352,"n/a")</f>
        <v>0.15135299999999999</v>
      </c>
      <c r="I4119" s="89">
        <f>+IF(ISNUMBER(DATA!L2352),DATA!L2352,"n/a")</f>
        <v>14.739907000000001</v>
      </c>
      <c r="J4119" s="79">
        <f>+IF(ISNUMBER(DATA!M2352),DATA!M2352,"n/a")</f>
        <v>0.123891</v>
      </c>
      <c r="K4119" s="89">
        <f>+IF(ISNUMBER(DATA!N2352),DATA!N2352,"n/a")</f>
        <v>13.820544999999999</v>
      </c>
      <c r="L4119" s="79">
        <f>+IF(ISNUMBER(DATA!O2352),DATA!O2352,"n/a")</f>
        <v>4.4679999999999997E-2</v>
      </c>
      <c r="M4119" s="68"/>
      <c r="N4119" s="68"/>
      <c r="O4119" s="68"/>
      <c r="P4119" s="68"/>
      <c r="Q4119" s="68"/>
      <c r="S4119" s="72"/>
      <c r="U4119" s="72"/>
      <c r="W4119" s="72"/>
      <c r="Y4119" s="72"/>
    </row>
    <row r="4120" spans="1:25" s="71" customFormat="1" x14ac:dyDescent="0.2">
      <c r="A4120" s="68" t="s">
        <v>20</v>
      </c>
      <c r="B4120" s="68" t="s">
        <v>23</v>
      </c>
      <c r="C4120" s="68" t="s">
        <v>10</v>
      </c>
      <c r="D4120" s="68" t="s">
        <v>311</v>
      </c>
      <c r="E4120" s="89">
        <f>+IF(ISNUMBER(DATA!H2353),DATA!H2353,"n/a")</f>
        <v>12.433399</v>
      </c>
      <c r="F4120" s="79">
        <f>+IF(ISNUMBER(DATA!I2353),DATA!I2353,"n/a")</f>
        <v>2.3651999999999999E-2</v>
      </c>
      <c r="G4120" s="89">
        <f>+IF(ISNUMBER(DATA!J2353),DATA!J2353,"n/a")</f>
        <v>12.275003999999999</v>
      </c>
      <c r="H4120" s="79">
        <f>+IF(ISNUMBER(DATA!K2353),DATA!K2353,"n/a")</f>
        <v>1.5945000000000001E-2</v>
      </c>
      <c r="I4120" s="89">
        <f>+IF(ISNUMBER(DATA!L2353),DATA!L2353,"n/a")</f>
        <v>12.264695</v>
      </c>
      <c r="J4120" s="79">
        <f>+IF(ISNUMBER(DATA!M2353),DATA!M2353,"n/a")</f>
        <v>-5.1549999999999999E-3</v>
      </c>
      <c r="K4120" s="89">
        <f>+IF(ISNUMBER(DATA!N2353),DATA!N2353,"n/a")</f>
        <v>12.41656</v>
      </c>
      <c r="L4120" s="79">
        <f>+IF(ISNUMBER(DATA!O2353),DATA!O2353,"n/a")</f>
        <v>-2.6587E-2</v>
      </c>
      <c r="M4120" s="68"/>
      <c r="N4120" s="68"/>
      <c r="O4120" s="68"/>
      <c r="P4120" s="68"/>
      <c r="Q4120" s="68"/>
      <c r="S4120" s="72"/>
      <c r="U4120" s="72"/>
      <c r="W4120" s="72"/>
      <c r="Y4120" s="72"/>
    </row>
    <row r="4121" spans="1:25" s="71" customFormat="1" x14ac:dyDescent="0.2">
      <c r="A4121" s="68" t="s">
        <v>20</v>
      </c>
      <c r="B4121" s="68" t="s">
        <v>23</v>
      </c>
      <c r="C4121" s="68" t="s">
        <v>10</v>
      </c>
      <c r="D4121" s="68" t="s">
        <v>312</v>
      </c>
      <c r="E4121" s="89">
        <f>+IF(ISNUMBER(DATA!H2354),DATA!H2354,"n/a")</f>
        <v>12.616707999999999</v>
      </c>
      <c r="F4121" s="79" t="str">
        <f>+IF(ISNUMBER(DATA!I2354),DATA!I2354,"n/a")</f>
        <v>n/a</v>
      </c>
      <c r="G4121" s="89">
        <f>+IF(ISNUMBER(DATA!J2354),DATA!J2354,"n/a")</f>
        <v>12.616707999999999</v>
      </c>
      <c r="H4121" s="79" t="str">
        <f>+IF(ISNUMBER(DATA!K2354),DATA!K2354,"n/a")</f>
        <v>n/a</v>
      </c>
      <c r="I4121" s="89">
        <f>+IF(ISNUMBER(DATA!L2354),DATA!L2354,"n/a")</f>
        <v>12.443114</v>
      </c>
      <c r="J4121" s="79">
        <f>+IF(ISNUMBER(DATA!M2354),DATA!M2354,"n/a")</f>
        <v>-1.7649000000000001E-2</v>
      </c>
      <c r="K4121" s="89">
        <f>+IF(ISNUMBER(DATA!N2354),DATA!N2354,"n/a")</f>
        <v>12.468045</v>
      </c>
      <c r="L4121" s="79">
        <f>+IF(ISNUMBER(DATA!O2354),DATA!O2354,"n/a")</f>
        <v>0.105042</v>
      </c>
      <c r="M4121" s="68"/>
      <c r="N4121" s="68"/>
      <c r="O4121" s="68"/>
      <c r="P4121" s="68"/>
      <c r="Q4121" s="68"/>
      <c r="S4121" s="72"/>
      <c r="U4121" s="72"/>
      <c r="W4121" s="72"/>
      <c r="Y4121" s="72"/>
    </row>
    <row r="4122" spans="1:25" s="71" customFormat="1" x14ac:dyDescent="0.2">
      <c r="A4122" s="68" t="s">
        <v>20</v>
      </c>
      <c r="B4122" s="68" t="s">
        <v>23</v>
      </c>
      <c r="C4122" s="68" t="s">
        <v>10</v>
      </c>
      <c r="D4122" s="68" t="s">
        <v>313</v>
      </c>
      <c r="E4122" s="89">
        <f>+IF(ISNUMBER(DATA!H2355),DATA!H2355,"n/a")</f>
        <v>14.36004</v>
      </c>
      <c r="F4122" s="79">
        <f>+IF(ISNUMBER(DATA!I2355),DATA!I2355,"n/a")</f>
        <v>5.8299999999999997E-4</v>
      </c>
      <c r="G4122" s="89">
        <f>+IF(ISNUMBER(DATA!J2355),DATA!J2355,"n/a")</f>
        <v>14.360063999999999</v>
      </c>
      <c r="H4122" s="79">
        <f>+IF(ISNUMBER(DATA!K2355),DATA!K2355,"n/a")</f>
        <v>9.2299999999999999E-4</v>
      </c>
      <c r="I4122" s="89">
        <f>+IF(ISNUMBER(DATA!L2355),DATA!L2355,"n/a")</f>
        <v>14.360035</v>
      </c>
      <c r="J4122" s="79">
        <f>+IF(ISNUMBER(DATA!M2355),DATA!M2355,"n/a")</f>
        <v>9.2800000000000001E-4</v>
      </c>
      <c r="K4122" s="89">
        <f>+IF(ISNUMBER(DATA!N2355),DATA!N2355,"n/a")</f>
        <v>14.357282</v>
      </c>
      <c r="L4122" s="79">
        <f>+IF(ISNUMBER(DATA!O2355),DATA!O2355,"n/a")</f>
        <v>8.1599999999999999E-4</v>
      </c>
      <c r="M4122" s="68"/>
      <c r="N4122" s="68"/>
      <c r="O4122" s="68"/>
      <c r="P4122" s="68"/>
      <c r="Q4122" s="68"/>
      <c r="S4122" s="72"/>
      <c r="U4122" s="72"/>
      <c r="W4122" s="72"/>
      <c r="Y4122" s="72"/>
    </row>
    <row r="4123" spans="1:25" s="71" customFormat="1" x14ac:dyDescent="0.2">
      <c r="A4123" s="68" t="s">
        <v>20</v>
      </c>
      <c r="B4123" s="68" t="s">
        <v>23</v>
      </c>
      <c r="C4123" s="68" t="s">
        <v>10</v>
      </c>
      <c r="D4123" s="68" t="s">
        <v>314</v>
      </c>
      <c r="E4123" s="89">
        <f>+IF(ISNUMBER(DATA!H2356),DATA!H2356,"n/a")</f>
        <v>15.470129999999999</v>
      </c>
      <c r="F4123" s="79" t="str">
        <f>+IF(ISNUMBER(DATA!I2356),DATA!I2356,"n/a")</f>
        <v>n/a</v>
      </c>
      <c r="G4123" s="89">
        <f>+IF(ISNUMBER(DATA!J2356),DATA!J2356,"n/a")</f>
        <v>15.450295000000001</v>
      </c>
      <c r="H4123" s="79" t="str">
        <f>+IF(ISNUMBER(DATA!K2356),DATA!K2356,"n/a")</f>
        <v>n/a</v>
      </c>
      <c r="I4123" s="89">
        <f>+IF(ISNUMBER(DATA!L2356),DATA!L2356,"n/a")</f>
        <v>15.412461</v>
      </c>
      <c r="J4123" s="79" t="str">
        <f>+IF(ISNUMBER(DATA!M2356),DATA!M2356,"n/a")</f>
        <v>n/a</v>
      </c>
      <c r="K4123" s="89">
        <f>+IF(ISNUMBER(DATA!N2356),DATA!N2356,"n/a")</f>
        <v>15.401051000000001</v>
      </c>
      <c r="L4123" s="79" t="str">
        <f>+IF(ISNUMBER(DATA!O2356),DATA!O2356,"n/a")</f>
        <v>n/a</v>
      </c>
      <c r="M4123" s="68"/>
      <c r="N4123" s="68"/>
      <c r="O4123" s="68"/>
      <c r="P4123" s="68"/>
      <c r="Q4123" s="68"/>
      <c r="S4123" s="72"/>
      <c r="U4123" s="72"/>
      <c r="W4123" s="72"/>
      <c r="Y4123" s="72"/>
    </row>
    <row r="4124" spans="1:25" s="71" customFormat="1" x14ac:dyDescent="0.2">
      <c r="A4124" s="68" t="s">
        <v>20</v>
      </c>
      <c r="B4124" s="68" t="s">
        <v>23</v>
      </c>
      <c r="C4124" s="68" t="s">
        <v>10</v>
      </c>
      <c r="D4124" s="68" t="s">
        <v>315</v>
      </c>
      <c r="E4124" s="89">
        <f>+IF(ISNUMBER(DATA!H2357),DATA!H2357,"n/a")</f>
        <v>13.634024999999999</v>
      </c>
      <c r="F4124" s="79">
        <f>+IF(ISNUMBER(DATA!I2357),DATA!I2357,"n/a")</f>
        <v>6.8836999999999995E-2</v>
      </c>
      <c r="G4124" s="89">
        <f>+IF(ISNUMBER(DATA!J2357),DATA!J2357,"n/a")</f>
        <v>13.709167000000001</v>
      </c>
      <c r="H4124" s="79">
        <f>+IF(ISNUMBER(DATA!K2357),DATA!K2357,"n/a")</f>
        <v>8.8210000000000007E-3</v>
      </c>
      <c r="I4124" s="89">
        <f>+IF(ISNUMBER(DATA!L2357),DATA!L2357,"n/a")</f>
        <v>13.785928999999999</v>
      </c>
      <c r="J4124" s="79">
        <f>+IF(ISNUMBER(DATA!M2357),DATA!M2357,"n/a")</f>
        <v>3.0920000000000001E-3</v>
      </c>
      <c r="K4124" s="89">
        <f>+IF(ISNUMBER(DATA!N2357),DATA!N2357,"n/a")</f>
        <v>13.291266999999999</v>
      </c>
      <c r="L4124" s="79">
        <f>+IF(ISNUMBER(DATA!O2357),DATA!O2357,"n/a")</f>
        <v>-1.9407000000000001E-2</v>
      </c>
      <c r="M4124" s="68"/>
      <c r="N4124" s="68"/>
      <c r="O4124" s="68"/>
      <c r="P4124" s="68"/>
      <c r="Q4124" s="68"/>
      <c r="S4124" s="72"/>
      <c r="U4124" s="72"/>
      <c r="W4124" s="72"/>
      <c r="Y4124" s="72"/>
    </row>
    <row r="4125" spans="1:25" s="71" customFormat="1" x14ac:dyDescent="0.2">
      <c r="A4125" s="68" t="s">
        <v>20</v>
      </c>
      <c r="B4125" s="68" t="s">
        <v>23</v>
      </c>
      <c r="C4125" s="68" t="s">
        <v>10</v>
      </c>
      <c r="D4125" s="68" t="s">
        <v>316</v>
      </c>
      <c r="E4125" s="89">
        <f>+IF(ISNUMBER(DATA!H2358),DATA!H2358,"n/a")</f>
        <v>12.337749000000001</v>
      </c>
      <c r="F4125" s="79">
        <f>+IF(ISNUMBER(DATA!I2358),DATA!I2358,"n/a")</f>
        <v>4.0541000000000001E-2</v>
      </c>
      <c r="G4125" s="89">
        <f>+IF(ISNUMBER(DATA!J2358),DATA!J2358,"n/a")</f>
        <v>12.425050000000001</v>
      </c>
      <c r="H4125" s="79">
        <f>+IF(ISNUMBER(DATA!K2358),DATA!K2358,"n/a")</f>
        <v>-2.8389000000000001E-2</v>
      </c>
      <c r="I4125" s="89">
        <f>+IF(ISNUMBER(DATA!L2358),DATA!L2358,"n/a")</f>
        <v>12.494629</v>
      </c>
      <c r="J4125" s="79">
        <f>+IF(ISNUMBER(DATA!M2358),DATA!M2358,"n/a")</f>
        <v>-2.7061999999999999E-2</v>
      </c>
      <c r="K4125" s="89">
        <f>+IF(ISNUMBER(DATA!N2358),DATA!N2358,"n/a")</f>
        <v>12.203325</v>
      </c>
      <c r="L4125" s="79">
        <f>+IF(ISNUMBER(DATA!O2358),DATA!O2358,"n/a")</f>
        <v>-1.9889E-2</v>
      </c>
      <c r="M4125" s="68"/>
      <c r="N4125" s="68"/>
      <c r="O4125" s="68"/>
      <c r="P4125" s="68"/>
      <c r="Q4125" s="68"/>
      <c r="S4125" s="72"/>
      <c r="U4125" s="72"/>
      <c r="W4125" s="72"/>
      <c r="Y4125" s="72"/>
    </row>
    <row r="4126" spans="1:25" s="71" customFormat="1" x14ac:dyDescent="0.2">
      <c r="A4126" s="68" t="s">
        <v>20</v>
      </c>
      <c r="B4126" s="68" t="s">
        <v>23</v>
      </c>
      <c r="C4126" s="68" t="s">
        <v>10</v>
      </c>
      <c r="D4126" s="68" t="s">
        <v>317</v>
      </c>
      <c r="E4126" s="89">
        <f>+IF(ISNUMBER(DATA!H2359),DATA!H2359,"n/a")</f>
        <v>12.068021</v>
      </c>
      <c r="F4126" s="79">
        <f>+IF(ISNUMBER(DATA!I2359),DATA!I2359,"n/a")</f>
        <v>0.22343099999999999</v>
      </c>
      <c r="G4126" s="89">
        <f>+IF(ISNUMBER(DATA!J2359),DATA!J2359,"n/a")</f>
        <v>12.006238</v>
      </c>
      <c r="H4126" s="79">
        <f>+IF(ISNUMBER(DATA!K2359),DATA!K2359,"n/a")</f>
        <v>6.9458000000000006E-2</v>
      </c>
      <c r="I4126" s="89">
        <f>+IF(ISNUMBER(DATA!L2359),DATA!L2359,"n/a")</f>
        <v>11.995778</v>
      </c>
      <c r="J4126" s="79">
        <f>+IF(ISNUMBER(DATA!M2359),DATA!M2359,"n/a")</f>
        <v>2.0178999999999999E-2</v>
      </c>
      <c r="K4126" s="89">
        <f>+IF(ISNUMBER(DATA!N2359),DATA!N2359,"n/a")</f>
        <v>11.321229000000001</v>
      </c>
      <c r="L4126" s="79">
        <f>+IF(ISNUMBER(DATA!O2359),DATA!O2359,"n/a")</f>
        <v>-5.8046E-2</v>
      </c>
      <c r="M4126" s="68"/>
      <c r="N4126" s="68"/>
      <c r="O4126" s="68"/>
      <c r="P4126" s="68"/>
      <c r="Q4126" s="68"/>
      <c r="S4126" s="72"/>
      <c r="U4126" s="72"/>
      <c r="W4126" s="72"/>
      <c r="Y4126" s="72"/>
    </row>
    <row r="4127" spans="1:25" s="71" customFormat="1" x14ac:dyDescent="0.2">
      <c r="A4127" s="68" t="s">
        <v>20</v>
      </c>
      <c r="B4127" s="68" t="s">
        <v>23</v>
      </c>
      <c r="C4127" s="68" t="s">
        <v>10</v>
      </c>
      <c r="D4127" s="68" t="s">
        <v>318</v>
      </c>
      <c r="E4127" s="89">
        <f>+IF(ISNUMBER(DATA!H2360),DATA!H2360,"n/a")</f>
        <v>13.027642999999999</v>
      </c>
      <c r="F4127" s="79">
        <f>+IF(ISNUMBER(DATA!I2360),DATA!I2360,"n/a")</f>
        <v>-2.8370000000000001E-3</v>
      </c>
      <c r="G4127" s="89">
        <f>+IF(ISNUMBER(DATA!J2360),DATA!J2360,"n/a")</f>
        <v>12.913600000000001</v>
      </c>
      <c r="H4127" s="79">
        <f>+IF(ISNUMBER(DATA!K2360),DATA!K2360,"n/a")</f>
        <v>-9.2239999999999996E-3</v>
      </c>
      <c r="I4127" s="89">
        <f>+IF(ISNUMBER(DATA!L2360),DATA!L2360,"n/a")</f>
        <v>12.830062</v>
      </c>
      <c r="J4127" s="79">
        <f>+IF(ISNUMBER(DATA!M2360),DATA!M2360,"n/a")</f>
        <v>-4.3350000000000003E-3</v>
      </c>
      <c r="K4127" s="89">
        <f>+IF(ISNUMBER(DATA!N2360),DATA!N2360,"n/a")</f>
        <v>12.909456</v>
      </c>
      <c r="L4127" s="79">
        <f>+IF(ISNUMBER(DATA!O2360),DATA!O2360,"n/a")</f>
        <v>3.8890000000000001E-3</v>
      </c>
      <c r="M4127" s="68"/>
      <c r="N4127" s="68"/>
      <c r="O4127" s="68"/>
      <c r="P4127" s="68"/>
      <c r="Q4127" s="68"/>
      <c r="S4127" s="72"/>
      <c r="U4127" s="72"/>
      <c r="W4127" s="72"/>
      <c r="Y4127" s="72"/>
    </row>
    <row r="4128" spans="1:25" s="71" customFormat="1" x14ac:dyDescent="0.2">
      <c r="A4128" s="68" t="s">
        <v>20</v>
      </c>
      <c r="B4128" s="68" t="s">
        <v>23</v>
      </c>
      <c r="C4128" s="68" t="s">
        <v>10</v>
      </c>
      <c r="D4128" s="68" t="s">
        <v>319</v>
      </c>
      <c r="E4128" s="89">
        <f>+IF(ISNUMBER(DATA!H2361),DATA!H2361,"n/a")</f>
        <v>16.165967999999999</v>
      </c>
      <c r="F4128" s="79">
        <f>+IF(ISNUMBER(DATA!I2361),DATA!I2361,"n/a")</f>
        <v>5.3775000000000003E-2</v>
      </c>
      <c r="G4128" s="89">
        <f>+IF(ISNUMBER(DATA!J2361),DATA!J2361,"n/a")</f>
        <v>16.327345999999999</v>
      </c>
      <c r="H4128" s="79">
        <f>+IF(ISNUMBER(DATA!K2361),DATA!K2361,"n/a")</f>
        <v>9.8684999999999995E-2</v>
      </c>
      <c r="I4128" s="89">
        <f>+IF(ISNUMBER(DATA!L2361),DATA!L2361,"n/a")</f>
        <v>16.391843999999999</v>
      </c>
      <c r="J4128" s="79">
        <f>+IF(ISNUMBER(DATA!M2361),DATA!M2361,"n/a")</f>
        <v>7.3472999999999997E-2</v>
      </c>
      <c r="K4128" s="89">
        <f>+IF(ISNUMBER(DATA!N2361),DATA!N2361,"n/a")</f>
        <v>16.596202999999999</v>
      </c>
      <c r="L4128" s="79">
        <f>+IF(ISNUMBER(DATA!O2361),DATA!O2361,"n/a")</f>
        <v>6.8331000000000003E-2</v>
      </c>
      <c r="M4128" s="68"/>
      <c r="N4128" s="68"/>
      <c r="O4128" s="68"/>
      <c r="P4128" s="68"/>
      <c r="Q4128" s="68"/>
      <c r="S4128" s="72"/>
      <c r="U4128" s="72"/>
      <c r="W4128" s="72"/>
      <c r="Y4128" s="72"/>
    </row>
    <row r="4129" spans="1:25" s="71" customFormat="1" x14ac:dyDescent="0.2">
      <c r="A4129" s="68" t="s">
        <v>20</v>
      </c>
      <c r="B4129" s="68" t="s">
        <v>23</v>
      </c>
      <c r="C4129" s="68" t="s">
        <v>10</v>
      </c>
      <c r="D4129" s="68" t="s">
        <v>320</v>
      </c>
      <c r="E4129" s="89">
        <f>+IF(ISNUMBER(DATA!H2362),DATA!H2362,"n/a")</f>
        <v>13.741823999999999</v>
      </c>
      <c r="F4129" s="79">
        <f>+IF(ISNUMBER(DATA!I2362),DATA!I2362,"n/a")</f>
        <v>7.7742000000000006E-2</v>
      </c>
      <c r="G4129" s="89">
        <f>+IF(ISNUMBER(DATA!J2362),DATA!J2362,"n/a")</f>
        <v>13.568826</v>
      </c>
      <c r="H4129" s="79">
        <f>+IF(ISNUMBER(DATA!K2362),DATA!K2362,"n/a")</f>
        <v>6.3358999999999999E-2</v>
      </c>
      <c r="I4129" s="89">
        <f>+IF(ISNUMBER(DATA!L2362),DATA!L2362,"n/a")</f>
        <v>13.624822</v>
      </c>
      <c r="J4129" s="79">
        <f>+IF(ISNUMBER(DATA!M2362),DATA!M2362,"n/a")</f>
        <v>6.8087999999999996E-2</v>
      </c>
      <c r="K4129" s="89">
        <f>+IF(ISNUMBER(DATA!N2362),DATA!N2362,"n/a")</f>
        <v>13.2151</v>
      </c>
      <c r="L4129" s="79">
        <f>+IF(ISNUMBER(DATA!O2362),DATA!O2362,"n/a")</f>
        <v>3.6354999999999998E-2</v>
      </c>
      <c r="M4129" s="68"/>
      <c r="N4129" s="68"/>
      <c r="O4129" s="68"/>
      <c r="P4129" s="68"/>
      <c r="Q4129" s="68"/>
      <c r="S4129" s="72"/>
      <c r="U4129" s="72"/>
      <c r="W4129" s="72"/>
      <c r="Y4129" s="72"/>
    </row>
    <row r="4130" spans="1:25" s="71" customFormat="1" x14ac:dyDescent="0.2">
      <c r="A4130" s="68" t="s">
        <v>20</v>
      </c>
      <c r="B4130" s="68" t="s">
        <v>23</v>
      </c>
      <c r="C4130" s="68" t="s">
        <v>10</v>
      </c>
      <c r="D4130" s="68" t="s">
        <v>321</v>
      </c>
      <c r="E4130" s="89">
        <f>+IF(ISNUMBER(DATA!H2363),DATA!H2363,"n/a")</f>
        <v>13.558443</v>
      </c>
      <c r="F4130" s="79">
        <f>+IF(ISNUMBER(DATA!I2363),DATA!I2363,"n/a")</f>
        <v>-4.0067999999999999E-2</v>
      </c>
      <c r="G4130" s="89">
        <f>+IF(ISNUMBER(DATA!J2363),DATA!J2363,"n/a")</f>
        <v>13.591384</v>
      </c>
      <c r="H4130" s="79">
        <f>+IF(ISNUMBER(DATA!K2363),DATA!K2363,"n/a")</f>
        <v>-3.7955999999999997E-2</v>
      </c>
      <c r="I4130" s="89">
        <f>+IF(ISNUMBER(DATA!L2363),DATA!L2363,"n/a")</f>
        <v>13.516368</v>
      </c>
      <c r="J4130" s="79">
        <f>+IF(ISNUMBER(DATA!M2363),DATA!M2363,"n/a")</f>
        <v>-2.6410000000000001E-3</v>
      </c>
      <c r="K4130" s="89">
        <f>+IF(ISNUMBER(DATA!N2363),DATA!N2363,"n/a")</f>
        <v>13.832674000000001</v>
      </c>
      <c r="L4130" s="79">
        <f>+IF(ISNUMBER(DATA!O2363),DATA!O2363,"n/a")</f>
        <v>5.1151000000000002E-2</v>
      </c>
      <c r="M4130" s="68"/>
      <c r="N4130" s="68"/>
      <c r="O4130" s="68"/>
      <c r="P4130" s="68"/>
      <c r="Q4130" s="68"/>
      <c r="S4130" s="72"/>
      <c r="U4130" s="72"/>
      <c r="W4130" s="72"/>
      <c r="Y4130" s="72"/>
    </row>
    <row r="4131" spans="1:25" s="71" customFormat="1" x14ac:dyDescent="0.2">
      <c r="A4131" s="68" t="s">
        <v>20</v>
      </c>
      <c r="B4131" s="68" t="s">
        <v>23</v>
      </c>
      <c r="C4131" s="68" t="s">
        <v>10</v>
      </c>
      <c r="D4131" s="68" t="s">
        <v>322</v>
      </c>
      <c r="E4131" s="89">
        <f>+IF(ISNUMBER(DATA!H2364),DATA!H2364,"n/a")</f>
        <v>17.456849999999999</v>
      </c>
      <c r="F4131" s="79" t="str">
        <f>+IF(ISNUMBER(DATA!I2364),DATA!I2364,"n/a")</f>
        <v>n/a</v>
      </c>
      <c r="G4131" s="89">
        <f>+IF(ISNUMBER(DATA!J2364),DATA!J2364,"n/a")</f>
        <v>17.541384000000001</v>
      </c>
      <c r="H4131" s="79" t="str">
        <f>+IF(ISNUMBER(DATA!K2364),DATA!K2364,"n/a")</f>
        <v>n/a</v>
      </c>
      <c r="I4131" s="89">
        <f>+IF(ISNUMBER(DATA!L2364),DATA!L2364,"n/a")</f>
        <v>17.152971999999998</v>
      </c>
      <c r="J4131" s="79" t="str">
        <f>+IF(ISNUMBER(DATA!M2364),DATA!M2364,"n/a")</f>
        <v>n/a</v>
      </c>
      <c r="K4131" s="89">
        <f>+IF(ISNUMBER(DATA!N2364),DATA!N2364,"n/a")</f>
        <v>16.999445999999999</v>
      </c>
      <c r="L4131" s="79" t="str">
        <f>+IF(ISNUMBER(DATA!O2364),DATA!O2364,"n/a")</f>
        <v>n/a</v>
      </c>
      <c r="M4131" s="68"/>
      <c r="N4131" s="68"/>
      <c r="O4131" s="68"/>
      <c r="P4131" s="68"/>
      <c r="Q4131" s="68"/>
      <c r="S4131" s="72"/>
      <c r="U4131" s="72"/>
      <c r="W4131" s="72"/>
      <c r="Y4131" s="72"/>
    </row>
    <row r="4132" spans="1:25" s="71" customFormat="1" x14ac:dyDescent="0.2">
      <c r="A4132" s="68" t="s">
        <v>20</v>
      </c>
      <c r="B4132" s="68" t="s">
        <v>23</v>
      </c>
      <c r="C4132" s="68" t="s">
        <v>10</v>
      </c>
      <c r="D4132" s="68" t="s">
        <v>323</v>
      </c>
      <c r="E4132" s="89">
        <f>+IF(ISNUMBER(DATA!H2365),DATA!H2365,"n/a")</f>
        <v>11.651788</v>
      </c>
      <c r="F4132" s="79">
        <f>+IF(ISNUMBER(DATA!I2365),DATA!I2365,"n/a")</f>
        <v>0.171043</v>
      </c>
      <c r="G4132" s="89">
        <f>+IF(ISNUMBER(DATA!J2365),DATA!J2365,"n/a")</f>
        <v>11.721183999999999</v>
      </c>
      <c r="H4132" s="79">
        <f>+IF(ISNUMBER(DATA!K2365),DATA!K2365,"n/a")</f>
        <v>0.177012</v>
      </c>
      <c r="I4132" s="89">
        <f>+IF(ISNUMBER(DATA!L2365),DATA!L2365,"n/a")</f>
        <v>11.939225</v>
      </c>
      <c r="J4132" s="79">
        <f>+IF(ISNUMBER(DATA!M2365),DATA!M2365,"n/a")</f>
        <v>0.19509000000000001</v>
      </c>
      <c r="K4132" s="89">
        <f>+IF(ISNUMBER(DATA!N2365),DATA!N2365,"n/a")</f>
        <v>11.663217</v>
      </c>
      <c r="L4132" s="79">
        <f>+IF(ISNUMBER(DATA!O2365),DATA!O2365,"n/a")</f>
        <v>0.19275300000000001</v>
      </c>
      <c r="M4132" s="68"/>
      <c r="N4132" s="68"/>
      <c r="O4132" s="68"/>
      <c r="P4132" s="68"/>
      <c r="Q4132" s="68"/>
      <c r="S4132" s="72"/>
      <c r="U4132" s="72"/>
      <c r="W4132" s="72"/>
      <c r="Y4132" s="72"/>
    </row>
    <row r="4133" spans="1:25" s="71" customFormat="1" x14ac:dyDescent="0.2">
      <c r="A4133" s="68" t="s">
        <v>20</v>
      </c>
      <c r="B4133" s="68" t="s">
        <v>23</v>
      </c>
      <c r="C4133" s="68" t="s">
        <v>10</v>
      </c>
      <c r="D4133" s="68" t="s">
        <v>324</v>
      </c>
      <c r="E4133" s="89">
        <f>+IF(ISNUMBER(DATA!H2366),DATA!H2366,"n/a")</f>
        <v>15.967760999999999</v>
      </c>
      <c r="F4133" s="79">
        <f>+IF(ISNUMBER(DATA!I2366),DATA!I2366,"n/a")</f>
        <v>0.111328</v>
      </c>
      <c r="G4133" s="89">
        <f>+IF(ISNUMBER(DATA!J2366),DATA!J2366,"n/a")</f>
        <v>15.497980999999999</v>
      </c>
      <c r="H4133" s="79">
        <f>+IF(ISNUMBER(DATA!K2366),DATA!K2366,"n/a")</f>
        <v>7.8639000000000001E-2</v>
      </c>
      <c r="I4133" s="89">
        <f>+IF(ISNUMBER(DATA!L2366),DATA!L2366,"n/a")</f>
        <v>14.957005000000001</v>
      </c>
      <c r="J4133" s="79">
        <f>+IF(ISNUMBER(DATA!M2366),DATA!M2366,"n/a")</f>
        <v>4.0989999999999999E-2</v>
      </c>
      <c r="K4133" s="89">
        <f>+IF(ISNUMBER(DATA!N2366),DATA!N2366,"n/a")</f>
        <v>14.645397000000001</v>
      </c>
      <c r="L4133" s="79">
        <f>+IF(ISNUMBER(DATA!O2366),DATA!O2366,"n/a")</f>
        <v>1.9304000000000002E-2</v>
      </c>
      <c r="M4133" s="68"/>
      <c r="N4133" s="68"/>
      <c r="O4133" s="68"/>
      <c r="P4133" s="68"/>
      <c r="Q4133" s="68"/>
      <c r="S4133" s="72"/>
      <c r="U4133" s="72"/>
      <c r="W4133" s="72"/>
      <c r="Y4133" s="72"/>
    </row>
    <row r="4134" spans="1:25" s="71" customFormat="1" x14ac:dyDescent="0.2">
      <c r="A4134" s="68" t="s">
        <v>20</v>
      </c>
      <c r="B4134" s="68" t="s">
        <v>23</v>
      </c>
      <c r="C4134" s="68" t="s">
        <v>10</v>
      </c>
      <c r="D4134" s="68" t="s">
        <v>325</v>
      </c>
      <c r="E4134" s="89">
        <f>+IF(ISNUMBER(DATA!H2367),DATA!H2367,"n/a")</f>
        <v>12.770849</v>
      </c>
      <c r="F4134" s="79">
        <f>+IF(ISNUMBER(DATA!I2367),DATA!I2367,"n/a")</f>
        <v>-2.7629999999999998E-2</v>
      </c>
      <c r="G4134" s="89">
        <f>+IF(ISNUMBER(DATA!J2367),DATA!J2367,"n/a")</f>
        <v>12.777367</v>
      </c>
      <c r="H4134" s="79">
        <f>+IF(ISNUMBER(DATA!K2367),DATA!K2367,"n/a")</f>
        <v>-1.8402999999999999E-2</v>
      </c>
      <c r="I4134" s="89">
        <f>+IF(ISNUMBER(DATA!L2367),DATA!L2367,"n/a")</f>
        <v>12.779503999999999</v>
      </c>
      <c r="J4134" s="79">
        <f>+IF(ISNUMBER(DATA!M2367),DATA!M2367,"n/a")</f>
        <v>-2.5741E-2</v>
      </c>
      <c r="K4134" s="89">
        <f>+IF(ISNUMBER(DATA!N2367),DATA!N2367,"n/a")</f>
        <v>12.795622</v>
      </c>
      <c r="L4134" s="79">
        <f>+IF(ISNUMBER(DATA!O2367),DATA!O2367,"n/a")</f>
        <v>-1.8280000000000001E-2</v>
      </c>
      <c r="M4134" s="68"/>
      <c r="N4134" s="68"/>
      <c r="O4134" s="68"/>
      <c r="P4134" s="68"/>
      <c r="Q4134" s="68"/>
      <c r="S4134" s="72"/>
      <c r="U4134" s="72"/>
      <c r="W4134" s="72"/>
      <c r="Y4134" s="72"/>
    </row>
    <row r="4135" spans="1:25" s="71" customFormat="1" x14ac:dyDescent="0.2">
      <c r="A4135" s="68" t="s">
        <v>20</v>
      </c>
      <c r="B4135" s="68" t="s">
        <v>23</v>
      </c>
      <c r="C4135" s="68" t="s">
        <v>10</v>
      </c>
      <c r="D4135" s="68" t="s">
        <v>351</v>
      </c>
      <c r="E4135" s="89">
        <f>+IF(ISNUMBER(DATA!H2368),DATA!H2368,"n/a")</f>
        <v>13.47406</v>
      </c>
      <c r="F4135" s="79">
        <f>+IF(ISNUMBER(DATA!I2368),DATA!I2368,"n/a")</f>
        <v>0.70271700000000004</v>
      </c>
      <c r="G4135" s="89">
        <f>+IF(ISNUMBER(DATA!J2368),DATA!J2368,"n/a")</f>
        <v>13.608492999999999</v>
      </c>
      <c r="H4135" s="79">
        <f>+IF(ISNUMBER(DATA!K2368),DATA!K2368,"n/a")</f>
        <v>0.54696</v>
      </c>
      <c r="I4135" s="89">
        <f>+IF(ISNUMBER(DATA!L2368),DATA!L2368,"n/a")</f>
        <v>13.608950999999999</v>
      </c>
      <c r="J4135" s="79">
        <f>+IF(ISNUMBER(DATA!M2368),DATA!M2368,"n/a")</f>
        <v>0.30496200000000001</v>
      </c>
      <c r="K4135" s="89">
        <f>+IF(ISNUMBER(DATA!N2368),DATA!N2368,"n/a")</f>
        <v>12.758729000000001</v>
      </c>
      <c r="L4135" s="79">
        <f>+IF(ISNUMBER(DATA!O2368),DATA!O2368,"n/a")</f>
        <v>5.5274999999999998E-2</v>
      </c>
      <c r="M4135" s="68"/>
      <c r="N4135" s="68"/>
      <c r="O4135" s="68"/>
      <c r="P4135" s="68"/>
      <c r="Q4135" s="68"/>
      <c r="S4135" s="72"/>
      <c r="U4135" s="72"/>
      <c r="W4135" s="72"/>
      <c r="Y4135" s="72"/>
    </row>
    <row r="4136" spans="1:25" s="71" customFormat="1" x14ac:dyDescent="0.2">
      <c r="A4136" s="68" t="s">
        <v>20</v>
      </c>
      <c r="B4136" s="68" t="s">
        <v>23</v>
      </c>
      <c r="C4136" s="68" t="s">
        <v>10</v>
      </c>
      <c r="D4136" s="68" t="s">
        <v>352</v>
      </c>
      <c r="E4136" s="89">
        <f>+IF(ISNUMBER(DATA!H2369),DATA!H2369,"n/a")</f>
        <v>12.441587</v>
      </c>
      <c r="F4136" s="79">
        <f>+IF(ISNUMBER(DATA!I2369),DATA!I2369,"n/a")</f>
        <v>-1.3129E-2</v>
      </c>
      <c r="G4136" s="89">
        <f>+IF(ISNUMBER(DATA!J2369),DATA!J2369,"n/a")</f>
        <v>12.328747</v>
      </c>
      <c r="H4136" s="79">
        <f>+IF(ISNUMBER(DATA!K2369),DATA!K2369,"n/a")</f>
        <v>1.2651000000000001E-2</v>
      </c>
      <c r="I4136" s="89">
        <f>+IF(ISNUMBER(DATA!L2369),DATA!L2369,"n/a")</f>
        <v>12.186273999999999</v>
      </c>
      <c r="J4136" s="79">
        <f>+IF(ISNUMBER(DATA!M2369),DATA!M2369,"n/a")</f>
        <v>3.4299000000000003E-2</v>
      </c>
      <c r="K4136" s="89">
        <f>+IF(ISNUMBER(DATA!N2369),DATA!N2369,"n/a")</f>
        <v>12.328799</v>
      </c>
      <c r="L4136" s="79">
        <f>+IF(ISNUMBER(DATA!O2369),DATA!O2369,"n/a")</f>
        <v>2.1932E-2</v>
      </c>
      <c r="M4136" s="68"/>
      <c r="N4136" s="68"/>
      <c r="O4136" s="68"/>
      <c r="P4136" s="68"/>
      <c r="Q4136" s="68"/>
      <c r="S4136" s="72"/>
      <c r="U4136" s="72"/>
      <c r="W4136" s="72"/>
      <c r="Y4136" s="72"/>
    </row>
    <row r="4137" spans="1:25" x14ac:dyDescent="0.2">
      <c r="E4137" s="102"/>
      <c r="F4137" s="104"/>
      <c r="G4137" s="102"/>
      <c r="H4137" s="104"/>
      <c r="I4137" s="102"/>
      <c r="J4137" s="104"/>
      <c r="K4137" s="102"/>
      <c r="L4137" s="104"/>
    </row>
    <row r="4138" spans="1:25" s="71" customFormat="1" x14ac:dyDescent="0.2">
      <c r="A4138" s="68" t="s">
        <v>20</v>
      </c>
      <c r="B4138" s="68" t="s">
        <v>23</v>
      </c>
      <c r="C4138" s="68" t="s">
        <v>26</v>
      </c>
      <c r="D4138" s="68" t="s">
        <v>278</v>
      </c>
      <c r="E4138" s="89">
        <f>+IF(ISNUMBER(DATA!H2379),DATA!H2379,"n/a")</f>
        <v>3.990024</v>
      </c>
      <c r="F4138" s="79">
        <f>+IF(ISNUMBER(DATA!I2379),DATA!I2379,"n/a")</f>
        <v>7.9999999999999996E-6</v>
      </c>
      <c r="G4138" s="89">
        <f>+IF(ISNUMBER(DATA!J2379),DATA!J2379,"n/a")</f>
        <v>3.9542570000000001</v>
      </c>
      <c r="H4138" s="79">
        <f>+IF(ISNUMBER(DATA!K2379),DATA!K2379,"n/a")</f>
        <v>-8.9630000000000005E-3</v>
      </c>
      <c r="I4138" s="89">
        <f>+IF(ISNUMBER(DATA!L2379),DATA!L2379,"n/a")</f>
        <v>3.9727290000000002</v>
      </c>
      <c r="J4138" s="79">
        <f>+IF(ISNUMBER(DATA!M2379),DATA!M2379,"n/a")</f>
        <v>1.1969999999999999E-3</v>
      </c>
      <c r="K4138" s="89">
        <f>+IF(ISNUMBER(DATA!N2379),DATA!N2379,"n/a")</f>
        <v>3.9780329999999999</v>
      </c>
      <c r="L4138" s="79">
        <f>+IF(ISNUMBER(DATA!O2379),DATA!O2379,"n/a")</f>
        <v>-1.94E-4</v>
      </c>
      <c r="M4138" s="68"/>
      <c r="N4138" s="68"/>
      <c r="O4138" s="68"/>
      <c r="P4138" s="68"/>
      <c r="Q4138" s="68"/>
      <c r="S4138" s="72"/>
      <c r="U4138" s="72"/>
      <c r="W4138" s="72"/>
      <c r="Y4138" s="72"/>
    </row>
    <row r="4139" spans="1:25" s="71" customFormat="1" x14ac:dyDescent="0.2">
      <c r="A4139" s="68" t="s">
        <v>20</v>
      </c>
      <c r="B4139" s="68" t="s">
        <v>23</v>
      </c>
      <c r="C4139" s="68" t="s">
        <v>26</v>
      </c>
      <c r="D4139" s="68" t="s">
        <v>279</v>
      </c>
      <c r="E4139" s="89">
        <f>+IF(ISNUMBER(DATA!H2380),DATA!H2380,"n/a")</f>
        <v>3.80131</v>
      </c>
      <c r="F4139" s="79">
        <f>+IF(ISNUMBER(DATA!I2380),DATA!I2380,"n/a")</f>
        <v>-7.0147000000000001E-2</v>
      </c>
      <c r="G4139" s="89">
        <f>+IF(ISNUMBER(DATA!J2380),DATA!J2380,"n/a")</f>
        <v>3.8151860000000002</v>
      </c>
      <c r="H4139" s="79">
        <f>+IF(ISNUMBER(DATA!K2380),DATA!K2380,"n/a")</f>
        <v>-3.7747999999999997E-2</v>
      </c>
      <c r="I4139" s="89">
        <f>+IF(ISNUMBER(DATA!L2380),DATA!L2380,"n/a")</f>
        <v>3.8385470000000002</v>
      </c>
      <c r="J4139" s="79">
        <f>+IF(ISNUMBER(DATA!M2380),DATA!M2380,"n/a")</f>
        <v>7.3099999999999999E-4</v>
      </c>
      <c r="K4139" s="89">
        <f>+IF(ISNUMBER(DATA!N2380),DATA!N2380,"n/a")</f>
        <v>3.7693729999999999</v>
      </c>
      <c r="L4139" s="79">
        <f>+IF(ISNUMBER(DATA!O2380),DATA!O2380,"n/a")</f>
        <v>-1.6511000000000001E-2</v>
      </c>
      <c r="M4139" s="68"/>
      <c r="N4139" s="68"/>
      <c r="O4139" s="68"/>
      <c r="P4139" s="68"/>
      <c r="Q4139" s="68"/>
      <c r="S4139" s="72"/>
      <c r="U4139" s="72"/>
      <c r="W4139" s="72"/>
      <c r="Y4139" s="72"/>
    </row>
    <row r="4140" spans="1:25" s="71" customFormat="1" x14ac:dyDescent="0.2">
      <c r="A4140" s="68" t="s">
        <v>20</v>
      </c>
      <c r="B4140" s="68" t="s">
        <v>23</v>
      </c>
      <c r="C4140" s="68" t="s">
        <v>26</v>
      </c>
      <c r="D4140" s="68" t="s">
        <v>280</v>
      </c>
      <c r="E4140" s="89">
        <f>+IF(ISNUMBER(DATA!H2381),DATA!H2381,"n/a")</f>
        <v>3.6622270000000001</v>
      </c>
      <c r="F4140" s="79">
        <f>+IF(ISNUMBER(DATA!I2381),DATA!I2381,"n/a")</f>
        <v>-1.4004000000000001E-2</v>
      </c>
      <c r="G4140" s="89">
        <f>+IF(ISNUMBER(DATA!J2381),DATA!J2381,"n/a")</f>
        <v>3.7488760000000001</v>
      </c>
      <c r="H4140" s="79">
        <f>+IF(ISNUMBER(DATA!K2381),DATA!K2381,"n/a")</f>
        <v>1.3062000000000001E-2</v>
      </c>
      <c r="I4140" s="89">
        <f>+IF(ISNUMBER(DATA!L2381),DATA!L2381,"n/a")</f>
        <v>3.7643200000000001</v>
      </c>
      <c r="J4140" s="79">
        <f>+IF(ISNUMBER(DATA!M2381),DATA!M2381,"n/a")</f>
        <v>3.1540000000000001E-3</v>
      </c>
      <c r="K4140" s="89">
        <f>+IF(ISNUMBER(DATA!N2381),DATA!N2381,"n/a")</f>
        <v>3.7580339999999999</v>
      </c>
      <c r="L4140" s="79">
        <f>+IF(ISNUMBER(DATA!O2381),DATA!O2381,"n/a")</f>
        <v>-1.0371E-2</v>
      </c>
      <c r="M4140" s="68"/>
      <c r="N4140" s="68"/>
      <c r="O4140" s="68"/>
      <c r="P4140" s="68"/>
      <c r="Q4140" s="68"/>
      <c r="S4140" s="72"/>
      <c r="U4140" s="72"/>
      <c r="W4140" s="72"/>
      <c r="Y4140" s="72"/>
    </row>
    <row r="4141" spans="1:25" s="71" customFormat="1" x14ac:dyDescent="0.2">
      <c r="A4141" s="68" t="s">
        <v>20</v>
      </c>
      <c r="B4141" s="68" t="s">
        <v>23</v>
      </c>
      <c r="C4141" s="68" t="s">
        <v>26</v>
      </c>
      <c r="D4141" s="68" t="s">
        <v>281</v>
      </c>
      <c r="E4141" s="89">
        <f>+IF(ISNUMBER(DATA!H2382),DATA!H2382,"n/a")</f>
        <v>3.8405469999999999</v>
      </c>
      <c r="F4141" s="79">
        <f>+IF(ISNUMBER(DATA!I2382),DATA!I2382,"n/a")</f>
        <v>-0.181811</v>
      </c>
      <c r="G4141" s="89">
        <f>+IF(ISNUMBER(DATA!J2382),DATA!J2382,"n/a")</f>
        <v>3.7932009999999998</v>
      </c>
      <c r="H4141" s="79">
        <f>+IF(ISNUMBER(DATA!K2382),DATA!K2382,"n/a")</f>
        <v>-0.19734099999999999</v>
      </c>
      <c r="I4141" s="89">
        <f>+IF(ISNUMBER(DATA!L2382),DATA!L2382,"n/a")</f>
        <v>3.8257949999999998</v>
      </c>
      <c r="J4141" s="79">
        <f>+IF(ISNUMBER(DATA!M2382),DATA!M2382,"n/a")</f>
        <v>-0.19101299999999999</v>
      </c>
      <c r="K4141" s="89">
        <f>+IF(ISNUMBER(DATA!N2382),DATA!N2382,"n/a")</f>
        <v>3.9901689999999999</v>
      </c>
      <c r="L4141" s="79">
        <f>+IF(ISNUMBER(DATA!O2382),DATA!O2382,"n/a")</f>
        <v>-0.14130000000000001</v>
      </c>
      <c r="M4141" s="68"/>
      <c r="N4141" s="68"/>
      <c r="O4141" s="68"/>
      <c r="P4141" s="68"/>
      <c r="Q4141" s="68"/>
      <c r="S4141" s="72"/>
      <c r="U4141" s="72"/>
      <c r="W4141" s="72"/>
      <c r="Y4141" s="72"/>
    </row>
    <row r="4142" spans="1:25" s="71" customFormat="1" x14ac:dyDescent="0.2">
      <c r="A4142" s="68" t="s">
        <v>20</v>
      </c>
      <c r="B4142" s="68" t="s">
        <v>23</v>
      </c>
      <c r="C4142" s="68" t="s">
        <v>26</v>
      </c>
      <c r="D4142" s="68" t="s">
        <v>282</v>
      </c>
      <c r="E4142" s="89">
        <f>+IF(ISNUMBER(DATA!H2383),DATA!H2383,"n/a")</f>
        <v>3.968064</v>
      </c>
      <c r="F4142" s="79">
        <f>+IF(ISNUMBER(DATA!I2383),DATA!I2383,"n/a")</f>
        <v>8.4041000000000005E-2</v>
      </c>
      <c r="G4142" s="89">
        <f>+IF(ISNUMBER(DATA!J2383),DATA!J2383,"n/a")</f>
        <v>3.9164129999999999</v>
      </c>
      <c r="H4142" s="79">
        <f>+IF(ISNUMBER(DATA!K2383),DATA!K2383,"n/a")</f>
        <v>7.1998000000000006E-2</v>
      </c>
      <c r="I4142" s="89">
        <f>+IF(ISNUMBER(DATA!L2383),DATA!L2383,"n/a")</f>
        <v>3.9302229999999998</v>
      </c>
      <c r="J4142" s="79">
        <f>+IF(ISNUMBER(DATA!M2383),DATA!M2383,"n/a")</f>
        <v>7.5943999999999998E-2</v>
      </c>
      <c r="K4142" s="89">
        <f>+IF(ISNUMBER(DATA!N2383),DATA!N2383,"n/a")</f>
        <v>3.762988</v>
      </c>
      <c r="L4142" s="79">
        <f>+IF(ISNUMBER(DATA!O2383),DATA!O2383,"n/a")</f>
        <v>2.9398000000000001E-2</v>
      </c>
      <c r="M4142" s="68"/>
      <c r="N4142" s="68"/>
      <c r="O4142" s="68"/>
      <c r="P4142" s="68"/>
      <c r="Q4142" s="68"/>
      <c r="S4142" s="72"/>
      <c r="U4142" s="72"/>
      <c r="W4142" s="72"/>
      <c r="Y4142" s="72"/>
    </row>
    <row r="4143" spans="1:25" s="71" customFormat="1" x14ac:dyDescent="0.2">
      <c r="A4143" s="68" t="s">
        <v>20</v>
      </c>
      <c r="B4143" s="68" t="s">
        <v>23</v>
      </c>
      <c r="C4143" s="68" t="s">
        <v>26</v>
      </c>
      <c r="D4143" s="68" t="s">
        <v>283</v>
      </c>
      <c r="E4143" s="89">
        <f>+IF(ISNUMBER(DATA!H2384),DATA!H2384,"n/a")</f>
        <v>4.9334239999999996</v>
      </c>
      <c r="F4143" s="79">
        <f>+IF(ISNUMBER(DATA!I2384),DATA!I2384,"n/a")</f>
        <v>0.27692099999999997</v>
      </c>
      <c r="G4143" s="89">
        <f>+IF(ISNUMBER(DATA!J2384),DATA!J2384,"n/a")</f>
        <v>3.9464899999999998</v>
      </c>
      <c r="H4143" s="79">
        <f>+IF(ISNUMBER(DATA!K2384),DATA!K2384,"n/a")</f>
        <v>3.1836999999999997E-2</v>
      </c>
      <c r="I4143" s="89">
        <f>+IF(ISNUMBER(DATA!L2384),DATA!L2384,"n/a")</f>
        <v>3.9032809999999998</v>
      </c>
      <c r="J4143" s="79">
        <f>+IF(ISNUMBER(DATA!M2384),DATA!M2384,"n/a")</f>
        <v>-8.1300000000000003E-4</v>
      </c>
      <c r="K4143" s="89">
        <f>+IF(ISNUMBER(DATA!N2384),DATA!N2384,"n/a")</f>
        <v>3.885802</v>
      </c>
      <c r="L4143" s="79">
        <f>+IF(ISNUMBER(DATA!O2384),DATA!O2384,"n/a")</f>
        <v>-2.809E-2</v>
      </c>
      <c r="M4143" s="68"/>
      <c r="N4143" s="68"/>
      <c r="O4143" s="68"/>
      <c r="P4143" s="68"/>
      <c r="Q4143" s="68"/>
      <c r="S4143" s="72"/>
      <c r="U4143" s="72"/>
      <c r="W4143" s="72"/>
      <c r="Y4143" s="72"/>
    </row>
    <row r="4144" spans="1:25" s="71" customFormat="1" x14ac:dyDescent="0.2">
      <c r="A4144" s="68" t="s">
        <v>20</v>
      </c>
      <c r="B4144" s="68" t="s">
        <v>23</v>
      </c>
      <c r="C4144" s="68" t="s">
        <v>26</v>
      </c>
      <c r="D4144" s="68" t="s">
        <v>284</v>
      </c>
      <c r="E4144" s="89">
        <f>+IF(ISNUMBER(DATA!H2385),DATA!H2385,"n/a")</f>
        <v>3.468906</v>
      </c>
      <c r="F4144" s="79">
        <f>+IF(ISNUMBER(DATA!I2385),DATA!I2385,"n/a")</f>
        <v>0.122654</v>
      </c>
      <c r="G4144" s="89">
        <f>+IF(ISNUMBER(DATA!J2385),DATA!J2385,"n/a")</f>
        <v>3.5554510000000001</v>
      </c>
      <c r="H4144" s="79">
        <f>+IF(ISNUMBER(DATA!K2385),DATA!K2385,"n/a")</f>
        <v>0.13886899999999999</v>
      </c>
      <c r="I4144" s="89">
        <f>+IF(ISNUMBER(DATA!L2385),DATA!L2385,"n/a")</f>
        <v>3.6278090000000001</v>
      </c>
      <c r="J4144" s="79">
        <f>+IF(ISNUMBER(DATA!M2385),DATA!M2385,"n/a")</f>
        <v>0.15237000000000001</v>
      </c>
      <c r="K4144" s="89">
        <f>+IF(ISNUMBER(DATA!N2385),DATA!N2385,"n/a")</f>
        <v>3.526602</v>
      </c>
      <c r="L4144" s="79">
        <f>+IF(ISNUMBER(DATA!O2385),DATA!O2385,"n/a")</f>
        <v>0.12163599999999999</v>
      </c>
      <c r="M4144" s="68"/>
      <c r="N4144" s="68"/>
      <c r="O4144" s="68"/>
      <c r="P4144" s="68"/>
      <c r="Q4144" s="68"/>
      <c r="S4144" s="72"/>
      <c r="U4144" s="72"/>
      <c r="W4144" s="72"/>
      <c r="Y4144" s="72"/>
    </row>
    <row r="4145" spans="1:25" s="71" customFormat="1" x14ac:dyDescent="0.2">
      <c r="A4145" s="68" t="s">
        <v>20</v>
      </c>
      <c r="B4145" s="68" t="s">
        <v>23</v>
      </c>
      <c r="C4145" s="68" t="s">
        <v>26</v>
      </c>
      <c r="D4145" s="68" t="s">
        <v>285</v>
      </c>
      <c r="E4145" s="89">
        <f>+IF(ISNUMBER(DATA!H2386),DATA!H2386,"n/a")</f>
        <v>3.9858530000000001</v>
      </c>
      <c r="F4145" s="79">
        <f>+IF(ISNUMBER(DATA!I2386),DATA!I2386,"n/a")</f>
        <v>2.428E-3</v>
      </c>
      <c r="G4145" s="89">
        <f>+IF(ISNUMBER(DATA!J2386),DATA!J2386,"n/a")</f>
        <v>3.986094</v>
      </c>
      <c r="H4145" s="79">
        <f>+IF(ISNUMBER(DATA!K2386),DATA!K2386,"n/a")</f>
        <v>2.0339999999999998E-3</v>
      </c>
      <c r="I4145" s="89">
        <f>+IF(ISNUMBER(DATA!L2386),DATA!L2386,"n/a")</f>
        <v>3.929646</v>
      </c>
      <c r="J4145" s="79">
        <f>+IF(ISNUMBER(DATA!M2386),DATA!M2386,"n/a")</f>
        <v>-1.2664999999999999E-2</v>
      </c>
      <c r="K4145" s="89">
        <f>+IF(ISNUMBER(DATA!N2386),DATA!N2386,"n/a")</f>
        <v>3.9497450000000001</v>
      </c>
      <c r="L4145" s="79">
        <f>+IF(ISNUMBER(DATA!O2386),DATA!O2386,"n/a")</f>
        <v>-7.7920000000000003E-3</v>
      </c>
      <c r="M4145" s="68"/>
      <c r="N4145" s="68"/>
      <c r="O4145" s="68"/>
      <c r="P4145" s="68"/>
      <c r="Q4145" s="68"/>
      <c r="S4145" s="72"/>
      <c r="U4145" s="72"/>
      <c r="W4145" s="72"/>
      <c r="Y4145" s="72"/>
    </row>
    <row r="4146" spans="1:25" s="71" customFormat="1" x14ac:dyDescent="0.2">
      <c r="A4146" s="68" t="s">
        <v>20</v>
      </c>
      <c r="B4146" s="68" t="s">
        <v>23</v>
      </c>
      <c r="C4146" s="68" t="s">
        <v>26</v>
      </c>
      <c r="D4146" s="68" t="s">
        <v>286</v>
      </c>
      <c r="E4146" s="89">
        <f>+IF(ISNUMBER(DATA!H2387),DATA!H2387,"n/a")</f>
        <v>4.1350040000000003</v>
      </c>
      <c r="F4146" s="79">
        <f>+IF(ISNUMBER(DATA!I2387),DATA!I2387,"n/a")</f>
        <v>0.32866400000000001</v>
      </c>
      <c r="G4146" s="89">
        <f>+IF(ISNUMBER(DATA!J2387),DATA!J2387,"n/a")</f>
        <v>4.1500050000000002</v>
      </c>
      <c r="H4146" s="79">
        <f>+IF(ISNUMBER(DATA!K2387),DATA!K2387,"n/a")</f>
        <v>0.142793</v>
      </c>
      <c r="I4146" s="89">
        <f>+IF(ISNUMBER(DATA!L2387),DATA!L2387,"n/a")</f>
        <v>3.8090830000000002</v>
      </c>
      <c r="J4146" s="79">
        <f>+IF(ISNUMBER(DATA!M2387),DATA!M2387,"n/a")</f>
        <v>9.5860000000000008E-3</v>
      </c>
      <c r="K4146" s="89">
        <f>+IF(ISNUMBER(DATA!N2387),DATA!N2387,"n/a")</f>
        <v>3.8040349999999998</v>
      </c>
      <c r="L4146" s="79">
        <f>+IF(ISNUMBER(DATA!O2387),DATA!O2387,"n/a")</f>
        <v>-1.6160000000000001E-2</v>
      </c>
      <c r="M4146" s="68"/>
      <c r="N4146" s="68"/>
      <c r="O4146" s="68"/>
      <c r="P4146" s="68"/>
      <c r="Q4146" s="68"/>
      <c r="S4146" s="72"/>
      <c r="U4146" s="72"/>
      <c r="W4146" s="72"/>
      <c r="Y4146" s="72"/>
    </row>
    <row r="4147" spans="1:25" s="71" customFormat="1" x14ac:dyDescent="0.2">
      <c r="A4147" s="68" t="s">
        <v>20</v>
      </c>
      <c r="B4147" s="68" t="s">
        <v>23</v>
      </c>
      <c r="C4147" s="68" t="s">
        <v>26</v>
      </c>
      <c r="D4147" s="68" t="s">
        <v>287</v>
      </c>
      <c r="E4147" s="89">
        <f>+IF(ISNUMBER(DATA!H2388),DATA!H2388,"n/a")</f>
        <v>3.5900820000000002</v>
      </c>
      <c r="F4147" s="79" t="str">
        <f>+IF(ISNUMBER(DATA!I2388),DATA!I2388,"n/a")</f>
        <v>n/a</v>
      </c>
      <c r="G4147" s="89">
        <f>+IF(ISNUMBER(DATA!J2388),DATA!J2388,"n/a")</f>
        <v>3.5900820000000002</v>
      </c>
      <c r="H4147" s="79" t="str">
        <f>+IF(ISNUMBER(DATA!K2388),DATA!K2388,"n/a")</f>
        <v>n/a</v>
      </c>
      <c r="I4147" s="89">
        <f>+IF(ISNUMBER(DATA!L2388),DATA!L2388,"n/a")</f>
        <v>3.5900820000000002</v>
      </c>
      <c r="J4147" s="79">
        <f>+IF(ISNUMBER(DATA!M2388),DATA!M2388,"n/a")</f>
        <v>2.1999999999999999E-5</v>
      </c>
      <c r="K4147" s="89">
        <f>+IF(ISNUMBER(DATA!N2388),DATA!N2388,"n/a")</f>
        <v>3.5900820000000002</v>
      </c>
      <c r="L4147" s="79">
        <f>+IF(ISNUMBER(DATA!O2388),DATA!O2388,"n/a")</f>
        <v>2.3E-5</v>
      </c>
      <c r="M4147" s="68"/>
      <c r="N4147" s="68"/>
      <c r="O4147" s="68"/>
      <c r="P4147" s="68"/>
      <c r="Q4147" s="68"/>
      <c r="S4147" s="72"/>
      <c r="U4147" s="72"/>
      <c r="W4147" s="72"/>
      <c r="Y4147" s="72"/>
    </row>
    <row r="4148" spans="1:25" s="71" customFormat="1" x14ac:dyDescent="0.2">
      <c r="A4148" s="68" t="s">
        <v>20</v>
      </c>
      <c r="B4148" s="68" t="s">
        <v>23</v>
      </c>
      <c r="C4148" s="68" t="s">
        <v>26</v>
      </c>
      <c r="D4148" s="68" t="s">
        <v>288</v>
      </c>
      <c r="E4148" s="89">
        <f>+IF(ISNUMBER(DATA!H2389),DATA!H2389,"n/a")</f>
        <v>3.389472</v>
      </c>
      <c r="F4148" s="79">
        <f>+IF(ISNUMBER(DATA!I2389),DATA!I2389,"n/a")</f>
        <v>0.109596</v>
      </c>
      <c r="G4148" s="89">
        <f>+IF(ISNUMBER(DATA!J2389),DATA!J2389,"n/a")</f>
        <v>3.416277</v>
      </c>
      <c r="H4148" s="79">
        <f>+IF(ISNUMBER(DATA!K2389),DATA!K2389,"n/a")</f>
        <v>3.6846999999999998E-2</v>
      </c>
      <c r="I4148" s="89">
        <f>+IF(ISNUMBER(DATA!L2389),DATA!L2389,"n/a")</f>
        <v>3.455085</v>
      </c>
      <c r="J4148" s="79">
        <f>+IF(ISNUMBER(DATA!M2389),DATA!M2389,"n/a")</f>
        <v>1.3395000000000001E-2</v>
      </c>
      <c r="K4148" s="89">
        <f>+IF(ISNUMBER(DATA!N2389),DATA!N2389,"n/a")</f>
        <v>3.3288690000000001</v>
      </c>
      <c r="L4148" s="79">
        <f>+IF(ISNUMBER(DATA!O2389),DATA!O2389,"n/a")</f>
        <v>-3.8367999999999999E-2</v>
      </c>
      <c r="M4148" s="68"/>
      <c r="N4148" s="68"/>
      <c r="O4148" s="68"/>
      <c r="P4148" s="68"/>
      <c r="Q4148" s="68"/>
      <c r="S4148" s="72"/>
      <c r="U4148" s="72"/>
      <c r="W4148" s="72"/>
      <c r="Y4148" s="72"/>
    </row>
    <row r="4149" spans="1:25" s="71" customFormat="1" x14ac:dyDescent="0.2">
      <c r="A4149" s="68" t="s">
        <v>20</v>
      </c>
      <c r="B4149" s="68" t="s">
        <v>23</v>
      </c>
      <c r="C4149" s="68" t="s">
        <v>26</v>
      </c>
      <c r="D4149" s="68" t="s">
        <v>289</v>
      </c>
      <c r="E4149" s="89">
        <f>+IF(ISNUMBER(DATA!H2390),DATA!H2390,"n/a")</f>
        <v>3.943149</v>
      </c>
      <c r="F4149" s="79">
        <f>+IF(ISNUMBER(DATA!I2390),DATA!I2390,"n/a")</f>
        <v>-0.14974199999999999</v>
      </c>
      <c r="G4149" s="89">
        <f>+IF(ISNUMBER(DATA!J2390),DATA!J2390,"n/a")</f>
        <v>3.9305829999999999</v>
      </c>
      <c r="H4149" s="79">
        <f>+IF(ISNUMBER(DATA!K2390),DATA!K2390,"n/a")</f>
        <v>-0.135516</v>
      </c>
      <c r="I4149" s="89">
        <f>+IF(ISNUMBER(DATA!L2390),DATA!L2390,"n/a")</f>
        <v>3.776221</v>
      </c>
      <c r="J4149" s="79">
        <f>+IF(ISNUMBER(DATA!M2390),DATA!M2390,"n/a")</f>
        <v>-0.18235199999999999</v>
      </c>
      <c r="K4149" s="89">
        <f>+IF(ISNUMBER(DATA!N2390),DATA!N2390,"n/a")</f>
        <v>3.5732879999999998</v>
      </c>
      <c r="L4149" s="79">
        <f>+IF(ISNUMBER(DATA!O2390),DATA!O2390,"n/a")</f>
        <v>-0.24055499999999999</v>
      </c>
      <c r="M4149" s="68"/>
      <c r="N4149" s="68"/>
      <c r="O4149" s="68"/>
      <c r="P4149" s="68"/>
      <c r="Q4149" s="68"/>
      <c r="S4149" s="72"/>
      <c r="U4149" s="72"/>
      <c r="W4149" s="72"/>
      <c r="Y4149" s="72"/>
    </row>
    <row r="4150" spans="1:25" s="71" customFormat="1" x14ac:dyDescent="0.2">
      <c r="A4150" s="68" t="s">
        <v>20</v>
      </c>
      <c r="B4150" s="68" t="s">
        <v>23</v>
      </c>
      <c r="C4150" s="68" t="s">
        <v>26</v>
      </c>
      <c r="D4150" s="68" t="s">
        <v>290</v>
      </c>
      <c r="E4150" s="89">
        <f>+IF(ISNUMBER(DATA!H2391),DATA!H2391,"n/a")</f>
        <v>4.3501339999999997</v>
      </c>
      <c r="F4150" s="79">
        <f>+IF(ISNUMBER(DATA!I2391),DATA!I2391,"n/a")</f>
        <v>-9.3280000000000002E-2</v>
      </c>
      <c r="G4150" s="89">
        <f>+IF(ISNUMBER(DATA!J2391),DATA!J2391,"n/a")</f>
        <v>4.341901</v>
      </c>
      <c r="H4150" s="79">
        <f>+IF(ISNUMBER(DATA!K2391),DATA!K2391,"n/a")</f>
        <v>-9.9950999999999998E-2</v>
      </c>
      <c r="I4150" s="89">
        <f>+IF(ISNUMBER(DATA!L2391),DATA!L2391,"n/a")</f>
        <v>4.3290699999999998</v>
      </c>
      <c r="J4150" s="79">
        <f>+IF(ISNUMBER(DATA!M2391),DATA!M2391,"n/a")</f>
        <v>-0.10796600000000001</v>
      </c>
      <c r="K4150" s="89">
        <f>+IF(ISNUMBER(DATA!N2391),DATA!N2391,"n/a")</f>
        <v>4.2678159999999998</v>
      </c>
      <c r="L4150" s="79">
        <f>+IF(ISNUMBER(DATA!O2391),DATA!O2391,"n/a")</f>
        <v>-0.121626</v>
      </c>
      <c r="M4150" s="68"/>
      <c r="N4150" s="68"/>
      <c r="O4150" s="68"/>
      <c r="P4150" s="68"/>
      <c r="Q4150" s="68"/>
      <c r="S4150" s="72"/>
      <c r="U4150" s="72"/>
      <c r="W4150" s="72"/>
      <c r="Y4150" s="72"/>
    </row>
    <row r="4151" spans="1:25" s="71" customFormat="1" x14ac:dyDescent="0.2">
      <c r="A4151" s="68" t="s">
        <v>20</v>
      </c>
      <c r="B4151" s="68" t="s">
        <v>23</v>
      </c>
      <c r="C4151" s="68" t="s">
        <v>26</v>
      </c>
      <c r="D4151" s="68" t="s">
        <v>291</v>
      </c>
      <c r="E4151" s="89">
        <f>+IF(ISNUMBER(DATA!H2392),DATA!H2392,"n/a")</f>
        <v>3.4245100000000002</v>
      </c>
      <c r="F4151" s="79">
        <f>+IF(ISNUMBER(DATA!I2392),DATA!I2392,"n/a")</f>
        <v>0.25543900000000003</v>
      </c>
      <c r="G4151" s="89">
        <f>+IF(ISNUMBER(DATA!J2392),DATA!J2392,"n/a")</f>
        <v>3.4572289999999999</v>
      </c>
      <c r="H4151" s="79">
        <f>+IF(ISNUMBER(DATA!K2392),DATA!K2392,"n/a")</f>
        <v>0.21438599999999999</v>
      </c>
      <c r="I4151" s="89">
        <f>+IF(ISNUMBER(DATA!L2392),DATA!L2392,"n/a")</f>
        <v>3.4730810000000001</v>
      </c>
      <c r="J4151" s="79">
        <f>+IF(ISNUMBER(DATA!M2392),DATA!M2392,"n/a")</f>
        <v>0.127662</v>
      </c>
      <c r="K4151" s="89">
        <f>+IF(ISNUMBER(DATA!N2392),DATA!N2392,"n/a")</f>
        <v>3.3381259999999999</v>
      </c>
      <c r="L4151" s="79">
        <f>+IF(ISNUMBER(DATA!O2392),DATA!O2392,"n/a")</f>
        <v>2.2313E-2</v>
      </c>
      <c r="M4151" s="68"/>
      <c r="N4151" s="68"/>
      <c r="O4151" s="68"/>
      <c r="P4151" s="68"/>
      <c r="Q4151" s="68"/>
      <c r="S4151" s="72"/>
      <c r="U4151" s="72"/>
      <c r="W4151" s="72"/>
      <c r="Y4151" s="72"/>
    </row>
    <row r="4152" spans="1:25" s="71" customFormat="1" x14ac:dyDescent="0.2">
      <c r="A4152" s="68" t="s">
        <v>20</v>
      </c>
      <c r="B4152" s="68" t="s">
        <v>23</v>
      </c>
      <c r="C4152" s="68" t="s">
        <v>26</v>
      </c>
      <c r="D4152" s="68" t="s">
        <v>292</v>
      </c>
      <c r="E4152" s="89">
        <f>+IF(ISNUMBER(DATA!H2393),DATA!H2393,"n/a")</f>
        <v>3.779182</v>
      </c>
      <c r="F4152" s="79">
        <f>+IF(ISNUMBER(DATA!I2393),DATA!I2393,"n/a")</f>
        <v>-5.2465999999999999E-2</v>
      </c>
      <c r="G4152" s="89">
        <f>+IF(ISNUMBER(DATA!J2393),DATA!J2393,"n/a")</f>
        <v>3.7892480000000002</v>
      </c>
      <c r="H4152" s="79">
        <f>+IF(ISNUMBER(DATA!K2393),DATA!K2393,"n/a")</f>
        <v>-4.9558999999999999E-2</v>
      </c>
      <c r="I4152" s="89">
        <f>+IF(ISNUMBER(DATA!L2393),DATA!L2393,"n/a")</f>
        <v>3.7883520000000002</v>
      </c>
      <c r="J4152" s="79">
        <f>+IF(ISNUMBER(DATA!M2393),DATA!M2393,"n/a")</f>
        <v>-4.9882999999999997E-2</v>
      </c>
      <c r="K4152" s="89">
        <f>+IF(ISNUMBER(DATA!N2393),DATA!N2393,"n/a")</f>
        <v>3.8297750000000002</v>
      </c>
      <c r="L4152" s="79">
        <f>+IF(ISNUMBER(DATA!O2393),DATA!O2393,"n/a")</f>
        <v>-3.9403000000000001E-2</v>
      </c>
      <c r="M4152" s="68"/>
      <c r="N4152" s="68"/>
      <c r="O4152" s="68"/>
      <c r="P4152" s="68"/>
      <c r="Q4152" s="68"/>
      <c r="S4152" s="72"/>
      <c r="U4152" s="72"/>
      <c r="W4152" s="72"/>
      <c r="Y4152" s="72"/>
    </row>
    <row r="4153" spans="1:25" s="71" customFormat="1" x14ac:dyDescent="0.2">
      <c r="A4153" s="68" t="s">
        <v>20</v>
      </c>
      <c r="B4153" s="68" t="s">
        <v>23</v>
      </c>
      <c r="C4153" s="68" t="s">
        <v>26</v>
      </c>
      <c r="D4153" s="68" t="s">
        <v>293</v>
      </c>
      <c r="E4153" s="89">
        <f>+IF(ISNUMBER(DATA!H2394),DATA!H2394,"n/a")</f>
        <v>3.7959740000000002</v>
      </c>
      <c r="F4153" s="79">
        <f>+IF(ISNUMBER(DATA!I2394),DATA!I2394,"n/a")</f>
        <v>1.8376E-2</v>
      </c>
      <c r="G4153" s="89">
        <f>+IF(ISNUMBER(DATA!J2394),DATA!J2394,"n/a")</f>
        <v>3.7835269999999999</v>
      </c>
      <c r="H4153" s="79">
        <f>+IF(ISNUMBER(DATA!K2394),DATA!K2394,"n/a")</f>
        <v>2.3698E-2</v>
      </c>
      <c r="I4153" s="89">
        <f>+IF(ISNUMBER(DATA!L2394),DATA!L2394,"n/a")</f>
        <v>3.7838859999999999</v>
      </c>
      <c r="J4153" s="79">
        <f>+IF(ISNUMBER(DATA!M2394),DATA!M2394,"n/a")</f>
        <v>1.2970000000000001E-2</v>
      </c>
      <c r="K4153" s="89">
        <f>+IF(ISNUMBER(DATA!N2394),DATA!N2394,"n/a")</f>
        <v>3.753606</v>
      </c>
      <c r="L4153" s="79">
        <f>+IF(ISNUMBER(DATA!O2394),DATA!O2394,"n/a")</f>
        <v>-8.6929999999999993E-3</v>
      </c>
      <c r="M4153" s="68"/>
      <c r="N4153" s="68"/>
      <c r="O4153" s="68"/>
      <c r="P4153" s="68"/>
      <c r="Q4153" s="68"/>
      <c r="S4153" s="72"/>
      <c r="U4153" s="72"/>
      <c r="W4153" s="72"/>
      <c r="Y4153" s="72"/>
    </row>
    <row r="4154" spans="1:25" s="71" customFormat="1" x14ac:dyDescent="0.2">
      <c r="A4154" s="68" t="s">
        <v>20</v>
      </c>
      <c r="B4154" s="68" t="s">
        <v>23</v>
      </c>
      <c r="C4154" s="68" t="s">
        <v>26</v>
      </c>
      <c r="D4154" s="68" t="s">
        <v>294</v>
      </c>
      <c r="E4154" s="89">
        <f>+IF(ISNUMBER(DATA!H2395),DATA!H2395,"n/a")</f>
        <v>3.5908289999999998</v>
      </c>
      <c r="F4154" s="79">
        <f>+IF(ISNUMBER(DATA!I2395),DATA!I2395,"n/a")</f>
        <v>2.4014000000000001E-2</v>
      </c>
      <c r="G4154" s="89">
        <f>+IF(ISNUMBER(DATA!J2395),DATA!J2395,"n/a")</f>
        <v>3.5796739999999998</v>
      </c>
      <c r="H4154" s="79">
        <f>+IF(ISNUMBER(DATA!K2395),DATA!K2395,"n/a")</f>
        <v>2.1004999999999999E-2</v>
      </c>
      <c r="I4154" s="89">
        <f>+IF(ISNUMBER(DATA!L2395),DATA!L2395,"n/a")</f>
        <v>3.5774059999999999</v>
      </c>
      <c r="J4154" s="79">
        <f>+IF(ISNUMBER(DATA!M2395),DATA!M2395,"n/a")</f>
        <v>2.0788999999999998E-2</v>
      </c>
      <c r="K4154" s="89">
        <f>+IF(ISNUMBER(DATA!N2395),DATA!N2395,"n/a")</f>
        <v>3.527406</v>
      </c>
      <c r="L4154" s="79">
        <f>+IF(ISNUMBER(DATA!O2395),DATA!O2395,"n/a")</f>
        <v>6.0780000000000001E-3</v>
      </c>
      <c r="M4154" s="68"/>
      <c r="N4154" s="68"/>
      <c r="O4154" s="68"/>
      <c r="P4154" s="68"/>
      <c r="Q4154" s="68"/>
      <c r="S4154" s="72"/>
      <c r="U4154" s="72"/>
      <c r="W4154" s="72"/>
      <c r="Y4154" s="72"/>
    </row>
    <row r="4155" spans="1:25" s="71" customFormat="1" x14ac:dyDescent="0.2">
      <c r="A4155" s="68" t="s">
        <v>20</v>
      </c>
      <c r="B4155" s="68" t="s">
        <v>23</v>
      </c>
      <c r="C4155" s="68" t="s">
        <v>26</v>
      </c>
      <c r="D4155" s="68" t="s">
        <v>295</v>
      </c>
      <c r="E4155" s="89">
        <f>+IF(ISNUMBER(DATA!H2396),DATA!H2396,"n/a")</f>
        <v>3.872052</v>
      </c>
      <c r="F4155" s="79">
        <f>+IF(ISNUMBER(DATA!I2396),DATA!I2396,"n/a")</f>
        <v>-0.19257099999999999</v>
      </c>
      <c r="G4155" s="89">
        <f>+IF(ISNUMBER(DATA!J2396),DATA!J2396,"n/a")</f>
        <v>3.8593289999999998</v>
      </c>
      <c r="H4155" s="79">
        <f>+IF(ISNUMBER(DATA!K2396),DATA!K2396,"n/a")</f>
        <v>-0.18327199999999999</v>
      </c>
      <c r="I4155" s="89">
        <f>+IF(ISNUMBER(DATA!L2396),DATA!L2396,"n/a")</f>
        <v>3.8075389999999998</v>
      </c>
      <c r="J4155" s="79">
        <f>+IF(ISNUMBER(DATA!M2396),DATA!M2396,"n/a")</f>
        <v>-0.21015500000000001</v>
      </c>
      <c r="K4155" s="89">
        <f>+IF(ISNUMBER(DATA!N2396),DATA!N2396,"n/a")</f>
        <v>3.489706</v>
      </c>
      <c r="L4155" s="79">
        <f>+IF(ISNUMBER(DATA!O2396),DATA!O2396,"n/a")</f>
        <v>-0.284163</v>
      </c>
      <c r="M4155" s="68"/>
      <c r="N4155" s="68"/>
      <c r="O4155" s="68"/>
      <c r="P4155" s="68"/>
      <c r="Q4155" s="68"/>
      <c r="S4155" s="72"/>
      <c r="U4155" s="72"/>
      <c r="W4155" s="72"/>
      <c r="Y4155" s="72"/>
    </row>
    <row r="4156" spans="1:25" s="71" customFormat="1" x14ac:dyDescent="0.2">
      <c r="A4156" s="68" t="s">
        <v>20</v>
      </c>
      <c r="B4156" s="68" t="s">
        <v>23</v>
      </c>
      <c r="C4156" s="68" t="s">
        <v>26</v>
      </c>
      <c r="D4156" s="68" t="s">
        <v>296</v>
      </c>
      <c r="E4156" s="89">
        <f>+IF(ISNUMBER(DATA!H2397),DATA!H2397,"n/a")</f>
        <v>4.1154029999999997</v>
      </c>
      <c r="F4156" s="79">
        <f>+IF(ISNUMBER(DATA!I2397),DATA!I2397,"n/a")</f>
        <v>0.11287999999999999</v>
      </c>
      <c r="G4156" s="89">
        <f>+IF(ISNUMBER(DATA!J2397),DATA!J2397,"n/a")</f>
        <v>4.1241770000000004</v>
      </c>
      <c r="H4156" s="79">
        <f>+IF(ISNUMBER(DATA!K2397),DATA!K2397,"n/a")</f>
        <v>8.3071999999999993E-2</v>
      </c>
      <c r="I4156" s="89">
        <f>+IF(ISNUMBER(DATA!L2397),DATA!L2397,"n/a")</f>
        <v>4.1296980000000003</v>
      </c>
      <c r="J4156" s="79">
        <f>+IF(ISNUMBER(DATA!M2397),DATA!M2397,"n/a")</f>
        <v>7.6042999999999999E-2</v>
      </c>
      <c r="K4156" s="89">
        <f>+IF(ISNUMBER(DATA!N2397),DATA!N2397,"n/a")</f>
        <v>3.94469</v>
      </c>
      <c r="L4156" s="79">
        <f>+IF(ISNUMBER(DATA!O2397),DATA!O2397,"n/a")</f>
        <v>2.1295000000000001E-2</v>
      </c>
      <c r="M4156" s="68"/>
      <c r="N4156" s="68"/>
      <c r="O4156" s="68"/>
      <c r="P4156" s="68"/>
      <c r="Q4156" s="68"/>
      <c r="S4156" s="72"/>
      <c r="U4156" s="72"/>
      <c r="W4156" s="72"/>
      <c r="Y4156" s="72"/>
    </row>
    <row r="4157" spans="1:25" s="71" customFormat="1" x14ac:dyDescent="0.2">
      <c r="A4157" s="68" t="s">
        <v>20</v>
      </c>
      <c r="B4157" s="68" t="s">
        <v>23</v>
      </c>
      <c r="C4157" s="68" t="s">
        <v>26</v>
      </c>
      <c r="D4157" s="68" t="s">
        <v>297</v>
      </c>
      <c r="E4157" s="89">
        <f>+IF(ISNUMBER(DATA!H2398),DATA!H2398,"n/a")</f>
        <v>3.9895230000000002</v>
      </c>
      <c r="F4157" s="79">
        <f>+IF(ISNUMBER(DATA!I2398),DATA!I2398,"n/a")</f>
        <v>-0.161138</v>
      </c>
      <c r="G4157" s="89">
        <f>+IF(ISNUMBER(DATA!J2398),DATA!J2398,"n/a")</f>
        <v>3.990097</v>
      </c>
      <c r="H4157" s="79">
        <f>+IF(ISNUMBER(DATA!K2398),DATA!K2398,"n/a")</f>
        <v>-0.160578</v>
      </c>
      <c r="I4157" s="89">
        <f>+IF(ISNUMBER(DATA!L2398),DATA!L2398,"n/a")</f>
        <v>3.9898150000000001</v>
      </c>
      <c r="J4157" s="79">
        <f>+IF(ISNUMBER(DATA!M2398),DATA!M2398,"n/a")</f>
        <v>-0.16979</v>
      </c>
      <c r="K4157" s="89">
        <f>+IF(ISNUMBER(DATA!N2398),DATA!N2398,"n/a")</f>
        <v>4.2447179999999998</v>
      </c>
      <c r="L4157" s="79">
        <f>+IF(ISNUMBER(DATA!O2398),DATA!O2398,"n/a")</f>
        <v>-8.7679999999999994E-2</v>
      </c>
      <c r="M4157" s="68"/>
      <c r="N4157" s="68"/>
      <c r="O4157" s="68"/>
      <c r="P4157" s="68"/>
      <c r="Q4157" s="68"/>
      <c r="S4157" s="72"/>
      <c r="U4157" s="72"/>
      <c r="W4157" s="72"/>
      <c r="Y4157" s="72"/>
    </row>
    <row r="4158" spans="1:25" s="71" customFormat="1" x14ac:dyDescent="0.2">
      <c r="A4158" s="68" t="s">
        <v>20</v>
      </c>
      <c r="B4158" s="68" t="s">
        <v>23</v>
      </c>
      <c r="C4158" s="68" t="s">
        <v>26</v>
      </c>
      <c r="D4158" s="68" t="s">
        <v>298</v>
      </c>
      <c r="E4158" s="89">
        <f>+IF(ISNUMBER(DATA!H2399),DATA!H2399,"n/a")</f>
        <v>5.3624090000000004</v>
      </c>
      <c r="F4158" s="79">
        <f>+IF(ISNUMBER(DATA!I2399),DATA!I2399,"n/a")</f>
        <v>-1.8550000000000001E-2</v>
      </c>
      <c r="G4158" s="89">
        <f>+IF(ISNUMBER(DATA!J2399),DATA!J2399,"n/a")</f>
        <v>5.422466</v>
      </c>
      <c r="H4158" s="79">
        <f>+IF(ISNUMBER(DATA!K2399),DATA!K2399,"n/a")</f>
        <v>-2.173E-3</v>
      </c>
      <c r="I4158" s="89">
        <f>+IF(ISNUMBER(DATA!L2399),DATA!L2399,"n/a")</f>
        <v>5.2456160000000001</v>
      </c>
      <c r="J4158" s="79">
        <f>+IF(ISNUMBER(DATA!M2399),DATA!M2399,"n/a")</f>
        <v>-3.7930999999999999E-2</v>
      </c>
      <c r="K4158" s="89">
        <f>+IF(ISNUMBER(DATA!N2399),DATA!N2399,"n/a")</f>
        <v>5.2508840000000001</v>
      </c>
      <c r="L4158" s="79">
        <f>+IF(ISNUMBER(DATA!O2399),DATA!O2399,"n/a")</f>
        <v>-3.5476000000000001E-2</v>
      </c>
      <c r="M4158" s="68"/>
      <c r="N4158" s="68"/>
      <c r="O4158" s="68"/>
      <c r="P4158" s="68"/>
      <c r="Q4158" s="68"/>
      <c r="S4158" s="72"/>
      <c r="U4158" s="72"/>
      <c r="W4158" s="72"/>
      <c r="Y4158" s="72"/>
    </row>
    <row r="4159" spans="1:25" s="71" customFormat="1" x14ac:dyDescent="0.2">
      <c r="A4159" s="68" t="s">
        <v>20</v>
      </c>
      <c r="B4159" s="68" t="s">
        <v>23</v>
      </c>
      <c r="C4159" s="68" t="s">
        <v>26</v>
      </c>
      <c r="D4159" s="68" t="s">
        <v>299</v>
      </c>
      <c r="E4159" s="89">
        <f>+IF(ISNUMBER(DATA!H2400),DATA!H2400,"n/a")</f>
        <v>3.9448660000000002</v>
      </c>
      <c r="F4159" s="79">
        <f>+IF(ISNUMBER(DATA!I2400),DATA!I2400,"n/a")</f>
        <v>-6.0559999999999998E-3</v>
      </c>
      <c r="G4159" s="89">
        <f>+IF(ISNUMBER(DATA!J2400),DATA!J2400,"n/a")</f>
        <v>3.9112969999999998</v>
      </c>
      <c r="H4159" s="79">
        <f>+IF(ISNUMBER(DATA!K2400),DATA!K2400,"n/a")</f>
        <v>-1.7659000000000001E-2</v>
      </c>
      <c r="I4159" s="89">
        <f>+IF(ISNUMBER(DATA!L2400),DATA!L2400,"n/a")</f>
        <v>3.9157989999999998</v>
      </c>
      <c r="J4159" s="79">
        <f>+IF(ISNUMBER(DATA!M2400),DATA!M2400,"n/a")</f>
        <v>-1.6042000000000001E-2</v>
      </c>
      <c r="K4159" s="89">
        <f>+IF(ISNUMBER(DATA!N2400),DATA!N2400,"n/a")</f>
        <v>3.8080080000000001</v>
      </c>
      <c r="L4159" s="79">
        <f>+IF(ISNUMBER(DATA!O2400),DATA!O2400,"n/a")</f>
        <v>-4.2616000000000001E-2</v>
      </c>
      <c r="M4159" s="68"/>
      <c r="N4159" s="68"/>
      <c r="O4159" s="68"/>
      <c r="P4159" s="68"/>
      <c r="Q4159" s="68"/>
      <c r="S4159" s="72"/>
      <c r="U4159" s="72"/>
      <c r="W4159" s="72"/>
      <c r="Y4159" s="72"/>
    </row>
    <row r="4160" spans="1:25" s="71" customFormat="1" x14ac:dyDescent="0.2">
      <c r="A4160" s="68" t="s">
        <v>20</v>
      </c>
      <c r="B4160" s="68" t="s">
        <v>23</v>
      </c>
      <c r="C4160" s="68" t="s">
        <v>26</v>
      </c>
      <c r="D4160" s="68" t="s">
        <v>300</v>
      </c>
      <c r="E4160" s="89">
        <f>+IF(ISNUMBER(DATA!H2401),DATA!H2401,"n/a")</f>
        <v>4.3826939999999999</v>
      </c>
      <c r="F4160" s="79">
        <f>+IF(ISNUMBER(DATA!I2401),DATA!I2401,"n/a")</f>
        <v>-8.4010000000000001E-2</v>
      </c>
      <c r="G4160" s="89">
        <f>+IF(ISNUMBER(DATA!J2401),DATA!J2401,"n/a")</f>
        <v>4.3901190000000003</v>
      </c>
      <c r="H4160" s="79">
        <f>+IF(ISNUMBER(DATA!K2401),DATA!K2401,"n/a")</f>
        <v>-0.10784100000000001</v>
      </c>
      <c r="I4160" s="89">
        <f>+IF(ISNUMBER(DATA!L2401),DATA!L2401,"n/a")</f>
        <v>4.2305479999999998</v>
      </c>
      <c r="J4160" s="79">
        <f>+IF(ISNUMBER(DATA!M2401),DATA!M2401,"n/a")</f>
        <v>-0.13784199999999999</v>
      </c>
      <c r="K4160" s="89">
        <f>+IF(ISNUMBER(DATA!N2401),DATA!N2401,"n/a")</f>
        <v>3.9605419999999998</v>
      </c>
      <c r="L4160" s="79">
        <f>+IF(ISNUMBER(DATA!O2401),DATA!O2401,"n/a")</f>
        <v>-0.197685</v>
      </c>
      <c r="M4160" s="68"/>
      <c r="N4160" s="68"/>
      <c r="O4160" s="68"/>
      <c r="P4160" s="68"/>
      <c r="Q4160" s="68"/>
      <c r="S4160" s="72"/>
      <c r="U4160" s="72"/>
      <c r="W4160" s="72"/>
      <c r="Y4160" s="72"/>
    </row>
    <row r="4161" spans="1:25" s="71" customFormat="1" x14ac:dyDescent="0.2">
      <c r="A4161" s="68" t="s">
        <v>20</v>
      </c>
      <c r="B4161" s="68" t="s">
        <v>23</v>
      </c>
      <c r="C4161" s="68" t="s">
        <v>26</v>
      </c>
      <c r="D4161" s="68" t="s">
        <v>301</v>
      </c>
      <c r="E4161" s="89">
        <f>+IF(ISNUMBER(DATA!H2402),DATA!H2402,"n/a")</f>
        <v>3.5079099999999999</v>
      </c>
      <c r="F4161" s="79">
        <f>+IF(ISNUMBER(DATA!I2402),DATA!I2402,"n/a")</f>
        <v>-0.234429</v>
      </c>
      <c r="G4161" s="89">
        <f>+IF(ISNUMBER(DATA!J2402),DATA!J2402,"n/a")</f>
        <v>3.865021</v>
      </c>
      <c r="H4161" s="79">
        <f>+IF(ISNUMBER(DATA!K2402),DATA!K2402,"n/a")</f>
        <v>-0.16426099999999999</v>
      </c>
      <c r="I4161" s="89">
        <f>+IF(ISNUMBER(DATA!L2402),DATA!L2402,"n/a")</f>
        <v>4.0184319999999998</v>
      </c>
      <c r="J4161" s="79">
        <f>+IF(ISNUMBER(DATA!M2402),DATA!M2402,"n/a")</f>
        <v>-0.13730400000000001</v>
      </c>
      <c r="K4161" s="89">
        <f>+IF(ISNUMBER(DATA!N2402),DATA!N2402,"n/a")</f>
        <v>4.2642980000000001</v>
      </c>
      <c r="L4161" s="79">
        <f>+IF(ISNUMBER(DATA!O2402),DATA!O2402,"n/a")</f>
        <v>-6.5601000000000007E-2</v>
      </c>
      <c r="M4161" s="68"/>
      <c r="N4161" s="68"/>
      <c r="O4161" s="68"/>
      <c r="P4161" s="68"/>
      <c r="Q4161" s="68"/>
      <c r="S4161" s="72"/>
      <c r="U4161" s="72"/>
      <c r="W4161" s="72"/>
      <c r="Y4161" s="72"/>
    </row>
    <row r="4162" spans="1:25" s="71" customFormat="1" x14ac:dyDescent="0.2">
      <c r="A4162" s="68" t="s">
        <v>20</v>
      </c>
      <c r="B4162" s="68" t="s">
        <v>23</v>
      </c>
      <c r="C4162" s="68" t="s">
        <v>26</v>
      </c>
      <c r="D4162" s="68" t="s">
        <v>302</v>
      </c>
      <c r="E4162" s="89">
        <f>+IF(ISNUMBER(DATA!H2403),DATA!H2403,"n/a")</f>
        <v>3.9215460000000002</v>
      </c>
      <c r="F4162" s="79">
        <f>+IF(ISNUMBER(DATA!I2403),DATA!I2403,"n/a")</f>
        <v>-1.3722E-2</v>
      </c>
      <c r="G4162" s="89">
        <f>+IF(ISNUMBER(DATA!J2403),DATA!J2403,"n/a")</f>
        <v>3.9239039999999998</v>
      </c>
      <c r="H4162" s="79">
        <f>+IF(ISNUMBER(DATA!K2403),DATA!K2403,"n/a")</f>
        <v>-1.367E-2</v>
      </c>
      <c r="I4162" s="89">
        <f>+IF(ISNUMBER(DATA!L2403),DATA!L2403,"n/a")</f>
        <v>3.927298</v>
      </c>
      <c r="J4162" s="79">
        <f>+IF(ISNUMBER(DATA!M2403),DATA!M2403,"n/a")</f>
        <v>-1.3264E-2</v>
      </c>
      <c r="K4162" s="89">
        <f>+IF(ISNUMBER(DATA!N2403),DATA!N2403,"n/a")</f>
        <v>3.932366</v>
      </c>
      <c r="L4162" s="79">
        <f>+IF(ISNUMBER(DATA!O2403),DATA!O2403,"n/a")</f>
        <v>-1.1386E-2</v>
      </c>
      <c r="M4162" s="68"/>
      <c r="N4162" s="68"/>
      <c r="O4162" s="68"/>
      <c r="P4162" s="68"/>
      <c r="Q4162" s="68"/>
      <c r="S4162" s="72"/>
      <c r="U4162" s="72"/>
      <c r="W4162" s="72"/>
      <c r="Y4162" s="72"/>
    </row>
    <row r="4163" spans="1:25" s="71" customFormat="1" x14ac:dyDescent="0.2">
      <c r="A4163" s="68" t="s">
        <v>20</v>
      </c>
      <c r="B4163" s="68" t="s">
        <v>23</v>
      </c>
      <c r="C4163" s="68" t="s">
        <v>26</v>
      </c>
      <c r="D4163" s="68" t="s">
        <v>303</v>
      </c>
      <c r="E4163" s="89">
        <f>+IF(ISNUMBER(DATA!H2404),DATA!H2404,"n/a")</f>
        <v>4.2595359999999998</v>
      </c>
      <c r="F4163" s="79">
        <f>+IF(ISNUMBER(DATA!I2404),DATA!I2404,"n/a")</f>
        <v>9.0135000000000007E-2</v>
      </c>
      <c r="G4163" s="89">
        <f>+IF(ISNUMBER(DATA!J2404),DATA!J2404,"n/a")</f>
        <v>4.2410579999999998</v>
      </c>
      <c r="H4163" s="79">
        <f>+IF(ISNUMBER(DATA!K2404),DATA!K2404,"n/a")</f>
        <v>8.6996000000000004E-2</v>
      </c>
      <c r="I4163" s="89">
        <f>+IF(ISNUMBER(DATA!L2404),DATA!L2404,"n/a")</f>
        <v>4.138541</v>
      </c>
      <c r="J4163" s="79">
        <f>+IF(ISNUMBER(DATA!M2404),DATA!M2404,"n/a")</f>
        <v>6.2300000000000001E-2</v>
      </c>
      <c r="K4163" s="89">
        <f>+IF(ISNUMBER(DATA!N2404),DATA!N2404,"n/a")</f>
        <v>4.0317569999999998</v>
      </c>
      <c r="L4163" s="79">
        <f>+IF(ISNUMBER(DATA!O2404),DATA!O2404,"n/a")</f>
        <v>3.3738999999999998E-2</v>
      </c>
      <c r="M4163" s="68"/>
      <c r="N4163" s="68"/>
      <c r="O4163" s="68"/>
      <c r="P4163" s="68"/>
      <c r="Q4163" s="68"/>
      <c r="S4163" s="72"/>
      <c r="U4163" s="72"/>
      <c r="W4163" s="72"/>
      <c r="Y4163" s="72"/>
    </row>
    <row r="4164" spans="1:25" s="71" customFormat="1" x14ac:dyDescent="0.2">
      <c r="A4164" s="68" t="s">
        <v>20</v>
      </c>
      <c r="B4164" s="68" t="s">
        <v>23</v>
      </c>
      <c r="C4164" s="68" t="s">
        <v>26</v>
      </c>
      <c r="D4164" s="68" t="s">
        <v>304</v>
      </c>
      <c r="E4164" s="89">
        <f>+IF(ISNUMBER(DATA!H2405),DATA!H2405,"n/a")</f>
        <v>4.4176219999999997</v>
      </c>
      <c r="F4164" s="79">
        <f>+IF(ISNUMBER(DATA!I2405),DATA!I2405,"n/a")</f>
        <v>-4.8462999999999999E-2</v>
      </c>
      <c r="G4164" s="89">
        <f>+IF(ISNUMBER(DATA!J2405),DATA!J2405,"n/a")</f>
        <v>4.393046</v>
      </c>
      <c r="H4164" s="79">
        <f>+IF(ISNUMBER(DATA!K2405),DATA!K2405,"n/a")</f>
        <v>-8.9602000000000001E-2</v>
      </c>
      <c r="I4164" s="89">
        <f>+IF(ISNUMBER(DATA!L2405),DATA!L2405,"n/a")</f>
        <v>4.2191939999999999</v>
      </c>
      <c r="J4164" s="79">
        <f>+IF(ISNUMBER(DATA!M2405),DATA!M2405,"n/a")</f>
        <v>-0.12793199999999999</v>
      </c>
      <c r="K4164" s="89">
        <f>+IF(ISNUMBER(DATA!N2405),DATA!N2405,"n/a")</f>
        <v>3.9615140000000002</v>
      </c>
      <c r="L4164" s="79">
        <f>+IF(ISNUMBER(DATA!O2405),DATA!O2405,"n/a")</f>
        <v>-0.18520500000000001</v>
      </c>
      <c r="M4164" s="68"/>
      <c r="N4164" s="68"/>
      <c r="O4164" s="68"/>
      <c r="P4164" s="68"/>
      <c r="Q4164" s="68"/>
      <c r="S4164" s="72"/>
      <c r="U4164" s="72"/>
      <c r="W4164" s="72"/>
      <c r="Y4164" s="72"/>
    </row>
    <row r="4165" spans="1:25" s="71" customFormat="1" x14ac:dyDescent="0.2">
      <c r="A4165" s="68" t="s">
        <v>20</v>
      </c>
      <c r="B4165" s="68" t="s">
        <v>23</v>
      </c>
      <c r="C4165" s="68" t="s">
        <v>26</v>
      </c>
      <c r="D4165" s="68" t="s">
        <v>305</v>
      </c>
      <c r="E4165" s="89">
        <f>+IF(ISNUMBER(DATA!H2406),DATA!H2406,"n/a")</f>
        <v>3.94137</v>
      </c>
      <c r="F4165" s="79">
        <f>+IF(ISNUMBER(DATA!I2406),DATA!I2406,"n/a")</f>
        <v>-0.163996</v>
      </c>
      <c r="G4165" s="89">
        <f>+IF(ISNUMBER(DATA!J2406),DATA!J2406,"n/a")</f>
        <v>3.9337849999999999</v>
      </c>
      <c r="H4165" s="79">
        <f>+IF(ISNUMBER(DATA!K2406),DATA!K2406,"n/a")</f>
        <v>-0.170933</v>
      </c>
      <c r="I4165" s="89">
        <f>+IF(ISNUMBER(DATA!L2406),DATA!L2406,"n/a")</f>
        <v>3.936998</v>
      </c>
      <c r="J4165" s="79">
        <f>+IF(ISNUMBER(DATA!M2406),DATA!M2406,"n/a")</f>
        <v>-0.16781299999999999</v>
      </c>
      <c r="K4165" s="89">
        <f>+IF(ISNUMBER(DATA!N2406),DATA!N2406,"n/a")</f>
        <v>4.2961600000000004</v>
      </c>
      <c r="L4165" s="79">
        <f>+IF(ISNUMBER(DATA!O2406),DATA!O2406,"n/a")</f>
        <v>-7.1906999999999999E-2</v>
      </c>
      <c r="M4165" s="68"/>
      <c r="N4165" s="68"/>
      <c r="O4165" s="68"/>
      <c r="P4165" s="68"/>
      <c r="Q4165" s="68"/>
      <c r="S4165" s="72"/>
      <c r="U4165" s="72"/>
      <c r="W4165" s="72"/>
      <c r="Y4165" s="72"/>
    </row>
    <row r="4166" spans="1:25" s="71" customFormat="1" x14ac:dyDescent="0.2">
      <c r="A4166" s="68" t="s">
        <v>20</v>
      </c>
      <c r="B4166" s="68" t="s">
        <v>23</v>
      </c>
      <c r="C4166" s="68" t="s">
        <v>26</v>
      </c>
      <c r="D4166" s="68" t="s">
        <v>306</v>
      </c>
      <c r="E4166" s="89">
        <f>+IF(ISNUMBER(DATA!H2407),DATA!H2407,"n/a")</f>
        <v>4.7487729999999999</v>
      </c>
      <c r="F4166" s="79">
        <f>+IF(ISNUMBER(DATA!I2407),DATA!I2407,"n/a")</f>
        <v>0.219503</v>
      </c>
      <c r="G4166" s="89">
        <f>+IF(ISNUMBER(DATA!J2407),DATA!J2407,"n/a")</f>
        <v>4.5086079999999997</v>
      </c>
      <c r="H4166" s="79">
        <f>+IF(ISNUMBER(DATA!K2407),DATA!K2407,"n/a")</f>
        <v>0.15864900000000001</v>
      </c>
      <c r="I4166" s="89">
        <f>+IF(ISNUMBER(DATA!L2407),DATA!L2407,"n/a")</f>
        <v>4.4401679999999999</v>
      </c>
      <c r="J4166" s="79">
        <f>+IF(ISNUMBER(DATA!M2407),DATA!M2407,"n/a")</f>
        <v>0.13505800000000001</v>
      </c>
      <c r="K4166" s="89">
        <f>+IF(ISNUMBER(DATA!N2407),DATA!N2407,"n/a")</f>
        <v>4.0406469999999999</v>
      </c>
      <c r="L4166" s="79">
        <f>+IF(ISNUMBER(DATA!O2407),DATA!O2407,"n/a")</f>
        <v>2.6349000000000001E-2</v>
      </c>
      <c r="M4166" s="68"/>
      <c r="N4166" s="68"/>
      <c r="O4166" s="68"/>
      <c r="P4166" s="68"/>
      <c r="Q4166" s="68"/>
      <c r="S4166" s="72"/>
      <c r="U4166" s="72"/>
      <c r="W4166" s="72"/>
      <c r="Y4166" s="72"/>
    </row>
    <row r="4167" spans="1:25" s="71" customFormat="1" x14ac:dyDescent="0.2">
      <c r="A4167" s="68" t="s">
        <v>20</v>
      </c>
      <c r="B4167" s="68" t="s">
        <v>23</v>
      </c>
      <c r="C4167" s="68" t="s">
        <v>26</v>
      </c>
      <c r="D4167" s="68" t="s">
        <v>307</v>
      </c>
      <c r="E4167" s="89">
        <f>+IF(ISNUMBER(DATA!H2408),DATA!H2408,"n/a")</f>
        <v>3.9900039999999999</v>
      </c>
      <c r="F4167" s="79">
        <f>+IF(ISNUMBER(DATA!I2408),DATA!I2408,"n/a")</f>
        <v>7.7099999999999998E-4</v>
      </c>
      <c r="G4167" s="89">
        <f>+IF(ISNUMBER(DATA!J2408),DATA!J2408,"n/a")</f>
        <v>3.9403739999999998</v>
      </c>
      <c r="H4167" s="79">
        <f>+IF(ISNUMBER(DATA!K2408),DATA!K2408,"n/a")</f>
        <v>-1.132E-2</v>
      </c>
      <c r="I4167" s="89">
        <f>+IF(ISNUMBER(DATA!L2408),DATA!L2408,"n/a")</f>
        <v>3.9677099999999998</v>
      </c>
      <c r="J4167" s="79">
        <f>+IF(ISNUMBER(DATA!M2408),DATA!M2408,"n/a")</f>
        <v>2.7330000000000002E-3</v>
      </c>
      <c r="K4167" s="89">
        <f>+IF(ISNUMBER(DATA!N2408),DATA!N2408,"n/a")</f>
        <v>3.9766110000000001</v>
      </c>
      <c r="L4167" s="79">
        <f>+IF(ISNUMBER(DATA!O2408),DATA!O2408,"n/a")</f>
        <v>1.6930000000000001E-3</v>
      </c>
      <c r="M4167" s="68"/>
      <c r="N4167" s="68"/>
      <c r="O4167" s="68"/>
      <c r="P4167" s="68"/>
      <c r="Q4167" s="68"/>
      <c r="S4167" s="72"/>
      <c r="U4167" s="72"/>
      <c r="W4167" s="72"/>
      <c r="Y4167" s="72"/>
    </row>
    <row r="4168" spans="1:25" s="71" customFormat="1" x14ac:dyDescent="0.2">
      <c r="A4168" s="68" t="s">
        <v>20</v>
      </c>
      <c r="B4168" s="68" t="s">
        <v>23</v>
      </c>
      <c r="C4168" s="68" t="s">
        <v>26</v>
      </c>
      <c r="D4168" s="68" t="s">
        <v>308</v>
      </c>
      <c r="E4168" s="89">
        <f>+IF(ISNUMBER(DATA!H2409),DATA!H2409,"n/a")</f>
        <v>4.5004879999999998</v>
      </c>
      <c r="F4168" s="79">
        <f>+IF(ISNUMBER(DATA!I2409),DATA!I2409,"n/a")</f>
        <v>2.0989000000000001E-2</v>
      </c>
      <c r="G4168" s="89">
        <f>+IF(ISNUMBER(DATA!J2409),DATA!J2409,"n/a")</f>
        <v>4.5144070000000003</v>
      </c>
      <c r="H4168" s="79">
        <f>+IF(ISNUMBER(DATA!K2409),DATA!K2409,"n/a")</f>
        <v>5.1737999999999999E-2</v>
      </c>
      <c r="I4168" s="89">
        <f>+IF(ISNUMBER(DATA!L2409),DATA!L2409,"n/a")</f>
        <v>4.4403280000000001</v>
      </c>
      <c r="J4168" s="79">
        <f>+IF(ISNUMBER(DATA!M2409),DATA!M2409,"n/a")</f>
        <v>-4.2999999999999999E-4</v>
      </c>
      <c r="K4168" s="89">
        <f>+IF(ISNUMBER(DATA!N2409),DATA!N2409,"n/a")</f>
        <v>4.2719120000000004</v>
      </c>
      <c r="L4168" s="79">
        <f>+IF(ISNUMBER(DATA!O2409),DATA!O2409,"n/a")</f>
        <v>-9.0379999999999992E-3</v>
      </c>
      <c r="M4168" s="68"/>
      <c r="N4168" s="68"/>
      <c r="O4168" s="68"/>
      <c r="P4168" s="68"/>
      <c r="Q4168" s="68"/>
      <c r="S4168" s="72"/>
      <c r="U4168" s="72"/>
      <c r="W4168" s="72"/>
      <c r="Y4168" s="72"/>
    </row>
    <row r="4169" spans="1:25" s="71" customFormat="1" x14ac:dyDescent="0.2">
      <c r="A4169" s="68" t="s">
        <v>20</v>
      </c>
      <c r="B4169" s="68" t="s">
        <v>23</v>
      </c>
      <c r="C4169" s="68" t="s">
        <v>26</v>
      </c>
      <c r="D4169" s="68" t="s">
        <v>309</v>
      </c>
      <c r="E4169" s="89">
        <f>+IF(ISNUMBER(DATA!H2410),DATA!H2410,"n/a")</f>
        <v>3.9556520000000002</v>
      </c>
      <c r="F4169" s="79">
        <f>+IF(ISNUMBER(DATA!I2410),DATA!I2410,"n/a")</f>
        <v>-0.13411400000000001</v>
      </c>
      <c r="G4169" s="89">
        <f>+IF(ISNUMBER(DATA!J2410),DATA!J2410,"n/a")</f>
        <v>3.7658230000000001</v>
      </c>
      <c r="H4169" s="79">
        <f>+IF(ISNUMBER(DATA!K2410),DATA!K2410,"n/a")</f>
        <v>-0.14355000000000001</v>
      </c>
      <c r="I4169" s="89">
        <f>+IF(ISNUMBER(DATA!L2410),DATA!L2410,"n/a")</f>
        <v>3.8659469999999998</v>
      </c>
      <c r="J4169" s="79">
        <f>+IF(ISNUMBER(DATA!M2410),DATA!M2410,"n/a")</f>
        <v>-0.13960400000000001</v>
      </c>
      <c r="K4169" s="89">
        <f>+IF(ISNUMBER(DATA!N2410),DATA!N2410,"n/a")</f>
        <v>4.0012660000000002</v>
      </c>
      <c r="L4169" s="79">
        <f>+IF(ISNUMBER(DATA!O2410),DATA!O2410,"n/a")</f>
        <v>-7.6782000000000003E-2</v>
      </c>
      <c r="M4169" s="68"/>
      <c r="N4169" s="68"/>
      <c r="O4169" s="68"/>
      <c r="P4169" s="68"/>
      <c r="Q4169" s="68"/>
      <c r="S4169" s="72"/>
      <c r="U4169" s="72"/>
      <c r="W4169" s="72"/>
      <c r="Y4169" s="72"/>
    </row>
    <row r="4170" spans="1:25" s="71" customFormat="1" x14ac:dyDescent="0.2">
      <c r="A4170" s="68" t="s">
        <v>20</v>
      </c>
      <c r="B4170" s="68" t="s">
        <v>23</v>
      </c>
      <c r="C4170" s="68" t="s">
        <v>26</v>
      </c>
      <c r="D4170" s="68" t="s">
        <v>310</v>
      </c>
      <c r="E4170" s="89">
        <f>+IF(ISNUMBER(DATA!H2411),DATA!H2411,"n/a")</f>
        <v>4.4538120000000001</v>
      </c>
      <c r="F4170" s="79">
        <f>+IF(ISNUMBER(DATA!I2411),DATA!I2411,"n/a")</f>
        <v>0.16694300000000001</v>
      </c>
      <c r="G4170" s="89">
        <f>+IF(ISNUMBER(DATA!J2411),DATA!J2411,"n/a")</f>
        <v>4.3781470000000002</v>
      </c>
      <c r="H4170" s="79">
        <f>+IF(ISNUMBER(DATA!K2411),DATA!K2411,"n/a")</f>
        <v>8.1662999999999999E-2</v>
      </c>
      <c r="I4170" s="89">
        <f>+IF(ISNUMBER(DATA!L2411),DATA!L2411,"n/a")</f>
        <v>4.3532710000000003</v>
      </c>
      <c r="J4170" s="79">
        <f>+IF(ISNUMBER(DATA!M2411),DATA!M2411,"n/a")</f>
        <v>6.2178999999999998E-2</v>
      </c>
      <c r="K4170" s="89">
        <f>+IF(ISNUMBER(DATA!N2411),DATA!N2411,"n/a")</f>
        <v>4.1002929999999997</v>
      </c>
      <c r="L4170" s="79">
        <f>+IF(ISNUMBER(DATA!O2411),DATA!O2411,"n/a")</f>
        <v>-8.2089999999999993E-3</v>
      </c>
      <c r="M4170" s="68"/>
      <c r="N4170" s="68"/>
      <c r="O4170" s="68"/>
      <c r="P4170" s="68"/>
      <c r="Q4170" s="68"/>
      <c r="S4170" s="72"/>
      <c r="U4170" s="72"/>
      <c r="W4170" s="72"/>
      <c r="Y4170" s="72"/>
    </row>
    <row r="4171" spans="1:25" s="71" customFormat="1" x14ac:dyDescent="0.2">
      <c r="A4171" s="68" t="s">
        <v>20</v>
      </c>
      <c r="B4171" s="68" t="s">
        <v>23</v>
      </c>
      <c r="C4171" s="68" t="s">
        <v>26</v>
      </c>
      <c r="D4171" s="68" t="s">
        <v>311</v>
      </c>
      <c r="E4171" s="89">
        <f>+IF(ISNUMBER(DATA!H2412),DATA!H2412,"n/a")</f>
        <v>3.8853749999999998</v>
      </c>
      <c r="F4171" s="79">
        <f>+IF(ISNUMBER(DATA!I2412),DATA!I2412,"n/a")</f>
        <v>2.5663999999999999E-2</v>
      </c>
      <c r="G4171" s="89">
        <f>+IF(ISNUMBER(DATA!J2412),DATA!J2412,"n/a")</f>
        <v>3.8359209999999999</v>
      </c>
      <c r="H4171" s="79">
        <f>+IF(ISNUMBER(DATA!K2412),DATA!K2412,"n/a")</f>
        <v>1.7416999999999998E-2</v>
      </c>
      <c r="I4171" s="89">
        <f>+IF(ISNUMBER(DATA!L2412),DATA!L2412,"n/a")</f>
        <v>3.8327119999999999</v>
      </c>
      <c r="J4171" s="79">
        <f>+IF(ISNUMBER(DATA!M2412),DATA!M2412,"n/a")</f>
        <v>6.123E-3</v>
      </c>
      <c r="K4171" s="89">
        <f>+IF(ISNUMBER(DATA!N2412),DATA!N2412,"n/a")</f>
        <v>3.8155359999999998</v>
      </c>
      <c r="L4171" s="79">
        <f>+IF(ISNUMBER(DATA!O2412),DATA!O2412,"n/a")</f>
        <v>-1.9108E-2</v>
      </c>
      <c r="M4171" s="68"/>
      <c r="N4171" s="68"/>
      <c r="O4171" s="68"/>
      <c r="P4171" s="68"/>
      <c r="Q4171" s="68"/>
      <c r="S4171" s="72"/>
      <c r="U4171" s="72"/>
      <c r="W4171" s="72"/>
      <c r="Y4171" s="72"/>
    </row>
    <row r="4172" spans="1:25" s="71" customFormat="1" x14ac:dyDescent="0.2">
      <c r="A4172" s="68" t="s">
        <v>20</v>
      </c>
      <c r="B4172" s="68" t="s">
        <v>23</v>
      </c>
      <c r="C4172" s="68" t="s">
        <v>26</v>
      </c>
      <c r="D4172" s="68" t="s">
        <v>312</v>
      </c>
      <c r="E4172" s="89">
        <f>+IF(ISNUMBER(DATA!H2413),DATA!H2413,"n/a")</f>
        <v>3.95</v>
      </c>
      <c r="F4172" s="79" t="str">
        <f>+IF(ISNUMBER(DATA!I2413),DATA!I2413,"n/a")</f>
        <v>n/a</v>
      </c>
      <c r="G4172" s="89">
        <f>+IF(ISNUMBER(DATA!J2413),DATA!J2413,"n/a")</f>
        <v>3.95</v>
      </c>
      <c r="H4172" s="79" t="str">
        <f>+IF(ISNUMBER(DATA!K2413),DATA!K2413,"n/a")</f>
        <v>n/a</v>
      </c>
      <c r="I4172" s="89">
        <f>+IF(ISNUMBER(DATA!L2413),DATA!L2413,"n/a")</f>
        <v>3.8962500000000002</v>
      </c>
      <c r="J4172" s="79">
        <f>+IF(ISNUMBER(DATA!M2413),DATA!M2413,"n/a")</f>
        <v>-2.3496E-2</v>
      </c>
      <c r="K4172" s="89">
        <f>+IF(ISNUMBER(DATA!N2413),DATA!N2413,"n/a")</f>
        <v>3.9017650000000001</v>
      </c>
      <c r="L4172" s="79">
        <f>+IF(ISNUMBER(DATA!O2413),DATA!O2413,"n/a")</f>
        <v>0.10219300000000001</v>
      </c>
      <c r="M4172" s="68"/>
      <c r="N4172" s="68"/>
      <c r="O4172" s="68"/>
      <c r="P4172" s="68"/>
      <c r="Q4172" s="68"/>
      <c r="S4172" s="72"/>
      <c r="U4172" s="72"/>
      <c r="W4172" s="72"/>
      <c r="Y4172" s="72"/>
    </row>
    <row r="4173" spans="1:25" s="71" customFormat="1" x14ac:dyDescent="0.2">
      <c r="A4173" s="68" t="s">
        <v>20</v>
      </c>
      <c r="B4173" s="68" t="s">
        <v>23</v>
      </c>
      <c r="C4173" s="68" t="s">
        <v>26</v>
      </c>
      <c r="D4173" s="68" t="s">
        <v>313</v>
      </c>
      <c r="E4173" s="89">
        <f>+IF(ISNUMBER(DATA!H2414),DATA!H2414,"n/a")</f>
        <v>3.5899990000000002</v>
      </c>
      <c r="F4173" s="79">
        <f>+IF(ISNUMBER(DATA!I2414),DATA!I2414,"n/a")</f>
        <v>2.3699999999999999E-4</v>
      </c>
      <c r="G4173" s="89">
        <f>+IF(ISNUMBER(DATA!J2414),DATA!J2414,"n/a")</f>
        <v>3.59</v>
      </c>
      <c r="H4173" s="79">
        <f>+IF(ISNUMBER(DATA!K2414),DATA!K2414,"n/a")</f>
        <v>3.6999999999999999E-4</v>
      </c>
      <c r="I4173" s="89">
        <f>+IF(ISNUMBER(DATA!L2414),DATA!L2414,"n/a")</f>
        <v>3.5899990000000002</v>
      </c>
      <c r="J4173" s="79">
        <f>+IF(ISNUMBER(DATA!M2414),DATA!M2414,"n/a")</f>
        <v>3.7100000000000002E-4</v>
      </c>
      <c r="K4173" s="89">
        <f>+IF(ISNUMBER(DATA!N2414),DATA!N2414,"n/a")</f>
        <v>3.589709</v>
      </c>
      <c r="L4173" s="79">
        <f>+IF(ISNUMBER(DATA!O2414),DATA!O2414,"n/a")</f>
        <v>3.2200000000000002E-4</v>
      </c>
      <c r="M4173" s="68"/>
      <c r="N4173" s="68"/>
      <c r="O4173" s="68"/>
      <c r="P4173" s="68"/>
      <c r="Q4173" s="68"/>
      <c r="S4173" s="72"/>
      <c r="U4173" s="72"/>
      <c r="W4173" s="72"/>
      <c r="Y4173" s="72"/>
    </row>
    <row r="4174" spans="1:25" s="71" customFormat="1" x14ac:dyDescent="0.2">
      <c r="A4174" s="68" t="s">
        <v>20</v>
      </c>
      <c r="B4174" s="68" t="s">
        <v>23</v>
      </c>
      <c r="C4174" s="68" t="s">
        <v>26</v>
      </c>
      <c r="D4174" s="68" t="s">
        <v>314</v>
      </c>
      <c r="E4174" s="89">
        <f>+IF(ISNUMBER(DATA!H2415),DATA!H2415,"n/a")</f>
        <v>4.3663249999999998</v>
      </c>
      <c r="F4174" s="79" t="str">
        <f>+IF(ISNUMBER(DATA!I2415),DATA!I2415,"n/a")</f>
        <v>n/a</v>
      </c>
      <c r="G4174" s="89">
        <f>+IF(ISNUMBER(DATA!J2415),DATA!J2415,"n/a")</f>
        <v>4.37033</v>
      </c>
      <c r="H4174" s="79" t="str">
        <f>+IF(ISNUMBER(DATA!K2415),DATA!K2415,"n/a")</f>
        <v>n/a</v>
      </c>
      <c r="I4174" s="89">
        <f>+IF(ISNUMBER(DATA!L2415),DATA!L2415,"n/a")</f>
        <v>4.3465540000000003</v>
      </c>
      <c r="J4174" s="79" t="str">
        <f>+IF(ISNUMBER(DATA!M2415),DATA!M2415,"n/a")</f>
        <v>n/a</v>
      </c>
      <c r="K4174" s="89">
        <f>+IF(ISNUMBER(DATA!N2415),DATA!N2415,"n/a")</f>
        <v>4.3475619999999999</v>
      </c>
      <c r="L4174" s="79" t="str">
        <f>+IF(ISNUMBER(DATA!O2415),DATA!O2415,"n/a")</f>
        <v>n/a</v>
      </c>
      <c r="M4174" s="68"/>
      <c r="N4174" s="68"/>
      <c r="O4174" s="68"/>
      <c r="P4174" s="68"/>
      <c r="Q4174" s="68"/>
      <c r="S4174" s="72"/>
      <c r="U4174" s="72"/>
      <c r="W4174" s="72"/>
      <c r="Y4174" s="72"/>
    </row>
    <row r="4175" spans="1:25" s="71" customFormat="1" x14ac:dyDescent="0.2">
      <c r="A4175" s="68" t="s">
        <v>20</v>
      </c>
      <c r="B4175" s="68" t="s">
        <v>23</v>
      </c>
      <c r="C4175" s="68" t="s">
        <v>26</v>
      </c>
      <c r="D4175" s="68" t="s">
        <v>315</v>
      </c>
      <c r="E4175" s="89">
        <f>+IF(ISNUMBER(DATA!H2416),DATA!H2416,"n/a")</f>
        <v>3.7432569999999998</v>
      </c>
      <c r="F4175" s="79">
        <f>+IF(ISNUMBER(DATA!I2416),DATA!I2416,"n/a")</f>
        <v>4.8247999999999999E-2</v>
      </c>
      <c r="G4175" s="89">
        <f>+IF(ISNUMBER(DATA!J2416),DATA!J2416,"n/a")</f>
        <v>3.746721</v>
      </c>
      <c r="H4175" s="79">
        <f>+IF(ISNUMBER(DATA!K2416),DATA!K2416,"n/a")</f>
        <v>3.4510000000000001E-3</v>
      </c>
      <c r="I4175" s="89">
        <f>+IF(ISNUMBER(DATA!L2416),DATA!L2416,"n/a")</f>
        <v>3.7548029999999999</v>
      </c>
      <c r="J4175" s="79">
        <f>+IF(ISNUMBER(DATA!M2416),DATA!M2416,"n/a")</f>
        <v>-3.7490000000000002E-3</v>
      </c>
      <c r="K4175" s="89">
        <f>+IF(ISNUMBER(DATA!N2416),DATA!N2416,"n/a")</f>
        <v>3.6171570000000002</v>
      </c>
      <c r="L4175" s="79">
        <f>+IF(ISNUMBER(DATA!O2416),DATA!O2416,"n/a")</f>
        <v>-3.2620999999999997E-2</v>
      </c>
      <c r="M4175" s="68"/>
      <c r="N4175" s="68"/>
      <c r="O4175" s="68"/>
      <c r="P4175" s="68"/>
      <c r="Q4175" s="68"/>
      <c r="S4175" s="72"/>
      <c r="U4175" s="72"/>
      <c r="W4175" s="72"/>
      <c r="Y4175" s="72"/>
    </row>
    <row r="4176" spans="1:25" s="71" customFormat="1" x14ac:dyDescent="0.2">
      <c r="A4176" s="68" t="s">
        <v>20</v>
      </c>
      <c r="B4176" s="68" t="s">
        <v>23</v>
      </c>
      <c r="C4176" s="68" t="s">
        <v>26</v>
      </c>
      <c r="D4176" s="68" t="s">
        <v>316</v>
      </c>
      <c r="E4176" s="89">
        <f>+IF(ISNUMBER(DATA!H2417),DATA!H2417,"n/a")</f>
        <v>3.544305</v>
      </c>
      <c r="F4176" s="79">
        <f>+IF(ISNUMBER(DATA!I2417),DATA!I2417,"n/a")</f>
        <v>2.9153999999999999E-2</v>
      </c>
      <c r="G4176" s="89">
        <f>+IF(ISNUMBER(DATA!J2417),DATA!J2417,"n/a")</f>
        <v>3.571412</v>
      </c>
      <c r="H4176" s="79">
        <f>+IF(ISNUMBER(DATA!K2417),DATA!K2417,"n/a")</f>
        <v>-3.0130000000000001E-2</v>
      </c>
      <c r="I4176" s="89">
        <f>+IF(ISNUMBER(DATA!L2417),DATA!L2417,"n/a")</f>
        <v>3.5801159999999999</v>
      </c>
      <c r="J4176" s="79">
        <f>+IF(ISNUMBER(DATA!M2417),DATA!M2417,"n/a")</f>
        <v>-3.0932000000000001E-2</v>
      </c>
      <c r="K4176" s="89">
        <f>+IF(ISNUMBER(DATA!N2417),DATA!N2417,"n/a")</f>
        <v>3.4698199999999999</v>
      </c>
      <c r="L4176" s="79">
        <f>+IF(ISNUMBER(DATA!O2417),DATA!O2417,"n/a")</f>
        <v>-4.2093999999999999E-2</v>
      </c>
      <c r="M4176" s="68"/>
      <c r="N4176" s="68"/>
      <c r="O4176" s="68"/>
      <c r="P4176" s="68"/>
      <c r="Q4176" s="68"/>
      <c r="S4176" s="72"/>
      <c r="U4176" s="72"/>
      <c r="W4176" s="72"/>
      <c r="Y4176" s="72"/>
    </row>
    <row r="4177" spans="1:25" s="71" customFormat="1" x14ac:dyDescent="0.2">
      <c r="A4177" s="68" t="s">
        <v>20</v>
      </c>
      <c r="B4177" s="68" t="s">
        <v>23</v>
      </c>
      <c r="C4177" s="68" t="s">
        <v>26</v>
      </c>
      <c r="D4177" s="68" t="s">
        <v>317</v>
      </c>
      <c r="E4177" s="89">
        <f>+IF(ISNUMBER(DATA!H2418),DATA!H2418,"n/a")</f>
        <v>3.5351189999999999</v>
      </c>
      <c r="F4177" s="79">
        <f>+IF(ISNUMBER(DATA!I2418),DATA!I2418,"n/a")</f>
        <v>0.14679600000000001</v>
      </c>
      <c r="G4177" s="89">
        <f>+IF(ISNUMBER(DATA!J2418),DATA!J2418,"n/a")</f>
        <v>3.537776</v>
      </c>
      <c r="H4177" s="79">
        <f>+IF(ISNUMBER(DATA!K2418),DATA!K2418,"n/a")</f>
        <v>8.3909999999999992E-3</v>
      </c>
      <c r="I4177" s="89">
        <f>+IF(ISNUMBER(DATA!L2418),DATA!L2418,"n/a")</f>
        <v>3.5289730000000001</v>
      </c>
      <c r="J4177" s="79">
        <f>+IF(ISNUMBER(DATA!M2418),DATA!M2418,"n/a")</f>
        <v>-3.8533999999999999E-2</v>
      </c>
      <c r="K4177" s="89">
        <f>+IF(ISNUMBER(DATA!N2418),DATA!N2418,"n/a")</f>
        <v>3.318581</v>
      </c>
      <c r="L4177" s="79">
        <f>+IF(ISNUMBER(DATA!O2418),DATA!O2418,"n/a")</f>
        <v>-0.113887</v>
      </c>
      <c r="M4177" s="68"/>
      <c r="N4177" s="68"/>
      <c r="O4177" s="68"/>
      <c r="P4177" s="68"/>
      <c r="Q4177" s="68"/>
      <c r="S4177" s="72"/>
      <c r="U4177" s="72"/>
      <c r="W4177" s="72"/>
      <c r="Y4177" s="72"/>
    </row>
    <row r="4178" spans="1:25" s="71" customFormat="1" x14ac:dyDescent="0.2">
      <c r="A4178" s="68" t="s">
        <v>20</v>
      </c>
      <c r="B4178" s="68" t="s">
        <v>23</v>
      </c>
      <c r="C4178" s="68" t="s">
        <v>26</v>
      </c>
      <c r="D4178" s="68" t="s">
        <v>318</v>
      </c>
      <c r="E4178" s="89">
        <f>+IF(ISNUMBER(DATA!H2419),DATA!H2419,"n/a")</f>
        <v>4.0710680000000004</v>
      </c>
      <c r="F4178" s="79">
        <f>+IF(ISNUMBER(DATA!I2419),DATA!I2419,"n/a")</f>
        <v>-2.8310000000000002E-3</v>
      </c>
      <c r="G4178" s="89">
        <f>+IF(ISNUMBER(DATA!J2419),DATA!J2419,"n/a")</f>
        <v>4.0354520000000003</v>
      </c>
      <c r="H4178" s="79">
        <f>+IF(ISNUMBER(DATA!K2419),DATA!K2419,"n/a")</f>
        <v>-9.2409999999999992E-3</v>
      </c>
      <c r="I4178" s="89">
        <f>+IF(ISNUMBER(DATA!L2419),DATA!L2419,"n/a")</f>
        <v>4.0093899999999998</v>
      </c>
      <c r="J4178" s="79">
        <f>+IF(ISNUMBER(DATA!M2419),DATA!M2419,"n/a")</f>
        <v>-4.3410000000000002E-3</v>
      </c>
      <c r="K4178" s="89">
        <f>+IF(ISNUMBER(DATA!N2419),DATA!N2419,"n/a")</f>
        <v>4.0383940000000003</v>
      </c>
      <c r="L4178" s="79">
        <f>+IF(ISNUMBER(DATA!O2419),DATA!O2419,"n/a")</f>
        <v>4.927E-3</v>
      </c>
      <c r="M4178" s="68"/>
      <c r="N4178" s="68"/>
      <c r="O4178" s="68"/>
      <c r="P4178" s="68"/>
      <c r="Q4178" s="68"/>
      <c r="S4178" s="72"/>
      <c r="U4178" s="72"/>
      <c r="W4178" s="72"/>
      <c r="Y4178" s="72"/>
    </row>
    <row r="4179" spans="1:25" s="71" customFormat="1" x14ac:dyDescent="0.2">
      <c r="A4179" s="68" t="s">
        <v>20</v>
      </c>
      <c r="B4179" s="68" t="s">
        <v>23</v>
      </c>
      <c r="C4179" s="68" t="s">
        <v>26</v>
      </c>
      <c r="D4179" s="68" t="s">
        <v>319</v>
      </c>
      <c r="E4179" s="89">
        <f>+IF(ISNUMBER(DATA!H2420),DATA!H2420,"n/a")</f>
        <v>4.7636820000000002</v>
      </c>
      <c r="F4179" s="79">
        <f>+IF(ISNUMBER(DATA!I2420),DATA!I2420,"n/a")</f>
        <v>-6.2389999999999998E-3</v>
      </c>
      <c r="G4179" s="89">
        <f>+IF(ISNUMBER(DATA!J2420),DATA!J2420,"n/a")</f>
        <v>4.7666250000000003</v>
      </c>
      <c r="H4179" s="79">
        <f>+IF(ISNUMBER(DATA!K2420),DATA!K2420,"n/a")</f>
        <v>2.6401000000000001E-2</v>
      </c>
      <c r="I4179" s="89">
        <f>+IF(ISNUMBER(DATA!L2420),DATA!L2420,"n/a")</f>
        <v>4.7559750000000003</v>
      </c>
      <c r="J4179" s="79">
        <f>+IF(ISNUMBER(DATA!M2420),DATA!M2420,"n/a")</f>
        <v>-3.313E-3</v>
      </c>
      <c r="K4179" s="89">
        <f>+IF(ISNUMBER(DATA!N2420),DATA!N2420,"n/a")</f>
        <v>4.8529650000000002</v>
      </c>
      <c r="L4179" s="79">
        <f>+IF(ISNUMBER(DATA!O2420),DATA!O2420,"n/a")</f>
        <v>-3.4200000000000002E-4</v>
      </c>
      <c r="M4179" s="68"/>
      <c r="N4179" s="68"/>
      <c r="O4179" s="68"/>
      <c r="P4179" s="68"/>
      <c r="Q4179" s="68"/>
      <c r="S4179" s="72"/>
      <c r="U4179" s="72"/>
      <c r="W4179" s="72"/>
      <c r="Y4179" s="72"/>
    </row>
    <row r="4180" spans="1:25" s="71" customFormat="1" x14ac:dyDescent="0.2">
      <c r="A4180" s="68" t="s">
        <v>20</v>
      </c>
      <c r="B4180" s="68" t="s">
        <v>23</v>
      </c>
      <c r="C4180" s="68" t="s">
        <v>26</v>
      </c>
      <c r="D4180" s="68" t="s">
        <v>320</v>
      </c>
      <c r="E4180" s="89">
        <f>+IF(ISNUMBER(DATA!H2421),DATA!H2421,"n/a")</f>
        <v>3.9119670000000002</v>
      </c>
      <c r="F4180" s="79">
        <f>+IF(ISNUMBER(DATA!I2421),DATA!I2421,"n/a")</f>
        <v>-1.8268E-2</v>
      </c>
      <c r="G4180" s="89">
        <f>+IF(ISNUMBER(DATA!J2421),DATA!J2421,"n/a")</f>
        <v>3.8654649999999999</v>
      </c>
      <c r="H4180" s="79">
        <f>+IF(ISNUMBER(DATA!K2421),DATA!K2421,"n/a")</f>
        <v>-3.0651999999999999E-2</v>
      </c>
      <c r="I4180" s="89">
        <f>+IF(ISNUMBER(DATA!L2421),DATA!L2421,"n/a")</f>
        <v>3.8544109999999998</v>
      </c>
      <c r="J4180" s="79">
        <f>+IF(ISNUMBER(DATA!M2421),DATA!M2421,"n/a")</f>
        <v>-3.3099999999999997E-2</v>
      </c>
      <c r="K4180" s="89">
        <f>+IF(ISNUMBER(DATA!N2421),DATA!N2421,"n/a")</f>
        <v>3.8206020000000001</v>
      </c>
      <c r="L4180" s="79">
        <f>+IF(ISNUMBER(DATA!O2421),DATA!O2421,"n/a")</f>
        <v>-4.1222000000000002E-2</v>
      </c>
      <c r="M4180" s="68"/>
      <c r="N4180" s="68"/>
      <c r="O4180" s="68"/>
      <c r="P4180" s="68"/>
      <c r="Q4180" s="68"/>
      <c r="S4180" s="72"/>
      <c r="U4180" s="72"/>
      <c r="W4180" s="72"/>
      <c r="Y4180" s="72"/>
    </row>
    <row r="4181" spans="1:25" s="71" customFormat="1" x14ac:dyDescent="0.2">
      <c r="A4181" s="68" t="s">
        <v>20</v>
      </c>
      <c r="B4181" s="68" t="s">
        <v>23</v>
      </c>
      <c r="C4181" s="68" t="s">
        <v>26</v>
      </c>
      <c r="D4181" s="68" t="s">
        <v>321</v>
      </c>
      <c r="E4181" s="89">
        <f>+IF(ISNUMBER(DATA!H2422),DATA!H2422,"n/a")</f>
        <v>4.2370279999999996</v>
      </c>
      <c r="F4181" s="79">
        <f>+IF(ISNUMBER(DATA!I2422),DATA!I2422,"n/a")</f>
        <v>-4.0058000000000003E-2</v>
      </c>
      <c r="G4181" s="89">
        <f>+IF(ISNUMBER(DATA!J2422),DATA!J2422,"n/a")</f>
        <v>4.2473280000000004</v>
      </c>
      <c r="H4181" s="79">
        <f>+IF(ISNUMBER(DATA!K2422),DATA!K2422,"n/a")</f>
        <v>-3.7945E-2</v>
      </c>
      <c r="I4181" s="89">
        <f>+IF(ISNUMBER(DATA!L2422),DATA!L2422,"n/a")</f>
        <v>4.2238610000000003</v>
      </c>
      <c r="J4181" s="79">
        <f>+IF(ISNUMBER(DATA!M2422),DATA!M2422,"n/a")</f>
        <v>-2.6419999999999998E-3</v>
      </c>
      <c r="K4181" s="89">
        <f>+IF(ISNUMBER(DATA!N2422),DATA!N2422,"n/a")</f>
        <v>4.3234669999999999</v>
      </c>
      <c r="L4181" s="79">
        <f>+IF(ISNUMBER(DATA!O2422),DATA!O2422,"n/a")</f>
        <v>5.1338000000000002E-2</v>
      </c>
      <c r="M4181" s="68"/>
      <c r="N4181" s="68"/>
      <c r="O4181" s="68"/>
      <c r="P4181" s="68"/>
      <c r="Q4181" s="68"/>
      <c r="S4181" s="72"/>
      <c r="U4181" s="72"/>
      <c r="W4181" s="72"/>
      <c r="Y4181" s="72"/>
    </row>
    <row r="4182" spans="1:25" s="71" customFormat="1" x14ac:dyDescent="0.2">
      <c r="A4182" s="68" t="s">
        <v>20</v>
      </c>
      <c r="B4182" s="68" t="s">
        <v>23</v>
      </c>
      <c r="C4182" s="68" t="s">
        <v>26</v>
      </c>
      <c r="D4182" s="68" t="s">
        <v>322</v>
      </c>
      <c r="E4182" s="89">
        <f>+IF(ISNUMBER(DATA!H2423),DATA!H2423,"n/a")</f>
        <v>5.013954</v>
      </c>
      <c r="F4182" s="79" t="str">
        <f>+IF(ISNUMBER(DATA!I2423),DATA!I2423,"n/a")</f>
        <v>n/a</v>
      </c>
      <c r="G4182" s="89">
        <f>+IF(ISNUMBER(DATA!J2423),DATA!J2423,"n/a")</f>
        <v>5.0747220000000004</v>
      </c>
      <c r="H4182" s="79" t="str">
        <f>+IF(ISNUMBER(DATA!K2423),DATA!K2423,"n/a")</f>
        <v>n/a</v>
      </c>
      <c r="I4182" s="89">
        <f>+IF(ISNUMBER(DATA!L2423),DATA!L2423,"n/a")</f>
        <v>4.9523830000000002</v>
      </c>
      <c r="J4182" s="79" t="str">
        <f>+IF(ISNUMBER(DATA!M2423),DATA!M2423,"n/a")</f>
        <v>n/a</v>
      </c>
      <c r="K4182" s="89">
        <f>+IF(ISNUMBER(DATA!N2423),DATA!N2423,"n/a")</f>
        <v>4.9155230000000003</v>
      </c>
      <c r="L4182" s="79" t="str">
        <f>+IF(ISNUMBER(DATA!O2423),DATA!O2423,"n/a")</f>
        <v>n/a</v>
      </c>
      <c r="M4182" s="68"/>
      <c r="N4182" s="68"/>
      <c r="O4182" s="68"/>
      <c r="P4182" s="68"/>
      <c r="Q4182" s="68"/>
      <c r="S4182" s="72"/>
      <c r="U4182" s="72"/>
      <c r="W4182" s="72"/>
      <c r="Y4182" s="72"/>
    </row>
    <row r="4183" spans="1:25" s="71" customFormat="1" x14ac:dyDescent="0.2">
      <c r="A4183" s="68" t="s">
        <v>20</v>
      </c>
      <c r="B4183" s="68" t="s">
        <v>23</v>
      </c>
      <c r="C4183" s="68" t="s">
        <v>26</v>
      </c>
      <c r="D4183" s="68" t="s">
        <v>323</v>
      </c>
      <c r="E4183" s="89">
        <f>+IF(ISNUMBER(DATA!H2424),DATA!H2424,"n/a")</f>
        <v>3.5543209999999998</v>
      </c>
      <c r="F4183" s="79">
        <f>+IF(ISNUMBER(DATA!I2424),DATA!I2424,"n/a")</f>
        <v>0.14319399999999999</v>
      </c>
      <c r="G4183" s="89">
        <f>+IF(ISNUMBER(DATA!J2424),DATA!J2424,"n/a")</f>
        <v>3.5573359999999998</v>
      </c>
      <c r="H4183" s="79">
        <f>+IF(ISNUMBER(DATA!K2424),DATA!K2424,"n/a")</f>
        <v>0.14313500000000001</v>
      </c>
      <c r="I4183" s="89">
        <f>+IF(ISNUMBER(DATA!L2424),DATA!L2424,"n/a")</f>
        <v>3.523641</v>
      </c>
      <c r="J4183" s="79">
        <f>+IF(ISNUMBER(DATA!M2424),DATA!M2424,"n/a")</f>
        <v>0.12868299999999999</v>
      </c>
      <c r="K4183" s="89">
        <f>+IF(ISNUMBER(DATA!N2424),DATA!N2424,"n/a")</f>
        <v>3.406218</v>
      </c>
      <c r="L4183" s="79">
        <f>+IF(ISNUMBER(DATA!O2424),DATA!O2424,"n/a")</f>
        <v>0.114687</v>
      </c>
      <c r="M4183" s="68"/>
      <c r="N4183" s="68"/>
      <c r="O4183" s="68"/>
      <c r="P4183" s="68"/>
      <c r="Q4183" s="68"/>
      <c r="S4183" s="72"/>
      <c r="U4183" s="72"/>
      <c r="W4183" s="72"/>
      <c r="Y4183" s="72"/>
    </row>
    <row r="4184" spans="1:25" s="71" customFormat="1" x14ac:dyDescent="0.2">
      <c r="A4184" s="68" t="s">
        <v>20</v>
      </c>
      <c r="B4184" s="68" t="s">
        <v>23</v>
      </c>
      <c r="C4184" s="68" t="s">
        <v>26</v>
      </c>
      <c r="D4184" s="68" t="s">
        <v>324</v>
      </c>
      <c r="E4184" s="89">
        <f>+IF(ISNUMBER(DATA!H2425),DATA!H2425,"n/a")</f>
        <v>4.990011</v>
      </c>
      <c r="F4184" s="79">
        <f>+IF(ISNUMBER(DATA!I2425),DATA!I2425,"n/a")</f>
        <v>0.111364</v>
      </c>
      <c r="G4184" s="89">
        <f>+IF(ISNUMBER(DATA!J2425),DATA!J2425,"n/a")</f>
        <v>4.8431119999999996</v>
      </c>
      <c r="H4184" s="79">
        <f>+IF(ISNUMBER(DATA!K2425),DATA!K2425,"n/a")</f>
        <v>7.8643000000000005E-2</v>
      </c>
      <c r="I4184" s="89">
        <f>+IF(ISNUMBER(DATA!L2425),DATA!L2425,"n/a")</f>
        <v>4.6740909999999998</v>
      </c>
      <c r="J4184" s="79">
        <f>+IF(ISNUMBER(DATA!M2425),DATA!M2425,"n/a")</f>
        <v>4.1000000000000002E-2</v>
      </c>
      <c r="K4184" s="89">
        <f>+IF(ISNUMBER(DATA!N2425),DATA!N2425,"n/a")</f>
        <v>4.5766960000000001</v>
      </c>
      <c r="L4184" s="79">
        <f>+IF(ISNUMBER(DATA!O2425),DATA!O2425,"n/a")</f>
        <v>1.9309E-2</v>
      </c>
      <c r="M4184" s="68"/>
      <c r="N4184" s="68"/>
      <c r="O4184" s="68"/>
      <c r="P4184" s="68"/>
      <c r="Q4184" s="68"/>
      <c r="S4184" s="72"/>
      <c r="U4184" s="72"/>
      <c r="W4184" s="72"/>
      <c r="Y4184" s="72"/>
    </row>
    <row r="4185" spans="1:25" s="71" customFormat="1" x14ac:dyDescent="0.2">
      <c r="A4185" s="68" t="s">
        <v>20</v>
      </c>
      <c r="B4185" s="68" t="s">
        <v>23</v>
      </c>
      <c r="C4185" s="68" t="s">
        <v>26</v>
      </c>
      <c r="D4185" s="68" t="s">
        <v>325</v>
      </c>
      <c r="E4185" s="89">
        <f>+IF(ISNUMBER(DATA!H2426),DATA!H2426,"n/a")</f>
        <v>3.9910700000000001</v>
      </c>
      <c r="F4185" s="79">
        <f>+IF(ISNUMBER(DATA!I2426),DATA!I2426,"n/a")</f>
        <v>-2.7597E-2</v>
      </c>
      <c r="G4185" s="89">
        <f>+IF(ISNUMBER(DATA!J2426),DATA!J2426,"n/a")</f>
        <v>3.9929670000000002</v>
      </c>
      <c r="H4185" s="79">
        <f>+IF(ISNUMBER(DATA!K2426),DATA!K2426,"n/a")</f>
        <v>-1.8110999999999999E-2</v>
      </c>
      <c r="I4185" s="89">
        <f>+IF(ISNUMBER(DATA!L2426),DATA!L2426,"n/a")</f>
        <v>3.9936479999999999</v>
      </c>
      <c r="J4185" s="79">
        <f>+IF(ISNUMBER(DATA!M2426),DATA!M2426,"n/a")</f>
        <v>-2.3212E-2</v>
      </c>
      <c r="K4185" s="89">
        <f>+IF(ISNUMBER(DATA!N2426),DATA!N2426,"n/a")</f>
        <v>3.9986969999999999</v>
      </c>
      <c r="L4185" s="79">
        <f>+IF(ISNUMBER(DATA!O2426),DATA!O2426,"n/a")</f>
        <v>-1.3781E-2</v>
      </c>
      <c r="M4185" s="68"/>
      <c r="N4185" s="68"/>
      <c r="O4185" s="68"/>
      <c r="P4185" s="68"/>
      <c r="Q4185" s="68"/>
      <c r="S4185" s="72"/>
      <c r="U4185" s="72"/>
      <c r="W4185" s="72"/>
      <c r="Y4185" s="72"/>
    </row>
    <row r="4186" spans="1:25" s="71" customFormat="1" x14ac:dyDescent="0.2">
      <c r="A4186" s="68" t="s">
        <v>20</v>
      </c>
      <c r="B4186" s="68" t="s">
        <v>23</v>
      </c>
      <c r="C4186" s="68" t="s">
        <v>26</v>
      </c>
      <c r="D4186" s="68" t="s">
        <v>351</v>
      </c>
      <c r="E4186" s="89">
        <f>+IF(ISNUMBER(DATA!H2427),DATA!H2427,"n/a")</f>
        <v>3.527498</v>
      </c>
      <c r="F4186" s="79">
        <f>+IF(ISNUMBER(DATA!I2427),DATA!I2427,"n/a")</f>
        <v>0.42638999999999999</v>
      </c>
      <c r="G4186" s="89">
        <f>+IF(ISNUMBER(DATA!J2427),DATA!J2427,"n/a")</f>
        <v>3.5602109999999998</v>
      </c>
      <c r="H4186" s="79">
        <f>+IF(ISNUMBER(DATA!K2427),DATA!K2427,"n/a")</f>
        <v>0.29500900000000002</v>
      </c>
      <c r="I4186" s="89">
        <f>+IF(ISNUMBER(DATA!L2427),DATA!L2427,"n/a")</f>
        <v>3.530993</v>
      </c>
      <c r="J4186" s="79">
        <f>+IF(ISNUMBER(DATA!M2427),DATA!M2427,"n/a")</f>
        <v>0.11937200000000001</v>
      </c>
      <c r="K4186" s="89">
        <f>+IF(ISNUMBER(DATA!N2427),DATA!N2427,"n/a")</f>
        <v>3.2911329999999999</v>
      </c>
      <c r="L4186" s="79">
        <f>+IF(ISNUMBER(DATA!O2427),DATA!O2427,"n/a")</f>
        <v>-5.3062999999999999E-2</v>
      </c>
      <c r="M4186" s="68"/>
      <c r="N4186" s="68"/>
      <c r="O4186" s="68"/>
      <c r="P4186" s="68"/>
      <c r="Q4186" s="68"/>
      <c r="S4186" s="72"/>
      <c r="U4186" s="72"/>
      <c r="W4186" s="72"/>
      <c r="Y4186" s="72"/>
    </row>
    <row r="4187" spans="1:25" s="71" customFormat="1" x14ac:dyDescent="0.2">
      <c r="A4187" s="68" t="s">
        <v>20</v>
      </c>
      <c r="B4187" s="68" t="s">
        <v>23</v>
      </c>
      <c r="C4187" s="68" t="s">
        <v>26</v>
      </c>
      <c r="D4187" s="68" t="s">
        <v>352</v>
      </c>
      <c r="E4187" s="89">
        <f>+IF(ISNUMBER(DATA!H2428),DATA!H2428,"n/a")</f>
        <v>3.919441</v>
      </c>
      <c r="F4187" s="79">
        <f>+IF(ISNUMBER(DATA!I2428),DATA!I2428,"n/a")</f>
        <v>-5.1479999999999998E-3</v>
      </c>
      <c r="G4187" s="89">
        <f>+IF(ISNUMBER(DATA!J2428),DATA!J2428,"n/a")</f>
        <v>3.8929290000000001</v>
      </c>
      <c r="H4187" s="79">
        <f>+IF(ISNUMBER(DATA!K2428),DATA!K2428,"n/a")</f>
        <v>2.2741999999999998E-2</v>
      </c>
      <c r="I4187" s="89">
        <f>+IF(ISNUMBER(DATA!L2428),DATA!L2428,"n/a")</f>
        <v>3.8647469999999999</v>
      </c>
      <c r="J4187" s="79">
        <f>+IF(ISNUMBER(DATA!M2428),DATA!M2428,"n/a")</f>
        <v>4.9411999999999998E-2</v>
      </c>
      <c r="K4187" s="89">
        <f>+IF(ISNUMBER(DATA!N2428),DATA!N2428,"n/a")</f>
        <v>3.8869310000000001</v>
      </c>
      <c r="L4187" s="79">
        <f>+IF(ISNUMBER(DATA!O2428),DATA!O2428,"n/a")</f>
        <v>3.0584E-2</v>
      </c>
      <c r="M4187" s="68"/>
      <c r="N4187" s="68"/>
      <c r="O4187" s="68"/>
      <c r="P4187" s="68"/>
      <c r="Q4187" s="68"/>
      <c r="S4187" s="72"/>
      <c r="U4187" s="72"/>
      <c r="W4187" s="72"/>
      <c r="Y4187" s="72"/>
    </row>
    <row r="4188" spans="1:25" x14ac:dyDescent="0.2">
      <c r="E4188" s="102"/>
      <c r="F4188" s="104"/>
      <c r="G4188" s="102"/>
      <c r="H4188" s="104"/>
      <c r="I4188" s="102"/>
      <c r="J4188" s="104"/>
      <c r="K4188" s="102"/>
      <c r="L4188" s="104"/>
    </row>
    <row r="4189" spans="1:25" s="71" customFormat="1" x14ac:dyDescent="0.2">
      <c r="A4189" s="68" t="s">
        <v>20</v>
      </c>
      <c r="B4189" s="68" t="s">
        <v>24</v>
      </c>
      <c r="C4189" s="68" t="s">
        <v>0</v>
      </c>
      <c r="D4189" s="68" t="s">
        <v>278</v>
      </c>
      <c r="E4189" s="78">
        <f>+IF(ISNUMBER(DATA!H2438),DATA!H2438,"n/a")</f>
        <v>8044.72</v>
      </c>
      <c r="F4189" s="79">
        <f>+IF(ISNUMBER(DATA!I2438),DATA!I2438,"n/a")</f>
        <v>-6.4621999999999999E-2</v>
      </c>
      <c r="G4189" s="78">
        <f>+IF(ISNUMBER(DATA!J2438),DATA!J2438,"n/a")</f>
        <v>29665.06</v>
      </c>
      <c r="H4189" s="79">
        <f>+IF(ISNUMBER(DATA!K2438),DATA!K2438,"n/a")</f>
        <v>2.494E-2</v>
      </c>
      <c r="I4189" s="78">
        <f>+IF(ISNUMBER(DATA!L2438),DATA!L2438,"n/a")</f>
        <v>70324.990000000005</v>
      </c>
      <c r="J4189" s="79">
        <f>+IF(ISNUMBER(DATA!M2438),DATA!M2438,"n/a")</f>
        <v>8.2264000000000004E-2</v>
      </c>
      <c r="K4189" s="78">
        <f>+IF(ISNUMBER(DATA!N2438),DATA!N2438,"n/a")</f>
        <v>150967.35</v>
      </c>
      <c r="L4189" s="79">
        <f>+IF(ISNUMBER(DATA!O2438),DATA!O2438,"n/a")</f>
        <v>0.15779000000000001</v>
      </c>
      <c r="M4189" s="68"/>
      <c r="N4189" s="68"/>
      <c r="O4189" s="68"/>
      <c r="P4189" s="68"/>
      <c r="Q4189" s="68"/>
      <c r="S4189" s="72"/>
      <c r="U4189" s="72"/>
      <c r="W4189" s="72"/>
      <c r="Y4189" s="72"/>
    </row>
    <row r="4190" spans="1:25" s="71" customFormat="1" x14ac:dyDescent="0.2">
      <c r="A4190" s="68" t="s">
        <v>20</v>
      </c>
      <c r="B4190" s="68" t="s">
        <v>24</v>
      </c>
      <c r="C4190" s="68" t="s">
        <v>0</v>
      </c>
      <c r="D4190" s="68" t="s">
        <v>279</v>
      </c>
      <c r="E4190" s="78">
        <f>+IF(ISNUMBER(DATA!H2439),DATA!H2439,"n/a")</f>
        <v>33281.760000000002</v>
      </c>
      <c r="F4190" s="79">
        <f>+IF(ISNUMBER(DATA!I2439),DATA!I2439,"n/a")</f>
        <v>7.8853000000000006E-2</v>
      </c>
      <c r="G4190" s="78">
        <f>+IF(ISNUMBER(DATA!J2439),DATA!J2439,"n/a")</f>
        <v>98827.92</v>
      </c>
      <c r="H4190" s="79">
        <f>+IF(ISNUMBER(DATA!K2439),DATA!K2439,"n/a")</f>
        <v>8.2831000000000002E-2</v>
      </c>
      <c r="I4190" s="78">
        <f>+IF(ISNUMBER(DATA!L2439),DATA!L2439,"n/a")</f>
        <v>219440.3</v>
      </c>
      <c r="J4190" s="79">
        <f>+IF(ISNUMBER(DATA!M2439),DATA!M2439,"n/a")</f>
        <v>8.5912000000000002E-2</v>
      </c>
      <c r="K4190" s="78">
        <f>+IF(ISNUMBER(DATA!N2439),DATA!N2439,"n/a")</f>
        <v>491571.51</v>
      </c>
      <c r="L4190" s="79">
        <f>+IF(ISNUMBER(DATA!O2439),DATA!O2439,"n/a")</f>
        <v>9.6737000000000004E-2</v>
      </c>
      <c r="M4190" s="68"/>
      <c r="N4190" s="68"/>
      <c r="O4190" s="68"/>
      <c r="P4190" s="68"/>
      <c r="Q4190" s="68"/>
      <c r="S4190" s="72"/>
      <c r="U4190" s="72"/>
      <c r="W4190" s="72"/>
      <c r="Y4190" s="72"/>
    </row>
    <row r="4191" spans="1:25" s="71" customFormat="1" x14ac:dyDescent="0.2">
      <c r="A4191" s="68" t="s">
        <v>20</v>
      </c>
      <c r="B4191" s="68" t="s">
        <v>24</v>
      </c>
      <c r="C4191" s="68" t="s">
        <v>0</v>
      </c>
      <c r="D4191" s="68" t="s">
        <v>280</v>
      </c>
      <c r="E4191" s="78">
        <f>+IF(ISNUMBER(DATA!H2440),DATA!H2440,"n/a")</f>
        <v>94518.7</v>
      </c>
      <c r="F4191" s="79">
        <f>+IF(ISNUMBER(DATA!I2440),DATA!I2440,"n/a")</f>
        <v>0.54901500000000003</v>
      </c>
      <c r="G4191" s="78">
        <f>+IF(ISNUMBER(DATA!J2440),DATA!J2440,"n/a")</f>
        <v>302482.59000000003</v>
      </c>
      <c r="H4191" s="79">
        <f>+IF(ISNUMBER(DATA!K2440),DATA!K2440,"n/a")</f>
        <v>0.50442600000000004</v>
      </c>
      <c r="I4191" s="78">
        <f>+IF(ISNUMBER(DATA!L2440),DATA!L2440,"n/a")</f>
        <v>654739.46</v>
      </c>
      <c r="J4191" s="79">
        <f>+IF(ISNUMBER(DATA!M2440),DATA!M2440,"n/a")</f>
        <v>0.43658200000000003</v>
      </c>
      <c r="K4191" s="78">
        <f>+IF(ISNUMBER(DATA!N2440),DATA!N2440,"n/a")</f>
        <v>1262917.18</v>
      </c>
      <c r="L4191" s="79">
        <f>+IF(ISNUMBER(DATA!O2440),DATA!O2440,"n/a")</f>
        <v>0.281277</v>
      </c>
      <c r="M4191" s="68"/>
      <c r="N4191" s="68"/>
      <c r="O4191" s="68"/>
      <c r="P4191" s="68"/>
      <c r="Q4191" s="68"/>
      <c r="S4191" s="72"/>
      <c r="U4191" s="72"/>
      <c r="W4191" s="72"/>
      <c r="Y4191" s="72"/>
    </row>
    <row r="4192" spans="1:25" s="71" customFormat="1" x14ac:dyDescent="0.2">
      <c r="A4192" s="68" t="s">
        <v>20</v>
      </c>
      <c r="B4192" s="68" t="s">
        <v>24</v>
      </c>
      <c r="C4192" s="68" t="s">
        <v>0</v>
      </c>
      <c r="D4192" s="68" t="s">
        <v>281</v>
      </c>
      <c r="E4192" s="78">
        <f>+IF(ISNUMBER(DATA!H2441),DATA!H2441,"n/a")</f>
        <v>16984.439999999999</v>
      </c>
      <c r="F4192" s="79">
        <f>+IF(ISNUMBER(DATA!I2441),DATA!I2441,"n/a")</f>
        <v>0.116984</v>
      </c>
      <c r="G4192" s="78">
        <f>+IF(ISNUMBER(DATA!J2441),DATA!J2441,"n/a")</f>
        <v>50584.9</v>
      </c>
      <c r="H4192" s="79">
        <f>+IF(ISNUMBER(DATA!K2441),DATA!K2441,"n/a")</f>
        <v>6.9553000000000004E-2</v>
      </c>
      <c r="I4192" s="78">
        <f>+IF(ISNUMBER(DATA!L2441),DATA!L2441,"n/a")</f>
        <v>115893.81</v>
      </c>
      <c r="J4192" s="79">
        <f>+IF(ISNUMBER(DATA!M2441),DATA!M2441,"n/a")</f>
        <v>9.8452999999999999E-2</v>
      </c>
      <c r="K4192" s="78">
        <f>+IF(ISNUMBER(DATA!N2441),DATA!N2441,"n/a")</f>
        <v>251725.9</v>
      </c>
      <c r="L4192" s="79">
        <f>+IF(ISNUMBER(DATA!O2441),DATA!O2441,"n/a")</f>
        <v>5.7285000000000003E-2</v>
      </c>
      <c r="M4192" s="68"/>
      <c r="N4192" s="68"/>
      <c r="O4192" s="68"/>
      <c r="P4192" s="68"/>
      <c r="Q4192" s="68"/>
      <c r="S4192" s="72"/>
      <c r="U4192" s="72"/>
      <c r="W4192" s="72"/>
      <c r="Y4192" s="72"/>
    </row>
    <row r="4193" spans="1:25" s="71" customFormat="1" x14ac:dyDescent="0.2">
      <c r="A4193" s="68" t="s">
        <v>20</v>
      </c>
      <c r="B4193" s="68" t="s">
        <v>24</v>
      </c>
      <c r="C4193" s="68" t="s">
        <v>0</v>
      </c>
      <c r="D4193" s="68" t="s">
        <v>282</v>
      </c>
      <c r="E4193" s="78">
        <f>+IF(ISNUMBER(DATA!H2442),DATA!H2442,"n/a")</f>
        <v>53767.88</v>
      </c>
      <c r="F4193" s="79">
        <f>+IF(ISNUMBER(DATA!I2442),DATA!I2442,"n/a")</f>
        <v>0.46835900000000003</v>
      </c>
      <c r="G4193" s="78">
        <f>+IF(ISNUMBER(DATA!J2442),DATA!J2442,"n/a")</f>
        <v>184922.46</v>
      </c>
      <c r="H4193" s="79">
        <f>+IF(ISNUMBER(DATA!K2442),DATA!K2442,"n/a")</f>
        <v>0.394459</v>
      </c>
      <c r="I4193" s="78">
        <f>+IF(ISNUMBER(DATA!L2442),DATA!L2442,"n/a")</f>
        <v>436519.17</v>
      </c>
      <c r="J4193" s="79">
        <f>+IF(ISNUMBER(DATA!M2442),DATA!M2442,"n/a")</f>
        <v>0.38944400000000001</v>
      </c>
      <c r="K4193" s="78">
        <f>+IF(ISNUMBER(DATA!N2442),DATA!N2442,"n/a")</f>
        <v>842662.67</v>
      </c>
      <c r="L4193" s="79">
        <f>+IF(ISNUMBER(DATA!O2442),DATA!O2442,"n/a")</f>
        <v>0.393814</v>
      </c>
      <c r="M4193" s="68"/>
      <c r="N4193" s="68"/>
      <c r="O4193" s="68"/>
      <c r="P4193" s="68"/>
      <c r="Q4193" s="68"/>
      <c r="S4193" s="72"/>
      <c r="U4193" s="72"/>
      <c r="W4193" s="72"/>
      <c r="Y4193" s="72"/>
    </row>
    <row r="4194" spans="1:25" s="71" customFormat="1" x14ac:dyDescent="0.2">
      <c r="A4194" s="68" t="s">
        <v>20</v>
      </c>
      <c r="B4194" s="68" t="s">
        <v>24</v>
      </c>
      <c r="C4194" s="68" t="s">
        <v>0</v>
      </c>
      <c r="D4194" s="68" t="s">
        <v>283</v>
      </c>
      <c r="E4194" s="78">
        <f>+IF(ISNUMBER(DATA!H2443),DATA!H2443,"n/a")</f>
        <v>64314.69</v>
      </c>
      <c r="F4194" s="79">
        <f>+IF(ISNUMBER(DATA!I2443),DATA!I2443,"n/a")</f>
        <v>1.502202</v>
      </c>
      <c r="G4194" s="78">
        <f>+IF(ISNUMBER(DATA!J2443),DATA!J2443,"n/a")</f>
        <v>199772.29</v>
      </c>
      <c r="H4194" s="79">
        <f>+IF(ISNUMBER(DATA!K2443),DATA!K2443,"n/a")</f>
        <v>1.0455779999999999</v>
      </c>
      <c r="I4194" s="78">
        <f>+IF(ISNUMBER(DATA!L2443),DATA!L2443,"n/a")</f>
        <v>434161.84</v>
      </c>
      <c r="J4194" s="79">
        <f>+IF(ISNUMBER(DATA!M2443),DATA!M2443,"n/a")</f>
        <v>0.98607800000000001</v>
      </c>
      <c r="K4194" s="78">
        <f>+IF(ISNUMBER(DATA!N2443),DATA!N2443,"n/a")</f>
        <v>741377.01</v>
      </c>
      <c r="L4194" s="79">
        <f>+IF(ISNUMBER(DATA!O2443),DATA!O2443,"n/a")</f>
        <v>0.60974399999999995</v>
      </c>
      <c r="M4194" s="68"/>
      <c r="N4194" s="68"/>
      <c r="O4194" s="68"/>
      <c r="P4194" s="68"/>
      <c r="Q4194" s="68"/>
      <c r="S4194" s="72"/>
      <c r="U4194" s="72"/>
      <c r="W4194" s="72"/>
      <c r="Y4194" s="72"/>
    </row>
    <row r="4195" spans="1:25" s="71" customFormat="1" x14ac:dyDescent="0.2">
      <c r="A4195" s="68" t="s">
        <v>20</v>
      </c>
      <c r="B4195" s="68" t="s">
        <v>24</v>
      </c>
      <c r="C4195" s="68" t="s">
        <v>0</v>
      </c>
      <c r="D4195" s="68" t="s">
        <v>284</v>
      </c>
      <c r="E4195" s="78">
        <f>+IF(ISNUMBER(DATA!H2444),DATA!H2444,"n/a")</f>
        <v>14187.3</v>
      </c>
      <c r="F4195" s="79">
        <f>+IF(ISNUMBER(DATA!I2444),DATA!I2444,"n/a")</f>
        <v>0.30461199999999999</v>
      </c>
      <c r="G4195" s="78">
        <f>+IF(ISNUMBER(DATA!J2444),DATA!J2444,"n/a")</f>
        <v>42788.66</v>
      </c>
      <c r="H4195" s="79">
        <f>+IF(ISNUMBER(DATA!K2444),DATA!K2444,"n/a")</f>
        <v>0.28754200000000002</v>
      </c>
      <c r="I4195" s="78">
        <f>+IF(ISNUMBER(DATA!L2444),DATA!L2444,"n/a")</f>
        <v>86511.78</v>
      </c>
      <c r="J4195" s="79">
        <f>+IF(ISNUMBER(DATA!M2444),DATA!M2444,"n/a")</f>
        <v>0.21266599999999999</v>
      </c>
      <c r="K4195" s="78">
        <f>+IF(ISNUMBER(DATA!N2444),DATA!N2444,"n/a")</f>
        <v>179133.35</v>
      </c>
      <c r="L4195" s="79">
        <f>+IF(ISNUMBER(DATA!O2444),DATA!O2444,"n/a")</f>
        <v>0.225881</v>
      </c>
      <c r="M4195" s="68"/>
      <c r="N4195" s="68"/>
      <c r="O4195" s="68"/>
      <c r="P4195" s="68"/>
      <c r="Q4195" s="68"/>
      <c r="S4195" s="72"/>
      <c r="U4195" s="72"/>
      <c r="W4195" s="72"/>
      <c r="Y4195" s="72"/>
    </row>
    <row r="4196" spans="1:25" s="71" customFormat="1" x14ac:dyDescent="0.2">
      <c r="A4196" s="68" t="s">
        <v>20</v>
      </c>
      <c r="B4196" s="68" t="s">
        <v>24</v>
      </c>
      <c r="C4196" s="68" t="s">
        <v>0</v>
      </c>
      <c r="D4196" s="68" t="s">
        <v>285</v>
      </c>
      <c r="E4196" s="78">
        <f>+IF(ISNUMBER(DATA!H2445),DATA!H2445,"n/a")</f>
        <v>16196.93</v>
      </c>
      <c r="F4196" s="79">
        <f>+IF(ISNUMBER(DATA!I2445),DATA!I2445,"n/a")</f>
        <v>0.38886599999999999</v>
      </c>
      <c r="G4196" s="78">
        <f>+IF(ISNUMBER(DATA!J2445),DATA!J2445,"n/a")</f>
        <v>58040.65</v>
      </c>
      <c r="H4196" s="79">
        <f>+IF(ISNUMBER(DATA!K2445),DATA!K2445,"n/a")</f>
        <v>0.46681899999999998</v>
      </c>
      <c r="I4196" s="78">
        <f>+IF(ISNUMBER(DATA!L2445),DATA!L2445,"n/a")</f>
        <v>135941.23000000001</v>
      </c>
      <c r="J4196" s="79">
        <f>+IF(ISNUMBER(DATA!M2445),DATA!M2445,"n/a")</f>
        <v>0.306199</v>
      </c>
      <c r="K4196" s="78">
        <f>+IF(ISNUMBER(DATA!N2445),DATA!N2445,"n/a")</f>
        <v>279718.13</v>
      </c>
      <c r="L4196" s="79">
        <f>+IF(ISNUMBER(DATA!O2445),DATA!O2445,"n/a")</f>
        <v>0.21754799999999999</v>
      </c>
      <c r="M4196" s="68"/>
      <c r="N4196" s="68"/>
      <c r="O4196" s="68"/>
      <c r="P4196" s="68"/>
      <c r="Q4196" s="68"/>
      <c r="S4196" s="72"/>
      <c r="U4196" s="72"/>
      <c r="W4196" s="72"/>
      <c r="Y4196" s="72"/>
    </row>
    <row r="4197" spans="1:25" s="71" customFormat="1" x14ac:dyDescent="0.2">
      <c r="A4197" s="68" t="s">
        <v>20</v>
      </c>
      <c r="B4197" s="68" t="s">
        <v>24</v>
      </c>
      <c r="C4197" s="68" t="s">
        <v>0</v>
      </c>
      <c r="D4197" s="68" t="s">
        <v>286</v>
      </c>
      <c r="E4197" s="78">
        <f>+IF(ISNUMBER(DATA!H2446),DATA!H2446,"n/a")</f>
        <v>10491.13</v>
      </c>
      <c r="F4197" s="79">
        <f>+IF(ISNUMBER(DATA!I2446),DATA!I2446,"n/a")</f>
        <v>-0.202621</v>
      </c>
      <c r="G4197" s="78">
        <f>+IF(ISNUMBER(DATA!J2446),DATA!J2446,"n/a")</f>
        <v>36346.92</v>
      </c>
      <c r="H4197" s="79">
        <f>+IF(ISNUMBER(DATA!K2446),DATA!K2446,"n/a")</f>
        <v>-0.25195000000000001</v>
      </c>
      <c r="I4197" s="78">
        <f>+IF(ISNUMBER(DATA!L2446),DATA!L2446,"n/a")</f>
        <v>79095.399999999994</v>
      </c>
      <c r="J4197" s="79">
        <f>+IF(ISNUMBER(DATA!M2446),DATA!M2446,"n/a")</f>
        <v>-0.29371999999999998</v>
      </c>
      <c r="K4197" s="78">
        <f>+IF(ISNUMBER(DATA!N2446),DATA!N2446,"n/a")</f>
        <v>181097.17</v>
      </c>
      <c r="L4197" s="79">
        <f>+IF(ISNUMBER(DATA!O2446),DATA!O2446,"n/a")</f>
        <v>-0.245805</v>
      </c>
      <c r="M4197" s="68"/>
      <c r="N4197" s="68"/>
      <c r="O4197" s="68"/>
      <c r="P4197" s="68"/>
      <c r="Q4197" s="68"/>
      <c r="S4197" s="72"/>
      <c r="U4197" s="72"/>
      <c r="W4197" s="72"/>
      <c r="Y4197" s="72"/>
    </row>
    <row r="4198" spans="1:25" s="71" customFormat="1" x14ac:dyDescent="0.2">
      <c r="A4198" s="68" t="s">
        <v>20</v>
      </c>
      <c r="B4198" s="68" t="s">
        <v>24</v>
      </c>
      <c r="C4198" s="68" t="s">
        <v>0</v>
      </c>
      <c r="D4198" s="68" t="s">
        <v>287</v>
      </c>
      <c r="E4198" s="78">
        <f>+IF(ISNUMBER(DATA!H2447),DATA!H2447,"n/a")</f>
        <v>13876.26</v>
      </c>
      <c r="F4198" s="79">
        <f>+IF(ISNUMBER(DATA!I2447),DATA!I2447,"n/a")</f>
        <v>3.8430000000000001E-3</v>
      </c>
      <c r="G4198" s="78">
        <f>+IF(ISNUMBER(DATA!J2447),DATA!J2447,"n/a")</f>
        <v>44971.24</v>
      </c>
      <c r="H4198" s="79">
        <f>+IF(ISNUMBER(DATA!K2447),DATA!K2447,"n/a")</f>
        <v>6.4283999999999994E-2</v>
      </c>
      <c r="I4198" s="78">
        <f>+IF(ISNUMBER(DATA!L2447),DATA!L2447,"n/a")</f>
        <v>93617.03</v>
      </c>
      <c r="J4198" s="79">
        <f>+IF(ISNUMBER(DATA!M2447),DATA!M2447,"n/a")</f>
        <v>7.7010999999999996E-2</v>
      </c>
      <c r="K4198" s="78">
        <f>+IF(ISNUMBER(DATA!N2447),DATA!N2447,"n/a")</f>
        <v>209031.3</v>
      </c>
      <c r="L4198" s="79">
        <f>+IF(ISNUMBER(DATA!O2447),DATA!O2447,"n/a")</f>
        <v>0.47429500000000002</v>
      </c>
      <c r="M4198" s="68"/>
      <c r="N4198" s="68"/>
      <c r="O4198" s="68"/>
      <c r="P4198" s="68"/>
      <c r="Q4198" s="68"/>
      <c r="S4198" s="72"/>
      <c r="U4198" s="72"/>
      <c r="W4198" s="72"/>
      <c r="Y4198" s="72"/>
    </row>
    <row r="4199" spans="1:25" s="71" customFormat="1" x14ac:dyDescent="0.2">
      <c r="A4199" s="68" t="s">
        <v>20</v>
      </c>
      <c r="B4199" s="68" t="s">
        <v>24</v>
      </c>
      <c r="C4199" s="68" t="s">
        <v>0</v>
      </c>
      <c r="D4199" s="68" t="s">
        <v>288</v>
      </c>
      <c r="E4199" s="78">
        <f>+IF(ISNUMBER(DATA!H2448),DATA!H2448,"n/a")</f>
        <v>11893.21</v>
      </c>
      <c r="F4199" s="79">
        <f>+IF(ISNUMBER(DATA!I2448),DATA!I2448,"n/a")</f>
        <v>-1.6087000000000001E-2</v>
      </c>
      <c r="G4199" s="78">
        <f>+IF(ISNUMBER(DATA!J2448),DATA!J2448,"n/a")</f>
        <v>38683.79</v>
      </c>
      <c r="H4199" s="79">
        <f>+IF(ISNUMBER(DATA!K2448),DATA!K2448,"n/a")</f>
        <v>-0.17901500000000001</v>
      </c>
      <c r="I4199" s="78">
        <f>+IF(ISNUMBER(DATA!L2448),DATA!L2448,"n/a")</f>
        <v>83420.289999999994</v>
      </c>
      <c r="J4199" s="79">
        <f>+IF(ISNUMBER(DATA!M2448),DATA!M2448,"n/a")</f>
        <v>-0.19948399999999999</v>
      </c>
      <c r="K4199" s="78">
        <f>+IF(ISNUMBER(DATA!N2448),DATA!N2448,"n/a")</f>
        <v>181701.62</v>
      </c>
      <c r="L4199" s="79">
        <f>+IF(ISNUMBER(DATA!O2448),DATA!O2448,"n/a")</f>
        <v>-0.118392</v>
      </c>
      <c r="M4199" s="68"/>
      <c r="N4199" s="68"/>
      <c r="O4199" s="68"/>
      <c r="P4199" s="68"/>
      <c r="Q4199" s="68"/>
      <c r="S4199" s="72"/>
      <c r="U4199" s="72"/>
      <c r="W4199" s="72"/>
      <c r="Y4199" s="72"/>
    </row>
    <row r="4200" spans="1:25" s="71" customFormat="1" x14ac:dyDescent="0.2">
      <c r="A4200" s="68" t="s">
        <v>20</v>
      </c>
      <c r="B4200" s="68" t="s">
        <v>24</v>
      </c>
      <c r="C4200" s="68" t="s">
        <v>0</v>
      </c>
      <c r="D4200" s="68" t="s">
        <v>289</v>
      </c>
      <c r="E4200" s="78">
        <f>+IF(ISNUMBER(DATA!H2449),DATA!H2449,"n/a")</f>
        <v>14356.95</v>
      </c>
      <c r="F4200" s="79">
        <f>+IF(ISNUMBER(DATA!I2449),DATA!I2449,"n/a")</f>
        <v>7.1531999999999998E-2</v>
      </c>
      <c r="G4200" s="78">
        <f>+IF(ISNUMBER(DATA!J2449),DATA!J2449,"n/a")</f>
        <v>49856.17</v>
      </c>
      <c r="H4200" s="79">
        <f>+IF(ISNUMBER(DATA!K2449),DATA!K2449,"n/a")</f>
        <v>0.182867</v>
      </c>
      <c r="I4200" s="78">
        <f>+IF(ISNUMBER(DATA!L2449),DATA!L2449,"n/a")</f>
        <v>107113.79</v>
      </c>
      <c r="J4200" s="79">
        <f>+IF(ISNUMBER(DATA!M2449),DATA!M2449,"n/a")</f>
        <v>0.216449</v>
      </c>
      <c r="K4200" s="78">
        <f>+IF(ISNUMBER(DATA!N2449),DATA!N2449,"n/a")</f>
        <v>211653.5</v>
      </c>
      <c r="L4200" s="79">
        <f>+IF(ISNUMBER(DATA!O2449),DATA!O2449,"n/a")</f>
        <v>0.20507700000000001</v>
      </c>
      <c r="M4200" s="68"/>
      <c r="N4200" s="68"/>
      <c r="O4200" s="68"/>
      <c r="P4200" s="68"/>
      <c r="Q4200" s="68"/>
      <c r="S4200" s="72"/>
      <c r="U4200" s="72"/>
      <c r="W4200" s="72"/>
      <c r="Y4200" s="72"/>
    </row>
    <row r="4201" spans="1:25" s="71" customFormat="1" x14ac:dyDescent="0.2">
      <c r="A4201" s="68" t="s">
        <v>20</v>
      </c>
      <c r="B4201" s="68" t="s">
        <v>24</v>
      </c>
      <c r="C4201" s="68" t="s">
        <v>0</v>
      </c>
      <c r="D4201" s="68" t="s">
        <v>290</v>
      </c>
      <c r="E4201" s="78">
        <f>+IF(ISNUMBER(DATA!H2450),DATA!H2450,"n/a")</f>
        <v>17673.310000000001</v>
      </c>
      <c r="F4201" s="79">
        <f>+IF(ISNUMBER(DATA!I2450),DATA!I2450,"n/a")</f>
        <v>6.5423999999999996E-2</v>
      </c>
      <c r="G4201" s="78">
        <f>+IF(ISNUMBER(DATA!J2450),DATA!J2450,"n/a")</f>
        <v>57670.55</v>
      </c>
      <c r="H4201" s="79">
        <f>+IF(ISNUMBER(DATA!K2450),DATA!K2450,"n/a")</f>
        <v>7.7223E-2</v>
      </c>
      <c r="I4201" s="78">
        <f>+IF(ISNUMBER(DATA!L2450),DATA!L2450,"n/a")</f>
        <v>135113.26</v>
      </c>
      <c r="J4201" s="79">
        <f>+IF(ISNUMBER(DATA!M2450),DATA!M2450,"n/a")</f>
        <v>0.13600100000000001</v>
      </c>
      <c r="K4201" s="78">
        <f>+IF(ISNUMBER(DATA!N2450),DATA!N2450,"n/a")</f>
        <v>279662.28000000003</v>
      </c>
      <c r="L4201" s="79">
        <f>+IF(ISNUMBER(DATA!O2450),DATA!O2450,"n/a")</f>
        <v>0.17188700000000001</v>
      </c>
      <c r="M4201" s="68"/>
      <c r="N4201" s="68"/>
      <c r="O4201" s="68"/>
      <c r="P4201" s="68"/>
      <c r="Q4201" s="68"/>
      <c r="S4201" s="72"/>
      <c r="U4201" s="72"/>
      <c r="W4201" s="72"/>
      <c r="Y4201" s="72"/>
    </row>
    <row r="4202" spans="1:25" s="71" customFormat="1" x14ac:dyDescent="0.2">
      <c r="A4202" s="68" t="s">
        <v>20</v>
      </c>
      <c r="B4202" s="68" t="s">
        <v>24</v>
      </c>
      <c r="C4202" s="68" t="s">
        <v>0</v>
      </c>
      <c r="D4202" s="68" t="s">
        <v>291</v>
      </c>
      <c r="E4202" s="78">
        <f>+IF(ISNUMBER(DATA!H2451),DATA!H2451,"n/a")</f>
        <v>17442.72</v>
      </c>
      <c r="F4202" s="79">
        <f>+IF(ISNUMBER(DATA!I2451),DATA!I2451,"n/a")</f>
        <v>-0.14987500000000001</v>
      </c>
      <c r="G4202" s="78">
        <f>+IF(ISNUMBER(DATA!J2451),DATA!J2451,"n/a")</f>
        <v>62536.160000000003</v>
      </c>
      <c r="H4202" s="79">
        <f>+IF(ISNUMBER(DATA!K2451),DATA!K2451,"n/a")</f>
        <v>-0.24446100000000001</v>
      </c>
      <c r="I4202" s="78">
        <f>+IF(ISNUMBER(DATA!L2451),DATA!L2451,"n/a")</f>
        <v>144985.51</v>
      </c>
      <c r="J4202" s="79">
        <f>+IF(ISNUMBER(DATA!M2451),DATA!M2451,"n/a")</f>
        <v>-0.25371700000000003</v>
      </c>
      <c r="K4202" s="78">
        <f>+IF(ISNUMBER(DATA!N2451),DATA!N2451,"n/a")</f>
        <v>314860.51</v>
      </c>
      <c r="L4202" s="79">
        <f>+IF(ISNUMBER(DATA!O2451),DATA!O2451,"n/a")</f>
        <v>-0.26333000000000001</v>
      </c>
      <c r="M4202" s="68"/>
      <c r="N4202" s="68"/>
      <c r="O4202" s="68"/>
      <c r="P4202" s="68"/>
      <c r="Q4202" s="68"/>
      <c r="S4202" s="72"/>
      <c r="U4202" s="72"/>
      <c r="W4202" s="72"/>
      <c r="Y4202" s="72"/>
    </row>
    <row r="4203" spans="1:25" s="71" customFormat="1" x14ac:dyDescent="0.2">
      <c r="A4203" s="68" t="s">
        <v>20</v>
      </c>
      <c r="B4203" s="68" t="s">
        <v>24</v>
      </c>
      <c r="C4203" s="68" t="s">
        <v>0</v>
      </c>
      <c r="D4203" s="68" t="s">
        <v>292</v>
      </c>
      <c r="E4203" s="78">
        <f>+IF(ISNUMBER(DATA!H2452),DATA!H2452,"n/a")</f>
        <v>7611.13</v>
      </c>
      <c r="F4203" s="79">
        <f>+IF(ISNUMBER(DATA!I2452),DATA!I2452,"n/a")</f>
        <v>1.1313E-2</v>
      </c>
      <c r="G4203" s="78">
        <f>+IF(ISNUMBER(DATA!J2452),DATA!J2452,"n/a")</f>
        <v>35720.79</v>
      </c>
      <c r="H4203" s="79">
        <f>+IF(ISNUMBER(DATA!K2452),DATA!K2452,"n/a")</f>
        <v>0.37593500000000002</v>
      </c>
      <c r="I4203" s="78">
        <f>+IF(ISNUMBER(DATA!L2452),DATA!L2452,"n/a")</f>
        <v>79818.58</v>
      </c>
      <c r="J4203" s="79">
        <f>+IF(ISNUMBER(DATA!M2452),DATA!M2452,"n/a")</f>
        <v>0.30171199999999998</v>
      </c>
      <c r="K4203" s="78">
        <f>+IF(ISNUMBER(DATA!N2452),DATA!N2452,"n/a")</f>
        <v>152775.88</v>
      </c>
      <c r="L4203" s="79">
        <f>+IF(ISNUMBER(DATA!O2452),DATA!O2452,"n/a")</f>
        <v>0.13444700000000001</v>
      </c>
      <c r="M4203" s="68"/>
      <c r="N4203" s="68"/>
      <c r="O4203" s="68"/>
      <c r="P4203" s="68"/>
      <c r="Q4203" s="68"/>
      <c r="S4203" s="72"/>
      <c r="U4203" s="72"/>
      <c r="W4203" s="72"/>
      <c r="Y4203" s="72"/>
    </row>
    <row r="4204" spans="1:25" s="71" customFormat="1" x14ac:dyDescent="0.2">
      <c r="A4204" s="68" t="s">
        <v>20</v>
      </c>
      <c r="B4204" s="68" t="s">
        <v>24</v>
      </c>
      <c r="C4204" s="68" t="s">
        <v>0</v>
      </c>
      <c r="D4204" s="68" t="s">
        <v>293</v>
      </c>
      <c r="E4204" s="78">
        <f>+IF(ISNUMBER(DATA!H2453),DATA!H2453,"n/a")</f>
        <v>33820.17</v>
      </c>
      <c r="F4204" s="79">
        <f>+IF(ISNUMBER(DATA!I2453),DATA!I2453,"n/a")</f>
        <v>0.58859600000000001</v>
      </c>
      <c r="G4204" s="78">
        <f>+IF(ISNUMBER(DATA!J2453),DATA!J2453,"n/a")</f>
        <v>111892.57</v>
      </c>
      <c r="H4204" s="79">
        <f>+IF(ISNUMBER(DATA!K2453),DATA!K2453,"n/a")</f>
        <v>0.572245</v>
      </c>
      <c r="I4204" s="78">
        <f>+IF(ISNUMBER(DATA!L2453),DATA!L2453,"n/a")</f>
        <v>243284.12</v>
      </c>
      <c r="J4204" s="79">
        <f>+IF(ISNUMBER(DATA!M2453),DATA!M2453,"n/a")</f>
        <v>0.61588500000000002</v>
      </c>
      <c r="K4204" s="78">
        <f>+IF(ISNUMBER(DATA!N2453),DATA!N2453,"n/a")</f>
        <v>453403.09</v>
      </c>
      <c r="L4204" s="79">
        <f>+IF(ISNUMBER(DATA!O2453),DATA!O2453,"n/a")</f>
        <v>0.375612</v>
      </c>
      <c r="M4204" s="68"/>
      <c r="N4204" s="68"/>
      <c r="O4204" s="68"/>
      <c r="P4204" s="68"/>
      <c r="Q4204" s="68"/>
      <c r="S4204" s="72"/>
      <c r="U4204" s="72"/>
      <c r="W4204" s="72"/>
      <c r="Y4204" s="72"/>
    </row>
    <row r="4205" spans="1:25" s="71" customFormat="1" x14ac:dyDescent="0.2">
      <c r="A4205" s="68" t="s">
        <v>20</v>
      </c>
      <c r="B4205" s="68" t="s">
        <v>24</v>
      </c>
      <c r="C4205" s="68" t="s">
        <v>0</v>
      </c>
      <c r="D4205" s="68" t="s">
        <v>294</v>
      </c>
      <c r="E4205" s="78">
        <f>+IF(ISNUMBER(DATA!H2454),DATA!H2454,"n/a")</f>
        <v>16223.2</v>
      </c>
      <c r="F4205" s="79">
        <f>+IF(ISNUMBER(DATA!I2454),DATA!I2454,"n/a")</f>
        <v>0.128077</v>
      </c>
      <c r="G4205" s="78">
        <f>+IF(ISNUMBER(DATA!J2454),DATA!J2454,"n/a")</f>
        <v>56012.22</v>
      </c>
      <c r="H4205" s="79">
        <f>+IF(ISNUMBER(DATA!K2454),DATA!K2454,"n/a")</f>
        <v>7.5176000000000007E-2</v>
      </c>
      <c r="I4205" s="78">
        <f>+IF(ISNUMBER(DATA!L2454),DATA!L2454,"n/a")</f>
        <v>133541.20000000001</v>
      </c>
      <c r="J4205" s="79">
        <f>+IF(ISNUMBER(DATA!M2454),DATA!M2454,"n/a")</f>
        <v>0.113151</v>
      </c>
      <c r="K4205" s="78">
        <f>+IF(ISNUMBER(DATA!N2454),DATA!N2454,"n/a")</f>
        <v>285217.51</v>
      </c>
      <c r="L4205" s="79">
        <f>+IF(ISNUMBER(DATA!O2454),DATA!O2454,"n/a")</f>
        <v>0.10208200000000001</v>
      </c>
      <c r="M4205" s="68"/>
      <c r="N4205" s="68"/>
      <c r="O4205" s="68"/>
      <c r="P4205" s="68"/>
      <c r="Q4205" s="68"/>
      <c r="S4205" s="72"/>
      <c r="U4205" s="72"/>
      <c r="W4205" s="72"/>
      <c r="Y4205" s="72"/>
    </row>
    <row r="4206" spans="1:25" s="71" customFormat="1" x14ac:dyDescent="0.2">
      <c r="A4206" s="68" t="s">
        <v>20</v>
      </c>
      <c r="B4206" s="68" t="s">
        <v>24</v>
      </c>
      <c r="C4206" s="68" t="s">
        <v>0</v>
      </c>
      <c r="D4206" s="68" t="s">
        <v>295</v>
      </c>
      <c r="E4206" s="78">
        <f>+IF(ISNUMBER(DATA!H2455),DATA!H2455,"n/a")</f>
        <v>21139.21</v>
      </c>
      <c r="F4206" s="79">
        <f>+IF(ISNUMBER(DATA!I2455),DATA!I2455,"n/a")</f>
        <v>0.222551</v>
      </c>
      <c r="G4206" s="78">
        <f>+IF(ISNUMBER(DATA!J2455),DATA!J2455,"n/a")</f>
        <v>67641.119999999995</v>
      </c>
      <c r="H4206" s="79">
        <f>+IF(ISNUMBER(DATA!K2455),DATA!K2455,"n/a")</f>
        <v>0.29864800000000002</v>
      </c>
      <c r="I4206" s="78">
        <f>+IF(ISNUMBER(DATA!L2455),DATA!L2455,"n/a")</f>
        <v>137781.01999999999</v>
      </c>
      <c r="J4206" s="79">
        <f>+IF(ISNUMBER(DATA!M2455),DATA!M2455,"n/a")</f>
        <v>0.23811399999999999</v>
      </c>
      <c r="K4206" s="78">
        <f>+IF(ISNUMBER(DATA!N2455),DATA!N2455,"n/a")</f>
        <v>270934.68</v>
      </c>
      <c r="L4206" s="79">
        <f>+IF(ISNUMBER(DATA!O2455),DATA!O2455,"n/a")</f>
        <v>0.18440100000000001</v>
      </c>
      <c r="M4206" s="68"/>
      <c r="N4206" s="68"/>
      <c r="O4206" s="68"/>
      <c r="P4206" s="68"/>
      <c r="Q4206" s="68"/>
      <c r="S4206" s="72"/>
      <c r="U4206" s="72"/>
      <c r="W4206" s="72"/>
      <c r="Y4206" s="72"/>
    </row>
    <row r="4207" spans="1:25" s="71" customFormat="1" x14ac:dyDescent="0.2">
      <c r="A4207" s="68" t="s">
        <v>20</v>
      </c>
      <c r="B4207" s="68" t="s">
        <v>24</v>
      </c>
      <c r="C4207" s="68" t="s">
        <v>0</v>
      </c>
      <c r="D4207" s="68" t="s">
        <v>296</v>
      </c>
      <c r="E4207" s="78">
        <f>+IF(ISNUMBER(DATA!H2456),DATA!H2456,"n/a")</f>
        <v>7276.43</v>
      </c>
      <c r="F4207" s="79">
        <f>+IF(ISNUMBER(DATA!I2456),DATA!I2456,"n/a")</f>
        <v>3.0405999999999999E-2</v>
      </c>
      <c r="G4207" s="78">
        <f>+IF(ISNUMBER(DATA!J2456),DATA!J2456,"n/a")</f>
        <v>54066.96</v>
      </c>
      <c r="H4207" s="79">
        <f>+IF(ISNUMBER(DATA!K2456),DATA!K2456,"n/a")</f>
        <v>0.82596499999999995</v>
      </c>
      <c r="I4207" s="78">
        <f>+IF(ISNUMBER(DATA!L2456),DATA!L2456,"n/a")</f>
        <v>90868.68</v>
      </c>
      <c r="J4207" s="79">
        <f>+IF(ISNUMBER(DATA!M2456),DATA!M2456,"n/a")</f>
        <v>0.31519999999999998</v>
      </c>
      <c r="K4207" s="78">
        <f>+IF(ISNUMBER(DATA!N2456),DATA!N2456,"n/a")</f>
        <v>155361.39000000001</v>
      </c>
      <c r="L4207" s="79">
        <f>+IF(ISNUMBER(DATA!O2456),DATA!O2456,"n/a")</f>
        <v>0.147227</v>
      </c>
      <c r="M4207" s="68"/>
      <c r="N4207" s="68"/>
      <c r="O4207" s="68"/>
      <c r="P4207" s="68"/>
      <c r="Q4207" s="68"/>
      <c r="S4207" s="72"/>
      <c r="U4207" s="72"/>
      <c r="W4207" s="72"/>
      <c r="Y4207" s="72"/>
    </row>
    <row r="4208" spans="1:25" s="71" customFormat="1" x14ac:dyDescent="0.2">
      <c r="A4208" s="68" t="s">
        <v>20</v>
      </c>
      <c r="B4208" s="68" t="s">
        <v>24</v>
      </c>
      <c r="C4208" s="68" t="s">
        <v>0</v>
      </c>
      <c r="D4208" s="68" t="s">
        <v>297</v>
      </c>
      <c r="E4208" s="78">
        <f>+IF(ISNUMBER(DATA!H2457),DATA!H2457,"n/a")</f>
        <v>13392.14</v>
      </c>
      <c r="F4208" s="79">
        <f>+IF(ISNUMBER(DATA!I2457),DATA!I2457,"n/a")</f>
        <v>9.9012000000000003E-2</v>
      </c>
      <c r="G4208" s="78">
        <f>+IF(ISNUMBER(DATA!J2457),DATA!J2457,"n/a")</f>
        <v>39432.120000000003</v>
      </c>
      <c r="H4208" s="79">
        <f>+IF(ISNUMBER(DATA!K2457),DATA!K2457,"n/a")</f>
        <v>3.5630000000000002E-2</v>
      </c>
      <c r="I4208" s="78">
        <f>+IF(ISNUMBER(DATA!L2457),DATA!L2457,"n/a")</f>
        <v>88380.27</v>
      </c>
      <c r="J4208" s="79">
        <f>+IF(ISNUMBER(DATA!M2457),DATA!M2457,"n/a")</f>
        <v>4.3846999999999997E-2</v>
      </c>
      <c r="K4208" s="78">
        <f>+IF(ISNUMBER(DATA!N2457),DATA!N2457,"n/a")</f>
        <v>193563.26</v>
      </c>
      <c r="L4208" s="79">
        <f>+IF(ISNUMBER(DATA!O2457),DATA!O2457,"n/a")</f>
        <v>4.2259999999999997E-3</v>
      </c>
      <c r="M4208" s="68"/>
      <c r="N4208" s="68"/>
      <c r="O4208" s="68"/>
      <c r="P4208" s="68"/>
      <c r="Q4208" s="68"/>
      <c r="S4208" s="72"/>
      <c r="U4208" s="72"/>
      <c r="W4208" s="72"/>
      <c r="Y4208" s="72"/>
    </row>
    <row r="4209" spans="1:25" s="71" customFormat="1" x14ac:dyDescent="0.2">
      <c r="A4209" s="68" t="s">
        <v>20</v>
      </c>
      <c r="B4209" s="68" t="s">
        <v>24</v>
      </c>
      <c r="C4209" s="68" t="s">
        <v>0</v>
      </c>
      <c r="D4209" s="68" t="s">
        <v>298</v>
      </c>
      <c r="E4209" s="78">
        <f>+IF(ISNUMBER(DATA!H2458),DATA!H2458,"n/a")</f>
        <v>8783.82</v>
      </c>
      <c r="F4209" s="79">
        <f>+IF(ISNUMBER(DATA!I2458),DATA!I2458,"n/a")</f>
        <v>4.6597E-2</v>
      </c>
      <c r="G4209" s="78">
        <f>+IF(ISNUMBER(DATA!J2458),DATA!J2458,"n/a")</f>
        <v>25935.87</v>
      </c>
      <c r="H4209" s="79">
        <f>+IF(ISNUMBER(DATA!K2458),DATA!K2458,"n/a")</f>
        <v>0.14042399999999999</v>
      </c>
      <c r="I4209" s="78">
        <f>+IF(ISNUMBER(DATA!L2458),DATA!L2458,"n/a")</f>
        <v>59771.97</v>
      </c>
      <c r="J4209" s="79">
        <f>+IF(ISNUMBER(DATA!M2458),DATA!M2458,"n/a")</f>
        <v>0.217333</v>
      </c>
      <c r="K4209" s="78">
        <f>+IF(ISNUMBER(DATA!N2458),DATA!N2458,"n/a")</f>
        <v>137354.98000000001</v>
      </c>
      <c r="L4209" s="79">
        <f>+IF(ISNUMBER(DATA!O2458),DATA!O2458,"n/a")</f>
        <v>0.24228</v>
      </c>
      <c r="M4209" s="68"/>
      <c r="N4209" s="68"/>
      <c r="O4209" s="68"/>
      <c r="P4209" s="68"/>
      <c r="Q4209" s="68"/>
      <c r="S4209" s="72"/>
      <c r="U4209" s="72"/>
      <c r="W4209" s="72"/>
      <c r="Y4209" s="72"/>
    </row>
    <row r="4210" spans="1:25" s="71" customFormat="1" x14ac:dyDescent="0.2">
      <c r="A4210" s="68" t="s">
        <v>20</v>
      </c>
      <c r="B4210" s="68" t="s">
        <v>24</v>
      </c>
      <c r="C4210" s="68" t="s">
        <v>0</v>
      </c>
      <c r="D4210" s="68" t="s">
        <v>299</v>
      </c>
      <c r="E4210" s="78">
        <f>+IF(ISNUMBER(DATA!H2459),DATA!H2459,"n/a")</f>
        <v>39919.019999999997</v>
      </c>
      <c r="F4210" s="79">
        <f>+IF(ISNUMBER(DATA!I2459),DATA!I2459,"n/a")</f>
        <v>2.4326E-2</v>
      </c>
      <c r="G4210" s="78">
        <f>+IF(ISNUMBER(DATA!J2459),DATA!J2459,"n/a")</f>
        <v>128312.39</v>
      </c>
      <c r="H4210" s="79">
        <f>+IF(ISNUMBER(DATA!K2459),DATA!K2459,"n/a")</f>
        <v>-6.3006999999999994E-2</v>
      </c>
      <c r="I4210" s="78">
        <f>+IF(ISNUMBER(DATA!L2459),DATA!L2459,"n/a")</f>
        <v>294569.53000000003</v>
      </c>
      <c r="J4210" s="79">
        <f>+IF(ISNUMBER(DATA!M2459),DATA!M2459,"n/a")</f>
        <v>-4.2176999999999999E-2</v>
      </c>
      <c r="K4210" s="78">
        <f>+IF(ISNUMBER(DATA!N2459),DATA!N2459,"n/a")</f>
        <v>601186.69999999995</v>
      </c>
      <c r="L4210" s="79">
        <f>+IF(ISNUMBER(DATA!O2459),DATA!O2459,"n/a")</f>
        <v>-9.4497999999999999E-2</v>
      </c>
      <c r="M4210" s="68"/>
      <c r="N4210" s="68"/>
      <c r="O4210" s="68"/>
      <c r="P4210" s="68"/>
      <c r="Q4210" s="68"/>
      <c r="S4210" s="72"/>
      <c r="U4210" s="72"/>
      <c r="W4210" s="72"/>
      <c r="Y4210" s="72"/>
    </row>
    <row r="4211" spans="1:25" s="71" customFormat="1" x14ac:dyDescent="0.2">
      <c r="A4211" s="68" t="s">
        <v>20</v>
      </c>
      <c r="B4211" s="68" t="s">
        <v>24</v>
      </c>
      <c r="C4211" s="68" t="s">
        <v>0</v>
      </c>
      <c r="D4211" s="68" t="s">
        <v>300</v>
      </c>
      <c r="E4211" s="78">
        <f>+IF(ISNUMBER(DATA!H2460),DATA!H2460,"n/a")</f>
        <v>1906.85</v>
      </c>
      <c r="F4211" s="79">
        <f>+IF(ISNUMBER(DATA!I2460),DATA!I2460,"n/a")</f>
        <v>-0.179401</v>
      </c>
      <c r="G4211" s="78">
        <f>+IF(ISNUMBER(DATA!J2460),DATA!J2460,"n/a")</f>
        <v>7472.28</v>
      </c>
      <c r="H4211" s="79">
        <f>+IF(ISNUMBER(DATA!K2460),DATA!K2460,"n/a")</f>
        <v>-4.0605000000000002E-2</v>
      </c>
      <c r="I4211" s="78">
        <f>+IF(ISNUMBER(DATA!L2460),DATA!L2460,"n/a")</f>
        <v>18875.830000000002</v>
      </c>
      <c r="J4211" s="79">
        <f>+IF(ISNUMBER(DATA!M2460),DATA!M2460,"n/a")</f>
        <v>0.12804099999999999</v>
      </c>
      <c r="K4211" s="78">
        <f>+IF(ISNUMBER(DATA!N2460),DATA!N2460,"n/a")</f>
        <v>42929.98</v>
      </c>
      <c r="L4211" s="79">
        <f>+IF(ISNUMBER(DATA!O2460),DATA!O2460,"n/a")</f>
        <v>0.178726</v>
      </c>
      <c r="M4211" s="68"/>
      <c r="N4211" s="68"/>
      <c r="O4211" s="68"/>
      <c r="P4211" s="68"/>
      <c r="Q4211" s="68"/>
      <c r="S4211" s="72"/>
      <c r="U4211" s="72"/>
      <c r="W4211" s="72"/>
      <c r="Y4211" s="72"/>
    </row>
    <row r="4212" spans="1:25" s="71" customFormat="1" x14ac:dyDescent="0.2">
      <c r="A4212" s="68" t="s">
        <v>20</v>
      </c>
      <c r="B4212" s="68" t="s">
        <v>24</v>
      </c>
      <c r="C4212" s="68" t="s">
        <v>0</v>
      </c>
      <c r="D4212" s="68" t="s">
        <v>301</v>
      </c>
      <c r="E4212" s="78">
        <f>+IF(ISNUMBER(DATA!H2461),DATA!H2461,"n/a")</f>
        <v>52586.559999999998</v>
      </c>
      <c r="F4212" s="79">
        <f>+IF(ISNUMBER(DATA!I2461),DATA!I2461,"n/a")</f>
        <v>3.9116999999999999E-2</v>
      </c>
      <c r="G4212" s="78">
        <f>+IF(ISNUMBER(DATA!J2461),DATA!J2461,"n/a")</f>
        <v>159824.53</v>
      </c>
      <c r="H4212" s="79">
        <f>+IF(ISNUMBER(DATA!K2461),DATA!K2461,"n/a")</f>
        <v>2.2211999999999999E-2</v>
      </c>
      <c r="I4212" s="78">
        <f>+IF(ISNUMBER(DATA!L2461),DATA!L2461,"n/a")</f>
        <v>359797.16</v>
      </c>
      <c r="J4212" s="79">
        <f>+IF(ISNUMBER(DATA!M2461),DATA!M2461,"n/a")</f>
        <v>5.4197000000000002E-2</v>
      </c>
      <c r="K4212" s="78">
        <f>+IF(ISNUMBER(DATA!N2461),DATA!N2461,"n/a")</f>
        <v>785827.12</v>
      </c>
      <c r="L4212" s="79">
        <f>+IF(ISNUMBER(DATA!O2461),DATA!O2461,"n/a")</f>
        <v>2.8839E-2</v>
      </c>
      <c r="M4212" s="68"/>
      <c r="N4212" s="68"/>
      <c r="O4212" s="68"/>
      <c r="P4212" s="68"/>
      <c r="Q4212" s="68"/>
      <c r="S4212" s="72"/>
      <c r="U4212" s="72"/>
      <c r="W4212" s="72"/>
      <c r="Y4212" s="72"/>
    </row>
    <row r="4213" spans="1:25" s="71" customFormat="1" x14ac:dyDescent="0.2">
      <c r="A4213" s="68" t="s">
        <v>20</v>
      </c>
      <c r="B4213" s="68" t="s">
        <v>24</v>
      </c>
      <c r="C4213" s="68" t="s">
        <v>0</v>
      </c>
      <c r="D4213" s="68" t="s">
        <v>302</v>
      </c>
      <c r="E4213" s="78">
        <f>+IF(ISNUMBER(DATA!H2462),DATA!H2462,"n/a")</f>
        <v>10876.59</v>
      </c>
      <c r="F4213" s="79">
        <f>+IF(ISNUMBER(DATA!I2462),DATA!I2462,"n/a")</f>
        <v>0.577712</v>
      </c>
      <c r="G4213" s="78">
        <f>+IF(ISNUMBER(DATA!J2462),DATA!J2462,"n/a")</f>
        <v>31706.49</v>
      </c>
      <c r="H4213" s="79">
        <f>+IF(ISNUMBER(DATA!K2462),DATA!K2462,"n/a")</f>
        <v>0.26466099999999998</v>
      </c>
      <c r="I4213" s="78">
        <f>+IF(ISNUMBER(DATA!L2462),DATA!L2462,"n/a")</f>
        <v>72906.97</v>
      </c>
      <c r="J4213" s="79">
        <f>+IF(ISNUMBER(DATA!M2462),DATA!M2462,"n/a")</f>
        <v>0.183063</v>
      </c>
      <c r="K4213" s="78">
        <f>+IF(ISNUMBER(DATA!N2462),DATA!N2462,"n/a")</f>
        <v>152737.51</v>
      </c>
      <c r="L4213" s="79">
        <f>+IF(ISNUMBER(DATA!O2462),DATA!O2462,"n/a")</f>
        <v>9.1965000000000005E-2</v>
      </c>
      <c r="M4213" s="68"/>
      <c r="N4213" s="68"/>
      <c r="O4213" s="68"/>
      <c r="P4213" s="68"/>
      <c r="Q4213" s="68"/>
      <c r="S4213" s="72"/>
      <c r="U4213" s="72"/>
      <c r="W4213" s="72"/>
      <c r="Y4213" s="72"/>
    </row>
    <row r="4214" spans="1:25" s="71" customFormat="1" x14ac:dyDescent="0.2">
      <c r="A4214" s="68" t="s">
        <v>20</v>
      </c>
      <c r="B4214" s="68" t="s">
        <v>24</v>
      </c>
      <c r="C4214" s="68" t="s">
        <v>0</v>
      </c>
      <c r="D4214" s="68" t="s">
        <v>303</v>
      </c>
      <c r="E4214" s="78">
        <f>+IF(ISNUMBER(DATA!H2463),DATA!H2463,"n/a")</f>
        <v>15174.97</v>
      </c>
      <c r="F4214" s="79">
        <f>+IF(ISNUMBER(DATA!I2463),DATA!I2463,"n/a")</f>
        <v>0.420601</v>
      </c>
      <c r="G4214" s="78">
        <f>+IF(ISNUMBER(DATA!J2463),DATA!J2463,"n/a")</f>
        <v>49530.31</v>
      </c>
      <c r="H4214" s="79">
        <f>+IF(ISNUMBER(DATA!K2463),DATA!K2463,"n/a")</f>
        <v>0.308587</v>
      </c>
      <c r="I4214" s="78">
        <f>+IF(ISNUMBER(DATA!L2463),DATA!L2463,"n/a")</f>
        <v>110642.84</v>
      </c>
      <c r="J4214" s="79">
        <f>+IF(ISNUMBER(DATA!M2463),DATA!M2463,"n/a")</f>
        <v>0.22081500000000001</v>
      </c>
      <c r="K4214" s="78">
        <f>+IF(ISNUMBER(DATA!N2463),DATA!N2463,"n/a")</f>
        <v>225824.61</v>
      </c>
      <c r="L4214" s="79">
        <f>+IF(ISNUMBER(DATA!O2463),DATA!O2463,"n/a")</f>
        <v>9.6163999999999999E-2</v>
      </c>
      <c r="M4214" s="68"/>
      <c r="N4214" s="68"/>
      <c r="O4214" s="68"/>
      <c r="P4214" s="68"/>
      <c r="Q4214" s="68"/>
      <c r="S4214" s="72"/>
      <c r="U4214" s="72"/>
      <c r="W4214" s="72"/>
      <c r="Y4214" s="72"/>
    </row>
    <row r="4215" spans="1:25" s="71" customFormat="1" x14ac:dyDescent="0.2">
      <c r="A4215" s="68" t="s">
        <v>20</v>
      </c>
      <c r="B4215" s="68" t="s">
        <v>24</v>
      </c>
      <c r="C4215" s="68" t="s">
        <v>0</v>
      </c>
      <c r="D4215" s="68" t="s">
        <v>304</v>
      </c>
      <c r="E4215" s="78">
        <f>+IF(ISNUMBER(DATA!H2464),DATA!H2464,"n/a")</f>
        <v>7379.11</v>
      </c>
      <c r="F4215" s="79">
        <f>+IF(ISNUMBER(DATA!I2464),DATA!I2464,"n/a")</f>
        <v>0.15096999999999999</v>
      </c>
      <c r="G4215" s="78">
        <f>+IF(ISNUMBER(DATA!J2464),DATA!J2464,"n/a")</f>
        <v>22406.41</v>
      </c>
      <c r="H4215" s="79">
        <f>+IF(ISNUMBER(DATA!K2464),DATA!K2464,"n/a")</f>
        <v>0.13517699999999999</v>
      </c>
      <c r="I4215" s="78">
        <f>+IF(ISNUMBER(DATA!L2464),DATA!L2464,"n/a")</f>
        <v>50522.84</v>
      </c>
      <c r="J4215" s="79">
        <f>+IF(ISNUMBER(DATA!M2464),DATA!M2464,"n/a")</f>
        <v>0.174007</v>
      </c>
      <c r="K4215" s="78">
        <f>+IF(ISNUMBER(DATA!N2464),DATA!N2464,"n/a")</f>
        <v>110650.53</v>
      </c>
      <c r="L4215" s="79">
        <f>+IF(ISNUMBER(DATA!O2464),DATA!O2464,"n/a")</f>
        <v>0.18242700000000001</v>
      </c>
      <c r="M4215" s="68"/>
      <c r="N4215" s="68"/>
      <c r="O4215" s="68"/>
      <c r="P4215" s="68"/>
      <c r="Q4215" s="68"/>
      <c r="S4215" s="72"/>
      <c r="U4215" s="72"/>
      <c r="W4215" s="72"/>
      <c r="Y4215" s="72"/>
    </row>
    <row r="4216" spans="1:25" s="71" customFormat="1" x14ac:dyDescent="0.2">
      <c r="A4216" s="68" t="s">
        <v>20</v>
      </c>
      <c r="B4216" s="68" t="s">
        <v>24</v>
      </c>
      <c r="C4216" s="68" t="s">
        <v>0</v>
      </c>
      <c r="D4216" s="68" t="s">
        <v>305</v>
      </c>
      <c r="E4216" s="78">
        <f>+IF(ISNUMBER(DATA!H2465),DATA!H2465,"n/a")</f>
        <v>3934.03</v>
      </c>
      <c r="F4216" s="79">
        <f>+IF(ISNUMBER(DATA!I2465),DATA!I2465,"n/a")</f>
        <v>0.662995</v>
      </c>
      <c r="G4216" s="78">
        <f>+IF(ISNUMBER(DATA!J2465),DATA!J2465,"n/a")</f>
        <v>11334.03</v>
      </c>
      <c r="H4216" s="79">
        <f>+IF(ISNUMBER(DATA!K2465),DATA!K2465,"n/a")</f>
        <v>0.434834</v>
      </c>
      <c r="I4216" s="78">
        <f>+IF(ISNUMBER(DATA!L2465),DATA!L2465,"n/a")</f>
        <v>25468.34</v>
      </c>
      <c r="J4216" s="79">
        <f>+IF(ISNUMBER(DATA!M2465),DATA!M2465,"n/a")</f>
        <v>0.47221999999999997</v>
      </c>
      <c r="K4216" s="78">
        <f>+IF(ISNUMBER(DATA!N2465),DATA!N2465,"n/a")</f>
        <v>50688.18</v>
      </c>
      <c r="L4216" s="79">
        <f>+IF(ISNUMBER(DATA!O2465),DATA!O2465,"n/a")</f>
        <v>0.39142199999999999</v>
      </c>
      <c r="M4216" s="68"/>
      <c r="N4216" s="68"/>
      <c r="O4216" s="68"/>
      <c r="P4216" s="68"/>
      <c r="Q4216" s="68"/>
      <c r="S4216" s="72"/>
      <c r="U4216" s="72"/>
      <c r="W4216" s="72"/>
      <c r="Y4216" s="72"/>
    </row>
    <row r="4217" spans="1:25" s="71" customFormat="1" x14ac:dyDescent="0.2">
      <c r="A4217" s="68" t="s">
        <v>20</v>
      </c>
      <c r="B4217" s="68" t="s">
        <v>24</v>
      </c>
      <c r="C4217" s="68" t="s">
        <v>0</v>
      </c>
      <c r="D4217" s="68" t="s">
        <v>306</v>
      </c>
      <c r="E4217" s="78">
        <f>+IF(ISNUMBER(DATA!H2466),DATA!H2466,"n/a")</f>
        <v>115930.98</v>
      </c>
      <c r="F4217" s="79">
        <f>+IF(ISNUMBER(DATA!I2466),DATA!I2466,"n/a")</f>
        <v>0.197515</v>
      </c>
      <c r="G4217" s="78">
        <f>+IF(ISNUMBER(DATA!J2466),DATA!J2466,"n/a")</f>
        <v>388203.28</v>
      </c>
      <c r="H4217" s="79">
        <f>+IF(ISNUMBER(DATA!K2466),DATA!K2466,"n/a")</f>
        <v>0.13845399999999999</v>
      </c>
      <c r="I4217" s="78">
        <f>+IF(ISNUMBER(DATA!L2466),DATA!L2466,"n/a")</f>
        <v>897206.03</v>
      </c>
      <c r="J4217" s="79">
        <f>+IF(ISNUMBER(DATA!M2466),DATA!M2466,"n/a")</f>
        <v>0.13519300000000001</v>
      </c>
      <c r="K4217" s="78">
        <f>+IF(ISNUMBER(DATA!N2466),DATA!N2466,"n/a")</f>
        <v>1866235.76</v>
      </c>
      <c r="L4217" s="79">
        <f>+IF(ISNUMBER(DATA!O2466),DATA!O2466,"n/a")</f>
        <v>9.2582999999999999E-2</v>
      </c>
      <c r="M4217" s="68"/>
      <c r="N4217" s="68"/>
      <c r="O4217" s="68"/>
      <c r="P4217" s="68"/>
      <c r="Q4217" s="68"/>
      <c r="S4217" s="72"/>
      <c r="U4217" s="72"/>
      <c r="W4217" s="72"/>
      <c r="Y4217" s="72"/>
    </row>
    <row r="4218" spans="1:25" s="71" customFormat="1" x14ac:dyDescent="0.2">
      <c r="A4218" s="68" t="s">
        <v>20</v>
      </c>
      <c r="B4218" s="68" t="s">
        <v>24</v>
      </c>
      <c r="C4218" s="68" t="s">
        <v>0</v>
      </c>
      <c r="D4218" s="68" t="s">
        <v>307</v>
      </c>
      <c r="E4218" s="78">
        <f>+IF(ISNUMBER(DATA!H2467),DATA!H2467,"n/a")</f>
        <v>65558.259999999995</v>
      </c>
      <c r="F4218" s="79">
        <f>+IF(ISNUMBER(DATA!I2467),DATA!I2467,"n/a")</f>
        <v>0.28813299999999997</v>
      </c>
      <c r="G4218" s="78">
        <f>+IF(ISNUMBER(DATA!J2467),DATA!J2467,"n/a")</f>
        <v>224666.8</v>
      </c>
      <c r="H4218" s="79">
        <f>+IF(ISNUMBER(DATA!K2467),DATA!K2467,"n/a")</f>
        <v>0.270312</v>
      </c>
      <c r="I4218" s="78">
        <f>+IF(ISNUMBER(DATA!L2467),DATA!L2467,"n/a")</f>
        <v>501889.06</v>
      </c>
      <c r="J4218" s="79">
        <f>+IF(ISNUMBER(DATA!M2467),DATA!M2467,"n/a")</f>
        <v>0.255801</v>
      </c>
      <c r="K4218" s="78">
        <f>+IF(ISNUMBER(DATA!N2467),DATA!N2467,"n/a")</f>
        <v>960023.18</v>
      </c>
      <c r="L4218" s="79">
        <f>+IF(ISNUMBER(DATA!O2467),DATA!O2467,"n/a")</f>
        <v>0.237954</v>
      </c>
      <c r="M4218" s="68"/>
      <c r="N4218" s="68"/>
      <c r="O4218" s="68"/>
      <c r="P4218" s="68"/>
      <c r="Q4218" s="68"/>
      <c r="S4218" s="72"/>
      <c r="U4218" s="72"/>
      <c r="W4218" s="72"/>
      <c r="Y4218" s="72"/>
    </row>
    <row r="4219" spans="1:25" s="71" customFormat="1" x14ac:dyDescent="0.2">
      <c r="A4219" s="68" t="s">
        <v>20</v>
      </c>
      <c r="B4219" s="68" t="s">
        <v>24</v>
      </c>
      <c r="C4219" s="68" t="s">
        <v>0</v>
      </c>
      <c r="D4219" s="68" t="s">
        <v>308</v>
      </c>
      <c r="E4219" s="78">
        <f>+IF(ISNUMBER(DATA!H2468),DATA!H2468,"n/a")</f>
        <v>597.20000000000005</v>
      </c>
      <c r="F4219" s="79">
        <f>+IF(ISNUMBER(DATA!I2468),DATA!I2468,"n/a")</f>
        <v>-0.76429899999999995</v>
      </c>
      <c r="G4219" s="78">
        <f>+IF(ISNUMBER(DATA!J2468),DATA!J2468,"n/a")</f>
        <v>4029.58</v>
      </c>
      <c r="H4219" s="79">
        <f>+IF(ISNUMBER(DATA!K2468),DATA!K2468,"n/a")</f>
        <v>-0.47360799999999997</v>
      </c>
      <c r="I4219" s="78">
        <f>+IF(ISNUMBER(DATA!L2468),DATA!L2468,"n/a")</f>
        <v>8781.23</v>
      </c>
      <c r="J4219" s="79">
        <f>+IF(ISNUMBER(DATA!M2468),DATA!M2468,"n/a")</f>
        <v>-0.53854999999999997</v>
      </c>
      <c r="K4219" s="78">
        <f>+IF(ISNUMBER(DATA!N2468),DATA!N2468,"n/a")</f>
        <v>24732.880000000001</v>
      </c>
      <c r="L4219" s="79">
        <f>+IF(ISNUMBER(DATA!O2468),DATA!O2468,"n/a")</f>
        <v>-0.38155699999999998</v>
      </c>
      <c r="M4219" s="68"/>
      <c r="N4219" s="68"/>
      <c r="O4219" s="68"/>
      <c r="P4219" s="68"/>
      <c r="Q4219" s="68"/>
      <c r="S4219" s="72"/>
      <c r="U4219" s="72"/>
      <c r="W4219" s="72"/>
      <c r="Y4219" s="72"/>
    </row>
    <row r="4220" spans="1:25" s="71" customFormat="1" x14ac:dyDescent="0.2">
      <c r="A4220" s="68" t="s">
        <v>20</v>
      </c>
      <c r="B4220" s="68" t="s">
        <v>24</v>
      </c>
      <c r="C4220" s="68" t="s">
        <v>0</v>
      </c>
      <c r="D4220" s="68" t="s">
        <v>309</v>
      </c>
      <c r="E4220" s="78">
        <f>+IF(ISNUMBER(DATA!H2469),DATA!H2469,"n/a")</f>
        <v>24772.29</v>
      </c>
      <c r="F4220" s="79">
        <f>+IF(ISNUMBER(DATA!I2469),DATA!I2469,"n/a")</f>
        <v>9.4839000000000007E-2</v>
      </c>
      <c r="G4220" s="78">
        <f>+IF(ISNUMBER(DATA!J2469),DATA!J2469,"n/a")</f>
        <v>74574.84</v>
      </c>
      <c r="H4220" s="79">
        <f>+IF(ISNUMBER(DATA!K2469),DATA!K2469,"n/a")</f>
        <v>4.292E-2</v>
      </c>
      <c r="I4220" s="78">
        <f>+IF(ISNUMBER(DATA!L2469),DATA!L2469,"n/a")</f>
        <v>165701.63</v>
      </c>
      <c r="J4220" s="79">
        <f>+IF(ISNUMBER(DATA!M2469),DATA!M2469,"n/a")</f>
        <v>0.100041</v>
      </c>
      <c r="K4220" s="78">
        <f>+IF(ISNUMBER(DATA!N2469),DATA!N2469,"n/a")</f>
        <v>363935.86</v>
      </c>
      <c r="L4220" s="79">
        <f>+IF(ISNUMBER(DATA!O2469),DATA!O2469,"n/a")</f>
        <v>4.9783000000000001E-2</v>
      </c>
      <c r="M4220" s="68"/>
      <c r="N4220" s="68"/>
      <c r="O4220" s="68"/>
      <c r="P4220" s="68"/>
      <c r="Q4220" s="68"/>
      <c r="S4220" s="72"/>
      <c r="U4220" s="72"/>
      <c r="W4220" s="72"/>
      <c r="Y4220" s="72"/>
    </row>
    <row r="4221" spans="1:25" s="71" customFormat="1" x14ac:dyDescent="0.2">
      <c r="A4221" s="68" t="s">
        <v>20</v>
      </c>
      <c r="B4221" s="68" t="s">
        <v>24</v>
      </c>
      <c r="C4221" s="68" t="s">
        <v>0</v>
      </c>
      <c r="D4221" s="68" t="s">
        <v>310</v>
      </c>
      <c r="E4221" s="78">
        <f>+IF(ISNUMBER(DATA!H2470),DATA!H2470,"n/a")</f>
        <v>7054.15</v>
      </c>
      <c r="F4221" s="79">
        <f>+IF(ISNUMBER(DATA!I2470),DATA!I2470,"n/a")</f>
        <v>-2.4379000000000001E-2</v>
      </c>
      <c r="G4221" s="78">
        <f>+IF(ISNUMBER(DATA!J2470),DATA!J2470,"n/a")</f>
        <v>25101.65</v>
      </c>
      <c r="H4221" s="79">
        <f>+IF(ISNUMBER(DATA!K2470),DATA!K2470,"n/a")</f>
        <v>1.883E-2</v>
      </c>
      <c r="I4221" s="78">
        <f>+IF(ISNUMBER(DATA!L2470),DATA!L2470,"n/a")</f>
        <v>61688.49</v>
      </c>
      <c r="J4221" s="79">
        <f>+IF(ISNUMBER(DATA!M2470),DATA!M2470,"n/a")</f>
        <v>4.5219000000000002E-2</v>
      </c>
      <c r="K4221" s="78">
        <f>+IF(ISNUMBER(DATA!N2470),DATA!N2470,"n/a")</f>
        <v>135990.18</v>
      </c>
      <c r="L4221" s="79">
        <f>+IF(ISNUMBER(DATA!O2470),DATA!O2470,"n/a")</f>
        <v>5.8035999999999997E-2</v>
      </c>
      <c r="M4221" s="68"/>
      <c r="N4221" s="68"/>
      <c r="O4221" s="68"/>
      <c r="P4221" s="68"/>
      <c r="Q4221" s="68"/>
      <c r="S4221" s="72"/>
      <c r="U4221" s="72"/>
      <c r="W4221" s="72"/>
      <c r="Y4221" s="72"/>
    </row>
    <row r="4222" spans="1:25" s="71" customFormat="1" x14ac:dyDescent="0.2">
      <c r="A4222" s="68" t="s">
        <v>20</v>
      </c>
      <c r="B4222" s="68" t="s">
        <v>24</v>
      </c>
      <c r="C4222" s="68" t="s">
        <v>0</v>
      </c>
      <c r="D4222" s="68" t="s">
        <v>311</v>
      </c>
      <c r="E4222" s="78">
        <f>+IF(ISNUMBER(DATA!H2471),DATA!H2471,"n/a")</f>
        <v>71168.45</v>
      </c>
      <c r="F4222" s="79">
        <f>+IF(ISNUMBER(DATA!I2471),DATA!I2471,"n/a")</f>
        <v>0.61830799999999997</v>
      </c>
      <c r="G4222" s="78">
        <f>+IF(ISNUMBER(DATA!J2471),DATA!J2471,"n/a")</f>
        <v>219399.55</v>
      </c>
      <c r="H4222" s="79">
        <f>+IF(ISNUMBER(DATA!K2471),DATA!K2471,"n/a")</f>
        <v>0.394264</v>
      </c>
      <c r="I4222" s="78">
        <f>+IF(ISNUMBER(DATA!L2471),DATA!L2471,"n/a")</f>
        <v>491330.68</v>
      </c>
      <c r="J4222" s="79">
        <f>+IF(ISNUMBER(DATA!M2471),DATA!M2471,"n/a")</f>
        <v>0.33026899999999998</v>
      </c>
      <c r="K4222" s="78">
        <f>+IF(ISNUMBER(DATA!N2471),DATA!N2471,"n/a")</f>
        <v>976482.94</v>
      </c>
      <c r="L4222" s="79">
        <f>+IF(ISNUMBER(DATA!O2471),DATA!O2471,"n/a")</f>
        <v>0.249029</v>
      </c>
      <c r="M4222" s="68"/>
      <c r="N4222" s="68"/>
      <c r="O4222" s="68"/>
      <c r="P4222" s="68"/>
      <c r="Q4222" s="68"/>
      <c r="S4222" s="72"/>
      <c r="U4222" s="72"/>
      <c r="W4222" s="72"/>
      <c r="Y4222" s="72"/>
    </row>
    <row r="4223" spans="1:25" s="71" customFormat="1" x14ac:dyDescent="0.2">
      <c r="A4223" s="68" t="s">
        <v>20</v>
      </c>
      <c r="B4223" s="68" t="s">
        <v>24</v>
      </c>
      <c r="C4223" s="68" t="s">
        <v>0</v>
      </c>
      <c r="D4223" s="68" t="s">
        <v>312</v>
      </c>
      <c r="E4223" s="78">
        <f>+IF(ISNUMBER(DATA!H2472),DATA!H2472,"n/a")</f>
        <v>15313.11</v>
      </c>
      <c r="F4223" s="79">
        <f>+IF(ISNUMBER(DATA!I2472),DATA!I2472,"n/a")</f>
        <v>0.19247900000000001</v>
      </c>
      <c r="G4223" s="78">
        <f>+IF(ISNUMBER(DATA!J2472),DATA!J2472,"n/a")</f>
        <v>47537.32</v>
      </c>
      <c r="H4223" s="79">
        <f>+IF(ISNUMBER(DATA!K2472),DATA!K2472,"n/a")</f>
        <v>0.135022</v>
      </c>
      <c r="I4223" s="78">
        <f>+IF(ISNUMBER(DATA!L2472),DATA!L2472,"n/a")</f>
        <v>108598.75</v>
      </c>
      <c r="J4223" s="79">
        <f>+IF(ISNUMBER(DATA!M2472),DATA!M2472,"n/a")</f>
        <v>0.16423499999999999</v>
      </c>
      <c r="K4223" s="78">
        <f>+IF(ISNUMBER(DATA!N2472),DATA!N2472,"n/a")</f>
        <v>231469.71</v>
      </c>
      <c r="L4223" s="79">
        <f>+IF(ISNUMBER(DATA!O2472),DATA!O2472,"n/a")</f>
        <v>8.7243000000000001E-2</v>
      </c>
      <c r="M4223" s="68"/>
      <c r="N4223" s="68"/>
      <c r="O4223" s="68"/>
      <c r="P4223" s="68"/>
      <c r="Q4223" s="68"/>
      <c r="S4223" s="72"/>
      <c r="U4223" s="72"/>
      <c r="W4223" s="72"/>
      <c r="Y4223" s="72"/>
    </row>
    <row r="4224" spans="1:25" s="71" customFormat="1" x14ac:dyDescent="0.2">
      <c r="A4224" s="68" t="s">
        <v>20</v>
      </c>
      <c r="B4224" s="68" t="s">
        <v>24</v>
      </c>
      <c r="C4224" s="68" t="s">
        <v>0</v>
      </c>
      <c r="D4224" s="68" t="s">
        <v>313</v>
      </c>
      <c r="E4224" s="78">
        <f>+IF(ISNUMBER(DATA!H2473),DATA!H2473,"n/a")</f>
        <v>15652.39</v>
      </c>
      <c r="F4224" s="79">
        <f>+IF(ISNUMBER(DATA!I2473),DATA!I2473,"n/a")</f>
        <v>-0.15149899999999999</v>
      </c>
      <c r="G4224" s="78">
        <f>+IF(ISNUMBER(DATA!J2473),DATA!J2473,"n/a")</f>
        <v>57779.74</v>
      </c>
      <c r="H4224" s="79">
        <f>+IF(ISNUMBER(DATA!K2473),DATA!K2473,"n/a")</f>
        <v>9.9659999999999999E-2</v>
      </c>
      <c r="I4224" s="78">
        <f>+IF(ISNUMBER(DATA!L2473),DATA!L2473,"n/a")</f>
        <v>128640.42</v>
      </c>
      <c r="J4224" s="79">
        <f>+IF(ISNUMBER(DATA!M2473),DATA!M2473,"n/a")</f>
        <v>9.0313000000000004E-2</v>
      </c>
      <c r="K4224" s="78">
        <f>+IF(ISNUMBER(DATA!N2473),DATA!N2473,"n/a")</f>
        <v>275266.44</v>
      </c>
      <c r="L4224" s="79">
        <f>+IF(ISNUMBER(DATA!O2473),DATA!O2473,"n/a")</f>
        <v>8.3518999999999996E-2</v>
      </c>
      <c r="M4224" s="68"/>
      <c r="N4224" s="68"/>
      <c r="O4224" s="68"/>
      <c r="P4224" s="68"/>
      <c r="Q4224" s="68"/>
      <c r="S4224" s="72"/>
      <c r="U4224" s="72"/>
      <c r="W4224" s="72"/>
      <c r="Y4224" s="72"/>
    </row>
    <row r="4225" spans="1:25" s="71" customFormat="1" x14ac:dyDescent="0.2">
      <c r="A4225" s="68" t="s">
        <v>20</v>
      </c>
      <c r="B4225" s="68" t="s">
        <v>24</v>
      </c>
      <c r="C4225" s="68" t="s">
        <v>0</v>
      </c>
      <c r="D4225" s="68" t="s">
        <v>314</v>
      </c>
      <c r="E4225" s="78">
        <f>+IF(ISNUMBER(DATA!H2474),DATA!H2474,"n/a")</f>
        <v>20210.650000000001</v>
      </c>
      <c r="F4225" s="79">
        <f>+IF(ISNUMBER(DATA!I2474),DATA!I2474,"n/a")</f>
        <v>-6.3988000000000003E-2</v>
      </c>
      <c r="G4225" s="78">
        <f>+IF(ISNUMBER(DATA!J2474),DATA!J2474,"n/a")</f>
        <v>65775.520000000004</v>
      </c>
      <c r="H4225" s="79">
        <f>+IF(ISNUMBER(DATA!K2474),DATA!K2474,"n/a")</f>
        <v>-0.13341900000000001</v>
      </c>
      <c r="I4225" s="78">
        <f>+IF(ISNUMBER(DATA!L2474),DATA!L2474,"n/a")</f>
        <v>133857</v>
      </c>
      <c r="J4225" s="79">
        <f>+IF(ISNUMBER(DATA!M2474),DATA!M2474,"n/a")</f>
        <v>-0.234209</v>
      </c>
      <c r="K4225" s="78">
        <f>+IF(ISNUMBER(DATA!N2474),DATA!N2474,"n/a")</f>
        <v>274069.28000000003</v>
      </c>
      <c r="L4225" s="79">
        <f>+IF(ISNUMBER(DATA!O2474),DATA!O2474,"n/a")</f>
        <v>-0.27221899999999999</v>
      </c>
      <c r="M4225" s="68"/>
      <c r="N4225" s="68"/>
      <c r="O4225" s="68"/>
      <c r="P4225" s="68"/>
      <c r="Q4225" s="68"/>
      <c r="S4225" s="72"/>
      <c r="U4225" s="72"/>
      <c r="W4225" s="72"/>
      <c r="Y4225" s="72"/>
    </row>
    <row r="4226" spans="1:25" s="71" customFormat="1" x14ac:dyDescent="0.2">
      <c r="A4226" s="68" t="s">
        <v>20</v>
      </c>
      <c r="B4226" s="68" t="s">
        <v>24</v>
      </c>
      <c r="C4226" s="68" t="s">
        <v>0</v>
      </c>
      <c r="D4226" s="68" t="s">
        <v>315</v>
      </c>
      <c r="E4226" s="78">
        <f>+IF(ISNUMBER(DATA!H2475),DATA!H2475,"n/a")</f>
        <v>15243.19</v>
      </c>
      <c r="F4226" s="79">
        <f>+IF(ISNUMBER(DATA!I2475),DATA!I2475,"n/a")</f>
        <v>0.11443</v>
      </c>
      <c r="G4226" s="78">
        <f>+IF(ISNUMBER(DATA!J2475),DATA!J2475,"n/a")</f>
        <v>49909.7</v>
      </c>
      <c r="H4226" s="79">
        <f>+IF(ISNUMBER(DATA!K2475),DATA!K2475,"n/a")</f>
        <v>0.11241900000000001</v>
      </c>
      <c r="I4226" s="78">
        <f>+IF(ISNUMBER(DATA!L2475),DATA!L2475,"n/a")</f>
        <v>114171.23</v>
      </c>
      <c r="J4226" s="79">
        <f>+IF(ISNUMBER(DATA!M2475),DATA!M2475,"n/a")</f>
        <v>0.12721399999999999</v>
      </c>
      <c r="K4226" s="78">
        <f>+IF(ISNUMBER(DATA!N2475),DATA!N2475,"n/a")</f>
        <v>245013.69</v>
      </c>
      <c r="L4226" s="79">
        <f>+IF(ISNUMBER(DATA!O2475),DATA!O2475,"n/a")</f>
        <v>7.3129E-2</v>
      </c>
      <c r="M4226" s="68"/>
      <c r="N4226" s="68"/>
      <c r="O4226" s="68"/>
      <c r="P4226" s="68"/>
      <c r="Q4226" s="68"/>
      <c r="S4226" s="72"/>
      <c r="U4226" s="72"/>
      <c r="W4226" s="72"/>
      <c r="Y4226" s="72"/>
    </row>
    <row r="4227" spans="1:25" s="71" customFormat="1" x14ac:dyDescent="0.2">
      <c r="A4227" s="68" t="s">
        <v>20</v>
      </c>
      <c r="B4227" s="68" t="s">
        <v>24</v>
      </c>
      <c r="C4227" s="68" t="s">
        <v>0</v>
      </c>
      <c r="D4227" s="68" t="s">
        <v>316</v>
      </c>
      <c r="E4227" s="78">
        <f>+IF(ISNUMBER(DATA!H2476),DATA!H2476,"n/a")</f>
        <v>13066.52</v>
      </c>
      <c r="F4227" s="79">
        <f>+IF(ISNUMBER(DATA!I2476),DATA!I2476,"n/a")</f>
        <v>0.29628900000000002</v>
      </c>
      <c r="G4227" s="78">
        <f>+IF(ISNUMBER(DATA!J2476),DATA!J2476,"n/a")</f>
        <v>43528.36</v>
      </c>
      <c r="H4227" s="79">
        <f>+IF(ISNUMBER(DATA!K2476),DATA!K2476,"n/a")</f>
        <v>0.14329</v>
      </c>
      <c r="I4227" s="78">
        <f>+IF(ISNUMBER(DATA!L2476),DATA!L2476,"n/a")</f>
        <v>99455.76</v>
      </c>
      <c r="J4227" s="79">
        <f>+IF(ISNUMBER(DATA!M2476),DATA!M2476,"n/a")</f>
        <v>0.12614900000000001</v>
      </c>
      <c r="K4227" s="78">
        <f>+IF(ISNUMBER(DATA!N2476),DATA!N2476,"n/a")</f>
        <v>198826.49</v>
      </c>
      <c r="L4227" s="79">
        <f>+IF(ISNUMBER(DATA!O2476),DATA!O2476,"n/a")</f>
        <v>-8.5629999999999994E-3</v>
      </c>
      <c r="M4227" s="68"/>
      <c r="N4227" s="68"/>
      <c r="O4227" s="68"/>
      <c r="P4227" s="68"/>
      <c r="Q4227" s="68"/>
      <c r="S4227" s="72"/>
      <c r="U4227" s="72"/>
      <c r="W4227" s="72"/>
      <c r="Y4227" s="72"/>
    </row>
    <row r="4228" spans="1:25" s="71" customFormat="1" x14ac:dyDescent="0.2">
      <c r="A4228" s="68" t="s">
        <v>20</v>
      </c>
      <c r="B4228" s="68" t="s">
        <v>24</v>
      </c>
      <c r="C4228" s="68" t="s">
        <v>0</v>
      </c>
      <c r="D4228" s="68" t="s">
        <v>317</v>
      </c>
      <c r="E4228" s="78">
        <f>+IF(ISNUMBER(DATA!H2477),DATA!H2477,"n/a")</f>
        <v>5643.97</v>
      </c>
      <c r="F4228" s="79">
        <f>+IF(ISNUMBER(DATA!I2477),DATA!I2477,"n/a")</f>
        <v>-0.30485600000000002</v>
      </c>
      <c r="G4228" s="78">
        <f>+IF(ISNUMBER(DATA!J2477),DATA!J2477,"n/a")</f>
        <v>19951.87</v>
      </c>
      <c r="H4228" s="79">
        <f>+IF(ISNUMBER(DATA!K2477),DATA!K2477,"n/a")</f>
        <v>-0.40750799999999998</v>
      </c>
      <c r="I4228" s="78">
        <f>+IF(ISNUMBER(DATA!L2477),DATA!L2477,"n/a")</f>
        <v>47071.64</v>
      </c>
      <c r="J4228" s="79">
        <f>+IF(ISNUMBER(DATA!M2477),DATA!M2477,"n/a")</f>
        <v>-0.42389399999999999</v>
      </c>
      <c r="K4228" s="78">
        <f>+IF(ISNUMBER(DATA!N2477),DATA!N2477,"n/a")</f>
        <v>107302.87</v>
      </c>
      <c r="L4228" s="79">
        <f>+IF(ISNUMBER(DATA!O2477),DATA!O2477,"n/a")</f>
        <v>-0.36645100000000003</v>
      </c>
      <c r="M4228" s="68"/>
      <c r="N4228" s="68"/>
      <c r="O4228" s="68"/>
      <c r="P4228" s="68"/>
      <c r="Q4228" s="68"/>
      <c r="S4228" s="72"/>
      <c r="U4228" s="72"/>
      <c r="W4228" s="72"/>
      <c r="Y4228" s="72"/>
    </row>
    <row r="4229" spans="1:25" s="71" customFormat="1" x14ac:dyDescent="0.2">
      <c r="A4229" s="68" t="s">
        <v>20</v>
      </c>
      <c r="B4229" s="68" t="s">
        <v>24</v>
      </c>
      <c r="C4229" s="68" t="s">
        <v>0</v>
      </c>
      <c r="D4229" s="68" t="s">
        <v>318</v>
      </c>
      <c r="E4229" s="78">
        <f>+IF(ISNUMBER(DATA!H2478),DATA!H2478,"n/a")</f>
        <v>13120.52</v>
      </c>
      <c r="F4229" s="79">
        <f>+IF(ISNUMBER(DATA!I2478),DATA!I2478,"n/a")</f>
        <v>0.41148899999999999</v>
      </c>
      <c r="G4229" s="78">
        <f>+IF(ISNUMBER(DATA!J2478),DATA!J2478,"n/a")</f>
        <v>42140.25</v>
      </c>
      <c r="H4229" s="79">
        <f>+IF(ISNUMBER(DATA!K2478),DATA!K2478,"n/a")</f>
        <v>0.42666599999999999</v>
      </c>
      <c r="I4229" s="78">
        <f>+IF(ISNUMBER(DATA!L2478),DATA!L2478,"n/a")</f>
        <v>89513.27</v>
      </c>
      <c r="J4229" s="79">
        <f>+IF(ISNUMBER(DATA!M2478),DATA!M2478,"n/a")</f>
        <v>0.29551500000000003</v>
      </c>
      <c r="K4229" s="78">
        <f>+IF(ISNUMBER(DATA!N2478),DATA!N2478,"n/a")</f>
        <v>166031.51</v>
      </c>
      <c r="L4229" s="79">
        <f>+IF(ISNUMBER(DATA!O2478),DATA!O2478,"n/a")</f>
        <v>9.8649000000000001E-2</v>
      </c>
      <c r="M4229" s="68"/>
      <c r="N4229" s="68"/>
      <c r="O4229" s="68"/>
      <c r="P4229" s="68"/>
      <c r="Q4229" s="68"/>
      <c r="S4229" s="72"/>
      <c r="U4229" s="72"/>
      <c r="W4229" s="72"/>
      <c r="Y4229" s="72"/>
    </row>
    <row r="4230" spans="1:25" s="71" customFormat="1" x14ac:dyDescent="0.2">
      <c r="A4230" s="68" t="s">
        <v>20</v>
      </c>
      <c r="B4230" s="68" t="s">
        <v>24</v>
      </c>
      <c r="C4230" s="68" t="s">
        <v>0</v>
      </c>
      <c r="D4230" s="68" t="s">
        <v>319</v>
      </c>
      <c r="E4230" s="78">
        <f>+IF(ISNUMBER(DATA!H2479),DATA!H2479,"n/a")</f>
        <v>3286.61</v>
      </c>
      <c r="F4230" s="79">
        <f>+IF(ISNUMBER(DATA!I2479),DATA!I2479,"n/a")</f>
        <v>0.299035</v>
      </c>
      <c r="G4230" s="78">
        <f>+IF(ISNUMBER(DATA!J2479),DATA!J2479,"n/a")</f>
        <v>10850.3</v>
      </c>
      <c r="H4230" s="79">
        <f>+IF(ISNUMBER(DATA!K2479),DATA!K2479,"n/a")</f>
        <v>9.6083000000000002E-2</v>
      </c>
      <c r="I4230" s="78">
        <f>+IF(ISNUMBER(DATA!L2479),DATA!L2479,"n/a")</f>
        <v>25979.51</v>
      </c>
      <c r="J4230" s="79">
        <f>+IF(ISNUMBER(DATA!M2479),DATA!M2479,"n/a")</f>
        <v>8.7927000000000005E-2</v>
      </c>
      <c r="K4230" s="78">
        <f>+IF(ISNUMBER(DATA!N2479),DATA!N2479,"n/a")</f>
        <v>50038.94</v>
      </c>
      <c r="L4230" s="79">
        <f>+IF(ISNUMBER(DATA!O2479),DATA!O2479,"n/a")</f>
        <v>-5.8951000000000003E-2</v>
      </c>
      <c r="M4230" s="68"/>
      <c r="N4230" s="68"/>
      <c r="O4230" s="68"/>
      <c r="P4230" s="68"/>
      <c r="Q4230" s="68"/>
      <c r="S4230" s="72"/>
      <c r="U4230" s="72"/>
      <c r="W4230" s="72"/>
      <c r="Y4230" s="72"/>
    </row>
    <row r="4231" spans="1:25" s="71" customFormat="1" x14ac:dyDescent="0.2">
      <c r="A4231" s="68" t="s">
        <v>20</v>
      </c>
      <c r="B4231" s="68" t="s">
        <v>24</v>
      </c>
      <c r="C4231" s="68" t="s">
        <v>0</v>
      </c>
      <c r="D4231" s="68" t="s">
        <v>320</v>
      </c>
      <c r="E4231" s="78">
        <f>+IF(ISNUMBER(DATA!H2480),DATA!H2480,"n/a")</f>
        <v>11539.78</v>
      </c>
      <c r="F4231" s="79">
        <f>+IF(ISNUMBER(DATA!I2480),DATA!I2480,"n/a")</f>
        <v>0.140261</v>
      </c>
      <c r="G4231" s="78">
        <f>+IF(ISNUMBER(DATA!J2480),DATA!J2480,"n/a")</f>
        <v>36488.980000000003</v>
      </c>
      <c r="H4231" s="79">
        <f>+IF(ISNUMBER(DATA!K2480),DATA!K2480,"n/a")</f>
        <v>3.0600000000000001E-4</v>
      </c>
      <c r="I4231" s="78">
        <f>+IF(ISNUMBER(DATA!L2480),DATA!L2480,"n/a")</f>
        <v>80782.759999999995</v>
      </c>
      <c r="J4231" s="79">
        <f>+IF(ISNUMBER(DATA!M2480),DATA!M2480,"n/a")</f>
        <v>-9.5829999999999995E-3</v>
      </c>
      <c r="K4231" s="78">
        <f>+IF(ISNUMBER(DATA!N2480),DATA!N2480,"n/a")</f>
        <v>160843.59</v>
      </c>
      <c r="L4231" s="79">
        <f>+IF(ISNUMBER(DATA!O2480),DATA!O2480,"n/a")</f>
        <v>-1.0207000000000001E-2</v>
      </c>
      <c r="M4231" s="68"/>
      <c r="N4231" s="68"/>
      <c r="O4231" s="68"/>
      <c r="P4231" s="68"/>
      <c r="Q4231" s="68"/>
      <c r="S4231" s="72"/>
      <c r="U4231" s="72"/>
      <c r="W4231" s="72"/>
      <c r="Y4231" s="72"/>
    </row>
    <row r="4232" spans="1:25" s="71" customFormat="1" x14ac:dyDescent="0.2">
      <c r="A4232" s="68" t="s">
        <v>20</v>
      </c>
      <c r="B4232" s="68" t="s">
        <v>24</v>
      </c>
      <c r="C4232" s="68" t="s">
        <v>0</v>
      </c>
      <c r="D4232" s="68" t="s">
        <v>321</v>
      </c>
      <c r="E4232" s="78">
        <f>+IF(ISNUMBER(DATA!H2481),DATA!H2481,"n/a")</f>
        <v>39371.86</v>
      </c>
      <c r="F4232" s="79">
        <f>+IF(ISNUMBER(DATA!I2481),DATA!I2481,"n/a")</f>
        <v>0.40121299999999999</v>
      </c>
      <c r="G4232" s="78">
        <f>+IF(ISNUMBER(DATA!J2481),DATA!J2481,"n/a")</f>
        <v>123293.1</v>
      </c>
      <c r="H4232" s="79">
        <f>+IF(ISNUMBER(DATA!K2481),DATA!K2481,"n/a")</f>
        <v>0.35746499999999998</v>
      </c>
      <c r="I4232" s="78">
        <f>+IF(ISNUMBER(DATA!L2481),DATA!L2481,"n/a")</f>
        <v>259953.86</v>
      </c>
      <c r="J4232" s="79">
        <f>+IF(ISNUMBER(DATA!M2481),DATA!M2481,"n/a")</f>
        <v>0.29123700000000002</v>
      </c>
      <c r="K4232" s="78">
        <f>+IF(ISNUMBER(DATA!N2481),DATA!N2481,"n/a")</f>
        <v>513815.28</v>
      </c>
      <c r="L4232" s="79">
        <f>+IF(ISNUMBER(DATA!O2481),DATA!O2481,"n/a")</f>
        <v>0.20202000000000001</v>
      </c>
      <c r="M4232" s="68"/>
      <c r="N4232" s="68"/>
      <c r="O4232" s="68"/>
      <c r="P4232" s="68"/>
      <c r="Q4232" s="68"/>
      <c r="S4232" s="72"/>
      <c r="U4232" s="72"/>
      <c r="W4232" s="72"/>
      <c r="Y4232" s="72"/>
    </row>
    <row r="4233" spans="1:25" s="71" customFormat="1" x14ac:dyDescent="0.2">
      <c r="A4233" s="68" t="s">
        <v>20</v>
      </c>
      <c r="B4233" s="68" t="s">
        <v>24</v>
      </c>
      <c r="C4233" s="68" t="s">
        <v>0</v>
      </c>
      <c r="D4233" s="68" t="s">
        <v>322</v>
      </c>
      <c r="E4233" s="78">
        <f>+IF(ISNUMBER(DATA!H2482),DATA!H2482,"n/a")</f>
        <v>30274.86</v>
      </c>
      <c r="F4233" s="79">
        <f>+IF(ISNUMBER(DATA!I2482),DATA!I2482,"n/a")</f>
        <v>0.119048</v>
      </c>
      <c r="G4233" s="78">
        <f>+IF(ISNUMBER(DATA!J2482),DATA!J2482,"n/a")</f>
        <v>96233.16</v>
      </c>
      <c r="H4233" s="79">
        <f>+IF(ISNUMBER(DATA!K2482),DATA!K2482,"n/a")</f>
        <v>2.3869999999999998E-3</v>
      </c>
      <c r="I4233" s="78">
        <f>+IF(ISNUMBER(DATA!L2482),DATA!L2482,"n/a")</f>
        <v>203201.43</v>
      </c>
      <c r="J4233" s="79">
        <f>+IF(ISNUMBER(DATA!M2482),DATA!M2482,"n/a")</f>
        <v>-4.3591999999999999E-2</v>
      </c>
      <c r="K4233" s="78">
        <f>+IF(ISNUMBER(DATA!N2482),DATA!N2482,"n/a")</f>
        <v>452789.98</v>
      </c>
      <c r="L4233" s="79">
        <f>+IF(ISNUMBER(DATA!O2482),DATA!O2482,"n/a")</f>
        <v>-6.5992999999999996E-2</v>
      </c>
      <c r="M4233" s="68"/>
      <c r="N4233" s="68"/>
      <c r="O4233" s="68"/>
      <c r="P4233" s="68"/>
      <c r="Q4233" s="68"/>
      <c r="S4233" s="72"/>
      <c r="U4233" s="72"/>
      <c r="W4233" s="72"/>
      <c r="Y4233" s="72"/>
    </row>
    <row r="4234" spans="1:25" s="71" customFormat="1" x14ac:dyDescent="0.2">
      <c r="A4234" s="68" t="s">
        <v>20</v>
      </c>
      <c r="B4234" s="68" t="s">
        <v>24</v>
      </c>
      <c r="C4234" s="68" t="s">
        <v>0</v>
      </c>
      <c r="D4234" s="68" t="s">
        <v>323</v>
      </c>
      <c r="E4234" s="78">
        <f>+IF(ISNUMBER(DATA!H2483),DATA!H2483,"n/a")</f>
        <v>26458.84</v>
      </c>
      <c r="F4234" s="79">
        <f>+IF(ISNUMBER(DATA!I2483),DATA!I2483,"n/a")</f>
        <v>0.12859000000000001</v>
      </c>
      <c r="G4234" s="78">
        <f>+IF(ISNUMBER(DATA!J2483),DATA!J2483,"n/a")</f>
        <v>80145.3</v>
      </c>
      <c r="H4234" s="79">
        <f>+IF(ISNUMBER(DATA!K2483),DATA!K2483,"n/a")</f>
        <v>6.5217999999999998E-2</v>
      </c>
      <c r="I4234" s="78">
        <f>+IF(ISNUMBER(DATA!L2483),DATA!L2483,"n/a")</f>
        <v>183808.36</v>
      </c>
      <c r="J4234" s="79">
        <f>+IF(ISNUMBER(DATA!M2483),DATA!M2483,"n/a")</f>
        <v>9.8579E-2</v>
      </c>
      <c r="K4234" s="78">
        <f>+IF(ISNUMBER(DATA!N2483),DATA!N2483,"n/a")</f>
        <v>396721.57</v>
      </c>
      <c r="L4234" s="79">
        <f>+IF(ISNUMBER(DATA!O2483),DATA!O2483,"n/a")</f>
        <v>0.144617</v>
      </c>
      <c r="M4234" s="68"/>
      <c r="N4234" s="68"/>
      <c r="O4234" s="68"/>
      <c r="P4234" s="68"/>
      <c r="Q4234" s="68"/>
      <c r="S4234" s="72"/>
      <c r="U4234" s="72"/>
      <c r="W4234" s="72"/>
      <c r="Y4234" s="72"/>
    </row>
    <row r="4235" spans="1:25" s="71" customFormat="1" x14ac:dyDescent="0.2">
      <c r="A4235" s="68" t="s">
        <v>20</v>
      </c>
      <c r="B4235" s="68" t="s">
        <v>24</v>
      </c>
      <c r="C4235" s="68" t="s">
        <v>0</v>
      </c>
      <c r="D4235" s="68" t="s">
        <v>324</v>
      </c>
      <c r="E4235" s="78">
        <f>+IF(ISNUMBER(DATA!H2484),DATA!H2484,"n/a")</f>
        <v>13719.82</v>
      </c>
      <c r="F4235" s="79">
        <f>+IF(ISNUMBER(DATA!I2484),DATA!I2484,"n/a")</f>
        <v>-7.8199000000000005E-2</v>
      </c>
      <c r="G4235" s="78">
        <f>+IF(ISNUMBER(DATA!J2484),DATA!J2484,"n/a")</f>
        <v>52883.32</v>
      </c>
      <c r="H4235" s="79">
        <f>+IF(ISNUMBER(DATA!K2484),DATA!K2484,"n/a")</f>
        <v>0.21684600000000001</v>
      </c>
      <c r="I4235" s="78">
        <f>+IF(ISNUMBER(DATA!L2484),DATA!L2484,"n/a")</f>
        <v>116776.04</v>
      </c>
      <c r="J4235" s="79">
        <f>+IF(ISNUMBER(DATA!M2484),DATA!M2484,"n/a")</f>
        <v>0.271374</v>
      </c>
      <c r="K4235" s="78">
        <f>+IF(ISNUMBER(DATA!N2484),DATA!N2484,"n/a")</f>
        <v>257440.3</v>
      </c>
      <c r="L4235" s="79">
        <f>+IF(ISNUMBER(DATA!O2484),DATA!O2484,"n/a")</f>
        <v>0.27185199999999998</v>
      </c>
      <c r="M4235" s="68"/>
      <c r="N4235" s="68"/>
      <c r="O4235" s="68"/>
      <c r="P4235" s="68"/>
      <c r="Q4235" s="68"/>
      <c r="S4235" s="72"/>
      <c r="U4235" s="72"/>
      <c r="W4235" s="72"/>
      <c r="Y4235" s="72"/>
    </row>
    <row r="4236" spans="1:25" s="71" customFormat="1" x14ac:dyDescent="0.2">
      <c r="A4236" s="68" t="s">
        <v>20</v>
      </c>
      <c r="B4236" s="68" t="s">
        <v>24</v>
      </c>
      <c r="C4236" s="68" t="s">
        <v>0</v>
      </c>
      <c r="D4236" s="68" t="s">
        <v>325</v>
      </c>
      <c r="E4236" s="78">
        <f>+IF(ISNUMBER(DATA!H2485),DATA!H2485,"n/a")</f>
        <v>32731.439999999999</v>
      </c>
      <c r="F4236" s="79">
        <f>+IF(ISNUMBER(DATA!I2485),DATA!I2485,"n/a")</f>
        <v>0.144728</v>
      </c>
      <c r="G4236" s="78">
        <f>+IF(ISNUMBER(DATA!J2485),DATA!J2485,"n/a")</f>
        <v>95165.91</v>
      </c>
      <c r="H4236" s="79">
        <f>+IF(ISNUMBER(DATA!K2485),DATA!K2485,"n/a")</f>
        <v>0.10779900000000001</v>
      </c>
      <c r="I4236" s="78">
        <f>+IF(ISNUMBER(DATA!L2485),DATA!L2485,"n/a")</f>
        <v>211953.48</v>
      </c>
      <c r="J4236" s="79">
        <f>+IF(ISNUMBER(DATA!M2485),DATA!M2485,"n/a")</f>
        <v>0.15559600000000001</v>
      </c>
      <c r="K4236" s="78">
        <f>+IF(ISNUMBER(DATA!N2485),DATA!N2485,"n/a")</f>
        <v>462719.49</v>
      </c>
      <c r="L4236" s="79">
        <f>+IF(ISNUMBER(DATA!O2485),DATA!O2485,"n/a")</f>
        <v>7.7997999999999998E-2</v>
      </c>
      <c r="M4236" s="68"/>
      <c r="N4236" s="68"/>
      <c r="O4236" s="68"/>
      <c r="P4236" s="68"/>
      <c r="Q4236" s="68"/>
      <c r="S4236" s="72"/>
      <c r="U4236" s="72"/>
      <c r="W4236" s="72"/>
      <c r="Y4236" s="72"/>
    </row>
    <row r="4237" spans="1:25" s="71" customFormat="1" x14ac:dyDescent="0.2">
      <c r="A4237" s="68" t="s">
        <v>20</v>
      </c>
      <c r="B4237" s="68" t="s">
        <v>24</v>
      </c>
      <c r="C4237" s="68" t="s">
        <v>0</v>
      </c>
      <c r="D4237" s="68" t="s">
        <v>351</v>
      </c>
      <c r="E4237" s="78">
        <f>+IF(ISNUMBER(DATA!H2486),DATA!H2486,"n/a")</f>
        <v>5129.24</v>
      </c>
      <c r="F4237" s="79">
        <f>+IF(ISNUMBER(DATA!I2486),DATA!I2486,"n/a")</f>
        <v>-0.10054200000000001</v>
      </c>
      <c r="G4237" s="78">
        <f>+IF(ISNUMBER(DATA!J2486),DATA!J2486,"n/a")</f>
        <v>16891.830000000002</v>
      </c>
      <c r="H4237" s="79">
        <f>+IF(ISNUMBER(DATA!K2486),DATA!K2486,"n/a")</f>
        <v>-0.26963100000000001</v>
      </c>
      <c r="I4237" s="78">
        <f>+IF(ISNUMBER(DATA!L2486),DATA!L2486,"n/a")</f>
        <v>39502.29</v>
      </c>
      <c r="J4237" s="79">
        <f>+IF(ISNUMBER(DATA!M2486),DATA!M2486,"n/a")</f>
        <v>-0.260189</v>
      </c>
      <c r="K4237" s="78">
        <f>+IF(ISNUMBER(DATA!N2486),DATA!N2486,"n/a")</f>
        <v>89658.69</v>
      </c>
      <c r="L4237" s="79">
        <f>+IF(ISNUMBER(DATA!O2486),DATA!O2486,"n/a")</f>
        <v>-0.18799399999999999</v>
      </c>
      <c r="M4237" s="68"/>
      <c r="N4237" s="68"/>
      <c r="O4237" s="68"/>
      <c r="P4237" s="68"/>
      <c r="Q4237" s="68"/>
      <c r="S4237" s="72"/>
      <c r="U4237" s="72"/>
      <c r="W4237" s="72"/>
      <c r="Y4237" s="72"/>
    </row>
    <row r="4238" spans="1:25" s="71" customFormat="1" x14ac:dyDescent="0.2">
      <c r="A4238" s="68" t="s">
        <v>20</v>
      </c>
      <c r="B4238" s="68" t="s">
        <v>24</v>
      </c>
      <c r="C4238" s="68" t="s">
        <v>0</v>
      </c>
      <c r="D4238" s="68" t="s">
        <v>352</v>
      </c>
      <c r="E4238" s="78">
        <f>+IF(ISNUMBER(DATA!H2487),DATA!H2487,"n/a")</f>
        <v>9091.58</v>
      </c>
      <c r="F4238" s="79">
        <f>+IF(ISNUMBER(DATA!I2487),DATA!I2487,"n/a")</f>
        <v>0.10319300000000001</v>
      </c>
      <c r="G4238" s="78">
        <f>+IF(ISNUMBER(DATA!J2487),DATA!J2487,"n/a")</f>
        <v>31055.11</v>
      </c>
      <c r="H4238" s="79">
        <f>+IF(ISNUMBER(DATA!K2487),DATA!K2487,"n/a")</f>
        <v>0.101163</v>
      </c>
      <c r="I4238" s="78">
        <f>+IF(ISNUMBER(DATA!L2487),DATA!L2487,"n/a")</f>
        <v>69654.460000000006</v>
      </c>
      <c r="J4238" s="79">
        <f>+IF(ISNUMBER(DATA!M2487),DATA!M2487,"n/a")</f>
        <v>0.16076599999999999</v>
      </c>
      <c r="K4238" s="78">
        <f>+IF(ISNUMBER(DATA!N2487),DATA!N2487,"n/a")</f>
        <v>142908.12</v>
      </c>
      <c r="L4238" s="79">
        <f>+IF(ISNUMBER(DATA!O2487),DATA!O2487,"n/a")</f>
        <v>0.12998000000000001</v>
      </c>
      <c r="M4238" s="68"/>
      <c r="N4238" s="68"/>
      <c r="O4238" s="68"/>
      <c r="P4238" s="68"/>
      <c r="Q4238" s="68"/>
      <c r="S4238" s="72"/>
      <c r="U4238" s="72"/>
      <c r="W4238" s="72"/>
      <c r="Y4238" s="72"/>
    </row>
    <row r="4239" spans="1:25" x14ac:dyDescent="0.2">
      <c r="E4239" s="102"/>
      <c r="F4239" s="104"/>
      <c r="G4239" s="102"/>
      <c r="H4239" s="104"/>
      <c r="I4239" s="102"/>
      <c r="J4239" s="104"/>
      <c r="K4239" s="102"/>
      <c r="L4239" s="104"/>
    </row>
    <row r="4240" spans="1:25" s="71" customFormat="1" x14ac:dyDescent="0.2">
      <c r="A4240" s="68" t="s">
        <v>20</v>
      </c>
      <c r="B4240" s="68" t="s">
        <v>24</v>
      </c>
      <c r="C4240" s="68" t="s">
        <v>9</v>
      </c>
      <c r="D4240" s="68" t="s">
        <v>278</v>
      </c>
      <c r="E4240" s="88">
        <f>+IF(ISNUMBER(DATA!H2497),DATA!H2497,"n/a")</f>
        <v>1025.79</v>
      </c>
      <c r="F4240" s="79">
        <f>+IF(ISNUMBER(DATA!I2497),DATA!I2497,"n/a")</f>
        <v>-6.4452999999999996E-2</v>
      </c>
      <c r="G4240" s="88">
        <f>+IF(ISNUMBER(DATA!J2497),DATA!J2497,"n/a")</f>
        <v>3870.21</v>
      </c>
      <c r="H4240" s="79">
        <f>+IF(ISNUMBER(DATA!K2497),DATA!K2497,"n/a")</f>
        <v>1.1431E-2</v>
      </c>
      <c r="I4240" s="88">
        <f>+IF(ISNUMBER(DATA!L2497),DATA!L2497,"n/a")</f>
        <v>9063.7099999999991</v>
      </c>
      <c r="J4240" s="79">
        <f>+IF(ISNUMBER(DATA!M2497),DATA!M2497,"n/a")</f>
        <v>4.7029000000000001E-2</v>
      </c>
      <c r="K4240" s="88">
        <f>+IF(ISNUMBER(DATA!N2497),DATA!N2497,"n/a")</f>
        <v>19692.5</v>
      </c>
      <c r="L4240" s="79">
        <f>+IF(ISNUMBER(DATA!O2497),DATA!O2497,"n/a")</f>
        <v>0.11908199999999999</v>
      </c>
      <c r="M4240" s="68"/>
      <c r="N4240" s="68"/>
      <c r="O4240" s="68"/>
      <c r="P4240" s="68"/>
      <c r="Q4240" s="68"/>
      <c r="S4240" s="72"/>
      <c r="U4240" s="72"/>
      <c r="W4240" s="72"/>
      <c r="Y4240" s="72"/>
    </row>
    <row r="4241" spans="1:25" s="71" customFormat="1" x14ac:dyDescent="0.2">
      <c r="A4241" s="68" t="s">
        <v>20</v>
      </c>
      <c r="B4241" s="68" t="s">
        <v>24</v>
      </c>
      <c r="C4241" s="68" t="s">
        <v>9</v>
      </c>
      <c r="D4241" s="68" t="s">
        <v>279</v>
      </c>
      <c r="E4241" s="88">
        <f>+IF(ISNUMBER(DATA!H2498),DATA!H2498,"n/a")</f>
        <v>2081.9</v>
      </c>
      <c r="F4241" s="79">
        <f>+IF(ISNUMBER(DATA!I2498),DATA!I2498,"n/a")</f>
        <v>1.1756000000000001E-2</v>
      </c>
      <c r="G4241" s="88">
        <f>+IF(ISNUMBER(DATA!J2498),DATA!J2498,"n/a")</f>
        <v>6230.67</v>
      </c>
      <c r="H4241" s="79">
        <f>+IF(ISNUMBER(DATA!K2498),DATA!K2498,"n/a")</f>
        <v>1.3204E-2</v>
      </c>
      <c r="I4241" s="88">
        <f>+IF(ISNUMBER(DATA!L2498),DATA!L2498,"n/a")</f>
        <v>13771.12</v>
      </c>
      <c r="J4241" s="79">
        <f>+IF(ISNUMBER(DATA!M2498),DATA!M2498,"n/a")</f>
        <v>2.3227000000000001E-2</v>
      </c>
      <c r="K4241" s="88">
        <f>+IF(ISNUMBER(DATA!N2498),DATA!N2498,"n/a")</f>
        <v>32364.93</v>
      </c>
      <c r="L4241" s="79">
        <f>+IF(ISNUMBER(DATA!O2498),DATA!O2498,"n/a")</f>
        <v>6.7360000000000003E-2</v>
      </c>
      <c r="M4241" s="68"/>
      <c r="N4241" s="68"/>
      <c r="O4241" s="68"/>
      <c r="P4241" s="68"/>
      <c r="Q4241" s="68"/>
      <c r="S4241" s="72"/>
      <c r="U4241" s="72"/>
      <c r="W4241" s="72"/>
      <c r="Y4241" s="72"/>
    </row>
    <row r="4242" spans="1:25" s="71" customFormat="1" x14ac:dyDescent="0.2">
      <c r="A4242" s="68" t="s">
        <v>20</v>
      </c>
      <c r="B4242" s="68" t="s">
        <v>24</v>
      </c>
      <c r="C4242" s="68" t="s">
        <v>9</v>
      </c>
      <c r="D4242" s="68" t="s">
        <v>280</v>
      </c>
      <c r="E4242" s="88">
        <f>+IF(ISNUMBER(DATA!H2499),DATA!H2499,"n/a")</f>
        <v>10941.94</v>
      </c>
      <c r="F4242" s="79">
        <f>+IF(ISNUMBER(DATA!I2499),DATA!I2499,"n/a")</f>
        <v>0.99925799999999998</v>
      </c>
      <c r="G4242" s="88">
        <f>+IF(ISNUMBER(DATA!J2499),DATA!J2499,"n/a")</f>
        <v>36053.910000000003</v>
      </c>
      <c r="H4242" s="79">
        <f>+IF(ISNUMBER(DATA!K2499),DATA!K2499,"n/a")</f>
        <v>1.060792</v>
      </c>
      <c r="I4242" s="88">
        <f>+IF(ISNUMBER(DATA!L2499),DATA!L2499,"n/a")</f>
        <v>80484.42</v>
      </c>
      <c r="J4242" s="79">
        <f>+IF(ISNUMBER(DATA!M2499),DATA!M2499,"n/a")</f>
        <v>1.0219400000000001</v>
      </c>
      <c r="K4242" s="88">
        <f>+IF(ISNUMBER(DATA!N2499),DATA!N2499,"n/a")</f>
        <v>143527.32999999999</v>
      </c>
      <c r="L4242" s="79">
        <f>+IF(ISNUMBER(DATA!O2499),DATA!O2499,"n/a")</f>
        <v>0.724796</v>
      </c>
      <c r="M4242" s="68"/>
      <c r="N4242" s="68"/>
      <c r="O4242" s="68"/>
      <c r="P4242" s="68"/>
      <c r="Q4242" s="68"/>
      <c r="S4242" s="72"/>
      <c r="U4242" s="72"/>
      <c r="W4242" s="72"/>
      <c r="Y4242" s="72"/>
    </row>
    <row r="4243" spans="1:25" s="71" customFormat="1" x14ac:dyDescent="0.2">
      <c r="A4243" s="68" t="s">
        <v>20</v>
      </c>
      <c r="B4243" s="68" t="s">
        <v>24</v>
      </c>
      <c r="C4243" s="68" t="s">
        <v>9</v>
      </c>
      <c r="D4243" s="68" t="s">
        <v>281</v>
      </c>
      <c r="E4243" s="88">
        <f>+IF(ISNUMBER(DATA!H2500),DATA!H2500,"n/a")</f>
        <v>1034.03</v>
      </c>
      <c r="F4243" s="79">
        <f>+IF(ISNUMBER(DATA!I2500),DATA!I2500,"n/a")</f>
        <v>0.121751</v>
      </c>
      <c r="G4243" s="88">
        <f>+IF(ISNUMBER(DATA!J2500),DATA!J2500,"n/a")</f>
        <v>3080.8</v>
      </c>
      <c r="H4243" s="79">
        <f>+IF(ISNUMBER(DATA!K2500),DATA!K2500,"n/a")</f>
        <v>7.3654999999999998E-2</v>
      </c>
      <c r="I4243" s="88">
        <f>+IF(ISNUMBER(DATA!L2500),DATA!L2500,"n/a")</f>
        <v>7049.16</v>
      </c>
      <c r="J4243" s="79">
        <f>+IF(ISNUMBER(DATA!M2500),DATA!M2500,"n/a")</f>
        <v>9.6282000000000006E-2</v>
      </c>
      <c r="K4243" s="88">
        <f>+IF(ISNUMBER(DATA!N2500),DATA!N2500,"n/a")</f>
        <v>15502.73</v>
      </c>
      <c r="L4243" s="79">
        <f>+IF(ISNUMBER(DATA!O2500),DATA!O2500,"n/a")</f>
        <v>-5.2719999999999998E-3</v>
      </c>
      <c r="M4243" s="68"/>
      <c r="N4243" s="68"/>
      <c r="O4243" s="68"/>
      <c r="P4243" s="68"/>
      <c r="Q4243" s="68"/>
      <c r="S4243" s="72"/>
      <c r="U4243" s="72"/>
      <c r="W4243" s="72"/>
      <c r="Y4243" s="72"/>
    </row>
    <row r="4244" spans="1:25" s="71" customFormat="1" x14ac:dyDescent="0.2">
      <c r="A4244" s="68" t="s">
        <v>20</v>
      </c>
      <c r="B4244" s="68" t="s">
        <v>24</v>
      </c>
      <c r="C4244" s="68" t="s">
        <v>9</v>
      </c>
      <c r="D4244" s="68" t="s">
        <v>282</v>
      </c>
      <c r="E4244" s="88">
        <f>+IF(ISNUMBER(DATA!H2501),DATA!H2501,"n/a")</f>
        <v>5291.15</v>
      </c>
      <c r="F4244" s="79">
        <f>+IF(ISNUMBER(DATA!I2501),DATA!I2501,"n/a")</f>
        <v>0.34930499999999998</v>
      </c>
      <c r="G4244" s="88">
        <f>+IF(ISNUMBER(DATA!J2501),DATA!J2501,"n/a")</f>
        <v>18533.05</v>
      </c>
      <c r="H4244" s="79">
        <f>+IF(ISNUMBER(DATA!K2501),DATA!K2501,"n/a")</f>
        <v>0.31711299999999998</v>
      </c>
      <c r="I4244" s="88">
        <f>+IF(ISNUMBER(DATA!L2501),DATA!L2501,"n/a")</f>
        <v>42062.78</v>
      </c>
      <c r="J4244" s="79">
        <f>+IF(ISNUMBER(DATA!M2501),DATA!M2501,"n/a")</f>
        <v>0.285638</v>
      </c>
      <c r="K4244" s="88">
        <f>+IF(ISNUMBER(DATA!N2501),DATA!N2501,"n/a")</f>
        <v>81270.81</v>
      </c>
      <c r="L4244" s="79">
        <f>+IF(ISNUMBER(DATA!O2501),DATA!O2501,"n/a")</f>
        <v>0.28764600000000001</v>
      </c>
      <c r="M4244" s="68"/>
      <c r="N4244" s="68"/>
      <c r="O4244" s="68"/>
      <c r="P4244" s="68"/>
      <c r="Q4244" s="68"/>
      <c r="S4244" s="72"/>
      <c r="U4244" s="72"/>
      <c r="W4244" s="72"/>
      <c r="Y4244" s="72"/>
    </row>
    <row r="4245" spans="1:25" s="71" customFormat="1" x14ac:dyDescent="0.2">
      <c r="A4245" s="68" t="s">
        <v>20</v>
      </c>
      <c r="B4245" s="68" t="s">
        <v>24</v>
      </c>
      <c r="C4245" s="68" t="s">
        <v>9</v>
      </c>
      <c r="D4245" s="68" t="s">
        <v>283</v>
      </c>
      <c r="E4245" s="88">
        <f>+IF(ISNUMBER(DATA!H2502),DATA!H2502,"n/a")</f>
        <v>12476.28</v>
      </c>
      <c r="F4245" s="79">
        <f>+IF(ISNUMBER(DATA!I2502),DATA!I2502,"n/a")</f>
        <v>3.9603139999999999</v>
      </c>
      <c r="G4245" s="88">
        <f>+IF(ISNUMBER(DATA!J2502),DATA!J2502,"n/a")</f>
        <v>40808.980000000003</v>
      </c>
      <c r="H4245" s="79">
        <f>+IF(ISNUMBER(DATA!K2502),DATA!K2502,"n/a")</f>
        <v>3.5492270000000001</v>
      </c>
      <c r="I4245" s="88">
        <f>+IF(ISNUMBER(DATA!L2502),DATA!L2502,"n/a")</f>
        <v>89608.73</v>
      </c>
      <c r="J4245" s="79">
        <f>+IF(ISNUMBER(DATA!M2502),DATA!M2502,"n/a")</f>
        <v>3.268011</v>
      </c>
      <c r="K4245" s="88">
        <f>+IF(ISNUMBER(DATA!N2502),DATA!N2502,"n/a")</f>
        <v>135957.66</v>
      </c>
      <c r="L4245" s="79">
        <f>+IF(ISNUMBER(DATA!O2502),DATA!O2502,"n/a")</f>
        <v>2.2128040000000002</v>
      </c>
      <c r="M4245" s="68"/>
      <c r="N4245" s="68"/>
      <c r="O4245" s="68"/>
      <c r="P4245" s="68"/>
      <c r="Q4245" s="68"/>
      <c r="S4245" s="72"/>
      <c r="U4245" s="72"/>
      <c r="W4245" s="72"/>
      <c r="Y4245" s="72"/>
    </row>
    <row r="4246" spans="1:25" s="71" customFormat="1" x14ac:dyDescent="0.2">
      <c r="A4246" s="68" t="s">
        <v>20</v>
      </c>
      <c r="B4246" s="68" t="s">
        <v>24</v>
      </c>
      <c r="C4246" s="68" t="s">
        <v>9</v>
      </c>
      <c r="D4246" s="68" t="s">
        <v>284</v>
      </c>
      <c r="E4246" s="88">
        <f>+IF(ISNUMBER(DATA!H2503),DATA!H2503,"n/a")</f>
        <v>968.52</v>
      </c>
      <c r="F4246" s="79">
        <f>+IF(ISNUMBER(DATA!I2503),DATA!I2503,"n/a")</f>
        <v>3.943E-2</v>
      </c>
      <c r="G4246" s="88">
        <f>+IF(ISNUMBER(DATA!J2503),DATA!J2503,"n/a")</f>
        <v>2905.46</v>
      </c>
      <c r="H4246" s="79">
        <f>+IF(ISNUMBER(DATA!K2503),DATA!K2503,"n/a")</f>
        <v>1.109E-3</v>
      </c>
      <c r="I4246" s="88">
        <f>+IF(ISNUMBER(DATA!L2503),DATA!L2503,"n/a")</f>
        <v>6014.68</v>
      </c>
      <c r="J4246" s="79">
        <f>+IF(ISNUMBER(DATA!M2503),DATA!M2503,"n/a")</f>
        <v>-3.9050000000000001E-3</v>
      </c>
      <c r="K4246" s="88">
        <f>+IF(ISNUMBER(DATA!N2503),DATA!N2503,"n/a")</f>
        <v>13938.06</v>
      </c>
      <c r="L4246" s="79">
        <f>+IF(ISNUMBER(DATA!O2503),DATA!O2503,"n/a")</f>
        <v>0.24437300000000001</v>
      </c>
      <c r="M4246" s="68"/>
      <c r="N4246" s="68"/>
      <c r="O4246" s="68"/>
      <c r="P4246" s="68"/>
      <c r="Q4246" s="68"/>
      <c r="S4246" s="72"/>
      <c r="U4246" s="72"/>
      <c r="W4246" s="72"/>
      <c r="Y4246" s="72"/>
    </row>
    <row r="4247" spans="1:25" s="71" customFormat="1" x14ac:dyDescent="0.2">
      <c r="A4247" s="68" t="s">
        <v>20</v>
      </c>
      <c r="B4247" s="68" t="s">
        <v>24</v>
      </c>
      <c r="C4247" s="68" t="s">
        <v>9</v>
      </c>
      <c r="D4247" s="68" t="s">
        <v>285</v>
      </c>
      <c r="E4247" s="88">
        <f>+IF(ISNUMBER(DATA!H2504),DATA!H2504,"n/a")</f>
        <v>1209.29</v>
      </c>
      <c r="F4247" s="79">
        <f>+IF(ISNUMBER(DATA!I2504),DATA!I2504,"n/a")</f>
        <v>0.54411600000000004</v>
      </c>
      <c r="G4247" s="88">
        <f>+IF(ISNUMBER(DATA!J2504),DATA!J2504,"n/a")</f>
        <v>4477.29</v>
      </c>
      <c r="H4247" s="79">
        <f>+IF(ISNUMBER(DATA!K2504),DATA!K2504,"n/a")</f>
        <v>0.62931999999999999</v>
      </c>
      <c r="I4247" s="88">
        <f>+IF(ISNUMBER(DATA!L2504),DATA!L2504,"n/a")</f>
        <v>10846.12</v>
      </c>
      <c r="J4247" s="79">
        <f>+IF(ISNUMBER(DATA!M2504),DATA!M2504,"n/a")</f>
        <v>0.37200100000000003</v>
      </c>
      <c r="K4247" s="88">
        <f>+IF(ISNUMBER(DATA!N2504),DATA!N2504,"n/a")</f>
        <v>20634.55</v>
      </c>
      <c r="L4247" s="79">
        <f>+IF(ISNUMBER(DATA!O2504),DATA!O2504,"n/a")</f>
        <v>0.236064</v>
      </c>
      <c r="M4247" s="68"/>
      <c r="N4247" s="68"/>
      <c r="O4247" s="68"/>
      <c r="P4247" s="68"/>
      <c r="Q4247" s="68"/>
      <c r="S4247" s="72"/>
      <c r="U4247" s="72"/>
      <c r="W4247" s="72"/>
      <c r="Y4247" s="72"/>
    </row>
    <row r="4248" spans="1:25" s="71" customFormat="1" x14ac:dyDescent="0.2">
      <c r="A4248" s="68" t="s">
        <v>20</v>
      </c>
      <c r="B4248" s="68" t="s">
        <v>24</v>
      </c>
      <c r="C4248" s="68" t="s">
        <v>9</v>
      </c>
      <c r="D4248" s="68" t="s">
        <v>286</v>
      </c>
      <c r="E4248" s="88">
        <f>+IF(ISNUMBER(DATA!H2505),DATA!H2505,"n/a")</f>
        <v>748.85</v>
      </c>
      <c r="F4248" s="79">
        <f>+IF(ISNUMBER(DATA!I2505),DATA!I2505,"n/a")</f>
        <v>-0.36777100000000001</v>
      </c>
      <c r="G4248" s="88">
        <f>+IF(ISNUMBER(DATA!J2505),DATA!J2505,"n/a")</f>
        <v>2576.89</v>
      </c>
      <c r="H4248" s="79">
        <f>+IF(ISNUMBER(DATA!K2505),DATA!K2505,"n/a")</f>
        <v>-0.38845499999999999</v>
      </c>
      <c r="I4248" s="88">
        <f>+IF(ISNUMBER(DATA!L2505),DATA!L2505,"n/a")</f>
        <v>6014.84</v>
      </c>
      <c r="J4248" s="79">
        <f>+IF(ISNUMBER(DATA!M2505),DATA!M2505,"n/a")</f>
        <v>-0.38450299999999998</v>
      </c>
      <c r="K4248" s="88">
        <f>+IF(ISNUMBER(DATA!N2505),DATA!N2505,"n/a")</f>
        <v>14061.33</v>
      </c>
      <c r="L4248" s="79">
        <f>+IF(ISNUMBER(DATA!O2505),DATA!O2505,"n/a")</f>
        <v>-0.32268999999999998</v>
      </c>
      <c r="M4248" s="68"/>
      <c r="N4248" s="68"/>
      <c r="O4248" s="68"/>
      <c r="P4248" s="68"/>
      <c r="Q4248" s="68"/>
      <c r="S4248" s="72"/>
      <c r="U4248" s="72"/>
      <c r="W4248" s="72"/>
      <c r="Y4248" s="72"/>
    </row>
    <row r="4249" spans="1:25" s="71" customFormat="1" x14ac:dyDescent="0.2">
      <c r="A4249" s="68" t="s">
        <v>20</v>
      </c>
      <c r="B4249" s="68" t="s">
        <v>24</v>
      </c>
      <c r="C4249" s="68" t="s">
        <v>9</v>
      </c>
      <c r="D4249" s="68" t="s">
        <v>287</v>
      </c>
      <c r="E4249" s="88">
        <f>+IF(ISNUMBER(DATA!H2506),DATA!H2506,"n/a")</f>
        <v>1138</v>
      </c>
      <c r="F4249" s="79">
        <f>+IF(ISNUMBER(DATA!I2506),DATA!I2506,"n/a")</f>
        <v>-4.8797E-2</v>
      </c>
      <c r="G4249" s="88">
        <f>+IF(ISNUMBER(DATA!J2506),DATA!J2506,"n/a")</f>
        <v>3785.55</v>
      </c>
      <c r="H4249" s="79">
        <f>+IF(ISNUMBER(DATA!K2506),DATA!K2506,"n/a")</f>
        <v>2.4764000000000001E-2</v>
      </c>
      <c r="I4249" s="88">
        <f>+IF(ISNUMBER(DATA!L2506),DATA!L2506,"n/a")</f>
        <v>8113.2</v>
      </c>
      <c r="J4249" s="79">
        <f>+IF(ISNUMBER(DATA!M2506),DATA!M2506,"n/a")</f>
        <v>3.8584E-2</v>
      </c>
      <c r="K4249" s="88">
        <f>+IF(ISNUMBER(DATA!N2506),DATA!N2506,"n/a")</f>
        <v>18266.39</v>
      </c>
      <c r="L4249" s="79">
        <f>+IF(ISNUMBER(DATA!O2506),DATA!O2506,"n/a")</f>
        <v>0.36596499999999998</v>
      </c>
      <c r="M4249" s="68"/>
      <c r="N4249" s="68"/>
      <c r="O4249" s="68"/>
      <c r="P4249" s="68"/>
      <c r="Q4249" s="68"/>
      <c r="S4249" s="72"/>
      <c r="U4249" s="72"/>
      <c r="W4249" s="72"/>
      <c r="Y4249" s="72"/>
    </row>
    <row r="4250" spans="1:25" s="71" customFormat="1" x14ac:dyDescent="0.2">
      <c r="A4250" s="68" t="s">
        <v>20</v>
      </c>
      <c r="B4250" s="68" t="s">
        <v>24</v>
      </c>
      <c r="C4250" s="68" t="s">
        <v>9</v>
      </c>
      <c r="D4250" s="68" t="s">
        <v>288</v>
      </c>
      <c r="E4250" s="88">
        <f>+IF(ISNUMBER(DATA!H2507),DATA!H2507,"n/a")</f>
        <v>1190.04</v>
      </c>
      <c r="F4250" s="79">
        <f>+IF(ISNUMBER(DATA!I2507),DATA!I2507,"n/a")</f>
        <v>-1.2226000000000001E-2</v>
      </c>
      <c r="G4250" s="88">
        <f>+IF(ISNUMBER(DATA!J2507),DATA!J2507,"n/a")</f>
        <v>3847.64</v>
      </c>
      <c r="H4250" s="79">
        <f>+IF(ISNUMBER(DATA!K2507),DATA!K2507,"n/a")</f>
        <v>-0.135709</v>
      </c>
      <c r="I4250" s="88">
        <f>+IF(ISNUMBER(DATA!L2507),DATA!L2507,"n/a")</f>
        <v>8475.93</v>
      </c>
      <c r="J4250" s="79">
        <f>+IF(ISNUMBER(DATA!M2507),DATA!M2507,"n/a")</f>
        <v>-0.14324700000000001</v>
      </c>
      <c r="K4250" s="88">
        <f>+IF(ISNUMBER(DATA!N2507),DATA!N2507,"n/a")</f>
        <v>18417.95</v>
      </c>
      <c r="L4250" s="79">
        <f>+IF(ISNUMBER(DATA!O2507),DATA!O2507,"n/a")</f>
        <v>-7.6725000000000002E-2</v>
      </c>
      <c r="M4250" s="68"/>
      <c r="N4250" s="68"/>
      <c r="O4250" s="68"/>
      <c r="P4250" s="68"/>
      <c r="Q4250" s="68"/>
      <c r="S4250" s="72"/>
      <c r="U4250" s="72"/>
      <c r="W4250" s="72"/>
      <c r="Y4250" s="72"/>
    </row>
    <row r="4251" spans="1:25" s="71" customFormat="1" x14ac:dyDescent="0.2">
      <c r="A4251" s="68" t="s">
        <v>20</v>
      </c>
      <c r="B4251" s="68" t="s">
        <v>24</v>
      </c>
      <c r="C4251" s="68" t="s">
        <v>9</v>
      </c>
      <c r="D4251" s="68" t="s">
        <v>289</v>
      </c>
      <c r="E4251" s="88">
        <f>+IF(ISNUMBER(DATA!H2508),DATA!H2508,"n/a")</f>
        <v>1352.12</v>
      </c>
      <c r="F4251" s="79">
        <f>+IF(ISNUMBER(DATA!I2508),DATA!I2508,"n/a")</f>
        <v>0.228296</v>
      </c>
      <c r="G4251" s="88">
        <f>+IF(ISNUMBER(DATA!J2508),DATA!J2508,"n/a")</f>
        <v>4564.58</v>
      </c>
      <c r="H4251" s="79">
        <f>+IF(ISNUMBER(DATA!K2508),DATA!K2508,"n/a")</f>
        <v>0.33823700000000001</v>
      </c>
      <c r="I4251" s="88">
        <f>+IF(ISNUMBER(DATA!L2508),DATA!L2508,"n/a")</f>
        <v>9479.18</v>
      </c>
      <c r="J4251" s="79">
        <f>+IF(ISNUMBER(DATA!M2508),DATA!M2508,"n/a")</f>
        <v>0.30586799999999997</v>
      </c>
      <c r="K4251" s="88">
        <f>+IF(ISNUMBER(DATA!N2508),DATA!N2508,"n/a")</f>
        <v>18660.759999999998</v>
      </c>
      <c r="L4251" s="79">
        <f>+IF(ISNUMBER(DATA!O2508),DATA!O2508,"n/a")</f>
        <v>0.388428</v>
      </c>
      <c r="M4251" s="68"/>
      <c r="N4251" s="68"/>
      <c r="O4251" s="68"/>
      <c r="P4251" s="68"/>
      <c r="Q4251" s="68"/>
      <c r="S4251" s="72"/>
      <c r="U4251" s="72"/>
      <c r="W4251" s="72"/>
      <c r="Y4251" s="72"/>
    </row>
    <row r="4252" spans="1:25" s="71" customFormat="1" x14ac:dyDescent="0.2">
      <c r="A4252" s="68" t="s">
        <v>20</v>
      </c>
      <c r="B4252" s="68" t="s">
        <v>24</v>
      </c>
      <c r="C4252" s="68" t="s">
        <v>9</v>
      </c>
      <c r="D4252" s="68" t="s">
        <v>290</v>
      </c>
      <c r="E4252" s="88">
        <f>+IF(ISNUMBER(DATA!H2509),DATA!H2509,"n/a")</f>
        <v>1693.19</v>
      </c>
      <c r="F4252" s="79">
        <f>+IF(ISNUMBER(DATA!I2509),DATA!I2509,"n/a")</f>
        <v>0.154807</v>
      </c>
      <c r="G4252" s="88">
        <f>+IF(ISNUMBER(DATA!J2509),DATA!J2509,"n/a")</f>
        <v>5566.52</v>
      </c>
      <c r="H4252" s="79">
        <f>+IF(ISNUMBER(DATA!K2509),DATA!K2509,"n/a")</f>
        <v>0.17408199999999999</v>
      </c>
      <c r="I4252" s="88">
        <f>+IF(ISNUMBER(DATA!L2509),DATA!L2509,"n/a")</f>
        <v>13006.19</v>
      </c>
      <c r="J4252" s="79">
        <f>+IF(ISNUMBER(DATA!M2509),DATA!M2509,"n/a")</f>
        <v>0.22572600000000001</v>
      </c>
      <c r="K4252" s="88">
        <f>+IF(ISNUMBER(DATA!N2509),DATA!N2509,"n/a")</f>
        <v>26780.87</v>
      </c>
      <c r="L4252" s="79">
        <f>+IF(ISNUMBER(DATA!O2509),DATA!O2509,"n/a")</f>
        <v>0.24094099999999999</v>
      </c>
      <c r="M4252" s="68"/>
      <c r="N4252" s="68"/>
      <c r="O4252" s="68"/>
      <c r="P4252" s="68"/>
      <c r="Q4252" s="68"/>
      <c r="S4252" s="72"/>
      <c r="U4252" s="72"/>
      <c r="W4252" s="72"/>
      <c r="Y4252" s="72"/>
    </row>
    <row r="4253" spans="1:25" s="71" customFormat="1" x14ac:dyDescent="0.2">
      <c r="A4253" s="68" t="s">
        <v>20</v>
      </c>
      <c r="B4253" s="68" t="s">
        <v>24</v>
      </c>
      <c r="C4253" s="68" t="s">
        <v>9</v>
      </c>
      <c r="D4253" s="68" t="s">
        <v>291</v>
      </c>
      <c r="E4253" s="88">
        <f>+IF(ISNUMBER(DATA!H2510),DATA!H2510,"n/a")</f>
        <v>1543.7</v>
      </c>
      <c r="F4253" s="79">
        <f>+IF(ISNUMBER(DATA!I2510),DATA!I2510,"n/a")</f>
        <v>-0.20149600000000001</v>
      </c>
      <c r="G4253" s="88">
        <f>+IF(ISNUMBER(DATA!J2510),DATA!J2510,"n/a")</f>
        <v>5621.31</v>
      </c>
      <c r="H4253" s="79">
        <f>+IF(ISNUMBER(DATA!K2510),DATA!K2510,"n/a")</f>
        <v>-0.23319999999999999</v>
      </c>
      <c r="I4253" s="88">
        <f>+IF(ISNUMBER(DATA!L2510),DATA!L2510,"n/a")</f>
        <v>13059.58</v>
      </c>
      <c r="J4253" s="79">
        <f>+IF(ISNUMBER(DATA!M2510),DATA!M2510,"n/a")</f>
        <v>-0.22661400000000001</v>
      </c>
      <c r="K4253" s="88">
        <f>+IF(ISNUMBER(DATA!N2510),DATA!N2510,"n/a")</f>
        <v>28173.7</v>
      </c>
      <c r="L4253" s="79">
        <f>+IF(ISNUMBER(DATA!O2510),DATA!O2510,"n/a")</f>
        <v>-0.25363599999999997</v>
      </c>
      <c r="M4253" s="68"/>
      <c r="N4253" s="68"/>
      <c r="O4253" s="68"/>
      <c r="P4253" s="68"/>
      <c r="Q4253" s="68"/>
      <c r="S4253" s="72"/>
      <c r="U4253" s="72"/>
      <c r="W4253" s="72"/>
      <c r="Y4253" s="72"/>
    </row>
    <row r="4254" spans="1:25" s="71" customFormat="1" x14ac:dyDescent="0.2">
      <c r="A4254" s="68" t="s">
        <v>20</v>
      </c>
      <c r="B4254" s="68" t="s">
        <v>24</v>
      </c>
      <c r="C4254" s="68" t="s">
        <v>9</v>
      </c>
      <c r="D4254" s="68" t="s">
        <v>292</v>
      </c>
      <c r="E4254" s="88">
        <f>+IF(ISNUMBER(DATA!H2511),DATA!H2511,"n/a")</f>
        <v>688.95</v>
      </c>
      <c r="F4254" s="79">
        <f>+IF(ISNUMBER(DATA!I2511),DATA!I2511,"n/a")</f>
        <v>-7.6399999999999996E-2</v>
      </c>
      <c r="G4254" s="88">
        <f>+IF(ISNUMBER(DATA!J2511),DATA!J2511,"n/a")</f>
        <v>2985.95</v>
      </c>
      <c r="H4254" s="79">
        <f>+IF(ISNUMBER(DATA!K2511),DATA!K2511,"n/a")</f>
        <v>0.12933500000000001</v>
      </c>
      <c r="I4254" s="88">
        <f>+IF(ISNUMBER(DATA!L2511),DATA!L2511,"n/a")</f>
        <v>7038.26</v>
      </c>
      <c r="J4254" s="79">
        <f>+IF(ISNUMBER(DATA!M2511),DATA!M2511,"n/a")</f>
        <v>9.5506999999999995E-2</v>
      </c>
      <c r="K4254" s="88">
        <f>+IF(ISNUMBER(DATA!N2511),DATA!N2511,"n/a")</f>
        <v>14190.73</v>
      </c>
      <c r="L4254" s="79">
        <f>+IF(ISNUMBER(DATA!O2511),DATA!O2511,"n/a")</f>
        <v>4.5009E-2</v>
      </c>
      <c r="M4254" s="68"/>
      <c r="N4254" s="68"/>
      <c r="O4254" s="68"/>
      <c r="P4254" s="68"/>
      <c r="Q4254" s="68"/>
      <c r="S4254" s="72"/>
      <c r="U4254" s="72"/>
      <c r="W4254" s="72"/>
      <c r="Y4254" s="72"/>
    </row>
    <row r="4255" spans="1:25" s="71" customFormat="1" x14ac:dyDescent="0.2">
      <c r="A4255" s="68" t="s">
        <v>20</v>
      </c>
      <c r="B4255" s="68" t="s">
        <v>24</v>
      </c>
      <c r="C4255" s="68" t="s">
        <v>9</v>
      </c>
      <c r="D4255" s="68" t="s">
        <v>293</v>
      </c>
      <c r="E4255" s="88">
        <f>+IF(ISNUMBER(DATA!H2512),DATA!H2512,"n/a")</f>
        <v>5143.6899999999996</v>
      </c>
      <c r="F4255" s="79">
        <f>+IF(ISNUMBER(DATA!I2512),DATA!I2512,"n/a")</f>
        <v>0.92369500000000004</v>
      </c>
      <c r="G4255" s="88">
        <f>+IF(ISNUMBER(DATA!J2512),DATA!J2512,"n/a")</f>
        <v>17260.12</v>
      </c>
      <c r="H4255" s="79">
        <f>+IF(ISNUMBER(DATA!K2512),DATA!K2512,"n/a")</f>
        <v>0.90204799999999996</v>
      </c>
      <c r="I4255" s="88">
        <f>+IF(ISNUMBER(DATA!L2512),DATA!L2512,"n/a")</f>
        <v>37705.81</v>
      </c>
      <c r="J4255" s="79">
        <f>+IF(ISNUMBER(DATA!M2512),DATA!M2512,"n/a")</f>
        <v>0.90270700000000004</v>
      </c>
      <c r="K4255" s="88">
        <f>+IF(ISNUMBER(DATA!N2512),DATA!N2512,"n/a")</f>
        <v>67007.839999999997</v>
      </c>
      <c r="L4255" s="79">
        <f>+IF(ISNUMBER(DATA!O2512),DATA!O2512,"n/a")</f>
        <v>0.66290300000000002</v>
      </c>
      <c r="M4255" s="68"/>
      <c r="N4255" s="68"/>
      <c r="O4255" s="68"/>
      <c r="P4255" s="68"/>
      <c r="Q4255" s="68"/>
      <c r="S4255" s="72"/>
      <c r="U4255" s="72"/>
      <c r="W4255" s="72"/>
      <c r="Y4255" s="72"/>
    </row>
    <row r="4256" spans="1:25" s="71" customFormat="1" x14ac:dyDescent="0.2">
      <c r="A4256" s="68" t="s">
        <v>20</v>
      </c>
      <c r="B4256" s="68" t="s">
        <v>24</v>
      </c>
      <c r="C4256" s="68" t="s">
        <v>9</v>
      </c>
      <c r="D4256" s="68" t="s">
        <v>294</v>
      </c>
      <c r="E4256" s="88">
        <f>+IF(ISNUMBER(DATA!H2513),DATA!H2513,"n/a")</f>
        <v>1680.78</v>
      </c>
      <c r="F4256" s="79">
        <f>+IF(ISNUMBER(DATA!I2513),DATA!I2513,"n/a")</f>
        <v>4.2053E-2</v>
      </c>
      <c r="G4256" s="88">
        <f>+IF(ISNUMBER(DATA!J2513),DATA!J2513,"n/a")</f>
        <v>5916.99</v>
      </c>
      <c r="H4256" s="79">
        <f>+IF(ISNUMBER(DATA!K2513),DATA!K2513,"n/a")</f>
        <v>-6.3160000000000004E-3</v>
      </c>
      <c r="I4256" s="88">
        <f>+IF(ISNUMBER(DATA!L2513),DATA!L2513,"n/a")</f>
        <v>13966.57</v>
      </c>
      <c r="J4256" s="79">
        <f>+IF(ISNUMBER(DATA!M2513),DATA!M2513,"n/a")</f>
        <v>2.4518000000000002E-2</v>
      </c>
      <c r="K4256" s="88">
        <f>+IF(ISNUMBER(DATA!N2513),DATA!N2513,"n/a")</f>
        <v>30576.13</v>
      </c>
      <c r="L4256" s="79">
        <f>+IF(ISNUMBER(DATA!O2513),DATA!O2513,"n/a")</f>
        <v>6.9139000000000006E-2</v>
      </c>
      <c r="M4256" s="68"/>
      <c r="N4256" s="68"/>
      <c r="O4256" s="68"/>
      <c r="P4256" s="68"/>
      <c r="Q4256" s="68"/>
      <c r="S4256" s="72"/>
      <c r="U4256" s="72"/>
      <c r="W4256" s="72"/>
      <c r="Y4256" s="72"/>
    </row>
    <row r="4257" spans="1:25" s="71" customFormat="1" x14ac:dyDescent="0.2">
      <c r="A4257" s="68" t="s">
        <v>20</v>
      </c>
      <c r="B4257" s="68" t="s">
        <v>24</v>
      </c>
      <c r="C4257" s="68" t="s">
        <v>9</v>
      </c>
      <c r="D4257" s="68" t="s">
        <v>295</v>
      </c>
      <c r="E4257" s="88">
        <f>+IF(ISNUMBER(DATA!H2514),DATA!H2514,"n/a")</f>
        <v>1764.9</v>
      </c>
      <c r="F4257" s="79">
        <f>+IF(ISNUMBER(DATA!I2514),DATA!I2514,"n/a")</f>
        <v>0.19394400000000001</v>
      </c>
      <c r="G4257" s="88">
        <f>+IF(ISNUMBER(DATA!J2514),DATA!J2514,"n/a")</f>
        <v>5814.99</v>
      </c>
      <c r="H4257" s="79">
        <f>+IF(ISNUMBER(DATA!K2514),DATA!K2514,"n/a")</f>
        <v>0.34573500000000001</v>
      </c>
      <c r="I4257" s="88">
        <f>+IF(ISNUMBER(DATA!L2514),DATA!L2514,"n/a")</f>
        <v>11561.1</v>
      </c>
      <c r="J4257" s="79">
        <f>+IF(ISNUMBER(DATA!M2514),DATA!M2514,"n/a")</f>
        <v>0.26316000000000001</v>
      </c>
      <c r="K4257" s="88">
        <f>+IF(ISNUMBER(DATA!N2514),DATA!N2514,"n/a")</f>
        <v>22411.5</v>
      </c>
      <c r="L4257" s="79">
        <f>+IF(ISNUMBER(DATA!O2514),DATA!O2514,"n/a")</f>
        <v>0.220474</v>
      </c>
      <c r="M4257" s="68"/>
      <c r="N4257" s="68"/>
      <c r="O4257" s="68"/>
      <c r="P4257" s="68"/>
      <c r="Q4257" s="68"/>
      <c r="S4257" s="72"/>
      <c r="U4257" s="72"/>
      <c r="W4257" s="72"/>
      <c r="Y4257" s="72"/>
    </row>
    <row r="4258" spans="1:25" s="71" customFormat="1" x14ac:dyDescent="0.2">
      <c r="A4258" s="68" t="s">
        <v>20</v>
      </c>
      <c r="B4258" s="68" t="s">
        <v>24</v>
      </c>
      <c r="C4258" s="68" t="s">
        <v>9</v>
      </c>
      <c r="D4258" s="68" t="s">
        <v>296</v>
      </c>
      <c r="E4258" s="88">
        <f>+IF(ISNUMBER(DATA!H2515),DATA!H2515,"n/a")</f>
        <v>630.79999999999995</v>
      </c>
      <c r="F4258" s="79">
        <f>+IF(ISNUMBER(DATA!I2515),DATA!I2515,"n/a")</f>
        <v>-8.1083000000000002E-2</v>
      </c>
      <c r="G4258" s="88">
        <f>+IF(ISNUMBER(DATA!J2515),DATA!J2515,"n/a")</f>
        <v>3200.57</v>
      </c>
      <c r="H4258" s="79">
        <f>+IF(ISNUMBER(DATA!K2515),DATA!K2515,"n/a")</f>
        <v>0.19905700000000001</v>
      </c>
      <c r="I4258" s="88">
        <f>+IF(ISNUMBER(DATA!L2515),DATA!L2515,"n/a")</f>
        <v>6176.1</v>
      </c>
      <c r="J4258" s="79">
        <f>+IF(ISNUMBER(DATA!M2515),DATA!M2515,"n/a")</f>
        <v>-6.5979999999999997E-3</v>
      </c>
      <c r="K4258" s="88">
        <f>+IF(ISNUMBER(DATA!N2515),DATA!N2515,"n/a")</f>
        <v>12230.03</v>
      </c>
      <c r="L4258" s="79">
        <f>+IF(ISNUMBER(DATA!O2515),DATA!O2515,"n/a")</f>
        <v>-1.4031999999999999E-2</v>
      </c>
      <c r="M4258" s="68"/>
      <c r="N4258" s="68"/>
      <c r="O4258" s="68"/>
      <c r="P4258" s="68"/>
      <c r="Q4258" s="68"/>
      <c r="S4258" s="72"/>
      <c r="U4258" s="72"/>
      <c r="W4258" s="72"/>
      <c r="Y4258" s="72"/>
    </row>
    <row r="4259" spans="1:25" s="71" customFormat="1" x14ac:dyDescent="0.2">
      <c r="A4259" s="68" t="s">
        <v>20</v>
      </c>
      <c r="B4259" s="68" t="s">
        <v>24</v>
      </c>
      <c r="C4259" s="68" t="s">
        <v>9</v>
      </c>
      <c r="D4259" s="68" t="s">
        <v>297</v>
      </c>
      <c r="E4259" s="88">
        <f>+IF(ISNUMBER(DATA!H2516),DATA!H2516,"n/a")</f>
        <v>808.57</v>
      </c>
      <c r="F4259" s="79">
        <f>+IF(ISNUMBER(DATA!I2516),DATA!I2516,"n/a")</f>
        <v>8.7577000000000002E-2</v>
      </c>
      <c r="G4259" s="88">
        <f>+IF(ISNUMBER(DATA!J2516),DATA!J2516,"n/a")</f>
        <v>2376.5500000000002</v>
      </c>
      <c r="H4259" s="79">
        <f>+IF(ISNUMBER(DATA!K2516),DATA!K2516,"n/a")</f>
        <v>3.243E-2</v>
      </c>
      <c r="I4259" s="88">
        <f>+IF(ISNUMBER(DATA!L2516),DATA!L2516,"n/a")</f>
        <v>5273.56</v>
      </c>
      <c r="J4259" s="79">
        <f>+IF(ISNUMBER(DATA!M2516),DATA!M2516,"n/a")</f>
        <v>2.7358E-2</v>
      </c>
      <c r="K4259" s="88">
        <f>+IF(ISNUMBER(DATA!N2516),DATA!N2516,"n/a")</f>
        <v>11710.7</v>
      </c>
      <c r="L4259" s="79">
        <f>+IF(ISNUMBER(DATA!O2516),DATA!O2516,"n/a")</f>
        <v>-7.4260999999999994E-2</v>
      </c>
      <c r="M4259" s="68"/>
      <c r="N4259" s="68"/>
      <c r="O4259" s="68"/>
      <c r="P4259" s="68"/>
      <c r="Q4259" s="68"/>
      <c r="S4259" s="72"/>
      <c r="U4259" s="72"/>
      <c r="W4259" s="72"/>
      <c r="Y4259" s="72"/>
    </row>
    <row r="4260" spans="1:25" s="71" customFormat="1" x14ac:dyDescent="0.2">
      <c r="A4260" s="68" t="s">
        <v>20</v>
      </c>
      <c r="B4260" s="68" t="s">
        <v>24</v>
      </c>
      <c r="C4260" s="68" t="s">
        <v>9</v>
      </c>
      <c r="D4260" s="68" t="s">
        <v>298</v>
      </c>
      <c r="E4260" s="88">
        <f>+IF(ISNUMBER(DATA!H2517),DATA!H2517,"n/a")</f>
        <v>734.12</v>
      </c>
      <c r="F4260" s="79">
        <f>+IF(ISNUMBER(DATA!I2517),DATA!I2517,"n/a")</f>
        <v>0.25137599999999999</v>
      </c>
      <c r="G4260" s="88">
        <f>+IF(ISNUMBER(DATA!J2517),DATA!J2517,"n/a")</f>
        <v>2112.2600000000002</v>
      </c>
      <c r="H4260" s="79">
        <f>+IF(ISNUMBER(DATA!K2517),DATA!K2517,"n/a")</f>
        <v>0.28204600000000002</v>
      </c>
      <c r="I4260" s="88">
        <f>+IF(ISNUMBER(DATA!L2517),DATA!L2517,"n/a")</f>
        <v>4526.41</v>
      </c>
      <c r="J4260" s="79">
        <f>+IF(ISNUMBER(DATA!M2517),DATA!M2517,"n/a")</f>
        <v>0.27162399999999998</v>
      </c>
      <c r="K4260" s="88">
        <f>+IF(ISNUMBER(DATA!N2517),DATA!N2517,"n/a")</f>
        <v>9734.84</v>
      </c>
      <c r="L4260" s="79">
        <f>+IF(ISNUMBER(DATA!O2517),DATA!O2517,"n/a")</f>
        <v>0.205953</v>
      </c>
      <c r="M4260" s="68"/>
      <c r="N4260" s="68"/>
      <c r="O4260" s="68"/>
      <c r="P4260" s="68"/>
      <c r="Q4260" s="68"/>
      <c r="S4260" s="72"/>
      <c r="U4260" s="72"/>
      <c r="W4260" s="72"/>
      <c r="Y4260" s="72"/>
    </row>
    <row r="4261" spans="1:25" s="71" customFormat="1" x14ac:dyDescent="0.2">
      <c r="A4261" s="68" t="s">
        <v>20</v>
      </c>
      <c r="B4261" s="68" t="s">
        <v>24</v>
      </c>
      <c r="C4261" s="68" t="s">
        <v>9</v>
      </c>
      <c r="D4261" s="68" t="s">
        <v>299</v>
      </c>
      <c r="E4261" s="88">
        <f>+IF(ISNUMBER(DATA!H2518),DATA!H2518,"n/a")</f>
        <v>2639.93</v>
      </c>
      <c r="F4261" s="79">
        <f>+IF(ISNUMBER(DATA!I2518),DATA!I2518,"n/a")</f>
        <v>-6.058E-3</v>
      </c>
      <c r="G4261" s="88">
        <f>+IF(ISNUMBER(DATA!J2518),DATA!J2518,"n/a")</f>
        <v>8522.36</v>
      </c>
      <c r="H4261" s="79">
        <f>+IF(ISNUMBER(DATA!K2518),DATA!K2518,"n/a")</f>
        <v>-6.2759999999999996E-2</v>
      </c>
      <c r="I4261" s="88">
        <f>+IF(ISNUMBER(DATA!L2518),DATA!L2518,"n/a")</f>
        <v>19553.45</v>
      </c>
      <c r="J4261" s="79">
        <f>+IF(ISNUMBER(DATA!M2518),DATA!M2518,"n/a")</f>
        <v>-4.8994999999999997E-2</v>
      </c>
      <c r="K4261" s="88">
        <f>+IF(ISNUMBER(DATA!N2518),DATA!N2518,"n/a")</f>
        <v>39260.76</v>
      </c>
      <c r="L4261" s="79">
        <f>+IF(ISNUMBER(DATA!O2518),DATA!O2518,"n/a")</f>
        <v>-0.14314499999999999</v>
      </c>
      <c r="M4261" s="68"/>
      <c r="N4261" s="68"/>
      <c r="O4261" s="68"/>
      <c r="P4261" s="68"/>
      <c r="Q4261" s="68"/>
      <c r="S4261" s="72"/>
      <c r="U4261" s="72"/>
      <c r="W4261" s="72"/>
      <c r="Y4261" s="72"/>
    </row>
    <row r="4262" spans="1:25" s="71" customFormat="1" x14ac:dyDescent="0.2">
      <c r="A4262" s="68" t="s">
        <v>20</v>
      </c>
      <c r="B4262" s="68" t="s">
        <v>24</v>
      </c>
      <c r="C4262" s="68" t="s">
        <v>9</v>
      </c>
      <c r="D4262" s="68" t="s">
        <v>300</v>
      </c>
      <c r="E4262" s="88">
        <f>+IF(ISNUMBER(DATA!H2519),DATA!H2519,"n/a")</f>
        <v>156.54</v>
      </c>
      <c r="F4262" s="79">
        <f>+IF(ISNUMBER(DATA!I2519),DATA!I2519,"n/a")</f>
        <v>-0.17787900000000001</v>
      </c>
      <c r="G4262" s="88">
        <f>+IF(ISNUMBER(DATA!J2519),DATA!J2519,"n/a")</f>
        <v>612.13</v>
      </c>
      <c r="H4262" s="79">
        <f>+IF(ISNUMBER(DATA!K2519),DATA!K2519,"n/a")</f>
        <v>-6.2272000000000001E-2</v>
      </c>
      <c r="I4262" s="88">
        <f>+IF(ISNUMBER(DATA!L2519),DATA!L2519,"n/a")</f>
        <v>1536.37</v>
      </c>
      <c r="J4262" s="79">
        <f>+IF(ISNUMBER(DATA!M2519),DATA!M2519,"n/a")</f>
        <v>0.104627</v>
      </c>
      <c r="K4262" s="88">
        <f>+IF(ISNUMBER(DATA!N2519),DATA!N2519,"n/a")</f>
        <v>3572.53</v>
      </c>
      <c r="L4262" s="79">
        <f>+IF(ISNUMBER(DATA!O2519),DATA!O2519,"n/a")</f>
        <v>0.20604800000000001</v>
      </c>
      <c r="M4262" s="68"/>
      <c r="N4262" s="68"/>
      <c r="O4262" s="68"/>
      <c r="P4262" s="68"/>
      <c r="Q4262" s="68"/>
      <c r="S4262" s="72"/>
      <c r="U4262" s="72"/>
      <c r="W4262" s="72"/>
      <c r="Y4262" s="72"/>
    </row>
    <row r="4263" spans="1:25" s="71" customFormat="1" x14ac:dyDescent="0.2">
      <c r="A4263" s="68" t="s">
        <v>20</v>
      </c>
      <c r="B4263" s="68" t="s">
        <v>24</v>
      </c>
      <c r="C4263" s="68" t="s">
        <v>9</v>
      </c>
      <c r="D4263" s="68" t="s">
        <v>301</v>
      </c>
      <c r="E4263" s="88">
        <f>+IF(ISNUMBER(DATA!H2520),DATA!H2520,"n/a")</f>
        <v>3158.85</v>
      </c>
      <c r="F4263" s="79">
        <f>+IF(ISNUMBER(DATA!I2520),DATA!I2520,"n/a")</f>
        <v>3.2495999999999997E-2</v>
      </c>
      <c r="G4263" s="88">
        <f>+IF(ISNUMBER(DATA!J2520),DATA!J2520,"n/a")</f>
        <v>9619.24</v>
      </c>
      <c r="H4263" s="79">
        <f>+IF(ISNUMBER(DATA!K2520),DATA!K2520,"n/a")</f>
        <v>2.3900000000000001E-2</v>
      </c>
      <c r="I4263" s="88">
        <f>+IF(ISNUMBER(DATA!L2520),DATA!L2520,"n/a")</f>
        <v>21439.95</v>
      </c>
      <c r="J4263" s="79">
        <f>+IF(ISNUMBER(DATA!M2520),DATA!M2520,"n/a")</f>
        <v>4.3615000000000001E-2</v>
      </c>
      <c r="K4263" s="88">
        <f>+IF(ISNUMBER(DATA!N2520),DATA!N2520,"n/a")</f>
        <v>47172</v>
      </c>
      <c r="L4263" s="79">
        <f>+IF(ISNUMBER(DATA!O2520),DATA!O2520,"n/a")</f>
        <v>-4.1674999999999997E-2</v>
      </c>
      <c r="M4263" s="68"/>
      <c r="N4263" s="68"/>
      <c r="O4263" s="68"/>
      <c r="P4263" s="68"/>
      <c r="Q4263" s="68"/>
      <c r="S4263" s="72"/>
      <c r="U4263" s="72"/>
      <c r="W4263" s="72"/>
      <c r="Y4263" s="72"/>
    </row>
    <row r="4264" spans="1:25" s="71" customFormat="1" x14ac:dyDescent="0.2">
      <c r="A4264" s="68" t="s">
        <v>20</v>
      </c>
      <c r="B4264" s="68" t="s">
        <v>24</v>
      </c>
      <c r="C4264" s="68" t="s">
        <v>9</v>
      </c>
      <c r="D4264" s="68" t="s">
        <v>302</v>
      </c>
      <c r="E4264" s="88">
        <f>+IF(ISNUMBER(DATA!H2521),DATA!H2521,"n/a")</f>
        <v>747.29</v>
      </c>
      <c r="F4264" s="79">
        <f>+IF(ISNUMBER(DATA!I2521),DATA!I2521,"n/a")</f>
        <v>0.56467800000000001</v>
      </c>
      <c r="G4264" s="88">
        <f>+IF(ISNUMBER(DATA!J2521),DATA!J2521,"n/a")</f>
        <v>2275.62</v>
      </c>
      <c r="H4264" s="79">
        <f>+IF(ISNUMBER(DATA!K2521),DATA!K2521,"n/a")</f>
        <v>0.243501</v>
      </c>
      <c r="I4264" s="88">
        <f>+IF(ISNUMBER(DATA!L2521),DATA!L2521,"n/a")</f>
        <v>5216.18</v>
      </c>
      <c r="J4264" s="79">
        <f>+IF(ISNUMBER(DATA!M2521),DATA!M2521,"n/a")</f>
        <v>0.19930100000000001</v>
      </c>
      <c r="K4264" s="88">
        <f>+IF(ISNUMBER(DATA!N2521),DATA!N2521,"n/a")</f>
        <v>10981.91</v>
      </c>
      <c r="L4264" s="79">
        <f>+IF(ISNUMBER(DATA!O2521),DATA!O2521,"n/a")</f>
        <v>0.112817</v>
      </c>
      <c r="M4264" s="68"/>
      <c r="N4264" s="68"/>
      <c r="O4264" s="68"/>
      <c r="P4264" s="68"/>
      <c r="Q4264" s="68"/>
      <c r="S4264" s="72"/>
      <c r="U4264" s="72"/>
      <c r="W4264" s="72"/>
      <c r="Y4264" s="72"/>
    </row>
    <row r="4265" spans="1:25" s="71" customFormat="1" x14ac:dyDescent="0.2">
      <c r="A4265" s="68" t="s">
        <v>20</v>
      </c>
      <c r="B4265" s="68" t="s">
        <v>24</v>
      </c>
      <c r="C4265" s="68" t="s">
        <v>9</v>
      </c>
      <c r="D4265" s="68" t="s">
        <v>303</v>
      </c>
      <c r="E4265" s="88">
        <f>+IF(ISNUMBER(DATA!H2522),DATA!H2522,"n/a")</f>
        <v>958.95</v>
      </c>
      <c r="F4265" s="79">
        <f>+IF(ISNUMBER(DATA!I2522),DATA!I2522,"n/a")</f>
        <v>0.41477700000000001</v>
      </c>
      <c r="G4265" s="88">
        <f>+IF(ISNUMBER(DATA!J2522),DATA!J2522,"n/a")</f>
        <v>3200.42</v>
      </c>
      <c r="H4265" s="79">
        <f>+IF(ISNUMBER(DATA!K2522),DATA!K2522,"n/a")</f>
        <v>0.31164799999999998</v>
      </c>
      <c r="I4265" s="88">
        <f>+IF(ISNUMBER(DATA!L2522),DATA!L2522,"n/a")</f>
        <v>7165.88</v>
      </c>
      <c r="J4265" s="79">
        <f>+IF(ISNUMBER(DATA!M2522),DATA!M2522,"n/a")</f>
        <v>0.234209</v>
      </c>
      <c r="K4265" s="88">
        <f>+IF(ISNUMBER(DATA!N2522),DATA!N2522,"n/a")</f>
        <v>14551.79</v>
      </c>
      <c r="L4265" s="79">
        <f>+IF(ISNUMBER(DATA!O2522),DATA!O2522,"n/a")</f>
        <v>0.100284</v>
      </c>
      <c r="M4265" s="68"/>
      <c r="N4265" s="68"/>
      <c r="O4265" s="68"/>
      <c r="P4265" s="68"/>
      <c r="Q4265" s="68"/>
      <c r="S4265" s="72"/>
      <c r="U4265" s="72"/>
      <c r="W4265" s="72"/>
      <c r="Y4265" s="72"/>
    </row>
    <row r="4266" spans="1:25" s="71" customFormat="1" x14ac:dyDescent="0.2">
      <c r="A4266" s="68" t="s">
        <v>20</v>
      </c>
      <c r="B4266" s="68" t="s">
        <v>24</v>
      </c>
      <c r="C4266" s="68" t="s">
        <v>9</v>
      </c>
      <c r="D4266" s="68" t="s">
        <v>304</v>
      </c>
      <c r="E4266" s="88">
        <f>+IF(ISNUMBER(DATA!H2523),DATA!H2523,"n/a")</f>
        <v>463.52</v>
      </c>
      <c r="F4266" s="79">
        <f>+IF(ISNUMBER(DATA!I2523),DATA!I2523,"n/a")</f>
        <v>0.147952</v>
      </c>
      <c r="G4266" s="88">
        <f>+IF(ISNUMBER(DATA!J2523),DATA!J2523,"n/a")</f>
        <v>1410.9</v>
      </c>
      <c r="H4266" s="79">
        <f>+IF(ISNUMBER(DATA!K2523),DATA!K2523,"n/a")</f>
        <v>0.16042300000000001</v>
      </c>
      <c r="I4266" s="88">
        <f>+IF(ISNUMBER(DATA!L2523),DATA!L2523,"n/a")</f>
        <v>3166.54</v>
      </c>
      <c r="J4266" s="79">
        <f>+IF(ISNUMBER(DATA!M2523),DATA!M2523,"n/a")</f>
        <v>0.19262099999999999</v>
      </c>
      <c r="K4266" s="88">
        <f>+IF(ISNUMBER(DATA!N2523),DATA!N2523,"n/a")</f>
        <v>7020.06</v>
      </c>
      <c r="L4266" s="79">
        <f>+IF(ISNUMBER(DATA!O2523),DATA!O2523,"n/a")</f>
        <v>0.17044500000000001</v>
      </c>
      <c r="M4266" s="68"/>
      <c r="N4266" s="68"/>
      <c r="O4266" s="68"/>
      <c r="P4266" s="68"/>
      <c r="Q4266" s="68"/>
      <c r="S4266" s="72"/>
      <c r="U4266" s="72"/>
      <c r="W4266" s="72"/>
      <c r="Y4266" s="72"/>
    </row>
    <row r="4267" spans="1:25" s="71" customFormat="1" x14ac:dyDescent="0.2">
      <c r="A4267" s="68" t="s">
        <v>20</v>
      </c>
      <c r="B4267" s="68" t="s">
        <v>24</v>
      </c>
      <c r="C4267" s="68" t="s">
        <v>9</v>
      </c>
      <c r="D4267" s="68" t="s">
        <v>305</v>
      </c>
      <c r="E4267" s="88">
        <f>+IF(ISNUMBER(DATA!H2524),DATA!H2524,"n/a")</f>
        <v>237.33</v>
      </c>
      <c r="F4267" s="79">
        <f>+IF(ISNUMBER(DATA!I2524),DATA!I2524,"n/a")</f>
        <v>0.64390099999999995</v>
      </c>
      <c r="G4267" s="88">
        <f>+IF(ISNUMBER(DATA!J2524),DATA!J2524,"n/a")</f>
        <v>677.59</v>
      </c>
      <c r="H4267" s="79">
        <f>+IF(ISNUMBER(DATA!K2524),DATA!K2524,"n/a")</f>
        <v>0.41796800000000001</v>
      </c>
      <c r="I4267" s="88">
        <f>+IF(ISNUMBER(DATA!L2524),DATA!L2524,"n/a")</f>
        <v>1575.55</v>
      </c>
      <c r="J4267" s="79">
        <f>+IF(ISNUMBER(DATA!M2524),DATA!M2524,"n/a")</f>
        <v>0.43299599999999999</v>
      </c>
      <c r="K4267" s="88">
        <f>+IF(ISNUMBER(DATA!N2524),DATA!N2524,"n/a")</f>
        <v>3168.2</v>
      </c>
      <c r="L4267" s="79">
        <f>+IF(ISNUMBER(DATA!O2524),DATA!O2524,"n/a")</f>
        <v>0.29892200000000002</v>
      </c>
      <c r="M4267" s="68"/>
      <c r="N4267" s="68"/>
      <c r="O4267" s="68"/>
      <c r="P4267" s="68"/>
      <c r="Q4267" s="68"/>
      <c r="S4267" s="72"/>
      <c r="U4267" s="72"/>
      <c r="W4267" s="72"/>
      <c r="Y4267" s="72"/>
    </row>
    <row r="4268" spans="1:25" s="71" customFormat="1" x14ac:dyDescent="0.2">
      <c r="A4268" s="68" t="s">
        <v>20</v>
      </c>
      <c r="B4268" s="68" t="s">
        <v>24</v>
      </c>
      <c r="C4268" s="68" t="s">
        <v>9</v>
      </c>
      <c r="D4268" s="68" t="s">
        <v>306</v>
      </c>
      <c r="E4268" s="88">
        <f>+IF(ISNUMBER(DATA!H2525),DATA!H2525,"n/a")</f>
        <v>11568.51</v>
      </c>
      <c r="F4268" s="79">
        <f>+IF(ISNUMBER(DATA!I2525),DATA!I2525,"n/a")</f>
        <v>0.26303300000000002</v>
      </c>
      <c r="G4268" s="88">
        <f>+IF(ISNUMBER(DATA!J2525),DATA!J2525,"n/a")</f>
        <v>39132.400000000001</v>
      </c>
      <c r="H4268" s="79">
        <f>+IF(ISNUMBER(DATA!K2525),DATA!K2525,"n/a")</f>
        <v>0.24493000000000001</v>
      </c>
      <c r="I4268" s="88">
        <f>+IF(ISNUMBER(DATA!L2525),DATA!L2525,"n/a")</f>
        <v>90717.14</v>
      </c>
      <c r="J4268" s="79">
        <f>+IF(ISNUMBER(DATA!M2525),DATA!M2525,"n/a")</f>
        <v>0.24826400000000001</v>
      </c>
      <c r="K4268" s="88">
        <f>+IF(ISNUMBER(DATA!N2525),DATA!N2525,"n/a")</f>
        <v>181240.85</v>
      </c>
      <c r="L4268" s="79">
        <f>+IF(ISNUMBER(DATA!O2525),DATA!O2525,"n/a")</f>
        <v>0.14180499999999999</v>
      </c>
      <c r="M4268" s="68"/>
      <c r="N4268" s="68"/>
      <c r="O4268" s="68"/>
      <c r="P4268" s="68"/>
      <c r="Q4268" s="68"/>
      <c r="S4268" s="72"/>
      <c r="U4268" s="72"/>
      <c r="W4268" s="72"/>
      <c r="Y4268" s="72"/>
    </row>
    <row r="4269" spans="1:25" s="71" customFormat="1" x14ac:dyDescent="0.2">
      <c r="A4269" s="68" t="s">
        <v>20</v>
      </c>
      <c r="B4269" s="68" t="s">
        <v>24</v>
      </c>
      <c r="C4269" s="68" t="s">
        <v>9</v>
      </c>
      <c r="D4269" s="68" t="s">
        <v>307</v>
      </c>
      <c r="E4269" s="88">
        <f>+IF(ISNUMBER(DATA!H2526),DATA!H2526,"n/a")</f>
        <v>7876.81</v>
      </c>
      <c r="F4269" s="79">
        <f>+IF(ISNUMBER(DATA!I2526),DATA!I2526,"n/a")</f>
        <v>0.245229</v>
      </c>
      <c r="G4269" s="88">
        <f>+IF(ISNUMBER(DATA!J2526),DATA!J2526,"n/a")</f>
        <v>26719.43</v>
      </c>
      <c r="H4269" s="79">
        <f>+IF(ISNUMBER(DATA!K2526),DATA!K2526,"n/a")</f>
        <v>0.18598500000000001</v>
      </c>
      <c r="I4269" s="88">
        <f>+IF(ISNUMBER(DATA!L2526),DATA!L2526,"n/a")</f>
        <v>58922.68</v>
      </c>
      <c r="J4269" s="79">
        <f>+IF(ISNUMBER(DATA!M2526),DATA!M2526,"n/a")</f>
        <v>0.14835499999999999</v>
      </c>
      <c r="K4269" s="88">
        <f>+IF(ISNUMBER(DATA!N2526),DATA!N2526,"n/a")</f>
        <v>115836.06</v>
      </c>
      <c r="L4269" s="79">
        <f>+IF(ISNUMBER(DATA!O2526),DATA!O2526,"n/a")</f>
        <v>0.16526399999999999</v>
      </c>
      <c r="M4269" s="68"/>
      <c r="N4269" s="68"/>
      <c r="O4269" s="68"/>
      <c r="P4269" s="68"/>
      <c r="Q4269" s="68"/>
      <c r="S4269" s="72"/>
      <c r="U4269" s="72"/>
      <c r="W4269" s="72"/>
      <c r="Y4269" s="72"/>
    </row>
    <row r="4270" spans="1:25" s="71" customFormat="1" x14ac:dyDescent="0.2">
      <c r="A4270" s="68" t="s">
        <v>20</v>
      </c>
      <c r="B4270" s="68" t="s">
        <v>24</v>
      </c>
      <c r="C4270" s="68" t="s">
        <v>9</v>
      </c>
      <c r="D4270" s="68" t="s">
        <v>308</v>
      </c>
      <c r="E4270" s="88">
        <f>+IF(ISNUMBER(DATA!H2527),DATA!H2527,"n/a")</f>
        <v>80.040000000000006</v>
      </c>
      <c r="F4270" s="79">
        <f>+IF(ISNUMBER(DATA!I2527),DATA!I2527,"n/a")</f>
        <v>-0.62980400000000003</v>
      </c>
      <c r="G4270" s="88">
        <f>+IF(ISNUMBER(DATA!J2527),DATA!J2527,"n/a")</f>
        <v>538.57000000000005</v>
      </c>
      <c r="H4270" s="79">
        <f>+IF(ISNUMBER(DATA!K2527),DATA!K2527,"n/a")</f>
        <v>-0.193963</v>
      </c>
      <c r="I4270" s="88">
        <f>+IF(ISNUMBER(DATA!L2527),DATA!L2527,"n/a")</f>
        <v>1148.28</v>
      </c>
      <c r="J4270" s="79">
        <f>+IF(ISNUMBER(DATA!M2527),DATA!M2527,"n/a")</f>
        <v>-0.25766099999999997</v>
      </c>
      <c r="K4270" s="88">
        <f>+IF(ISNUMBER(DATA!N2527),DATA!N2527,"n/a")</f>
        <v>2825.43</v>
      </c>
      <c r="L4270" s="79">
        <f>+IF(ISNUMBER(DATA!O2527),DATA!O2527,"n/a")</f>
        <v>-0.15486</v>
      </c>
      <c r="M4270" s="68"/>
      <c r="N4270" s="68"/>
      <c r="O4270" s="68"/>
      <c r="P4270" s="68"/>
      <c r="Q4270" s="68"/>
      <c r="S4270" s="72"/>
      <c r="U4270" s="72"/>
      <c r="W4270" s="72"/>
      <c r="Y4270" s="72"/>
    </row>
    <row r="4271" spans="1:25" s="71" customFormat="1" x14ac:dyDescent="0.2">
      <c r="A4271" s="68" t="s">
        <v>20</v>
      </c>
      <c r="B4271" s="68" t="s">
        <v>24</v>
      </c>
      <c r="C4271" s="68" t="s">
        <v>9</v>
      </c>
      <c r="D4271" s="68" t="s">
        <v>309</v>
      </c>
      <c r="E4271" s="88">
        <f>+IF(ISNUMBER(DATA!H2528),DATA!H2528,"n/a")</f>
        <v>1495.5</v>
      </c>
      <c r="F4271" s="79">
        <f>+IF(ISNUMBER(DATA!I2528),DATA!I2528,"n/a")</f>
        <v>8.6837999999999999E-2</v>
      </c>
      <c r="G4271" s="88">
        <f>+IF(ISNUMBER(DATA!J2528),DATA!J2528,"n/a")</f>
        <v>4505.08</v>
      </c>
      <c r="H4271" s="79">
        <f>+IF(ISNUMBER(DATA!K2528),DATA!K2528,"n/a")</f>
        <v>4.3795000000000001E-2</v>
      </c>
      <c r="I4271" s="88">
        <f>+IF(ISNUMBER(DATA!L2528),DATA!L2528,"n/a")</f>
        <v>9951.23</v>
      </c>
      <c r="J4271" s="79">
        <f>+IF(ISNUMBER(DATA!M2528),DATA!M2528,"n/a")</f>
        <v>9.4176999999999997E-2</v>
      </c>
      <c r="K4271" s="88">
        <f>+IF(ISNUMBER(DATA!N2528),DATA!N2528,"n/a")</f>
        <v>22078.86</v>
      </c>
      <c r="L4271" s="79">
        <f>+IF(ISNUMBER(DATA!O2528),DATA!O2528,"n/a")</f>
        <v>-2.6112E-2</v>
      </c>
      <c r="M4271" s="68"/>
      <c r="N4271" s="68"/>
      <c r="O4271" s="68"/>
      <c r="P4271" s="68"/>
      <c r="Q4271" s="68"/>
      <c r="S4271" s="72"/>
      <c r="U4271" s="72"/>
      <c r="W4271" s="72"/>
      <c r="Y4271" s="72"/>
    </row>
    <row r="4272" spans="1:25" s="71" customFormat="1" x14ac:dyDescent="0.2">
      <c r="A4272" s="68" t="s">
        <v>20</v>
      </c>
      <c r="B4272" s="68" t="s">
        <v>24</v>
      </c>
      <c r="C4272" s="68" t="s">
        <v>9</v>
      </c>
      <c r="D4272" s="68" t="s">
        <v>310</v>
      </c>
      <c r="E4272" s="88">
        <f>+IF(ISNUMBER(DATA!H2529),DATA!H2529,"n/a")</f>
        <v>624.49</v>
      </c>
      <c r="F4272" s="79">
        <f>+IF(ISNUMBER(DATA!I2529),DATA!I2529,"n/a")</f>
        <v>-0.11501500000000001</v>
      </c>
      <c r="G4272" s="88">
        <f>+IF(ISNUMBER(DATA!J2529),DATA!J2529,"n/a")</f>
        <v>2254.66</v>
      </c>
      <c r="H4272" s="79">
        <f>+IF(ISNUMBER(DATA!K2529),DATA!K2529,"n/a")</f>
        <v>-4.8537999999999998E-2</v>
      </c>
      <c r="I4272" s="88">
        <f>+IF(ISNUMBER(DATA!L2529),DATA!L2529,"n/a")</f>
        <v>5600.91</v>
      </c>
      <c r="J4272" s="79">
        <f>+IF(ISNUMBER(DATA!M2529),DATA!M2529,"n/a")</f>
        <v>-2.3390999999999999E-2</v>
      </c>
      <c r="K4272" s="88">
        <f>+IF(ISNUMBER(DATA!N2529),DATA!N2529,"n/a")</f>
        <v>12567.9</v>
      </c>
      <c r="L4272" s="79">
        <f>+IF(ISNUMBER(DATA!O2529),DATA!O2529,"n/a")</f>
        <v>1.03E-4</v>
      </c>
      <c r="M4272" s="68"/>
      <c r="N4272" s="68"/>
      <c r="O4272" s="68"/>
      <c r="P4272" s="68"/>
      <c r="Q4272" s="68"/>
      <c r="S4272" s="72"/>
      <c r="U4272" s="72"/>
      <c r="W4272" s="72"/>
      <c r="Y4272" s="72"/>
    </row>
    <row r="4273" spans="1:25" s="71" customFormat="1" x14ac:dyDescent="0.2">
      <c r="A4273" s="68" t="s">
        <v>20</v>
      </c>
      <c r="B4273" s="68" t="s">
        <v>24</v>
      </c>
      <c r="C4273" s="68" t="s">
        <v>9</v>
      </c>
      <c r="D4273" s="68" t="s">
        <v>311</v>
      </c>
      <c r="E4273" s="88">
        <f>+IF(ISNUMBER(DATA!H2530),DATA!H2530,"n/a")</f>
        <v>9258.6200000000008</v>
      </c>
      <c r="F4273" s="79">
        <f>+IF(ISNUMBER(DATA!I2530),DATA!I2530,"n/a")</f>
        <v>0.61594800000000005</v>
      </c>
      <c r="G4273" s="88">
        <f>+IF(ISNUMBER(DATA!J2530),DATA!J2530,"n/a")</f>
        <v>29434.2</v>
      </c>
      <c r="H4273" s="79">
        <f>+IF(ISNUMBER(DATA!K2530),DATA!K2530,"n/a")</f>
        <v>0.48261500000000002</v>
      </c>
      <c r="I4273" s="88">
        <f>+IF(ISNUMBER(DATA!L2530),DATA!L2530,"n/a")</f>
        <v>66891.06</v>
      </c>
      <c r="J4273" s="79">
        <f>+IF(ISNUMBER(DATA!M2530),DATA!M2530,"n/a")</f>
        <v>0.44536700000000001</v>
      </c>
      <c r="K4273" s="88">
        <f>+IF(ISNUMBER(DATA!N2530),DATA!N2530,"n/a")</f>
        <v>130177.15</v>
      </c>
      <c r="L4273" s="79">
        <f>+IF(ISNUMBER(DATA!O2530),DATA!O2530,"n/a")</f>
        <v>0.37047400000000003</v>
      </c>
      <c r="M4273" s="68"/>
      <c r="N4273" s="68"/>
      <c r="O4273" s="68"/>
      <c r="P4273" s="68"/>
      <c r="Q4273" s="68"/>
      <c r="S4273" s="72"/>
      <c r="U4273" s="72"/>
      <c r="W4273" s="72"/>
      <c r="Y4273" s="72"/>
    </row>
    <row r="4274" spans="1:25" s="71" customFormat="1" x14ac:dyDescent="0.2">
      <c r="A4274" s="68" t="s">
        <v>20</v>
      </c>
      <c r="B4274" s="68" t="s">
        <v>24</v>
      </c>
      <c r="C4274" s="68" t="s">
        <v>9</v>
      </c>
      <c r="D4274" s="68" t="s">
        <v>312</v>
      </c>
      <c r="E4274" s="88">
        <f>+IF(ISNUMBER(DATA!H2531),DATA!H2531,"n/a")</f>
        <v>1086.6099999999999</v>
      </c>
      <c r="F4274" s="79">
        <f>+IF(ISNUMBER(DATA!I2531),DATA!I2531,"n/a")</f>
        <v>0.220718</v>
      </c>
      <c r="G4274" s="88">
        <f>+IF(ISNUMBER(DATA!J2531),DATA!J2531,"n/a")</f>
        <v>3306.9</v>
      </c>
      <c r="H4274" s="79">
        <f>+IF(ISNUMBER(DATA!K2531),DATA!K2531,"n/a")</f>
        <v>0.14885100000000001</v>
      </c>
      <c r="I4274" s="88">
        <f>+IF(ISNUMBER(DATA!L2531),DATA!L2531,"n/a")</f>
        <v>7619.94</v>
      </c>
      <c r="J4274" s="79">
        <f>+IF(ISNUMBER(DATA!M2531),DATA!M2531,"n/a")</f>
        <v>0.165856</v>
      </c>
      <c r="K4274" s="88">
        <f>+IF(ISNUMBER(DATA!N2531),DATA!N2531,"n/a")</f>
        <v>16440.150000000001</v>
      </c>
      <c r="L4274" s="79">
        <f>+IF(ISNUMBER(DATA!O2531),DATA!O2531,"n/a")</f>
        <v>0.100664</v>
      </c>
      <c r="M4274" s="68"/>
      <c r="N4274" s="68"/>
      <c r="O4274" s="68"/>
      <c r="P4274" s="68"/>
      <c r="Q4274" s="68"/>
      <c r="S4274" s="72"/>
      <c r="U4274" s="72"/>
      <c r="W4274" s="72"/>
      <c r="Y4274" s="72"/>
    </row>
    <row r="4275" spans="1:25" s="71" customFormat="1" x14ac:dyDescent="0.2">
      <c r="A4275" s="68" t="s">
        <v>20</v>
      </c>
      <c r="B4275" s="68" t="s">
        <v>24</v>
      </c>
      <c r="C4275" s="68" t="s">
        <v>9</v>
      </c>
      <c r="D4275" s="68" t="s">
        <v>313</v>
      </c>
      <c r="E4275" s="88">
        <f>+IF(ISNUMBER(DATA!H2532),DATA!H2532,"n/a")</f>
        <v>1448.7</v>
      </c>
      <c r="F4275" s="79">
        <f>+IF(ISNUMBER(DATA!I2532),DATA!I2532,"n/a")</f>
        <v>-0.12759899999999999</v>
      </c>
      <c r="G4275" s="88">
        <f>+IF(ISNUMBER(DATA!J2532),DATA!J2532,"n/a")</f>
        <v>4844.2700000000004</v>
      </c>
      <c r="H4275" s="79">
        <f>+IF(ISNUMBER(DATA!K2532),DATA!K2532,"n/a")</f>
        <v>-4.0504999999999999E-2</v>
      </c>
      <c r="I4275" s="88">
        <f>+IF(ISNUMBER(DATA!L2532),DATA!L2532,"n/a")</f>
        <v>11263.41</v>
      </c>
      <c r="J4275" s="79">
        <f>+IF(ISNUMBER(DATA!M2532),DATA!M2532,"n/a")</f>
        <v>-2.4441000000000001E-2</v>
      </c>
      <c r="K4275" s="88">
        <f>+IF(ISNUMBER(DATA!N2532),DATA!N2532,"n/a")</f>
        <v>25548.62</v>
      </c>
      <c r="L4275" s="79">
        <f>+IF(ISNUMBER(DATA!O2532),DATA!O2532,"n/a")</f>
        <v>2.2453000000000001E-2</v>
      </c>
      <c r="M4275" s="68"/>
      <c r="N4275" s="68"/>
      <c r="O4275" s="68"/>
      <c r="P4275" s="68"/>
      <c r="Q4275" s="68"/>
      <c r="S4275" s="72"/>
      <c r="U4275" s="72"/>
      <c r="W4275" s="72"/>
      <c r="Y4275" s="72"/>
    </row>
    <row r="4276" spans="1:25" s="71" customFormat="1" x14ac:dyDescent="0.2">
      <c r="A4276" s="68" t="s">
        <v>20</v>
      </c>
      <c r="B4276" s="68" t="s">
        <v>24</v>
      </c>
      <c r="C4276" s="68" t="s">
        <v>9</v>
      </c>
      <c r="D4276" s="68" t="s">
        <v>314</v>
      </c>
      <c r="E4276" s="88">
        <f>+IF(ISNUMBER(DATA!H2533),DATA!H2533,"n/a")</f>
        <v>1401.44</v>
      </c>
      <c r="F4276" s="79">
        <f>+IF(ISNUMBER(DATA!I2533),DATA!I2533,"n/a")</f>
        <v>-0.113001</v>
      </c>
      <c r="G4276" s="88">
        <f>+IF(ISNUMBER(DATA!J2533),DATA!J2533,"n/a")</f>
        <v>4581.62</v>
      </c>
      <c r="H4276" s="79">
        <f>+IF(ISNUMBER(DATA!K2533),DATA!K2533,"n/a")</f>
        <v>-0.16694300000000001</v>
      </c>
      <c r="I4276" s="88">
        <f>+IF(ISNUMBER(DATA!L2533),DATA!L2533,"n/a")</f>
        <v>8821.73</v>
      </c>
      <c r="J4276" s="79">
        <f>+IF(ISNUMBER(DATA!M2533),DATA!M2533,"n/a")</f>
        <v>-0.30357299999999998</v>
      </c>
      <c r="K4276" s="88">
        <f>+IF(ISNUMBER(DATA!N2533),DATA!N2533,"n/a")</f>
        <v>17480.650000000001</v>
      </c>
      <c r="L4276" s="79">
        <f>+IF(ISNUMBER(DATA!O2533),DATA!O2533,"n/a")</f>
        <v>-0.353798</v>
      </c>
      <c r="M4276" s="68"/>
      <c r="N4276" s="68"/>
      <c r="O4276" s="68"/>
      <c r="P4276" s="68"/>
      <c r="Q4276" s="68"/>
      <c r="S4276" s="72"/>
      <c r="U4276" s="72"/>
      <c r="W4276" s="72"/>
      <c r="Y4276" s="72"/>
    </row>
    <row r="4277" spans="1:25" s="71" customFormat="1" x14ac:dyDescent="0.2">
      <c r="A4277" s="68" t="s">
        <v>20</v>
      </c>
      <c r="B4277" s="68" t="s">
        <v>24</v>
      </c>
      <c r="C4277" s="68" t="s">
        <v>9</v>
      </c>
      <c r="D4277" s="68" t="s">
        <v>315</v>
      </c>
      <c r="E4277" s="88">
        <f>+IF(ISNUMBER(DATA!H2534),DATA!H2534,"n/a")</f>
        <v>1187.52</v>
      </c>
      <c r="F4277" s="79">
        <f>+IF(ISNUMBER(DATA!I2534),DATA!I2534,"n/a")</f>
        <v>9.7826999999999997E-2</v>
      </c>
      <c r="G4277" s="88">
        <f>+IF(ISNUMBER(DATA!J2534),DATA!J2534,"n/a")</f>
        <v>3919.36</v>
      </c>
      <c r="H4277" s="79">
        <f>+IF(ISNUMBER(DATA!K2534),DATA!K2534,"n/a")</f>
        <v>9.7128999999999993E-2</v>
      </c>
      <c r="I4277" s="88">
        <f>+IF(ISNUMBER(DATA!L2534),DATA!L2534,"n/a")</f>
        <v>8943.34</v>
      </c>
      <c r="J4277" s="79">
        <f>+IF(ISNUMBER(DATA!M2534),DATA!M2534,"n/a")</f>
        <v>0.113568</v>
      </c>
      <c r="K4277" s="88">
        <f>+IF(ISNUMBER(DATA!N2534),DATA!N2534,"n/a")</f>
        <v>19516.87</v>
      </c>
      <c r="L4277" s="79">
        <f>+IF(ISNUMBER(DATA!O2534),DATA!O2534,"n/a")</f>
        <v>7.9183000000000003E-2</v>
      </c>
      <c r="M4277" s="68"/>
      <c r="N4277" s="68"/>
      <c r="O4277" s="68"/>
      <c r="P4277" s="68"/>
      <c r="Q4277" s="68"/>
      <c r="S4277" s="72"/>
      <c r="U4277" s="72"/>
      <c r="W4277" s="72"/>
      <c r="Y4277" s="72"/>
    </row>
    <row r="4278" spans="1:25" s="71" customFormat="1" x14ac:dyDescent="0.2">
      <c r="A4278" s="68" t="s">
        <v>20</v>
      </c>
      <c r="B4278" s="68" t="s">
        <v>24</v>
      </c>
      <c r="C4278" s="68" t="s">
        <v>9</v>
      </c>
      <c r="D4278" s="68" t="s">
        <v>316</v>
      </c>
      <c r="E4278" s="88">
        <f>+IF(ISNUMBER(DATA!H2535),DATA!H2535,"n/a")</f>
        <v>1159.1400000000001</v>
      </c>
      <c r="F4278" s="79">
        <f>+IF(ISNUMBER(DATA!I2535),DATA!I2535,"n/a")</f>
        <v>0.14389199999999999</v>
      </c>
      <c r="G4278" s="88">
        <f>+IF(ISNUMBER(DATA!J2535),DATA!J2535,"n/a")</f>
        <v>3954.53</v>
      </c>
      <c r="H4278" s="79">
        <f>+IF(ISNUMBER(DATA!K2535),DATA!K2535,"n/a")</f>
        <v>3.6283000000000003E-2</v>
      </c>
      <c r="I4278" s="88">
        <f>+IF(ISNUMBER(DATA!L2535),DATA!L2535,"n/a")</f>
        <v>8943.5300000000007</v>
      </c>
      <c r="J4278" s="79">
        <f>+IF(ISNUMBER(DATA!M2535),DATA!M2535,"n/a")</f>
        <v>2.7619999999999999E-2</v>
      </c>
      <c r="K4278" s="88">
        <f>+IF(ISNUMBER(DATA!N2535),DATA!N2535,"n/a")</f>
        <v>18508.41</v>
      </c>
      <c r="L4278" s="79">
        <f>+IF(ISNUMBER(DATA!O2535),DATA!O2535,"n/a")</f>
        <v>-1.8748000000000001E-2</v>
      </c>
      <c r="M4278" s="68"/>
      <c r="N4278" s="68"/>
      <c r="O4278" s="68"/>
      <c r="P4278" s="68"/>
      <c r="Q4278" s="68"/>
      <c r="S4278" s="72"/>
      <c r="U4278" s="72"/>
      <c r="W4278" s="72"/>
      <c r="Y4278" s="72"/>
    </row>
    <row r="4279" spans="1:25" s="71" customFormat="1" x14ac:dyDescent="0.2">
      <c r="A4279" s="68" t="s">
        <v>20</v>
      </c>
      <c r="B4279" s="68" t="s">
        <v>24</v>
      </c>
      <c r="C4279" s="68" t="s">
        <v>9</v>
      </c>
      <c r="D4279" s="68" t="s">
        <v>317</v>
      </c>
      <c r="E4279" s="88">
        <f>+IF(ISNUMBER(DATA!H2536),DATA!H2536,"n/a")</f>
        <v>606.13</v>
      </c>
      <c r="F4279" s="79">
        <f>+IF(ISNUMBER(DATA!I2536),DATA!I2536,"n/a")</f>
        <v>-0.416773</v>
      </c>
      <c r="G4279" s="88">
        <f>+IF(ISNUMBER(DATA!J2536),DATA!J2536,"n/a")</f>
        <v>2194.42</v>
      </c>
      <c r="H4279" s="79">
        <f>+IF(ISNUMBER(DATA!K2536),DATA!K2536,"n/a")</f>
        <v>-0.43981700000000001</v>
      </c>
      <c r="I4279" s="88">
        <f>+IF(ISNUMBER(DATA!L2536),DATA!L2536,"n/a")</f>
        <v>5284.89</v>
      </c>
      <c r="J4279" s="79">
        <f>+IF(ISNUMBER(DATA!M2536),DATA!M2536,"n/a")</f>
        <v>-0.42147099999999998</v>
      </c>
      <c r="K4279" s="88">
        <f>+IF(ISNUMBER(DATA!N2536),DATA!N2536,"n/a")</f>
        <v>12989.4</v>
      </c>
      <c r="L4279" s="79">
        <f>+IF(ISNUMBER(DATA!O2536),DATA!O2536,"n/a")</f>
        <v>-0.28385700000000003</v>
      </c>
      <c r="M4279" s="68"/>
      <c r="N4279" s="68"/>
      <c r="O4279" s="68"/>
      <c r="P4279" s="68"/>
      <c r="Q4279" s="68"/>
      <c r="S4279" s="72"/>
      <c r="U4279" s="72"/>
      <c r="W4279" s="72"/>
      <c r="Y4279" s="72"/>
    </row>
    <row r="4280" spans="1:25" s="71" customFormat="1" x14ac:dyDescent="0.2">
      <c r="A4280" s="68" t="s">
        <v>20</v>
      </c>
      <c r="B4280" s="68" t="s">
        <v>24</v>
      </c>
      <c r="C4280" s="68" t="s">
        <v>9</v>
      </c>
      <c r="D4280" s="68" t="s">
        <v>318</v>
      </c>
      <c r="E4280" s="88">
        <f>+IF(ISNUMBER(DATA!H2537),DATA!H2537,"n/a")</f>
        <v>839.33</v>
      </c>
      <c r="F4280" s="79">
        <f>+IF(ISNUMBER(DATA!I2537),DATA!I2537,"n/a")</f>
        <v>0.49637199999999998</v>
      </c>
      <c r="G4280" s="88">
        <f>+IF(ISNUMBER(DATA!J2537),DATA!J2537,"n/a")</f>
        <v>3160.52</v>
      </c>
      <c r="H4280" s="79">
        <f>+IF(ISNUMBER(DATA!K2537),DATA!K2537,"n/a")</f>
        <v>0.73780999999999997</v>
      </c>
      <c r="I4280" s="88">
        <f>+IF(ISNUMBER(DATA!L2537),DATA!L2537,"n/a")</f>
        <v>6905.08</v>
      </c>
      <c r="J4280" s="79">
        <f>+IF(ISNUMBER(DATA!M2537),DATA!M2537,"n/a")</f>
        <v>0.56942899999999996</v>
      </c>
      <c r="K4280" s="88">
        <f>+IF(ISNUMBER(DATA!N2537),DATA!N2537,"n/a")</f>
        <v>11951.08</v>
      </c>
      <c r="L4280" s="79">
        <f>+IF(ISNUMBER(DATA!O2537),DATA!O2537,"n/a")</f>
        <v>0.190419</v>
      </c>
      <c r="M4280" s="68"/>
      <c r="N4280" s="68"/>
      <c r="O4280" s="68"/>
      <c r="P4280" s="68"/>
      <c r="Q4280" s="68"/>
      <c r="S4280" s="72"/>
      <c r="U4280" s="72"/>
      <c r="W4280" s="72"/>
      <c r="Y4280" s="72"/>
    </row>
    <row r="4281" spans="1:25" s="71" customFormat="1" x14ac:dyDescent="0.2">
      <c r="A4281" s="68" t="s">
        <v>20</v>
      </c>
      <c r="B4281" s="68" t="s">
        <v>24</v>
      </c>
      <c r="C4281" s="68" t="s">
        <v>9</v>
      </c>
      <c r="D4281" s="68" t="s">
        <v>319</v>
      </c>
      <c r="E4281" s="88">
        <f>+IF(ISNUMBER(DATA!H2538),DATA!H2538,"n/a")</f>
        <v>149.32</v>
      </c>
      <c r="F4281" s="79">
        <f>+IF(ISNUMBER(DATA!I2538),DATA!I2538,"n/a")</f>
        <v>0.30126399999999998</v>
      </c>
      <c r="G4281" s="88">
        <f>+IF(ISNUMBER(DATA!J2538),DATA!J2538,"n/a")</f>
        <v>503.97</v>
      </c>
      <c r="H4281" s="79">
        <f>+IF(ISNUMBER(DATA!K2538),DATA!K2538,"n/a")</f>
        <v>-1.8825999999999999E-2</v>
      </c>
      <c r="I4281" s="88">
        <f>+IF(ISNUMBER(DATA!L2538),DATA!L2538,"n/a")</f>
        <v>1250.07</v>
      </c>
      <c r="J4281" s="79">
        <f>+IF(ISNUMBER(DATA!M2538),DATA!M2538,"n/a")</f>
        <v>2.5909000000000001E-2</v>
      </c>
      <c r="K4281" s="88">
        <f>+IF(ISNUMBER(DATA!N2538),DATA!N2538,"n/a")</f>
        <v>2539.5300000000002</v>
      </c>
      <c r="L4281" s="79">
        <f>+IF(ISNUMBER(DATA!O2538),DATA!O2538,"n/a")</f>
        <v>-2.9369999999999999E-3</v>
      </c>
      <c r="M4281" s="68"/>
      <c r="N4281" s="68"/>
      <c r="O4281" s="68"/>
      <c r="P4281" s="68"/>
      <c r="Q4281" s="68"/>
      <c r="S4281" s="72"/>
      <c r="U4281" s="72"/>
      <c r="W4281" s="72"/>
      <c r="Y4281" s="72"/>
    </row>
    <row r="4282" spans="1:25" s="71" customFormat="1" x14ac:dyDescent="0.2">
      <c r="A4282" s="68" t="s">
        <v>20</v>
      </c>
      <c r="B4282" s="68" t="s">
        <v>24</v>
      </c>
      <c r="C4282" s="68" t="s">
        <v>9</v>
      </c>
      <c r="D4282" s="68" t="s">
        <v>320</v>
      </c>
      <c r="E4282" s="88">
        <f>+IF(ISNUMBER(DATA!H2539),DATA!H2539,"n/a")</f>
        <v>844.04</v>
      </c>
      <c r="F4282" s="79">
        <f>+IF(ISNUMBER(DATA!I2539),DATA!I2539,"n/a")</f>
        <v>2.6089000000000001E-2</v>
      </c>
      <c r="G4282" s="88">
        <f>+IF(ISNUMBER(DATA!J2539),DATA!J2539,"n/a")</f>
        <v>2719.99</v>
      </c>
      <c r="H4282" s="79">
        <f>+IF(ISNUMBER(DATA!K2539),DATA!K2539,"n/a")</f>
        <v>-1.5096E-2</v>
      </c>
      <c r="I4282" s="88">
        <f>+IF(ISNUMBER(DATA!L2539),DATA!L2539,"n/a")</f>
        <v>5805.24</v>
      </c>
      <c r="J4282" s="79">
        <f>+IF(ISNUMBER(DATA!M2539),DATA!M2539,"n/a")</f>
        <v>-5.4139E-2</v>
      </c>
      <c r="K4282" s="88">
        <f>+IF(ISNUMBER(DATA!N2539),DATA!N2539,"n/a")</f>
        <v>11847.26</v>
      </c>
      <c r="L4282" s="79">
        <f>+IF(ISNUMBER(DATA!O2539),DATA!O2539,"n/a")</f>
        <v>-7.1972999999999995E-2</v>
      </c>
      <c r="M4282" s="68"/>
      <c r="N4282" s="68"/>
      <c r="O4282" s="68"/>
      <c r="P4282" s="68"/>
      <c r="Q4282" s="68"/>
      <c r="S4282" s="72"/>
      <c r="U4282" s="72"/>
      <c r="W4282" s="72"/>
      <c r="Y4282" s="72"/>
    </row>
    <row r="4283" spans="1:25" s="71" customFormat="1" x14ac:dyDescent="0.2">
      <c r="A4283" s="68" t="s">
        <v>20</v>
      </c>
      <c r="B4283" s="68" t="s">
        <v>24</v>
      </c>
      <c r="C4283" s="68" t="s">
        <v>9</v>
      </c>
      <c r="D4283" s="68" t="s">
        <v>321</v>
      </c>
      <c r="E4283" s="88">
        <f>+IF(ISNUMBER(DATA!H2540),DATA!H2540,"n/a")</f>
        <v>2125.5300000000002</v>
      </c>
      <c r="F4283" s="79">
        <f>+IF(ISNUMBER(DATA!I2540),DATA!I2540,"n/a")</f>
        <v>0.31909100000000001</v>
      </c>
      <c r="G4283" s="88">
        <f>+IF(ISNUMBER(DATA!J2540),DATA!J2540,"n/a")</f>
        <v>6920.42</v>
      </c>
      <c r="H4283" s="79">
        <f>+IF(ISNUMBER(DATA!K2540),DATA!K2540,"n/a")</f>
        <v>0.31673800000000002</v>
      </c>
      <c r="I4283" s="88">
        <f>+IF(ISNUMBER(DATA!L2540),DATA!L2540,"n/a")</f>
        <v>14843.21</v>
      </c>
      <c r="J4283" s="79">
        <f>+IF(ISNUMBER(DATA!M2540),DATA!M2540,"n/a")</f>
        <v>0.25820300000000002</v>
      </c>
      <c r="K4283" s="88">
        <f>+IF(ISNUMBER(DATA!N2540),DATA!N2540,"n/a")</f>
        <v>29090.94</v>
      </c>
      <c r="L4283" s="79">
        <f>+IF(ISNUMBER(DATA!O2540),DATA!O2540,"n/a")</f>
        <v>0.158583</v>
      </c>
      <c r="M4283" s="68"/>
      <c r="N4283" s="68"/>
      <c r="O4283" s="68"/>
      <c r="P4283" s="68"/>
      <c r="Q4283" s="68"/>
      <c r="S4283" s="72"/>
      <c r="U4283" s="72"/>
      <c r="W4283" s="72"/>
      <c r="Y4283" s="72"/>
    </row>
    <row r="4284" spans="1:25" s="71" customFormat="1" x14ac:dyDescent="0.2">
      <c r="A4284" s="68" t="s">
        <v>20</v>
      </c>
      <c r="B4284" s="68" t="s">
        <v>24</v>
      </c>
      <c r="C4284" s="68" t="s">
        <v>9</v>
      </c>
      <c r="D4284" s="68" t="s">
        <v>322</v>
      </c>
      <c r="E4284" s="88">
        <f>+IF(ISNUMBER(DATA!H2541),DATA!H2541,"n/a")</f>
        <v>2097.7399999999998</v>
      </c>
      <c r="F4284" s="79">
        <f>+IF(ISNUMBER(DATA!I2541),DATA!I2541,"n/a")</f>
        <v>2.0306999999999999E-2</v>
      </c>
      <c r="G4284" s="88">
        <f>+IF(ISNUMBER(DATA!J2541),DATA!J2541,"n/a")</f>
        <v>6725.76</v>
      </c>
      <c r="H4284" s="79">
        <f>+IF(ISNUMBER(DATA!K2541),DATA!K2541,"n/a")</f>
        <v>-9.0912999999999994E-2</v>
      </c>
      <c r="I4284" s="88">
        <f>+IF(ISNUMBER(DATA!L2541),DATA!L2541,"n/a")</f>
        <v>14230.52</v>
      </c>
      <c r="J4284" s="79">
        <f>+IF(ISNUMBER(DATA!M2541),DATA!M2541,"n/a")</f>
        <v>-0.13056699999999999</v>
      </c>
      <c r="K4284" s="88">
        <f>+IF(ISNUMBER(DATA!N2541),DATA!N2541,"n/a")</f>
        <v>32521.97</v>
      </c>
      <c r="L4284" s="79">
        <f>+IF(ISNUMBER(DATA!O2541),DATA!O2541,"n/a")</f>
        <v>-0.14221400000000001</v>
      </c>
      <c r="M4284" s="68"/>
      <c r="N4284" s="68"/>
      <c r="O4284" s="68"/>
      <c r="P4284" s="68"/>
      <c r="Q4284" s="68"/>
      <c r="S4284" s="72"/>
      <c r="U4284" s="72"/>
      <c r="W4284" s="72"/>
      <c r="Y4284" s="72"/>
    </row>
    <row r="4285" spans="1:25" s="71" customFormat="1" x14ac:dyDescent="0.2">
      <c r="A4285" s="68" t="s">
        <v>20</v>
      </c>
      <c r="B4285" s="68" t="s">
        <v>24</v>
      </c>
      <c r="C4285" s="68" t="s">
        <v>9</v>
      </c>
      <c r="D4285" s="68" t="s">
        <v>323</v>
      </c>
      <c r="E4285" s="88">
        <f>+IF(ISNUMBER(DATA!H2542),DATA!H2542,"n/a")</f>
        <v>1661.15</v>
      </c>
      <c r="F4285" s="79">
        <f>+IF(ISNUMBER(DATA!I2542),DATA!I2542,"n/a")</f>
        <v>-0.14727999999999999</v>
      </c>
      <c r="G4285" s="88">
        <f>+IF(ISNUMBER(DATA!J2542),DATA!J2542,"n/a")</f>
        <v>5071.51</v>
      </c>
      <c r="H4285" s="79">
        <f>+IF(ISNUMBER(DATA!K2542),DATA!K2542,"n/a")</f>
        <v>-0.20167099999999999</v>
      </c>
      <c r="I4285" s="88">
        <f>+IF(ISNUMBER(DATA!L2542),DATA!L2542,"n/a")</f>
        <v>11802.14</v>
      </c>
      <c r="J4285" s="79">
        <f>+IF(ISNUMBER(DATA!M2542),DATA!M2542,"n/a")</f>
        <v>-0.14453099999999999</v>
      </c>
      <c r="K4285" s="88">
        <f>+IF(ISNUMBER(DATA!N2542),DATA!N2542,"n/a")</f>
        <v>29359.43</v>
      </c>
      <c r="L4285" s="79">
        <f>+IF(ISNUMBER(DATA!O2542),DATA!O2542,"n/a")</f>
        <v>0.113758</v>
      </c>
      <c r="M4285" s="68"/>
      <c r="N4285" s="68"/>
      <c r="O4285" s="68"/>
      <c r="P4285" s="68"/>
      <c r="Q4285" s="68"/>
      <c r="S4285" s="72"/>
      <c r="U4285" s="72"/>
      <c r="W4285" s="72"/>
      <c r="Y4285" s="72"/>
    </row>
    <row r="4286" spans="1:25" s="71" customFormat="1" x14ac:dyDescent="0.2">
      <c r="A4286" s="68" t="s">
        <v>20</v>
      </c>
      <c r="B4286" s="68" t="s">
        <v>24</v>
      </c>
      <c r="C4286" s="68" t="s">
        <v>9</v>
      </c>
      <c r="D4286" s="68" t="s">
        <v>324</v>
      </c>
      <c r="E4286" s="88">
        <f>+IF(ISNUMBER(DATA!H2543),DATA!H2543,"n/a")</f>
        <v>1278.48</v>
      </c>
      <c r="F4286" s="79">
        <f>+IF(ISNUMBER(DATA!I2543),DATA!I2543,"n/a")</f>
        <v>-9.8614999999999994E-2</v>
      </c>
      <c r="G4286" s="88">
        <f>+IF(ISNUMBER(DATA!J2543),DATA!J2543,"n/a")</f>
        <v>4415.1099999999997</v>
      </c>
      <c r="H4286" s="79">
        <f>+IF(ISNUMBER(DATA!K2543),DATA!K2543,"n/a")</f>
        <v>-1.1756000000000001E-2</v>
      </c>
      <c r="I4286" s="88">
        <f>+IF(ISNUMBER(DATA!L2543),DATA!L2543,"n/a")</f>
        <v>10210.51</v>
      </c>
      <c r="J4286" s="79">
        <f>+IF(ISNUMBER(DATA!M2543),DATA!M2543,"n/a")</f>
        <v>4.3683E-2</v>
      </c>
      <c r="K4286" s="88">
        <f>+IF(ISNUMBER(DATA!N2543),DATA!N2543,"n/a")</f>
        <v>23174.54</v>
      </c>
      <c r="L4286" s="79">
        <f>+IF(ISNUMBER(DATA!O2543),DATA!O2543,"n/a")</f>
        <v>5.8382000000000003E-2</v>
      </c>
      <c r="M4286" s="68"/>
      <c r="N4286" s="68"/>
      <c r="O4286" s="68"/>
      <c r="P4286" s="68"/>
      <c r="Q4286" s="68"/>
      <c r="S4286" s="72"/>
      <c r="U4286" s="72"/>
      <c r="W4286" s="72"/>
      <c r="Y4286" s="72"/>
    </row>
    <row r="4287" spans="1:25" s="71" customFormat="1" x14ac:dyDescent="0.2">
      <c r="A4287" s="68" t="s">
        <v>20</v>
      </c>
      <c r="B4287" s="68" t="s">
        <v>24</v>
      </c>
      <c r="C4287" s="68" t="s">
        <v>9</v>
      </c>
      <c r="D4287" s="68" t="s">
        <v>325</v>
      </c>
      <c r="E4287" s="88">
        <f>+IF(ISNUMBER(DATA!H2544),DATA!H2544,"n/a")</f>
        <v>1983.15</v>
      </c>
      <c r="F4287" s="79">
        <f>+IF(ISNUMBER(DATA!I2544),DATA!I2544,"n/a")</f>
        <v>0.135825</v>
      </c>
      <c r="G4287" s="88">
        <f>+IF(ISNUMBER(DATA!J2544),DATA!J2544,"n/a")</f>
        <v>5795.84</v>
      </c>
      <c r="H4287" s="79">
        <f>+IF(ISNUMBER(DATA!K2544),DATA!K2544,"n/a")</f>
        <v>0.112343</v>
      </c>
      <c r="I4287" s="88">
        <f>+IF(ISNUMBER(DATA!L2544),DATA!L2544,"n/a")</f>
        <v>12798.06</v>
      </c>
      <c r="J4287" s="79">
        <f>+IF(ISNUMBER(DATA!M2544),DATA!M2544,"n/a")</f>
        <v>0.14802599999999999</v>
      </c>
      <c r="K4287" s="88">
        <f>+IF(ISNUMBER(DATA!N2544),DATA!N2544,"n/a")</f>
        <v>28197.51</v>
      </c>
      <c r="L4287" s="79">
        <f>+IF(ISNUMBER(DATA!O2544),DATA!O2544,"n/a")</f>
        <v>-2.428E-3</v>
      </c>
      <c r="M4287" s="68"/>
      <c r="N4287" s="68"/>
      <c r="O4287" s="68"/>
      <c r="P4287" s="68"/>
      <c r="Q4287" s="68"/>
      <c r="S4287" s="72"/>
      <c r="U4287" s="72"/>
      <c r="W4287" s="72"/>
      <c r="Y4287" s="72"/>
    </row>
    <row r="4288" spans="1:25" s="71" customFormat="1" x14ac:dyDescent="0.2">
      <c r="A4288" s="68" t="s">
        <v>20</v>
      </c>
      <c r="B4288" s="68" t="s">
        <v>24</v>
      </c>
      <c r="C4288" s="68" t="s">
        <v>9</v>
      </c>
      <c r="D4288" s="68" t="s">
        <v>351</v>
      </c>
      <c r="E4288" s="88">
        <f>+IF(ISNUMBER(DATA!H2545),DATA!H2545,"n/a")</f>
        <v>517.65</v>
      </c>
      <c r="F4288" s="79">
        <f>+IF(ISNUMBER(DATA!I2545),DATA!I2545,"n/a")</f>
        <v>-0.12828600000000001</v>
      </c>
      <c r="G4288" s="88">
        <f>+IF(ISNUMBER(DATA!J2545),DATA!J2545,"n/a")</f>
        <v>1749.15</v>
      </c>
      <c r="H4288" s="79">
        <f>+IF(ISNUMBER(DATA!K2545),DATA!K2545,"n/a")</f>
        <v>-0.23367299999999999</v>
      </c>
      <c r="I4288" s="88">
        <f>+IF(ISNUMBER(DATA!L2545),DATA!L2545,"n/a")</f>
        <v>4047.87</v>
      </c>
      <c r="J4288" s="79">
        <f>+IF(ISNUMBER(DATA!M2545),DATA!M2545,"n/a")</f>
        <v>-0.22073300000000001</v>
      </c>
      <c r="K4288" s="88">
        <f>+IF(ISNUMBER(DATA!N2545),DATA!N2545,"n/a")</f>
        <v>8964.9500000000007</v>
      </c>
      <c r="L4288" s="79">
        <f>+IF(ISNUMBER(DATA!O2545),DATA!O2545,"n/a")</f>
        <v>-0.17413200000000001</v>
      </c>
      <c r="M4288" s="68"/>
      <c r="N4288" s="68"/>
      <c r="O4288" s="68"/>
      <c r="P4288" s="68"/>
      <c r="Q4288" s="68"/>
      <c r="S4288" s="72"/>
      <c r="U4288" s="72"/>
      <c r="W4288" s="72"/>
      <c r="Y4288" s="72"/>
    </row>
    <row r="4289" spans="1:25" s="71" customFormat="1" x14ac:dyDescent="0.2">
      <c r="A4289" s="68" t="s">
        <v>20</v>
      </c>
      <c r="B4289" s="68" t="s">
        <v>24</v>
      </c>
      <c r="C4289" s="68" t="s">
        <v>9</v>
      </c>
      <c r="D4289" s="68" t="s">
        <v>352</v>
      </c>
      <c r="E4289" s="88">
        <f>+IF(ISNUMBER(DATA!H2546),DATA!H2546,"n/a")</f>
        <v>785.78</v>
      </c>
      <c r="F4289" s="79">
        <f>+IF(ISNUMBER(DATA!I2546),DATA!I2546,"n/a")</f>
        <v>0.19470299999999999</v>
      </c>
      <c r="G4289" s="88">
        <f>+IF(ISNUMBER(DATA!J2546),DATA!J2546,"n/a")</f>
        <v>2679.56</v>
      </c>
      <c r="H4289" s="79">
        <f>+IF(ISNUMBER(DATA!K2546),DATA!K2546,"n/a")</f>
        <v>0.18811700000000001</v>
      </c>
      <c r="I4289" s="88">
        <f>+IF(ISNUMBER(DATA!L2546),DATA!L2546,"n/a")</f>
        <v>5689.41</v>
      </c>
      <c r="J4289" s="79">
        <f>+IF(ISNUMBER(DATA!M2546),DATA!M2546,"n/a")</f>
        <v>0.16109000000000001</v>
      </c>
      <c r="K4289" s="88">
        <f>+IF(ISNUMBER(DATA!N2546),DATA!N2546,"n/a")</f>
        <v>11395.97</v>
      </c>
      <c r="L4289" s="79">
        <f>+IF(ISNUMBER(DATA!O2546),DATA!O2546,"n/a")</f>
        <v>8.8039999999999993E-2</v>
      </c>
      <c r="M4289" s="68"/>
      <c r="N4289" s="68"/>
      <c r="O4289" s="68"/>
      <c r="P4289" s="68"/>
      <c r="Q4289" s="68"/>
      <c r="S4289" s="72"/>
      <c r="U4289" s="72"/>
      <c r="W4289" s="72"/>
      <c r="Y4289" s="72"/>
    </row>
    <row r="4290" spans="1:25" x14ac:dyDescent="0.2">
      <c r="E4290" s="102"/>
      <c r="F4290" s="104"/>
      <c r="G4290" s="102"/>
      <c r="H4290" s="104"/>
      <c r="I4290" s="102"/>
      <c r="J4290" s="104"/>
      <c r="K4290" s="102"/>
      <c r="L4290" s="104"/>
    </row>
    <row r="4291" spans="1:25" s="71" customFormat="1" x14ac:dyDescent="0.2">
      <c r="A4291" s="68" t="s">
        <v>20</v>
      </c>
      <c r="B4291" s="68" t="s">
        <v>24</v>
      </c>
      <c r="C4291" s="68" t="s">
        <v>25</v>
      </c>
      <c r="D4291" s="68" t="s">
        <v>278</v>
      </c>
      <c r="E4291" s="88">
        <f>+IF(ISNUMBER(DATA!H2556),DATA!H2556,"n/a")</f>
        <v>2689.07</v>
      </c>
      <c r="F4291" s="79">
        <f>+IF(ISNUMBER(DATA!I2556),DATA!I2556,"n/a")</f>
        <v>-4.2797000000000002E-2</v>
      </c>
      <c r="G4291" s="88">
        <f>+IF(ISNUMBER(DATA!J2556),DATA!J2556,"n/a")</f>
        <v>9947.52</v>
      </c>
      <c r="H4291" s="79">
        <f>+IF(ISNUMBER(DATA!K2556),DATA!K2556,"n/a")</f>
        <v>5.0618999999999997E-2</v>
      </c>
      <c r="I4291" s="88">
        <f>+IF(ISNUMBER(DATA!L2556),DATA!L2556,"n/a")</f>
        <v>23134.080000000002</v>
      </c>
      <c r="J4291" s="79">
        <f>+IF(ISNUMBER(DATA!M2556),DATA!M2556,"n/a")</f>
        <v>8.7739999999999999E-2</v>
      </c>
      <c r="K4291" s="88">
        <f>+IF(ISNUMBER(DATA!N2556),DATA!N2556,"n/a")</f>
        <v>49665.45</v>
      </c>
      <c r="L4291" s="79">
        <f>+IF(ISNUMBER(DATA!O2556),DATA!O2556,"n/a")</f>
        <v>0.160579</v>
      </c>
      <c r="M4291" s="68"/>
      <c r="N4291" s="68"/>
      <c r="O4291" s="68"/>
      <c r="P4291" s="68"/>
      <c r="Q4291" s="68"/>
      <c r="S4291" s="72"/>
      <c r="U4291" s="72"/>
      <c r="W4291" s="72"/>
      <c r="Y4291" s="72"/>
    </row>
    <row r="4292" spans="1:25" s="71" customFormat="1" x14ac:dyDescent="0.2">
      <c r="A4292" s="68" t="s">
        <v>20</v>
      </c>
      <c r="B4292" s="68" t="s">
        <v>24</v>
      </c>
      <c r="C4292" s="68" t="s">
        <v>25</v>
      </c>
      <c r="D4292" s="68" t="s">
        <v>279</v>
      </c>
      <c r="E4292" s="88">
        <f>+IF(ISNUMBER(DATA!H2557),DATA!H2557,"n/a")</f>
        <v>9071.67</v>
      </c>
      <c r="F4292" s="79">
        <f>+IF(ISNUMBER(DATA!I2557),DATA!I2557,"n/a")</f>
        <v>4.4618999999999999E-2</v>
      </c>
      <c r="G4292" s="88">
        <f>+IF(ISNUMBER(DATA!J2557),DATA!J2557,"n/a")</f>
        <v>27251.64</v>
      </c>
      <c r="H4292" s="79">
        <f>+IF(ISNUMBER(DATA!K2557),DATA!K2557,"n/a")</f>
        <v>5.7096000000000001E-2</v>
      </c>
      <c r="I4292" s="88">
        <f>+IF(ISNUMBER(DATA!L2557),DATA!L2557,"n/a")</f>
        <v>60536.66</v>
      </c>
      <c r="J4292" s="79">
        <f>+IF(ISNUMBER(DATA!M2557),DATA!M2557,"n/a")</f>
        <v>5.9057999999999999E-2</v>
      </c>
      <c r="K4292" s="88">
        <f>+IF(ISNUMBER(DATA!N2557),DATA!N2557,"n/a")</f>
        <v>138989.37</v>
      </c>
      <c r="L4292" s="79">
        <f>+IF(ISNUMBER(DATA!O2557),DATA!O2557,"n/a")</f>
        <v>5.3358999999999997E-2</v>
      </c>
      <c r="M4292" s="68"/>
      <c r="N4292" s="68"/>
      <c r="O4292" s="68"/>
      <c r="P4292" s="68"/>
      <c r="Q4292" s="68"/>
      <c r="S4292" s="72"/>
      <c r="U4292" s="72"/>
      <c r="W4292" s="72"/>
      <c r="Y4292" s="72"/>
    </row>
    <row r="4293" spans="1:25" s="71" customFormat="1" x14ac:dyDescent="0.2">
      <c r="A4293" s="68" t="s">
        <v>20</v>
      </c>
      <c r="B4293" s="68" t="s">
        <v>24</v>
      </c>
      <c r="C4293" s="68" t="s">
        <v>25</v>
      </c>
      <c r="D4293" s="68" t="s">
        <v>280</v>
      </c>
      <c r="E4293" s="88">
        <f>+IF(ISNUMBER(DATA!H2558),DATA!H2558,"n/a")</f>
        <v>25371.75</v>
      </c>
      <c r="F4293" s="79">
        <f>+IF(ISNUMBER(DATA!I2558),DATA!I2558,"n/a")</f>
        <v>0.398065</v>
      </c>
      <c r="G4293" s="88">
        <f>+IF(ISNUMBER(DATA!J2558),DATA!J2558,"n/a")</f>
        <v>80696.25</v>
      </c>
      <c r="H4293" s="79">
        <f>+IF(ISNUMBER(DATA!K2558),DATA!K2558,"n/a")</f>
        <v>0.37131500000000001</v>
      </c>
      <c r="I4293" s="88">
        <f>+IF(ISNUMBER(DATA!L2558),DATA!L2558,"n/a")</f>
        <v>180779.76</v>
      </c>
      <c r="J4293" s="79">
        <f>+IF(ISNUMBER(DATA!M2558),DATA!M2558,"n/a")</f>
        <v>0.33367599999999997</v>
      </c>
      <c r="K4293" s="88">
        <f>+IF(ISNUMBER(DATA!N2558),DATA!N2558,"n/a")</f>
        <v>360778.42</v>
      </c>
      <c r="L4293" s="79">
        <f>+IF(ISNUMBER(DATA!O2558),DATA!O2558,"n/a")</f>
        <v>0.257544</v>
      </c>
      <c r="M4293" s="68"/>
      <c r="N4293" s="68"/>
      <c r="O4293" s="68"/>
      <c r="P4293" s="68"/>
      <c r="Q4293" s="68"/>
      <c r="S4293" s="72"/>
      <c r="U4293" s="72"/>
      <c r="W4293" s="72"/>
      <c r="Y4293" s="72"/>
    </row>
    <row r="4294" spans="1:25" s="71" customFormat="1" x14ac:dyDescent="0.2">
      <c r="A4294" s="68" t="s">
        <v>20</v>
      </c>
      <c r="B4294" s="68" t="s">
        <v>24</v>
      </c>
      <c r="C4294" s="68" t="s">
        <v>25</v>
      </c>
      <c r="D4294" s="68" t="s">
        <v>281</v>
      </c>
      <c r="E4294" s="88">
        <f>+IF(ISNUMBER(DATA!H2559),DATA!H2559,"n/a")</f>
        <v>4623.6899999999996</v>
      </c>
      <c r="F4294" s="79">
        <f>+IF(ISNUMBER(DATA!I2559),DATA!I2559,"n/a")</f>
        <v>0.102075</v>
      </c>
      <c r="G4294" s="88">
        <f>+IF(ISNUMBER(DATA!J2559),DATA!J2559,"n/a")</f>
        <v>13885.56</v>
      </c>
      <c r="H4294" s="79">
        <f>+IF(ISNUMBER(DATA!K2559),DATA!K2559,"n/a")</f>
        <v>6.3085000000000002E-2</v>
      </c>
      <c r="I4294" s="88">
        <f>+IF(ISNUMBER(DATA!L2559),DATA!L2559,"n/a")</f>
        <v>32020.44</v>
      </c>
      <c r="J4294" s="79">
        <f>+IF(ISNUMBER(DATA!M2559),DATA!M2559,"n/a")</f>
        <v>9.3692999999999999E-2</v>
      </c>
      <c r="K4294" s="88">
        <f>+IF(ISNUMBER(DATA!N2559),DATA!N2559,"n/a")</f>
        <v>70157.87</v>
      </c>
      <c r="L4294" s="79">
        <f>+IF(ISNUMBER(DATA!O2559),DATA!O2559,"n/a")</f>
        <v>-6.2220000000000001E-3</v>
      </c>
      <c r="M4294" s="68"/>
      <c r="N4294" s="68"/>
      <c r="O4294" s="68"/>
      <c r="P4294" s="68"/>
      <c r="Q4294" s="68"/>
      <c r="S4294" s="72"/>
      <c r="U4294" s="72"/>
      <c r="W4294" s="72"/>
      <c r="Y4294" s="72"/>
    </row>
    <row r="4295" spans="1:25" s="71" customFormat="1" x14ac:dyDescent="0.2">
      <c r="A4295" s="68" t="s">
        <v>20</v>
      </c>
      <c r="B4295" s="68" t="s">
        <v>24</v>
      </c>
      <c r="C4295" s="68" t="s">
        <v>25</v>
      </c>
      <c r="D4295" s="68" t="s">
        <v>282</v>
      </c>
      <c r="E4295" s="88">
        <f>+IF(ISNUMBER(DATA!H2560),DATA!H2560,"n/a")</f>
        <v>16773.95</v>
      </c>
      <c r="F4295" s="79">
        <f>+IF(ISNUMBER(DATA!I2560),DATA!I2560,"n/a")</f>
        <v>0.29733900000000002</v>
      </c>
      <c r="G4295" s="88">
        <f>+IF(ISNUMBER(DATA!J2560),DATA!J2560,"n/a")</f>
        <v>58092.44</v>
      </c>
      <c r="H4295" s="79">
        <f>+IF(ISNUMBER(DATA!K2560),DATA!K2560,"n/a")</f>
        <v>0.282024</v>
      </c>
      <c r="I4295" s="88">
        <f>+IF(ISNUMBER(DATA!L2560),DATA!L2560,"n/a")</f>
        <v>133225</v>
      </c>
      <c r="J4295" s="79">
        <f>+IF(ISNUMBER(DATA!M2560),DATA!M2560,"n/a")</f>
        <v>0.25997900000000002</v>
      </c>
      <c r="K4295" s="88">
        <f>+IF(ISNUMBER(DATA!N2560),DATA!N2560,"n/a")</f>
        <v>258815.87</v>
      </c>
      <c r="L4295" s="79">
        <f>+IF(ISNUMBER(DATA!O2560),DATA!O2560,"n/a")</f>
        <v>0.27402100000000001</v>
      </c>
      <c r="M4295" s="68"/>
      <c r="N4295" s="68"/>
      <c r="O4295" s="68"/>
      <c r="P4295" s="68"/>
      <c r="Q4295" s="68"/>
      <c r="S4295" s="72"/>
      <c r="U4295" s="72"/>
      <c r="W4295" s="72"/>
      <c r="Y4295" s="72"/>
    </row>
    <row r="4296" spans="1:25" s="71" customFormat="1" x14ac:dyDescent="0.2">
      <c r="A4296" s="68" t="s">
        <v>20</v>
      </c>
      <c r="B4296" s="68" t="s">
        <v>24</v>
      </c>
      <c r="C4296" s="68" t="s">
        <v>25</v>
      </c>
      <c r="D4296" s="68" t="s">
        <v>283</v>
      </c>
      <c r="E4296" s="88">
        <f>+IF(ISNUMBER(DATA!H2561),DATA!H2561,"n/a")</f>
        <v>17157.03</v>
      </c>
      <c r="F4296" s="79">
        <f>+IF(ISNUMBER(DATA!I2561),DATA!I2561,"n/a")</f>
        <v>1.2331570000000001</v>
      </c>
      <c r="G4296" s="88">
        <f>+IF(ISNUMBER(DATA!J2561),DATA!J2561,"n/a")</f>
        <v>52977.47</v>
      </c>
      <c r="H4296" s="79">
        <f>+IF(ISNUMBER(DATA!K2561),DATA!K2561,"n/a")</f>
        <v>0.96557899999999997</v>
      </c>
      <c r="I4296" s="88">
        <f>+IF(ISNUMBER(DATA!L2561),DATA!L2561,"n/a")</f>
        <v>119359.92</v>
      </c>
      <c r="J4296" s="79">
        <f>+IF(ISNUMBER(DATA!M2561),DATA!M2561,"n/a")</f>
        <v>0.88778999999999997</v>
      </c>
      <c r="K4296" s="88">
        <f>+IF(ISNUMBER(DATA!N2561),DATA!N2561,"n/a")</f>
        <v>211993.09</v>
      </c>
      <c r="L4296" s="79">
        <f>+IF(ISNUMBER(DATA!O2561),DATA!O2561,"n/a")</f>
        <v>0.63733799999999996</v>
      </c>
      <c r="M4296" s="68"/>
      <c r="N4296" s="68"/>
      <c r="O4296" s="68"/>
      <c r="P4296" s="68"/>
      <c r="Q4296" s="68"/>
      <c r="S4296" s="72"/>
      <c r="U4296" s="72"/>
      <c r="W4296" s="72"/>
      <c r="Y4296" s="72"/>
    </row>
    <row r="4297" spans="1:25" s="71" customFormat="1" x14ac:dyDescent="0.2">
      <c r="A4297" s="68" t="s">
        <v>20</v>
      </c>
      <c r="B4297" s="68" t="s">
        <v>24</v>
      </c>
      <c r="C4297" s="68" t="s">
        <v>25</v>
      </c>
      <c r="D4297" s="68" t="s">
        <v>284</v>
      </c>
      <c r="E4297" s="88">
        <f>+IF(ISNUMBER(DATA!H2562),DATA!H2562,"n/a")</f>
        <v>3771.99</v>
      </c>
      <c r="F4297" s="79">
        <f>+IF(ISNUMBER(DATA!I2562),DATA!I2562,"n/a")</f>
        <v>0.17610400000000001</v>
      </c>
      <c r="G4297" s="88">
        <f>+IF(ISNUMBER(DATA!J2562),DATA!J2562,"n/a")</f>
        <v>11369.79</v>
      </c>
      <c r="H4297" s="79">
        <f>+IF(ISNUMBER(DATA!K2562),DATA!K2562,"n/a")</f>
        <v>0.15676399999999999</v>
      </c>
      <c r="I4297" s="88">
        <f>+IF(ISNUMBER(DATA!L2562),DATA!L2562,"n/a")</f>
        <v>23671.03</v>
      </c>
      <c r="J4297" s="79">
        <f>+IF(ISNUMBER(DATA!M2562),DATA!M2562,"n/a")</f>
        <v>0.13076399999999999</v>
      </c>
      <c r="K4297" s="88">
        <f>+IF(ISNUMBER(DATA!N2562),DATA!N2562,"n/a")</f>
        <v>51449.49</v>
      </c>
      <c r="L4297" s="79">
        <f>+IF(ISNUMBER(DATA!O2562),DATA!O2562,"n/a")</f>
        <v>0.239699</v>
      </c>
      <c r="M4297" s="68"/>
      <c r="N4297" s="68"/>
      <c r="O4297" s="68"/>
      <c r="P4297" s="68"/>
      <c r="Q4297" s="68"/>
      <c r="S4297" s="72"/>
      <c r="U4297" s="72"/>
      <c r="W4297" s="72"/>
      <c r="Y4297" s="72"/>
    </row>
    <row r="4298" spans="1:25" s="71" customFormat="1" x14ac:dyDescent="0.2">
      <c r="A4298" s="68" t="s">
        <v>20</v>
      </c>
      <c r="B4298" s="68" t="s">
        <v>24</v>
      </c>
      <c r="C4298" s="68" t="s">
        <v>25</v>
      </c>
      <c r="D4298" s="68" t="s">
        <v>285</v>
      </c>
      <c r="E4298" s="88">
        <f>+IF(ISNUMBER(DATA!H2563),DATA!H2563,"n/a")</f>
        <v>4805.17</v>
      </c>
      <c r="F4298" s="79">
        <f>+IF(ISNUMBER(DATA!I2563),DATA!I2563,"n/a")</f>
        <v>0.37190200000000001</v>
      </c>
      <c r="G4298" s="88">
        <f>+IF(ISNUMBER(DATA!J2563),DATA!J2563,"n/a")</f>
        <v>17111.73</v>
      </c>
      <c r="H4298" s="79">
        <f>+IF(ISNUMBER(DATA!K2563),DATA!K2563,"n/a")</f>
        <v>0.391046</v>
      </c>
      <c r="I4298" s="88">
        <f>+IF(ISNUMBER(DATA!L2563),DATA!L2563,"n/a")</f>
        <v>40368.53</v>
      </c>
      <c r="J4298" s="79">
        <f>+IF(ISNUMBER(DATA!M2563),DATA!M2563,"n/a")</f>
        <v>0.23069600000000001</v>
      </c>
      <c r="K4298" s="88">
        <f>+IF(ISNUMBER(DATA!N2563),DATA!N2563,"n/a")</f>
        <v>83764.73</v>
      </c>
      <c r="L4298" s="79">
        <f>+IF(ISNUMBER(DATA!O2563),DATA!O2563,"n/a")</f>
        <v>0.158805</v>
      </c>
      <c r="M4298" s="68"/>
      <c r="N4298" s="68"/>
      <c r="O4298" s="68"/>
      <c r="P4298" s="68"/>
      <c r="Q4298" s="68"/>
      <c r="S4298" s="72"/>
      <c r="U4298" s="72"/>
      <c r="W4298" s="72"/>
      <c r="Y4298" s="72"/>
    </row>
    <row r="4299" spans="1:25" s="71" customFormat="1" x14ac:dyDescent="0.2">
      <c r="A4299" s="68" t="s">
        <v>20</v>
      </c>
      <c r="B4299" s="68" t="s">
        <v>24</v>
      </c>
      <c r="C4299" s="68" t="s">
        <v>25</v>
      </c>
      <c r="D4299" s="68" t="s">
        <v>286</v>
      </c>
      <c r="E4299" s="88">
        <f>+IF(ISNUMBER(DATA!H2564),DATA!H2564,"n/a")</f>
        <v>3110.71</v>
      </c>
      <c r="F4299" s="79">
        <f>+IF(ISNUMBER(DATA!I2564),DATA!I2564,"n/a")</f>
        <v>-0.392071</v>
      </c>
      <c r="G4299" s="88">
        <f>+IF(ISNUMBER(DATA!J2564),DATA!J2564,"n/a")</f>
        <v>10160.94</v>
      </c>
      <c r="H4299" s="79">
        <f>+IF(ISNUMBER(DATA!K2564),DATA!K2564,"n/a")</f>
        <v>-0.42792000000000002</v>
      </c>
      <c r="I4299" s="88">
        <f>+IF(ISNUMBER(DATA!L2564),DATA!L2564,"n/a")</f>
        <v>24360.69</v>
      </c>
      <c r="J4299" s="79">
        <f>+IF(ISNUMBER(DATA!M2564),DATA!M2564,"n/a")</f>
        <v>-0.40713100000000002</v>
      </c>
      <c r="K4299" s="88">
        <f>+IF(ISNUMBER(DATA!N2564),DATA!N2564,"n/a")</f>
        <v>57386.79</v>
      </c>
      <c r="L4299" s="79">
        <f>+IF(ISNUMBER(DATA!O2564),DATA!O2564,"n/a")</f>
        <v>-0.33514899999999997</v>
      </c>
      <c r="M4299" s="68"/>
      <c r="N4299" s="68"/>
      <c r="O4299" s="68"/>
      <c r="P4299" s="68"/>
      <c r="Q4299" s="68"/>
      <c r="S4299" s="72"/>
      <c r="U4299" s="72"/>
      <c r="W4299" s="72"/>
      <c r="Y4299" s="72"/>
    </row>
    <row r="4300" spans="1:25" s="71" customFormat="1" x14ac:dyDescent="0.2">
      <c r="A4300" s="68" t="s">
        <v>20</v>
      </c>
      <c r="B4300" s="68" t="s">
        <v>24</v>
      </c>
      <c r="C4300" s="68" t="s">
        <v>25</v>
      </c>
      <c r="D4300" s="68" t="s">
        <v>287</v>
      </c>
      <c r="E4300" s="88">
        <f>+IF(ISNUMBER(DATA!H2565),DATA!H2565,"n/a")</f>
        <v>3774.65</v>
      </c>
      <c r="F4300" s="79">
        <f>+IF(ISNUMBER(DATA!I2565),DATA!I2565,"n/a")</f>
        <v>-9.1072E-2</v>
      </c>
      <c r="G4300" s="88">
        <f>+IF(ISNUMBER(DATA!J2565),DATA!J2565,"n/a")</f>
        <v>12644.75</v>
      </c>
      <c r="H4300" s="79">
        <f>+IF(ISNUMBER(DATA!K2565),DATA!K2565,"n/a")</f>
        <v>-4.1349999999999998E-3</v>
      </c>
      <c r="I4300" s="88">
        <f>+IF(ISNUMBER(DATA!L2565),DATA!L2565,"n/a")</f>
        <v>27471.68</v>
      </c>
      <c r="J4300" s="79">
        <f>+IF(ISNUMBER(DATA!M2565),DATA!M2565,"n/a")</f>
        <v>3.6437999999999998E-2</v>
      </c>
      <c r="K4300" s="88">
        <f>+IF(ISNUMBER(DATA!N2565),DATA!N2565,"n/a")</f>
        <v>62264.01</v>
      </c>
      <c r="L4300" s="79">
        <f>+IF(ISNUMBER(DATA!O2565),DATA!O2565,"n/a")</f>
        <v>0.41625499999999999</v>
      </c>
      <c r="M4300" s="68"/>
      <c r="N4300" s="68"/>
      <c r="O4300" s="68"/>
      <c r="P4300" s="68"/>
      <c r="Q4300" s="68"/>
      <c r="S4300" s="72"/>
      <c r="U4300" s="72"/>
      <c r="W4300" s="72"/>
      <c r="Y4300" s="72"/>
    </row>
    <row r="4301" spans="1:25" s="71" customFormat="1" x14ac:dyDescent="0.2">
      <c r="A4301" s="68" t="s">
        <v>20</v>
      </c>
      <c r="B4301" s="68" t="s">
        <v>24</v>
      </c>
      <c r="C4301" s="68" t="s">
        <v>25</v>
      </c>
      <c r="D4301" s="68" t="s">
        <v>288</v>
      </c>
      <c r="E4301" s="88">
        <f>+IF(ISNUMBER(DATA!H2566),DATA!H2566,"n/a")</f>
        <v>3998.99</v>
      </c>
      <c r="F4301" s="79">
        <f>+IF(ISNUMBER(DATA!I2566),DATA!I2566,"n/a")</f>
        <v>-9.0666999999999998E-2</v>
      </c>
      <c r="G4301" s="88">
        <f>+IF(ISNUMBER(DATA!J2566),DATA!J2566,"n/a")</f>
        <v>13224.09</v>
      </c>
      <c r="H4301" s="79">
        <f>+IF(ISNUMBER(DATA!K2566),DATA!K2566,"n/a")</f>
        <v>-0.18987699999999999</v>
      </c>
      <c r="I4301" s="88">
        <f>+IF(ISNUMBER(DATA!L2566),DATA!L2566,"n/a")</f>
        <v>29277.37</v>
      </c>
      <c r="J4301" s="79">
        <f>+IF(ISNUMBER(DATA!M2566),DATA!M2566,"n/a")</f>
        <v>-0.19203500000000001</v>
      </c>
      <c r="K4301" s="88">
        <f>+IF(ISNUMBER(DATA!N2566),DATA!N2566,"n/a")</f>
        <v>64017.8</v>
      </c>
      <c r="L4301" s="79">
        <f>+IF(ISNUMBER(DATA!O2566),DATA!O2566,"n/a")</f>
        <v>-0.117731</v>
      </c>
      <c r="M4301" s="68"/>
      <c r="N4301" s="68"/>
      <c r="O4301" s="68"/>
      <c r="P4301" s="68"/>
      <c r="Q4301" s="68"/>
      <c r="S4301" s="72"/>
      <c r="U4301" s="72"/>
      <c r="W4301" s="72"/>
      <c r="Y4301" s="72"/>
    </row>
    <row r="4302" spans="1:25" s="71" customFormat="1" x14ac:dyDescent="0.2">
      <c r="A4302" s="68" t="s">
        <v>20</v>
      </c>
      <c r="B4302" s="68" t="s">
        <v>24</v>
      </c>
      <c r="C4302" s="68" t="s">
        <v>25</v>
      </c>
      <c r="D4302" s="68" t="s">
        <v>289</v>
      </c>
      <c r="E4302" s="88">
        <f>+IF(ISNUMBER(DATA!H2567),DATA!H2567,"n/a")</f>
        <v>4165.24</v>
      </c>
      <c r="F4302" s="79">
        <f>+IF(ISNUMBER(DATA!I2567),DATA!I2567,"n/a")</f>
        <v>0.174786</v>
      </c>
      <c r="G4302" s="88">
        <f>+IF(ISNUMBER(DATA!J2567),DATA!J2567,"n/a")</f>
        <v>13976.58</v>
      </c>
      <c r="H4302" s="79">
        <f>+IF(ISNUMBER(DATA!K2567),DATA!K2567,"n/a")</f>
        <v>0.27830899999999997</v>
      </c>
      <c r="I4302" s="88">
        <f>+IF(ISNUMBER(DATA!L2567),DATA!L2567,"n/a")</f>
        <v>29779.360000000001</v>
      </c>
      <c r="J4302" s="79">
        <f>+IF(ISNUMBER(DATA!M2567),DATA!M2567,"n/a")</f>
        <v>0.28369</v>
      </c>
      <c r="K4302" s="88">
        <f>+IF(ISNUMBER(DATA!N2567),DATA!N2567,"n/a")</f>
        <v>59119.81</v>
      </c>
      <c r="L4302" s="79">
        <f>+IF(ISNUMBER(DATA!O2567),DATA!O2567,"n/a")</f>
        <v>0.31943199999999999</v>
      </c>
      <c r="M4302" s="68"/>
      <c r="N4302" s="68"/>
      <c r="O4302" s="68"/>
      <c r="P4302" s="68"/>
      <c r="Q4302" s="68"/>
      <c r="S4302" s="72"/>
      <c r="U4302" s="72"/>
      <c r="W4302" s="72"/>
      <c r="Y4302" s="72"/>
    </row>
    <row r="4303" spans="1:25" s="71" customFormat="1" x14ac:dyDescent="0.2">
      <c r="A4303" s="68" t="s">
        <v>20</v>
      </c>
      <c r="B4303" s="68" t="s">
        <v>24</v>
      </c>
      <c r="C4303" s="68" t="s">
        <v>25</v>
      </c>
      <c r="D4303" s="68" t="s">
        <v>290</v>
      </c>
      <c r="E4303" s="88">
        <f>+IF(ISNUMBER(DATA!H2568),DATA!H2568,"n/a")</f>
        <v>5334.34</v>
      </c>
      <c r="F4303" s="79">
        <f>+IF(ISNUMBER(DATA!I2568),DATA!I2568,"n/a")</f>
        <v>7.7733999999999998E-2</v>
      </c>
      <c r="G4303" s="88">
        <f>+IF(ISNUMBER(DATA!J2568),DATA!J2568,"n/a")</f>
        <v>17366.13</v>
      </c>
      <c r="H4303" s="79">
        <f>+IF(ISNUMBER(DATA!K2568),DATA!K2568,"n/a")</f>
        <v>8.1892999999999994E-2</v>
      </c>
      <c r="I4303" s="88">
        <f>+IF(ISNUMBER(DATA!L2568),DATA!L2568,"n/a")</f>
        <v>40962.31</v>
      </c>
      <c r="J4303" s="79">
        <f>+IF(ISNUMBER(DATA!M2568),DATA!M2568,"n/a")</f>
        <v>0.14261599999999999</v>
      </c>
      <c r="K4303" s="88">
        <f>+IF(ISNUMBER(DATA!N2568),DATA!N2568,"n/a")</f>
        <v>85547.51</v>
      </c>
      <c r="L4303" s="79">
        <f>+IF(ISNUMBER(DATA!O2568),DATA!O2568,"n/a")</f>
        <v>0.18162</v>
      </c>
      <c r="M4303" s="68"/>
      <c r="N4303" s="68"/>
      <c r="O4303" s="68"/>
      <c r="P4303" s="68"/>
      <c r="Q4303" s="68"/>
      <c r="S4303" s="72"/>
      <c r="U4303" s="72"/>
      <c r="W4303" s="72"/>
      <c r="Y4303" s="72"/>
    </row>
    <row r="4304" spans="1:25" s="71" customFormat="1" x14ac:dyDescent="0.2">
      <c r="A4304" s="68" t="s">
        <v>20</v>
      </c>
      <c r="B4304" s="68" t="s">
        <v>24</v>
      </c>
      <c r="C4304" s="68" t="s">
        <v>25</v>
      </c>
      <c r="D4304" s="68" t="s">
        <v>291</v>
      </c>
      <c r="E4304" s="88">
        <f>+IF(ISNUMBER(DATA!H2569),DATA!H2569,"n/a")</f>
        <v>6498.84</v>
      </c>
      <c r="F4304" s="79">
        <f>+IF(ISNUMBER(DATA!I2569),DATA!I2569,"n/a")</f>
        <v>-0.21079400000000001</v>
      </c>
      <c r="G4304" s="88">
        <f>+IF(ISNUMBER(DATA!J2569),DATA!J2569,"n/a")</f>
        <v>23354.93</v>
      </c>
      <c r="H4304" s="79">
        <f>+IF(ISNUMBER(DATA!K2569),DATA!K2569,"n/a")</f>
        <v>-0.24328</v>
      </c>
      <c r="I4304" s="88">
        <f>+IF(ISNUMBER(DATA!L2569),DATA!L2569,"n/a")</f>
        <v>54428.9</v>
      </c>
      <c r="J4304" s="79">
        <f>+IF(ISNUMBER(DATA!M2569),DATA!M2569,"n/a")</f>
        <v>-0.23264799999999999</v>
      </c>
      <c r="K4304" s="88">
        <f>+IF(ISNUMBER(DATA!N2569),DATA!N2569,"n/a")</f>
        <v>117597.49</v>
      </c>
      <c r="L4304" s="79">
        <f>+IF(ISNUMBER(DATA!O2569),DATA!O2569,"n/a")</f>
        <v>-0.24979899999999999</v>
      </c>
      <c r="M4304" s="68"/>
      <c r="N4304" s="68"/>
      <c r="O4304" s="68"/>
      <c r="P4304" s="68"/>
      <c r="Q4304" s="68"/>
      <c r="S4304" s="72"/>
      <c r="U4304" s="72"/>
      <c r="W4304" s="72"/>
      <c r="Y4304" s="72"/>
    </row>
    <row r="4305" spans="1:25" s="71" customFormat="1" x14ac:dyDescent="0.2">
      <c r="A4305" s="68" t="s">
        <v>20</v>
      </c>
      <c r="B4305" s="68" t="s">
        <v>24</v>
      </c>
      <c r="C4305" s="68" t="s">
        <v>25</v>
      </c>
      <c r="D4305" s="68" t="s">
        <v>292</v>
      </c>
      <c r="E4305" s="88">
        <f>+IF(ISNUMBER(DATA!H2570),DATA!H2570,"n/a")</f>
        <v>2943.33</v>
      </c>
      <c r="F4305" s="79">
        <f>+IF(ISNUMBER(DATA!I2570),DATA!I2570,"n/a")</f>
        <v>-7.3883000000000004E-2</v>
      </c>
      <c r="G4305" s="88">
        <f>+IF(ISNUMBER(DATA!J2570),DATA!J2570,"n/a")</f>
        <v>12075.99</v>
      </c>
      <c r="H4305" s="79">
        <f>+IF(ISNUMBER(DATA!K2570),DATA!K2570,"n/a")</f>
        <v>0.13605500000000001</v>
      </c>
      <c r="I4305" s="88">
        <f>+IF(ISNUMBER(DATA!L2570),DATA!L2570,"n/a")</f>
        <v>28281.24</v>
      </c>
      <c r="J4305" s="79">
        <f>+IF(ISNUMBER(DATA!M2570),DATA!M2570,"n/a")</f>
        <v>0.11385099999999999</v>
      </c>
      <c r="K4305" s="88">
        <f>+IF(ISNUMBER(DATA!N2570),DATA!N2570,"n/a")</f>
        <v>58415.040000000001</v>
      </c>
      <c r="L4305" s="79">
        <f>+IF(ISNUMBER(DATA!O2570),DATA!O2570,"n/a")</f>
        <v>4.9206E-2</v>
      </c>
      <c r="M4305" s="68"/>
      <c r="N4305" s="68"/>
      <c r="O4305" s="68"/>
      <c r="P4305" s="68"/>
      <c r="Q4305" s="68"/>
      <c r="S4305" s="72"/>
      <c r="U4305" s="72"/>
      <c r="W4305" s="72"/>
      <c r="Y4305" s="72"/>
    </row>
    <row r="4306" spans="1:25" s="71" customFormat="1" x14ac:dyDescent="0.2">
      <c r="A4306" s="68" t="s">
        <v>20</v>
      </c>
      <c r="B4306" s="68" t="s">
        <v>24</v>
      </c>
      <c r="C4306" s="68" t="s">
        <v>25</v>
      </c>
      <c r="D4306" s="68" t="s">
        <v>293</v>
      </c>
      <c r="E4306" s="88">
        <f>+IF(ISNUMBER(DATA!H2571),DATA!H2571,"n/a")</f>
        <v>9988.77</v>
      </c>
      <c r="F4306" s="79">
        <f>+IF(ISNUMBER(DATA!I2571),DATA!I2571,"n/a")</f>
        <v>0.30615500000000001</v>
      </c>
      <c r="G4306" s="88">
        <f>+IF(ISNUMBER(DATA!J2571),DATA!J2571,"n/a")</f>
        <v>32574.51</v>
      </c>
      <c r="H4306" s="79">
        <f>+IF(ISNUMBER(DATA!K2571),DATA!K2571,"n/a")</f>
        <v>0.26613199999999998</v>
      </c>
      <c r="I4306" s="88">
        <f>+IF(ISNUMBER(DATA!L2571),DATA!L2571,"n/a")</f>
        <v>73473.279999999999</v>
      </c>
      <c r="J4306" s="79">
        <f>+IF(ISNUMBER(DATA!M2571),DATA!M2571,"n/a")</f>
        <v>0.28850399999999998</v>
      </c>
      <c r="K4306" s="88">
        <f>+IF(ISNUMBER(DATA!N2571),DATA!N2571,"n/a")</f>
        <v>146143.97</v>
      </c>
      <c r="L4306" s="79">
        <f>+IF(ISNUMBER(DATA!O2571),DATA!O2571,"n/a")</f>
        <v>0.230217</v>
      </c>
      <c r="M4306" s="68"/>
      <c r="N4306" s="68"/>
      <c r="O4306" s="68"/>
      <c r="P4306" s="68"/>
      <c r="Q4306" s="68"/>
      <c r="S4306" s="72"/>
      <c r="U4306" s="72"/>
      <c r="W4306" s="72"/>
      <c r="Y4306" s="72"/>
    </row>
    <row r="4307" spans="1:25" s="71" customFormat="1" x14ac:dyDescent="0.2">
      <c r="A4307" s="68" t="s">
        <v>20</v>
      </c>
      <c r="B4307" s="68" t="s">
        <v>24</v>
      </c>
      <c r="C4307" s="68" t="s">
        <v>25</v>
      </c>
      <c r="D4307" s="68" t="s">
        <v>294</v>
      </c>
      <c r="E4307" s="88">
        <f>+IF(ISNUMBER(DATA!H2572),DATA!H2572,"n/a")</f>
        <v>5605.66</v>
      </c>
      <c r="F4307" s="79">
        <f>+IF(ISNUMBER(DATA!I2572),DATA!I2572,"n/a")</f>
        <v>7.2496000000000005E-2</v>
      </c>
      <c r="G4307" s="88">
        <f>+IF(ISNUMBER(DATA!J2572),DATA!J2572,"n/a")</f>
        <v>19482.3</v>
      </c>
      <c r="H4307" s="79">
        <f>+IF(ISNUMBER(DATA!K2572),DATA!K2572,"n/a")</f>
        <v>3.4391999999999999E-2</v>
      </c>
      <c r="I4307" s="88">
        <f>+IF(ISNUMBER(DATA!L2572),DATA!L2572,"n/a")</f>
        <v>46113.919999999998</v>
      </c>
      <c r="J4307" s="79">
        <f>+IF(ISNUMBER(DATA!M2572),DATA!M2572,"n/a")</f>
        <v>7.2118000000000002E-2</v>
      </c>
      <c r="K4307" s="88">
        <f>+IF(ISNUMBER(DATA!N2572),DATA!N2572,"n/a")</f>
        <v>99402.28</v>
      </c>
      <c r="L4307" s="79">
        <f>+IF(ISNUMBER(DATA!O2572),DATA!O2572,"n/a")</f>
        <v>9.7671999999999995E-2</v>
      </c>
      <c r="M4307" s="68"/>
      <c r="N4307" s="68"/>
      <c r="O4307" s="68"/>
      <c r="P4307" s="68"/>
      <c r="Q4307" s="68"/>
      <c r="S4307" s="72"/>
      <c r="U4307" s="72"/>
      <c r="W4307" s="72"/>
      <c r="Y4307" s="72"/>
    </row>
    <row r="4308" spans="1:25" s="71" customFormat="1" x14ac:dyDescent="0.2">
      <c r="A4308" s="68" t="s">
        <v>20</v>
      </c>
      <c r="B4308" s="68" t="s">
        <v>24</v>
      </c>
      <c r="C4308" s="68" t="s">
        <v>25</v>
      </c>
      <c r="D4308" s="68" t="s">
        <v>295</v>
      </c>
      <c r="E4308" s="88">
        <f>+IF(ISNUMBER(DATA!H2573),DATA!H2573,"n/a")</f>
        <v>5662.53</v>
      </c>
      <c r="F4308" s="79">
        <f>+IF(ISNUMBER(DATA!I2573),DATA!I2573,"n/a")</f>
        <v>0.26311499999999999</v>
      </c>
      <c r="G4308" s="88">
        <f>+IF(ISNUMBER(DATA!J2573),DATA!J2573,"n/a")</f>
        <v>18377.78</v>
      </c>
      <c r="H4308" s="79">
        <f>+IF(ISNUMBER(DATA!K2573),DATA!K2573,"n/a")</f>
        <v>0.36475200000000002</v>
      </c>
      <c r="I4308" s="88">
        <f>+IF(ISNUMBER(DATA!L2573),DATA!L2573,"n/a")</f>
        <v>37174.03</v>
      </c>
      <c r="J4308" s="79">
        <f>+IF(ISNUMBER(DATA!M2573),DATA!M2573,"n/a")</f>
        <v>0.28814400000000001</v>
      </c>
      <c r="K4308" s="88">
        <f>+IF(ISNUMBER(DATA!N2573),DATA!N2573,"n/a")</f>
        <v>72046.570000000007</v>
      </c>
      <c r="L4308" s="79">
        <f>+IF(ISNUMBER(DATA!O2573),DATA!O2573,"n/a")</f>
        <v>0.211788</v>
      </c>
      <c r="M4308" s="68"/>
      <c r="N4308" s="68"/>
      <c r="O4308" s="68"/>
      <c r="P4308" s="68"/>
      <c r="Q4308" s="68"/>
      <c r="S4308" s="72"/>
      <c r="U4308" s="72"/>
      <c r="W4308" s="72"/>
      <c r="Y4308" s="72"/>
    </row>
    <row r="4309" spans="1:25" s="71" customFormat="1" x14ac:dyDescent="0.2">
      <c r="A4309" s="68" t="s">
        <v>20</v>
      </c>
      <c r="B4309" s="68" t="s">
        <v>24</v>
      </c>
      <c r="C4309" s="68" t="s">
        <v>25</v>
      </c>
      <c r="D4309" s="68" t="s">
        <v>296</v>
      </c>
      <c r="E4309" s="88">
        <f>+IF(ISNUMBER(DATA!H2574),DATA!H2574,"n/a")</f>
        <v>2258.0500000000002</v>
      </c>
      <c r="F4309" s="79">
        <f>+IF(ISNUMBER(DATA!I2574),DATA!I2574,"n/a")</f>
        <v>-8.2724000000000006E-2</v>
      </c>
      <c r="G4309" s="88">
        <f>+IF(ISNUMBER(DATA!J2574),DATA!J2574,"n/a")</f>
        <v>8171.27</v>
      </c>
      <c r="H4309" s="79">
        <f>+IF(ISNUMBER(DATA!K2574),DATA!K2574,"n/a")</f>
        <v>-5.9729999999999998E-2</v>
      </c>
      <c r="I4309" s="88">
        <f>+IF(ISNUMBER(DATA!L2574),DATA!L2574,"n/a")</f>
        <v>18091.11</v>
      </c>
      <c r="J4309" s="79">
        <f>+IF(ISNUMBER(DATA!M2574),DATA!M2574,"n/a")</f>
        <v>-0.10924399999999999</v>
      </c>
      <c r="K4309" s="88">
        <f>+IF(ISNUMBER(DATA!N2574),DATA!N2574,"n/a")</f>
        <v>39350.300000000003</v>
      </c>
      <c r="L4309" s="79">
        <f>+IF(ISNUMBER(DATA!O2574),DATA!O2574,"n/a")</f>
        <v>-4.5648000000000001E-2</v>
      </c>
      <c r="M4309" s="68"/>
      <c r="N4309" s="68"/>
      <c r="O4309" s="68"/>
      <c r="P4309" s="68"/>
      <c r="Q4309" s="68"/>
      <c r="S4309" s="72"/>
      <c r="U4309" s="72"/>
      <c r="W4309" s="72"/>
      <c r="Y4309" s="72"/>
    </row>
    <row r="4310" spans="1:25" s="71" customFormat="1" x14ac:dyDescent="0.2">
      <c r="A4310" s="68" t="s">
        <v>20</v>
      </c>
      <c r="B4310" s="68" t="s">
        <v>24</v>
      </c>
      <c r="C4310" s="68" t="s">
        <v>25</v>
      </c>
      <c r="D4310" s="68" t="s">
        <v>297</v>
      </c>
      <c r="E4310" s="88">
        <f>+IF(ISNUMBER(DATA!H2575),DATA!H2575,"n/a")</f>
        <v>3626.17</v>
      </c>
      <c r="F4310" s="79">
        <f>+IF(ISNUMBER(DATA!I2575),DATA!I2575,"n/a")</f>
        <v>6.0937999999999999E-2</v>
      </c>
      <c r="G4310" s="88">
        <f>+IF(ISNUMBER(DATA!J2575),DATA!J2575,"n/a")</f>
        <v>10808.4</v>
      </c>
      <c r="H4310" s="79">
        <f>+IF(ISNUMBER(DATA!K2575),DATA!K2575,"n/a")</f>
        <v>2.2540000000000001E-2</v>
      </c>
      <c r="I4310" s="88">
        <f>+IF(ISNUMBER(DATA!L2575),DATA!L2575,"n/a")</f>
        <v>24221.8</v>
      </c>
      <c r="J4310" s="79">
        <f>+IF(ISNUMBER(DATA!M2575),DATA!M2575,"n/a")</f>
        <v>2.9510999999999999E-2</v>
      </c>
      <c r="K4310" s="88">
        <f>+IF(ISNUMBER(DATA!N2575),DATA!N2575,"n/a")</f>
        <v>53460.68</v>
      </c>
      <c r="L4310" s="79">
        <f>+IF(ISNUMBER(DATA!O2575),DATA!O2575,"n/a")</f>
        <v>-7.4036000000000005E-2</v>
      </c>
      <c r="M4310" s="68"/>
      <c r="N4310" s="68"/>
      <c r="O4310" s="68"/>
      <c r="P4310" s="68"/>
      <c r="Q4310" s="68"/>
      <c r="S4310" s="72"/>
      <c r="U4310" s="72"/>
      <c r="W4310" s="72"/>
      <c r="Y4310" s="72"/>
    </row>
    <row r="4311" spans="1:25" s="71" customFormat="1" x14ac:dyDescent="0.2">
      <c r="A4311" s="68" t="s">
        <v>20</v>
      </c>
      <c r="B4311" s="68" t="s">
        <v>24</v>
      </c>
      <c r="C4311" s="68" t="s">
        <v>25</v>
      </c>
      <c r="D4311" s="68" t="s">
        <v>298</v>
      </c>
      <c r="E4311" s="88">
        <f>+IF(ISNUMBER(DATA!H2576),DATA!H2576,"n/a")</f>
        <v>2289.7800000000002</v>
      </c>
      <c r="F4311" s="79">
        <f>+IF(ISNUMBER(DATA!I2576),DATA!I2576,"n/a")</f>
        <v>0.28614000000000001</v>
      </c>
      <c r="G4311" s="88">
        <f>+IF(ISNUMBER(DATA!J2576),DATA!J2576,"n/a")</f>
        <v>6673.65</v>
      </c>
      <c r="H4311" s="79">
        <f>+IF(ISNUMBER(DATA!K2576),DATA!K2576,"n/a")</f>
        <v>0.29749199999999998</v>
      </c>
      <c r="I4311" s="88">
        <f>+IF(ISNUMBER(DATA!L2576),DATA!L2576,"n/a")</f>
        <v>14459.08</v>
      </c>
      <c r="J4311" s="79">
        <f>+IF(ISNUMBER(DATA!M2576),DATA!M2576,"n/a")</f>
        <v>0.28230899999999998</v>
      </c>
      <c r="K4311" s="88">
        <f>+IF(ISNUMBER(DATA!N2576),DATA!N2576,"n/a")</f>
        <v>31627.62</v>
      </c>
      <c r="L4311" s="79">
        <f>+IF(ISNUMBER(DATA!O2576),DATA!O2576,"n/a")</f>
        <v>0.24612899999999999</v>
      </c>
      <c r="M4311" s="68"/>
      <c r="N4311" s="68"/>
      <c r="O4311" s="68"/>
      <c r="P4311" s="68"/>
      <c r="Q4311" s="68"/>
      <c r="S4311" s="72"/>
      <c r="U4311" s="72"/>
      <c r="W4311" s="72"/>
      <c r="Y4311" s="72"/>
    </row>
    <row r="4312" spans="1:25" s="71" customFormat="1" x14ac:dyDescent="0.2">
      <c r="A4312" s="68" t="s">
        <v>20</v>
      </c>
      <c r="B4312" s="68" t="s">
        <v>24</v>
      </c>
      <c r="C4312" s="68" t="s">
        <v>25</v>
      </c>
      <c r="D4312" s="68" t="s">
        <v>299</v>
      </c>
      <c r="E4312" s="88">
        <f>+IF(ISNUMBER(DATA!H2577),DATA!H2577,"n/a")</f>
        <v>9552.8799999999992</v>
      </c>
      <c r="F4312" s="79">
        <f>+IF(ISNUMBER(DATA!I2577),DATA!I2577,"n/a")</f>
        <v>-6.4299999999999996E-2</v>
      </c>
      <c r="G4312" s="88">
        <f>+IF(ISNUMBER(DATA!J2577),DATA!J2577,"n/a")</f>
        <v>30886.45</v>
      </c>
      <c r="H4312" s="79">
        <f>+IF(ISNUMBER(DATA!K2577),DATA!K2577,"n/a")</f>
        <v>-0.122335</v>
      </c>
      <c r="I4312" s="88">
        <f>+IF(ISNUMBER(DATA!L2577),DATA!L2577,"n/a")</f>
        <v>70573.820000000007</v>
      </c>
      <c r="J4312" s="79">
        <f>+IF(ISNUMBER(DATA!M2577),DATA!M2577,"n/a")</f>
        <v>-0.11235299999999999</v>
      </c>
      <c r="K4312" s="88">
        <f>+IF(ISNUMBER(DATA!N2577),DATA!N2577,"n/a")</f>
        <v>147921.17000000001</v>
      </c>
      <c r="L4312" s="79">
        <f>+IF(ISNUMBER(DATA!O2577),DATA!O2577,"n/a")</f>
        <v>-0.159608</v>
      </c>
      <c r="M4312" s="68"/>
      <c r="N4312" s="68"/>
      <c r="O4312" s="68"/>
      <c r="P4312" s="68"/>
      <c r="Q4312" s="68"/>
      <c r="S4312" s="72"/>
      <c r="U4312" s="72"/>
      <c r="W4312" s="72"/>
      <c r="Y4312" s="72"/>
    </row>
    <row r="4313" spans="1:25" s="71" customFormat="1" x14ac:dyDescent="0.2">
      <c r="A4313" s="68" t="s">
        <v>20</v>
      </c>
      <c r="B4313" s="68" t="s">
        <v>24</v>
      </c>
      <c r="C4313" s="68" t="s">
        <v>25</v>
      </c>
      <c r="D4313" s="68" t="s">
        <v>300</v>
      </c>
      <c r="E4313" s="88">
        <f>+IF(ISNUMBER(DATA!H2578),DATA!H2578,"n/a")</f>
        <v>638.28</v>
      </c>
      <c r="F4313" s="79">
        <f>+IF(ISNUMBER(DATA!I2578),DATA!I2578,"n/a")</f>
        <v>-0.176509</v>
      </c>
      <c r="G4313" s="88">
        <f>+IF(ISNUMBER(DATA!J2578),DATA!J2578,"n/a")</f>
        <v>2457.94</v>
      </c>
      <c r="H4313" s="79">
        <f>+IF(ISNUMBER(DATA!K2578),DATA!K2578,"n/a")</f>
        <v>-5.6196000000000003E-2</v>
      </c>
      <c r="I4313" s="88">
        <f>+IF(ISNUMBER(DATA!L2578),DATA!L2578,"n/a")</f>
        <v>6192.73</v>
      </c>
      <c r="J4313" s="79">
        <f>+IF(ISNUMBER(DATA!M2578),DATA!M2578,"n/a")</f>
        <v>0.10621</v>
      </c>
      <c r="K4313" s="88">
        <f>+IF(ISNUMBER(DATA!N2578),DATA!N2578,"n/a")</f>
        <v>14371.53</v>
      </c>
      <c r="L4313" s="79">
        <f>+IF(ISNUMBER(DATA!O2578),DATA!O2578,"n/a")</f>
        <v>0.19980999999999999</v>
      </c>
      <c r="M4313" s="68"/>
      <c r="N4313" s="68"/>
      <c r="O4313" s="68"/>
      <c r="P4313" s="68"/>
      <c r="Q4313" s="68"/>
      <c r="S4313" s="72"/>
      <c r="U4313" s="72"/>
      <c r="W4313" s="72"/>
      <c r="Y4313" s="72"/>
    </row>
    <row r="4314" spans="1:25" s="71" customFormat="1" x14ac:dyDescent="0.2">
      <c r="A4314" s="68" t="s">
        <v>20</v>
      </c>
      <c r="B4314" s="68" t="s">
        <v>24</v>
      </c>
      <c r="C4314" s="68" t="s">
        <v>25</v>
      </c>
      <c r="D4314" s="68" t="s">
        <v>301</v>
      </c>
      <c r="E4314" s="88">
        <f>+IF(ISNUMBER(DATA!H2579),DATA!H2579,"n/a")</f>
        <v>14250.62</v>
      </c>
      <c r="F4314" s="79">
        <f>+IF(ISNUMBER(DATA!I2579),DATA!I2579,"n/a")</f>
        <v>6.9589999999999999E-3</v>
      </c>
      <c r="G4314" s="88">
        <f>+IF(ISNUMBER(DATA!J2579),DATA!J2579,"n/a")</f>
        <v>43848.88</v>
      </c>
      <c r="H4314" s="79">
        <f>+IF(ISNUMBER(DATA!K2579),DATA!K2579,"n/a")</f>
        <v>1.2921999999999999E-2</v>
      </c>
      <c r="I4314" s="88">
        <f>+IF(ISNUMBER(DATA!L2579),DATA!L2579,"n/a")</f>
        <v>98304.15</v>
      </c>
      <c r="J4314" s="79">
        <f>+IF(ISNUMBER(DATA!M2579),DATA!M2579,"n/a")</f>
        <v>3.8732999999999997E-2</v>
      </c>
      <c r="K4314" s="88">
        <f>+IF(ISNUMBER(DATA!N2579),DATA!N2579,"n/a")</f>
        <v>216229.47</v>
      </c>
      <c r="L4314" s="79">
        <f>+IF(ISNUMBER(DATA!O2579),DATA!O2579,"n/a")</f>
        <v>-4.4609999999999997E-2</v>
      </c>
      <c r="M4314" s="68"/>
      <c r="N4314" s="68"/>
      <c r="O4314" s="68"/>
      <c r="P4314" s="68"/>
      <c r="Q4314" s="68"/>
      <c r="S4314" s="72"/>
      <c r="U4314" s="72"/>
      <c r="W4314" s="72"/>
      <c r="Y4314" s="72"/>
    </row>
    <row r="4315" spans="1:25" s="71" customFormat="1" x14ac:dyDescent="0.2">
      <c r="A4315" s="68" t="s">
        <v>20</v>
      </c>
      <c r="B4315" s="68" t="s">
        <v>24</v>
      </c>
      <c r="C4315" s="68" t="s">
        <v>25</v>
      </c>
      <c r="D4315" s="68" t="s">
        <v>302</v>
      </c>
      <c r="E4315" s="88">
        <f>+IF(ISNUMBER(DATA!H2580),DATA!H2580,"n/a")</f>
        <v>2261.4699999999998</v>
      </c>
      <c r="F4315" s="79">
        <f>+IF(ISNUMBER(DATA!I2580),DATA!I2580,"n/a")</f>
        <v>0.45503300000000002</v>
      </c>
      <c r="G4315" s="88">
        <f>+IF(ISNUMBER(DATA!J2580),DATA!J2580,"n/a")</f>
        <v>7194.71</v>
      </c>
      <c r="H4315" s="79">
        <f>+IF(ISNUMBER(DATA!K2580),DATA!K2580,"n/a")</f>
        <v>0.213556</v>
      </c>
      <c r="I4315" s="88">
        <f>+IF(ISNUMBER(DATA!L2580),DATA!L2580,"n/a")</f>
        <v>17291.11</v>
      </c>
      <c r="J4315" s="79">
        <f>+IF(ISNUMBER(DATA!M2580),DATA!M2580,"n/a")</f>
        <v>0.20494399999999999</v>
      </c>
      <c r="K4315" s="88">
        <f>+IF(ISNUMBER(DATA!N2580),DATA!N2580,"n/a")</f>
        <v>36442.18</v>
      </c>
      <c r="L4315" s="79">
        <f>+IF(ISNUMBER(DATA!O2580),DATA!O2580,"n/a")</f>
        <v>0.115165</v>
      </c>
      <c r="M4315" s="68"/>
      <c r="N4315" s="68"/>
      <c r="O4315" s="68"/>
      <c r="P4315" s="68"/>
      <c r="Q4315" s="68"/>
      <c r="S4315" s="72"/>
      <c r="U4315" s="72"/>
      <c r="W4315" s="72"/>
      <c r="Y4315" s="72"/>
    </row>
    <row r="4316" spans="1:25" s="71" customFormat="1" x14ac:dyDescent="0.2">
      <c r="A4316" s="68" t="s">
        <v>20</v>
      </c>
      <c r="B4316" s="68" t="s">
        <v>24</v>
      </c>
      <c r="C4316" s="68" t="s">
        <v>25</v>
      </c>
      <c r="D4316" s="68" t="s">
        <v>303</v>
      </c>
      <c r="E4316" s="88">
        <f>+IF(ISNUMBER(DATA!H2581),DATA!H2581,"n/a")</f>
        <v>3613.79</v>
      </c>
      <c r="F4316" s="79">
        <f>+IF(ISNUMBER(DATA!I2581),DATA!I2581,"n/a")</f>
        <v>0.35394100000000001</v>
      </c>
      <c r="G4316" s="88">
        <f>+IF(ISNUMBER(DATA!J2581),DATA!J2581,"n/a")</f>
        <v>12268.35</v>
      </c>
      <c r="H4316" s="79">
        <f>+IF(ISNUMBER(DATA!K2581),DATA!K2581,"n/a")</f>
        <v>0.27912399999999998</v>
      </c>
      <c r="I4316" s="88">
        <f>+IF(ISNUMBER(DATA!L2581),DATA!L2581,"n/a")</f>
        <v>28004.17</v>
      </c>
      <c r="J4316" s="79">
        <f>+IF(ISNUMBER(DATA!M2581),DATA!M2581,"n/a")</f>
        <v>0.22028300000000001</v>
      </c>
      <c r="K4316" s="88">
        <f>+IF(ISNUMBER(DATA!N2581),DATA!N2581,"n/a")</f>
        <v>57259.69</v>
      </c>
      <c r="L4316" s="79">
        <f>+IF(ISNUMBER(DATA!O2581),DATA!O2581,"n/a")</f>
        <v>0.10403900000000001</v>
      </c>
      <c r="M4316" s="68"/>
      <c r="N4316" s="68"/>
      <c r="O4316" s="68"/>
      <c r="P4316" s="68"/>
      <c r="Q4316" s="68"/>
      <c r="S4316" s="72"/>
      <c r="U4316" s="72"/>
      <c r="W4316" s="72"/>
      <c r="Y4316" s="72"/>
    </row>
    <row r="4317" spans="1:25" s="71" customFormat="1" x14ac:dyDescent="0.2">
      <c r="A4317" s="68" t="s">
        <v>20</v>
      </c>
      <c r="B4317" s="68" t="s">
        <v>24</v>
      </c>
      <c r="C4317" s="68" t="s">
        <v>25</v>
      </c>
      <c r="D4317" s="68" t="s">
        <v>304</v>
      </c>
      <c r="E4317" s="88">
        <f>+IF(ISNUMBER(DATA!H2582),DATA!H2582,"n/a")</f>
        <v>1976.37</v>
      </c>
      <c r="F4317" s="79">
        <f>+IF(ISNUMBER(DATA!I2582),DATA!I2582,"n/a")</f>
        <v>0.11600100000000001</v>
      </c>
      <c r="G4317" s="88">
        <f>+IF(ISNUMBER(DATA!J2582),DATA!J2582,"n/a")</f>
        <v>6036.6</v>
      </c>
      <c r="H4317" s="79">
        <f>+IF(ISNUMBER(DATA!K2582),DATA!K2582,"n/a")</f>
        <v>0.11573600000000001</v>
      </c>
      <c r="I4317" s="88">
        <f>+IF(ISNUMBER(DATA!L2582),DATA!L2582,"n/a")</f>
        <v>13761.18</v>
      </c>
      <c r="J4317" s="79">
        <f>+IF(ISNUMBER(DATA!M2582),DATA!M2582,"n/a")</f>
        <v>0.16588700000000001</v>
      </c>
      <c r="K4317" s="88">
        <f>+IF(ISNUMBER(DATA!N2582),DATA!N2582,"n/a")</f>
        <v>30453.19</v>
      </c>
      <c r="L4317" s="79">
        <f>+IF(ISNUMBER(DATA!O2582),DATA!O2582,"n/a")</f>
        <v>0.14744399999999999</v>
      </c>
      <c r="M4317" s="68"/>
      <c r="N4317" s="68"/>
      <c r="O4317" s="68"/>
      <c r="P4317" s="68"/>
      <c r="Q4317" s="68"/>
      <c r="S4317" s="72"/>
      <c r="U4317" s="72"/>
      <c r="W4317" s="72"/>
      <c r="Y4317" s="72"/>
    </row>
    <row r="4318" spans="1:25" s="71" customFormat="1" x14ac:dyDescent="0.2">
      <c r="A4318" s="68" t="s">
        <v>20</v>
      </c>
      <c r="B4318" s="68" t="s">
        <v>24</v>
      </c>
      <c r="C4318" s="68" t="s">
        <v>25</v>
      </c>
      <c r="D4318" s="68" t="s">
        <v>305</v>
      </c>
      <c r="E4318" s="88">
        <f>+IF(ISNUMBER(DATA!H2583),DATA!H2583,"n/a")</f>
        <v>1057.9100000000001</v>
      </c>
      <c r="F4318" s="79">
        <f>+IF(ISNUMBER(DATA!I2583),DATA!I2583,"n/a")</f>
        <v>0.608989</v>
      </c>
      <c r="G4318" s="88">
        <f>+IF(ISNUMBER(DATA!J2583),DATA!J2583,"n/a")</f>
        <v>3063.5</v>
      </c>
      <c r="H4318" s="79">
        <f>+IF(ISNUMBER(DATA!K2583),DATA!K2583,"n/a")</f>
        <v>0.40912799999999999</v>
      </c>
      <c r="I4318" s="88">
        <f>+IF(ISNUMBER(DATA!L2583),DATA!L2583,"n/a")</f>
        <v>7298.96</v>
      </c>
      <c r="J4318" s="79">
        <f>+IF(ISNUMBER(DATA!M2583),DATA!M2583,"n/a")</f>
        <v>0.51056500000000005</v>
      </c>
      <c r="K4318" s="88">
        <f>+IF(ISNUMBER(DATA!N2583),DATA!N2583,"n/a")</f>
        <v>14544.2</v>
      </c>
      <c r="L4318" s="79">
        <f>+IF(ISNUMBER(DATA!O2583),DATA!O2583,"n/a")</f>
        <v>0.35042099999999998</v>
      </c>
      <c r="M4318" s="68"/>
      <c r="N4318" s="68"/>
      <c r="O4318" s="68"/>
      <c r="P4318" s="68"/>
      <c r="Q4318" s="68"/>
      <c r="S4318" s="72"/>
      <c r="U4318" s="72"/>
      <c r="W4318" s="72"/>
      <c r="Y4318" s="72"/>
    </row>
    <row r="4319" spans="1:25" s="71" customFormat="1" x14ac:dyDescent="0.2">
      <c r="A4319" s="68" t="s">
        <v>20</v>
      </c>
      <c r="B4319" s="68" t="s">
        <v>24</v>
      </c>
      <c r="C4319" s="68" t="s">
        <v>25</v>
      </c>
      <c r="D4319" s="68" t="s">
        <v>306</v>
      </c>
      <c r="E4319" s="88">
        <f>+IF(ISNUMBER(DATA!H2584),DATA!H2584,"n/a")</f>
        <v>31202.6</v>
      </c>
      <c r="F4319" s="79">
        <f>+IF(ISNUMBER(DATA!I2584),DATA!I2584,"n/a")</f>
        <v>8.5870000000000002E-2</v>
      </c>
      <c r="G4319" s="88">
        <f>+IF(ISNUMBER(DATA!J2584),DATA!J2584,"n/a")</f>
        <v>109109.91</v>
      </c>
      <c r="H4319" s="79">
        <f>+IF(ISNUMBER(DATA!K2584),DATA!K2584,"n/a")</f>
        <v>9.5208000000000001E-2</v>
      </c>
      <c r="I4319" s="88">
        <f>+IF(ISNUMBER(DATA!L2584),DATA!L2584,"n/a")</f>
        <v>257852.67</v>
      </c>
      <c r="J4319" s="79">
        <f>+IF(ISNUMBER(DATA!M2584),DATA!M2584,"n/a")</f>
        <v>0.11635</v>
      </c>
      <c r="K4319" s="88">
        <f>+IF(ISNUMBER(DATA!N2584),DATA!N2584,"n/a")</f>
        <v>538999.4</v>
      </c>
      <c r="L4319" s="79">
        <f>+IF(ISNUMBER(DATA!O2584),DATA!O2584,"n/a")</f>
        <v>8.1328999999999999E-2</v>
      </c>
      <c r="M4319" s="68"/>
      <c r="N4319" s="68"/>
      <c r="O4319" s="68"/>
      <c r="P4319" s="68"/>
      <c r="Q4319" s="68"/>
      <c r="S4319" s="72"/>
      <c r="U4319" s="72"/>
      <c r="W4319" s="72"/>
      <c r="Y4319" s="72"/>
    </row>
    <row r="4320" spans="1:25" s="71" customFormat="1" x14ac:dyDescent="0.2">
      <c r="A4320" s="68" t="s">
        <v>20</v>
      </c>
      <c r="B4320" s="68" t="s">
        <v>24</v>
      </c>
      <c r="C4320" s="68" t="s">
        <v>25</v>
      </c>
      <c r="D4320" s="68" t="s">
        <v>307</v>
      </c>
      <c r="E4320" s="88">
        <f>+IF(ISNUMBER(DATA!H2585),DATA!H2585,"n/a")</f>
        <v>19493.59</v>
      </c>
      <c r="F4320" s="79">
        <f>+IF(ISNUMBER(DATA!I2585),DATA!I2585,"n/a")</f>
        <v>0.222584</v>
      </c>
      <c r="G4320" s="88">
        <f>+IF(ISNUMBER(DATA!J2585),DATA!J2585,"n/a")</f>
        <v>67399.05</v>
      </c>
      <c r="H4320" s="79">
        <f>+IF(ISNUMBER(DATA!K2585),DATA!K2585,"n/a")</f>
        <v>0.209479</v>
      </c>
      <c r="I4320" s="88">
        <f>+IF(ISNUMBER(DATA!L2585),DATA!L2585,"n/a")</f>
        <v>149370.85999999999</v>
      </c>
      <c r="J4320" s="79">
        <f>+IF(ISNUMBER(DATA!M2585),DATA!M2585,"n/a")</f>
        <v>0.188305</v>
      </c>
      <c r="K4320" s="88">
        <f>+IF(ISNUMBER(DATA!N2585),DATA!N2585,"n/a")</f>
        <v>289455.62</v>
      </c>
      <c r="L4320" s="79">
        <f>+IF(ISNUMBER(DATA!O2585),DATA!O2585,"n/a")</f>
        <v>0.19796900000000001</v>
      </c>
      <c r="M4320" s="68"/>
      <c r="N4320" s="68"/>
      <c r="O4320" s="68"/>
      <c r="P4320" s="68"/>
      <c r="Q4320" s="68"/>
      <c r="S4320" s="72"/>
      <c r="U4320" s="72"/>
      <c r="W4320" s="72"/>
      <c r="Y4320" s="72"/>
    </row>
    <row r="4321" spans="1:25" s="71" customFormat="1" x14ac:dyDescent="0.2">
      <c r="A4321" s="68" t="s">
        <v>20</v>
      </c>
      <c r="B4321" s="68" t="s">
        <v>24</v>
      </c>
      <c r="C4321" s="68" t="s">
        <v>25</v>
      </c>
      <c r="D4321" s="68" t="s">
        <v>308</v>
      </c>
      <c r="E4321" s="88">
        <f>+IF(ISNUMBER(DATA!H2586),DATA!H2586,"n/a")</f>
        <v>224.79</v>
      </c>
      <c r="F4321" s="79">
        <f>+IF(ISNUMBER(DATA!I2586),DATA!I2586,"n/a")</f>
        <v>-0.68435500000000005</v>
      </c>
      <c r="G4321" s="88">
        <f>+IF(ISNUMBER(DATA!J2586),DATA!J2586,"n/a")</f>
        <v>1527.42</v>
      </c>
      <c r="H4321" s="79">
        <f>+IF(ISNUMBER(DATA!K2586),DATA!K2586,"n/a")</f>
        <v>-0.30768800000000002</v>
      </c>
      <c r="I4321" s="88">
        <f>+IF(ISNUMBER(DATA!L2586),DATA!L2586,"n/a")</f>
        <v>3324.22</v>
      </c>
      <c r="J4321" s="79">
        <f>+IF(ISNUMBER(DATA!M2586),DATA!M2586,"n/a")</f>
        <v>-0.36195300000000002</v>
      </c>
      <c r="K4321" s="88">
        <f>+IF(ISNUMBER(DATA!N2586),DATA!N2586,"n/a")</f>
        <v>8504.27</v>
      </c>
      <c r="L4321" s="79">
        <f>+IF(ISNUMBER(DATA!O2586),DATA!O2586,"n/a")</f>
        <v>-0.26179000000000002</v>
      </c>
      <c r="M4321" s="68"/>
      <c r="N4321" s="68"/>
      <c r="O4321" s="68"/>
      <c r="P4321" s="68"/>
      <c r="Q4321" s="68"/>
      <c r="S4321" s="72"/>
      <c r="U4321" s="72"/>
      <c r="W4321" s="72"/>
      <c r="Y4321" s="72"/>
    </row>
    <row r="4322" spans="1:25" s="71" customFormat="1" x14ac:dyDescent="0.2">
      <c r="A4322" s="68" t="s">
        <v>20</v>
      </c>
      <c r="B4322" s="68" t="s">
        <v>24</v>
      </c>
      <c r="C4322" s="68" t="s">
        <v>25</v>
      </c>
      <c r="D4322" s="68" t="s">
        <v>309</v>
      </c>
      <c r="E4322" s="88">
        <f>+IF(ISNUMBER(DATA!H2587),DATA!H2587,"n/a")</f>
        <v>6712.06</v>
      </c>
      <c r="F4322" s="79">
        <f>+IF(ISNUMBER(DATA!I2587),DATA!I2587,"n/a")</f>
        <v>5.9069999999999998E-2</v>
      </c>
      <c r="G4322" s="88">
        <f>+IF(ISNUMBER(DATA!J2587),DATA!J2587,"n/a")</f>
        <v>20457.849999999999</v>
      </c>
      <c r="H4322" s="79">
        <f>+IF(ISNUMBER(DATA!K2587),DATA!K2587,"n/a")</f>
        <v>3.2242E-2</v>
      </c>
      <c r="I4322" s="88">
        <f>+IF(ISNUMBER(DATA!L2587),DATA!L2587,"n/a")</f>
        <v>45485.43</v>
      </c>
      <c r="J4322" s="79">
        <f>+IF(ISNUMBER(DATA!M2587),DATA!M2587,"n/a")</f>
        <v>8.8692999999999994E-2</v>
      </c>
      <c r="K4322" s="88">
        <f>+IF(ISNUMBER(DATA!N2587),DATA!N2587,"n/a")</f>
        <v>100623.44</v>
      </c>
      <c r="L4322" s="79">
        <f>+IF(ISNUMBER(DATA!O2587),DATA!O2587,"n/a")</f>
        <v>-2.7767E-2</v>
      </c>
      <c r="M4322" s="68"/>
      <c r="N4322" s="68"/>
      <c r="O4322" s="68"/>
      <c r="P4322" s="68"/>
      <c r="Q4322" s="68"/>
      <c r="S4322" s="72"/>
      <c r="U4322" s="72"/>
      <c r="W4322" s="72"/>
      <c r="Y4322" s="72"/>
    </row>
    <row r="4323" spans="1:25" s="71" customFormat="1" x14ac:dyDescent="0.2">
      <c r="A4323" s="68" t="s">
        <v>20</v>
      </c>
      <c r="B4323" s="68" t="s">
        <v>24</v>
      </c>
      <c r="C4323" s="68" t="s">
        <v>25</v>
      </c>
      <c r="D4323" s="68" t="s">
        <v>310</v>
      </c>
      <c r="E4323" s="88">
        <f>+IF(ISNUMBER(DATA!H2588),DATA!H2588,"n/a")</f>
        <v>2309.7199999999998</v>
      </c>
      <c r="F4323" s="79">
        <f>+IF(ISNUMBER(DATA!I2588),DATA!I2588,"n/a")</f>
        <v>-0.13145899999999999</v>
      </c>
      <c r="G4323" s="88">
        <f>+IF(ISNUMBER(DATA!J2588),DATA!J2588,"n/a")</f>
        <v>8390.44</v>
      </c>
      <c r="H4323" s="79">
        <f>+IF(ISNUMBER(DATA!K2588),DATA!K2588,"n/a")</f>
        <v>-5.2007999999999999E-2</v>
      </c>
      <c r="I4323" s="88">
        <f>+IF(ISNUMBER(DATA!L2588),DATA!L2588,"n/a")</f>
        <v>20568.45</v>
      </c>
      <c r="J4323" s="79">
        <f>+IF(ISNUMBER(DATA!M2588),DATA!M2588,"n/a")</f>
        <v>-2.7397000000000001E-2</v>
      </c>
      <c r="K4323" s="88">
        <f>+IF(ISNUMBER(DATA!N2588),DATA!N2588,"n/a")</f>
        <v>45896.71</v>
      </c>
      <c r="L4323" s="79">
        <f>+IF(ISNUMBER(DATA!O2588),DATA!O2588,"n/a")</f>
        <v>3.4090000000000001E-3</v>
      </c>
      <c r="M4323" s="68"/>
      <c r="N4323" s="68"/>
      <c r="O4323" s="68"/>
      <c r="P4323" s="68"/>
      <c r="Q4323" s="68"/>
      <c r="S4323" s="72"/>
      <c r="U4323" s="72"/>
      <c r="W4323" s="72"/>
      <c r="Y4323" s="72"/>
    </row>
    <row r="4324" spans="1:25" s="71" customFormat="1" x14ac:dyDescent="0.2">
      <c r="A4324" s="68" t="s">
        <v>20</v>
      </c>
      <c r="B4324" s="68" t="s">
        <v>24</v>
      </c>
      <c r="C4324" s="68" t="s">
        <v>25</v>
      </c>
      <c r="D4324" s="68" t="s">
        <v>311</v>
      </c>
      <c r="E4324" s="88">
        <f>+IF(ISNUMBER(DATA!H2589),DATA!H2589,"n/a")</f>
        <v>19859.580000000002</v>
      </c>
      <c r="F4324" s="79">
        <f>+IF(ISNUMBER(DATA!I2589),DATA!I2589,"n/a")</f>
        <v>0.44257400000000002</v>
      </c>
      <c r="G4324" s="88">
        <f>+IF(ISNUMBER(DATA!J2589),DATA!J2589,"n/a")</f>
        <v>63241.77</v>
      </c>
      <c r="H4324" s="79">
        <f>+IF(ISNUMBER(DATA!K2589),DATA!K2589,"n/a")</f>
        <v>0.331515</v>
      </c>
      <c r="I4324" s="88">
        <f>+IF(ISNUMBER(DATA!L2589),DATA!L2589,"n/a")</f>
        <v>143946.07</v>
      </c>
      <c r="J4324" s="79">
        <f>+IF(ISNUMBER(DATA!M2589),DATA!M2589,"n/a")</f>
        <v>0.26080900000000001</v>
      </c>
      <c r="K4324" s="88">
        <f>+IF(ISNUMBER(DATA!N2589),DATA!N2589,"n/a")</f>
        <v>291873.98</v>
      </c>
      <c r="L4324" s="79">
        <f>+IF(ISNUMBER(DATA!O2589),DATA!O2589,"n/a")</f>
        <v>0.221942</v>
      </c>
      <c r="M4324" s="68"/>
      <c r="N4324" s="68"/>
      <c r="O4324" s="68"/>
      <c r="P4324" s="68"/>
      <c r="Q4324" s="68"/>
      <c r="S4324" s="72"/>
      <c r="U4324" s="72"/>
      <c r="W4324" s="72"/>
      <c r="Y4324" s="72"/>
    </row>
    <row r="4325" spans="1:25" s="71" customFormat="1" x14ac:dyDescent="0.2">
      <c r="A4325" s="68" t="s">
        <v>20</v>
      </c>
      <c r="B4325" s="68" t="s">
        <v>24</v>
      </c>
      <c r="C4325" s="68" t="s">
        <v>25</v>
      </c>
      <c r="D4325" s="68" t="s">
        <v>312</v>
      </c>
      <c r="E4325" s="88">
        <f>+IF(ISNUMBER(DATA!H2590),DATA!H2590,"n/a")</f>
        <v>3983.82</v>
      </c>
      <c r="F4325" s="79">
        <f>+IF(ISNUMBER(DATA!I2590),DATA!I2590,"n/a")</f>
        <v>0.28450199999999998</v>
      </c>
      <c r="G4325" s="88">
        <f>+IF(ISNUMBER(DATA!J2590),DATA!J2590,"n/a")</f>
        <v>12017.17</v>
      </c>
      <c r="H4325" s="79">
        <f>+IF(ISNUMBER(DATA!K2590),DATA!K2590,"n/a")</f>
        <v>0.19294900000000001</v>
      </c>
      <c r="I4325" s="88">
        <f>+IF(ISNUMBER(DATA!L2590),DATA!L2590,"n/a")</f>
        <v>27589.9</v>
      </c>
      <c r="J4325" s="79">
        <f>+IF(ISNUMBER(DATA!M2590),DATA!M2590,"n/a")</f>
        <v>0.23079</v>
      </c>
      <c r="K4325" s="88">
        <f>+IF(ISNUMBER(DATA!N2590),DATA!N2590,"n/a")</f>
        <v>58560.58</v>
      </c>
      <c r="L4325" s="79">
        <f>+IF(ISNUMBER(DATA!O2590),DATA!O2590,"n/a")</f>
        <v>0.17519999999999999</v>
      </c>
      <c r="M4325" s="68"/>
      <c r="N4325" s="68"/>
      <c r="O4325" s="68"/>
      <c r="P4325" s="68"/>
      <c r="Q4325" s="68"/>
      <c r="S4325" s="72"/>
      <c r="U4325" s="72"/>
      <c r="W4325" s="72"/>
      <c r="Y4325" s="72"/>
    </row>
    <row r="4326" spans="1:25" s="71" customFormat="1" x14ac:dyDescent="0.2">
      <c r="A4326" s="68" t="s">
        <v>20</v>
      </c>
      <c r="B4326" s="68" t="s">
        <v>24</v>
      </c>
      <c r="C4326" s="68" t="s">
        <v>25</v>
      </c>
      <c r="D4326" s="68" t="s">
        <v>313</v>
      </c>
      <c r="E4326" s="88">
        <f>+IF(ISNUMBER(DATA!H2591),DATA!H2591,"n/a")</f>
        <v>4467.79</v>
      </c>
      <c r="F4326" s="79">
        <f>+IF(ISNUMBER(DATA!I2591),DATA!I2591,"n/a")</f>
        <v>-7.5345999999999996E-2</v>
      </c>
      <c r="G4326" s="88">
        <f>+IF(ISNUMBER(DATA!J2591),DATA!J2591,"n/a")</f>
        <v>14855.03</v>
      </c>
      <c r="H4326" s="79">
        <f>+IF(ISNUMBER(DATA!K2591),DATA!K2591,"n/a")</f>
        <v>-1.7250999999999999E-2</v>
      </c>
      <c r="I4326" s="88">
        <f>+IF(ISNUMBER(DATA!L2591),DATA!L2591,"n/a")</f>
        <v>34956.69</v>
      </c>
      <c r="J4326" s="79">
        <f>+IF(ISNUMBER(DATA!M2591),DATA!M2591,"n/a")</f>
        <v>1.1820000000000001E-3</v>
      </c>
      <c r="K4326" s="88">
        <f>+IF(ISNUMBER(DATA!N2591),DATA!N2591,"n/a")</f>
        <v>79443.02</v>
      </c>
      <c r="L4326" s="79">
        <f>+IF(ISNUMBER(DATA!O2591),DATA!O2591,"n/a")</f>
        <v>4.3404999999999999E-2</v>
      </c>
      <c r="M4326" s="68"/>
      <c r="N4326" s="68"/>
      <c r="O4326" s="68"/>
      <c r="P4326" s="68"/>
      <c r="Q4326" s="68"/>
      <c r="S4326" s="72"/>
      <c r="U4326" s="72"/>
      <c r="W4326" s="72"/>
      <c r="Y4326" s="72"/>
    </row>
    <row r="4327" spans="1:25" s="71" customFormat="1" x14ac:dyDescent="0.2">
      <c r="A4327" s="68" t="s">
        <v>20</v>
      </c>
      <c r="B4327" s="68" t="s">
        <v>24</v>
      </c>
      <c r="C4327" s="68" t="s">
        <v>25</v>
      </c>
      <c r="D4327" s="68" t="s">
        <v>314</v>
      </c>
      <c r="E4327" s="88">
        <f>+IF(ISNUMBER(DATA!H2592),DATA!H2592,"n/a")</f>
        <v>5166.26</v>
      </c>
      <c r="F4327" s="79">
        <f>+IF(ISNUMBER(DATA!I2592),DATA!I2592,"n/a")</f>
        <v>0.16764599999999999</v>
      </c>
      <c r="G4327" s="88">
        <f>+IF(ISNUMBER(DATA!J2592),DATA!J2592,"n/a")</f>
        <v>17340.39</v>
      </c>
      <c r="H4327" s="79">
        <f>+IF(ISNUMBER(DATA!K2592),DATA!K2592,"n/a")</f>
        <v>0.116992</v>
      </c>
      <c r="I4327" s="88">
        <f>+IF(ISNUMBER(DATA!L2592),DATA!L2592,"n/a")</f>
        <v>34634.31</v>
      </c>
      <c r="J4327" s="79">
        <f>+IF(ISNUMBER(DATA!M2592),DATA!M2592,"n/a")</f>
        <v>-2.5080000000000002E-2</v>
      </c>
      <c r="K4327" s="88">
        <f>+IF(ISNUMBER(DATA!N2592),DATA!N2592,"n/a")</f>
        <v>64335.93</v>
      </c>
      <c r="L4327" s="79">
        <f>+IF(ISNUMBER(DATA!O2592),DATA!O2592,"n/a")</f>
        <v>-0.16547100000000001</v>
      </c>
      <c r="M4327" s="68"/>
      <c r="N4327" s="68"/>
      <c r="O4327" s="68"/>
      <c r="P4327" s="68"/>
      <c r="Q4327" s="68"/>
      <c r="S4327" s="72"/>
      <c r="U4327" s="72"/>
      <c r="W4327" s="72"/>
      <c r="Y4327" s="72"/>
    </row>
    <row r="4328" spans="1:25" s="71" customFormat="1" x14ac:dyDescent="0.2">
      <c r="A4328" s="68" t="s">
        <v>20</v>
      </c>
      <c r="B4328" s="68" t="s">
        <v>24</v>
      </c>
      <c r="C4328" s="68" t="s">
        <v>25</v>
      </c>
      <c r="D4328" s="68" t="s">
        <v>315</v>
      </c>
      <c r="E4328" s="88">
        <f>+IF(ISNUMBER(DATA!H2593),DATA!H2593,"n/a")</f>
        <v>4496.1099999999997</v>
      </c>
      <c r="F4328" s="79">
        <f>+IF(ISNUMBER(DATA!I2593),DATA!I2593,"n/a")</f>
        <v>9.4085000000000002E-2</v>
      </c>
      <c r="G4328" s="88">
        <f>+IF(ISNUMBER(DATA!J2593),DATA!J2593,"n/a")</f>
        <v>14856.02</v>
      </c>
      <c r="H4328" s="79">
        <f>+IF(ISNUMBER(DATA!K2593),DATA!K2593,"n/a")</f>
        <v>0.116117</v>
      </c>
      <c r="I4328" s="88">
        <f>+IF(ISNUMBER(DATA!L2593),DATA!L2593,"n/a")</f>
        <v>34081.5</v>
      </c>
      <c r="J4328" s="79">
        <f>+IF(ISNUMBER(DATA!M2593),DATA!M2593,"n/a")</f>
        <v>0.13553000000000001</v>
      </c>
      <c r="K4328" s="88">
        <f>+IF(ISNUMBER(DATA!N2593),DATA!N2593,"n/a")</f>
        <v>73733.17</v>
      </c>
      <c r="L4328" s="79">
        <f>+IF(ISNUMBER(DATA!O2593),DATA!O2593,"n/a")</f>
        <v>9.3181E-2</v>
      </c>
      <c r="M4328" s="68"/>
      <c r="N4328" s="68"/>
      <c r="O4328" s="68"/>
      <c r="P4328" s="68"/>
      <c r="Q4328" s="68"/>
      <c r="S4328" s="72"/>
      <c r="U4328" s="72"/>
      <c r="W4328" s="72"/>
      <c r="Y4328" s="72"/>
    </row>
    <row r="4329" spans="1:25" s="71" customFormat="1" x14ac:dyDescent="0.2">
      <c r="A4329" s="68" t="s">
        <v>20</v>
      </c>
      <c r="B4329" s="68" t="s">
        <v>24</v>
      </c>
      <c r="C4329" s="68" t="s">
        <v>25</v>
      </c>
      <c r="D4329" s="68" t="s">
        <v>316</v>
      </c>
      <c r="E4329" s="88">
        <f>+IF(ISNUMBER(DATA!H2594),DATA!H2594,"n/a")</f>
        <v>4263.41</v>
      </c>
      <c r="F4329" s="79">
        <f>+IF(ISNUMBER(DATA!I2594),DATA!I2594,"n/a")</f>
        <v>0.166045</v>
      </c>
      <c r="G4329" s="88">
        <f>+IF(ISNUMBER(DATA!J2594),DATA!J2594,"n/a")</f>
        <v>14400.43</v>
      </c>
      <c r="H4329" s="79">
        <f>+IF(ISNUMBER(DATA!K2594),DATA!K2594,"n/a")</f>
        <v>6.5971000000000002E-2</v>
      </c>
      <c r="I4329" s="88">
        <f>+IF(ISNUMBER(DATA!L2594),DATA!L2594,"n/a")</f>
        <v>32799.53</v>
      </c>
      <c r="J4329" s="79">
        <f>+IF(ISNUMBER(DATA!M2594),DATA!M2594,"n/a")</f>
        <v>5.9789000000000002E-2</v>
      </c>
      <c r="K4329" s="88">
        <f>+IF(ISNUMBER(DATA!N2594),DATA!N2594,"n/a")</f>
        <v>67356.56</v>
      </c>
      <c r="L4329" s="79">
        <f>+IF(ISNUMBER(DATA!O2594),DATA!O2594,"n/a")</f>
        <v>-4.3819999999999996E-3</v>
      </c>
      <c r="M4329" s="68"/>
      <c r="N4329" s="68"/>
      <c r="O4329" s="68"/>
      <c r="P4329" s="68"/>
      <c r="Q4329" s="68"/>
      <c r="S4329" s="72"/>
      <c r="U4329" s="72"/>
      <c r="W4329" s="72"/>
      <c r="Y4329" s="72"/>
    </row>
    <row r="4330" spans="1:25" s="71" customFormat="1" x14ac:dyDescent="0.2">
      <c r="A4330" s="68" t="s">
        <v>20</v>
      </c>
      <c r="B4330" s="68" t="s">
        <v>24</v>
      </c>
      <c r="C4330" s="68" t="s">
        <v>25</v>
      </c>
      <c r="D4330" s="68" t="s">
        <v>317</v>
      </c>
      <c r="E4330" s="88">
        <f>+IF(ISNUMBER(DATA!H2595),DATA!H2595,"n/a")</f>
        <v>2045.91</v>
      </c>
      <c r="F4330" s="79">
        <f>+IF(ISNUMBER(DATA!I2595),DATA!I2595,"n/a")</f>
        <v>-0.39376699999999998</v>
      </c>
      <c r="G4330" s="88">
        <f>+IF(ISNUMBER(DATA!J2595),DATA!J2595,"n/a")</f>
        <v>7313.67</v>
      </c>
      <c r="H4330" s="79">
        <f>+IF(ISNUMBER(DATA!K2595),DATA!K2595,"n/a")</f>
        <v>-0.43045499999999998</v>
      </c>
      <c r="I4330" s="88">
        <f>+IF(ISNUMBER(DATA!L2595),DATA!L2595,"n/a")</f>
        <v>17551.78</v>
      </c>
      <c r="J4330" s="79">
        <f>+IF(ISNUMBER(DATA!M2595),DATA!M2595,"n/a")</f>
        <v>-0.42188100000000001</v>
      </c>
      <c r="K4330" s="88">
        <f>+IF(ISNUMBER(DATA!N2595),DATA!N2595,"n/a")</f>
        <v>42192.39</v>
      </c>
      <c r="L4330" s="79">
        <f>+IF(ISNUMBER(DATA!O2595),DATA!O2595,"n/a")</f>
        <v>-0.31391400000000003</v>
      </c>
      <c r="M4330" s="68"/>
      <c r="N4330" s="68"/>
      <c r="O4330" s="68"/>
      <c r="P4330" s="68"/>
      <c r="Q4330" s="68"/>
      <c r="S4330" s="72"/>
      <c r="U4330" s="72"/>
      <c r="W4330" s="72"/>
      <c r="Y4330" s="72"/>
    </row>
    <row r="4331" spans="1:25" s="71" customFormat="1" x14ac:dyDescent="0.2">
      <c r="A4331" s="68" t="s">
        <v>20</v>
      </c>
      <c r="B4331" s="68" t="s">
        <v>24</v>
      </c>
      <c r="C4331" s="68" t="s">
        <v>25</v>
      </c>
      <c r="D4331" s="68" t="s">
        <v>318</v>
      </c>
      <c r="E4331" s="88">
        <f>+IF(ISNUMBER(DATA!H2596),DATA!H2596,"n/a")</f>
        <v>3195.78</v>
      </c>
      <c r="F4331" s="79">
        <f>+IF(ISNUMBER(DATA!I2596),DATA!I2596,"n/a")</f>
        <v>0.27292</v>
      </c>
      <c r="G4331" s="88">
        <f>+IF(ISNUMBER(DATA!J2596),DATA!J2596,"n/a")</f>
        <v>10997.84</v>
      </c>
      <c r="H4331" s="79">
        <f>+IF(ISNUMBER(DATA!K2596),DATA!K2596,"n/a")</f>
        <v>0.35897600000000002</v>
      </c>
      <c r="I4331" s="88">
        <f>+IF(ISNUMBER(DATA!L2596),DATA!L2596,"n/a")</f>
        <v>23205.759999999998</v>
      </c>
      <c r="J4331" s="79">
        <f>+IF(ISNUMBER(DATA!M2596),DATA!M2596,"n/a")</f>
        <v>0.18127799999999999</v>
      </c>
      <c r="K4331" s="88">
        <f>+IF(ISNUMBER(DATA!N2596),DATA!N2596,"n/a")</f>
        <v>43281.41</v>
      </c>
      <c r="L4331" s="79">
        <f>+IF(ISNUMBER(DATA!O2596),DATA!O2596,"n/a")</f>
        <v>-3.2801999999999998E-2</v>
      </c>
      <c r="M4331" s="68"/>
      <c r="N4331" s="68"/>
      <c r="O4331" s="68"/>
      <c r="P4331" s="68"/>
      <c r="Q4331" s="68"/>
      <c r="S4331" s="72"/>
      <c r="U4331" s="72"/>
      <c r="W4331" s="72"/>
      <c r="Y4331" s="72"/>
    </row>
    <row r="4332" spans="1:25" s="71" customFormat="1" x14ac:dyDescent="0.2">
      <c r="A4332" s="68" t="s">
        <v>20</v>
      </c>
      <c r="B4332" s="68" t="s">
        <v>24</v>
      </c>
      <c r="C4332" s="68" t="s">
        <v>25</v>
      </c>
      <c r="D4332" s="68" t="s">
        <v>319</v>
      </c>
      <c r="E4332" s="88">
        <f>+IF(ISNUMBER(DATA!H2597),DATA!H2597,"n/a")</f>
        <v>667.16</v>
      </c>
      <c r="F4332" s="79">
        <f>+IF(ISNUMBER(DATA!I2597),DATA!I2597,"n/a")</f>
        <v>0.29064499999999999</v>
      </c>
      <c r="G4332" s="88">
        <f>+IF(ISNUMBER(DATA!J2597),DATA!J2597,"n/a")</f>
        <v>2227.7399999999998</v>
      </c>
      <c r="H4332" s="79">
        <f>+IF(ISNUMBER(DATA!K2597),DATA!K2597,"n/a")</f>
        <v>5.4665999999999999E-2</v>
      </c>
      <c r="I4332" s="88">
        <f>+IF(ISNUMBER(DATA!L2597),DATA!L2597,"n/a")</f>
        <v>5299.04</v>
      </c>
      <c r="J4332" s="79">
        <f>+IF(ISNUMBER(DATA!M2597),DATA!M2597,"n/a")</f>
        <v>9.2599999999999991E-3</v>
      </c>
      <c r="K4332" s="88">
        <f>+IF(ISNUMBER(DATA!N2597),DATA!N2597,"n/a")</f>
        <v>10540.57</v>
      </c>
      <c r="L4332" s="79">
        <f>+IF(ISNUMBER(DATA!O2597),DATA!O2597,"n/a")</f>
        <v>-6.6782999999999995E-2</v>
      </c>
      <c r="M4332" s="68"/>
      <c r="N4332" s="68"/>
      <c r="O4332" s="68"/>
      <c r="P4332" s="68"/>
      <c r="Q4332" s="68"/>
      <c r="S4332" s="72"/>
      <c r="U4332" s="72"/>
      <c r="W4332" s="72"/>
      <c r="Y4332" s="72"/>
    </row>
    <row r="4333" spans="1:25" s="71" customFormat="1" x14ac:dyDescent="0.2">
      <c r="A4333" s="68" t="s">
        <v>20</v>
      </c>
      <c r="B4333" s="68" t="s">
        <v>24</v>
      </c>
      <c r="C4333" s="68" t="s">
        <v>25</v>
      </c>
      <c r="D4333" s="68" t="s">
        <v>320</v>
      </c>
      <c r="E4333" s="88">
        <f>+IF(ISNUMBER(DATA!H2598),DATA!H2598,"n/a")</f>
        <v>3077.73</v>
      </c>
      <c r="F4333" s="79">
        <f>+IF(ISNUMBER(DATA!I2598),DATA!I2598,"n/a")</f>
        <v>7.1143999999999999E-2</v>
      </c>
      <c r="G4333" s="88">
        <f>+IF(ISNUMBER(DATA!J2598),DATA!J2598,"n/a")</f>
        <v>9821.67</v>
      </c>
      <c r="H4333" s="79">
        <f>+IF(ISNUMBER(DATA!K2598),DATA!K2598,"n/a")</f>
        <v>3.2938000000000002E-2</v>
      </c>
      <c r="I4333" s="88">
        <f>+IF(ISNUMBER(DATA!L2598),DATA!L2598,"n/a")</f>
        <v>21318.37</v>
      </c>
      <c r="J4333" s="79">
        <f>+IF(ISNUMBER(DATA!M2598),DATA!M2598,"n/a")</f>
        <v>-1.6635E-2</v>
      </c>
      <c r="K4333" s="88">
        <f>+IF(ISNUMBER(DATA!N2598),DATA!N2598,"n/a")</f>
        <v>42816.97</v>
      </c>
      <c r="L4333" s="79">
        <f>+IF(ISNUMBER(DATA!O2598),DATA!O2598,"n/a")</f>
        <v>-4.1013000000000001E-2</v>
      </c>
      <c r="M4333" s="68"/>
      <c r="N4333" s="68"/>
      <c r="O4333" s="68"/>
      <c r="P4333" s="68"/>
      <c r="Q4333" s="68"/>
      <c r="S4333" s="72"/>
      <c r="U4333" s="72"/>
      <c r="W4333" s="72"/>
      <c r="Y4333" s="72"/>
    </row>
    <row r="4334" spans="1:25" s="71" customFormat="1" x14ac:dyDescent="0.2">
      <c r="A4334" s="68" t="s">
        <v>20</v>
      </c>
      <c r="B4334" s="68" t="s">
        <v>24</v>
      </c>
      <c r="C4334" s="68" t="s">
        <v>25</v>
      </c>
      <c r="D4334" s="68" t="s">
        <v>321</v>
      </c>
      <c r="E4334" s="88">
        <f>+IF(ISNUMBER(DATA!H2599),DATA!H2599,"n/a")</f>
        <v>9115.01</v>
      </c>
      <c r="F4334" s="79">
        <f>+IF(ISNUMBER(DATA!I2599),DATA!I2599,"n/a")</f>
        <v>0.30246099999999998</v>
      </c>
      <c r="G4334" s="88">
        <f>+IF(ISNUMBER(DATA!J2599),DATA!J2599,"n/a")</f>
        <v>29104.41</v>
      </c>
      <c r="H4334" s="79">
        <f>+IF(ISNUMBER(DATA!K2599),DATA!K2599,"n/a")</f>
        <v>0.270507</v>
      </c>
      <c r="I4334" s="88">
        <f>+IF(ISNUMBER(DATA!L2599),DATA!L2599,"n/a")</f>
        <v>62624.63</v>
      </c>
      <c r="J4334" s="79">
        <f>+IF(ISNUMBER(DATA!M2599),DATA!M2599,"n/a")</f>
        <v>0.204517</v>
      </c>
      <c r="K4334" s="88">
        <f>+IF(ISNUMBER(DATA!N2599),DATA!N2599,"n/a")</f>
        <v>123395.37</v>
      </c>
      <c r="L4334" s="79">
        <f>+IF(ISNUMBER(DATA!O2599),DATA!O2599,"n/a")</f>
        <v>0.107571</v>
      </c>
      <c r="M4334" s="68"/>
      <c r="N4334" s="68"/>
      <c r="O4334" s="68"/>
      <c r="P4334" s="68"/>
      <c r="Q4334" s="68"/>
      <c r="S4334" s="72"/>
      <c r="U4334" s="72"/>
      <c r="W4334" s="72"/>
      <c r="Y4334" s="72"/>
    </row>
    <row r="4335" spans="1:25" s="71" customFormat="1" x14ac:dyDescent="0.2">
      <c r="A4335" s="68" t="s">
        <v>20</v>
      </c>
      <c r="B4335" s="68" t="s">
        <v>24</v>
      </c>
      <c r="C4335" s="68" t="s">
        <v>25</v>
      </c>
      <c r="D4335" s="68" t="s">
        <v>322</v>
      </c>
      <c r="E4335" s="88">
        <f>+IF(ISNUMBER(DATA!H2600),DATA!H2600,"n/a")</f>
        <v>7247.62</v>
      </c>
      <c r="F4335" s="79">
        <f>+IF(ISNUMBER(DATA!I2600),DATA!I2600,"n/a")</f>
        <v>0.19662299999999999</v>
      </c>
      <c r="G4335" s="88">
        <f>+IF(ISNUMBER(DATA!J2600),DATA!J2600,"n/a")</f>
        <v>23425.24</v>
      </c>
      <c r="H4335" s="79">
        <f>+IF(ISNUMBER(DATA!K2600),DATA!K2600,"n/a")</f>
        <v>7.0382E-2</v>
      </c>
      <c r="I4335" s="88">
        <f>+IF(ISNUMBER(DATA!L2600),DATA!L2600,"n/a")</f>
        <v>48595.25</v>
      </c>
      <c r="J4335" s="79">
        <f>+IF(ISNUMBER(DATA!M2600),DATA!M2600,"n/a")</f>
        <v>9.3800000000000003E-4</v>
      </c>
      <c r="K4335" s="88">
        <f>+IF(ISNUMBER(DATA!N2600),DATA!N2600,"n/a")</f>
        <v>104660.92</v>
      </c>
      <c r="L4335" s="79">
        <f>+IF(ISNUMBER(DATA!O2600),DATA!O2600,"n/a")</f>
        <v>-7.8400999999999998E-2</v>
      </c>
      <c r="M4335" s="68"/>
      <c r="N4335" s="68"/>
      <c r="O4335" s="68"/>
      <c r="P4335" s="68"/>
      <c r="Q4335" s="68"/>
      <c r="S4335" s="72"/>
      <c r="U4335" s="72"/>
      <c r="W4335" s="72"/>
      <c r="Y4335" s="72"/>
    </row>
    <row r="4336" spans="1:25" s="71" customFormat="1" x14ac:dyDescent="0.2">
      <c r="A4336" s="68" t="s">
        <v>20</v>
      </c>
      <c r="B4336" s="68" t="s">
        <v>24</v>
      </c>
      <c r="C4336" s="68" t="s">
        <v>25</v>
      </c>
      <c r="D4336" s="68" t="s">
        <v>323</v>
      </c>
      <c r="E4336" s="88">
        <f>+IF(ISNUMBER(DATA!H2601),DATA!H2601,"n/a")</f>
        <v>7161.26</v>
      </c>
      <c r="F4336" s="79">
        <f>+IF(ISNUMBER(DATA!I2601),DATA!I2601,"n/a")</f>
        <v>3.1220000000000002E-3</v>
      </c>
      <c r="G4336" s="88">
        <f>+IF(ISNUMBER(DATA!J2601),DATA!J2601,"n/a")</f>
        <v>21880.71</v>
      </c>
      <c r="H4336" s="79">
        <f>+IF(ISNUMBER(DATA!K2601),DATA!K2601,"n/a")</f>
        <v>-4.3892E-2</v>
      </c>
      <c r="I4336" s="88">
        <f>+IF(ISNUMBER(DATA!L2601),DATA!L2601,"n/a")</f>
        <v>51102.3</v>
      </c>
      <c r="J4336" s="79">
        <f>+IF(ISNUMBER(DATA!M2601),DATA!M2601,"n/a")</f>
        <v>1.3629E-2</v>
      </c>
      <c r="K4336" s="88">
        <f>+IF(ISNUMBER(DATA!N2601),DATA!N2601,"n/a")</f>
        <v>115938.42</v>
      </c>
      <c r="L4336" s="79">
        <f>+IF(ISNUMBER(DATA!O2601),DATA!O2601,"n/a")</f>
        <v>0.10877100000000001</v>
      </c>
      <c r="M4336" s="68"/>
      <c r="N4336" s="68"/>
      <c r="O4336" s="68"/>
      <c r="P4336" s="68"/>
      <c r="Q4336" s="68"/>
      <c r="S4336" s="72"/>
      <c r="U4336" s="72"/>
      <c r="W4336" s="72"/>
      <c r="Y4336" s="72"/>
    </row>
    <row r="4337" spans="1:25" s="71" customFormat="1" x14ac:dyDescent="0.2">
      <c r="A4337" s="68" t="s">
        <v>20</v>
      </c>
      <c r="B4337" s="68" t="s">
        <v>24</v>
      </c>
      <c r="C4337" s="68" t="s">
        <v>25</v>
      </c>
      <c r="D4337" s="68" t="s">
        <v>324</v>
      </c>
      <c r="E4337" s="88">
        <f>+IF(ISNUMBER(DATA!H2602),DATA!H2602,"n/a")</f>
        <v>3891.74</v>
      </c>
      <c r="F4337" s="79">
        <f>+IF(ISNUMBER(DATA!I2602),DATA!I2602,"n/a")</f>
        <v>-0.110748</v>
      </c>
      <c r="G4337" s="88">
        <f>+IF(ISNUMBER(DATA!J2602),DATA!J2602,"n/a")</f>
        <v>13123.86</v>
      </c>
      <c r="H4337" s="79">
        <f>+IF(ISNUMBER(DATA!K2602),DATA!K2602,"n/a")</f>
        <v>-2.2200999999999999E-2</v>
      </c>
      <c r="I4337" s="88">
        <f>+IF(ISNUMBER(DATA!L2602),DATA!L2602,"n/a")</f>
        <v>31270.06</v>
      </c>
      <c r="J4337" s="79">
        <f>+IF(ISNUMBER(DATA!M2602),DATA!M2602,"n/a")</f>
        <v>5.9603000000000003E-2</v>
      </c>
      <c r="K4337" s="88">
        <f>+IF(ISNUMBER(DATA!N2602),DATA!N2602,"n/a")</f>
        <v>71233.19</v>
      </c>
      <c r="L4337" s="79">
        <f>+IF(ISNUMBER(DATA!O2602),DATA!O2602,"n/a")</f>
        <v>7.4008000000000004E-2</v>
      </c>
      <c r="M4337" s="68"/>
      <c r="N4337" s="68"/>
      <c r="O4337" s="68"/>
      <c r="P4337" s="68"/>
      <c r="Q4337" s="68"/>
      <c r="S4337" s="72"/>
      <c r="U4337" s="72"/>
      <c r="W4337" s="72"/>
      <c r="Y4337" s="72"/>
    </row>
    <row r="4338" spans="1:25" s="71" customFormat="1" x14ac:dyDescent="0.2">
      <c r="A4338" s="68" t="s">
        <v>20</v>
      </c>
      <c r="B4338" s="68" t="s">
        <v>24</v>
      </c>
      <c r="C4338" s="68" t="s">
        <v>25</v>
      </c>
      <c r="D4338" s="68" t="s">
        <v>325</v>
      </c>
      <c r="E4338" s="88">
        <f>+IF(ISNUMBER(DATA!H2603),DATA!H2603,"n/a")</f>
        <v>8876.4</v>
      </c>
      <c r="F4338" s="79">
        <f>+IF(ISNUMBER(DATA!I2603),DATA!I2603,"n/a")</f>
        <v>0.10809000000000001</v>
      </c>
      <c r="G4338" s="88">
        <f>+IF(ISNUMBER(DATA!J2603),DATA!J2603,"n/a")</f>
        <v>26101.66</v>
      </c>
      <c r="H4338" s="79">
        <f>+IF(ISNUMBER(DATA!K2603),DATA!K2603,"n/a")</f>
        <v>9.6312999999999996E-2</v>
      </c>
      <c r="I4338" s="88">
        <f>+IF(ISNUMBER(DATA!L2603),DATA!L2603,"n/a")</f>
        <v>58069.63</v>
      </c>
      <c r="J4338" s="79">
        <f>+IF(ISNUMBER(DATA!M2603),DATA!M2603,"n/a")</f>
        <v>0.14043600000000001</v>
      </c>
      <c r="K4338" s="88">
        <f>+IF(ISNUMBER(DATA!N2603),DATA!N2603,"n/a")</f>
        <v>127772.27</v>
      </c>
      <c r="L4338" s="79">
        <f>+IF(ISNUMBER(DATA!O2603),DATA!O2603,"n/a")</f>
        <v>-5.5570000000000003E-3</v>
      </c>
      <c r="M4338" s="68"/>
      <c r="N4338" s="68"/>
      <c r="O4338" s="68"/>
      <c r="P4338" s="68"/>
      <c r="Q4338" s="68"/>
      <c r="S4338" s="72"/>
      <c r="U4338" s="72"/>
      <c r="W4338" s="72"/>
      <c r="Y4338" s="72"/>
    </row>
    <row r="4339" spans="1:25" s="71" customFormat="1" x14ac:dyDescent="0.2">
      <c r="A4339" s="68" t="s">
        <v>20</v>
      </c>
      <c r="B4339" s="68" t="s">
        <v>24</v>
      </c>
      <c r="C4339" s="68" t="s">
        <v>25</v>
      </c>
      <c r="D4339" s="68" t="s">
        <v>351</v>
      </c>
      <c r="E4339" s="88">
        <f>+IF(ISNUMBER(DATA!H2604),DATA!H2604,"n/a")</f>
        <v>1990.68</v>
      </c>
      <c r="F4339" s="79">
        <f>+IF(ISNUMBER(DATA!I2604),DATA!I2604,"n/a")</f>
        <v>-0.179558</v>
      </c>
      <c r="G4339" s="88">
        <f>+IF(ISNUMBER(DATA!J2604),DATA!J2604,"n/a")</f>
        <v>6776.04</v>
      </c>
      <c r="H4339" s="79">
        <f>+IF(ISNUMBER(DATA!K2604),DATA!K2604,"n/a")</f>
        <v>-0.26393100000000003</v>
      </c>
      <c r="I4339" s="88">
        <f>+IF(ISNUMBER(DATA!L2604),DATA!L2604,"n/a")</f>
        <v>15817.41</v>
      </c>
      <c r="J4339" s="79">
        <f>+IF(ISNUMBER(DATA!M2604),DATA!M2604,"n/a")</f>
        <v>-0.239178</v>
      </c>
      <c r="K4339" s="88">
        <f>+IF(ISNUMBER(DATA!N2604),DATA!N2604,"n/a")</f>
        <v>35161.589999999997</v>
      </c>
      <c r="L4339" s="79">
        <f>+IF(ISNUMBER(DATA!O2604),DATA!O2604,"n/a")</f>
        <v>-0.18961700000000001</v>
      </c>
      <c r="M4339" s="68"/>
      <c r="N4339" s="68"/>
      <c r="O4339" s="68"/>
      <c r="P4339" s="68"/>
      <c r="Q4339" s="68"/>
      <c r="S4339" s="72"/>
      <c r="U4339" s="72"/>
      <c r="W4339" s="72"/>
      <c r="Y4339" s="72"/>
    </row>
    <row r="4340" spans="1:25" s="71" customFormat="1" x14ac:dyDescent="0.2">
      <c r="A4340" s="68" t="s">
        <v>20</v>
      </c>
      <c r="B4340" s="68" t="s">
        <v>24</v>
      </c>
      <c r="C4340" s="68" t="s">
        <v>25</v>
      </c>
      <c r="D4340" s="68" t="s">
        <v>352</v>
      </c>
      <c r="E4340" s="88">
        <f>+IF(ISNUMBER(DATA!H2605),DATA!H2605,"n/a")</f>
        <v>2849.53</v>
      </c>
      <c r="F4340" s="79">
        <f>+IF(ISNUMBER(DATA!I2605),DATA!I2605,"n/a")</f>
        <v>0.129274</v>
      </c>
      <c r="G4340" s="88">
        <f>+IF(ISNUMBER(DATA!J2605),DATA!J2605,"n/a")</f>
        <v>9789.74</v>
      </c>
      <c r="H4340" s="79">
        <f>+IF(ISNUMBER(DATA!K2605),DATA!K2605,"n/a")</f>
        <v>0.123821</v>
      </c>
      <c r="I4340" s="88">
        <f>+IF(ISNUMBER(DATA!L2605),DATA!L2605,"n/a")</f>
        <v>22103.42</v>
      </c>
      <c r="J4340" s="79">
        <f>+IF(ISNUMBER(DATA!M2605),DATA!M2605,"n/a")</f>
        <v>0.17049700000000001</v>
      </c>
      <c r="K4340" s="88">
        <f>+IF(ISNUMBER(DATA!N2605),DATA!N2605,"n/a")</f>
        <v>45038.41</v>
      </c>
      <c r="L4340" s="79">
        <f>+IF(ISNUMBER(DATA!O2605),DATA!O2605,"n/a")</f>
        <v>0.13541400000000001</v>
      </c>
      <c r="M4340" s="68"/>
      <c r="N4340" s="68"/>
      <c r="O4340" s="68"/>
      <c r="P4340" s="68"/>
      <c r="Q4340" s="68"/>
      <c r="S4340" s="72"/>
      <c r="U4340" s="72"/>
      <c r="W4340" s="72"/>
      <c r="Y4340" s="72"/>
    </row>
    <row r="4341" spans="1:25" x14ac:dyDescent="0.2">
      <c r="E4341" s="102"/>
      <c r="F4341" s="104"/>
      <c r="G4341" s="102"/>
      <c r="H4341" s="104"/>
      <c r="I4341" s="102"/>
      <c r="J4341" s="104"/>
      <c r="K4341" s="102"/>
      <c r="L4341" s="104"/>
    </row>
    <row r="4342" spans="1:25" s="71" customFormat="1" x14ac:dyDescent="0.2">
      <c r="A4342" s="68" t="s">
        <v>20</v>
      </c>
      <c r="B4342" s="68" t="s">
        <v>24</v>
      </c>
      <c r="C4342" s="68" t="s">
        <v>10</v>
      </c>
      <c r="D4342" s="68" t="s">
        <v>278</v>
      </c>
      <c r="E4342" s="89">
        <f>+IF(ISNUMBER(DATA!H2615),DATA!H2615,"n/a")</f>
        <v>7.8424630000000004</v>
      </c>
      <c r="F4342" s="79">
        <f>+IF(ISNUMBER(DATA!I2615),DATA!I2615,"n/a")</f>
        <v>-1.8100000000000001E-4</v>
      </c>
      <c r="G4342" s="89">
        <f>+IF(ISNUMBER(DATA!J2615),DATA!J2615,"n/a")</f>
        <v>7.664974</v>
      </c>
      <c r="H4342" s="79">
        <f>+IF(ISNUMBER(DATA!K2615),DATA!K2615,"n/a")</f>
        <v>1.3356E-2</v>
      </c>
      <c r="I4342" s="89">
        <f>+IF(ISNUMBER(DATA!L2615),DATA!L2615,"n/a")</f>
        <v>7.7589629999999996</v>
      </c>
      <c r="J4342" s="79">
        <f>+IF(ISNUMBER(DATA!M2615),DATA!M2615,"n/a")</f>
        <v>3.3652000000000001E-2</v>
      </c>
      <c r="K4342" s="89">
        <f>+IF(ISNUMBER(DATA!N2615),DATA!N2615,"n/a")</f>
        <v>7.6662359999999996</v>
      </c>
      <c r="L4342" s="79">
        <f>+IF(ISNUMBER(DATA!O2615),DATA!O2615,"n/a")</f>
        <v>3.4589000000000002E-2</v>
      </c>
      <c r="M4342" s="68"/>
      <c r="N4342" s="68"/>
      <c r="O4342" s="68"/>
      <c r="P4342" s="68"/>
      <c r="Q4342" s="68"/>
      <c r="S4342" s="72"/>
      <c r="U4342" s="72"/>
      <c r="W4342" s="72"/>
      <c r="Y4342" s="72"/>
    </row>
    <row r="4343" spans="1:25" s="71" customFormat="1" x14ac:dyDescent="0.2">
      <c r="A4343" s="68" t="s">
        <v>20</v>
      </c>
      <c r="B4343" s="68" t="s">
        <v>24</v>
      </c>
      <c r="C4343" s="68" t="s">
        <v>10</v>
      </c>
      <c r="D4343" s="68" t="s">
        <v>279</v>
      </c>
      <c r="E4343" s="89">
        <f>+IF(ISNUMBER(DATA!H2616),DATA!H2616,"n/a")</f>
        <v>15.986243</v>
      </c>
      <c r="F4343" s="79">
        <f>+IF(ISNUMBER(DATA!I2616),DATA!I2616,"n/a")</f>
        <v>6.6318000000000002E-2</v>
      </c>
      <c r="G4343" s="89">
        <f>+IF(ISNUMBER(DATA!J2616),DATA!J2616,"n/a")</f>
        <v>15.861523999999999</v>
      </c>
      <c r="H4343" s="79">
        <f>+IF(ISNUMBER(DATA!K2616),DATA!K2616,"n/a")</f>
        <v>6.8719000000000002E-2</v>
      </c>
      <c r="I4343" s="89">
        <f>+IF(ISNUMBER(DATA!L2616),DATA!L2616,"n/a")</f>
        <v>15.934818999999999</v>
      </c>
      <c r="J4343" s="79">
        <f>+IF(ISNUMBER(DATA!M2616),DATA!M2616,"n/a")</f>
        <v>6.1261999999999997E-2</v>
      </c>
      <c r="K4343" s="89">
        <f>+IF(ISNUMBER(DATA!N2616),DATA!N2616,"n/a")</f>
        <v>15.1884</v>
      </c>
      <c r="L4343" s="79">
        <f>+IF(ISNUMBER(DATA!O2616),DATA!O2616,"n/a")</f>
        <v>2.7522999999999999E-2</v>
      </c>
      <c r="M4343" s="68"/>
      <c r="N4343" s="68"/>
      <c r="O4343" s="68"/>
      <c r="P4343" s="68"/>
      <c r="Q4343" s="68"/>
      <c r="S4343" s="72"/>
      <c r="U4343" s="72"/>
      <c r="W4343" s="72"/>
      <c r="Y4343" s="72"/>
    </row>
    <row r="4344" spans="1:25" s="71" customFormat="1" x14ac:dyDescent="0.2">
      <c r="A4344" s="68" t="s">
        <v>20</v>
      </c>
      <c r="B4344" s="68" t="s">
        <v>24</v>
      </c>
      <c r="C4344" s="68" t="s">
        <v>10</v>
      </c>
      <c r="D4344" s="68" t="s">
        <v>280</v>
      </c>
      <c r="E4344" s="89">
        <f>+IF(ISNUMBER(DATA!H2617),DATA!H2617,"n/a")</f>
        <v>8.6382030000000007</v>
      </c>
      <c r="F4344" s="79">
        <f>+IF(ISNUMBER(DATA!I2617),DATA!I2617,"n/a")</f>
        <v>-0.22520499999999999</v>
      </c>
      <c r="G4344" s="89">
        <f>+IF(ISNUMBER(DATA!J2617),DATA!J2617,"n/a")</f>
        <v>8.3897309999999994</v>
      </c>
      <c r="H4344" s="79">
        <f>+IF(ISNUMBER(DATA!K2617),DATA!K2617,"n/a")</f>
        <v>-0.26997700000000002</v>
      </c>
      <c r="I4344" s="89">
        <f>+IF(ISNUMBER(DATA!L2617),DATA!L2617,"n/a")</f>
        <v>8.1349839999999993</v>
      </c>
      <c r="J4344" s="79">
        <f>+IF(ISNUMBER(DATA!M2617),DATA!M2617,"n/a")</f>
        <v>-0.28950300000000001</v>
      </c>
      <c r="K4344" s="89">
        <f>+IF(ISNUMBER(DATA!N2617),DATA!N2617,"n/a")</f>
        <v>8.7991410000000005</v>
      </c>
      <c r="L4344" s="79">
        <f>+IF(ISNUMBER(DATA!O2617),DATA!O2617,"n/a")</f>
        <v>-0.25714300000000001</v>
      </c>
      <c r="M4344" s="68"/>
      <c r="N4344" s="68"/>
      <c r="O4344" s="68"/>
      <c r="P4344" s="68"/>
      <c r="Q4344" s="68"/>
      <c r="S4344" s="72"/>
      <c r="U4344" s="72"/>
      <c r="W4344" s="72"/>
      <c r="Y4344" s="72"/>
    </row>
    <row r="4345" spans="1:25" s="71" customFormat="1" x14ac:dyDescent="0.2">
      <c r="A4345" s="68" t="s">
        <v>20</v>
      </c>
      <c r="B4345" s="68" t="s">
        <v>24</v>
      </c>
      <c r="C4345" s="68" t="s">
        <v>10</v>
      </c>
      <c r="D4345" s="68" t="s">
        <v>281</v>
      </c>
      <c r="E4345" s="89">
        <f>+IF(ISNUMBER(DATA!H2618),DATA!H2618,"n/a")</f>
        <v>16.425481000000001</v>
      </c>
      <c r="F4345" s="79">
        <f>+IF(ISNUMBER(DATA!I2618),DATA!I2618,"n/a")</f>
        <v>-4.2490000000000002E-3</v>
      </c>
      <c r="G4345" s="89">
        <f>+IF(ISNUMBER(DATA!J2618),DATA!J2618,"n/a")</f>
        <v>16.419404</v>
      </c>
      <c r="H4345" s="79">
        <f>+IF(ISNUMBER(DATA!K2618),DATA!K2618,"n/a")</f>
        <v>-3.82E-3</v>
      </c>
      <c r="I4345" s="89">
        <f>+IF(ISNUMBER(DATA!L2618),DATA!L2618,"n/a")</f>
        <v>16.440797</v>
      </c>
      <c r="J4345" s="79">
        <f>+IF(ISNUMBER(DATA!M2618),DATA!M2618,"n/a")</f>
        <v>1.98E-3</v>
      </c>
      <c r="K4345" s="89">
        <f>+IF(ISNUMBER(DATA!N2618),DATA!N2618,"n/a")</f>
        <v>16.237521000000001</v>
      </c>
      <c r="L4345" s="79">
        <f>+IF(ISNUMBER(DATA!O2618),DATA!O2618,"n/a")</f>
        <v>6.2887999999999999E-2</v>
      </c>
      <c r="M4345" s="68"/>
      <c r="N4345" s="68"/>
      <c r="O4345" s="68"/>
      <c r="P4345" s="68"/>
      <c r="Q4345" s="68"/>
      <c r="S4345" s="72"/>
      <c r="U4345" s="72"/>
      <c r="W4345" s="72"/>
      <c r="Y4345" s="72"/>
    </row>
    <row r="4346" spans="1:25" s="71" customFormat="1" x14ac:dyDescent="0.2">
      <c r="A4346" s="68" t="s">
        <v>20</v>
      </c>
      <c r="B4346" s="68" t="s">
        <v>24</v>
      </c>
      <c r="C4346" s="68" t="s">
        <v>10</v>
      </c>
      <c r="D4346" s="68" t="s">
        <v>282</v>
      </c>
      <c r="E4346" s="89">
        <f>+IF(ISNUMBER(DATA!H2619),DATA!H2619,"n/a")</f>
        <v>10.161851</v>
      </c>
      <c r="F4346" s="79">
        <f>+IF(ISNUMBER(DATA!I2619),DATA!I2619,"n/a")</f>
        <v>8.8234000000000007E-2</v>
      </c>
      <c r="G4346" s="89">
        <f>+IF(ISNUMBER(DATA!J2619),DATA!J2619,"n/a")</f>
        <v>9.977983</v>
      </c>
      <c r="H4346" s="79">
        <f>+IF(ISNUMBER(DATA!K2619),DATA!K2619,"n/a")</f>
        <v>5.8723999999999998E-2</v>
      </c>
      <c r="I4346" s="89">
        <f>+IF(ISNUMBER(DATA!L2619),DATA!L2619,"n/a")</f>
        <v>10.377801</v>
      </c>
      <c r="J4346" s="79">
        <f>+IF(ISNUMBER(DATA!M2619),DATA!M2619,"n/a")</f>
        <v>8.0742999999999995E-2</v>
      </c>
      <c r="K4346" s="89">
        <f>+IF(ISNUMBER(DATA!N2619),DATA!N2619,"n/a")</f>
        <v>10.368577</v>
      </c>
      <c r="L4346" s="79">
        <f>+IF(ISNUMBER(DATA!O2619),DATA!O2619,"n/a")</f>
        <v>8.2450999999999997E-2</v>
      </c>
      <c r="M4346" s="68"/>
      <c r="N4346" s="68"/>
      <c r="O4346" s="68"/>
      <c r="P4346" s="68"/>
      <c r="Q4346" s="68"/>
      <c r="S4346" s="72"/>
      <c r="U4346" s="72"/>
      <c r="W4346" s="72"/>
      <c r="Y4346" s="72"/>
    </row>
    <row r="4347" spans="1:25" s="71" customFormat="1" x14ac:dyDescent="0.2">
      <c r="A4347" s="68" t="s">
        <v>20</v>
      </c>
      <c r="B4347" s="68" t="s">
        <v>24</v>
      </c>
      <c r="C4347" s="68" t="s">
        <v>10</v>
      </c>
      <c r="D4347" s="68" t="s">
        <v>283</v>
      </c>
      <c r="E4347" s="89">
        <f>+IF(ISNUMBER(DATA!H2620),DATA!H2620,"n/a")</f>
        <v>5.1549569999999996</v>
      </c>
      <c r="F4347" s="79">
        <f>+IF(ISNUMBER(DATA!I2620),DATA!I2620,"n/a")</f>
        <v>-0.495556</v>
      </c>
      <c r="G4347" s="89">
        <f>+IF(ISNUMBER(DATA!J2620),DATA!J2620,"n/a")</f>
        <v>4.895302</v>
      </c>
      <c r="H4347" s="79">
        <f>+IF(ISNUMBER(DATA!K2620),DATA!K2620,"n/a")</f>
        <v>-0.550346</v>
      </c>
      <c r="I4347" s="89">
        <f>+IF(ISNUMBER(DATA!L2620),DATA!L2620,"n/a")</f>
        <v>4.8450839999999999</v>
      </c>
      <c r="J4347" s="79">
        <f>+IF(ISNUMBER(DATA!M2620),DATA!M2620,"n/a")</f>
        <v>-0.534659</v>
      </c>
      <c r="K4347" s="89">
        <f>+IF(ISNUMBER(DATA!N2620),DATA!N2620,"n/a")</f>
        <v>5.4529990000000002</v>
      </c>
      <c r="L4347" s="79">
        <f>+IF(ISNUMBER(DATA!O2620),DATA!O2620,"n/a")</f>
        <v>-0.49896000000000001</v>
      </c>
      <c r="M4347" s="68"/>
      <c r="N4347" s="68"/>
      <c r="O4347" s="68"/>
      <c r="P4347" s="68"/>
      <c r="Q4347" s="68"/>
      <c r="S4347" s="72"/>
      <c r="U4347" s="72"/>
      <c r="W4347" s="72"/>
      <c r="Y4347" s="72"/>
    </row>
    <row r="4348" spans="1:25" s="71" customFormat="1" x14ac:dyDescent="0.2">
      <c r="A4348" s="68" t="s">
        <v>20</v>
      </c>
      <c r="B4348" s="68" t="s">
        <v>24</v>
      </c>
      <c r="C4348" s="68" t="s">
        <v>10</v>
      </c>
      <c r="D4348" s="68" t="s">
        <v>284</v>
      </c>
      <c r="E4348" s="89">
        <f>+IF(ISNUMBER(DATA!H2621),DATA!H2621,"n/a")</f>
        <v>14.648433000000001</v>
      </c>
      <c r="F4348" s="79">
        <f>+IF(ISNUMBER(DATA!I2621),DATA!I2621,"n/a")</f>
        <v>0.25512200000000002</v>
      </c>
      <c r="G4348" s="89">
        <f>+IF(ISNUMBER(DATA!J2621),DATA!J2621,"n/a")</f>
        <v>14.726983000000001</v>
      </c>
      <c r="H4348" s="79">
        <f>+IF(ISNUMBER(DATA!K2621),DATA!K2621,"n/a")</f>
        <v>0.28611500000000001</v>
      </c>
      <c r="I4348" s="89">
        <f>+IF(ISNUMBER(DATA!L2621),DATA!L2621,"n/a")</f>
        <v>14.383438999999999</v>
      </c>
      <c r="J4348" s="79">
        <f>+IF(ISNUMBER(DATA!M2621),DATA!M2621,"n/a")</f>
        <v>0.21742</v>
      </c>
      <c r="K4348" s="89">
        <f>+IF(ISNUMBER(DATA!N2621),DATA!N2621,"n/a")</f>
        <v>12.852100999999999</v>
      </c>
      <c r="L4348" s="79">
        <f>+IF(ISNUMBER(DATA!O2621),DATA!O2621,"n/a")</f>
        <v>-1.4860999999999999E-2</v>
      </c>
      <c r="M4348" s="68"/>
      <c r="N4348" s="68"/>
      <c r="O4348" s="68"/>
      <c r="P4348" s="68"/>
      <c r="Q4348" s="68"/>
      <c r="S4348" s="72"/>
      <c r="U4348" s="72"/>
      <c r="W4348" s="72"/>
      <c r="Y4348" s="72"/>
    </row>
    <row r="4349" spans="1:25" s="71" customFormat="1" x14ac:dyDescent="0.2">
      <c r="A4349" s="68" t="s">
        <v>20</v>
      </c>
      <c r="B4349" s="68" t="s">
        <v>24</v>
      </c>
      <c r="C4349" s="68" t="s">
        <v>10</v>
      </c>
      <c r="D4349" s="68" t="s">
        <v>285</v>
      </c>
      <c r="E4349" s="89">
        <f>+IF(ISNUMBER(DATA!H2622),DATA!H2622,"n/a")</f>
        <v>13.393751999999999</v>
      </c>
      <c r="F4349" s="79">
        <f>+IF(ISNUMBER(DATA!I2622),DATA!I2622,"n/a")</f>
        <v>-0.10054299999999999</v>
      </c>
      <c r="G4349" s="89">
        <f>+IF(ISNUMBER(DATA!J2622),DATA!J2622,"n/a")</f>
        <v>12.963343999999999</v>
      </c>
      <c r="H4349" s="79">
        <f>+IF(ISNUMBER(DATA!K2622),DATA!K2622,"n/a")</f>
        <v>-9.9735000000000004E-2</v>
      </c>
      <c r="I4349" s="89">
        <f>+IF(ISNUMBER(DATA!L2622),DATA!L2622,"n/a")</f>
        <v>12.533628</v>
      </c>
      <c r="J4349" s="79">
        <f>+IF(ISNUMBER(DATA!M2622),DATA!M2622,"n/a")</f>
        <v>-4.7960999999999997E-2</v>
      </c>
      <c r="K4349" s="89">
        <f>+IF(ISNUMBER(DATA!N2622),DATA!N2622,"n/a")</f>
        <v>13.555814</v>
      </c>
      <c r="L4349" s="79">
        <f>+IF(ISNUMBER(DATA!O2622),DATA!O2622,"n/a")</f>
        <v>-1.498E-2</v>
      </c>
      <c r="M4349" s="68"/>
      <c r="N4349" s="68"/>
      <c r="O4349" s="68"/>
      <c r="P4349" s="68"/>
      <c r="Q4349" s="68"/>
      <c r="S4349" s="72"/>
      <c r="U4349" s="72"/>
      <c r="W4349" s="72"/>
      <c r="Y4349" s="72"/>
    </row>
    <row r="4350" spans="1:25" s="71" customFormat="1" x14ac:dyDescent="0.2">
      <c r="A4350" s="68" t="s">
        <v>20</v>
      </c>
      <c r="B4350" s="68" t="s">
        <v>24</v>
      </c>
      <c r="C4350" s="68" t="s">
        <v>10</v>
      </c>
      <c r="D4350" s="68" t="s">
        <v>286</v>
      </c>
      <c r="E4350" s="89">
        <f>+IF(ISNUMBER(DATA!H2623),DATA!H2623,"n/a")</f>
        <v>14.009655</v>
      </c>
      <c r="F4350" s="79">
        <f>+IF(ISNUMBER(DATA!I2623),DATA!I2623,"n/a")</f>
        <v>0.26121899999999998</v>
      </c>
      <c r="G4350" s="89">
        <f>+IF(ISNUMBER(DATA!J2623),DATA!J2623,"n/a")</f>
        <v>14.104956</v>
      </c>
      <c r="H4350" s="79">
        <f>+IF(ISNUMBER(DATA!K2623),DATA!K2623,"n/a")</f>
        <v>0.223214</v>
      </c>
      <c r="I4350" s="89">
        <f>+IF(ISNUMBER(DATA!L2623),DATA!L2623,"n/a")</f>
        <v>13.150041999999999</v>
      </c>
      <c r="J4350" s="79">
        <f>+IF(ISNUMBER(DATA!M2623),DATA!M2623,"n/a")</f>
        <v>0.14749599999999999</v>
      </c>
      <c r="K4350" s="89">
        <f>+IF(ISNUMBER(DATA!N2623),DATA!N2623,"n/a")</f>
        <v>12.879092999999999</v>
      </c>
      <c r="L4350" s="79">
        <f>+IF(ISNUMBER(DATA!O2623),DATA!O2623,"n/a")</f>
        <v>0.113515</v>
      </c>
      <c r="M4350" s="68"/>
      <c r="N4350" s="68"/>
      <c r="O4350" s="68"/>
      <c r="P4350" s="68"/>
      <c r="Q4350" s="68"/>
      <c r="S4350" s="72"/>
      <c r="U4350" s="72"/>
      <c r="W4350" s="72"/>
      <c r="Y4350" s="72"/>
    </row>
    <row r="4351" spans="1:25" s="71" customFormat="1" x14ac:dyDescent="0.2">
      <c r="A4351" s="68" t="s">
        <v>20</v>
      </c>
      <c r="B4351" s="68" t="s">
        <v>24</v>
      </c>
      <c r="C4351" s="68" t="s">
        <v>10</v>
      </c>
      <c r="D4351" s="68" t="s">
        <v>287</v>
      </c>
      <c r="E4351" s="89">
        <f>+IF(ISNUMBER(DATA!H2624),DATA!H2624,"n/a")</f>
        <v>12.19355</v>
      </c>
      <c r="F4351" s="79">
        <f>+IF(ISNUMBER(DATA!I2624),DATA!I2624,"n/a")</f>
        <v>5.534E-2</v>
      </c>
      <c r="G4351" s="89">
        <f>+IF(ISNUMBER(DATA!J2624),DATA!J2624,"n/a")</f>
        <v>11.879711</v>
      </c>
      <c r="H4351" s="79">
        <f>+IF(ISNUMBER(DATA!K2624),DATA!K2624,"n/a")</f>
        <v>3.8565000000000002E-2</v>
      </c>
      <c r="I4351" s="89">
        <f>+IF(ISNUMBER(DATA!L2624),DATA!L2624,"n/a")</f>
        <v>11.538854000000001</v>
      </c>
      <c r="J4351" s="79">
        <f>+IF(ISNUMBER(DATA!M2624),DATA!M2624,"n/a")</f>
        <v>3.6999999999999998E-2</v>
      </c>
      <c r="K4351" s="89">
        <f>+IF(ISNUMBER(DATA!N2624),DATA!N2624,"n/a")</f>
        <v>11.443493</v>
      </c>
      <c r="L4351" s="79">
        <f>+IF(ISNUMBER(DATA!O2624),DATA!O2624,"n/a")</f>
        <v>7.9307000000000002E-2</v>
      </c>
      <c r="M4351" s="68"/>
      <c r="N4351" s="68"/>
      <c r="O4351" s="68"/>
      <c r="P4351" s="68"/>
      <c r="Q4351" s="68"/>
      <c r="S4351" s="72"/>
      <c r="U4351" s="72"/>
      <c r="W4351" s="72"/>
      <c r="Y4351" s="72"/>
    </row>
    <row r="4352" spans="1:25" s="71" customFormat="1" x14ac:dyDescent="0.2">
      <c r="A4352" s="68" t="s">
        <v>20</v>
      </c>
      <c r="B4352" s="68" t="s">
        <v>24</v>
      </c>
      <c r="C4352" s="68" t="s">
        <v>10</v>
      </c>
      <c r="D4352" s="68" t="s">
        <v>288</v>
      </c>
      <c r="E4352" s="89">
        <f>+IF(ISNUMBER(DATA!H2625),DATA!H2625,"n/a")</f>
        <v>9.9939579999999992</v>
      </c>
      <c r="F4352" s="79">
        <f>+IF(ISNUMBER(DATA!I2625),DATA!I2625,"n/a")</f>
        <v>-3.9090000000000001E-3</v>
      </c>
      <c r="G4352" s="89">
        <f>+IF(ISNUMBER(DATA!J2625),DATA!J2625,"n/a")</f>
        <v>10.053901</v>
      </c>
      <c r="H4352" s="79">
        <f>+IF(ISNUMBER(DATA!K2625),DATA!K2625,"n/a")</f>
        <v>-5.0104999999999997E-2</v>
      </c>
      <c r="I4352" s="89">
        <f>+IF(ISNUMBER(DATA!L2625),DATA!L2625,"n/a")</f>
        <v>9.842022</v>
      </c>
      <c r="J4352" s="79">
        <f>+IF(ISNUMBER(DATA!M2625),DATA!M2625,"n/a")</f>
        <v>-6.5640000000000004E-2</v>
      </c>
      <c r="K4352" s="89">
        <f>+IF(ISNUMBER(DATA!N2625),DATA!N2625,"n/a")</f>
        <v>9.8654639999999993</v>
      </c>
      <c r="L4352" s="79">
        <f>+IF(ISNUMBER(DATA!O2625),DATA!O2625,"n/a")</f>
        <v>-4.5129000000000002E-2</v>
      </c>
      <c r="M4352" s="68"/>
      <c r="N4352" s="68"/>
      <c r="O4352" s="68"/>
      <c r="P4352" s="68"/>
      <c r="Q4352" s="68"/>
      <c r="S4352" s="72"/>
      <c r="U4352" s="72"/>
      <c r="W4352" s="72"/>
      <c r="Y4352" s="72"/>
    </row>
    <row r="4353" spans="1:25" s="71" customFormat="1" x14ac:dyDescent="0.2">
      <c r="A4353" s="68" t="s">
        <v>20</v>
      </c>
      <c r="B4353" s="68" t="s">
        <v>24</v>
      </c>
      <c r="C4353" s="68" t="s">
        <v>10</v>
      </c>
      <c r="D4353" s="68" t="s">
        <v>289</v>
      </c>
      <c r="E4353" s="89">
        <f>+IF(ISNUMBER(DATA!H2626),DATA!H2626,"n/a")</f>
        <v>10.618103</v>
      </c>
      <c r="F4353" s="79">
        <f>+IF(ISNUMBER(DATA!I2626),DATA!I2626,"n/a")</f>
        <v>-0.12762699999999999</v>
      </c>
      <c r="G4353" s="89">
        <f>+IF(ISNUMBER(DATA!J2626),DATA!J2626,"n/a")</f>
        <v>10.9224</v>
      </c>
      <c r="H4353" s="79">
        <f>+IF(ISNUMBER(DATA!K2626),DATA!K2626,"n/a")</f>
        <v>-0.116101</v>
      </c>
      <c r="I4353" s="89">
        <f>+IF(ISNUMBER(DATA!L2626),DATA!L2626,"n/a")</f>
        <v>11.299899999999999</v>
      </c>
      <c r="J4353" s="79">
        <f>+IF(ISNUMBER(DATA!M2626),DATA!M2626,"n/a")</f>
        <v>-6.8474999999999994E-2</v>
      </c>
      <c r="K4353" s="89">
        <f>+IF(ISNUMBER(DATA!N2626),DATA!N2626,"n/a")</f>
        <v>11.342169</v>
      </c>
      <c r="L4353" s="79">
        <f>+IF(ISNUMBER(DATA!O2626),DATA!O2626,"n/a")</f>
        <v>-0.13205600000000001</v>
      </c>
      <c r="M4353" s="68"/>
      <c r="N4353" s="68"/>
      <c r="O4353" s="68"/>
      <c r="P4353" s="68"/>
      <c r="Q4353" s="68"/>
      <c r="S4353" s="72"/>
      <c r="U4353" s="72"/>
      <c r="W4353" s="72"/>
      <c r="Y4353" s="72"/>
    </row>
    <row r="4354" spans="1:25" s="71" customFormat="1" x14ac:dyDescent="0.2">
      <c r="A4354" s="68" t="s">
        <v>20</v>
      </c>
      <c r="B4354" s="68" t="s">
        <v>24</v>
      </c>
      <c r="C4354" s="68" t="s">
        <v>10</v>
      </c>
      <c r="D4354" s="68" t="s">
        <v>290</v>
      </c>
      <c r="E4354" s="89">
        <f>+IF(ISNUMBER(DATA!H2627),DATA!H2627,"n/a")</f>
        <v>10.437878</v>
      </c>
      <c r="F4354" s="79">
        <f>+IF(ISNUMBER(DATA!I2627),DATA!I2627,"n/a")</f>
        <v>-7.7400999999999998E-2</v>
      </c>
      <c r="G4354" s="89">
        <f>+IF(ISNUMBER(DATA!J2627),DATA!J2627,"n/a")</f>
        <v>10.360251999999999</v>
      </c>
      <c r="H4354" s="79">
        <f>+IF(ISNUMBER(DATA!K2627),DATA!K2627,"n/a")</f>
        <v>-8.2497000000000001E-2</v>
      </c>
      <c r="I4354" s="89">
        <f>+IF(ISNUMBER(DATA!L2627),DATA!L2627,"n/a")</f>
        <v>10.388381000000001</v>
      </c>
      <c r="J4354" s="79">
        <f>+IF(ISNUMBER(DATA!M2627),DATA!M2627,"n/a")</f>
        <v>-7.3202000000000003E-2</v>
      </c>
      <c r="K4354" s="89">
        <f>+IF(ISNUMBER(DATA!N2627),DATA!N2627,"n/a")</f>
        <v>10.442614000000001</v>
      </c>
      <c r="L4354" s="79">
        <f>+IF(ISNUMBER(DATA!O2627),DATA!O2627,"n/a")</f>
        <v>-5.5647000000000002E-2</v>
      </c>
      <c r="M4354" s="68"/>
      <c r="N4354" s="68"/>
      <c r="O4354" s="68"/>
      <c r="P4354" s="68"/>
      <c r="Q4354" s="68"/>
      <c r="S4354" s="72"/>
      <c r="U4354" s="72"/>
      <c r="W4354" s="72"/>
      <c r="Y4354" s="72"/>
    </row>
    <row r="4355" spans="1:25" s="71" customFormat="1" x14ac:dyDescent="0.2">
      <c r="A4355" s="68" t="s">
        <v>20</v>
      </c>
      <c r="B4355" s="68" t="s">
        <v>24</v>
      </c>
      <c r="C4355" s="68" t="s">
        <v>10</v>
      </c>
      <c r="D4355" s="68" t="s">
        <v>291</v>
      </c>
      <c r="E4355" s="89">
        <f>+IF(ISNUMBER(DATA!H2628),DATA!H2628,"n/a")</f>
        <v>11.299294</v>
      </c>
      <c r="F4355" s="79">
        <f>+IF(ISNUMBER(DATA!I2628),DATA!I2628,"n/a")</f>
        <v>6.4646999999999996E-2</v>
      </c>
      <c r="G4355" s="89">
        <f>+IF(ISNUMBER(DATA!J2628),DATA!J2628,"n/a")</f>
        <v>11.124836999999999</v>
      </c>
      <c r="H4355" s="79">
        <f>+IF(ISNUMBER(DATA!K2628),DATA!K2628,"n/a")</f>
        <v>-1.4685999999999999E-2</v>
      </c>
      <c r="I4355" s="89">
        <f>+IF(ISNUMBER(DATA!L2628),DATA!L2628,"n/a")</f>
        <v>11.101851</v>
      </c>
      <c r="J4355" s="79">
        <f>+IF(ISNUMBER(DATA!M2628),DATA!M2628,"n/a")</f>
        <v>-3.5045E-2</v>
      </c>
      <c r="K4355" s="89">
        <f>+IF(ISNUMBER(DATA!N2628),DATA!N2628,"n/a")</f>
        <v>11.175689</v>
      </c>
      <c r="L4355" s="79">
        <f>+IF(ISNUMBER(DATA!O2628),DATA!O2628,"n/a")</f>
        <v>-1.2988E-2</v>
      </c>
      <c r="M4355" s="68"/>
      <c r="N4355" s="68"/>
      <c r="O4355" s="68"/>
      <c r="P4355" s="68"/>
      <c r="Q4355" s="68"/>
      <c r="S4355" s="72"/>
      <c r="U4355" s="72"/>
      <c r="W4355" s="72"/>
      <c r="Y4355" s="72"/>
    </row>
    <row r="4356" spans="1:25" s="71" customFormat="1" x14ac:dyDescent="0.2">
      <c r="A4356" s="68" t="s">
        <v>20</v>
      </c>
      <c r="B4356" s="68" t="s">
        <v>24</v>
      </c>
      <c r="C4356" s="68" t="s">
        <v>10</v>
      </c>
      <c r="D4356" s="68" t="s">
        <v>292</v>
      </c>
      <c r="E4356" s="89">
        <f>+IF(ISNUMBER(DATA!H2629),DATA!H2629,"n/a")</f>
        <v>11.047435</v>
      </c>
      <c r="F4356" s="79">
        <f>+IF(ISNUMBER(DATA!I2629),DATA!I2629,"n/a")</f>
        <v>9.4968999999999998E-2</v>
      </c>
      <c r="G4356" s="89">
        <f>+IF(ISNUMBER(DATA!J2629),DATA!J2629,"n/a")</f>
        <v>11.962956999999999</v>
      </c>
      <c r="H4356" s="79">
        <f>+IF(ISNUMBER(DATA!K2629),DATA!K2629,"n/a")</f>
        <v>0.218359</v>
      </c>
      <c r="I4356" s="89">
        <f>+IF(ISNUMBER(DATA!L2629),DATA!L2629,"n/a")</f>
        <v>11.340669</v>
      </c>
      <c r="J4356" s="79">
        <f>+IF(ISNUMBER(DATA!M2629),DATA!M2629,"n/a")</f>
        <v>0.18822800000000001</v>
      </c>
      <c r="K4356" s="89">
        <f>+IF(ISNUMBER(DATA!N2629),DATA!N2629,"n/a")</f>
        <v>10.765893</v>
      </c>
      <c r="L4356" s="79">
        <f>+IF(ISNUMBER(DATA!O2629),DATA!O2629,"n/a")</f>
        <v>8.5585999999999995E-2</v>
      </c>
      <c r="M4356" s="68"/>
      <c r="N4356" s="68"/>
      <c r="O4356" s="68"/>
      <c r="P4356" s="68"/>
      <c r="Q4356" s="68"/>
      <c r="S4356" s="72"/>
      <c r="U4356" s="72"/>
      <c r="W4356" s="72"/>
      <c r="Y4356" s="72"/>
    </row>
    <row r="4357" spans="1:25" s="71" customFormat="1" x14ac:dyDescent="0.2">
      <c r="A4357" s="68" t="s">
        <v>20</v>
      </c>
      <c r="B4357" s="68" t="s">
        <v>24</v>
      </c>
      <c r="C4357" s="68" t="s">
        <v>10</v>
      </c>
      <c r="D4357" s="68" t="s">
        <v>293</v>
      </c>
      <c r="E4357" s="89">
        <f>+IF(ISNUMBER(DATA!H2630),DATA!H2630,"n/a")</f>
        <v>6.5750789999999997</v>
      </c>
      <c r="F4357" s="79">
        <f>+IF(ISNUMBER(DATA!I2630),DATA!I2630,"n/a")</f>
        <v>-0.17419499999999999</v>
      </c>
      <c r="G4357" s="89">
        <f>+IF(ISNUMBER(DATA!J2630),DATA!J2630,"n/a")</f>
        <v>6.482723</v>
      </c>
      <c r="H4357" s="79">
        <f>+IF(ISNUMBER(DATA!K2630),DATA!K2630,"n/a")</f>
        <v>-0.17339399999999999</v>
      </c>
      <c r="I4357" s="89">
        <f>+IF(ISNUMBER(DATA!L2630),DATA!L2630,"n/a")</f>
        <v>6.4521649999999999</v>
      </c>
      <c r="J4357" s="79">
        <f>+IF(ISNUMBER(DATA!M2630),DATA!M2630,"n/a")</f>
        <v>-0.15074399999999999</v>
      </c>
      <c r="K4357" s="89">
        <f>+IF(ISNUMBER(DATA!N2630),DATA!N2630,"n/a")</f>
        <v>6.766419</v>
      </c>
      <c r="L4357" s="79">
        <f>+IF(ISNUMBER(DATA!O2630),DATA!O2630,"n/a")</f>
        <v>-0.172765</v>
      </c>
      <c r="M4357" s="68"/>
      <c r="N4357" s="68"/>
      <c r="O4357" s="68"/>
      <c r="P4357" s="68"/>
      <c r="Q4357" s="68"/>
      <c r="S4357" s="72"/>
      <c r="U4357" s="72"/>
      <c r="W4357" s="72"/>
      <c r="Y4357" s="72"/>
    </row>
    <row r="4358" spans="1:25" s="71" customFormat="1" x14ac:dyDescent="0.2">
      <c r="A4358" s="68" t="s">
        <v>20</v>
      </c>
      <c r="B4358" s="68" t="s">
        <v>24</v>
      </c>
      <c r="C4358" s="68" t="s">
        <v>10</v>
      </c>
      <c r="D4358" s="68" t="s">
        <v>294</v>
      </c>
      <c r="E4358" s="89">
        <f>+IF(ISNUMBER(DATA!H2631),DATA!H2631,"n/a")</f>
        <v>9.6521849999999993</v>
      </c>
      <c r="F4358" s="79">
        <f>+IF(ISNUMBER(DATA!I2631),DATA!I2631,"n/a")</f>
        <v>8.2552E-2</v>
      </c>
      <c r="G4358" s="89">
        <f>+IF(ISNUMBER(DATA!J2631),DATA!J2631,"n/a")</f>
        <v>9.4663369999999993</v>
      </c>
      <c r="H4358" s="79">
        <f>+IF(ISNUMBER(DATA!K2631),DATA!K2631,"n/a")</f>
        <v>8.201E-2</v>
      </c>
      <c r="I4358" s="89">
        <f>+IF(ISNUMBER(DATA!L2631),DATA!L2631,"n/a")</f>
        <v>9.5614889999999999</v>
      </c>
      <c r="J4358" s="79">
        <f>+IF(ISNUMBER(DATA!M2631),DATA!M2631,"n/a")</f>
        <v>8.6511000000000005E-2</v>
      </c>
      <c r="K4358" s="89">
        <f>+IF(ISNUMBER(DATA!N2631),DATA!N2631,"n/a")</f>
        <v>9.3281100000000006</v>
      </c>
      <c r="L4358" s="79">
        <f>+IF(ISNUMBER(DATA!O2631),DATA!O2631,"n/a")</f>
        <v>3.0811999999999999E-2</v>
      </c>
      <c r="M4358" s="68"/>
      <c r="N4358" s="68"/>
      <c r="O4358" s="68"/>
      <c r="P4358" s="68"/>
      <c r="Q4358" s="68"/>
      <c r="S4358" s="72"/>
      <c r="U4358" s="72"/>
      <c r="W4358" s="72"/>
      <c r="Y4358" s="72"/>
    </row>
    <row r="4359" spans="1:25" s="71" customFormat="1" x14ac:dyDescent="0.2">
      <c r="A4359" s="68" t="s">
        <v>20</v>
      </c>
      <c r="B4359" s="68" t="s">
        <v>24</v>
      </c>
      <c r="C4359" s="68" t="s">
        <v>10</v>
      </c>
      <c r="D4359" s="68" t="s">
        <v>295</v>
      </c>
      <c r="E4359" s="89">
        <f>+IF(ISNUMBER(DATA!H2632),DATA!H2632,"n/a")</f>
        <v>11.977568</v>
      </c>
      <c r="F4359" s="79">
        <f>+IF(ISNUMBER(DATA!I2632),DATA!I2632,"n/a")</f>
        <v>2.3959999999999999E-2</v>
      </c>
      <c r="G4359" s="89">
        <f>+IF(ISNUMBER(DATA!J2632),DATA!J2632,"n/a")</f>
        <v>11.632199</v>
      </c>
      <c r="H4359" s="79">
        <f>+IF(ISNUMBER(DATA!K2632),DATA!K2632,"n/a")</f>
        <v>-3.499E-2</v>
      </c>
      <c r="I4359" s="89">
        <f>+IF(ISNUMBER(DATA!L2632),DATA!L2632,"n/a")</f>
        <v>11.917638999999999</v>
      </c>
      <c r="J4359" s="79">
        <f>+IF(ISNUMBER(DATA!M2632),DATA!M2632,"n/a")</f>
        <v>-1.9827999999999998E-2</v>
      </c>
      <c r="K4359" s="89">
        <f>+IF(ISNUMBER(DATA!N2632),DATA!N2632,"n/a")</f>
        <v>12.089092000000001</v>
      </c>
      <c r="L4359" s="79">
        <f>+IF(ISNUMBER(DATA!O2632),DATA!O2632,"n/a")</f>
        <v>-2.9557E-2</v>
      </c>
      <c r="M4359" s="68"/>
      <c r="N4359" s="68"/>
      <c r="O4359" s="68"/>
      <c r="P4359" s="68"/>
      <c r="Q4359" s="68"/>
      <c r="S4359" s="72"/>
      <c r="U4359" s="72"/>
      <c r="W4359" s="72"/>
      <c r="Y4359" s="72"/>
    </row>
    <row r="4360" spans="1:25" s="71" customFormat="1" x14ac:dyDescent="0.2">
      <c r="A4360" s="68" t="s">
        <v>20</v>
      </c>
      <c r="B4360" s="68" t="s">
        <v>24</v>
      </c>
      <c r="C4360" s="68" t="s">
        <v>10</v>
      </c>
      <c r="D4360" s="68" t="s">
        <v>296</v>
      </c>
      <c r="E4360" s="89">
        <f>+IF(ISNUMBER(DATA!H2633),DATA!H2633,"n/a")</f>
        <v>11.535240999999999</v>
      </c>
      <c r="F4360" s="79">
        <f>+IF(ISNUMBER(DATA!I2633),DATA!I2633,"n/a")</f>
        <v>0.121326</v>
      </c>
      <c r="G4360" s="89">
        <f>+IF(ISNUMBER(DATA!J2633),DATA!J2633,"n/a")</f>
        <v>16.892916</v>
      </c>
      <c r="H4360" s="79">
        <f>+IF(ISNUMBER(DATA!K2633),DATA!K2633,"n/a")</f>
        <v>0.52283500000000005</v>
      </c>
      <c r="I4360" s="89">
        <f>+IF(ISNUMBER(DATA!L2633),DATA!L2633,"n/a")</f>
        <v>14.712954999999999</v>
      </c>
      <c r="J4360" s="79">
        <f>+IF(ISNUMBER(DATA!M2633),DATA!M2633,"n/a")</f>
        <v>0.32393499999999997</v>
      </c>
      <c r="K4360" s="89">
        <f>+IF(ISNUMBER(DATA!N2633),DATA!N2633,"n/a")</f>
        <v>12.703271000000001</v>
      </c>
      <c r="L4360" s="79">
        <f>+IF(ISNUMBER(DATA!O2633),DATA!O2633,"n/a")</f>
        <v>0.163554</v>
      </c>
      <c r="M4360" s="68"/>
      <c r="N4360" s="68"/>
      <c r="O4360" s="68"/>
      <c r="P4360" s="68"/>
      <c r="Q4360" s="68"/>
      <c r="S4360" s="72"/>
      <c r="U4360" s="72"/>
      <c r="W4360" s="72"/>
      <c r="Y4360" s="72"/>
    </row>
    <row r="4361" spans="1:25" s="71" customFormat="1" x14ac:dyDescent="0.2">
      <c r="A4361" s="68" t="s">
        <v>20</v>
      </c>
      <c r="B4361" s="68" t="s">
        <v>24</v>
      </c>
      <c r="C4361" s="68" t="s">
        <v>10</v>
      </c>
      <c r="D4361" s="68" t="s">
        <v>297</v>
      </c>
      <c r="E4361" s="89">
        <f>+IF(ISNUMBER(DATA!H2634),DATA!H2634,"n/a")</f>
        <v>16.562747000000002</v>
      </c>
      <c r="F4361" s="79">
        <f>+IF(ISNUMBER(DATA!I2634),DATA!I2634,"n/a")</f>
        <v>1.0514000000000001E-2</v>
      </c>
      <c r="G4361" s="89">
        <f>+IF(ISNUMBER(DATA!J2634),DATA!J2634,"n/a")</f>
        <v>16.592168999999998</v>
      </c>
      <c r="H4361" s="79">
        <f>+IF(ISNUMBER(DATA!K2634),DATA!K2634,"n/a")</f>
        <v>3.0990000000000002E-3</v>
      </c>
      <c r="I4361" s="89">
        <f>+IF(ISNUMBER(DATA!L2634),DATA!L2634,"n/a")</f>
        <v>16.759129000000001</v>
      </c>
      <c r="J4361" s="79">
        <f>+IF(ISNUMBER(DATA!M2634),DATA!M2634,"n/a")</f>
        <v>1.6050999999999999E-2</v>
      </c>
      <c r="K4361" s="89">
        <f>+IF(ISNUMBER(DATA!N2634),DATA!N2634,"n/a")</f>
        <v>16.528752000000001</v>
      </c>
      <c r="L4361" s="79">
        <f>+IF(ISNUMBER(DATA!O2634),DATA!O2634,"n/a")</f>
        <v>8.4782999999999997E-2</v>
      </c>
      <c r="M4361" s="68"/>
      <c r="N4361" s="68"/>
      <c r="O4361" s="68"/>
      <c r="P4361" s="68"/>
      <c r="Q4361" s="68"/>
      <c r="S4361" s="72"/>
      <c r="U4361" s="72"/>
      <c r="W4361" s="72"/>
      <c r="Y4361" s="72"/>
    </row>
    <row r="4362" spans="1:25" s="71" customFormat="1" x14ac:dyDescent="0.2">
      <c r="A4362" s="68" t="s">
        <v>20</v>
      </c>
      <c r="B4362" s="68" t="s">
        <v>24</v>
      </c>
      <c r="C4362" s="68" t="s">
        <v>10</v>
      </c>
      <c r="D4362" s="68" t="s">
        <v>298</v>
      </c>
      <c r="E4362" s="89">
        <f>+IF(ISNUMBER(DATA!H2635),DATA!H2635,"n/a")</f>
        <v>11.965101000000001</v>
      </c>
      <c r="F4362" s="79">
        <f>+IF(ISNUMBER(DATA!I2635),DATA!I2635,"n/a")</f>
        <v>-0.16364300000000001</v>
      </c>
      <c r="G4362" s="89">
        <f>+IF(ISNUMBER(DATA!J2635),DATA!J2635,"n/a")</f>
        <v>12.278729999999999</v>
      </c>
      <c r="H4362" s="79">
        <f>+IF(ISNUMBER(DATA!K2635),DATA!K2635,"n/a")</f>
        <v>-0.11046499999999999</v>
      </c>
      <c r="I4362" s="89">
        <f>+IF(ISNUMBER(DATA!L2635),DATA!L2635,"n/a")</f>
        <v>13.205159999999999</v>
      </c>
      <c r="J4362" s="79">
        <f>+IF(ISNUMBER(DATA!M2635),DATA!M2635,"n/a")</f>
        <v>-4.2694000000000003E-2</v>
      </c>
      <c r="K4362" s="89">
        <f>+IF(ISNUMBER(DATA!N2635),DATA!N2635,"n/a")</f>
        <v>14.109629</v>
      </c>
      <c r="L4362" s="79">
        <f>+IF(ISNUMBER(DATA!O2635),DATA!O2635,"n/a")</f>
        <v>3.0123E-2</v>
      </c>
      <c r="M4362" s="68"/>
      <c r="N4362" s="68"/>
      <c r="O4362" s="68"/>
      <c r="P4362" s="68"/>
      <c r="Q4362" s="68"/>
      <c r="S4362" s="72"/>
      <c r="U4362" s="72"/>
      <c r="W4362" s="72"/>
      <c r="Y4362" s="72"/>
    </row>
    <row r="4363" spans="1:25" s="71" customFormat="1" x14ac:dyDescent="0.2">
      <c r="A4363" s="68" t="s">
        <v>20</v>
      </c>
      <c r="B4363" s="68" t="s">
        <v>24</v>
      </c>
      <c r="C4363" s="68" t="s">
        <v>10</v>
      </c>
      <c r="D4363" s="68" t="s">
        <v>299</v>
      </c>
      <c r="E4363" s="89">
        <f>+IF(ISNUMBER(DATA!H2636),DATA!H2636,"n/a")</f>
        <v>15.121242000000001</v>
      </c>
      <c r="F4363" s="79">
        <f>+IF(ISNUMBER(DATA!I2636),DATA!I2636,"n/a")</f>
        <v>3.0568999999999999E-2</v>
      </c>
      <c r="G4363" s="89">
        <f>+IF(ISNUMBER(DATA!J2636),DATA!J2636,"n/a")</f>
        <v>15.055968999999999</v>
      </c>
      <c r="H4363" s="79">
        <f>+IF(ISNUMBER(DATA!K2636),DATA!K2636,"n/a")</f>
        <v>-2.63E-4</v>
      </c>
      <c r="I4363" s="89">
        <f>+IF(ISNUMBER(DATA!L2636),DATA!L2636,"n/a")</f>
        <v>15.064837000000001</v>
      </c>
      <c r="J4363" s="79">
        <f>+IF(ISNUMBER(DATA!M2636),DATA!M2636,"n/a")</f>
        <v>7.169E-3</v>
      </c>
      <c r="K4363" s="89">
        <f>+IF(ISNUMBER(DATA!N2636),DATA!N2636,"n/a")</f>
        <v>15.312661</v>
      </c>
      <c r="L4363" s="79">
        <f>+IF(ISNUMBER(DATA!O2636),DATA!O2636,"n/a")</f>
        <v>5.6773999999999998E-2</v>
      </c>
      <c r="M4363" s="68"/>
      <c r="N4363" s="68"/>
      <c r="O4363" s="68"/>
      <c r="P4363" s="68"/>
      <c r="Q4363" s="68"/>
      <c r="S4363" s="72"/>
      <c r="U4363" s="72"/>
      <c r="W4363" s="72"/>
      <c r="Y4363" s="72"/>
    </row>
    <row r="4364" spans="1:25" s="71" customFormat="1" x14ac:dyDescent="0.2">
      <c r="A4364" s="68" t="s">
        <v>20</v>
      </c>
      <c r="B4364" s="68" t="s">
        <v>24</v>
      </c>
      <c r="C4364" s="68" t="s">
        <v>10</v>
      </c>
      <c r="D4364" s="68" t="s">
        <v>300</v>
      </c>
      <c r="E4364" s="89">
        <f>+IF(ISNUMBER(DATA!H2637),DATA!H2637,"n/a")</f>
        <v>12.181232</v>
      </c>
      <c r="F4364" s="79">
        <f>+IF(ISNUMBER(DATA!I2637),DATA!I2637,"n/a")</f>
        <v>-1.851E-3</v>
      </c>
      <c r="G4364" s="89">
        <f>+IF(ISNUMBER(DATA!J2637),DATA!J2637,"n/a")</f>
        <v>12.207015</v>
      </c>
      <c r="H4364" s="79">
        <f>+IF(ISNUMBER(DATA!K2637),DATA!K2637,"n/a")</f>
        <v>2.3106000000000002E-2</v>
      </c>
      <c r="I4364" s="89">
        <f>+IF(ISNUMBER(DATA!L2637),DATA!L2637,"n/a")</f>
        <v>12.285992</v>
      </c>
      <c r="J4364" s="79">
        <f>+IF(ISNUMBER(DATA!M2637),DATA!M2637,"n/a")</f>
        <v>2.1196E-2</v>
      </c>
      <c r="K4364" s="89">
        <f>+IF(ISNUMBER(DATA!N2637),DATA!N2637,"n/a")</f>
        <v>12.016688</v>
      </c>
      <c r="L4364" s="79">
        <f>+IF(ISNUMBER(DATA!O2637),DATA!O2637,"n/a")</f>
        <v>-2.2654000000000001E-2</v>
      </c>
      <c r="M4364" s="68"/>
      <c r="N4364" s="68"/>
      <c r="O4364" s="68"/>
      <c r="P4364" s="68"/>
      <c r="Q4364" s="68"/>
      <c r="S4364" s="72"/>
      <c r="U4364" s="72"/>
      <c r="W4364" s="72"/>
      <c r="Y4364" s="72"/>
    </row>
    <row r="4365" spans="1:25" s="71" customFormat="1" x14ac:dyDescent="0.2">
      <c r="A4365" s="68" t="s">
        <v>20</v>
      </c>
      <c r="B4365" s="68" t="s">
        <v>24</v>
      </c>
      <c r="C4365" s="68" t="s">
        <v>10</v>
      </c>
      <c r="D4365" s="68" t="s">
        <v>301</v>
      </c>
      <c r="E4365" s="89">
        <f>+IF(ISNUMBER(DATA!H2638),DATA!H2638,"n/a")</f>
        <v>16.647375</v>
      </c>
      <c r="F4365" s="79">
        <f>+IF(ISNUMBER(DATA!I2638),DATA!I2638,"n/a")</f>
        <v>6.4120000000000002E-3</v>
      </c>
      <c r="G4365" s="89">
        <f>+IF(ISNUMBER(DATA!J2638),DATA!J2638,"n/a")</f>
        <v>16.615089000000001</v>
      </c>
      <c r="H4365" s="79">
        <f>+IF(ISNUMBER(DATA!K2638),DATA!K2638,"n/a")</f>
        <v>-1.6479999999999999E-3</v>
      </c>
      <c r="I4365" s="89">
        <f>+IF(ISNUMBER(DATA!L2638),DATA!L2638,"n/a")</f>
        <v>16.781623</v>
      </c>
      <c r="J4365" s="79">
        <f>+IF(ISNUMBER(DATA!M2638),DATA!M2638,"n/a")</f>
        <v>1.014E-2</v>
      </c>
      <c r="K4365" s="89">
        <f>+IF(ISNUMBER(DATA!N2638),DATA!N2638,"n/a")</f>
        <v>16.658761999999999</v>
      </c>
      <c r="L4365" s="79">
        <f>+IF(ISNUMBER(DATA!O2638),DATA!O2638,"n/a")</f>
        <v>7.3580999999999994E-2</v>
      </c>
      <c r="M4365" s="68"/>
      <c r="N4365" s="68"/>
      <c r="O4365" s="68"/>
      <c r="P4365" s="68"/>
      <c r="Q4365" s="68"/>
      <c r="S4365" s="72"/>
      <c r="U4365" s="72"/>
      <c r="W4365" s="72"/>
      <c r="Y4365" s="72"/>
    </row>
    <row r="4366" spans="1:25" s="71" customFormat="1" x14ac:dyDescent="0.2">
      <c r="A4366" s="68" t="s">
        <v>20</v>
      </c>
      <c r="B4366" s="68" t="s">
        <v>24</v>
      </c>
      <c r="C4366" s="68" t="s">
        <v>10</v>
      </c>
      <c r="D4366" s="68" t="s">
        <v>302</v>
      </c>
      <c r="E4366" s="89">
        <f>+IF(ISNUMBER(DATA!H2639),DATA!H2639,"n/a")</f>
        <v>14.554710999999999</v>
      </c>
      <c r="F4366" s="79">
        <f>+IF(ISNUMBER(DATA!I2639),DATA!I2639,"n/a")</f>
        <v>8.3309999999999999E-3</v>
      </c>
      <c r="G4366" s="89">
        <f>+IF(ISNUMBER(DATA!J2639),DATA!J2639,"n/a")</f>
        <v>13.933121999999999</v>
      </c>
      <c r="H4366" s="79">
        <f>+IF(ISNUMBER(DATA!K2639),DATA!K2639,"n/a")</f>
        <v>1.7016E-2</v>
      </c>
      <c r="I4366" s="89">
        <f>+IF(ISNUMBER(DATA!L2639),DATA!L2639,"n/a")</f>
        <v>13.977081</v>
      </c>
      <c r="J4366" s="79">
        <f>+IF(ISNUMBER(DATA!M2639),DATA!M2639,"n/a")</f>
        <v>-1.3539000000000001E-2</v>
      </c>
      <c r="K4366" s="89">
        <f>+IF(ISNUMBER(DATA!N2639),DATA!N2639,"n/a")</f>
        <v>13.908101</v>
      </c>
      <c r="L4366" s="79">
        <f>+IF(ISNUMBER(DATA!O2639),DATA!O2639,"n/a")</f>
        <v>-1.8738000000000001E-2</v>
      </c>
      <c r="M4366" s="68"/>
      <c r="N4366" s="68"/>
      <c r="O4366" s="68"/>
      <c r="P4366" s="68"/>
      <c r="Q4366" s="68"/>
      <c r="S4366" s="72"/>
      <c r="U4366" s="72"/>
      <c r="W4366" s="72"/>
      <c r="Y4366" s="72"/>
    </row>
    <row r="4367" spans="1:25" s="71" customFormat="1" x14ac:dyDescent="0.2">
      <c r="A4367" s="68" t="s">
        <v>20</v>
      </c>
      <c r="B4367" s="68" t="s">
        <v>24</v>
      </c>
      <c r="C4367" s="68" t="s">
        <v>10</v>
      </c>
      <c r="D4367" s="68" t="s">
        <v>303</v>
      </c>
      <c r="E4367" s="89">
        <f>+IF(ISNUMBER(DATA!H2640),DATA!H2640,"n/a")</f>
        <v>15.824569</v>
      </c>
      <c r="F4367" s="79">
        <f>+IF(ISNUMBER(DATA!I2640),DATA!I2640,"n/a")</f>
        <v>4.1159999999999999E-3</v>
      </c>
      <c r="G4367" s="89">
        <f>+IF(ISNUMBER(DATA!J2640),DATA!J2640,"n/a")</f>
        <v>15.476191</v>
      </c>
      <c r="H4367" s="79">
        <f>+IF(ISNUMBER(DATA!K2640),DATA!K2640,"n/a")</f>
        <v>-2.3340000000000001E-3</v>
      </c>
      <c r="I4367" s="89">
        <f>+IF(ISNUMBER(DATA!L2640),DATA!L2640,"n/a")</f>
        <v>15.440231000000001</v>
      </c>
      <c r="J4367" s="79">
        <f>+IF(ISNUMBER(DATA!M2640),DATA!M2640,"n/a")</f>
        <v>-1.0852000000000001E-2</v>
      </c>
      <c r="K4367" s="89">
        <f>+IF(ISNUMBER(DATA!N2640),DATA!N2640,"n/a")</f>
        <v>15.518682999999999</v>
      </c>
      <c r="L4367" s="79">
        <f>+IF(ISNUMBER(DATA!O2640),DATA!O2640,"n/a")</f>
        <v>-3.7450000000000001E-3</v>
      </c>
      <c r="M4367" s="68"/>
      <c r="N4367" s="68"/>
      <c r="O4367" s="68"/>
      <c r="P4367" s="68"/>
      <c r="Q4367" s="68"/>
      <c r="S4367" s="72"/>
      <c r="U4367" s="72"/>
      <c r="W4367" s="72"/>
      <c r="Y4367" s="72"/>
    </row>
    <row r="4368" spans="1:25" s="71" customFormat="1" x14ac:dyDescent="0.2">
      <c r="A4368" s="68" t="s">
        <v>20</v>
      </c>
      <c r="B4368" s="68" t="s">
        <v>24</v>
      </c>
      <c r="C4368" s="68" t="s">
        <v>10</v>
      </c>
      <c r="D4368" s="68" t="s">
        <v>304</v>
      </c>
      <c r="E4368" s="89">
        <f>+IF(ISNUMBER(DATA!H2641),DATA!H2641,"n/a")</f>
        <v>15.919722999999999</v>
      </c>
      <c r="F4368" s="79">
        <f>+IF(ISNUMBER(DATA!I2641),DATA!I2641,"n/a")</f>
        <v>2.6289999999999998E-3</v>
      </c>
      <c r="G4368" s="89">
        <f>+IF(ISNUMBER(DATA!J2641),DATA!J2641,"n/a")</f>
        <v>15.880934</v>
      </c>
      <c r="H4368" s="79">
        <f>+IF(ISNUMBER(DATA!K2641),DATA!K2641,"n/a")</f>
        <v>-2.1756000000000001E-2</v>
      </c>
      <c r="I4368" s="89">
        <f>+IF(ISNUMBER(DATA!L2641),DATA!L2641,"n/a")</f>
        <v>15.955219</v>
      </c>
      <c r="J4368" s="79">
        <f>+IF(ISNUMBER(DATA!M2641),DATA!M2641,"n/a")</f>
        <v>-1.5608E-2</v>
      </c>
      <c r="K4368" s="89">
        <f>+IF(ISNUMBER(DATA!N2641),DATA!N2641,"n/a")</f>
        <v>15.762048999999999</v>
      </c>
      <c r="L4368" s="79">
        <f>+IF(ISNUMBER(DATA!O2641),DATA!O2641,"n/a")</f>
        <v>1.0237E-2</v>
      </c>
      <c r="M4368" s="68"/>
      <c r="N4368" s="68"/>
      <c r="O4368" s="68"/>
      <c r="P4368" s="68"/>
      <c r="Q4368" s="68"/>
      <c r="S4368" s="72"/>
      <c r="U4368" s="72"/>
      <c r="W4368" s="72"/>
      <c r="Y4368" s="72"/>
    </row>
    <row r="4369" spans="1:25" s="71" customFormat="1" x14ac:dyDescent="0.2">
      <c r="A4369" s="68" t="s">
        <v>20</v>
      </c>
      <c r="B4369" s="68" t="s">
        <v>24</v>
      </c>
      <c r="C4369" s="68" t="s">
        <v>10</v>
      </c>
      <c r="D4369" s="68" t="s">
        <v>305</v>
      </c>
      <c r="E4369" s="89">
        <f>+IF(ISNUMBER(DATA!H2642),DATA!H2642,"n/a")</f>
        <v>16.576201999999999</v>
      </c>
      <c r="F4369" s="79">
        <f>+IF(ISNUMBER(DATA!I2642),DATA!I2642,"n/a")</f>
        <v>1.1615E-2</v>
      </c>
      <c r="G4369" s="89">
        <f>+IF(ISNUMBER(DATA!J2642),DATA!J2642,"n/a")</f>
        <v>16.726973999999998</v>
      </c>
      <c r="H4369" s="79">
        <f>+IF(ISNUMBER(DATA!K2642),DATA!K2642,"n/a")</f>
        <v>1.1894999999999999E-2</v>
      </c>
      <c r="I4369" s="89">
        <f>+IF(ISNUMBER(DATA!L2642),DATA!L2642,"n/a")</f>
        <v>16.164729999999999</v>
      </c>
      <c r="J4369" s="79">
        <f>+IF(ISNUMBER(DATA!M2642),DATA!M2642,"n/a")</f>
        <v>2.7372E-2</v>
      </c>
      <c r="K4369" s="89">
        <f>+IF(ISNUMBER(DATA!N2642),DATA!N2642,"n/a")</f>
        <v>15.999046999999999</v>
      </c>
      <c r="L4369" s="79">
        <f>+IF(ISNUMBER(DATA!O2642),DATA!O2642,"n/a")</f>
        <v>7.1212999999999999E-2</v>
      </c>
      <c r="M4369" s="68"/>
      <c r="N4369" s="68"/>
      <c r="O4369" s="68"/>
      <c r="P4369" s="68"/>
      <c r="Q4369" s="68"/>
      <c r="S4369" s="72"/>
      <c r="U4369" s="72"/>
      <c r="W4369" s="72"/>
      <c r="Y4369" s="72"/>
    </row>
    <row r="4370" spans="1:25" s="71" customFormat="1" x14ac:dyDescent="0.2">
      <c r="A4370" s="68" t="s">
        <v>20</v>
      </c>
      <c r="B4370" s="68" t="s">
        <v>24</v>
      </c>
      <c r="C4370" s="68" t="s">
        <v>10</v>
      </c>
      <c r="D4370" s="68" t="s">
        <v>306</v>
      </c>
      <c r="E4370" s="89">
        <f>+IF(ISNUMBER(DATA!H2643),DATA!H2643,"n/a")</f>
        <v>10.021254000000001</v>
      </c>
      <c r="F4370" s="79">
        <f>+IF(ISNUMBER(DATA!I2643),DATA!I2643,"n/a")</f>
        <v>-5.1873000000000002E-2</v>
      </c>
      <c r="G4370" s="89">
        <f>+IF(ISNUMBER(DATA!J2643),DATA!J2643,"n/a")</f>
        <v>9.9202519999999996</v>
      </c>
      <c r="H4370" s="79">
        <f>+IF(ISNUMBER(DATA!K2643),DATA!K2643,"n/a")</f>
        <v>-8.5528000000000007E-2</v>
      </c>
      <c r="I4370" s="89">
        <f>+IF(ISNUMBER(DATA!L2643),DATA!L2643,"n/a")</f>
        <v>9.8901489999999992</v>
      </c>
      <c r="J4370" s="79">
        <f>+IF(ISNUMBER(DATA!M2643),DATA!M2643,"n/a")</f>
        <v>-9.0581999999999996E-2</v>
      </c>
      <c r="K4370" s="89">
        <f>+IF(ISNUMBER(DATA!N2643),DATA!N2643,"n/a")</f>
        <v>10.296993000000001</v>
      </c>
      <c r="L4370" s="79">
        <f>+IF(ISNUMBER(DATA!O2643),DATA!O2643,"n/a")</f>
        <v>-4.3108E-2</v>
      </c>
      <c r="M4370" s="68"/>
      <c r="N4370" s="68"/>
      <c r="O4370" s="68"/>
      <c r="P4370" s="68"/>
      <c r="Q4370" s="68"/>
      <c r="S4370" s="72"/>
      <c r="U4370" s="72"/>
      <c r="W4370" s="72"/>
      <c r="Y4370" s="72"/>
    </row>
    <row r="4371" spans="1:25" s="71" customFormat="1" x14ac:dyDescent="0.2">
      <c r="A4371" s="68" t="s">
        <v>20</v>
      </c>
      <c r="B4371" s="68" t="s">
        <v>24</v>
      </c>
      <c r="C4371" s="68" t="s">
        <v>10</v>
      </c>
      <c r="D4371" s="68" t="s">
        <v>307</v>
      </c>
      <c r="E4371" s="89">
        <f>+IF(ISNUMBER(DATA!H2644),DATA!H2644,"n/a")</f>
        <v>8.3229450000000007</v>
      </c>
      <c r="F4371" s="79">
        <f>+IF(ISNUMBER(DATA!I2644),DATA!I2644,"n/a")</f>
        <v>3.4453999999999999E-2</v>
      </c>
      <c r="G4371" s="89">
        <f>+IF(ISNUMBER(DATA!J2644),DATA!J2644,"n/a")</f>
        <v>8.4083679999999994</v>
      </c>
      <c r="H4371" s="79">
        <f>+IF(ISNUMBER(DATA!K2644),DATA!K2644,"n/a")</f>
        <v>7.1103E-2</v>
      </c>
      <c r="I4371" s="89">
        <f>+IF(ISNUMBER(DATA!L2644),DATA!L2644,"n/a")</f>
        <v>8.5177569999999996</v>
      </c>
      <c r="J4371" s="79">
        <f>+IF(ISNUMBER(DATA!M2644),DATA!M2644,"n/a")</f>
        <v>9.3565999999999996E-2</v>
      </c>
      <c r="K4371" s="89">
        <f>+IF(ISNUMBER(DATA!N2644),DATA!N2644,"n/a")</f>
        <v>8.2877749999999999</v>
      </c>
      <c r="L4371" s="79">
        <f>+IF(ISNUMBER(DATA!O2644),DATA!O2644,"n/a")</f>
        <v>6.2380999999999999E-2</v>
      </c>
      <c r="M4371" s="68"/>
      <c r="N4371" s="68"/>
      <c r="O4371" s="68"/>
      <c r="P4371" s="68"/>
      <c r="Q4371" s="68"/>
      <c r="S4371" s="72"/>
      <c r="U4371" s="72"/>
      <c r="W4371" s="72"/>
      <c r="Y4371" s="72"/>
    </row>
    <row r="4372" spans="1:25" s="71" customFormat="1" x14ac:dyDescent="0.2">
      <c r="A4372" s="68" t="s">
        <v>20</v>
      </c>
      <c r="B4372" s="68" t="s">
        <v>24</v>
      </c>
      <c r="C4372" s="68" t="s">
        <v>10</v>
      </c>
      <c r="D4372" s="68" t="s">
        <v>308</v>
      </c>
      <c r="E4372" s="89">
        <f>+IF(ISNUMBER(DATA!H2645),DATA!H2645,"n/a")</f>
        <v>7.4612689999999997</v>
      </c>
      <c r="F4372" s="79">
        <f>+IF(ISNUMBER(DATA!I2645),DATA!I2645,"n/a")</f>
        <v>-0.36330699999999999</v>
      </c>
      <c r="G4372" s="89">
        <f>+IF(ISNUMBER(DATA!J2645),DATA!J2645,"n/a")</f>
        <v>7.4819990000000001</v>
      </c>
      <c r="H4372" s="79">
        <f>+IF(ISNUMBER(DATA!K2645),DATA!K2645,"n/a")</f>
        <v>-0.346939</v>
      </c>
      <c r="I4372" s="89">
        <f>+IF(ISNUMBER(DATA!L2645),DATA!L2645,"n/a")</f>
        <v>7.6472899999999999</v>
      </c>
      <c r="J4372" s="79">
        <f>+IF(ISNUMBER(DATA!M2645),DATA!M2645,"n/a")</f>
        <v>-0.378384</v>
      </c>
      <c r="K4372" s="89">
        <f>+IF(ISNUMBER(DATA!N2645),DATA!N2645,"n/a")</f>
        <v>8.7536690000000004</v>
      </c>
      <c r="L4372" s="79">
        <f>+IF(ISNUMBER(DATA!O2645),DATA!O2645,"n/a")</f>
        <v>-0.26823599999999997</v>
      </c>
      <c r="M4372" s="68"/>
      <c r="N4372" s="68"/>
      <c r="O4372" s="68"/>
      <c r="P4372" s="68"/>
      <c r="Q4372" s="68"/>
      <c r="S4372" s="72"/>
      <c r="U4372" s="72"/>
      <c r="W4372" s="72"/>
      <c r="Y4372" s="72"/>
    </row>
    <row r="4373" spans="1:25" s="71" customFormat="1" x14ac:dyDescent="0.2">
      <c r="A4373" s="68" t="s">
        <v>20</v>
      </c>
      <c r="B4373" s="68" t="s">
        <v>24</v>
      </c>
      <c r="C4373" s="68" t="s">
        <v>10</v>
      </c>
      <c r="D4373" s="68" t="s">
        <v>309</v>
      </c>
      <c r="E4373" s="89">
        <f>+IF(ISNUMBER(DATA!H2646),DATA!H2646,"n/a")</f>
        <v>16.564554000000001</v>
      </c>
      <c r="F4373" s="79">
        <f>+IF(ISNUMBER(DATA!I2646),DATA!I2646,"n/a")</f>
        <v>7.3619999999999996E-3</v>
      </c>
      <c r="G4373" s="89">
        <f>+IF(ISNUMBER(DATA!J2646),DATA!J2646,"n/a")</f>
        <v>16.5535</v>
      </c>
      <c r="H4373" s="79">
        <f>+IF(ISNUMBER(DATA!K2646),DATA!K2646,"n/a")</f>
        <v>-8.3799999999999999E-4</v>
      </c>
      <c r="I4373" s="89">
        <f>+IF(ISNUMBER(DATA!L2646),DATA!L2646,"n/a")</f>
        <v>16.651371999999999</v>
      </c>
      <c r="J4373" s="79">
        <f>+IF(ISNUMBER(DATA!M2646),DATA!M2646,"n/a")</f>
        <v>5.359E-3</v>
      </c>
      <c r="K4373" s="89">
        <f>+IF(ISNUMBER(DATA!N2646),DATA!N2646,"n/a")</f>
        <v>16.483453000000001</v>
      </c>
      <c r="L4373" s="79">
        <f>+IF(ISNUMBER(DATA!O2646),DATA!O2646,"n/a")</f>
        <v>7.7929999999999999E-2</v>
      </c>
      <c r="M4373" s="68"/>
      <c r="N4373" s="68"/>
      <c r="O4373" s="68"/>
      <c r="P4373" s="68"/>
      <c r="Q4373" s="68"/>
      <c r="S4373" s="72"/>
      <c r="U4373" s="72"/>
      <c r="W4373" s="72"/>
      <c r="Y4373" s="72"/>
    </row>
    <row r="4374" spans="1:25" s="71" customFormat="1" x14ac:dyDescent="0.2">
      <c r="A4374" s="68" t="s">
        <v>20</v>
      </c>
      <c r="B4374" s="68" t="s">
        <v>24</v>
      </c>
      <c r="C4374" s="68" t="s">
        <v>10</v>
      </c>
      <c r="D4374" s="68" t="s">
        <v>310</v>
      </c>
      <c r="E4374" s="89">
        <f>+IF(ISNUMBER(DATA!H2647),DATA!H2647,"n/a")</f>
        <v>11.295857</v>
      </c>
      <c r="F4374" s="79">
        <f>+IF(ISNUMBER(DATA!I2647),DATA!I2647,"n/a")</f>
        <v>0.10241500000000001</v>
      </c>
      <c r="G4374" s="89">
        <f>+IF(ISNUMBER(DATA!J2647),DATA!J2647,"n/a")</f>
        <v>11.133231</v>
      </c>
      <c r="H4374" s="79">
        <f>+IF(ISNUMBER(DATA!K2647),DATA!K2647,"n/a")</f>
        <v>7.0805000000000007E-2</v>
      </c>
      <c r="I4374" s="89">
        <f>+IF(ISNUMBER(DATA!L2647),DATA!L2647,"n/a")</f>
        <v>11.014011999999999</v>
      </c>
      <c r="J4374" s="79">
        <f>+IF(ISNUMBER(DATA!M2647),DATA!M2647,"n/a")</f>
        <v>7.0252999999999996E-2</v>
      </c>
      <c r="K4374" s="89">
        <f>+IF(ISNUMBER(DATA!N2647),DATA!N2647,"n/a")</f>
        <v>10.820437999999999</v>
      </c>
      <c r="L4374" s="79">
        <f>+IF(ISNUMBER(DATA!O2647),DATA!O2647,"n/a")</f>
        <v>5.7925999999999998E-2</v>
      </c>
      <c r="M4374" s="68"/>
      <c r="N4374" s="68"/>
      <c r="O4374" s="68"/>
      <c r="P4374" s="68"/>
      <c r="Q4374" s="68"/>
      <c r="S4374" s="72"/>
      <c r="U4374" s="72"/>
      <c r="W4374" s="72"/>
      <c r="Y4374" s="72"/>
    </row>
    <row r="4375" spans="1:25" s="71" customFormat="1" x14ac:dyDescent="0.2">
      <c r="A4375" s="68" t="s">
        <v>20</v>
      </c>
      <c r="B4375" s="68" t="s">
        <v>24</v>
      </c>
      <c r="C4375" s="68" t="s">
        <v>10</v>
      </c>
      <c r="D4375" s="68" t="s">
        <v>311</v>
      </c>
      <c r="E4375" s="89">
        <f>+IF(ISNUMBER(DATA!H2648),DATA!H2648,"n/a")</f>
        <v>7.6867229999999998</v>
      </c>
      <c r="F4375" s="79">
        <f>+IF(ISNUMBER(DATA!I2648),DATA!I2648,"n/a")</f>
        <v>1.4610000000000001E-3</v>
      </c>
      <c r="G4375" s="89">
        <f>+IF(ISNUMBER(DATA!J2648),DATA!J2648,"n/a")</f>
        <v>7.4538989999999998</v>
      </c>
      <c r="H4375" s="79">
        <f>+IF(ISNUMBER(DATA!K2648),DATA!K2648,"n/a")</f>
        <v>-5.9591999999999999E-2</v>
      </c>
      <c r="I4375" s="89">
        <f>+IF(ISNUMBER(DATA!L2648),DATA!L2648,"n/a")</f>
        <v>7.345237</v>
      </c>
      <c r="J4375" s="79">
        <f>+IF(ISNUMBER(DATA!M2648),DATA!M2648,"n/a")</f>
        <v>-7.9631999999999994E-2</v>
      </c>
      <c r="K4375" s="89">
        <f>+IF(ISNUMBER(DATA!N2648),DATA!N2648,"n/a")</f>
        <v>7.5011850000000004</v>
      </c>
      <c r="L4375" s="79">
        <f>+IF(ISNUMBER(DATA!O2648),DATA!O2648,"n/a")</f>
        <v>-8.8614999999999999E-2</v>
      </c>
      <c r="M4375" s="68"/>
      <c r="N4375" s="68"/>
      <c r="O4375" s="68"/>
      <c r="P4375" s="68"/>
      <c r="Q4375" s="68"/>
      <c r="S4375" s="72"/>
      <c r="U4375" s="72"/>
      <c r="W4375" s="72"/>
      <c r="Y4375" s="72"/>
    </row>
    <row r="4376" spans="1:25" s="71" customFormat="1" x14ac:dyDescent="0.2">
      <c r="A4376" s="68" t="s">
        <v>20</v>
      </c>
      <c r="B4376" s="68" t="s">
        <v>24</v>
      </c>
      <c r="C4376" s="68" t="s">
        <v>10</v>
      </c>
      <c r="D4376" s="68" t="s">
        <v>312</v>
      </c>
      <c r="E4376" s="89">
        <f>+IF(ISNUMBER(DATA!H2649),DATA!H2649,"n/a")</f>
        <v>14.092554</v>
      </c>
      <c r="F4376" s="79">
        <f>+IF(ISNUMBER(DATA!I2649),DATA!I2649,"n/a")</f>
        <v>-2.3133000000000001E-2</v>
      </c>
      <c r="G4376" s="89">
        <f>+IF(ISNUMBER(DATA!J2649),DATA!J2649,"n/a")</f>
        <v>14.375190999999999</v>
      </c>
      <c r="H4376" s="79">
        <f>+IF(ISNUMBER(DATA!K2649),DATA!K2649,"n/a")</f>
        <v>-1.2037000000000001E-2</v>
      </c>
      <c r="I4376" s="89">
        <f>+IF(ISNUMBER(DATA!L2649),DATA!L2649,"n/a")</f>
        <v>14.251917000000001</v>
      </c>
      <c r="J4376" s="79">
        <f>+IF(ISNUMBER(DATA!M2649),DATA!M2649,"n/a")</f>
        <v>-1.39E-3</v>
      </c>
      <c r="K4376" s="89">
        <f>+IF(ISNUMBER(DATA!N2649),DATA!N2649,"n/a")</f>
        <v>14.079537999999999</v>
      </c>
      <c r="L4376" s="79">
        <f>+IF(ISNUMBER(DATA!O2649),DATA!O2649,"n/a")</f>
        <v>-1.2194E-2</v>
      </c>
      <c r="M4376" s="68"/>
      <c r="N4376" s="68"/>
      <c r="O4376" s="68"/>
      <c r="P4376" s="68"/>
      <c r="Q4376" s="68"/>
      <c r="S4376" s="72"/>
      <c r="U4376" s="72"/>
      <c r="W4376" s="72"/>
      <c r="Y4376" s="72"/>
    </row>
    <row r="4377" spans="1:25" s="71" customFormat="1" x14ac:dyDescent="0.2">
      <c r="A4377" s="68" t="s">
        <v>20</v>
      </c>
      <c r="B4377" s="68" t="s">
        <v>24</v>
      </c>
      <c r="C4377" s="68" t="s">
        <v>10</v>
      </c>
      <c r="D4377" s="68" t="s">
        <v>313</v>
      </c>
      <c r="E4377" s="89">
        <f>+IF(ISNUMBER(DATA!H2650),DATA!H2650,"n/a")</f>
        <v>10.804437999999999</v>
      </c>
      <c r="F4377" s="79">
        <f>+IF(ISNUMBER(DATA!I2650),DATA!I2650,"n/a")</f>
        <v>-2.7394999999999999E-2</v>
      </c>
      <c r="G4377" s="89">
        <f>+IF(ISNUMBER(DATA!J2650),DATA!J2650,"n/a")</f>
        <v>11.927440000000001</v>
      </c>
      <c r="H4377" s="79">
        <f>+IF(ISNUMBER(DATA!K2650),DATA!K2650,"n/a")</f>
        <v>0.14608199999999999</v>
      </c>
      <c r="I4377" s="89">
        <f>+IF(ISNUMBER(DATA!L2650),DATA!L2650,"n/a")</f>
        <v>11.42109</v>
      </c>
      <c r="J4377" s="79">
        <f>+IF(ISNUMBER(DATA!M2650),DATA!M2650,"n/a")</f>
        <v>0.117629</v>
      </c>
      <c r="K4377" s="89">
        <f>+IF(ISNUMBER(DATA!N2650),DATA!N2650,"n/a")</f>
        <v>10.77422</v>
      </c>
      <c r="L4377" s="79">
        <f>+IF(ISNUMBER(DATA!O2650),DATA!O2650,"n/a")</f>
        <v>5.9725E-2</v>
      </c>
      <c r="M4377" s="68"/>
      <c r="N4377" s="68"/>
      <c r="O4377" s="68"/>
      <c r="P4377" s="68"/>
      <c r="Q4377" s="68"/>
      <c r="S4377" s="72"/>
      <c r="U4377" s="72"/>
      <c r="W4377" s="72"/>
      <c r="Y4377" s="72"/>
    </row>
    <row r="4378" spans="1:25" s="71" customFormat="1" x14ac:dyDescent="0.2">
      <c r="A4378" s="68" t="s">
        <v>20</v>
      </c>
      <c r="B4378" s="68" t="s">
        <v>24</v>
      </c>
      <c r="C4378" s="68" t="s">
        <v>10</v>
      </c>
      <c r="D4378" s="68" t="s">
        <v>314</v>
      </c>
      <c r="E4378" s="89">
        <f>+IF(ISNUMBER(DATA!H2651),DATA!H2651,"n/a")</f>
        <v>14.421345000000001</v>
      </c>
      <c r="F4378" s="79">
        <f>+IF(ISNUMBER(DATA!I2651),DATA!I2651,"n/a")</f>
        <v>5.5258000000000002E-2</v>
      </c>
      <c r="G4378" s="89">
        <f>+IF(ISNUMBER(DATA!J2651),DATA!J2651,"n/a")</f>
        <v>14.356389</v>
      </c>
      <c r="H4378" s="79">
        <f>+IF(ISNUMBER(DATA!K2651),DATA!K2651,"n/a")</f>
        <v>4.0242E-2</v>
      </c>
      <c r="I4378" s="89">
        <f>+IF(ISNUMBER(DATA!L2651),DATA!L2651,"n/a")</f>
        <v>15.173553999999999</v>
      </c>
      <c r="J4378" s="79">
        <f>+IF(ISNUMBER(DATA!M2651),DATA!M2651,"n/a")</f>
        <v>9.9599999999999994E-2</v>
      </c>
      <c r="K4378" s="89">
        <f>+IF(ISNUMBER(DATA!N2651),DATA!N2651,"n/a")</f>
        <v>15.678438</v>
      </c>
      <c r="L4378" s="79">
        <f>+IF(ISNUMBER(DATA!O2651),DATA!O2651,"n/a")</f>
        <v>0.126245</v>
      </c>
      <c r="M4378" s="68"/>
      <c r="N4378" s="68"/>
      <c r="O4378" s="68"/>
      <c r="P4378" s="68"/>
      <c r="Q4378" s="68"/>
      <c r="S4378" s="72"/>
      <c r="U4378" s="72"/>
      <c r="W4378" s="72"/>
      <c r="Y4378" s="72"/>
    </row>
    <row r="4379" spans="1:25" s="71" customFormat="1" x14ac:dyDescent="0.2">
      <c r="A4379" s="68" t="s">
        <v>20</v>
      </c>
      <c r="B4379" s="68" t="s">
        <v>24</v>
      </c>
      <c r="C4379" s="68" t="s">
        <v>10</v>
      </c>
      <c r="D4379" s="68" t="s">
        <v>315</v>
      </c>
      <c r="E4379" s="89">
        <f>+IF(ISNUMBER(DATA!H2652),DATA!H2652,"n/a")</f>
        <v>12.836154000000001</v>
      </c>
      <c r="F4379" s="79">
        <f>+IF(ISNUMBER(DATA!I2652),DATA!I2652,"n/a")</f>
        <v>1.5122999999999999E-2</v>
      </c>
      <c r="G4379" s="89">
        <f>+IF(ISNUMBER(DATA!J2652),DATA!J2652,"n/a")</f>
        <v>12.734145</v>
      </c>
      <c r="H4379" s="79">
        <f>+IF(ISNUMBER(DATA!K2652),DATA!K2652,"n/a")</f>
        <v>1.3937E-2</v>
      </c>
      <c r="I4379" s="89">
        <f>+IF(ISNUMBER(DATA!L2652),DATA!L2652,"n/a")</f>
        <v>12.766062</v>
      </c>
      <c r="J4379" s="79">
        <f>+IF(ISNUMBER(DATA!M2652),DATA!M2652,"n/a")</f>
        <v>1.2255E-2</v>
      </c>
      <c r="K4379" s="89">
        <f>+IF(ISNUMBER(DATA!N2652),DATA!N2652,"n/a")</f>
        <v>12.553944</v>
      </c>
      <c r="L4379" s="79">
        <f>+IF(ISNUMBER(DATA!O2652),DATA!O2652,"n/a")</f>
        <v>-5.6100000000000004E-3</v>
      </c>
      <c r="M4379" s="68"/>
      <c r="N4379" s="68"/>
      <c r="O4379" s="68"/>
      <c r="P4379" s="68"/>
      <c r="Q4379" s="68"/>
      <c r="S4379" s="72"/>
      <c r="U4379" s="72"/>
      <c r="W4379" s="72"/>
      <c r="Y4379" s="72"/>
    </row>
    <row r="4380" spans="1:25" s="71" customFormat="1" x14ac:dyDescent="0.2">
      <c r="A4380" s="68" t="s">
        <v>20</v>
      </c>
      <c r="B4380" s="68" t="s">
        <v>24</v>
      </c>
      <c r="C4380" s="68" t="s">
        <v>10</v>
      </c>
      <c r="D4380" s="68" t="s">
        <v>316</v>
      </c>
      <c r="E4380" s="89">
        <f>+IF(ISNUMBER(DATA!H2653),DATA!H2653,"n/a")</f>
        <v>11.272599</v>
      </c>
      <c r="F4380" s="79">
        <f>+IF(ISNUMBER(DATA!I2653),DATA!I2653,"n/a")</f>
        <v>0.13322700000000001</v>
      </c>
      <c r="G4380" s="89">
        <f>+IF(ISNUMBER(DATA!J2653),DATA!J2653,"n/a")</f>
        <v>11.007215</v>
      </c>
      <c r="H4380" s="79">
        <f>+IF(ISNUMBER(DATA!K2653),DATA!K2653,"n/a")</f>
        <v>0.10326</v>
      </c>
      <c r="I4380" s="89">
        <f>+IF(ISNUMBER(DATA!L2653),DATA!L2653,"n/a")</f>
        <v>11.120414</v>
      </c>
      <c r="J4380" s="79">
        <f>+IF(ISNUMBER(DATA!M2653),DATA!M2653,"n/a")</f>
        <v>9.5880999999999994E-2</v>
      </c>
      <c r="K4380" s="89">
        <f>+IF(ISNUMBER(DATA!N2653),DATA!N2653,"n/a")</f>
        <v>10.742494000000001</v>
      </c>
      <c r="L4380" s="79">
        <f>+IF(ISNUMBER(DATA!O2653),DATA!O2653,"n/a")</f>
        <v>1.0378999999999999E-2</v>
      </c>
      <c r="M4380" s="68"/>
      <c r="N4380" s="68"/>
      <c r="O4380" s="68"/>
      <c r="P4380" s="68"/>
      <c r="Q4380" s="68"/>
      <c r="S4380" s="72"/>
      <c r="U4380" s="72"/>
      <c r="W4380" s="72"/>
      <c r="Y4380" s="72"/>
    </row>
    <row r="4381" spans="1:25" s="71" customFormat="1" x14ac:dyDescent="0.2">
      <c r="A4381" s="68" t="s">
        <v>20</v>
      </c>
      <c r="B4381" s="68" t="s">
        <v>24</v>
      </c>
      <c r="C4381" s="68" t="s">
        <v>10</v>
      </c>
      <c r="D4381" s="68" t="s">
        <v>317</v>
      </c>
      <c r="E4381" s="89">
        <f>+IF(ISNUMBER(DATA!H2654),DATA!H2654,"n/a")</f>
        <v>9.3114840000000001</v>
      </c>
      <c r="F4381" s="79">
        <f>+IF(ISNUMBER(DATA!I2654),DATA!I2654,"n/a")</f>
        <v>0.19189300000000001</v>
      </c>
      <c r="G4381" s="89">
        <f>+IF(ISNUMBER(DATA!J2654),DATA!J2654,"n/a")</f>
        <v>9.0920930000000002</v>
      </c>
      <c r="H4381" s="79">
        <f>+IF(ISNUMBER(DATA!K2654),DATA!K2654,"n/a")</f>
        <v>5.7676999999999999E-2</v>
      </c>
      <c r="I4381" s="89">
        <f>+IF(ISNUMBER(DATA!L2654),DATA!L2654,"n/a")</f>
        <v>8.9068339999999999</v>
      </c>
      <c r="J4381" s="79">
        <f>+IF(ISNUMBER(DATA!M2654),DATA!M2654,"n/a")</f>
        <v>-4.189E-3</v>
      </c>
      <c r="K4381" s="89">
        <f>+IF(ISNUMBER(DATA!N2654),DATA!N2654,"n/a")</f>
        <v>8.2608029999999992</v>
      </c>
      <c r="L4381" s="79">
        <f>+IF(ISNUMBER(DATA!O2654),DATA!O2654,"n/a")</f>
        <v>-0.11533</v>
      </c>
      <c r="M4381" s="68"/>
      <c r="N4381" s="68"/>
      <c r="O4381" s="68"/>
      <c r="P4381" s="68"/>
      <c r="Q4381" s="68"/>
      <c r="S4381" s="72"/>
      <c r="U4381" s="72"/>
      <c r="W4381" s="72"/>
      <c r="Y4381" s="72"/>
    </row>
    <row r="4382" spans="1:25" s="71" customFormat="1" x14ac:dyDescent="0.2">
      <c r="A4382" s="68" t="s">
        <v>20</v>
      </c>
      <c r="B4382" s="68" t="s">
        <v>24</v>
      </c>
      <c r="C4382" s="68" t="s">
        <v>10</v>
      </c>
      <c r="D4382" s="68" t="s">
        <v>318</v>
      </c>
      <c r="E4382" s="89">
        <f>+IF(ISNUMBER(DATA!H2655),DATA!H2655,"n/a")</f>
        <v>15.632135</v>
      </c>
      <c r="F4382" s="79">
        <f>+IF(ISNUMBER(DATA!I2655),DATA!I2655,"n/a")</f>
        <v>-5.6725999999999999E-2</v>
      </c>
      <c r="G4382" s="89">
        <f>+IF(ISNUMBER(DATA!J2655),DATA!J2655,"n/a")</f>
        <v>13.333328</v>
      </c>
      <c r="H4382" s="79">
        <f>+IF(ISNUMBER(DATA!K2655),DATA!K2655,"n/a")</f>
        <v>-0.17904400000000001</v>
      </c>
      <c r="I4382" s="89">
        <f>+IF(ISNUMBER(DATA!L2655),DATA!L2655,"n/a")</f>
        <v>12.963393999999999</v>
      </c>
      <c r="J4382" s="79">
        <f>+IF(ISNUMBER(DATA!M2655),DATA!M2655,"n/a")</f>
        <v>-0.17453099999999999</v>
      </c>
      <c r="K4382" s="89">
        <f>+IF(ISNUMBER(DATA!N2655),DATA!N2655,"n/a")</f>
        <v>13.892595</v>
      </c>
      <c r="L4382" s="79">
        <f>+IF(ISNUMBER(DATA!O2655),DATA!O2655,"n/a")</f>
        <v>-7.7090000000000006E-2</v>
      </c>
      <c r="M4382" s="68"/>
      <c r="N4382" s="68"/>
      <c r="O4382" s="68"/>
      <c r="P4382" s="68"/>
      <c r="Q4382" s="68"/>
      <c r="S4382" s="72"/>
      <c r="U4382" s="72"/>
      <c r="W4382" s="72"/>
      <c r="Y4382" s="72"/>
    </row>
    <row r="4383" spans="1:25" s="71" customFormat="1" x14ac:dyDescent="0.2">
      <c r="A4383" s="68" t="s">
        <v>20</v>
      </c>
      <c r="B4383" s="68" t="s">
        <v>24</v>
      </c>
      <c r="C4383" s="68" t="s">
        <v>10</v>
      </c>
      <c r="D4383" s="68" t="s">
        <v>319</v>
      </c>
      <c r="E4383" s="89">
        <f>+IF(ISNUMBER(DATA!H2656),DATA!H2656,"n/a")</f>
        <v>22.010514000000001</v>
      </c>
      <c r="F4383" s="79">
        <f>+IF(ISNUMBER(DATA!I2656),DATA!I2656,"n/a")</f>
        <v>-1.7129999999999999E-3</v>
      </c>
      <c r="G4383" s="89">
        <f>+IF(ISNUMBER(DATA!J2656),DATA!J2656,"n/a")</f>
        <v>21.529655000000002</v>
      </c>
      <c r="H4383" s="79">
        <f>+IF(ISNUMBER(DATA!K2656),DATA!K2656,"n/a")</f>
        <v>0.117114</v>
      </c>
      <c r="I4383" s="89">
        <f>+IF(ISNUMBER(DATA!L2656),DATA!L2656,"n/a")</f>
        <v>20.782444000000002</v>
      </c>
      <c r="J4383" s="79">
        <f>+IF(ISNUMBER(DATA!M2656),DATA!M2656,"n/a")</f>
        <v>6.0451999999999999E-2</v>
      </c>
      <c r="K4383" s="89">
        <f>+IF(ISNUMBER(DATA!N2656),DATA!N2656,"n/a")</f>
        <v>19.704015999999999</v>
      </c>
      <c r="L4383" s="79">
        <f>+IF(ISNUMBER(DATA!O2656),DATA!O2656,"n/a")</f>
        <v>-5.6179E-2</v>
      </c>
      <c r="M4383" s="68"/>
      <c r="N4383" s="68"/>
      <c r="O4383" s="68"/>
      <c r="P4383" s="68"/>
      <c r="Q4383" s="68"/>
      <c r="S4383" s="72"/>
      <c r="U4383" s="72"/>
      <c r="W4383" s="72"/>
      <c r="Y4383" s="72"/>
    </row>
    <row r="4384" spans="1:25" s="71" customFormat="1" x14ac:dyDescent="0.2">
      <c r="A4384" s="68" t="s">
        <v>20</v>
      </c>
      <c r="B4384" s="68" t="s">
        <v>24</v>
      </c>
      <c r="C4384" s="68" t="s">
        <v>10</v>
      </c>
      <c r="D4384" s="68" t="s">
        <v>320</v>
      </c>
      <c r="E4384" s="89">
        <f>+IF(ISNUMBER(DATA!H2657),DATA!H2657,"n/a")</f>
        <v>13.672077</v>
      </c>
      <c r="F4384" s="79">
        <f>+IF(ISNUMBER(DATA!I2657),DATA!I2657,"n/a")</f>
        <v>0.11126900000000001</v>
      </c>
      <c r="G4384" s="89">
        <f>+IF(ISNUMBER(DATA!J2657),DATA!J2657,"n/a")</f>
        <v>13.415115</v>
      </c>
      <c r="H4384" s="79">
        <f>+IF(ISNUMBER(DATA!K2657),DATA!K2657,"n/a")</f>
        <v>1.5637999999999999E-2</v>
      </c>
      <c r="I4384" s="89">
        <f>+IF(ISNUMBER(DATA!L2657),DATA!L2657,"n/a")</f>
        <v>13.91549</v>
      </c>
      <c r="J4384" s="79">
        <f>+IF(ISNUMBER(DATA!M2657),DATA!M2657,"n/a")</f>
        <v>4.7106000000000002E-2</v>
      </c>
      <c r="K4384" s="89">
        <f>+IF(ISNUMBER(DATA!N2657),DATA!N2657,"n/a")</f>
        <v>13.576438</v>
      </c>
      <c r="L4384" s="79">
        <f>+IF(ISNUMBER(DATA!O2657),DATA!O2657,"n/a")</f>
        <v>6.6556000000000004E-2</v>
      </c>
      <c r="M4384" s="68"/>
      <c r="N4384" s="68"/>
      <c r="O4384" s="68"/>
      <c r="P4384" s="68"/>
      <c r="Q4384" s="68"/>
      <c r="S4384" s="72"/>
      <c r="U4384" s="72"/>
      <c r="W4384" s="72"/>
      <c r="Y4384" s="72"/>
    </row>
    <row r="4385" spans="1:25" s="71" customFormat="1" x14ac:dyDescent="0.2">
      <c r="A4385" s="68" t="s">
        <v>20</v>
      </c>
      <c r="B4385" s="68" t="s">
        <v>24</v>
      </c>
      <c r="C4385" s="68" t="s">
        <v>10</v>
      </c>
      <c r="D4385" s="68" t="s">
        <v>321</v>
      </c>
      <c r="E4385" s="89">
        <f>+IF(ISNUMBER(DATA!H2658),DATA!H2658,"n/a")</f>
        <v>18.523313999999999</v>
      </c>
      <c r="F4385" s="79">
        <f>+IF(ISNUMBER(DATA!I2658),DATA!I2658,"n/a")</f>
        <v>6.2257E-2</v>
      </c>
      <c r="G4385" s="89">
        <f>+IF(ISNUMBER(DATA!J2658),DATA!J2658,"n/a")</f>
        <v>17.815840999999999</v>
      </c>
      <c r="H4385" s="79">
        <f>+IF(ISNUMBER(DATA!K2658),DATA!K2658,"n/a")</f>
        <v>3.0929999999999999E-2</v>
      </c>
      <c r="I4385" s="89">
        <f>+IF(ISNUMBER(DATA!L2658),DATA!L2658,"n/a")</f>
        <v>17.513318000000002</v>
      </c>
      <c r="J4385" s="79">
        <f>+IF(ISNUMBER(DATA!M2658),DATA!M2658,"n/a")</f>
        <v>2.6255000000000001E-2</v>
      </c>
      <c r="K4385" s="89">
        <f>+IF(ISNUMBER(DATA!N2658),DATA!N2658,"n/a")</f>
        <v>17.662381</v>
      </c>
      <c r="L4385" s="79">
        <f>+IF(ISNUMBER(DATA!O2658),DATA!O2658,"n/a")</f>
        <v>3.7491999999999998E-2</v>
      </c>
      <c r="M4385" s="68"/>
      <c r="N4385" s="68"/>
      <c r="O4385" s="68"/>
      <c r="P4385" s="68"/>
      <c r="Q4385" s="68"/>
      <c r="S4385" s="72"/>
      <c r="U4385" s="72"/>
      <c r="W4385" s="72"/>
      <c r="Y4385" s="72"/>
    </row>
    <row r="4386" spans="1:25" s="71" customFormat="1" x14ac:dyDescent="0.2">
      <c r="A4386" s="68" t="s">
        <v>20</v>
      </c>
      <c r="B4386" s="68" t="s">
        <v>24</v>
      </c>
      <c r="C4386" s="68" t="s">
        <v>10</v>
      </c>
      <c r="D4386" s="68" t="s">
        <v>322</v>
      </c>
      <c r="E4386" s="89">
        <f>+IF(ISNUMBER(DATA!H2659),DATA!H2659,"n/a")</f>
        <v>14.432131999999999</v>
      </c>
      <c r="F4386" s="79">
        <f>+IF(ISNUMBER(DATA!I2659),DATA!I2659,"n/a")</f>
        <v>9.6776000000000001E-2</v>
      </c>
      <c r="G4386" s="89">
        <f>+IF(ISNUMBER(DATA!J2659),DATA!J2659,"n/a")</f>
        <v>14.308147</v>
      </c>
      <c r="H4386" s="79">
        <f>+IF(ISNUMBER(DATA!K2659),DATA!K2659,"n/a")</f>
        <v>0.102631</v>
      </c>
      <c r="I4386" s="89">
        <f>+IF(ISNUMBER(DATA!L2659),DATA!L2659,"n/a")</f>
        <v>14.279268999999999</v>
      </c>
      <c r="J4386" s="79">
        <f>+IF(ISNUMBER(DATA!M2659),DATA!M2659,"n/a")</f>
        <v>0.100036</v>
      </c>
      <c r="K4386" s="89">
        <f>+IF(ISNUMBER(DATA!N2659),DATA!N2659,"n/a")</f>
        <v>13.922587999999999</v>
      </c>
      <c r="L4386" s="79">
        <f>+IF(ISNUMBER(DATA!O2659),DATA!O2659,"n/a")</f>
        <v>8.8858000000000006E-2</v>
      </c>
      <c r="M4386" s="68"/>
      <c r="N4386" s="68"/>
      <c r="O4386" s="68"/>
      <c r="P4386" s="68"/>
      <c r="Q4386" s="68"/>
      <c r="S4386" s="72"/>
      <c r="U4386" s="72"/>
      <c r="W4386" s="72"/>
      <c r="Y4386" s="72"/>
    </row>
    <row r="4387" spans="1:25" s="71" customFormat="1" x14ac:dyDescent="0.2">
      <c r="A4387" s="68" t="s">
        <v>20</v>
      </c>
      <c r="B4387" s="68" t="s">
        <v>24</v>
      </c>
      <c r="C4387" s="68" t="s">
        <v>10</v>
      </c>
      <c r="D4387" s="68" t="s">
        <v>323</v>
      </c>
      <c r="E4387" s="89">
        <f>+IF(ISNUMBER(DATA!H2660),DATA!H2660,"n/a")</f>
        <v>15.928025999999999</v>
      </c>
      <c r="F4387" s="79">
        <f>+IF(ISNUMBER(DATA!I2660),DATA!I2660,"n/a")</f>
        <v>0.32351799999999997</v>
      </c>
      <c r="G4387" s="89">
        <f>+IF(ISNUMBER(DATA!J2660),DATA!J2660,"n/a")</f>
        <v>15.803044999999999</v>
      </c>
      <c r="H4387" s="79">
        <f>+IF(ISNUMBER(DATA!K2660),DATA!K2660,"n/a")</f>
        <v>0.33431</v>
      </c>
      <c r="I4387" s="89">
        <f>+IF(ISNUMBER(DATA!L2660),DATA!L2660,"n/a")</f>
        <v>15.574154999999999</v>
      </c>
      <c r="J4387" s="79">
        <f>+IF(ISNUMBER(DATA!M2660),DATA!M2660,"n/a")</f>
        <v>0.28418300000000002</v>
      </c>
      <c r="K4387" s="89">
        <f>+IF(ISNUMBER(DATA!N2660),DATA!N2660,"n/a")</f>
        <v>13.512577</v>
      </c>
      <c r="L4387" s="79">
        <f>+IF(ISNUMBER(DATA!O2660),DATA!O2660,"n/a")</f>
        <v>2.7708E-2</v>
      </c>
      <c r="M4387" s="68"/>
      <c r="N4387" s="68"/>
      <c r="O4387" s="68"/>
      <c r="P4387" s="68"/>
      <c r="Q4387" s="68"/>
      <c r="S4387" s="72"/>
      <c r="U4387" s="72"/>
      <c r="W4387" s="72"/>
      <c r="Y4387" s="72"/>
    </row>
    <row r="4388" spans="1:25" s="71" customFormat="1" x14ac:dyDescent="0.2">
      <c r="A4388" s="68" t="s">
        <v>20</v>
      </c>
      <c r="B4388" s="68" t="s">
        <v>24</v>
      </c>
      <c r="C4388" s="68" t="s">
        <v>10</v>
      </c>
      <c r="D4388" s="68" t="s">
        <v>324</v>
      </c>
      <c r="E4388" s="89">
        <f>+IF(ISNUMBER(DATA!H2661),DATA!H2661,"n/a")</f>
        <v>10.731353</v>
      </c>
      <c r="F4388" s="79">
        <f>+IF(ISNUMBER(DATA!I2661),DATA!I2661,"n/a")</f>
        <v>2.2648999999999999E-2</v>
      </c>
      <c r="G4388" s="89">
        <f>+IF(ISNUMBER(DATA!J2661),DATA!J2661,"n/a")</f>
        <v>11.977803</v>
      </c>
      <c r="H4388" s="79">
        <f>+IF(ISNUMBER(DATA!K2661),DATA!K2661,"n/a")</f>
        <v>0.231321</v>
      </c>
      <c r="I4388" s="89">
        <f>+IF(ISNUMBER(DATA!L2661),DATA!L2661,"n/a")</f>
        <v>11.436847</v>
      </c>
      <c r="J4388" s="79">
        <f>+IF(ISNUMBER(DATA!M2661),DATA!M2661,"n/a")</f>
        <v>0.21815999999999999</v>
      </c>
      <c r="K4388" s="89">
        <f>+IF(ISNUMBER(DATA!N2661),DATA!N2661,"n/a")</f>
        <v>11.108756</v>
      </c>
      <c r="L4388" s="79">
        <f>+IF(ISNUMBER(DATA!O2661),DATA!O2661,"n/a")</f>
        <v>0.20169500000000001</v>
      </c>
      <c r="M4388" s="68"/>
      <c r="N4388" s="68"/>
      <c r="O4388" s="68"/>
      <c r="P4388" s="68"/>
      <c r="Q4388" s="68"/>
      <c r="S4388" s="72"/>
      <c r="U4388" s="72"/>
      <c r="W4388" s="72"/>
      <c r="Y4388" s="72"/>
    </row>
    <row r="4389" spans="1:25" s="71" customFormat="1" x14ac:dyDescent="0.2">
      <c r="A4389" s="68" t="s">
        <v>20</v>
      </c>
      <c r="B4389" s="68" t="s">
        <v>24</v>
      </c>
      <c r="C4389" s="68" t="s">
        <v>10</v>
      </c>
      <c r="D4389" s="68" t="s">
        <v>325</v>
      </c>
      <c r="E4389" s="89">
        <f>+IF(ISNUMBER(DATA!H2662),DATA!H2662,"n/a")</f>
        <v>16.504773</v>
      </c>
      <c r="F4389" s="79">
        <f>+IF(ISNUMBER(DATA!I2662),DATA!I2662,"n/a")</f>
        <v>7.8379999999999995E-3</v>
      </c>
      <c r="G4389" s="89">
        <f>+IF(ISNUMBER(DATA!J2662),DATA!J2662,"n/a")</f>
        <v>16.419692000000001</v>
      </c>
      <c r="H4389" s="79">
        <f>+IF(ISNUMBER(DATA!K2662),DATA!K2662,"n/a")</f>
        <v>-4.0850000000000001E-3</v>
      </c>
      <c r="I4389" s="89">
        <f>+IF(ISNUMBER(DATA!L2662),DATA!L2662,"n/a")</f>
        <v>16.561375999999999</v>
      </c>
      <c r="J4389" s="79">
        <f>+IF(ISNUMBER(DATA!M2662),DATA!M2662,"n/a")</f>
        <v>6.594E-3</v>
      </c>
      <c r="K4389" s="89">
        <f>+IF(ISNUMBER(DATA!N2662),DATA!N2662,"n/a")</f>
        <v>16.409942000000001</v>
      </c>
      <c r="L4389" s="79">
        <f>+IF(ISNUMBER(DATA!O2662),DATA!O2662,"n/a")</f>
        <v>8.0621999999999999E-2</v>
      </c>
      <c r="M4389" s="68"/>
      <c r="N4389" s="68"/>
      <c r="O4389" s="68"/>
      <c r="P4389" s="68"/>
      <c r="Q4389" s="68"/>
      <c r="S4389" s="72"/>
      <c r="U4389" s="72"/>
      <c r="W4389" s="72"/>
      <c r="Y4389" s="72"/>
    </row>
    <row r="4390" spans="1:25" s="71" customFormat="1" x14ac:dyDescent="0.2">
      <c r="A4390" s="68" t="s">
        <v>20</v>
      </c>
      <c r="B4390" s="68" t="s">
        <v>24</v>
      </c>
      <c r="C4390" s="68" t="s">
        <v>10</v>
      </c>
      <c r="D4390" s="68" t="s">
        <v>351</v>
      </c>
      <c r="E4390" s="89">
        <f>+IF(ISNUMBER(DATA!H2663),DATA!H2663,"n/a")</f>
        <v>9.9087029999999992</v>
      </c>
      <c r="F4390" s="79">
        <f>+IF(ISNUMBER(DATA!I2663),DATA!I2663,"n/a")</f>
        <v>3.1827000000000001E-2</v>
      </c>
      <c r="G4390" s="89">
        <f>+IF(ISNUMBER(DATA!J2663),DATA!J2663,"n/a")</f>
        <v>9.6571650000000009</v>
      </c>
      <c r="H4390" s="79">
        <f>+IF(ISNUMBER(DATA!K2663),DATA!K2663,"n/a")</f>
        <v>-4.6922999999999999E-2</v>
      </c>
      <c r="I4390" s="89">
        <f>+IF(ISNUMBER(DATA!L2663),DATA!L2663,"n/a")</f>
        <v>9.7587840000000003</v>
      </c>
      <c r="J4390" s="79">
        <f>+IF(ISNUMBER(DATA!M2663),DATA!M2663,"n/a")</f>
        <v>-5.0632000000000003E-2</v>
      </c>
      <c r="K4390" s="89">
        <f>+IF(ISNUMBER(DATA!N2663),DATA!N2663,"n/a")</f>
        <v>10.001025</v>
      </c>
      <c r="L4390" s="79">
        <f>+IF(ISNUMBER(DATA!O2663),DATA!O2663,"n/a")</f>
        <v>-1.6784E-2</v>
      </c>
      <c r="M4390" s="68"/>
      <c r="N4390" s="68"/>
      <c r="O4390" s="68"/>
      <c r="P4390" s="68"/>
      <c r="Q4390" s="68"/>
      <c r="S4390" s="72"/>
      <c r="U4390" s="72"/>
      <c r="W4390" s="72"/>
      <c r="Y4390" s="72"/>
    </row>
    <row r="4391" spans="1:25" s="71" customFormat="1" x14ac:dyDescent="0.2">
      <c r="A4391" s="68" t="s">
        <v>20</v>
      </c>
      <c r="B4391" s="68" t="s">
        <v>24</v>
      </c>
      <c r="C4391" s="68" t="s">
        <v>10</v>
      </c>
      <c r="D4391" s="68" t="s">
        <v>352</v>
      </c>
      <c r="E4391" s="89">
        <f>+IF(ISNUMBER(DATA!H2664),DATA!H2664,"n/a")</f>
        <v>11.570133999999999</v>
      </c>
      <c r="F4391" s="79">
        <f>+IF(ISNUMBER(DATA!I2664),DATA!I2664,"n/a")</f>
        <v>-7.6595999999999997E-2</v>
      </c>
      <c r="G4391" s="89">
        <f>+IF(ISNUMBER(DATA!J2664),DATA!J2664,"n/a")</f>
        <v>11.58963</v>
      </c>
      <c r="H4391" s="79">
        <f>+IF(ISNUMBER(DATA!K2664),DATA!K2664,"n/a")</f>
        <v>-7.3187000000000002E-2</v>
      </c>
      <c r="I4391" s="89">
        <f>+IF(ISNUMBER(DATA!L2664),DATA!L2664,"n/a")</f>
        <v>12.242827</v>
      </c>
      <c r="J4391" s="79">
        <f>+IF(ISNUMBER(DATA!M2664),DATA!M2664,"n/a")</f>
        <v>-2.7900000000000001E-4</v>
      </c>
      <c r="K4391" s="89">
        <f>+IF(ISNUMBER(DATA!N2664),DATA!N2664,"n/a")</f>
        <v>12.540233000000001</v>
      </c>
      <c r="L4391" s="79">
        <f>+IF(ISNUMBER(DATA!O2664),DATA!O2664,"n/a")</f>
        <v>3.8545999999999997E-2</v>
      </c>
      <c r="M4391" s="68"/>
      <c r="N4391" s="68"/>
      <c r="O4391" s="68"/>
      <c r="P4391" s="68"/>
      <c r="Q4391" s="68"/>
      <c r="S4391" s="72"/>
      <c r="U4391" s="72"/>
      <c r="W4391" s="72"/>
      <c r="Y4391" s="72"/>
    </row>
    <row r="4392" spans="1:25" x14ac:dyDescent="0.2">
      <c r="E4392" s="102"/>
      <c r="F4392" s="104"/>
      <c r="G4392" s="102"/>
      <c r="H4392" s="104"/>
      <c r="I4392" s="102"/>
      <c r="J4392" s="104"/>
      <c r="K4392" s="102"/>
      <c r="L4392" s="104"/>
    </row>
    <row r="4393" spans="1:25" s="71" customFormat="1" x14ac:dyDescent="0.2">
      <c r="A4393" s="68" t="s">
        <v>20</v>
      </c>
      <c r="B4393" s="68" t="s">
        <v>24</v>
      </c>
      <c r="C4393" s="68" t="s">
        <v>26</v>
      </c>
      <c r="D4393" s="68" t="s">
        <v>278</v>
      </c>
      <c r="E4393" s="89">
        <f>+IF(ISNUMBER(DATA!H2674),DATA!H2674,"n/a")</f>
        <v>2.9916369999999999</v>
      </c>
      <c r="F4393" s="79">
        <f>+IF(ISNUMBER(DATA!I2674),DATA!I2674,"n/a")</f>
        <v>-2.2800000000000001E-2</v>
      </c>
      <c r="G4393" s="89">
        <f>+IF(ISNUMBER(DATA!J2674),DATA!J2674,"n/a")</f>
        <v>2.9821559999999998</v>
      </c>
      <c r="H4393" s="79">
        <f>+IF(ISNUMBER(DATA!K2674),DATA!K2674,"n/a")</f>
        <v>-2.4441999999999998E-2</v>
      </c>
      <c r="I4393" s="89">
        <f>+IF(ISNUMBER(DATA!L2674),DATA!L2674,"n/a")</f>
        <v>3.0398869999999998</v>
      </c>
      <c r="J4393" s="79">
        <f>+IF(ISNUMBER(DATA!M2674),DATA!M2674,"n/a")</f>
        <v>-5.0340000000000003E-3</v>
      </c>
      <c r="K4393" s="89">
        <f>+IF(ISNUMBER(DATA!N2674),DATA!N2674,"n/a")</f>
        <v>3.0396860000000001</v>
      </c>
      <c r="L4393" s="79">
        <f>+IF(ISNUMBER(DATA!O2674),DATA!O2674,"n/a")</f>
        <v>-2.4039999999999999E-3</v>
      </c>
      <c r="M4393" s="68"/>
      <c r="N4393" s="68"/>
      <c r="O4393" s="68"/>
      <c r="P4393" s="68"/>
      <c r="Q4393" s="68"/>
      <c r="S4393" s="72"/>
      <c r="U4393" s="72"/>
      <c r="W4393" s="72"/>
      <c r="Y4393" s="72"/>
    </row>
    <row r="4394" spans="1:25" s="71" customFormat="1" x14ac:dyDescent="0.2">
      <c r="A4394" s="68" t="s">
        <v>20</v>
      </c>
      <c r="B4394" s="68" t="s">
        <v>24</v>
      </c>
      <c r="C4394" s="68" t="s">
        <v>26</v>
      </c>
      <c r="D4394" s="68" t="s">
        <v>279</v>
      </c>
      <c r="E4394" s="89">
        <f>+IF(ISNUMBER(DATA!H2675),DATA!H2675,"n/a")</f>
        <v>3.668758</v>
      </c>
      <c r="F4394" s="79">
        <f>+IF(ISNUMBER(DATA!I2675),DATA!I2675,"n/a")</f>
        <v>3.2772000000000003E-2</v>
      </c>
      <c r="G4394" s="89">
        <f>+IF(ISNUMBER(DATA!J2675),DATA!J2675,"n/a")</f>
        <v>3.6264940000000001</v>
      </c>
      <c r="H4394" s="79">
        <f>+IF(ISNUMBER(DATA!K2675),DATA!K2675,"n/a")</f>
        <v>2.4344999999999999E-2</v>
      </c>
      <c r="I4394" s="89">
        <f>+IF(ISNUMBER(DATA!L2675),DATA!L2675,"n/a")</f>
        <v>3.6249159999999998</v>
      </c>
      <c r="J4394" s="79">
        <f>+IF(ISNUMBER(DATA!M2675),DATA!M2675,"n/a")</f>
        <v>2.5357000000000001E-2</v>
      </c>
      <c r="K4394" s="89">
        <f>+IF(ISNUMBER(DATA!N2675),DATA!N2675,"n/a")</f>
        <v>3.536756</v>
      </c>
      <c r="L4394" s="79">
        <f>+IF(ISNUMBER(DATA!O2675),DATA!O2675,"n/a")</f>
        <v>4.1180000000000001E-2</v>
      </c>
      <c r="M4394" s="68"/>
      <c r="N4394" s="68"/>
      <c r="O4394" s="68"/>
      <c r="P4394" s="68"/>
      <c r="Q4394" s="68"/>
      <c r="S4394" s="72"/>
      <c r="U4394" s="72"/>
      <c r="W4394" s="72"/>
      <c r="Y4394" s="72"/>
    </row>
    <row r="4395" spans="1:25" s="71" customFormat="1" x14ac:dyDescent="0.2">
      <c r="A4395" s="68" t="s">
        <v>20</v>
      </c>
      <c r="B4395" s="68" t="s">
        <v>24</v>
      </c>
      <c r="C4395" s="68" t="s">
        <v>26</v>
      </c>
      <c r="D4395" s="68" t="s">
        <v>280</v>
      </c>
      <c r="E4395" s="89">
        <f>+IF(ISNUMBER(DATA!H2676),DATA!H2676,"n/a")</f>
        <v>3.725352</v>
      </c>
      <c r="F4395" s="79">
        <f>+IF(ISNUMBER(DATA!I2676),DATA!I2676,"n/a")</f>
        <v>0.10797</v>
      </c>
      <c r="G4395" s="89">
        <f>+IF(ISNUMBER(DATA!J2676),DATA!J2676,"n/a")</f>
        <v>3.7484090000000001</v>
      </c>
      <c r="H4395" s="79">
        <f>+IF(ISNUMBER(DATA!K2676),DATA!K2676,"n/a")</f>
        <v>9.7068000000000002E-2</v>
      </c>
      <c r="I4395" s="89">
        <f>+IF(ISNUMBER(DATA!L2676),DATA!L2676,"n/a")</f>
        <v>3.6217519999999999</v>
      </c>
      <c r="J4395" s="79">
        <f>+IF(ISNUMBER(DATA!M2676),DATA!M2676,"n/a")</f>
        <v>7.7159000000000005E-2</v>
      </c>
      <c r="K4395" s="89">
        <f>+IF(ISNUMBER(DATA!N2676),DATA!N2676,"n/a")</f>
        <v>3.500534</v>
      </c>
      <c r="L4395" s="79">
        <f>+IF(ISNUMBER(DATA!O2676),DATA!O2676,"n/a")</f>
        <v>1.8873000000000001E-2</v>
      </c>
      <c r="M4395" s="68"/>
      <c r="N4395" s="68"/>
      <c r="O4395" s="68"/>
      <c r="P4395" s="68"/>
      <c r="Q4395" s="68"/>
      <c r="S4395" s="72"/>
      <c r="U4395" s="72"/>
      <c r="W4395" s="72"/>
      <c r="Y4395" s="72"/>
    </row>
    <row r="4396" spans="1:25" s="71" customFormat="1" x14ac:dyDescent="0.2">
      <c r="A4396" s="68" t="s">
        <v>20</v>
      </c>
      <c r="B4396" s="68" t="s">
        <v>24</v>
      </c>
      <c r="C4396" s="68" t="s">
        <v>26</v>
      </c>
      <c r="D4396" s="68" t="s">
        <v>281</v>
      </c>
      <c r="E4396" s="89">
        <f>+IF(ISNUMBER(DATA!H2677),DATA!H2677,"n/a")</f>
        <v>3.673352</v>
      </c>
      <c r="F4396" s="79">
        <f>+IF(ISNUMBER(DATA!I2677),DATA!I2677,"n/a")</f>
        <v>1.3528E-2</v>
      </c>
      <c r="G4396" s="89">
        <f>+IF(ISNUMBER(DATA!J2677),DATA!J2677,"n/a")</f>
        <v>3.6429860000000001</v>
      </c>
      <c r="H4396" s="79">
        <f>+IF(ISNUMBER(DATA!K2677),DATA!K2677,"n/a")</f>
        <v>6.084E-3</v>
      </c>
      <c r="I4396" s="89">
        <f>+IF(ISNUMBER(DATA!L2677),DATA!L2677,"n/a")</f>
        <v>3.61937</v>
      </c>
      <c r="J4396" s="79">
        <f>+IF(ISNUMBER(DATA!M2677),DATA!M2677,"n/a")</f>
        <v>4.352E-3</v>
      </c>
      <c r="K4396" s="89">
        <f>+IF(ISNUMBER(DATA!N2677),DATA!N2677,"n/a")</f>
        <v>3.5879919999999998</v>
      </c>
      <c r="L4396" s="79">
        <f>+IF(ISNUMBER(DATA!O2677),DATA!O2677,"n/a")</f>
        <v>6.3904000000000002E-2</v>
      </c>
      <c r="M4396" s="68"/>
      <c r="N4396" s="68"/>
      <c r="O4396" s="68"/>
      <c r="P4396" s="68"/>
      <c r="Q4396" s="68"/>
      <c r="S4396" s="72"/>
      <c r="U4396" s="72"/>
      <c r="W4396" s="72"/>
      <c r="Y4396" s="72"/>
    </row>
    <row r="4397" spans="1:25" s="71" customFormat="1" x14ac:dyDescent="0.2">
      <c r="A4397" s="68" t="s">
        <v>20</v>
      </c>
      <c r="B4397" s="68" t="s">
        <v>24</v>
      </c>
      <c r="C4397" s="68" t="s">
        <v>26</v>
      </c>
      <c r="D4397" s="68" t="s">
        <v>282</v>
      </c>
      <c r="E4397" s="89">
        <f>+IF(ISNUMBER(DATA!H2678),DATA!H2678,"n/a")</f>
        <v>3.2054390000000001</v>
      </c>
      <c r="F4397" s="79">
        <f>+IF(ISNUMBER(DATA!I2678),DATA!I2678,"n/a")</f>
        <v>0.131824</v>
      </c>
      <c r="G4397" s="89">
        <f>+IF(ISNUMBER(DATA!J2678),DATA!J2678,"n/a")</f>
        <v>3.1832449999999999</v>
      </c>
      <c r="H4397" s="79">
        <f>+IF(ISNUMBER(DATA!K2678),DATA!K2678,"n/a")</f>
        <v>8.7701000000000001E-2</v>
      </c>
      <c r="I4397" s="89">
        <f>+IF(ISNUMBER(DATA!L2678),DATA!L2678,"n/a")</f>
        <v>3.2765559999999998</v>
      </c>
      <c r="J4397" s="79">
        <f>+IF(ISNUMBER(DATA!M2678),DATA!M2678,"n/a")</f>
        <v>0.102751</v>
      </c>
      <c r="K4397" s="89">
        <f>+IF(ISNUMBER(DATA!N2678),DATA!N2678,"n/a")</f>
        <v>3.2558379999999998</v>
      </c>
      <c r="L4397" s="79">
        <f>+IF(ISNUMBER(DATA!O2678),DATA!O2678,"n/a")</f>
        <v>9.4028E-2</v>
      </c>
      <c r="M4397" s="68"/>
      <c r="N4397" s="68"/>
      <c r="O4397" s="68"/>
      <c r="P4397" s="68"/>
      <c r="Q4397" s="68"/>
      <c r="S4397" s="72"/>
      <c r="U4397" s="72"/>
      <c r="W4397" s="72"/>
      <c r="Y4397" s="72"/>
    </row>
    <row r="4398" spans="1:25" s="71" customFormat="1" x14ac:dyDescent="0.2">
      <c r="A4398" s="68" t="s">
        <v>20</v>
      </c>
      <c r="B4398" s="68" t="s">
        <v>24</v>
      </c>
      <c r="C4398" s="68" t="s">
        <v>26</v>
      </c>
      <c r="D4398" s="68" t="s">
        <v>283</v>
      </c>
      <c r="E4398" s="89">
        <f>+IF(ISNUMBER(DATA!H2679),DATA!H2679,"n/a")</f>
        <v>3.7485909999999998</v>
      </c>
      <c r="F4398" s="79">
        <f>+IF(ISNUMBER(DATA!I2679),DATA!I2679,"n/a")</f>
        <v>0.120477</v>
      </c>
      <c r="G4398" s="89">
        <f>+IF(ISNUMBER(DATA!J2679),DATA!J2679,"n/a")</f>
        <v>3.7708910000000002</v>
      </c>
      <c r="H4398" s="79">
        <f>+IF(ISNUMBER(DATA!K2679),DATA!K2679,"n/a")</f>
        <v>4.07E-2</v>
      </c>
      <c r="I4398" s="89">
        <f>+IF(ISNUMBER(DATA!L2679),DATA!L2679,"n/a")</f>
        <v>3.6374170000000001</v>
      </c>
      <c r="J4398" s="79">
        <f>+IF(ISNUMBER(DATA!M2679),DATA!M2679,"n/a")</f>
        <v>5.2065E-2</v>
      </c>
      <c r="K4398" s="89">
        <f>+IF(ISNUMBER(DATA!N2679),DATA!N2679,"n/a")</f>
        <v>3.4971749999999999</v>
      </c>
      <c r="L4398" s="79">
        <f>+IF(ISNUMBER(DATA!O2679),DATA!O2679,"n/a")</f>
        <v>-1.6853E-2</v>
      </c>
      <c r="M4398" s="68"/>
      <c r="N4398" s="68"/>
      <c r="O4398" s="68"/>
      <c r="P4398" s="68"/>
      <c r="Q4398" s="68"/>
      <c r="S4398" s="72"/>
      <c r="U4398" s="72"/>
      <c r="W4398" s="72"/>
      <c r="Y4398" s="72"/>
    </row>
    <row r="4399" spans="1:25" s="71" customFormat="1" x14ac:dyDescent="0.2">
      <c r="A4399" s="68" t="s">
        <v>20</v>
      </c>
      <c r="B4399" s="68" t="s">
        <v>24</v>
      </c>
      <c r="C4399" s="68" t="s">
        <v>26</v>
      </c>
      <c r="D4399" s="68" t="s">
        <v>284</v>
      </c>
      <c r="E4399" s="89">
        <f>+IF(ISNUMBER(DATA!H2680),DATA!H2680,"n/a")</f>
        <v>3.7612239999999999</v>
      </c>
      <c r="F4399" s="79">
        <f>+IF(ISNUMBER(DATA!I2680),DATA!I2680,"n/a")</f>
        <v>0.109265</v>
      </c>
      <c r="G4399" s="89">
        <f>+IF(ISNUMBER(DATA!J2680),DATA!J2680,"n/a")</f>
        <v>3.7633640000000002</v>
      </c>
      <c r="H4399" s="79">
        <f>+IF(ISNUMBER(DATA!K2680),DATA!K2680,"n/a")</f>
        <v>0.113055</v>
      </c>
      <c r="I4399" s="89">
        <f>+IF(ISNUMBER(DATA!L2680),DATA!L2680,"n/a")</f>
        <v>3.6547540000000001</v>
      </c>
      <c r="J4399" s="79">
        <f>+IF(ISNUMBER(DATA!M2680),DATA!M2680,"n/a")</f>
        <v>7.2430999999999995E-2</v>
      </c>
      <c r="K4399" s="89">
        <f>+IF(ISNUMBER(DATA!N2680),DATA!N2680,"n/a")</f>
        <v>3.481732</v>
      </c>
      <c r="L4399" s="79">
        <f>+IF(ISNUMBER(DATA!O2680),DATA!O2680,"n/a")</f>
        <v>-1.1147000000000001E-2</v>
      </c>
      <c r="M4399" s="68"/>
      <c r="N4399" s="68"/>
      <c r="O4399" s="68"/>
      <c r="P4399" s="68"/>
      <c r="Q4399" s="68"/>
      <c r="S4399" s="72"/>
      <c r="U4399" s="72"/>
      <c r="W4399" s="72"/>
      <c r="Y4399" s="72"/>
    </row>
    <row r="4400" spans="1:25" s="71" customFormat="1" x14ac:dyDescent="0.2">
      <c r="A4400" s="68" t="s">
        <v>20</v>
      </c>
      <c r="B4400" s="68" t="s">
        <v>24</v>
      </c>
      <c r="C4400" s="68" t="s">
        <v>26</v>
      </c>
      <c r="D4400" s="68" t="s">
        <v>285</v>
      </c>
      <c r="E4400" s="89">
        <f>+IF(ISNUMBER(DATA!H2681),DATA!H2681,"n/a")</f>
        <v>3.37073</v>
      </c>
      <c r="F4400" s="79">
        <f>+IF(ISNUMBER(DATA!I2681),DATA!I2681,"n/a")</f>
        <v>1.2364999999999999E-2</v>
      </c>
      <c r="G4400" s="89">
        <f>+IF(ISNUMBER(DATA!J2681),DATA!J2681,"n/a")</f>
        <v>3.3918629999999999</v>
      </c>
      <c r="H4400" s="79">
        <f>+IF(ISNUMBER(DATA!K2681),DATA!K2681,"n/a")</f>
        <v>5.4472E-2</v>
      </c>
      <c r="I4400" s="89">
        <f>+IF(ISNUMBER(DATA!L2681),DATA!L2681,"n/a")</f>
        <v>3.367505</v>
      </c>
      <c r="J4400" s="79">
        <f>+IF(ISNUMBER(DATA!M2681),DATA!M2681,"n/a")</f>
        <v>6.1350000000000002E-2</v>
      </c>
      <c r="K4400" s="89">
        <f>+IF(ISNUMBER(DATA!N2681),DATA!N2681,"n/a")</f>
        <v>3.339331</v>
      </c>
      <c r="L4400" s="79">
        <f>+IF(ISNUMBER(DATA!O2681),DATA!O2681,"n/a")</f>
        <v>5.0693000000000002E-2</v>
      </c>
      <c r="M4400" s="68"/>
      <c r="N4400" s="68"/>
      <c r="O4400" s="68"/>
      <c r="P4400" s="68"/>
      <c r="Q4400" s="68"/>
      <c r="S4400" s="72"/>
      <c r="U4400" s="72"/>
      <c r="W4400" s="72"/>
      <c r="Y4400" s="72"/>
    </row>
    <row r="4401" spans="1:25" s="71" customFormat="1" x14ac:dyDescent="0.2">
      <c r="A4401" s="68" t="s">
        <v>20</v>
      </c>
      <c r="B4401" s="68" t="s">
        <v>24</v>
      </c>
      <c r="C4401" s="68" t="s">
        <v>26</v>
      </c>
      <c r="D4401" s="68" t="s">
        <v>286</v>
      </c>
      <c r="E4401" s="89">
        <f>+IF(ISNUMBER(DATA!H2682),DATA!H2682,"n/a")</f>
        <v>3.3725839999999998</v>
      </c>
      <c r="F4401" s="79">
        <f>+IF(ISNUMBER(DATA!I2682),DATA!I2682,"n/a")</f>
        <v>0.31163299999999999</v>
      </c>
      <c r="G4401" s="89">
        <f>+IF(ISNUMBER(DATA!J2682),DATA!J2682,"n/a")</f>
        <v>3.5771220000000001</v>
      </c>
      <c r="H4401" s="79">
        <f>+IF(ISNUMBER(DATA!K2682),DATA!K2682,"n/a")</f>
        <v>0.30759700000000001</v>
      </c>
      <c r="I4401" s="89">
        <f>+IF(ISNUMBER(DATA!L2682),DATA!L2682,"n/a")</f>
        <v>3.2468460000000001</v>
      </c>
      <c r="J4401" s="79">
        <f>+IF(ISNUMBER(DATA!M2682),DATA!M2682,"n/a")</f>
        <v>0.19129199999999999</v>
      </c>
      <c r="K4401" s="89">
        <f>+IF(ISNUMBER(DATA!N2682),DATA!N2682,"n/a")</f>
        <v>3.155729</v>
      </c>
      <c r="L4401" s="79">
        <f>+IF(ISNUMBER(DATA!O2682),DATA!O2682,"n/a")</f>
        <v>0.134383</v>
      </c>
      <c r="M4401" s="68"/>
      <c r="N4401" s="68"/>
      <c r="O4401" s="68"/>
      <c r="P4401" s="68"/>
      <c r="Q4401" s="68"/>
      <c r="S4401" s="72"/>
      <c r="U4401" s="72"/>
      <c r="W4401" s="72"/>
      <c r="Y4401" s="72"/>
    </row>
    <row r="4402" spans="1:25" s="71" customFormat="1" x14ac:dyDescent="0.2">
      <c r="A4402" s="68" t="s">
        <v>20</v>
      </c>
      <c r="B4402" s="68" t="s">
        <v>24</v>
      </c>
      <c r="C4402" s="68" t="s">
        <v>26</v>
      </c>
      <c r="D4402" s="68" t="s">
        <v>287</v>
      </c>
      <c r="E4402" s="89">
        <f>+IF(ISNUMBER(DATA!H2683),DATA!H2683,"n/a")</f>
        <v>3.6761710000000001</v>
      </c>
      <c r="F4402" s="79">
        <f>+IF(ISNUMBER(DATA!I2683),DATA!I2683,"n/a")</f>
        <v>0.104425</v>
      </c>
      <c r="G4402" s="89">
        <f>+IF(ISNUMBER(DATA!J2683),DATA!J2683,"n/a")</f>
        <v>3.5565150000000001</v>
      </c>
      <c r="H4402" s="79">
        <f>+IF(ISNUMBER(DATA!K2683),DATA!K2683,"n/a")</f>
        <v>6.8701999999999999E-2</v>
      </c>
      <c r="I4402" s="89">
        <f>+IF(ISNUMBER(DATA!L2683),DATA!L2683,"n/a")</f>
        <v>3.4077649999999999</v>
      </c>
      <c r="J4402" s="79">
        <f>+IF(ISNUMBER(DATA!M2683),DATA!M2683,"n/a")</f>
        <v>3.9147000000000001E-2</v>
      </c>
      <c r="K4402" s="89">
        <f>+IF(ISNUMBER(DATA!N2683),DATA!N2683,"n/a")</f>
        <v>3.3571770000000001</v>
      </c>
      <c r="L4402" s="79">
        <f>+IF(ISNUMBER(DATA!O2683),DATA!O2683,"n/a")</f>
        <v>4.0980999999999997E-2</v>
      </c>
      <c r="M4402" s="68"/>
      <c r="N4402" s="68"/>
      <c r="O4402" s="68"/>
      <c r="P4402" s="68"/>
      <c r="Q4402" s="68"/>
      <c r="S4402" s="72"/>
      <c r="U4402" s="72"/>
      <c r="W4402" s="72"/>
      <c r="Y4402" s="72"/>
    </row>
    <row r="4403" spans="1:25" s="71" customFormat="1" x14ac:dyDescent="0.2">
      <c r="A4403" s="68" t="s">
        <v>20</v>
      </c>
      <c r="B4403" s="68" t="s">
        <v>24</v>
      </c>
      <c r="C4403" s="68" t="s">
        <v>26</v>
      </c>
      <c r="D4403" s="68" t="s">
        <v>288</v>
      </c>
      <c r="E4403" s="89">
        <f>+IF(ISNUMBER(DATA!H2684),DATA!H2684,"n/a")</f>
        <v>2.9740530000000001</v>
      </c>
      <c r="F4403" s="79">
        <f>+IF(ISNUMBER(DATA!I2684),DATA!I2684,"n/a")</f>
        <v>8.2016000000000006E-2</v>
      </c>
      <c r="G4403" s="89">
        <f>+IF(ISNUMBER(DATA!J2684),DATA!J2684,"n/a")</f>
        <v>2.925252</v>
      </c>
      <c r="H4403" s="79">
        <f>+IF(ISNUMBER(DATA!K2684),DATA!K2684,"n/a")</f>
        <v>1.3408E-2</v>
      </c>
      <c r="I4403" s="89">
        <f>+IF(ISNUMBER(DATA!L2684),DATA!L2684,"n/a")</f>
        <v>2.84931</v>
      </c>
      <c r="J4403" s="79">
        <f>+IF(ISNUMBER(DATA!M2684),DATA!M2684,"n/a")</f>
        <v>-9.2189999999999998E-3</v>
      </c>
      <c r="K4403" s="89">
        <f>+IF(ISNUMBER(DATA!N2684),DATA!N2684,"n/a")</f>
        <v>2.838298</v>
      </c>
      <c r="L4403" s="79">
        <f>+IF(ISNUMBER(DATA!O2684),DATA!O2684,"n/a")</f>
        <v>-7.4899999999999999E-4</v>
      </c>
      <c r="M4403" s="68"/>
      <c r="N4403" s="68"/>
      <c r="O4403" s="68"/>
      <c r="P4403" s="68"/>
      <c r="Q4403" s="68"/>
      <c r="S4403" s="72"/>
      <c r="U4403" s="72"/>
      <c r="W4403" s="72"/>
      <c r="Y4403" s="72"/>
    </row>
    <row r="4404" spans="1:25" s="71" customFormat="1" x14ac:dyDescent="0.2">
      <c r="A4404" s="68" t="s">
        <v>20</v>
      </c>
      <c r="B4404" s="68" t="s">
        <v>24</v>
      </c>
      <c r="C4404" s="68" t="s">
        <v>26</v>
      </c>
      <c r="D4404" s="68" t="s">
        <v>289</v>
      </c>
      <c r="E4404" s="89">
        <f>+IF(ISNUMBER(DATA!H2685),DATA!H2685,"n/a")</f>
        <v>3.4468480000000001</v>
      </c>
      <c r="F4404" s="79">
        <f>+IF(ISNUMBER(DATA!I2685),DATA!I2685,"n/a")</f>
        <v>-8.7891999999999998E-2</v>
      </c>
      <c r="G4404" s="89">
        <f>+IF(ISNUMBER(DATA!J2685),DATA!J2685,"n/a")</f>
        <v>3.5671219999999999</v>
      </c>
      <c r="H4404" s="79">
        <f>+IF(ISNUMBER(DATA!K2685),DATA!K2685,"n/a")</f>
        <v>-7.4662000000000006E-2</v>
      </c>
      <c r="I4404" s="89">
        <f>+IF(ISNUMBER(DATA!L2685),DATA!L2685,"n/a")</f>
        <v>3.5969139999999999</v>
      </c>
      <c r="J4404" s="79">
        <f>+IF(ISNUMBER(DATA!M2685),DATA!M2685,"n/a")</f>
        <v>-5.2380999999999997E-2</v>
      </c>
      <c r="K4404" s="89">
        <f>+IF(ISNUMBER(DATA!N2685),DATA!N2685,"n/a")</f>
        <v>3.5800770000000002</v>
      </c>
      <c r="L4404" s="79">
        <f>+IF(ISNUMBER(DATA!O2685),DATA!O2685,"n/a")</f>
        <v>-8.6669999999999997E-2</v>
      </c>
      <c r="M4404" s="68"/>
      <c r="N4404" s="68"/>
      <c r="O4404" s="68"/>
      <c r="P4404" s="68"/>
      <c r="Q4404" s="68"/>
      <c r="S4404" s="72"/>
      <c r="U4404" s="72"/>
      <c r="W4404" s="72"/>
      <c r="Y4404" s="72"/>
    </row>
    <row r="4405" spans="1:25" s="71" customFormat="1" x14ac:dyDescent="0.2">
      <c r="A4405" s="68" t="s">
        <v>20</v>
      </c>
      <c r="B4405" s="68" t="s">
        <v>24</v>
      </c>
      <c r="C4405" s="68" t="s">
        <v>26</v>
      </c>
      <c r="D4405" s="68" t="s">
        <v>290</v>
      </c>
      <c r="E4405" s="89">
        <f>+IF(ISNUMBER(DATA!H2686),DATA!H2686,"n/a")</f>
        <v>3.3131200000000001</v>
      </c>
      <c r="F4405" s="79">
        <f>+IF(ISNUMBER(DATA!I2686),DATA!I2686,"n/a")</f>
        <v>-1.1422E-2</v>
      </c>
      <c r="G4405" s="89">
        <f>+IF(ISNUMBER(DATA!J2686),DATA!J2686,"n/a")</f>
        <v>3.3208639999999998</v>
      </c>
      <c r="H4405" s="79">
        <f>+IF(ISNUMBER(DATA!K2686),DATA!K2686,"n/a")</f>
        <v>-4.3160000000000004E-3</v>
      </c>
      <c r="I4405" s="89">
        <f>+IF(ISNUMBER(DATA!L2686),DATA!L2686,"n/a")</f>
        <v>3.2984779999999998</v>
      </c>
      <c r="J4405" s="79">
        <f>+IF(ISNUMBER(DATA!M2686),DATA!M2686,"n/a")</f>
        <v>-5.79E-3</v>
      </c>
      <c r="K4405" s="89">
        <f>+IF(ISNUMBER(DATA!N2686),DATA!N2686,"n/a")</f>
        <v>3.2690869999999999</v>
      </c>
      <c r="L4405" s="79">
        <f>+IF(ISNUMBER(DATA!O2686),DATA!O2686,"n/a")</f>
        <v>-8.2369999999999995E-3</v>
      </c>
      <c r="M4405" s="68"/>
      <c r="N4405" s="68"/>
      <c r="O4405" s="68"/>
      <c r="P4405" s="68"/>
      <c r="Q4405" s="68"/>
      <c r="S4405" s="72"/>
      <c r="U4405" s="72"/>
      <c r="W4405" s="72"/>
      <c r="Y4405" s="72"/>
    </row>
    <row r="4406" spans="1:25" s="71" customFormat="1" x14ac:dyDescent="0.2">
      <c r="A4406" s="68" t="s">
        <v>20</v>
      </c>
      <c r="B4406" s="68" t="s">
        <v>24</v>
      </c>
      <c r="C4406" s="68" t="s">
        <v>26</v>
      </c>
      <c r="D4406" s="68" t="s">
        <v>291</v>
      </c>
      <c r="E4406" s="89">
        <f>+IF(ISNUMBER(DATA!H2687),DATA!H2687,"n/a")</f>
        <v>2.6839740000000001</v>
      </c>
      <c r="F4406" s="79">
        <f>+IF(ISNUMBER(DATA!I2687),DATA!I2687,"n/a")</f>
        <v>7.7189999999999995E-2</v>
      </c>
      <c r="G4406" s="89">
        <f>+IF(ISNUMBER(DATA!J2687),DATA!J2687,"n/a")</f>
        <v>2.6776430000000002</v>
      </c>
      <c r="H4406" s="79">
        <f>+IF(ISNUMBER(DATA!K2687),DATA!K2687,"n/a")</f>
        <v>-1.5610000000000001E-3</v>
      </c>
      <c r="I4406" s="89">
        <f>+IF(ISNUMBER(DATA!L2687),DATA!L2687,"n/a")</f>
        <v>2.6637599999999999</v>
      </c>
      <c r="J4406" s="79">
        <f>+IF(ISNUMBER(DATA!M2687),DATA!M2687,"n/a")</f>
        <v>-2.7456999999999999E-2</v>
      </c>
      <c r="K4406" s="89">
        <f>+IF(ISNUMBER(DATA!N2687),DATA!N2687,"n/a")</f>
        <v>2.6774420000000001</v>
      </c>
      <c r="L4406" s="79">
        <f>+IF(ISNUMBER(DATA!O2687),DATA!O2687,"n/a")</f>
        <v>-1.8036E-2</v>
      </c>
      <c r="M4406" s="68"/>
      <c r="N4406" s="68"/>
      <c r="O4406" s="68"/>
      <c r="P4406" s="68"/>
      <c r="Q4406" s="68"/>
      <c r="S4406" s="72"/>
      <c r="U4406" s="72"/>
      <c r="W4406" s="72"/>
      <c r="Y4406" s="72"/>
    </row>
    <row r="4407" spans="1:25" s="71" customFormat="1" x14ac:dyDescent="0.2">
      <c r="A4407" s="68" t="s">
        <v>20</v>
      </c>
      <c r="B4407" s="68" t="s">
        <v>24</v>
      </c>
      <c r="C4407" s="68" t="s">
        <v>26</v>
      </c>
      <c r="D4407" s="68" t="s">
        <v>292</v>
      </c>
      <c r="E4407" s="89">
        <f>+IF(ISNUMBER(DATA!H2688),DATA!H2688,"n/a")</f>
        <v>2.5858910000000002</v>
      </c>
      <c r="F4407" s="79">
        <f>+IF(ISNUMBER(DATA!I2688),DATA!I2688,"n/a")</f>
        <v>9.1992000000000004E-2</v>
      </c>
      <c r="G4407" s="89">
        <f>+IF(ISNUMBER(DATA!J2688),DATA!J2688,"n/a")</f>
        <v>2.9580009999999999</v>
      </c>
      <c r="H4407" s="79">
        <f>+IF(ISNUMBER(DATA!K2688),DATA!K2688,"n/a")</f>
        <v>0.21115200000000001</v>
      </c>
      <c r="I4407" s="89">
        <f>+IF(ISNUMBER(DATA!L2688),DATA!L2688,"n/a")</f>
        <v>2.8223150000000001</v>
      </c>
      <c r="J4407" s="79">
        <f>+IF(ISNUMBER(DATA!M2688),DATA!M2688,"n/a")</f>
        <v>0.168658</v>
      </c>
      <c r="K4407" s="89">
        <f>+IF(ISNUMBER(DATA!N2688),DATA!N2688,"n/a")</f>
        <v>2.6153520000000001</v>
      </c>
      <c r="L4407" s="79">
        <f>+IF(ISNUMBER(DATA!O2688),DATA!O2688,"n/a")</f>
        <v>8.1242999999999996E-2</v>
      </c>
      <c r="M4407" s="68"/>
      <c r="N4407" s="68"/>
      <c r="O4407" s="68"/>
      <c r="P4407" s="68"/>
      <c r="Q4407" s="68"/>
      <c r="S4407" s="72"/>
      <c r="U4407" s="72"/>
      <c r="W4407" s="72"/>
      <c r="Y4407" s="72"/>
    </row>
    <row r="4408" spans="1:25" s="71" customFormat="1" x14ac:dyDescent="0.2">
      <c r="A4408" s="68" t="s">
        <v>20</v>
      </c>
      <c r="B4408" s="68" t="s">
        <v>24</v>
      </c>
      <c r="C4408" s="68" t="s">
        <v>26</v>
      </c>
      <c r="D4408" s="68" t="s">
        <v>293</v>
      </c>
      <c r="E4408" s="89">
        <f>+IF(ISNUMBER(DATA!H2689),DATA!H2689,"n/a")</f>
        <v>3.3858190000000001</v>
      </c>
      <c r="F4408" s="79">
        <f>+IF(ISNUMBER(DATA!I2689),DATA!I2689,"n/a")</f>
        <v>0.21623800000000001</v>
      </c>
      <c r="G4408" s="89">
        <f>+IF(ISNUMBER(DATA!J2689),DATA!J2689,"n/a")</f>
        <v>3.4349729999999998</v>
      </c>
      <c r="H4408" s="79">
        <f>+IF(ISNUMBER(DATA!K2689),DATA!K2689,"n/a")</f>
        <v>0.24177000000000001</v>
      </c>
      <c r="I4408" s="89">
        <f>+IF(ISNUMBER(DATA!L2689),DATA!L2689,"n/a")</f>
        <v>3.3111920000000001</v>
      </c>
      <c r="J4408" s="79">
        <f>+IF(ISNUMBER(DATA!M2689),DATA!M2689,"n/a")</f>
        <v>0.25407800000000003</v>
      </c>
      <c r="K4408" s="89">
        <f>+IF(ISNUMBER(DATA!N2689),DATA!N2689,"n/a")</f>
        <v>3.1024409999999998</v>
      </c>
      <c r="L4408" s="79">
        <f>+IF(ISNUMBER(DATA!O2689),DATA!O2689,"n/a")</f>
        <v>0.118187</v>
      </c>
      <c r="M4408" s="68"/>
      <c r="N4408" s="68"/>
      <c r="O4408" s="68"/>
      <c r="P4408" s="68"/>
      <c r="Q4408" s="68"/>
      <c r="S4408" s="72"/>
      <c r="U4408" s="72"/>
      <c r="W4408" s="72"/>
      <c r="Y4408" s="72"/>
    </row>
    <row r="4409" spans="1:25" s="71" customFormat="1" x14ac:dyDescent="0.2">
      <c r="A4409" s="68" t="s">
        <v>20</v>
      </c>
      <c r="B4409" s="68" t="s">
        <v>24</v>
      </c>
      <c r="C4409" s="68" t="s">
        <v>26</v>
      </c>
      <c r="D4409" s="68" t="s">
        <v>294</v>
      </c>
      <c r="E4409" s="89">
        <f>+IF(ISNUMBER(DATA!H2690),DATA!H2690,"n/a")</f>
        <v>2.894075</v>
      </c>
      <c r="F4409" s="79">
        <f>+IF(ISNUMBER(DATA!I2690),DATA!I2690,"n/a")</f>
        <v>5.1823000000000001E-2</v>
      </c>
      <c r="G4409" s="89">
        <f>+IF(ISNUMBER(DATA!J2690),DATA!J2690,"n/a")</f>
        <v>2.8750309999999999</v>
      </c>
      <c r="H4409" s="79">
        <f>+IF(ISNUMBER(DATA!K2690),DATA!K2690,"n/a")</f>
        <v>3.9427999999999998E-2</v>
      </c>
      <c r="I4409" s="89">
        <f>+IF(ISNUMBER(DATA!L2690),DATA!L2690,"n/a")</f>
        <v>2.8958979999999999</v>
      </c>
      <c r="J4409" s="79">
        <f>+IF(ISNUMBER(DATA!M2690),DATA!M2690,"n/a")</f>
        <v>3.8273000000000001E-2</v>
      </c>
      <c r="K4409" s="89">
        <f>+IF(ISNUMBER(DATA!N2690),DATA!N2690,"n/a")</f>
        <v>2.869326</v>
      </c>
      <c r="L4409" s="79">
        <f>+IF(ISNUMBER(DATA!O2690),DATA!O2690,"n/a")</f>
        <v>4.0169999999999997E-3</v>
      </c>
      <c r="M4409" s="68"/>
      <c r="N4409" s="68"/>
      <c r="O4409" s="68"/>
      <c r="P4409" s="68"/>
      <c r="Q4409" s="68"/>
      <c r="S4409" s="72"/>
      <c r="U4409" s="72"/>
      <c r="W4409" s="72"/>
      <c r="Y4409" s="72"/>
    </row>
    <row r="4410" spans="1:25" s="71" customFormat="1" x14ac:dyDescent="0.2">
      <c r="A4410" s="68" t="s">
        <v>20</v>
      </c>
      <c r="B4410" s="68" t="s">
        <v>24</v>
      </c>
      <c r="C4410" s="68" t="s">
        <v>26</v>
      </c>
      <c r="D4410" s="68" t="s">
        <v>295</v>
      </c>
      <c r="E4410" s="89">
        <f>+IF(ISNUMBER(DATA!H2691),DATA!H2691,"n/a")</f>
        <v>3.733174</v>
      </c>
      <c r="F4410" s="79">
        <f>+IF(ISNUMBER(DATA!I2691),DATA!I2691,"n/a")</f>
        <v>-3.2113999999999997E-2</v>
      </c>
      <c r="G4410" s="89">
        <f>+IF(ISNUMBER(DATA!J2691),DATA!J2691,"n/a")</f>
        <v>3.680593</v>
      </c>
      <c r="H4410" s="79">
        <f>+IF(ISNUMBER(DATA!K2691),DATA!K2691,"n/a")</f>
        <v>-4.8437000000000001E-2</v>
      </c>
      <c r="I4410" s="89">
        <f>+IF(ISNUMBER(DATA!L2691),DATA!L2691,"n/a")</f>
        <v>3.706378</v>
      </c>
      <c r="J4410" s="79">
        <f>+IF(ISNUMBER(DATA!M2691),DATA!M2691,"n/a")</f>
        <v>-3.8837999999999998E-2</v>
      </c>
      <c r="K4410" s="89">
        <f>+IF(ISNUMBER(DATA!N2691),DATA!N2691,"n/a")</f>
        <v>3.7605490000000001</v>
      </c>
      <c r="L4410" s="79">
        <f>+IF(ISNUMBER(DATA!O2691),DATA!O2691,"n/a")</f>
        <v>-2.2599999999999999E-2</v>
      </c>
      <c r="M4410" s="68"/>
      <c r="N4410" s="68"/>
      <c r="O4410" s="68"/>
      <c r="P4410" s="68"/>
      <c r="Q4410" s="68"/>
      <c r="S4410" s="72"/>
      <c r="U4410" s="72"/>
      <c r="W4410" s="72"/>
      <c r="Y4410" s="72"/>
    </row>
    <row r="4411" spans="1:25" s="71" customFormat="1" x14ac:dyDescent="0.2">
      <c r="A4411" s="68" t="s">
        <v>20</v>
      </c>
      <c r="B4411" s="68" t="s">
        <v>24</v>
      </c>
      <c r="C4411" s="68" t="s">
        <v>26</v>
      </c>
      <c r="D4411" s="68" t="s">
        <v>296</v>
      </c>
      <c r="E4411" s="89">
        <f>+IF(ISNUMBER(DATA!H2692),DATA!H2692,"n/a")</f>
        <v>3.2224400000000002</v>
      </c>
      <c r="F4411" s="79">
        <f>+IF(ISNUMBER(DATA!I2692),DATA!I2692,"n/a")</f>
        <v>0.123332</v>
      </c>
      <c r="G4411" s="89">
        <f>+IF(ISNUMBER(DATA!J2692),DATA!J2692,"n/a")</f>
        <v>6.616714</v>
      </c>
      <c r="H4411" s="79">
        <f>+IF(ISNUMBER(DATA!K2692),DATA!K2692,"n/a")</f>
        <v>0.94195799999999996</v>
      </c>
      <c r="I4411" s="89">
        <f>+IF(ISNUMBER(DATA!L2692),DATA!L2692,"n/a")</f>
        <v>5.0228359999999999</v>
      </c>
      <c r="J4411" s="79">
        <f>+IF(ISNUMBER(DATA!M2692),DATA!M2692,"n/a")</f>
        <v>0.47649900000000001</v>
      </c>
      <c r="K4411" s="89">
        <f>+IF(ISNUMBER(DATA!N2692),DATA!N2692,"n/a")</f>
        <v>3.9481630000000001</v>
      </c>
      <c r="L4411" s="79">
        <f>+IF(ISNUMBER(DATA!O2692),DATA!O2692,"n/a")</f>
        <v>0.202101</v>
      </c>
      <c r="M4411" s="68"/>
      <c r="N4411" s="68"/>
      <c r="O4411" s="68"/>
      <c r="P4411" s="68"/>
      <c r="Q4411" s="68"/>
      <c r="S4411" s="72"/>
      <c r="U4411" s="72"/>
      <c r="W4411" s="72"/>
      <c r="Y4411" s="72"/>
    </row>
    <row r="4412" spans="1:25" s="71" customFormat="1" x14ac:dyDescent="0.2">
      <c r="A4412" s="68" t="s">
        <v>20</v>
      </c>
      <c r="B4412" s="68" t="s">
        <v>24</v>
      </c>
      <c r="C4412" s="68" t="s">
        <v>26</v>
      </c>
      <c r="D4412" s="68" t="s">
        <v>297</v>
      </c>
      <c r="E4412" s="89">
        <f>+IF(ISNUMBER(DATA!H2693),DATA!H2693,"n/a")</f>
        <v>3.6931910000000001</v>
      </c>
      <c r="F4412" s="79">
        <f>+IF(ISNUMBER(DATA!I2693),DATA!I2693,"n/a")</f>
        <v>3.5887000000000002E-2</v>
      </c>
      <c r="G4412" s="89">
        <f>+IF(ISNUMBER(DATA!J2693),DATA!J2693,"n/a")</f>
        <v>3.648285</v>
      </c>
      <c r="H4412" s="79">
        <f>+IF(ISNUMBER(DATA!K2693),DATA!K2693,"n/a")</f>
        <v>1.2801E-2</v>
      </c>
      <c r="I4412" s="89">
        <f>+IF(ISNUMBER(DATA!L2693),DATA!L2693,"n/a")</f>
        <v>3.64879</v>
      </c>
      <c r="J4412" s="79">
        <f>+IF(ISNUMBER(DATA!M2693),DATA!M2693,"n/a")</f>
        <v>1.3925E-2</v>
      </c>
      <c r="K4412" s="89">
        <f>+IF(ISNUMBER(DATA!N2693),DATA!N2693,"n/a")</f>
        <v>3.6206659999999999</v>
      </c>
      <c r="L4412" s="79">
        <f>+IF(ISNUMBER(DATA!O2693),DATA!O2693,"n/a")</f>
        <v>8.4518999999999997E-2</v>
      </c>
      <c r="M4412" s="68"/>
      <c r="N4412" s="68"/>
      <c r="O4412" s="68"/>
      <c r="P4412" s="68"/>
      <c r="Q4412" s="68"/>
      <c r="S4412" s="72"/>
      <c r="U4412" s="72"/>
      <c r="W4412" s="72"/>
      <c r="Y4412" s="72"/>
    </row>
    <row r="4413" spans="1:25" s="71" customFormat="1" x14ac:dyDescent="0.2">
      <c r="A4413" s="68" t="s">
        <v>20</v>
      </c>
      <c r="B4413" s="68" t="s">
        <v>24</v>
      </c>
      <c r="C4413" s="68" t="s">
        <v>26</v>
      </c>
      <c r="D4413" s="68" t="s">
        <v>298</v>
      </c>
      <c r="E4413" s="89">
        <f>+IF(ISNUMBER(DATA!H2694),DATA!H2694,"n/a")</f>
        <v>3.8360979999999998</v>
      </c>
      <c r="F4413" s="79">
        <f>+IF(ISNUMBER(DATA!I2694),DATA!I2694,"n/a")</f>
        <v>-0.186249</v>
      </c>
      <c r="G4413" s="89">
        <f>+IF(ISNUMBER(DATA!J2694),DATA!J2694,"n/a")</f>
        <v>3.8863099999999999</v>
      </c>
      <c r="H4413" s="79">
        <f>+IF(ISNUMBER(DATA!K2694),DATA!K2694,"n/a")</f>
        <v>-0.121055</v>
      </c>
      <c r="I4413" s="89">
        <f>+IF(ISNUMBER(DATA!L2694),DATA!L2694,"n/a")</f>
        <v>4.1338710000000001</v>
      </c>
      <c r="J4413" s="79">
        <f>+IF(ISNUMBER(DATA!M2694),DATA!M2694,"n/a")</f>
        <v>-5.067E-2</v>
      </c>
      <c r="K4413" s="89">
        <f>+IF(ISNUMBER(DATA!N2694),DATA!N2694,"n/a")</f>
        <v>4.3428810000000002</v>
      </c>
      <c r="L4413" s="79">
        <f>+IF(ISNUMBER(DATA!O2694),DATA!O2694,"n/a")</f>
        <v>-3.0890000000000002E-3</v>
      </c>
      <c r="M4413" s="68"/>
      <c r="N4413" s="68"/>
      <c r="O4413" s="68"/>
      <c r="P4413" s="68"/>
      <c r="Q4413" s="68"/>
      <c r="S4413" s="72"/>
      <c r="U4413" s="72"/>
      <c r="W4413" s="72"/>
      <c r="Y4413" s="72"/>
    </row>
    <row r="4414" spans="1:25" s="71" customFormat="1" x14ac:dyDescent="0.2">
      <c r="A4414" s="68" t="s">
        <v>20</v>
      </c>
      <c r="B4414" s="68" t="s">
        <v>24</v>
      </c>
      <c r="C4414" s="68" t="s">
        <v>26</v>
      </c>
      <c r="D4414" s="68" t="s">
        <v>299</v>
      </c>
      <c r="E4414" s="89">
        <f>+IF(ISNUMBER(DATA!H2695),DATA!H2695,"n/a")</f>
        <v>4.1787419999999997</v>
      </c>
      <c r="F4414" s="79">
        <f>+IF(ISNUMBER(DATA!I2695),DATA!I2695,"n/a")</f>
        <v>9.4715999999999995E-2</v>
      </c>
      <c r="G4414" s="89">
        <f>+IF(ISNUMBER(DATA!J2695),DATA!J2695,"n/a")</f>
        <v>4.1543260000000002</v>
      </c>
      <c r="H4414" s="79">
        <f>+IF(ISNUMBER(DATA!K2695),DATA!K2695,"n/a")</f>
        <v>6.7597000000000004E-2</v>
      </c>
      <c r="I4414" s="89">
        <f>+IF(ISNUMBER(DATA!L2695),DATA!L2695,"n/a")</f>
        <v>4.173921</v>
      </c>
      <c r="J4414" s="79">
        <f>+IF(ISNUMBER(DATA!M2695),DATA!M2695,"n/a")</f>
        <v>7.9059000000000004E-2</v>
      </c>
      <c r="K4414" s="89">
        <f>+IF(ISNUMBER(DATA!N2695),DATA!N2695,"n/a")</f>
        <v>4.0642370000000003</v>
      </c>
      <c r="L4414" s="79">
        <f>+IF(ISNUMBER(DATA!O2695),DATA!O2695,"n/a")</f>
        <v>7.7476000000000003E-2</v>
      </c>
      <c r="M4414" s="68"/>
      <c r="N4414" s="68"/>
      <c r="O4414" s="68"/>
      <c r="P4414" s="68"/>
      <c r="Q4414" s="68"/>
      <c r="S4414" s="72"/>
      <c r="U4414" s="72"/>
      <c r="W4414" s="72"/>
      <c r="Y4414" s="72"/>
    </row>
    <row r="4415" spans="1:25" s="71" customFormat="1" x14ac:dyDescent="0.2">
      <c r="A4415" s="68" t="s">
        <v>20</v>
      </c>
      <c r="B4415" s="68" t="s">
        <v>24</v>
      </c>
      <c r="C4415" s="68" t="s">
        <v>26</v>
      </c>
      <c r="D4415" s="68" t="s">
        <v>300</v>
      </c>
      <c r="E4415" s="89">
        <f>+IF(ISNUMBER(DATA!H2696),DATA!H2696,"n/a")</f>
        <v>2.987482</v>
      </c>
      <c r="F4415" s="79">
        <f>+IF(ISNUMBER(DATA!I2696),DATA!I2696,"n/a")</f>
        <v>-3.5130000000000001E-3</v>
      </c>
      <c r="G4415" s="89">
        <f>+IF(ISNUMBER(DATA!J2696),DATA!J2696,"n/a")</f>
        <v>3.0400580000000001</v>
      </c>
      <c r="H4415" s="79">
        <f>+IF(ISNUMBER(DATA!K2696),DATA!K2696,"n/a")</f>
        <v>1.6518999999999999E-2</v>
      </c>
      <c r="I4415" s="89">
        <f>+IF(ISNUMBER(DATA!L2696),DATA!L2696,"n/a")</f>
        <v>3.048063</v>
      </c>
      <c r="J4415" s="79">
        <f>+IF(ISNUMBER(DATA!M2696),DATA!M2696,"n/a")</f>
        <v>1.9734000000000002E-2</v>
      </c>
      <c r="K4415" s="89">
        <f>+IF(ISNUMBER(DATA!N2696),DATA!N2696,"n/a")</f>
        <v>2.9871539999999999</v>
      </c>
      <c r="L4415" s="79">
        <f>+IF(ISNUMBER(DATA!O2696),DATA!O2696,"n/a")</f>
        <v>-1.7572999999999998E-2</v>
      </c>
      <c r="M4415" s="68"/>
      <c r="N4415" s="68"/>
      <c r="O4415" s="68"/>
      <c r="P4415" s="68"/>
      <c r="Q4415" s="68"/>
      <c r="S4415" s="72"/>
      <c r="U4415" s="72"/>
      <c r="W4415" s="72"/>
      <c r="Y4415" s="72"/>
    </row>
    <row r="4416" spans="1:25" s="71" customFormat="1" x14ac:dyDescent="0.2">
      <c r="A4416" s="68" t="s">
        <v>20</v>
      </c>
      <c r="B4416" s="68" t="s">
        <v>24</v>
      </c>
      <c r="C4416" s="68" t="s">
        <v>26</v>
      </c>
      <c r="D4416" s="68" t="s">
        <v>301</v>
      </c>
      <c r="E4416" s="89">
        <f>+IF(ISNUMBER(DATA!H2697),DATA!H2697,"n/a")</f>
        <v>3.690124</v>
      </c>
      <c r="F4416" s="79">
        <f>+IF(ISNUMBER(DATA!I2697),DATA!I2697,"n/a")</f>
        <v>3.1935999999999999E-2</v>
      </c>
      <c r="G4416" s="89">
        <f>+IF(ISNUMBER(DATA!J2697),DATA!J2697,"n/a")</f>
        <v>3.6448939999999999</v>
      </c>
      <c r="H4416" s="79">
        <f>+IF(ISNUMBER(DATA!K2697),DATA!K2697,"n/a")</f>
        <v>9.1719999999999996E-3</v>
      </c>
      <c r="I4416" s="89">
        <f>+IF(ISNUMBER(DATA!L2697),DATA!L2697,"n/a")</f>
        <v>3.66004</v>
      </c>
      <c r="J4416" s="79">
        <f>+IF(ISNUMBER(DATA!M2697),DATA!M2697,"n/a")</f>
        <v>1.4886999999999999E-2</v>
      </c>
      <c r="K4416" s="89">
        <f>+IF(ISNUMBER(DATA!N2697),DATA!N2697,"n/a")</f>
        <v>3.6342279999999998</v>
      </c>
      <c r="L4416" s="79">
        <f>+IF(ISNUMBER(DATA!O2697),DATA!O2697,"n/a")</f>
        <v>7.6878000000000002E-2</v>
      </c>
      <c r="M4416" s="68"/>
      <c r="N4416" s="68"/>
      <c r="O4416" s="68"/>
      <c r="P4416" s="68"/>
      <c r="Q4416" s="68"/>
      <c r="S4416" s="72"/>
      <c r="U4416" s="72"/>
      <c r="W4416" s="72"/>
      <c r="Y4416" s="72"/>
    </row>
    <row r="4417" spans="1:25" s="71" customFormat="1" x14ac:dyDescent="0.2">
      <c r="A4417" s="68" t="s">
        <v>20</v>
      </c>
      <c r="B4417" s="68" t="s">
        <v>24</v>
      </c>
      <c r="C4417" s="68" t="s">
        <v>26</v>
      </c>
      <c r="D4417" s="68" t="s">
        <v>302</v>
      </c>
      <c r="E4417" s="89">
        <f>+IF(ISNUMBER(DATA!H2698),DATA!H2698,"n/a")</f>
        <v>4.8095220000000003</v>
      </c>
      <c r="F4417" s="79">
        <f>+IF(ISNUMBER(DATA!I2698),DATA!I2698,"n/a")</f>
        <v>8.4314E-2</v>
      </c>
      <c r="G4417" s="89">
        <f>+IF(ISNUMBER(DATA!J2698),DATA!J2698,"n/a")</f>
        <v>4.406917</v>
      </c>
      <c r="H4417" s="79">
        <f>+IF(ISNUMBER(DATA!K2698),DATA!K2698,"n/a")</f>
        <v>4.2111999999999997E-2</v>
      </c>
      <c r="I4417" s="89">
        <f>+IF(ISNUMBER(DATA!L2698),DATA!L2698,"n/a")</f>
        <v>4.2164419999999998</v>
      </c>
      <c r="J4417" s="79">
        <f>+IF(ISNUMBER(DATA!M2698),DATA!M2698,"n/a")</f>
        <v>-1.8159999999999999E-2</v>
      </c>
      <c r="K4417" s="89">
        <f>+IF(ISNUMBER(DATA!N2698),DATA!N2698,"n/a")</f>
        <v>4.1912289999999999</v>
      </c>
      <c r="L4417" s="79">
        <f>+IF(ISNUMBER(DATA!O2698),DATA!O2698,"n/a")</f>
        <v>-2.0804E-2</v>
      </c>
      <c r="M4417" s="68"/>
      <c r="N4417" s="68"/>
      <c r="O4417" s="68"/>
      <c r="P4417" s="68"/>
      <c r="Q4417" s="68"/>
      <c r="S4417" s="72"/>
      <c r="U4417" s="72"/>
      <c r="W4417" s="72"/>
      <c r="Y4417" s="72"/>
    </row>
    <row r="4418" spans="1:25" s="71" customFormat="1" x14ac:dyDescent="0.2">
      <c r="A4418" s="68" t="s">
        <v>20</v>
      </c>
      <c r="B4418" s="68" t="s">
        <v>24</v>
      </c>
      <c r="C4418" s="68" t="s">
        <v>26</v>
      </c>
      <c r="D4418" s="68" t="s">
        <v>303</v>
      </c>
      <c r="E4418" s="89">
        <f>+IF(ISNUMBER(DATA!H2699),DATA!H2699,"n/a")</f>
        <v>4.1991839999999998</v>
      </c>
      <c r="F4418" s="79">
        <f>+IF(ISNUMBER(DATA!I2699),DATA!I2699,"n/a")</f>
        <v>4.9234E-2</v>
      </c>
      <c r="G4418" s="89">
        <f>+IF(ISNUMBER(DATA!J2699),DATA!J2699,"n/a")</f>
        <v>4.0372430000000001</v>
      </c>
      <c r="H4418" s="79">
        <f>+IF(ISNUMBER(DATA!K2699),DATA!K2699,"n/a")</f>
        <v>2.3033000000000001E-2</v>
      </c>
      <c r="I4418" s="89">
        <f>+IF(ISNUMBER(DATA!L2699),DATA!L2699,"n/a")</f>
        <v>3.950942</v>
      </c>
      <c r="J4418" s="79">
        <f>+IF(ISNUMBER(DATA!M2699),DATA!M2699,"n/a")</f>
        <v>4.3600000000000003E-4</v>
      </c>
      <c r="K4418" s="89">
        <f>+IF(ISNUMBER(DATA!N2699),DATA!N2699,"n/a")</f>
        <v>3.943867</v>
      </c>
      <c r="L4418" s="79">
        <f>+IF(ISNUMBER(DATA!O2699),DATA!O2699,"n/a")</f>
        <v>-7.1320000000000003E-3</v>
      </c>
      <c r="M4418" s="68"/>
      <c r="N4418" s="68"/>
      <c r="O4418" s="68"/>
      <c r="P4418" s="68"/>
      <c r="Q4418" s="68"/>
      <c r="S4418" s="72"/>
      <c r="U4418" s="72"/>
      <c r="W4418" s="72"/>
      <c r="Y4418" s="72"/>
    </row>
    <row r="4419" spans="1:25" s="71" customFormat="1" x14ac:dyDescent="0.2">
      <c r="A4419" s="68" t="s">
        <v>20</v>
      </c>
      <c r="B4419" s="68" t="s">
        <v>24</v>
      </c>
      <c r="C4419" s="68" t="s">
        <v>26</v>
      </c>
      <c r="D4419" s="68" t="s">
        <v>304</v>
      </c>
      <c r="E4419" s="89">
        <f>+IF(ISNUMBER(DATA!H2700),DATA!H2700,"n/a")</f>
        <v>3.7336680000000002</v>
      </c>
      <c r="F4419" s="79">
        <f>+IF(ISNUMBER(DATA!I2700),DATA!I2700,"n/a")</f>
        <v>3.1335000000000002E-2</v>
      </c>
      <c r="G4419" s="89">
        <f>+IF(ISNUMBER(DATA!J2700),DATA!J2700,"n/a")</f>
        <v>3.7117599999999999</v>
      </c>
      <c r="H4419" s="79">
        <f>+IF(ISNUMBER(DATA!K2700),DATA!K2700,"n/a")</f>
        <v>1.7423999999999999E-2</v>
      </c>
      <c r="I4419" s="89">
        <f>+IF(ISNUMBER(DATA!L2700),DATA!L2700,"n/a")</f>
        <v>3.6714030000000002</v>
      </c>
      <c r="J4419" s="79">
        <f>+IF(ISNUMBER(DATA!M2700),DATA!M2700,"n/a")</f>
        <v>6.9639999999999997E-3</v>
      </c>
      <c r="K4419" s="89">
        <f>+IF(ISNUMBER(DATA!N2700),DATA!N2700,"n/a")</f>
        <v>3.6334629999999999</v>
      </c>
      <c r="L4419" s="79">
        <f>+IF(ISNUMBER(DATA!O2700),DATA!O2700,"n/a")</f>
        <v>3.0488000000000001E-2</v>
      </c>
      <c r="M4419" s="68"/>
      <c r="N4419" s="68"/>
      <c r="O4419" s="68"/>
      <c r="P4419" s="68"/>
      <c r="Q4419" s="68"/>
      <c r="S4419" s="72"/>
      <c r="U4419" s="72"/>
      <c r="W4419" s="72"/>
      <c r="Y4419" s="72"/>
    </row>
    <row r="4420" spans="1:25" s="71" customFormat="1" x14ac:dyDescent="0.2">
      <c r="A4420" s="68" t="s">
        <v>20</v>
      </c>
      <c r="B4420" s="68" t="s">
        <v>24</v>
      </c>
      <c r="C4420" s="68" t="s">
        <v>26</v>
      </c>
      <c r="D4420" s="68" t="s">
        <v>305</v>
      </c>
      <c r="E4420" s="89">
        <f>+IF(ISNUMBER(DATA!H2701),DATA!H2701,"n/a")</f>
        <v>3.7186810000000001</v>
      </c>
      <c r="F4420" s="79">
        <f>+IF(ISNUMBER(DATA!I2701),DATA!I2701,"n/a")</f>
        <v>3.3564999999999998E-2</v>
      </c>
      <c r="G4420" s="89">
        <f>+IF(ISNUMBER(DATA!J2701),DATA!J2701,"n/a")</f>
        <v>3.6997</v>
      </c>
      <c r="H4420" s="79">
        <f>+IF(ISNUMBER(DATA!K2701),DATA!K2701,"n/a")</f>
        <v>1.8242999999999999E-2</v>
      </c>
      <c r="I4420" s="89">
        <f>+IF(ISNUMBER(DATA!L2701),DATA!L2701,"n/a")</f>
        <v>3.4893109999999998</v>
      </c>
      <c r="J4420" s="79">
        <f>+IF(ISNUMBER(DATA!M2701),DATA!M2701,"n/a")</f>
        <v>-2.5385000000000001E-2</v>
      </c>
      <c r="K4420" s="89">
        <f>+IF(ISNUMBER(DATA!N2701),DATA!N2701,"n/a")</f>
        <v>3.4851130000000001</v>
      </c>
      <c r="L4420" s="79">
        <f>+IF(ISNUMBER(DATA!O2701),DATA!O2701,"n/a")</f>
        <v>3.0362E-2</v>
      </c>
      <c r="M4420" s="68"/>
      <c r="N4420" s="68"/>
      <c r="O4420" s="68"/>
      <c r="P4420" s="68"/>
      <c r="Q4420" s="68"/>
      <c r="S4420" s="72"/>
      <c r="U4420" s="72"/>
      <c r="W4420" s="72"/>
      <c r="Y4420" s="72"/>
    </row>
    <row r="4421" spans="1:25" s="71" customFormat="1" x14ac:dyDescent="0.2">
      <c r="A4421" s="68" t="s">
        <v>20</v>
      </c>
      <c r="B4421" s="68" t="s">
        <v>24</v>
      </c>
      <c r="C4421" s="68" t="s">
        <v>26</v>
      </c>
      <c r="D4421" s="68" t="s">
        <v>306</v>
      </c>
      <c r="E4421" s="89">
        <f>+IF(ISNUMBER(DATA!H2702),DATA!H2702,"n/a")</f>
        <v>3.715427</v>
      </c>
      <c r="F4421" s="79">
        <f>+IF(ISNUMBER(DATA!I2702),DATA!I2702,"n/a")</f>
        <v>0.10281700000000001</v>
      </c>
      <c r="G4421" s="89">
        <f>+IF(ISNUMBER(DATA!J2702),DATA!J2702,"n/a")</f>
        <v>3.5579100000000001</v>
      </c>
      <c r="H4421" s="79">
        <f>+IF(ISNUMBER(DATA!K2702),DATA!K2702,"n/a")</f>
        <v>3.9486E-2</v>
      </c>
      <c r="I4421" s="89">
        <f>+IF(ISNUMBER(DATA!L2702),DATA!L2702,"n/a")</f>
        <v>3.47953</v>
      </c>
      <c r="J4421" s="79">
        <f>+IF(ISNUMBER(DATA!M2702),DATA!M2702,"n/a")</f>
        <v>1.6879999999999999E-2</v>
      </c>
      <c r="K4421" s="89">
        <f>+IF(ISNUMBER(DATA!N2702),DATA!N2702,"n/a")</f>
        <v>3.4624079999999999</v>
      </c>
      <c r="L4421" s="79">
        <f>+IF(ISNUMBER(DATA!O2702),DATA!O2702,"n/a")</f>
        <v>1.0408000000000001E-2</v>
      </c>
      <c r="M4421" s="68"/>
      <c r="N4421" s="68"/>
      <c r="O4421" s="68"/>
      <c r="P4421" s="68"/>
      <c r="Q4421" s="68"/>
      <c r="S4421" s="72"/>
      <c r="U4421" s="72"/>
      <c r="W4421" s="72"/>
      <c r="Y4421" s="72"/>
    </row>
    <row r="4422" spans="1:25" s="71" customFormat="1" x14ac:dyDescent="0.2">
      <c r="A4422" s="68" t="s">
        <v>20</v>
      </c>
      <c r="B4422" s="68" t="s">
        <v>24</v>
      </c>
      <c r="C4422" s="68" t="s">
        <v>26</v>
      </c>
      <c r="D4422" s="68" t="s">
        <v>307</v>
      </c>
      <c r="E4422" s="89">
        <f>+IF(ISNUMBER(DATA!H2703),DATA!H2703,"n/a")</f>
        <v>3.3630680000000002</v>
      </c>
      <c r="F4422" s="79">
        <f>+IF(ISNUMBER(DATA!I2703),DATA!I2703,"n/a")</f>
        <v>5.3615000000000003E-2</v>
      </c>
      <c r="G4422" s="89">
        <f>+IF(ISNUMBER(DATA!J2703),DATA!J2703,"n/a")</f>
        <v>3.3333819999999998</v>
      </c>
      <c r="H4422" s="79">
        <f>+IF(ISNUMBER(DATA!K2703),DATA!K2703,"n/a")</f>
        <v>5.0297000000000001E-2</v>
      </c>
      <c r="I4422" s="89">
        <f>+IF(ISNUMBER(DATA!L2703),DATA!L2703,"n/a")</f>
        <v>3.36002</v>
      </c>
      <c r="J4422" s="79">
        <f>+IF(ISNUMBER(DATA!M2703),DATA!M2703,"n/a")</f>
        <v>5.6800000000000003E-2</v>
      </c>
      <c r="K4422" s="89">
        <f>+IF(ISNUMBER(DATA!N2703),DATA!N2703,"n/a")</f>
        <v>3.3166509999999998</v>
      </c>
      <c r="L4422" s="79">
        <f>+IF(ISNUMBER(DATA!O2703),DATA!O2703,"n/a")</f>
        <v>3.3376999999999997E-2</v>
      </c>
      <c r="M4422" s="68"/>
      <c r="N4422" s="68"/>
      <c r="O4422" s="68"/>
      <c r="P4422" s="68"/>
      <c r="Q4422" s="68"/>
      <c r="S4422" s="72"/>
      <c r="U4422" s="72"/>
      <c r="W4422" s="72"/>
      <c r="Y4422" s="72"/>
    </row>
    <row r="4423" spans="1:25" s="71" customFormat="1" x14ac:dyDescent="0.2">
      <c r="A4423" s="68" t="s">
        <v>20</v>
      </c>
      <c r="B4423" s="68" t="s">
        <v>24</v>
      </c>
      <c r="C4423" s="68" t="s">
        <v>26</v>
      </c>
      <c r="D4423" s="68" t="s">
        <v>308</v>
      </c>
      <c r="E4423" s="89">
        <f>+IF(ISNUMBER(DATA!H2704),DATA!H2704,"n/a")</f>
        <v>2.6567020000000001</v>
      </c>
      <c r="F4423" s="79">
        <f>+IF(ISNUMBER(DATA!I2704),DATA!I2704,"n/a")</f>
        <v>-0.25327300000000003</v>
      </c>
      <c r="G4423" s="89">
        <f>+IF(ISNUMBER(DATA!J2704),DATA!J2704,"n/a")</f>
        <v>2.6381610000000002</v>
      </c>
      <c r="H4423" s="79">
        <f>+IF(ISNUMBER(DATA!K2704),DATA!K2704,"n/a")</f>
        <v>-0.23966100000000001</v>
      </c>
      <c r="I4423" s="89">
        <f>+IF(ISNUMBER(DATA!L2704),DATA!L2704,"n/a")</f>
        <v>2.641591</v>
      </c>
      <c r="J4423" s="79">
        <f>+IF(ISNUMBER(DATA!M2704),DATA!M2704,"n/a")</f>
        <v>-0.27677800000000002</v>
      </c>
      <c r="K4423" s="89">
        <f>+IF(ISNUMBER(DATA!N2704),DATA!N2704,"n/a")</f>
        <v>2.90829</v>
      </c>
      <c r="L4423" s="79">
        <f>+IF(ISNUMBER(DATA!O2704),DATA!O2704,"n/a")</f>
        <v>-0.16224</v>
      </c>
      <c r="M4423" s="68"/>
      <c r="N4423" s="68"/>
      <c r="O4423" s="68"/>
      <c r="P4423" s="68"/>
      <c r="Q4423" s="68"/>
      <c r="S4423" s="72"/>
      <c r="U4423" s="72"/>
      <c r="W4423" s="72"/>
      <c r="Y4423" s="72"/>
    </row>
    <row r="4424" spans="1:25" s="71" customFormat="1" x14ac:dyDescent="0.2">
      <c r="A4424" s="68" t="s">
        <v>20</v>
      </c>
      <c r="B4424" s="68" t="s">
        <v>24</v>
      </c>
      <c r="C4424" s="68" t="s">
        <v>26</v>
      </c>
      <c r="D4424" s="68" t="s">
        <v>309</v>
      </c>
      <c r="E4424" s="89">
        <f>+IF(ISNUMBER(DATA!H2705),DATA!H2705,"n/a")</f>
        <v>3.6907130000000001</v>
      </c>
      <c r="F4424" s="79">
        <f>+IF(ISNUMBER(DATA!I2705),DATA!I2705,"n/a")</f>
        <v>3.3773999999999998E-2</v>
      </c>
      <c r="G4424" s="89">
        <f>+IF(ISNUMBER(DATA!J2705),DATA!J2705,"n/a")</f>
        <v>3.645292</v>
      </c>
      <c r="H4424" s="79">
        <f>+IF(ISNUMBER(DATA!K2705),DATA!K2705,"n/a")</f>
        <v>1.0345E-2</v>
      </c>
      <c r="I4424" s="89">
        <f>+IF(ISNUMBER(DATA!L2705),DATA!L2705,"n/a")</f>
        <v>3.6429610000000001</v>
      </c>
      <c r="J4424" s="79">
        <f>+IF(ISNUMBER(DATA!M2705),DATA!M2705,"n/a")</f>
        <v>1.0423E-2</v>
      </c>
      <c r="K4424" s="89">
        <f>+IF(ISNUMBER(DATA!N2705),DATA!N2705,"n/a")</f>
        <v>3.6168100000000001</v>
      </c>
      <c r="L4424" s="79">
        <f>+IF(ISNUMBER(DATA!O2705),DATA!O2705,"n/a")</f>
        <v>7.9765000000000003E-2</v>
      </c>
      <c r="M4424" s="68"/>
      <c r="N4424" s="68"/>
      <c r="O4424" s="68"/>
      <c r="P4424" s="68"/>
      <c r="Q4424" s="68"/>
      <c r="S4424" s="72"/>
      <c r="U4424" s="72"/>
      <c r="W4424" s="72"/>
      <c r="Y4424" s="72"/>
    </row>
    <row r="4425" spans="1:25" s="71" customFormat="1" x14ac:dyDescent="0.2">
      <c r="A4425" s="68" t="s">
        <v>20</v>
      </c>
      <c r="B4425" s="68" t="s">
        <v>24</v>
      </c>
      <c r="C4425" s="68" t="s">
        <v>26</v>
      </c>
      <c r="D4425" s="68" t="s">
        <v>310</v>
      </c>
      <c r="E4425" s="89">
        <f>+IF(ISNUMBER(DATA!H2706),DATA!H2706,"n/a")</f>
        <v>3.0541149999999999</v>
      </c>
      <c r="F4425" s="79">
        <f>+IF(ISNUMBER(DATA!I2706),DATA!I2706,"n/a")</f>
        <v>0.12328699999999999</v>
      </c>
      <c r="G4425" s="89">
        <f>+IF(ISNUMBER(DATA!J2706),DATA!J2706,"n/a")</f>
        <v>2.9916969999999998</v>
      </c>
      <c r="H4425" s="79">
        <f>+IF(ISNUMBER(DATA!K2706),DATA!K2706,"n/a")</f>
        <v>7.4725E-2</v>
      </c>
      <c r="I4425" s="89">
        <f>+IF(ISNUMBER(DATA!L2706),DATA!L2706,"n/a")</f>
        <v>2.99918</v>
      </c>
      <c r="J4425" s="79">
        <f>+IF(ISNUMBER(DATA!M2706),DATA!M2706,"n/a")</f>
        <v>7.4661000000000005E-2</v>
      </c>
      <c r="K4425" s="89">
        <f>+IF(ISNUMBER(DATA!N2706),DATA!N2706,"n/a")</f>
        <v>2.962961</v>
      </c>
      <c r="L4425" s="79">
        <f>+IF(ISNUMBER(DATA!O2706),DATA!O2706,"n/a")</f>
        <v>5.4441999999999997E-2</v>
      </c>
      <c r="M4425" s="68"/>
      <c r="N4425" s="68"/>
      <c r="O4425" s="68"/>
      <c r="P4425" s="68"/>
      <c r="Q4425" s="68"/>
      <c r="S4425" s="72"/>
      <c r="U4425" s="72"/>
      <c r="W4425" s="72"/>
      <c r="Y4425" s="72"/>
    </row>
    <row r="4426" spans="1:25" s="71" customFormat="1" x14ac:dyDescent="0.2">
      <c r="A4426" s="68" t="s">
        <v>20</v>
      </c>
      <c r="B4426" s="68" t="s">
        <v>24</v>
      </c>
      <c r="C4426" s="68" t="s">
        <v>26</v>
      </c>
      <c r="D4426" s="68" t="s">
        <v>311</v>
      </c>
      <c r="E4426" s="89">
        <f>+IF(ISNUMBER(DATA!H2707),DATA!H2707,"n/a")</f>
        <v>3.583583</v>
      </c>
      <c r="F4426" s="79">
        <f>+IF(ISNUMBER(DATA!I2707),DATA!I2707,"n/a")</f>
        <v>0.12182</v>
      </c>
      <c r="G4426" s="89">
        <f>+IF(ISNUMBER(DATA!J2707),DATA!J2707,"n/a")</f>
        <v>3.4692189999999998</v>
      </c>
      <c r="H4426" s="79">
        <f>+IF(ISNUMBER(DATA!K2707),DATA!K2707,"n/a")</f>
        <v>4.7126000000000001E-2</v>
      </c>
      <c r="I4426" s="89">
        <f>+IF(ISNUMBER(DATA!L2707),DATA!L2707,"n/a")</f>
        <v>3.413297</v>
      </c>
      <c r="J4426" s="79">
        <f>+IF(ISNUMBER(DATA!M2707),DATA!M2707,"n/a")</f>
        <v>5.5091000000000001E-2</v>
      </c>
      <c r="K4426" s="89">
        <f>+IF(ISNUMBER(DATA!N2707),DATA!N2707,"n/a")</f>
        <v>3.345564</v>
      </c>
      <c r="L4426" s="79">
        <f>+IF(ISNUMBER(DATA!O2707),DATA!O2707,"n/a")</f>
        <v>2.2166999999999999E-2</v>
      </c>
      <c r="M4426" s="68"/>
      <c r="N4426" s="68"/>
      <c r="O4426" s="68"/>
      <c r="P4426" s="68"/>
      <c r="Q4426" s="68"/>
      <c r="S4426" s="72"/>
      <c r="U4426" s="72"/>
      <c r="W4426" s="72"/>
      <c r="Y4426" s="72"/>
    </row>
    <row r="4427" spans="1:25" s="71" customFormat="1" x14ac:dyDescent="0.2">
      <c r="A4427" s="68" t="s">
        <v>20</v>
      </c>
      <c r="B4427" s="68" t="s">
        <v>24</v>
      </c>
      <c r="C4427" s="68" t="s">
        <v>26</v>
      </c>
      <c r="D4427" s="68" t="s">
        <v>312</v>
      </c>
      <c r="E4427" s="89">
        <f>+IF(ISNUMBER(DATA!H2708),DATA!H2708,"n/a")</f>
        <v>3.843826</v>
      </c>
      <c r="F4427" s="79">
        <f>+IF(ISNUMBER(DATA!I2708),DATA!I2708,"n/a")</f>
        <v>-7.1640999999999996E-2</v>
      </c>
      <c r="G4427" s="89">
        <f>+IF(ISNUMBER(DATA!J2708),DATA!J2708,"n/a")</f>
        <v>3.9557829999999998</v>
      </c>
      <c r="H4427" s="79">
        <f>+IF(ISNUMBER(DATA!K2708),DATA!K2708,"n/a")</f>
        <v>-4.8557000000000003E-2</v>
      </c>
      <c r="I4427" s="89">
        <f>+IF(ISNUMBER(DATA!L2708),DATA!L2708,"n/a")</f>
        <v>3.936178</v>
      </c>
      <c r="J4427" s="79">
        <f>+IF(ISNUMBER(DATA!M2708),DATA!M2708,"n/a")</f>
        <v>-5.4074999999999998E-2</v>
      </c>
      <c r="K4427" s="89">
        <f>+IF(ISNUMBER(DATA!N2708),DATA!N2708,"n/a")</f>
        <v>3.9526539999999999</v>
      </c>
      <c r="L4427" s="79">
        <f>+IF(ISNUMBER(DATA!O2708),DATA!O2708,"n/a")</f>
        <v>-7.4844999999999995E-2</v>
      </c>
      <c r="M4427" s="68"/>
      <c r="N4427" s="68"/>
      <c r="O4427" s="68"/>
      <c r="P4427" s="68"/>
      <c r="Q4427" s="68"/>
      <c r="S4427" s="72"/>
      <c r="U4427" s="72"/>
      <c r="W4427" s="72"/>
      <c r="Y4427" s="72"/>
    </row>
    <row r="4428" spans="1:25" s="71" customFormat="1" x14ac:dyDescent="0.2">
      <c r="A4428" s="68" t="s">
        <v>20</v>
      </c>
      <c r="B4428" s="68" t="s">
        <v>24</v>
      </c>
      <c r="C4428" s="68" t="s">
        <v>26</v>
      </c>
      <c r="D4428" s="68" t="s">
        <v>313</v>
      </c>
      <c r="E4428" s="89">
        <f>+IF(ISNUMBER(DATA!H2709),DATA!H2709,"n/a")</f>
        <v>3.5033850000000002</v>
      </c>
      <c r="F4428" s="79">
        <f>+IF(ISNUMBER(DATA!I2709),DATA!I2709,"n/a")</f>
        <v>-8.2359000000000002E-2</v>
      </c>
      <c r="G4428" s="89">
        <f>+IF(ISNUMBER(DATA!J2709),DATA!J2709,"n/a")</f>
        <v>3.8895740000000001</v>
      </c>
      <c r="H4428" s="79">
        <f>+IF(ISNUMBER(DATA!K2709),DATA!K2709,"n/a")</f>
        <v>0.118964</v>
      </c>
      <c r="I4428" s="89">
        <f>+IF(ISNUMBER(DATA!L2709),DATA!L2709,"n/a")</f>
        <v>3.6799940000000002</v>
      </c>
      <c r="J4428" s="79">
        <f>+IF(ISNUMBER(DATA!M2709),DATA!M2709,"n/a")</f>
        <v>8.9025000000000007E-2</v>
      </c>
      <c r="K4428" s="89">
        <f>+IF(ISNUMBER(DATA!N2709),DATA!N2709,"n/a")</f>
        <v>3.4649540000000001</v>
      </c>
      <c r="L4428" s="79">
        <f>+IF(ISNUMBER(DATA!O2709),DATA!O2709,"n/a")</f>
        <v>3.8445E-2</v>
      </c>
      <c r="M4428" s="68"/>
      <c r="N4428" s="68"/>
      <c r="O4428" s="68"/>
      <c r="P4428" s="68"/>
      <c r="Q4428" s="68"/>
      <c r="S4428" s="72"/>
      <c r="U4428" s="72"/>
      <c r="W4428" s="72"/>
      <c r="Y4428" s="72"/>
    </row>
    <row r="4429" spans="1:25" s="71" customFormat="1" x14ac:dyDescent="0.2">
      <c r="A4429" s="68" t="s">
        <v>20</v>
      </c>
      <c r="B4429" s="68" t="s">
        <v>24</v>
      </c>
      <c r="C4429" s="68" t="s">
        <v>26</v>
      </c>
      <c r="D4429" s="68" t="s">
        <v>314</v>
      </c>
      <c r="E4429" s="89">
        <f>+IF(ISNUMBER(DATA!H2710),DATA!H2710,"n/a")</f>
        <v>3.9120469999999998</v>
      </c>
      <c r="F4429" s="79">
        <f>+IF(ISNUMBER(DATA!I2710),DATA!I2710,"n/a")</f>
        <v>-0.198377</v>
      </c>
      <c r="G4429" s="89">
        <f>+IF(ISNUMBER(DATA!J2710),DATA!J2710,"n/a")</f>
        <v>3.7931970000000002</v>
      </c>
      <c r="H4429" s="79">
        <f>+IF(ISNUMBER(DATA!K2710),DATA!K2710,"n/a")</f>
        <v>-0.22418299999999999</v>
      </c>
      <c r="I4429" s="89">
        <f>+IF(ISNUMBER(DATA!L2710),DATA!L2710,"n/a")</f>
        <v>3.8648669999999998</v>
      </c>
      <c r="J4429" s="79">
        <f>+IF(ISNUMBER(DATA!M2710),DATA!M2710,"n/a")</f>
        <v>-0.214508</v>
      </c>
      <c r="K4429" s="89">
        <f>+IF(ISNUMBER(DATA!N2710),DATA!N2710,"n/a")</f>
        <v>4.2599720000000003</v>
      </c>
      <c r="L4429" s="79">
        <f>+IF(ISNUMBER(DATA!O2710),DATA!O2710,"n/a")</f>
        <v>-0.127915</v>
      </c>
      <c r="M4429" s="68"/>
      <c r="N4429" s="68"/>
      <c r="O4429" s="68"/>
      <c r="P4429" s="68"/>
      <c r="Q4429" s="68"/>
      <c r="S4429" s="72"/>
      <c r="U4429" s="72"/>
      <c r="W4429" s="72"/>
      <c r="Y4429" s="72"/>
    </row>
    <row r="4430" spans="1:25" s="71" customFormat="1" x14ac:dyDescent="0.2">
      <c r="A4430" s="68" t="s">
        <v>20</v>
      </c>
      <c r="B4430" s="68" t="s">
        <v>24</v>
      </c>
      <c r="C4430" s="68" t="s">
        <v>26</v>
      </c>
      <c r="D4430" s="68" t="s">
        <v>315</v>
      </c>
      <c r="E4430" s="89">
        <f>+IF(ISNUMBER(DATA!H2711),DATA!H2711,"n/a")</f>
        <v>3.3903059999999998</v>
      </c>
      <c r="F4430" s="79">
        <f>+IF(ISNUMBER(DATA!I2711),DATA!I2711,"n/a")</f>
        <v>1.8595E-2</v>
      </c>
      <c r="G4430" s="89">
        <f>+IF(ISNUMBER(DATA!J2711),DATA!J2711,"n/a")</f>
        <v>3.3595609999999998</v>
      </c>
      <c r="H4430" s="79">
        <f>+IF(ISNUMBER(DATA!K2711),DATA!K2711,"n/a")</f>
        <v>-3.313E-3</v>
      </c>
      <c r="I4430" s="89">
        <f>+IF(ISNUMBER(DATA!L2711),DATA!L2711,"n/a")</f>
        <v>3.3499469999999998</v>
      </c>
      <c r="J4430" s="79">
        <f>+IF(ISNUMBER(DATA!M2711),DATA!M2711,"n/a")</f>
        <v>-7.3229999999999996E-3</v>
      </c>
      <c r="K4430" s="89">
        <f>+IF(ISNUMBER(DATA!N2711),DATA!N2711,"n/a")</f>
        <v>3.322978</v>
      </c>
      <c r="L4430" s="79">
        <f>+IF(ISNUMBER(DATA!O2711),DATA!O2711,"n/a")</f>
        <v>-1.8343000000000002E-2</v>
      </c>
      <c r="M4430" s="68"/>
      <c r="N4430" s="68"/>
      <c r="O4430" s="68"/>
      <c r="P4430" s="68"/>
      <c r="Q4430" s="68"/>
      <c r="S4430" s="72"/>
      <c r="U4430" s="72"/>
      <c r="W4430" s="72"/>
      <c r="Y4430" s="72"/>
    </row>
    <row r="4431" spans="1:25" s="71" customFormat="1" x14ac:dyDescent="0.2">
      <c r="A4431" s="68" t="s">
        <v>20</v>
      </c>
      <c r="B4431" s="68" t="s">
        <v>24</v>
      </c>
      <c r="C4431" s="68" t="s">
        <v>26</v>
      </c>
      <c r="D4431" s="68" t="s">
        <v>316</v>
      </c>
      <c r="E4431" s="89">
        <f>+IF(ISNUMBER(DATA!H2712),DATA!H2712,"n/a")</f>
        <v>3.0648049999999998</v>
      </c>
      <c r="F4431" s="79">
        <f>+IF(ISNUMBER(DATA!I2712),DATA!I2712,"n/a")</f>
        <v>0.11169800000000001</v>
      </c>
      <c r="G4431" s="89">
        <f>+IF(ISNUMBER(DATA!J2712),DATA!J2712,"n/a")</f>
        <v>3.022713</v>
      </c>
      <c r="H4431" s="79">
        <f>+IF(ISNUMBER(DATA!K2712),DATA!K2712,"n/a")</f>
        <v>7.2534000000000001E-2</v>
      </c>
      <c r="I4431" s="89">
        <f>+IF(ISNUMBER(DATA!L2712),DATA!L2712,"n/a")</f>
        <v>3.0322309999999999</v>
      </c>
      <c r="J4431" s="79">
        <f>+IF(ISNUMBER(DATA!M2712),DATA!M2712,"n/a")</f>
        <v>6.2616000000000005E-2</v>
      </c>
      <c r="K4431" s="89">
        <f>+IF(ISNUMBER(DATA!N2712),DATA!N2712,"n/a")</f>
        <v>2.9518499999999999</v>
      </c>
      <c r="L4431" s="79">
        <f>+IF(ISNUMBER(DATA!O2712),DATA!O2712,"n/a")</f>
        <v>-4.1989999999999996E-3</v>
      </c>
      <c r="M4431" s="68"/>
      <c r="N4431" s="68"/>
      <c r="O4431" s="68"/>
      <c r="P4431" s="68"/>
      <c r="Q4431" s="68"/>
      <c r="S4431" s="72"/>
      <c r="U4431" s="72"/>
      <c r="W4431" s="72"/>
      <c r="Y4431" s="72"/>
    </row>
    <row r="4432" spans="1:25" s="71" customFormat="1" x14ac:dyDescent="0.2">
      <c r="A4432" s="68" t="s">
        <v>20</v>
      </c>
      <c r="B4432" s="68" t="s">
        <v>24</v>
      </c>
      <c r="C4432" s="68" t="s">
        <v>26</v>
      </c>
      <c r="D4432" s="68" t="s">
        <v>317</v>
      </c>
      <c r="E4432" s="89">
        <f>+IF(ISNUMBER(DATA!H2713),DATA!H2713,"n/a")</f>
        <v>2.7586599999999999</v>
      </c>
      <c r="F4432" s="79">
        <f>+IF(ISNUMBER(DATA!I2713),DATA!I2713,"n/a")</f>
        <v>0.14666100000000001</v>
      </c>
      <c r="G4432" s="89">
        <f>+IF(ISNUMBER(DATA!J2713),DATA!J2713,"n/a")</f>
        <v>2.728024</v>
      </c>
      <c r="H4432" s="79">
        <f>+IF(ISNUMBER(DATA!K2713),DATA!K2713,"n/a")</f>
        <v>4.0288999999999998E-2</v>
      </c>
      <c r="I4432" s="89">
        <f>+IF(ISNUMBER(DATA!L2713),DATA!L2713,"n/a")</f>
        <v>2.681873</v>
      </c>
      <c r="J4432" s="79">
        <f>+IF(ISNUMBER(DATA!M2713),DATA!M2713,"n/a")</f>
        <v>-3.4810000000000002E-3</v>
      </c>
      <c r="K4432" s="89">
        <f>+IF(ISNUMBER(DATA!N2713),DATA!N2713,"n/a")</f>
        <v>2.5431810000000001</v>
      </c>
      <c r="L4432" s="79">
        <f>+IF(ISNUMBER(DATA!O2713),DATA!O2713,"n/a")</f>
        <v>-7.6574000000000003E-2</v>
      </c>
      <c r="M4432" s="68"/>
      <c r="N4432" s="68"/>
      <c r="O4432" s="68"/>
      <c r="P4432" s="68"/>
      <c r="Q4432" s="68"/>
      <c r="S4432" s="72"/>
      <c r="U4432" s="72"/>
      <c r="W4432" s="72"/>
      <c r="Y4432" s="72"/>
    </row>
    <row r="4433" spans="1:25" s="71" customFormat="1" x14ac:dyDescent="0.2">
      <c r="A4433" s="68" t="s">
        <v>20</v>
      </c>
      <c r="B4433" s="68" t="s">
        <v>24</v>
      </c>
      <c r="C4433" s="68" t="s">
        <v>26</v>
      </c>
      <c r="D4433" s="68" t="s">
        <v>318</v>
      </c>
      <c r="E4433" s="89">
        <f>+IF(ISNUMBER(DATA!H2714),DATA!H2714,"n/a")</f>
        <v>4.1055770000000003</v>
      </c>
      <c r="F4433" s="79">
        <f>+IF(ISNUMBER(DATA!I2714),DATA!I2714,"n/a")</f>
        <v>0.108859</v>
      </c>
      <c r="G4433" s="89">
        <f>+IF(ISNUMBER(DATA!J2714),DATA!J2714,"n/a")</f>
        <v>3.8316840000000001</v>
      </c>
      <c r="H4433" s="79">
        <f>+IF(ISNUMBER(DATA!K2714),DATA!K2714,"n/a")</f>
        <v>4.9808999999999999E-2</v>
      </c>
      <c r="I4433" s="89">
        <f>+IF(ISNUMBER(DATA!L2714),DATA!L2714,"n/a")</f>
        <v>3.8573729999999999</v>
      </c>
      <c r="J4433" s="79">
        <f>+IF(ISNUMBER(DATA!M2714),DATA!M2714,"n/a")</f>
        <v>9.6706E-2</v>
      </c>
      <c r="K4433" s="89">
        <f>+IF(ISNUMBER(DATA!N2714),DATA!N2714,"n/a")</f>
        <v>3.836093</v>
      </c>
      <c r="L4433" s="79">
        <f>+IF(ISNUMBER(DATA!O2714),DATA!O2714,"n/a")</f>
        <v>0.135909</v>
      </c>
      <c r="M4433" s="68"/>
      <c r="N4433" s="68"/>
      <c r="O4433" s="68"/>
      <c r="P4433" s="68"/>
      <c r="Q4433" s="68"/>
      <c r="S4433" s="72"/>
      <c r="U4433" s="72"/>
      <c r="W4433" s="72"/>
      <c r="Y4433" s="72"/>
    </row>
    <row r="4434" spans="1:25" s="71" customFormat="1" x14ac:dyDescent="0.2">
      <c r="A4434" s="68" t="s">
        <v>20</v>
      </c>
      <c r="B4434" s="68" t="s">
        <v>24</v>
      </c>
      <c r="C4434" s="68" t="s">
        <v>26</v>
      </c>
      <c r="D4434" s="68" t="s">
        <v>319</v>
      </c>
      <c r="E4434" s="89">
        <f>+IF(ISNUMBER(DATA!H2715),DATA!H2715,"n/a")</f>
        <v>4.9262699999999997</v>
      </c>
      <c r="F4434" s="79">
        <f>+IF(ISNUMBER(DATA!I2715),DATA!I2715,"n/a")</f>
        <v>6.5009999999999998E-3</v>
      </c>
      <c r="G4434" s="89">
        <f>+IF(ISNUMBER(DATA!J2715),DATA!J2715,"n/a")</f>
        <v>4.8705410000000002</v>
      </c>
      <c r="H4434" s="79">
        <f>+IF(ISNUMBER(DATA!K2715),DATA!K2715,"n/a")</f>
        <v>3.9269999999999999E-2</v>
      </c>
      <c r="I4434" s="89">
        <f>+IF(ISNUMBER(DATA!L2715),DATA!L2715,"n/a")</f>
        <v>4.9026820000000004</v>
      </c>
      <c r="J4434" s="79">
        <f>+IF(ISNUMBER(DATA!M2715),DATA!M2715,"n/a")</f>
        <v>7.7945E-2</v>
      </c>
      <c r="K4434" s="89">
        <f>+IF(ISNUMBER(DATA!N2715),DATA!N2715,"n/a")</f>
        <v>4.7472709999999996</v>
      </c>
      <c r="L4434" s="79">
        <f>+IF(ISNUMBER(DATA!O2715),DATA!O2715,"n/a")</f>
        <v>8.3920000000000002E-3</v>
      </c>
      <c r="M4434" s="68"/>
      <c r="N4434" s="68"/>
      <c r="O4434" s="68"/>
      <c r="P4434" s="68"/>
      <c r="Q4434" s="68"/>
      <c r="S4434" s="72"/>
      <c r="U4434" s="72"/>
      <c r="W4434" s="72"/>
      <c r="Y4434" s="72"/>
    </row>
    <row r="4435" spans="1:25" s="71" customFormat="1" x14ac:dyDescent="0.2">
      <c r="A4435" s="68" t="s">
        <v>20</v>
      </c>
      <c r="B4435" s="68" t="s">
        <v>24</v>
      </c>
      <c r="C4435" s="68" t="s">
        <v>26</v>
      </c>
      <c r="D4435" s="68" t="s">
        <v>320</v>
      </c>
      <c r="E4435" s="89">
        <f>+IF(ISNUMBER(DATA!H2716),DATA!H2716,"n/a")</f>
        <v>3.7494450000000001</v>
      </c>
      <c r="F4435" s="79">
        <f>+IF(ISNUMBER(DATA!I2716),DATA!I2716,"n/a")</f>
        <v>6.4526E-2</v>
      </c>
      <c r="G4435" s="89">
        <f>+IF(ISNUMBER(DATA!J2716),DATA!J2716,"n/a")</f>
        <v>3.71515</v>
      </c>
      <c r="H4435" s="79">
        <f>+IF(ISNUMBER(DATA!K2716),DATA!K2716,"n/a")</f>
        <v>-3.1591000000000001E-2</v>
      </c>
      <c r="I4435" s="89">
        <f>+IF(ISNUMBER(DATA!L2716),DATA!L2716,"n/a")</f>
        <v>3.7893500000000002</v>
      </c>
      <c r="J4435" s="79">
        <f>+IF(ISNUMBER(DATA!M2716),DATA!M2716,"n/a")</f>
        <v>7.1720000000000004E-3</v>
      </c>
      <c r="K4435" s="89">
        <f>+IF(ISNUMBER(DATA!N2716),DATA!N2716,"n/a")</f>
        <v>3.7565379999999999</v>
      </c>
      <c r="L4435" s="79">
        <f>+IF(ISNUMBER(DATA!O2716),DATA!O2716,"n/a")</f>
        <v>3.2122999999999999E-2</v>
      </c>
      <c r="M4435" s="68"/>
      <c r="N4435" s="68"/>
      <c r="O4435" s="68"/>
      <c r="P4435" s="68"/>
      <c r="Q4435" s="68"/>
      <c r="S4435" s="72"/>
      <c r="U4435" s="72"/>
      <c r="W4435" s="72"/>
      <c r="Y4435" s="72"/>
    </row>
    <row r="4436" spans="1:25" s="71" customFormat="1" x14ac:dyDescent="0.2">
      <c r="A4436" s="68" t="s">
        <v>20</v>
      </c>
      <c r="B4436" s="68" t="s">
        <v>24</v>
      </c>
      <c r="C4436" s="68" t="s">
        <v>26</v>
      </c>
      <c r="D4436" s="68" t="s">
        <v>321</v>
      </c>
      <c r="E4436" s="89">
        <f>+IF(ISNUMBER(DATA!H2717),DATA!H2717,"n/a")</f>
        <v>4.3194530000000002</v>
      </c>
      <c r="F4436" s="79">
        <f>+IF(ISNUMBER(DATA!I2717),DATA!I2717,"n/a")</f>
        <v>7.5819999999999999E-2</v>
      </c>
      <c r="G4436" s="89">
        <f>+IF(ISNUMBER(DATA!J2717),DATA!J2717,"n/a")</f>
        <v>4.2362339999999996</v>
      </c>
      <c r="H4436" s="79">
        <f>+IF(ISNUMBER(DATA!K2717),DATA!K2717,"n/a")</f>
        <v>6.8444000000000005E-2</v>
      </c>
      <c r="I4436" s="89">
        <f>+IF(ISNUMBER(DATA!L2717),DATA!L2717,"n/a")</f>
        <v>4.1509840000000002</v>
      </c>
      <c r="J4436" s="79">
        <f>+IF(ISNUMBER(DATA!M2717),DATA!M2717,"n/a")</f>
        <v>7.1996000000000004E-2</v>
      </c>
      <c r="K4436" s="89">
        <f>+IF(ISNUMBER(DATA!N2717),DATA!N2717,"n/a")</f>
        <v>4.1639749999999998</v>
      </c>
      <c r="L4436" s="79">
        <f>+IF(ISNUMBER(DATA!O2717),DATA!O2717,"n/a")</f>
        <v>8.5276000000000005E-2</v>
      </c>
      <c r="M4436" s="68"/>
      <c r="N4436" s="68"/>
      <c r="O4436" s="68"/>
      <c r="P4436" s="68"/>
      <c r="Q4436" s="68"/>
      <c r="S4436" s="72"/>
      <c r="U4436" s="72"/>
      <c r="W4436" s="72"/>
      <c r="Y4436" s="72"/>
    </row>
    <row r="4437" spans="1:25" s="71" customFormat="1" x14ac:dyDescent="0.2">
      <c r="A4437" s="68" t="s">
        <v>20</v>
      </c>
      <c r="B4437" s="68" t="s">
        <v>24</v>
      </c>
      <c r="C4437" s="68" t="s">
        <v>26</v>
      </c>
      <c r="D4437" s="68" t="s">
        <v>322</v>
      </c>
      <c r="E4437" s="89">
        <f>+IF(ISNUMBER(DATA!H2718),DATA!H2718,"n/a")</f>
        <v>4.1772140000000002</v>
      </c>
      <c r="F4437" s="79">
        <f>+IF(ISNUMBER(DATA!I2718),DATA!I2718,"n/a")</f>
        <v>-6.4827999999999997E-2</v>
      </c>
      <c r="G4437" s="89">
        <f>+IF(ISNUMBER(DATA!J2718),DATA!J2718,"n/a")</f>
        <v>4.1080969999999999</v>
      </c>
      <c r="H4437" s="79">
        <f>+IF(ISNUMBER(DATA!K2718),DATA!K2718,"n/a")</f>
        <v>-6.3523999999999997E-2</v>
      </c>
      <c r="I4437" s="89">
        <f>+IF(ISNUMBER(DATA!L2718),DATA!L2718,"n/a")</f>
        <v>4.181508</v>
      </c>
      <c r="J4437" s="79">
        <f>+IF(ISNUMBER(DATA!M2718),DATA!M2718,"n/a")</f>
        <v>-4.4488E-2</v>
      </c>
      <c r="K4437" s="89">
        <f>+IF(ISNUMBER(DATA!N2718),DATA!N2718,"n/a")</f>
        <v>4.3262559999999999</v>
      </c>
      <c r="L4437" s="79">
        <f>+IF(ISNUMBER(DATA!O2718),DATA!O2718,"n/a")</f>
        <v>1.3464E-2</v>
      </c>
      <c r="M4437" s="68"/>
      <c r="N4437" s="68"/>
      <c r="O4437" s="68"/>
      <c r="P4437" s="68"/>
      <c r="Q4437" s="68"/>
      <c r="S4437" s="72"/>
      <c r="U4437" s="72"/>
      <c r="W4437" s="72"/>
      <c r="Y4437" s="72"/>
    </row>
    <row r="4438" spans="1:25" s="71" customFormat="1" x14ac:dyDescent="0.2">
      <c r="A4438" s="68" t="s">
        <v>20</v>
      </c>
      <c r="B4438" s="68" t="s">
        <v>24</v>
      </c>
      <c r="C4438" s="68" t="s">
        <v>26</v>
      </c>
      <c r="D4438" s="68" t="s">
        <v>323</v>
      </c>
      <c r="E4438" s="89">
        <f>+IF(ISNUMBER(DATA!H2719),DATA!H2719,"n/a")</f>
        <v>3.6947190000000001</v>
      </c>
      <c r="F4438" s="79">
        <f>+IF(ISNUMBER(DATA!I2719),DATA!I2719,"n/a")</f>
        <v>0.12507699999999999</v>
      </c>
      <c r="G4438" s="89">
        <f>+IF(ISNUMBER(DATA!J2719),DATA!J2719,"n/a")</f>
        <v>3.6628289999999999</v>
      </c>
      <c r="H4438" s="79">
        <f>+IF(ISNUMBER(DATA!K2719),DATA!K2719,"n/a")</f>
        <v>0.114118</v>
      </c>
      <c r="I4438" s="89">
        <f>+IF(ISNUMBER(DATA!L2719),DATA!L2719,"n/a")</f>
        <v>3.5968710000000002</v>
      </c>
      <c r="J4438" s="79">
        <f>+IF(ISNUMBER(DATA!M2719),DATA!M2719,"n/a")</f>
        <v>8.3807999999999994E-2</v>
      </c>
      <c r="K4438" s="89">
        <f>+IF(ISNUMBER(DATA!N2719),DATA!N2719,"n/a")</f>
        <v>3.4218299999999999</v>
      </c>
      <c r="L4438" s="79">
        <f>+IF(ISNUMBER(DATA!O2719),DATA!O2719,"n/a")</f>
        <v>3.2329999999999998E-2</v>
      </c>
      <c r="M4438" s="68"/>
      <c r="N4438" s="68"/>
      <c r="O4438" s="68"/>
      <c r="P4438" s="68"/>
      <c r="Q4438" s="68"/>
      <c r="S4438" s="72"/>
      <c r="U4438" s="72"/>
      <c r="W4438" s="72"/>
      <c r="Y4438" s="72"/>
    </row>
    <row r="4439" spans="1:25" s="71" customFormat="1" x14ac:dyDescent="0.2">
      <c r="A4439" s="68" t="s">
        <v>20</v>
      </c>
      <c r="B4439" s="68" t="s">
        <v>24</v>
      </c>
      <c r="C4439" s="68" t="s">
        <v>26</v>
      </c>
      <c r="D4439" s="68" t="s">
        <v>324</v>
      </c>
      <c r="E4439" s="89">
        <f>+IF(ISNUMBER(DATA!H2720),DATA!H2720,"n/a")</f>
        <v>3.525369</v>
      </c>
      <c r="F4439" s="79">
        <f>+IF(ISNUMBER(DATA!I2720),DATA!I2720,"n/a")</f>
        <v>3.6602999999999997E-2</v>
      </c>
      <c r="G4439" s="89">
        <f>+IF(ISNUMBER(DATA!J2720),DATA!J2720,"n/a")</f>
        <v>4.0295550000000002</v>
      </c>
      <c r="H4439" s="79">
        <f>+IF(ISNUMBER(DATA!K2720),DATA!K2720,"n/a")</f>
        <v>0.244475</v>
      </c>
      <c r="I4439" s="89">
        <f>+IF(ISNUMBER(DATA!L2720),DATA!L2720,"n/a")</f>
        <v>3.7344360000000001</v>
      </c>
      <c r="J4439" s="79">
        <f>+IF(ISNUMBER(DATA!M2720),DATA!M2720,"n/a")</f>
        <v>0.19985900000000001</v>
      </c>
      <c r="K4439" s="89">
        <f>+IF(ISNUMBER(DATA!N2720),DATA!N2720,"n/a")</f>
        <v>3.6140500000000002</v>
      </c>
      <c r="L4439" s="79">
        <f>+IF(ISNUMBER(DATA!O2720),DATA!O2720,"n/a")</f>
        <v>0.18421100000000001</v>
      </c>
      <c r="M4439" s="68"/>
      <c r="N4439" s="68"/>
      <c r="O4439" s="68"/>
      <c r="P4439" s="68"/>
      <c r="Q4439" s="68"/>
      <c r="S4439" s="72"/>
      <c r="U4439" s="72"/>
      <c r="W4439" s="72"/>
      <c r="Y4439" s="72"/>
    </row>
    <row r="4440" spans="1:25" s="71" customFormat="1" x14ac:dyDescent="0.2">
      <c r="A4440" s="68" t="s">
        <v>20</v>
      </c>
      <c r="B4440" s="68" t="s">
        <v>24</v>
      </c>
      <c r="C4440" s="68" t="s">
        <v>26</v>
      </c>
      <c r="D4440" s="68" t="s">
        <v>325</v>
      </c>
      <c r="E4440" s="89">
        <f>+IF(ISNUMBER(DATA!H2721),DATA!H2721,"n/a")</f>
        <v>3.687468</v>
      </c>
      <c r="F4440" s="79">
        <f>+IF(ISNUMBER(DATA!I2721),DATA!I2721,"n/a")</f>
        <v>3.3064000000000003E-2</v>
      </c>
      <c r="G4440" s="89">
        <f>+IF(ISNUMBER(DATA!J2721),DATA!J2721,"n/a")</f>
        <v>3.645972</v>
      </c>
      <c r="H4440" s="79">
        <f>+IF(ISNUMBER(DATA!K2721),DATA!K2721,"n/a")</f>
        <v>1.0477E-2</v>
      </c>
      <c r="I4440" s="89">
        <f>+IF(ISNUMBER(DATA!L2721),DATA!L2721,"n/a")</f>
        <v>3.649988</v>
      </c>
      <c r="J4440" s="79">
        <f>+IF(ISNUMBER(DATA!M2721),DATA!M2721,"n/a")</f>
        <v>1.3294E-2</v>
      </c>
      <c r="K4440" s="89">
        <f>+IF(ISNUMBER(DATA!N2721),DATA!N2721,"n/a")</f>
        <v>3.6214390000000001</v>
      </c>
      <c r="L4440" s="79">
        <f>+IF(ISNUMBER(DATA!O2721),DATA!O2721,"n/a")</f>
        <v>8.4021999999999999E-2</v>
      </c>
      <c r="M4440" s="68"/>
      <c r="N4440" s="68"/>
      <c r="O4440" s="68"/>
      <c r="P4440" s="68"/>
      <c r="Q4440" s="68"/>
      <c r="S4440" s="72"/>
      <c r="U4440" s="72"/>
      <c r="W4440" s="72"/>
      <c r="Y4440" s="72"/>
    </row>
    <row r="4441" spans="1:25" x14ac:dyDescent="0.2">
      <c r="A4441" s="68" t="s">
        <v>20</v>
      </c>
      <c r="B4441" s="68" t="s">
        <v>24</v>
      </c>
      <c r="C4441" s="68" t="s">
        <v>26</v>
      </c>
      <c r="D4441" s="68" t="s">
        <v>351</v>
      </c>
      <c r="E4441" s="89">
        <f>+IF(ISNUMBER(DATA!H2722),DATA!H2722,"n/a")</f>
        <v>2.5766269999999998</v>
      </c>
      <c r="F4441" s="79">
        <f>+IF(ISNUMBER(DATA!I2722),DATA!I2722,"n/a")</f>
        <v>9.6309000000000006E-2</v>
      </c>
      <c r="G4441" s="89">
        <f>+IF(ISNUMBER(DATA!J2722),DATA!J2722,"n/a")</f>
        <v>2.4928759999999999</v>
      </c>
      <c r="H4441" s="79">
        <f>+IF(ISNUMBER(DATA!K2722),DATA!K2722,"n/a")</f>
        <v>-7.744E-3</v>
      </c>
      <c r="I4441" s="89">
        <f>+IF(ISNUMBER(DATA!L2722),DATA!L2722,"n/a")</f>
        <v>2.4973930000000002</v>
      </c>
      <c r="J4441" s="79">
        <f>+IF(ISNUMBER(DATA!M2722),DATA!M2722,"n/a")</f>
        <v>-2.7616000000000002E-2</v>
      </c>
      <c r="K4441" s="89">
        <f>+IF(ISNUMBER(DATA!N2722),DATA!N2722,"n/a")</f>
        <v>2.5499040000000002</v>
      </c>
      <c r="L4441" s="79">
        <f>+IF(ISNUMBER(DATA!O2722),DATA!O2722,"n/a")</f>
        <v>2.003E-3</v>
      </c>
    </row>
    <row r="4442" spans="1:25" x14ac:dyDescent="0.2">
      <c r="A4442" s="68" t="s">
        <v>20</v>
      </c>
      <c r="B4442" s="68" t="s">
        <v>24</v>
      </c>
      <c r="C4442" s="68" t="s">
        <v>26</v>
      </c>
      <c r="D4442" s="68" t="s">
        <v>352</v>
      </c>
      <c r="E4442" s="89">
        <f>+IF(ISNUMBER(DATA!H2723),DATA!H2723,"n/a")</f>
        <v>3.1905540000000001</v>
      </c>
      <c r="F4442" s="79">
        <f>+IF(ISNUMBER(DATA!I2723),DATA!I2723,"n/a")</f>
        <v>-2.3095000000000001E-2</v>
      </c>
      <c r="G4442" s="89">
        <f>+IF(ISNUMBER(DATA!J2723),DATA!J2723,"n/a")</f>
        <v>3.1722100000000002</v>
      </c>
      <c r="H4442" s="79">
        <f>+IF(ISNUMBER(DATA!K2723),DATA!K2723,"n/a")</f>
        <v>-2.0161999999999999E-2</v>
      </c>
      <c r="I4442" s="89">
        <f>+IF(ISNUMBER(DATA!L2723),DATA!L2723,"n/a")</f>
        <v>3.1512980000000002</v>
      </c>
      <c r="J4442" s="79">
        <f>+IF(ISNUMBER(DATA!M2723),DATA!M2723,"n/a")</f>
        <v>-8.3140000000000002E-3</v>
      </c>
      <c r="K4442" s="89">
        <f>+IF(ISNUMBER(DATA!N2723),DATA!N2723,"n/a")</f>
        <v>3.173028</v>
      </c>
      <c r="L4442" s="79">
        <f>+IF(ISNUMBER(DATA!O2723),DATA!O2723,"n/a")</f>
        <v>-4.7860000000000003E-3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669 H669 J669 L669 F720 H720 J720 L720 F771 H771 J771 L771 F822 H822 J822 L822 F975 H975 J975 L975 F1434 F1485 F1536 F1587 F1638 F1689 F1740 F1791 F1842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F414 H363:H414 J363:J414 L363:L414">
    <cfRule type="cellIs" dxfId="352" priority="400" stopIfTrue="1" operator="lessThan">
      <formula>0</formula>
    </cfRule>
  </conditionalFormatting>
  <conditionalFormatting sqref="F2709 S2659:S2943 Y2659:Y2943 W2659:W2943 U2659:U2943 F2760 F2811 F2862 F2913">
    <cfRule type="cellIs" dxfId="351" priority="398" stopIfTrue="1" operator="lessThan">
      <formula>0</formula>
    </cfRule>
  </conditionalFormatting>
  <conditionalFormatting sqref="F6 H6 J6 L6">
    <cfRule type="cellIs" dxfId="350" priority="397" stopIfTrue="1" operator="lessThan">
      <formula>0</formula>
    </cfRule>
  </conditionalFormatting>
  <conditionalFormatting sqref="H7:H54">
    <cfRule type="cellIs" dxfId="349" priority="396" stopIfTrue="1" operator="lessThan">
      <formula>0</formula>
    </cfRule>
  </conditionalFormatting>
  <conditionalFormatting sqref="J7:J54">
    <cfRule type="cellIs" dxfId="348" priority="395" stopIfTrue="1" operator="lessThan">
      <formula>0</formula>
    </cfRule>
  </conditionalFormatting>
  <conditionalFormatting sqref="L7:L54">
    <cfRule type="cellIs" dxfId="347" priority="394" stopIfTrue="1" operator="lessThan">
      <formula>0</formula>
    </cfRule>
  </conditionalFormatting>
  <conditionalFormatting sqref="H58:H105">
    <cfRule type="cellIs" dxfId="346" priority="390" stopIfTrue="1" operator="lessThan">
      <formula>0</formula>
    </cfRule>
  </conditionalFormatting>
  <conditionalFormatting sqref="J58:J105">
    <cfRule type="cellIs" dxfId="345" priority="389" stopIfTrue="1" operator="lessThan">
      <formula>0</formula>
    </cfRule>
  </conditionalFormatting>
  <conditionalFormatting sqref="L58:L105">
    <cfRule type="cellIs" dxfId="344" priority="388" stopIfTrue="1" operator="lessThan">
      <formula>0</formula>
    </cfRule>
  </conditionalFormatting>
  <conditionalFormatting sqref="F109:F158">
    <cfRule type="cellIs" dxfId="343" priority="387" stopIfTrue="1" operator="lessThan">
      <formula>0</formula>
    </cfRule>
  </conditionalFormatting>
  <conditionalFormatting sqref="H109:H158">
    <cfRule type="cellIs" dxfId="342" priority="386" stopIfTrue="1" operator="lessThan">
      <formula>0</formula>
    </cfRule>
  </conditionalFormatting>
  <conditionalFormatting sqref="J109:J158">
    <cfRule type="cellIs" dxfId="341" priority="385" stopIfTrue="1" operator="lessThan">
      <formula>0</formula>
    </cfRule>
  </conditionalFormatting>
  <conditionalFormatting sqref="L109:L158">
    <cfRule type="cellIs" dxfId="340" priority="384" stopIfTrue="1" operator="lessThan">
      <formula>0</formula>
    </cfRule>
  </conditionalFormatting>
  <conditionalFormatting sqref="F160:F209">
    <cfRule type="cellIs" dxfId="339" priority="383" stopIfTrue="1" operator="lessThan">
      <formula>0</formula>
    </cfRule>
  </conditionalFormatting>
  <conditionalFormatting sqref="H160:H209">
    <cfRule type="cellIs" dxfId="338" priority="382" stopIfTrue="1" operator="lessThan">
      <formula>0</formula>
    </cfRule>
  </conditionalFormatting>
  <conditionalFormatting sqref="J160:J209">
    <cfRule type="cellIs" dxfId="337" priority="381" stopIfTrue="1" operator="lessThan">
      <formula>0</formula>
    </cfRule>
  </conditionalFormatting>
  <conditionalFormatting sqref="L160:L209">
    <cfRule type="cellIs" dxfId="336" priority="380" stopIfTrue="1" operator="lessThan">
      <formula>0</formula>
    </cfRule>
  </conditionalFormatting>
  <conditionalFormatting sqref="F211:F260">
    <cfRule type="cellIs" dxfId="335" priority="375" stopIfTrue="1" operator="lessThan">
      <formula>0</formula>
    </cfRule>
  </conditionalFormatting>
  <conditionalFormatting sqref="H211:H260">
    <cfRule type="cellIs" dxfId="334" priority="374" stopIfTrue="1" operator="lessThan">
      <formula>0</formula>
    </cfRule>
  </conditionalFormatting>
  <conditionalFormatting sqref="J211:J260">
    <cfRule type="cellIs" dxfId="333" priority="373" stopIfTrue="1" operator="lessThan">
      <formula>0</formula>
    </cfRule>
  </conditionalFormatting>
  <conditionalFormatting sqref="L211:L260">
    <cfRule type="cellIs" dxfId="332" priority="372" stopIfTrue="1" operator="lessThan">
      <formula>0</formula>
    </cfRule>
  </conditionalFormatting>
  <conditionalFormatting sqref="F313:F362">
    <cfRule type="cellIs" dxfId="331" priority="367" stopIfTrue="1" operator="lessThan">
      <formula>0</formula>
    </cfRule>
  </conditionalFormatting>
  <conditionalFormatting sqref="H313:H362">
    <cfRule type="cellIs" dxfId="330" priority="363" stopIfTrue="1" operator="lessThan">
      <formula>0</formula>
    </cfRule>
  </conditionalFormatting>
  <conditionalFormatting sqref="J313:J362">
    <cfRule type="cellIs" dxfId="329" priority="362" stopIfTrue="1" operator="lessThan">
      <formula>0</formula>
    </cfRule>
  </conditionalFormatting>
  <conditionalFormatting sqref="L313:L362">
    <cfRule type="cellIs" dxfId="328" priority="361" stopIfTrue="1" operator="lessThan">
      <formula>0</formula>
    </cfRule>
  </conditionalFormatting>
  <conditionalFormatting sqref="F415:F464">
    <cfRule type="cellIs" dxfId="327" priority="356" stopIfTrue="1" operator="lessThan">
      <formula>0</formula>
    </cfRule>
  </conditionalFormatting>
  <conditionalFormatting sqref="H415:H464">
    <cfRule type="cellIs" dxfId="326" priority="355" stopIfTrue="1" operator="lessThan">
      <formula>0</formula>
    </cfRule>
  </conditionalFormatting>
  <conditionalFormatting sqref="J415:J464">
    <cfRule type="cellIs" dxfId="325" priority="354" stopIfTrue="1" operator="lessThan">
      <formula>0</formula>
    </cfRule>
  </conditionalFormatting>
  <conditionalFormatting sqref="L415:L464">
    <cfRule type="cellIs" dxfId="324" priority="353" stopIfTrue="1" operator="lessThan">
      <formula>0</formula>
    </cfRule>
  </conditionalFormatting>
  <conditionalFormatting sqref="F517:F566">
    <cfRule type="cellIs" dxfId="323" priority="348" stopIfTrue="1" operator="lessThan">
      <formula>0</formula>
    </cfRule>
  </conditionalFormatting>
  <conditionalFormatting sqref="H517:H566">
    <cfRule type="cellIs" dxfId="322" priority="347" stopIfTrue="1" operator="lessThan">
      <formula>0</formula>
    </cfRule>
  </conditionalFormatting>
  <conditionalFormatting sqref="J517:J566">
    <cfRule type="cellIs" dxfId="321" priority="346" stopIfTrue="1" operator="lessThan">
      <formula>0</formula>
    </cfRule>
  </conditionalFormatting>
  <conditionalFormatting sqref="L517:L566">
    <cfRule type="cellIs" dxfId="320" priority="345" stopIfTrue="1" operator="lessThan">
      <formula>0</formula>
    </cfRule>
  </conditionalFormatting>
  <conditionalFormatting sqref="F568:F617">
    <cfRule type="cellIs" dxfId="319" priority="344" stopIfTrue="1" operator="lessThan">
      <formula>0</formula>
    </cfRule>
  </conditionalFormatting>
  <conditionalFormatting sqref="H568:H617">
    <cfRule type="cellIs" dxfId="318" priority="343" stopIfTrue="1" operator="lessThan">
      <formula>0</formula>
    </cfRule>
  </conditionalFormatting>
  <conditionalFormatting sqref="J568:J617">
    <cfRule type="cellIs" dxfId="317" priority="342" stopIfTrue="1" operator="lessThan">
      <formula>0</formula>
    </cfRule>
  </conditionalFormatting>
  <conditionalFormatting sqref="L568:L617">
    <cfRule type="cellIs" dxfId="316" priority="341" stopIfTrue="1" operator="lessThan">
      <formula>0</formula>
    </cfRule>
  </conditionalFormatting>
  <conditionalFormatting sqref="F619:F668">
    <cfRule type="cellIs" dxfId="315" priority="340" stopIfTrue="1" operator="lessThan">
      <formula>0</formula>
    </cfRule>
  </conditionalFormatting>
  <conditionalFormatting sqref="H619:H668">
    <cfRule type="cellIs" dxfId="314" priority="339" stopIfTrue="1" operator="lessThan">
      <formula>0</formula>
    </cfRule>
  </conditionalFormatting>
  <conditionalFormatting sqref="J619:J668">
    <cfRule type="cellIs" dxfId="313" priority="338" stopIfTrue="1" operator="lessThan">
      <formula>0</formula>
    </cfRule>
  </conditionalFormatting>
  <conditionalFormatting sqref="L619:L668">
    <cfRule type="cellIs" dxfId="312" priority="337" stopIfTrue="1" operator="lessThan">
      <formula>0</formula>
    </cfRule>
  </conditionalFormatting>
  <conditionalFormatting sqref="F670:F719">
    <cfRule type="cellIs" dxfId="311" priority="336" stopIfTrue="1" operator="lessThan">
      <formula>0</formula>
    </cfRule>
  </conditionalFormatting>
  <conditionalFormatting sqref="H670:H719">
    <cfRule type="cellIs" dxfId="310" priority="335" stopIfTrue="1" operator="lessThan">
      <formula>0</formula>
    </cfRule>
  </conditionalFormatting>
  <conditionalFormatting sqref="J670:J719">
    <cfRule type="cellIs" dxfId="309" priority="334" stopIfTrue="1" operator="lessThan">
      <formula>0</formula>
    </cfRule>
  </conditionalFormatting>
  <conditionalFormatting sqref="L670:L719">
    <cfRule type="cellIs" dxfId="308" priority="333" stopIfTrue="1" operator="lessThan">
      <formula>0</formula>
    </cfRule>
  </conditionalFormatting>
  <conditionalFormatting sqref="F721:F770">
    <cfRule type="cellIs" dxfId="307" priority="332" stopIfTrue="1" operator="lessThan">
      <formula>0</formula>
    </cfRule>
  </conditionalFormatting>
  <conditionalFormatting sqref="H721:H770">
    <cfRule type="cellIs" dxfId="306" priority="331" stopIfTrue="1" operator="lessThan">
      <formula>0</formula>
    </cfRule>
  </conditionalFormatting>
  <conditionalFormatting sqref="J721:J770">
    <cfRule type="cellIs" dxfId="305" priority="330" stopIfTrue="1" operator="lessThan">
      <formula>0</formula>
    </cfRule>
  </conditionalFormatting>
  <conditionalFormatting sqref="L721:L770">
    <cfRule type="cellIs" dxfId="304" priority="329" stopIfTrue="1" operator="lessThan">
      <formula>0</formula>
    </cfRule>
  </conditionalFormatting>
  <conditionalFormatting sqref="F772:F821">
    <cfRule type="cellIs" dxfId="303" priority="328" stopIfTrue="1" operator="lessThan">
      <formula>0</formula>
    </cfRule>
  </conditionalFormatting>
  <conditionalFormatting sqref="H772:H821">
    <cfRule type="cellIs" dxfId="302" priority="327" stopIfTrue="1" operator="lessThan">
      <formula>0</formula>
    </cfRule>
  </conditionalFormatting>
  <conditionalFormatting sqref="J772:J821">
    <cfRule type="cellIs" dxfId="301" priority="326" stopIfTrue="1" operator="lessThan">
      <formula>0</formula>
    </cfRule>
  </conditionalFormatting>
  <conditionalFormatting sqref="L772:L821">
    <cfRule type="cellIs" dxfId="300" priority="325" stopIfTrue="1" operator="lessThan">
      <formula>0</formula>
    </cfRule>
  </conditionalFormatting>
  <conditionalFormatting sqref="F823:F872">
    <cfRule type="cellIs" dxfId="299" priority="324" stopIfTrue="1" operator="lessThan">
      <formula>0</formula>
    </cfRule>
  </conditionalFormatting>
  <conditionalFormatting sqref="H823:H872">
    <cfRule type="cellIs" dxfId="298" priority="323" stopIfTrue="1" operator="lessThan">
      <formula>0</formula>
    </cfRule>
  </conditionalFormatting>
  <conditionalFormatting sqref="J823:J872">
    <cfRule type="cellIs" dxfId="297" priority="322" stopIfTrue="1" operator="lessThan">
      <formula>0</formula>
    </cfRule>
  </conditionalFormatting>
  <conditionalFormatting sqref="L823:L872">
    <cfRule type="cellIs" dxfId="296" priority="321" stopIfTrue="1" operator="lessThan">
      <formula>0</formula>
    </cfRule>
  </conditionalFormatting>
  <conditionalFormatting sqref="F976:F1025">
    <cfRule type="cellIs" dxfId="295" priority="311" stopIfTrue="1" operator="lessThan">
      <formula>0</formula>
    </cfRule>
  </conditionalFormatting>
  <conditionalFormatting sqref="H976:H1025">
    <cfRule type="cellIs" dxfId="294" priority="310" stopIfTrue="1" operator="lessThan">
      <formula>0</formula>
    </cfRule>
  </conditionalFormatting>
  <conditionalFormatting sqref="J976:J1025">
    <cfRule type="cellIs" dxfId="293" priority="309" stopIfTrue="1" operator="lessThan">
      <formula>0</formula>
    </cfRule>
  </conditionalFormatting>
  <conditionalFormatting sqref="L976:L1025">
    <cfRule type="cellIs" dxfId="292" priority="308" stopIfTrue="1" operator="lessThan">
      <formula>0</formula>
    </cfRule>
  </conditionalFormatting>
  <conditionalFormatting sqref="F1027:F1229">
    <cfRule type="cellIs" dxfId="291" priority="307" stopIfTrue="1" operator="lessThan">
      <formula>0</formula>
    </cfRule>
  </conditionalFormatting>
  <conditionalFormatting sqref="H1027:H1077">
    <cfRule type="cellIs" dxfId="290" priority="303" stopIfTrue="1" operator="lessThan">
      <formula>0</formula>
    </cfRule>
  </conditionalFormatting>
  <conditionalFormatting sqref="J1027:J1077">
    <cfRule type="cellIs" dxfId="289" priority="302" stopIfTrue="1" operator="lessThan">
      <formula>0</formula>
    </cfRule>
  </conditionalFormatting>
  <conditionalFormatting sqref="L1027:L1077">
    <cfRule type="cellIs" dxfId="288" priority="301" stopIfTrue="1" operator="lessThan">
      <formula>0</formula>
    </cfRule>
  </conditionalFormatting>
  <conditionalFormatting sqref="H1078:H1128">
    <cfRule type="cellIs" dxfId="287" priority="300" stopIfTrue="1" operator="lessThan">
      <formula>0</formula>
    </cfRule>
  </conditionalFormatting>
  <conditionalFormatting sqref="J1078:J1128">
    <cfRule type="cellIs" dxfId="286" priority="299" stopIfTrue="1" operator="lessThan">
      <formula>0</formula>
    </cfRule>
  </conditionalFormatting>
  <conditionalFormatting sqref="L1078:L1128">
    <cfRule type="cellIs" dxfId="285" priority="298" stopIfTrue="1" operator="lessThan">
      <formula>0</formula>
    </cfRule>
  </conditionalFormatting>
  <conditionalFormatting sqref="H1129:H1179">
    <cfRule type="cellIs" dxfId="284" priority="297" stopIfTrue="1" operator="lessThan">
      <formula>0</formula>
    </cfRule>
  </conditionalFormatting>
  <conditionalFormatting sqref="J1129:J1179">
    <cfRule type="cellIs" dxfId="283" priority="296" stopIfTrue="1" operator="lessThan">
      <formula>0</formula>
    </cfRule>
  </conditionalFormatting>
  <conditionalFormatting sqref="L1129:L1179">
    <cfRule type="cellIs" dxfId="282" priority="295" stopIfTrue="1" operator="lessThan">
      <formula>0</formula>
    </cfRule>
  </conditionalFormatting>
  <conditionalFormatting sqref="H1180:H1229">
    <cfRule type="cellIs" dxfId="281" priority="294" stopIfTrue="1" operator="lessThan">
      <formula>0</formula>
    </cfRule>
  </conditionalFormatting>
  <conditionalFormatting sqref="J1180:J1229">
    <cfRule type="cellIs" dxfId="280" priority="293" stopIfTrue="1" operator="lessThan">
      <formula>0</formula>
    </cfRule>
  </conditionalFormatting>
  <conditionalFormatting sqref="L1180:L1229">
    <cfRule type="cellIs" dxfId="279" priority="292" stopIfTrue="1" operator="lessThan">
      <formula>0</formula>
    </cfRule>
  </conditionalFormatting>
  <conditionalFormatting sqref="F1230:F1280">
    <cfRule type="cellIs" dxfId="278" priority="291" stopIfTrue="1" operator="lessThan">
      <formula>0</formula>
    </cfRule>
  </conditionalFormatting>
  <conditionalFormatting sqref="H1230">
    <cfRule type="cellIs" dxfId="277" priority="290" stopIfTrue="1" operator="lessThan">
      <formula>0</formula>
    </cfRule>
  </conditionalFormatting>
  <conditionalFormatting sqref="J1230">
    <cfRule type="cellIs" dxfId="276" priority="289" stopIfTrue="1" operator="lessThan">
      <formula>0</formula>
    </cfRule>
  </conditionalFormatting>
  <conditionalFormatting sqref="L1230">
    <cfRule type="cellIs" dxfId="275" priority="288" stopIfTrue="1" operator="lessThan">
      <formula>0</formula>
    </cfRule>
  </conditionalFormatting>
  <conditionalFormatting sqref="H1231:H1280">
    <cfRule type="cellIs" dxfId="274" priority="287" stopIfTrue="1" operator="lessThan">
      <formula>0</formula>
    </cfRule>
  </conditionalFormatting>
  <conditionalFormatting sqref="J1231:J1280">
    <cfRule type="cellIs" dxfId="273" priority="286" stopIfTrue="1" operator="lessThan">
      <formula>0</formula>
    </cfRule>
  </conditionalFormatting>
  <conditionalFormatting sqref="L1231:L1280">
    <cfRule type="cellIs" dxfId="272" priority="285" stopIfTrue="1" operator="lessThan">
      <formula>0</formula>
    </cfRule>
  </conditionalFormatting>
  <conditionalFormatting sqref="F1281:F1382">
    <cfRule type="cellIs" dxfId="271" priority="284" stopIfTrue="1" operator="lessThan">
      <formula>0</formula>
    </cfRule>
  </conditionalFormatting>
  <conditionalFormatting sqref="H1281">
    <cfRule type="cellIs" dxfId="270" priority="283" stopIfTrue="1" operator="lessThan">
      <formula>0</formula>
    </cfRule>
  </conditionalFormatting>
  <conditionalFormatting sqref="J1281">
    <cfRule type="cellIs" dxfId="269" priority="282" stopIfTrue="1" operator="lessThan">
      <formula>0</formula>
    </cfRule>
  </conditionalFormatting>
  <conditionalFormatting sqref="L1281">
    <cfRule type="cellIs" dxfId="268" priority="281" stopIfTrue="1" operator="lessThan">
      <formula>0</formula>
    </cfRule>
  </conditionalFormatting>
  <conditionalFormatting sqref="H1282:H1332">
    <cfRule type="cellIs" dxfId="267" priority="280" stopIfTrue="1" operator="lessThan">
      <formula>0</formula>
    </cfRule>
  </conditionalFormatting>
  <conditionalFormatting sqref="J1282:J1332">
    <cfRule type="cellIs" dxfId="266" priority="279" stopIfTrue="1" operator="lessThan">
      <formula>0</formula>
    </cfRule>
  </conditionalFormatting>
  <conditionalFormatting sqref="L1282:L1332">
    <cfRule type="cellIs" dxfId="265" priority="278" stopIfTrue="1" operator="lessThan">
      <formula>0</formula>
    </cfRule>
  </conditionalFormatting>
  <conditionalFormatting sqref="H1333:H1382">
    <cfRule type="cellIs" dxfId="264" priority="277" stopIfTrue="1" operator="lessThan">
      <formula>0</formula>
    </cfRule>
  </conditionalFormatting>
  <conditionalFormatting sqref="J1333:J1382">
    <cfRule type="cellIs" dxfId="263" priority="276" stopIfTrue="1" operator="lessThan">
      <formula>0</formula>
    </cfRule>
  </conditionalFormatting>
  <conditionalFormatting sqref="L1333:L1382">
    <cfRule type="cellIs" dxfId="262" priority="275" stopIfTrue="1" operator="lessThan">
      <formula>0</formula>
    </cfRule>
  </conditionalFormatting>
  <conditionalFormatting sqref="H1383 H2964 H1434 H1485 H1536 H1587 H1638 H1689 H1740 H1791 H1842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261" priority="274" stopIfTrue="1" operator="lessThan">
      <formula>0</formula>
    </cfRule>
  </conditionalFormatting>
  <conditionalFormatting sqref="H2709 H2760 H2811 H2862 H2913">
    <cfRule type="cellIs" dxfId="260" priority="273" stopIfTrue="1" operator="lessThan">
      <formula>0</formula>
    </cfRule>
  </conditionalFormatting>
  <conditionalFormatting sqref="J1383 J2964 J1434 J1485 J1536 J1587 J1638 J1689 J1740 J1791 J1842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259" priority="272" stopIfTrue="1" operator="lessThan">
      <formula>0</formula>
    </cfRule>
  </conditionalFormatting>
  <conditionalFormatting sqref="J2709 J2760 J2811 J2862 J2913">
    <cfRule type="cellIs" dxfId="258" priority="271" stopIfTrue="1" operator="lessThan">
      <formula>0</formula>
    </cfRule>
  </conditionalFormatting>
  <conditionalFormatting sqref="L1383 L2964 L1434 L1485 L1536 L1587 L1638 L1689 L1740 L1791 L1842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257" priority="270" stopIfTrue="1" operator="lessThan">
      <formula>0</formula>
    </cfRule>
  </conditionalFormatting>
  <conditionalFormatting sqref="L2709 L2760 L2811 L2862 L2913">
    <cfRule type="cellIs" dxfId="256" priority="269" stopIfTrue="1" operator="lessThan">
      <formula>0</formula>
    </cfRule>
  </conditionalFormatting>
  <conditionalFormatting sqref="F1435:F1484">
    <cfRule type="cellIs" dxfId="255" priority="264" stopIfTrue="1" operator="lessThan">
      <formula>0</formula>
    </cfRule>
  </conditionalFormatting>
  <conditionalFormatting sqref="H1435:H1484">
    <cfRule type="cellIs" dxfId="254" priority="263" stopIfTrue="1" operator="lessThan">
      <formula>0</formula>
    </cfRule>
  </conditionalFormatting>
  <conditionalFormatting sqref="J1435:J1484">
    <cfRule type="cellIs" dxfId="253" priority="262" stopIfTrue="1" operator="lessThan">
      <formula>0</formula>
    </cfRule>
  </conditionalFormatting>
  <conditionalFormatting sqref="L1435:L1484">
    <cfRule type="cellIs" dxfId="252" priority="261" stopIfTrue="1" operator="lessThan">
      <formula>0</formula>
    </cfRule>
  </conditionalFormatting>
  <conditionalFormatting sqref="F1486:F1535">
    <cfRule type="cellIs" dxfId="251" priority="260" stopIfTrue="1" operator="lessThan">
      <formula>0</formula>
    </cfRule>
  </conditionalFormatting>
  <conditionalFormatting sqref="H1486:H1535">
    <cfRule type="cellIs" dxfId="250" priority="259" stopIfTrue="1" operator="lessThan">
      <formula>0</formula>
    </cfRule>
  </conditionalFormatting>
  <conditionalFormatting sqref="J1486:J1535">
    <cfRule type="cellIs" dxfId="249" priority="258" stopIfTrue="1" operator="lessThan">
      <formula>0</formula>
    </cfRule>
  </conditionalFormatting>
  <conditionalFormatting sqref="L1486:L1535">
    <cfRule type="cellIs" dxfId="248" priority="257" stopIfTrue="1" operator="lessThan">
      <formula>0</formula>
    </cfRule>
  </conditionalFormatting>
  <conditionalFormatting sqref="F1537:F1586">
    <cfRule type="cellIs" dxfId="247" priority="256" stopIfTrue="1" operator="lessThan">
      <formula>0</formula>
    </cfRule>
  </conditionalFormatting>
  <conditionalFormatting sqref="H1537:H1586">
    <cfRule type="cellIs" dxfId="246" priority="255" stopIfTrue="1" operator="lessThan">
      <formula>0</formula>
    </cfRule>
  </conditionalFormatting>
  <conditionalFormatting sqref="J1537:J1586">
    <cfRule type="cellIs" dxfId="245" priority="254" stopIfTrue="1" operator="lessThan">
      <formula>0</formula>
    </cfRule>
  </conditionalFormatting>
  <conditionalFormatting sqref="L1537:L1586">
    <cfRule type="cellIs" dxfId="244" priority="253" stopIfTrue="1" operator="lessThan">
      <formula>0</formula>
    </cfRule>
  </conditionalFormatting>
  <conditionalFormatting sqref="F1588:F1637">
    <cfRule type="cellIs" dxfId="243" priority="252" stopIfTrue="1" operator="lessThan">
      <formula>0</formula>
    </cfRule>
  </conditionalFormatting>
  <conditionalFormatting sqref="H1588:H1637">
    <cfRule type="cellIs" dxfId="242" priority="251" stopIfTrue="1" operator="lessThan">
      <formula>0</formula>
    </cfRule>
  </conditionalFormatting>
  <conditionalFormatting sqref="J1588:J1637">
    <cfRule type="cellIs" dxfId="241" priority="250" stopIfTrue="1" operator="lessThan">
      <formula>0</formula>
    </cfRule>
  </conditionalFormatting>
  <conditionalFormatting sqref="L1588:L1637">
    <cfRule type="cellIs" dxfId="240" priority="249" stopIfTrue="1" operator="lessThan">
      <formula>0</formula>
    </cfRule>
  </conditionalFormatting>
  <conditionalFormatting sqref="F1639:F1688">
    <cfRule type="cellIs" dxfId="239" priority="248" stopIfTrue="1" operator="lessThan">
      <formula>0</formula>
    </cfRule>
  </conditionalFormatting>
  <conditionalFormatting sqref="H1639:H1688">
    <cfRule type="cellIs" dxfId="238" priority="247" stopIfTrue="1" operator="lessThan">
      <formula>0</formula>
    </cfRule>
  </conditionalFormatting>
  <conditionalFormatting sqref="J1639:J1688">
    <cfRule type="cellIs" dxfId="237" priority="246" stopIfTrue="1" operator="lessThan">
      <formula>0</formula>
    </cfRule>
  </conditionalFormatting>
  <conditionalFormatting sqref="L1639:L1688">
    <cfRule type="cellIs" dxfId="236" priority="245" stopIfTrue="1" operator="lessThan">
      <formula>0</formula>
    </cfRule>
  </conditionalFormatting>
  <conditionalFormatting sqref="F1690:F1739">
    <cfRule type="cellIs" dxfId="235" priority="244" stopIfTrue="1" operator="lessThan">
      <formula>0</formula>
    </cfRule>
  </conditionalFormatting>
  <conditionalFormatting sqref="H1690:H1739">
    <cfRule type="cellIs" dxfId="234" priority="243" stopIfTrue="1" operator="lessThan">
      <formula>0</formula>
    </cfRule>
  </conditionalFormatting>
  <conditionalFormatting sqref="J1690:J1739">
    <cfRule type="cellIs" dxfId="233" priority="242" stopIfTrue="1" operator="lessThan">
      <formula>0</formula>
    </cfRule>
  </conditionalFormatting>
  <conditionalFormatting sqref="L1690:L1739">
    <cfRule type="cellIs" dxfId="232" priority="241" stopIfTrue="1" operator="lessThan">
      <formula>0</formula>
    </cfRule>
  </conditionalFormatting>
  <conditionalFormatting sqref="F1741:F1790">
    <cfRule type="cellIs" dxfId="231" priority="240" stopIfTrue="1" operator="lessThan">
      <formula>0</formula>
    </cfRule>
  </conditionalFormatting>
  <conditionalFormatting sqref="H1741:H1790">
    <cfRule type="cellIs" dxfId="230" priority="239" stopIfTrue="1" operator="lessThan">
      <formula>0</formula>
    </cfRule>
  </conditionalFormatting>
  <conditionalFormatting sqref="J1741:J1790">
    <cfRule type="cellIs" dxfId="229" priority="238" stopIfTrue="1" operator="lessThan">
      <formula>0</formula>
    </cfRule>
  </conditionalFormatting>
  <conditionalFormatting sqref="L1741:L1790">
    <cfRule type="cellIs" dxfId="228" priority="237" stopIfTrue="1" operator="lessThan">
      <formula>0</formula>
    </cfRule>
  </conditionalFormatting>
  <conditionalFormatting sqref="F1792:F1841">
    <cfRule type="cellIs" dxfId="227" priority="236" stopIfTrue="1" operator="lessThan">
      <formula>0</formula>
    </cfRule>
  </conditionalFormatting>
  <conditionalFormatting sqref="H1792:H1841">
    <cfRule type="cellIs" dxfId="226" priority="235" stopIfTrue="1" operator="lessThan">
      <formula>0</formula>
    </cfRule>
  </conditionalFormatting>
  <conditionalFormatting sqref="J1792:J1841">
    <cfRule type="cellIs" dxfId="225" priority="234" stopIfTrue="1" operator="lessThan">
      <formula>0</formula>
    </cfRule>
  </conditionalFormatting>
  <conditionalFormatting sqref="L1792:L1841">
    <cfRule type="cellIs" dxfId="224" priority="233" stopIfTrue="1" operator="lessThan">
      <formula>0</formula>
    </cfRule>
  </conditionalFormatting>
  <conditionalFormatting sqref="F1843:F1892">
    <cfRule type="cellIs" dxfId="223" priority="232" stopIfTrue="1" operator="lessThan">
      <formula>0</formula>
    </cfRule>
  </conditionalFormatting>
  <conditionalFormatting sqref="H1843:H1892">
    <cfRule type="cellIs" dxfId="222" priority="231" stopIfTrue="1" operator="lessThan">
      <formula>0</formula>
    </cfRule>
  </conditionalFormatting>
  <conditionalFormatting sqref="J1843:J1892">
    <cfRule type="cellIs" dxfId="221" priority="230" stopIfTrue="1" operator="lessThan">
      <formula>0</formula>
    </cfRule>
  </conditionalFormatting>
  <conditionalFormatting sqref="L1843:L1892">
    <cfRule type="cellIs" dxfId="220" priority="229" stopIfTrue="1" operator="lessThan">
      <formula>0</formula>
    </cfRule>
  </conditionalFormatting>
  <conditionalFormatting sqref="F1945:F1994">
    <cfRule type="cellIs" dxfId="219" priority="224" stopIfTrue="1" operator="lessThan">
      <formula>0</formula>
    </cfRule>
  </conditionalFormatting>
  <conditionalFormatting sqref="H1945:H1994">
    <cfRule type="cellIs" dxfId="218" priority="220" stopIfTrue="1" operator="lessThan">
      <formula>0</formula>
    </cfRule>
  </conditionalFormatting>
  <conditionalFormatting sqref="J1945:J1994">
    <cfRule type="cellIs" dxfId="217" priority="219" stopIfTrue="1" operator="lessThan">
      <formula>0</formula>
    </cfRule>
  </conditionalFormatting>
  <conditionalFormatting sqref="L1945:L1994">
    <cfRule type="cellIs" dxfId="216" priority="218" stopIfTrue="1" operator="lessThan">
      <formula>0</formula>
    </cfRule>
  </conditionalFormatting>
  <conditionalFormatting sqref="F1996:F2045">
    <cfRule type="cellIs" dxfId="215" priority="217" stopIfTrue="1" operator="lessThan">
      <formula>0</formula>
    </cfRule>
  </conditionalFormatting>
  <conditionalFormatting sqref="H1996:H2045">
    <cfRule type="cellIs" dxfId="214" priority="216" stopIfTrue="1" operator="lessThan">
      <formula>0</formula>
    </cfRule>
  </conditionalFormatting>
  <conditionalFormatting sqref="J1996:J2045">
    <cfRule type="cellIs" dxfId="213" priority="215" stopIfTrue="1" operator="lessThan">
      <formula>0</formula>
    </cfRule>
  </conditionalFormatting>
  <conditionalFormatting sqref="L1996:L2045">
    <cfRule type="cellIs" dxfId="212" priority="214" stopIfTrue="1" operator="lessThan">
      <formula>0</formula>
    </cfRule>
  </conditionalFormatting>
  <conditionalFormatting sqref="F2047:F2096">
    <cfRule type="cellIs" dxfId="211" priority="213" stopIfTrue="1" operator="lessThan">
      <formula>0</formula>
    </cfRule>
  </conditionalFormatting>
  <conditionalFormatting sqref="H2047:H2096">
    <cfRule type="cellIs" dxfId="210" priority="212" stopIfTrue="1" operator="lessThan">
      <formula>0</formula>
    </cfRule>
  </conditionalFormatting>
  <conditionalFormatting sqref="J2047:J2096">
    <cfRule type="cellIs" dxfId="209" priority="211" stopIfTrue="1" operator="lessThan">
      <formula>0</formula>
    </cfRule>
  </conditionalFormatting>
  <conditionalFormatting sqref="L2047:L2096">
    <cfRule type="cellIs" dxfId="208" priority="210" stopIfTrue="1" operator="lessThan">
      <formula>0</formula>
    </cfRule>
  </conditionalFormatting>
  <conditionalFormatting sqref="F2098:F2147">
    <cfRule type="cellIs" dxfId="207" priority="209" stopIfTrue="1" operator="lessThan">
      <formula>0</formula>
    </cfRule>
  </conditionalFormatting>
  <conditionalFormatting sqref="H2098:H2147">
    <cfRule type="cellIs" dxfId="206" priority="208" stopIfTrue="1" operator="lessThan">
      <formula>0</formula>
    </cfRule>
  </conditionalFormatting>
  <conditionalFormatting sqref="J2098:J2147">
    <cfRule type="cellIs" dxfId="205" priority="207" stopIfTrue="1" operator="lessThan">
      <formula>0</formula>
    </cfRule>
  </conditionalFormatting>
  <conditionalFormatting sqref="L2098:L2147">
    <cfRule type="cellIs" dxfId="204" priority="206" stopIfTrue="1" operator="lessThan">
      <formula>0</formula>
    </cfRule>
  </conditionalFormatting>
  <conditionalFormatting sqref="F2149:F2198">
    <cfRule type="cellIs" dxfId="203" priority="205" stopIfTrue="1" operator="lessThan">
      <formula>0</formula>
    </cfRule>
  </conditionalFormatting>
  <conditionalFormatting sqref="H2149:H2198">
    <cfRule type="cellIs" dxfId="202" priority="204" stopIfTrue="1" operator="lessThan">
      <formula>0</formula>
    </cfRule>
  </conditionalFormatting>
  <conditionalFormatting sqref="J2149:J2198">
    <cfRule type="cellIs" dxfId="201" priority="203" stopIfTrue="1" operator="lessThan">
      <formula>0</formula>
    </cfRule>
  </conditionalFormatting>
  <conditionalFormatting sqref="L2149:L2198">
    <cfRule type="cellIs" dxfId="200" priority="202" stopIfTrue="1" operator="lessThan">
      <formula>0</formula>
    </cfRule>
  </conditionalFormatting>
  <conditionalFormatting sqref="F2200:F2249">
    <cfRule type="cellIs" dxfId="199" priority="201" stopIfTrue="1" operator="lessThan">
      <formula>0</formula>
    </cfRule>
  </conditionalFormatting>
  <conditionalFormatting sqref="H2200:H2249">
    <cfRule type="cellIs" dxfId="198" priority="200" stopIfTrue="1" operator="lessThan">
      <formula>0</formula>
    </cfRule>
  </conditionalFormatting>
  <conditionalFormatting sqref="J2200:J2249">
    <cfRule type="cellIs" dxfId="197" priority="199" stopIfTrue="1" operator="lessThan">
      <formula>0</formula>
    </cfRule>
  </conditionalFormatting>
  <conditionalFormatting sqref="L2200:L2249">
    <cfRule type="cellIs" dxfId="196" priority="198" stopIfTrue="1" operator="lessThan">
      <formula>0</formula>
    </cfRule>
  </conditionalFormatting>
  <conditionalFormatting sqref="F2251:F2300">
    <cfRule type="cellIs" dxfId="195" priority="197" stopIfTrue="1" operator="lessThan">
      <formula>0</formula>
    </cfRule>
  </conditionalFormatting>
  <conditionalFormatting sqref="H2251:H2300">
    <cfRule type="cellIs" dxfId="194" priority="196" stopIfTrue="1" operator="lessThan">
      <formula>0</formula>
    </cfRule>
  </conditionalFormatting>
  <conditionalFormatting sqref="J2251:J2300">
    <cfRule type="cellIs" dxfId="193" priority="195" stopIfTrue="1" operator="lessThan">
      <formula>0</formula>
    </cfRule>
  </conditionalFormatting>
  <conditionalFormatting sqref="L2251:L2300">
    <cfRule type="cellIs" dxfId="192" priority="194" stopIfTrue="1" operator="lessThan">
      <formula>0</formula>
    </cfRule>
  </conditionalFormatting>
  <conditionalFormatting sqref="F2302:F2351">
    <cfRule type="cellIs" dxfId="191" priority="193" stopIfTrue="1" operator="lessThan">
      <formula>0</formula>
    </cfRule>
  </conditionalFormatting>
  <conditionalFormatting sqref="H2302:H2351">
    <cfRule type="cellIs" dxfId="190" priority="192" stopIfTrue="1" operator="lessThan">
      <formula>0</formula>
    </cfRule>
  </conditionalFormatting>
  <conditionalFormatting sqref="J2302:J2351">
    <cfRule type="cellIs" dxfId="189" priority="191" stopIfTrue="1" operator="lessThan">
      <formula>0</formula>
    </cfRule>
  </conditionalFormatting>
  <conditionalFormatting sqref="L2302:L2351">
    <cfRule type="cellIs" dxfId="188" priority="190" stopIfTrue="1" operator="lessThan">
      <formula>0</formula>
    </cfRule>
  </conditionalFormatting>
  <conditionalFormatting sqref="F2353:F2402">
    <cfRule type="cellIs" dxfId="187" priority="189" stopIfTrue="1" operator="lessThan">
      <formula>0</formula>
    </cfRule>
  </conditionalFormatting>
  <conditionalFormatting sqref="H2353:H2402">
    <cfRule type="cellIs" dxfId="186" priority="188" stopIfTrue="1" operator="lessThan">
      <formula>0</formula>
    </cfRule>
  </conditionalFormatting>
  <conditionalFormatting sqref="J2353:J2402">
    <cfRule type="cellIs" dxfId="185" priority="187" stopIfTrue="1" operator="lessThan">
      <formula>0</formula>
    </cfRule>
  </conditionalFormatting>
  <conditionalFormatting sqref="L2353:L2402">
    <cfRule type="cellIs" dxfId="184" priority="186" stopIfTrue="1" operator="lessThan">
      <formula>0</formula>
    </cfRule>
  </conditionalFormatting>
  <conditionalFormatting sqref="F2404:F2453">
    <cfRule type="cellIs" dxfId="183" priority="185" stopIfTrue="1" operator="lessThan">
      <formula>0</formula>
    </cfRule>
  </conditionalFormatting>
  <conditionalFormatting sqref="H2404:H2453">
    <cfRule type="cellIs" dxfId="182" priority="184" stopIfTrue="1" operator="lessThan">
      <formula>0</formula>
    </cfRule>
  </conditionalFormatting>
  <conditionalFormatting sqref="J2404:J2453">
    <cfRule type="cellIs" dxfId="181" priority="182" stopIfTrue="1" operator="lessThan">
      <formula>0</formula>
    </cfRule>
  </conditionalFormatting>
  <conditionalFormatting sqref="L2404:L2453">
    <cfRule type="cellIs" dxfId="180" priority="181" stopIfTrue="1" operator="lessThan">
      <formula>0</formula>
    </cfRule>
  </conditionalFormatting>
  <conditionalFormatting sqref="F2455:F2504">
    <cfRule type="cellIs" dxfId="179" priority="180" stopIfTrue="1" operator="lessThan">
      <formula>0</formula>
    </cfRule>
  </conditionalFormatting>
  <conditionalFormatting sqref="H2455:H2504">
    <cfRule type="cellIs" dxfId="178" priority="179" stopIfTrue="1" operator="lessThan">
      <formula>0</formula>
    </cfRule>
  </conditionalFormatting>
  <conditionalFormatting sqref="J2455:J2504">
    <cfRule type="cellIs" dxfId="177" priority="178" stopIfTrue="1" operator="lessThan">
      <formula>0</formula>
    </cfRule>
  </conditionalFormatting>
  <conditionalFormatting sqref="L2455:L2504">
    <cfRule type="cellIs" dxfId="176" priority="177" stopIfTrue="1" operator="lessThan">
      <formula>0</formula>
    </cfRule>
  </conditionalFormatting>
  <conditionalFormatting sqref="F2506:F2555">
    <cfRule type="cellIs" dxfId="175" priority="176" stopIfTrue="1" operator="lessThan">
      <formula>0</formula>
    </cfRule>
  </conditionalFormatting>
  <conditionalFormatting sqref="H2506:H2555">
    <cfRule type="cellIs" dxfId="174" priority="175" stopIfTrue="1" operator="lessThan">
      <formula>0</formula>
    </cfRule>
  </conditionalFormatting>
  <conditionalFormatting sqref="J2506:J2555">
    <cfRule type="cellIs" dxfId="173" priority="174" stopIfTrue="1" operator="lessThan">
      <formula>0</formula>
    </cfRule>
  </conditionalFormatting>
  <conditionalFormatting sqref="L2506:L2555">
    <cfRule type="cellIs" dxfId="172" priority="173" stopIfTrue="1" operator="lessThan">
      <formula>0</formula>
    </cfRule>
  </conditionalFormatting>
  <conditionalFormatting sqref="F2557:F2606">
    <cfRule type="cellIs" dxfId="171" priority="172" stopIfTrue="1" operator="lessThan">
      <formula>0</formula>
    </cfRule>
  </conditionalFormatting>
  <conditionalFormatting sqref="H2557:H2606">
    <cfRule type="cellIs" dxfId="170" priority="171" stopIfTrue="1" operator="lessThan">
      <formula>0</formula>
    </cfRule>
  </conditionalFormatting>
  <conditionalFormatting sqref="J2557:J2606">
    <cfRule type="cellIs" dxfId="169" priority="170" stopIfTrue="1" operator="lessThan">
      <formula>0</formula>
    </cfRule>
  </conditionalFormatting>
  <conditionalFormatting sqref="L2557:L2606">
    <cfRule type="cellIs" dxfId="168" priority="169" stopIfTrue="1" operator="lessThan">
      <formula>0</formula>
    </cfRule>
  </conditionalFormatting>
  <conditionalFormatting sqref="F2608:F2657">
    <cfRule type="cellIs" dxfId="167" priority="168" stopIfTrue="1" operator="lessThan">
      <formula>0</formula>
    </cfRule>
  </conditionalFormatting>
  <conditionalFormatting sqref="H2608:H2657">
    <cfRule type="cellIs" dxfId="166" priority="167" stopIfTrue="1" operator="lessThan">
      <formula>0</formula>
    </cfRule>
  </conditionalFormatting>
  <conditionalFormatting sqref="J2608:J2657">
    <cfRule type="cellIs" dxfId="165" priority="166" stopIfTrue="1" operator="lessThan">
      <formula>0</formula>
    </cfRule>
  </conditionalFormatting>
  <conditionalFormatting sqref="L2608:L2657">
    <cfRule type="cellIs" dxfId="164" priority="165" stopIfTrue="1" operator="lessThan">
      <formula>0</formula>
    </cfRule>
  </conditionalFormatting>
  <conditionalFormatting sqref="F2659:F2708">
    <cfRule type="cellIs" dxfId="163" priority="164" stopIfTrue="1" operator="lessThan">
      <formula>0</formula>
    </cfRule>
  </conditionalFormatting>
  <conditionalFormatting sqref="H2659:H2708">
    <cfRule type="cellIs" dxfId="162" priority="163" stopIfTrue="1" operator="lessThan">
      <formula>0</formula>
    </cfRule>
  </conditionalFormatting>
  <conditionalFormatting sqref="J2659:J2708">
    <cfRule type="cellIs" dxfId="161" priority="162" stopIfTrue="1" operator="lessThan">
      <formula>0</formula>
    </cfRule>
  </conditionalFormatting>
  <conditionalFormatting sqref="L2659:L2708">
    <cfRule type="cellIs" dxfId="160" priority="161" stopIfTrue="1" operator="lessThan">
      <formula>0</formula>
    </cfRule>
  </conditionalFormatting>
  <conditionalFormatting sqref="F2710:F2759">
    <cfRule type="cellIs" dxfId="159" priority="160" stopIfTrue="1" operator="lessThan">
      <formula>0</formula>
    </cfRule>
  </conditionalFormatting>
  <conditionalFormatting sqref="H2710:H2759">
    <cfRule type="cellIs" dxfId="158" priority="159" stopIfTrue="1" operator="lessThan">
      <formula>0</formula>
    </cfRule>
  </conditionalFormatting>
  <conditionalFormatting sqref="J2710:J2759">
    <cfRule type="cellIs" dxfId="157" priority="158" stopIfTrue="1" operator="lessThan">
      <formula>0</formula>
    </cfRule>
  </conditionalFormatting>
  <conditionalFormatting sqref="L2710:L2759">
    <cfRule type="cellIs" dxfId="156" priority="157" stopIfTrue="1" operator="lessThan">
      <formula>0</formula>
    </cfRule>
  </conditionalFormatting>
  <conditionalFormatting sqref="F2761:F2810">
    <cfRule type="cellIs" dxfId="155" priority="156" stopIfTrue="1" operator="lessThan">
      <formula>0</formula>
    </cfRule>
  </conditionalFormatting>
  <conditionalFormatting sqref="H2761:H2810">
    <cfRule type="cellIs" dxfId="154" priority="155" stopIfTrue="1" operator="lessThan">
      <formula>0</formula>
    </cfRule>
  </conditionalFormatting>
  <conditionalFormatting sqref="J2761:J2810">
    <cfRule type="cellIs" dxfId="153" priority="154" stopIfTrue="1" operator="lessThan">
      <formula>0</formula>
    </cfRule>
  </conditionalFormatting>
  <conditionalFormatting sqref="L2761:L2810">
    <cfRule type="cellIs" dxfId="152" priority="153" stopIfTrue="1" operator="lessThan">
      <formula>0</formula>
    </cfRule>
  </conditionalFormatting>
  <conditionalFormatting sqref="F2812:F2861">
    <cfRule type="cellIs" dxfId="151" priority="152" stopIfTrue="1" operator="lessThan">
      <formula>0</formula>
    </cfRule>
  </conditionalFormatting>
  <conditionalFormatting sqref="H2812:H2861">
    <cfRule type="cellIs" dxfId="150" priority="151" stopIfTrue="1" operator="lessThan">
      <formula>0</formula>
    </cfRule>
  </conditionalFormatting>
  <conditionalFormatting sqref="J2812:J2861">
    <cfRule type="cellIs" dxfId="149" priority="150" stopIfTrue="1" operator="lessThan">
      <formula>0</formula>
    </cfRule>
  </conditionalFormatting>
  <conditionalFormatting sqref="L2812:L2861">
    <cfRule type="cellIs" dxfId="148" priority="149" stopIfTrue="1" operator="lessThan">
      <formula>0</formula>
    </cfRule>
  </conditionalFormatting>
  <conditionalFormatting sqref="F2863:F2912">
    <cfRule type="cellIs" dxfId="147" priority="148" stopIfTrue="1" operator="lessThan">
      <formula>0</formula>
    </cfRule>
  </conditionalFormatting>
  <conditionalFormatting sqref="H2863:H2912">
    <cfRule type="cellIs" dxfId="146" priority="147" stopIfTrue="1" operator="lessThan">
      <formula>0</formula>
    </cfRule>
  </conditionalFormatting>
  <conditionalFormatting sqref="J2863:J2912">
    <cfRule type="cellIs" dxfId="145" priority="146" stopIfTrue="1" operator="lessThan">
      <formula>0</formula>
    </cfRule>
  </conditionalFormatting>
  <conditionalFormatting sqref="L2863:L2912">
    <cfRule type="cellIs" dxfId="144" priority="145" stopIfTrue="1" operator="lessThan">
      <formula>0</formula>
    </cfRule>
  </conditionalFormatting>
  <conditionalFormatting sqref="F2914:F2963">
    <cfRule type="cellIs" dxfId="143" priority="144" stopIfTrue="1" operator="lessThan">
      <formula>0</formula>
    </cfRule>
  </conditionalFormatting>
  <conditionalFormatting sqref="H2914:H2963">
    <cfRule type="cellIs" dxfId="142" priority="143" stopIfTrue="1" operator="lessThan">
      <formula>0</formula>
    </cfRule>
  </conditionalFormatting>
  <conditionalFormatting sqref="J2914:J2963">
    <cfRule type="cellIs" dxfId="141" priority="142" stopIfTrue="1" operator="lessThan">
      <formula>0</formula>
    </cfRule>
  </conditionalFormatting>
  <conditionalFormatting sqref="L2914:L2963">
    <cfRule type="cellIs" dxfId="140" priority="141" stopIfTrue="1" operator="lessThan">
      <formula>0</formula>
    </cfRule>
  </conditionalFormatting>
  <conditionalFormatting sqref="F2965:F3014">
    <cfRule type="cellIs" dxfId="139" priority="140" stopIfTrue="1" operator="lessThan">
      <formula>0</formula>
    </cfRule>
  </conditionalFormatting>
  <conditionalFormatting sqref="H2965:H3014">
    <cfRule type="cellIs" dxfId="138" priority="139" stopIfTrue="1" operator="lessThan">
      <formula>0</formula>
    </cfRule>
  </conditionalFormatting>
  <conditionalFormatting sqref="J2965:J3014">
    <cfRule type="cellIs" dxfId="137" priority="138" stopIfTrue="1" operator="lessThan">
      <formula>0</formula>
    </cfRule>
  </conditionalFormatting>
  <conditionalFormatting sqref="L2965:L3014">
    <cfRule type="cellIs" dxfId="136" priority="137" stopIfTrue="1" operator="lessThan">
      <formula>0</formula>
    </cfRule>
  </conditionalFormatting>
  <conditionalFormatting sqref="F3016:F3065">
    <cfRule type="cellIs" dxfId="135" priority="136" stopIfTrue="1" operator="lessThan">
      <formula>0</formula>
    </cfRule>
  </conditionalFormatting>
  <conditionalFormatting sqref="H3016:H3065">
    <cfRule type="cellIs" dxfId="134" priority="135" stopIfTrue="1" operator="lessThan">
      <formula>0</formula>
    </cfRule>
  </conditionalFormatting>
  <conditionalFormatting sqref="J3016:J3065">
    <cfRule type="cellIs" dxfId="133" priority="134" stopIfTrue="1" operator="lessThan">
      <formula>0</formula>
    </cfRule>
  </conditionalFormatting>
  <conditionalFormatting sqref="L3016:L3065">
    <cfRule type="cellIs" dxfId="132" priority="133" stopIfTrue="1" operator="lessThan">
      <formula>0</formula>
    </cfRule>
  </conditionalFormatting>
  <conditionalFormatting sqref="F3067:F3116">
    <cfRule type="cellIs" dxfId="131" priority="132" stopIfTrue="1" operator="lessThan">
      <formula>0</formula>
    </cfRule>
  </conditionalFormatting>
  <conditionalFormatting sqref="H3067:H3116">
    <cfRule type="cellIs" dxfId="130" priority="131" stopIfTrue="1" operator="lessThan">
      <formula>0</formula>
    </cfRule>
  </conditionalFormatting>
  <conditionalFormatting sqref="J3067:J3116">
    <cfRule type="cellIs" dxfId="129" priority="130" stopIfTrue="1" operator="lessThan">
      <formula>0</formula>
    </cfRule>
  </conditionalFormatting>
  <conditionalFormatting sqref="L3067:L3116">
    <cfRule type="cellIs" dxfId="128" priority="129" stopIfTrue="1" operator="lessThan">
      <formula>0</formula>
    </cfRule>
  </conditionalFormatting>
  <conditionalFormatting sqref="F3118:F3167">
    <cfRule type="cellIs" dxfId="127" priority="128" stopIfTrue="1" operator="lessThan">
      <formula>0</formula>
    </cfRule>
  </conditionalFormatting>
  <conditionalFormatting sqref="H3118:H3167">
    <cfRule type="cellIs" dxfId="126" priority="127" stopIfTrue="1" operator="lessThan">
      <formula>0</formula>
    </cfRule>
  </conditionalFormatting>
  <conditionalFormatting sqref="J3118:J3167">
    <cfRule type="cellIs" dxfId="125" priority="126" stopIfTrue="1" operator="lessThan">
      <formula>0</formula>
    </cfRule>
  </conditionalFormatting>
  <conditionalFormatting sqref="L3118:L3167">
    <cfRule type="cellIs" dxfId="124" priority="125" stopIfTrue="1" operator="lessThan">
      <formula>0</formula>
    </cfRule>
  </conditionalFormatting>
  <conditionalFormatting sqref="F3169:F3218">
    <cfRule type="cellIs" dxfId="123" priority="124" stopIfTrue="1" operator="lessThan">
      <formula>0</formula>
    </cfRule>
  </conditionalFormatting>
  <conditionalFormatting sqref="H3169:H3218">
    <cfRule type="cellIs" dxfId="122" priority="123" stopIfTrue="1" operator="lessThan">
      <formula>0</formula>
    </cfRule>
  </conditionalFormatting>
  <conditionalFormatting sqref="J3169:J3218">
    <cfRule type="cellIs" dxfId="121" priority="122" stopIfTrue="1" operator="lessThan">
      <formula>0</formula>
    </cfRule>
  </conditionalFormatting>
  <conditionalFormatting sqref="L3169:L3218">
    <cfRule type="cellIs" dxfId="120" priority="121" stopIfTrue="1" operator="lessThan">
      <formula>0</formula>
    </cfRule>
  </conditionalFormatting>
  <conditionalFormatting sqref="F3220:F3269">
    <cfRule type="cellIs" dxfId="119" priority="120" stopIfTrue="1" operator="lessThan">
      <formula>0</formula>
    </cfRule>
  </conditionalFormatting>
  <conditionalFormatting sqref="H3220:H3269">
    <cfRule type="cellIs" dxfId="118" priority="119" stopIfTrue="1" operator="lessThan">
      <formula>0</formula>
    </cfRule>
  </conditionalFormatting>
  <conditionalFormatting sqref="J3220:J3269">
    <cfRule type="cellIs" dxfId="117" priority="118" stopIfTrue="1" operator="lessThan">
      <formula>0</formula>
    </cfRule>
  </conditionalFormatting>
  <conditionalFormatting sqref="L3220:L3269">
    <cfRule type="cellIs" dxfId="116" priority="117" stopIfTrue="1" operator="lessThan">
      <formula>0</formula>
    </cfRule>
  </conditionalFormatting>
  <conditionalFormatting sqref="F3271:F3320">
    <cfRule type="cellIs" dxfId="115" priority="116" stopIfTrue="1" operator="lessThan">
      <formula>0</formula>
    </cfRule>
  </conditionalFormatting>
  <conditionalFormatting sqref="H3271:H3320">
    <cfRule type="cellIs" dxfId="114" priority="115" stopIfTrue="1" operator="lessThan">
      <formula>0</formula>
    </cfRule>
  </conditionalFormatting>
  <conditionalFormatting sqref="J3271:J3320">
    <cfRule type="cellIs" dxfId="113" priority="114" stopIfTrue="1" operator="lessThan">
      <formula>0</formula>
    </cfRule>
  </conditionalFormatting>
  <conditionalFormatting sqref="L3271:L3320">
    <cfRule type="cellIs" dxfId="112" priority="113" stopIfTrue="1" operator="lessThan">
      <formula>0</formula>
    </cfRule>
  </conditionalFormatting>
  <conditionalFormatting sqref="F3322:F3371">
    <cfRule type="cellIs" dxfId="111" priority="112" stopIfTrue="1" operator="lessThan">
      <formula>0</formula>
    </cfRule>
  </conditionalFormatting>
  <conditionalFormatting sqref="H3322:H3371">
    <cfRule type="cellIs" dxfId="110" priority="111" stopIfTrue="1" operator="lessThan">
      <formula>0</formula>
    </cfRule>
  </conditionalFormatting>
  <conditionalFormatting sqref="J3322:J3371">
    <cfRule type="cellIs" dxfId="109" priority="110" stopIfTrue="1" operator="lessThan">
      <formula>0</formula>
    </cfRule>
  </conditionalFormatting>
  <conditionalFormatting sqref="L3322:L3371">
    <cfRule type="cellIs" dxfId="108" priority="109" stopIfTrue="1" operator="lessThan">
      <formula>0</formula>
    </cfRule>
  </conditionalFormatting>
  <conditionalFormatting sqref="F3373:F3422">
    <cfRule type="cellIs" dxfId="107" priority="108" stopIfTrue="1" operator="lessThan">
      <formula>0</formula>
    </cfRule>
  </conditionalFormatting>
  <conditionalFormatting sqref="H3373:H3422">
    <cfRule type="cellIs" dxfId="106" priority="107" stopIfTrue="1" operator="lessThan">
      <formula>0</formula>
    </cfRule>
  </conditionalFormatting>
  <conditionalFormatting sqref="J3373:J3422">
    <cfRule type="cellIs" dxfId="105" priority="106" stopIfTrue="1" operator="lessThan">
      <formula>0</formula>
    </cfRule>
  </conditionalFormatting>
  <conditionalFormatting sqref="L3373:L3422">
    <cfRule type="cellIs" dxfId="104" priority="105" stopIfTrue="1" operator="lessThan">
      <formula>0</formula>
    </cfRule>
  </conditionalFormatting>
  <conditionalFormatting sqref="F3424:F3473">
    <cfRule type="cellIs" dxfId="103" priority="104" stopIfTrue="1" operator="lessThan">
      <formula>0</formula>
    </cfRule>
  </conditionalFormatting>
  <conditionalFormatting sqref="H3424:H3473">
    <cfRule type="cellIs" dxfId="102" priority="103" stopIfTrue="1" operator="lessThan">
      <formula>0</formula>
    </cfRule>
  </conditionalFormatting>
  <conditionalFormatting sqref="J3424:J3473">
    <cfRule type="cellIs" dxfId="101" priority="102" stopIfTrue="1" operator="lessThan">
      <formula>0</formula>
    </cfRule>
  </conditionalFormatting>
  <conditionalFormatting sqref="L3424:L3473">
    <cfRule type="cellIs" dxfId="100" priority="101" stopIfTrue="1" operator="lessThan">
      <formula>0</formula>
    </cfRule>
  </conditionalFormatting>
  <conditionalFormatting sqref="F3475:F3524">
    <cfRule type="cellIs" dxfId="99" priority="100" stopIfTrue="1" operator="lessThan">
      <formula>0</formula>
    </cfRule>
  </conditionalFormatting>
  <conditionalFormatting sqref="H3475:H3524">
    <cfRule type="cellIs" dxfId="98" priority="99" stopIfTrue="1" operator="lessThan">
      <formula>0</formula>
    </cfRule>
  </conditionalFormatting>
  <conditionalFormatting sqref="J3475:J3524">
    <cfRule type="cellIs" dxfId="97" priority="98" stopIfTrue="1" operator="lessThan">
      <formula>0</formula>
    </cfRule>
  </conditionalFormatting>
  <conditionalFormatting sqref="L3475:L3524">
    <cfRule type="cellIs" dxfId="96" priority="97" stopIfTrue="1" operator="lessThan">
      <formula>0</formula>
    </cfRule>
  </conditionalFormatting>
  <conditionalFormatting sqref="F3526:F3575">
    <cfRule type="cellIs" dxfId="95" priority="96" stopIfTrue="1" operator="lessThan">
      <formula>0</formula>
    </cfRule>
  </conditionalFormatting>
  <conditionalFormatting sqref="H3526:H3575">
    <cfRule type="cellIs" dxfId="94" priority="95" stopIfTrue="1" operator="lessThan">
      <formula>0</formula>
    </cfRule>
  </conditionalFormatting>
  <conditionalFormatting sqref="J3526:J3575">
    <cfRule type="cellIs" dxfId="93" priority="94" stopIfTrue="1" operator="lessThan">
      <formula>0</formula>
    </cfRule>
  </conditionalFormatting>
  <conditionalFormatting sqref="L3526:L3575">
    <cfRule type="cellIs" dxfId="92" priority="93" stopIfTrue="1" operator="lessThan">
      <formula>0</formula>
    </cfRule>
  </conditionalFormatting>
  <conditionalFormatting sqref="F3577:F3626">
    <cfRule type="cellIs" dxfId="91" priority="92" stopIfTrue="1" operator="lessThan">
      <formula>0</formula>
    </cfRule>
  </conditionalFormatting>
  <conditionalFormatting sqref="H3577:H3626">
    <cfRule type="cellIs" dxfId="90" priority="91" stopIfTrue="1" operator="lessThan">
      <formula>0</formula>
    </cfRule>
  </conditionalFormatting>
  <conditionalFormatting sqref="J3577:J3626">
    <cfRule type="cellIs" dxfId="89" priority="90" stopIfTrue="1" operator="lessThan">
      <formula>0</formula>
    </cfRule>
  </conditionalFormatting>
  <conditionalFormatting sqref="L3577:L3626">
    <cfRule type="cellIs" dxfId="88" priority="89" stopIfTrue="1" operator="lessThan">
      <formula>0</formula>
    </cfRule>
  </conditionalFormatting>
  <conditionalFormatting sqref="F3628:F3677">
    <cfRule type="cellIs" dxfId="87" priority="88" stopIfTrue="1" operator="lessThan">
      <formula>0</formula>
    </cfRule>
  </conditionalFormatting>
  <conditionalFormatting sqref="H3628:H3677">
    <cfRule type="cellIs" dxfId="86" priority="87" stopIfTrue="1" operator="lessThan">
      <formula>0</formula>
    </cfRule>
  </conditionalFormatting>
  <conditionalFormatting sqref="J3628:J3677">
    <cfRule type="cellIs" dxfId="85" priority="86" stopIfTrue="1" operator="lessThan">
      <formula>0</formula>
    </cfRule>
  </conditionalFormatting>
  <conditionalFormatting sqref="L3628:L3677">
    <cfRule type="cellIs" dxfId="84" priority="85" stopIfTrue="1" operator="lessThan">
      <formula>0</formula>
    </cfRule>
  </conditionalFormatting>
  <conditionalFormatting sqref="F3679:F3728">
    <cfRule type="cellIs" dxfId="83" priority="84" stopIfTrue="1" operator="lessThan">
      <formula>0</formula>
    </cfRule>
  </conditionalFormatting>
  <conditionalFormatting sqref="H3679:H3728">
    <cfRule type="cellIs" dxfId="82" priority="83" stopIfTrue="1" operator="lessThan">
      <formula>0</formula>
    </cfRule>
  </conditionalFormatting>
  <conditionalFormatting sqref="J3679:J3728">
    <cfRule type="cellIs" dxfId="81" priority="82" stopIfTrue="1" operator="lessThan">
      <formula>0</formula>
    </cfRule>
  </conditionalFormatting>
  <conditionalFormatting sqref="L3679:L3728">
    <cfRule type="cellIs" dxfId="80" priority="81" stopIfTrue="1" operator="lessThan">
      <formula>0</formula>
    </cfRule>
  </conditionalFormatting>
  <conditionalFormatting sqref="F3730:F3779">
    <cfRule type="cellIs" dxfId="79" priority="80" stopIfTrue="1" operator="lessThan">
      <formula>0</formula>
    </cfRule>
  </conditionalFormatting>
  <conditionalFormatting sqref="H3730:H3779">
    <cfRule type="cellIs" dxfId="78" priority="79" stopIfTrue="1" operator="lessThan">
      <formula>0</formula>
    </cfRule>
  </conditionalFormatting>
  <conditionalFormatting sqref="J3730:J3779">
    <cfRule type="cellIs" dxfId="77" priority="78" stopIfTrue="1" operator="lessThan">
      <formula>0</formula>
    </cfRule>
  </conditionalFormatting>
  <conditionalFormatting sqref="L3730:L3779">
    <cfRule type="cellIs" dxfId="76" priority="77" stopIfTrue="1" operator="lessThan">
      <formula>0</formula>
    </cfRule>
  </conditionalFormatting>
  <conditionalFormatting sqref="F3781:F3830">
    <cfRule type="cellIs" dxfId="75" priority="76" stopIfTrue="1" operator="lessThan">
      <formula>0</formula>
    </cfRule>
  </conditionalFormatting>
  <conditionalFormatting sqref="H3781:H3830">
    <cfRule type="cellIs" dxfId="74" priority="75" stopIfTrue="1" operator="lessThan">
      <formula>0</formula>
    </cfRule>
  </conditionalFormatting>
  <conditionalFormatting sqref="J3781:J3830">
    <cfRule type="cellIs" dxfId="73" priority="74" stopIfTrue="1" operator="lessThan">
      <formula>0</formula>
    </cfRule>
  </conditionalFormatting>
  <conditionalFormatting sqref="L3781:L3830">
    <cfRule type="cellIs" dxfId="72" priority="73" stopIfTrue="1" operator="lessThan">
      <formula>0</formula>
    </cfRule>
  </conditionalFormatting>
  <conditionalFormatting sqref="F3832:F3881">
    <cfRule type="cellIs" dxfId="71" priority="72" stopIfTrue="1" operator="lessThan">
      <formula>0</formula>
    </cfRule>
  </conditionalFormatting>
  <conditionalFormatting sqref="H3832:H3881">
    <cfRule type="cellIs" dxfId="70" priority="71" stopIfTrue="1" operator="lessThan">
      <formula>0</formula>
    </cfRule>
  </conditionalFormatting>
  <conditionalFormatting sqref="J3832:J3881">
    <cfRule type="cellIs" dxfId="69" priority="70" stopIfTrue="1" operator="lessThan">
      <formula>0</formula>
    </cfRule>
  </conditionalFormatting>
  <conditionalFormatting sqref="L3832:L3881">
    <cfRule type="cellIs" dxfId="68" priority="69" stopIfTrue="1" operator="lessThan">
      <formula>0</formula>
    </cfRule>
  </conditionalFormatting>
  <conditionalFormatting sqref="F3883:F3932">
    <cfRule type="cellIs" dxfId="67" priority="68" stopIfTrue="1" operator="lessThan">
      <formula>0</formula>
    </cfRule>
  </conditionalFormatting>
  <conditionalFormatting sqref="H3883:H3932">
    <cfRule type="cellIs" dxfId="66" priority="67" stopIfTrue="1" operator="lessThan">
      <formula>0</formula>
    </cfRule>
  </conditionalFormatting>
  <conditionalFormatting sqref="J3883:J3932">
    <cfRule type="cellIs" dxfId="65" priority="66" stopIfTrue="1" operator="lessThan">
      <formula>0</formula>
    </cfRule>
  </conditionalFormatting>
  <conditionalFormatting sqref="L3883:L3932">
    <cfRule type="cellIs" dxfId="64" priority="65" stopIfTrue="1" operator="lessThan">
      <formula>0</formula>
    </cfRule>
  </conditionalFormatting>
  <conditionalFormatting sqref="F3934:F3983">
    <cfRule type="cellIs" dxfId="63" priority="64" stopIfTrue="1" operator="lessThan">
      <formula>0</formula>
    </cfRule>
  </conditionalFormatting>
  <conditionalFormatting sqref="H3934:H3983">
    <cfRule type="cellIs" dxfId="62" priority="63" stopIfTrue="1" operator="lessThan">
      <formula>0</formula>
    </cfRule>
  </conditionalFormatting>
  <conditionalFormatting sqref="J3934:J3983">
    <cfRule type="cellIs" dxfId="61" priority="62" stopIfTrue="1" operator="lessThan">
      <formula>0</formula>
    </cfRule>
  </conditionalFormatting>
  <conditionalFormatting sqref="L3934:L3983">
    <cfRule type="cellIs" dxfId="60" priority="61" stopIfTrue="1" operator="lessThan">
      <formula>0</formula>
    </cfRule>
  </conditionalFormatting>
  <conditionalFormatting sqref="F3985:F4034">
    <cfRule type="cellIs" dxfId="59" priority="60" stopIfTrue="1" operator="lessThan">
      <formula>0</formula>
    </cfRule>
  </conditionalFormatting>
  <conditionalFormatting sqref="H3985:H4034">
    <cfRule type="cellIs" dxfId="58" priority="59" stopIfTrue="1" operator="lessThan">
      <formula>0</formula>
    </cfRule>
  </conditionalFormatting>
  <conditionalFormatting sqref="J3985:J4034">
    <cfRule type="cellIs" dxfId="57" priority="58" stopIfTrue="1" operator="lessThan">
      <formula>0</formula>
    </cfRule>
  </conditionalFormatting>
  <conditionalFormatting sqref="L3985:L4034">
    <cfRule type="cellIs" dxfId="56" priority="57" stopIfTrue="1" operator="lessThan">
      <formula>0</formula>
    </cfRule>
  </conditionalFormatting>
  <conditionalFormatting sqref="F4036:F4085">
    <cfRule type="cellIs" dxfId="55" priority="56" stopIfTrue="1" operator="lessThan">
      <formula>0</formula>
    </cfRule>
  </conditionalFormatting>
  <conditionalFormatting sqref="H4036:H4085">
    <cfRule type="cellIs" dxfId="54" priority="55" stopIfTrue="1" operator="lessThan">
      <formula>0</formula>
    </cfRule>
  </conditionalFormatting>
  <conditionalFormatting sqref="J4036:J4085">
    <cfRule type="cellIs" dxfId="53" priority="54" stopIfTrue="1" operator="lessThan">
      <formula>0</formula>
    </cfRule>
  </conditionalFormatting>
  <conditionalFormatting sqref="L4036:L4085">
    <cfRule type="cellIs" dxfId="52" priority="53" stopIfTrue="1" operator="lessThan">
      <formula>0</formula>
    </cfRule>
  </conditionalFormatting>
  <conditionalFormatting sqref="F4087:F4136">
    <cfRule type="cellIs" dxfId="51" priority="52" stopIfTrue="1" operator="lessThan">
      <formula>0</formula>
    </cfRule>
  </conditionalFormatting>
  <conditionalFormatting sqref="H4087:H4136">
    <cfRule type="cellIs" dxfId="50" priority="51" stopIfTrue="1" operator="lessThan">
      <formula>0</formula>
    </cfRule>
  </conditionalFormatting>
  <conditionalFormatting sqref="J4087:J4136">
    <cfRule type="cellIs" dxfId="49" priority="50" stopIfTrue="1" operator="lessThan">
      <formula>0</formula>
    </cfRule>
  </conditionalFormatting>
  <conditionalFormatting sqref="L4087:L4136">
    <cfRule type="cellIs" dxfId="48" priority="49" stopIfTrue="1" operator="lessThan">
      <formula>0</formula>
    </cfRule>
  </conditionalFormatting>
  <conditionalFormatting sqref="F4138:F4187">
    <cfRule type="cellIs" dxfId="47" priority="48" stopIfTrue="1" operator="lessThan">
      <formula>0</formula>
    </cfRule>
  </conditionalFormatting>
  <conditionalFormatting sqref="H4138:H4187">
    <cfRule type="cellIs" dxfId="46" priority="47" stopIfTrue="1" operator="lessThan">
      <formula>0</formula>
    </cfRule>
  </conditionalFormatting>
  <conditionalFormatting sqref="J4138:J4187">
    <cfRule type="cellIs" dxfId="45" priority="46" stopIfTrue="1" operator="lessThan">
      <formula>0</formula>
    </cfRule>
  </conditionalFormatting>
  <conditionalFormatting sqref="L4138:L4187">
    <cfRule type="cellIs" dxfId="44" priority="45" stopIfTrue="1" operator="lessThan">
      <formula>0</formula>
    </cfRule>
  </conditionalFormatting>
  <conditionalFormatting sqref="F4189:F4238">
    <cfRule type="cellIs" dxfId="43" priority="44" stopIfTrue="1" operator="lessThan">
      <formula>0</formula>
    </cfRule>
  </conditionalFormatting>
  <conditionalFormatting sqref="H4189:H4238">
    <cfRule type="cellIs" dxfId="42" priority="43" stopIfTrue="1" operator="lessThan">
      <formula>0</formula>
    </cfRule>
  </conditionalFormatting>
  <conditionalFormatting sqref="J4189:J4238">
    <cfRule type="cellIs" dxfId="41" priority="42" stopIfTrue="1" operator="lessThan">
      <formula>0</formula>
    </cfRule>
  </conditionalFormatting>
  <conditionalFormatting sqref="L4189:L4238">
    <cfRule type="cellIs" dxfId="40" priority="41" stopIfTrue="1" operator="lessThan">
      <formula>0</formula>
    </cfRule>
  </conditionalFormatting>
  <conditionalFormatting sqref="F4240:F4289">
    <cfRule type="cellIs" dxfId="39" priority="40" stopIfTrue="1" operator="lessThan">
      <formula>0</formula>
    </cfRule>
  </conditionalFormatting>
  <conditionalFormatting sqref="H4240:H4289">
    <cfRule type="cellIs" dxfId="38" priority="39" stopIfTrue="1" operator="lessThan">
      <formula>0</formula>
    </cfRule>
  </conditionalFormatting>
  <conditionalFormatting sqref="J4240:J4289">
    <cfRule type="cellIs" dxfId="37" priority="38" stopIfTrue="1" operator="lessThan">
      <formula>0</formula>
    </cfRule>
  </conditionalFormatting>
  <conditionalFormatting sqref="L4240:L4289">
    <cfRule type="cellIs" dxfId="36" priority="37" stopIfTrue="1" operator="lessThan">
      <formula>0</formula>
    </cfRule>
  </conditionalFormatting>
  <conditionalFormatting sqref="F4291:F4340">
    <cfRule type="cellIs" dxfId="35" priority="36" stopIfTrue="1" operator="lessThan">
      <formula>0</formula>
    </cfRule>
  </conditionalFormatting>
  <conditionalFormatting sqref="H4291:H4340">
    <cfRule type="cellIs" dxfId="34" priority="35" stopIfTrue="1" operator="lessThan">
      <formula>0</formula>
    </cfRule>
  </conditionalFormatting>
  <conditionalFormatting sqref="J4291:J4340">
    <cfRule type="cellIs" dxfId="33" priority="34" stopIfTrue="1" operator="lessThan">
      <formula>0</formula>
    </cfRule>
  </conditionalFormatting>
  <conditionalFormatting sqref="L4291:L4340">
    <cfRule type="cellIs" dxfId="32" priority="33" stopIfTrue="1" operator="lessThan">
      <formula>0</formula>
    </cfRule>
  </conditionalFormatting>
  <conditionalFormatting sqref="F4342:F4391">
    <cfRule type="cellIs" dxfId="31" priority="32" stopIfTrue="1" operator="lessThan">
      <formula>0</formula>
    </cfRule>
  </conditionalFormatting>
  <conditionalFormatting sqref="H4342:H4391">
    <cfRule type="cellIs" dxfId="30" priority="31" stopIfTrue="1" operator="lessThan">
      <formula>0</formula>
    </cfRule>
  </conditionalFormatting>
  <conditionalFormatting sqref="J4342:J4391">
    <cfRule type="cellIs" dxfId="29" priority="30" stopIfTrue="1" operator="lessThan">
      <formula>0</formula>
    </cfRule>
  </conditionalFormatting>
  <conditionalFormatting sqref="L4342:L4391">
    <cfRule type="cellIs" dxfId="28" priority="29" stopIfTrue="1" operator="lessThan">
      <formula>0</formula>
    </cfRule>
  </conditionalFormatting>
  <conditionalFormatting sqref="F4393:F4443">
    <cfRule type="cellIs" dxfId="27" priority="28" stopIfTrue="1" operator="lessThan">
      <formula>0</formula>
    </cfRule>
  </conditionalFormatting>
  <conditionalFormatting sqref="H4393:H4443">
    <cfRule type="cellIs" dxfId="26" priority="27" stopIfTrue="1" operator="lessThan">
      <formula>0</formula>
    </cfRule>
  </conditionalFormatting>
  <conditionalFormatting sqref="J4393:J4443">
    <cfRule type="cellIs" dxfId="25" priority="26" stopIfTrue="1" operator="lessThan">
      <formula>0</formula>
    </cfRule>
  </conditionalFormatting>
  <conditionalFormatting sqref="L4393:L4443">
    <cfRule type="cellIs" dxfId="24" priority="25" stopIfTrue="1" operator="lessThan">
      <formula>0</formula>
    </cfRule>
  </conditionalFormatting>
  <conditionalFormatting sqref="F466:F515">
    <cfRule type="cellIs" dxfId="23" priority="24" stopIfTrue="1" operator="lessThan">
      <formula>0</formula>
    </cfRule>
  </conditionalFormatting>
  <conditionalFormatting sqref="H466:H515">
    <cfRule type="cellIs" dxfId="22" priority="23" stopIfTrue="1" operator="lessThan">
      <formula>0</formula>
    </cfRule>
  </conditionalFormatting>
  <conditionalFormatting sqref="J466:J515">
    <cfRule type="cellIs" dxfId="21" priority="22" stopIfTrue="1" operator="lessThan">
      <formula>0</formula>
    </cfRule>
  </conditionalFormatting>
  <conditionalFormatting sqref="L466:L515">
    <cfRule type="cellIs" dxfId="20" priority="21" stopIfTrue="1" operator="lessThan">
      <formula>0</formula>
    </cfRule>
  </conditionalFormatting>
  <conditionalFormatting sqref="F925:F974">
    <cfRule type="cellIs" dxfId="19" priority="20" stopIfTrue="1" operator="lessThan">
      <formula>0</formula>
    </cfRule>
  </conditionalFormatting>
  <conditionalFormatting sqref="H925:H974">
    <cfRule type="cellIs" dxfId="18" priority="19" stopIfTrue="1" operator="lessThan">
      <formula>0</formula>
    </cfRule>
  </conditionalFormatting>
  <conditionalFormatting sqref="J925:J974">
    <cfRule type="cellIs" dxfId="17" priority="18" stopIfTrue="1" operator="lessThan">
      <formula>0</formula>
    </cfRule>
  </conditionalFormatting>
  <conditionalFormatting sqref="L925:L974">
    <cfRule type="cellIs" dxfId="16" priority="17" stopIfTrue="1" operator="lessThan">
      <formula>0</formula>
    </cfRule>
  </conditionalFormatting>
  <conditionalFormatting sqref="F1384:F1433">
    <cfRule type="cellIs" dxfId="15" priority="16" stopIfTrue="1" operator="lessThan">
      <formula>0</formula>
    </cfRule>
  </conditionalFormatting>
  <conditionalFormatting sqref="H1384:H1433">
    <cfRule type="cellIs" dxfId="14" priority="15" stopIfTrue="1" operator="lessThan">
      <formula>0</formula>
    </cfRule>
  </conditionalFormatting>
  <conditionalFormatting sqref="J1384:J1433">
    <cfRule type="cellIs" dxfId="13" priority="14" stopIfTrue="1" operator="lessThan">
      <formula>0</formula>
    </cfRule>
  </conditionalFormatting>
  <conditionalFormatting sqref="L1384:L1433">
    <cfRule type="cellIs" dxfId="12" priority="13" stopIfTrue="1" operator="lessThan">
      <formula>0</formula>
    </cfRule>
  </conditionalFormatting>
  <conditionalFormatting sqref="F1894:F1943">
    <cfRule type="cellIs" dxfId="11" priority="12" stopIfTrue="1" operator="lessThan">
      <formula>0</formula>
    </cfRule>
  </conditionalFormatting>
  <conditionalFormatting sqref="H1894:H1943">
    <cfRule type="cellIs" dxfId="10" priority="11" stopIfTrue="1" operator="lessThan">
      <formula>0</formula>
    </cfRule>
  </conditionalFormatting>
  <conditionalFormatting sqref="J1894:J1943">
    <cfRule type="cellIs" dxfId="9" priority="10" stopIfTrue="1" operator="lessThan">
      <formula>0</formula>
    </cfRule>
  </conditionalFormatting>
  <conditionalFormatting sqref="L1894:L1943">
    <cfRule type="cellIs" dxfId="8" priority="9" stopIfTrue="1" operator="lessThan">
      <formula>0</formula>
    </cfRule>
  </conditionalFormatting>
  <conditionalFormatting sqref="L55:L56">
    <cfRule type="cellIs" dxfId="7" priority="5" stopIfTrue="1" operator="lessThan">
      <formula>0</formula>
    </cfRule>
  </conditionalFormatting>
  <conditionalFormatting sqref="L106:L107">
    <cfRule type="cellIs" dxfId="6" priority="1" stopIfTrue="1" operator="lessThan">
      <formula>0</formula>
    </cfRule>
  </conditionalFormatting>
  <conditionalFormatting sqref="F55:F56">
    <cfRule type="cellIs" dxfId="5" priority="8" stopIfTrue="1" operator="lessThan">
      <formula>0</formula>
    </cfRule>
  </conditionalFormatting>
  <conditionalFormatting sqref="H55:H56">
    <cfRule type="cellIs" dxfId="4" priority="7" stopIfTrue="1" operator="lessThan">
      <formula>0</formula>
    </cfRule>
  </conditionalFormatting>
  <conditionalFormatting sqref="J55:J56">
    <cfRule type="cellIs" dxfId="3" priority="6" stopIfTrue="1" operator="lessThan">
      <formula>0</formula>
    </cfRule>
  </conditionalFormatting>
  <conditionalFormatting sqref="F106:F107">
    <cfRule type="cellIs" dxfId="2" priority="4" stopIfTrue="1" operator="lessThan">
      <formula>0</formula>
    </cfRule>
  </conditionalFormatting>
  <conditionalFormatting sqref="H106:H107">
    <cfRule type="cellIs" dxfId="1" priority="3" stopIfTrue="1" operator="lessThan">
      <formula>0</formula>
    </cfRule>
  </conditionalFormatting>
  <conditionalFormatting sqref="J106:J107">
    <cfRule type="cellIs" dxfId="0" priority="2"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80" zoomScaleNormal="8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7"/>
    <col min="2" max="2" width="55.7109375" style="46" customWidth="1"/>
    <col min="3" max="3" width="33.140625" style="44" bestFit="1" customWidth="1"/>
    <col min="4" max="4" width="12" style="37" bestFit="1" customWidth="1"/>
    <col min="5"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3" t="s">
        <v>137</v>
      </c>
      <c r="C2" s="114" t="s">
        <v>278</v>
      </c>
    </row>
    <row r="3" spans="2:59" ht="16.5" thickTop="1" x14ac:dyDescent="0.2">
      <c r="B3" s="36"/>
      <c r="C3" s="38"/>
    </row>
    <row r="4" spans="2:59" x14ac:dyDescent="0.2">
      <c r="B4" s="153" t="str">
        <f>+CONCATENATE("Market: ",C2)</f>
        <v>Market: Albany - MULO</v>
      </c>
      <c r="C4" s="153"/>
      <c r="D4" s="153"/>
      <c r="E4" s="153"/>
      <c r="F4" s="153"/>
      <c r="G4" s="153"/>
      <c r="H4" s="153" t="str">
        <f>+B4</f>
        <v>Market: Albany - MULO</v>
      </c>
      <c r="I4" s="153"/>
      <c r="J4" s="153"/>
      <c r="K4" s="153"/>
      <c r="L4" s="153"/>
      <c r="M4" s="153"/>
      <c r="N4" s="153" t="str">
        <f>+B4</f>
        <v>Market: Albany - MULO</v>
      </c>
      <c r="O4" s="153"/>
      <c r="P4" s="153"/>
      <c r="Q4" s="153"/>
      <c r="R4" s="153"/>
      <c r="S4" s="153"/>
      <c r="T4" s="153" t="str">
        <f>+B4</f>
        <v>Market: Albany - MULO</v>
      </c>
      <c r="U4" s="153"/>
      <c r="V4" s="153"/>
      <c r="W4" s="153"/>
      <c r="X4" s="153"/>
      <c r="Y4" s="153"/>
      <c r="Z4" s="153" t="str">
        <f>+B4</f>
        <v>Market: Albany - MULO</v>
      </c>
      <c r="AA4" s="153"/>
      <c r="AB4" s="153"/>
      <c r="AC4" s="153"/>
      <c r="AD4" s="153"/>
      <c r="AE4" s="153"/>
      <c r="AF4" s="153" t="str">
        <f>+H4</f>
        <v>Market: Albany - MULO</v>
      </c>
      <c r="AG4" s="153"/>
      <c r="AH4" s="153"/>
      <c r="AI4" s="153"/>
      <c r="AJ4" s="153"/>
      <c r="AK4" s="153"/>
      <c r="AL4" s="153" t="str">
        <f>+B4</f>
        <v>Market: Albany - MULO</v>
      </c>
      <c r="AM4" s="153"/>
      <c r="AN4" s="153"/>
      <c r="AO4" s="153"/>
      <c r="AP4" s="153"/>
      <c r="AQ4" s="153"/>
      <c r="AR4" s="39"/>
      <c r="AS4" s="39"/>
      <c r="AT4" s="39"/>
      <c r="AU4" s="39"/>
      <c r="AV4" s="39"/>
      <c r="AW4" s="39"/>
      <c r="AX4" s="39"/>
      <c r="AY4" s="39"/>
      <c r="AZ4" s="39"/>
      <c r="BA4" s="39"/>
      <c r="BB4" s="39"/>
      <c r="BC4" s="39"/>
      <c r="BD4" s="39"/>
      <c r="BE4" s="39"/>
      <c r="BF4" s="39"/>
      <c r="BG4" s="39"/>
    </row>
    <row r="5" spans="2:59" s="41" customFormat="1" ht="12.75" x14ac:dyDescent="0.2">
      <c r="B5" s="152" t="str">
        <f>+Topline!A3</f>
        <v>PERIOD ENDING 08/11/2013 VS YAGO</v>
      </c>
      <c r="C5" s="152"/>
      <c r="D5" s="152"/>
      <c r="E5" s="152"/>
      <c r="F5" s="152"/>
      <c r="G5" s="152"/>
      <c r="H5" s="152" t="str">
        <f>+B5</f>
        <v>PERIOD ENDING 08/11/2013 VS YAGO</v>
      </c>
      <c r="I5" s="152"/>
      <c r="J5" s="152"/>
      <c r="K5" s="152"/>
      <c r="L5" s="152"/>
      <c r="M5" s="152"/>
      <c r="N5" s="152" t="str">
        <f>+B5</f>
        <v>PERIOD ENDING 08/11/2013 VS YAGO</v>
      </c>
      <c r="O5" s="152"/>
      <c r="P5" s="152"/>
      <c r="Q5" s="152"/>
      <c r="R5" s="152"/>
      <c r="S5" s="152"/>
      <c r="T5" s="152" t="str">
        <f>+B5</f>
        <v>PERIOD ENDING 08/11/2013 VS YAGO</v>
      </c>
      <c r="U5" s="152"/>
      <c r="V5" s="152"/>
      <c r="W5" s="152"/>
      <c r="X5" s="152"/>
      <c r="Y5" s="152"/>
      <c r="Z5" s="152" t="str">
        <f>+B5</f>
        <v>PERIOD ENDING 08/11/2013 VS YAGO</v>
      </c>
      <c r="AA5" s="152"/>
      <c r="AB5" s="152"/>
      <c r="AC5" s="152"/>
      <c r="AD5" s="152"/>
      <c r="AE5" s="152"/>
      <c r="AF5" s="152" t="str">
        <f>+H5</f>
        <v>PERIOD ENDING 08/11/2013 VS YAGO</v>
      </c>
      <c r="AG5" s="152"/>
      <c r="AH5" s="152"/>
      <c r="AI5" s="152"/>
      <c r="AJ5" s="152"/>
      <c r="AK5" s="152"/>
      <c r="AL5" s="152" t="str">
        <f>+B5</f>
        <v>PERIOD ENDING 08/11/2013 VS YAGO</v>
      </c>
      <c r="AM5" s="152"/>
      <c r="AN5" s="152"/>
      <c r="AO5" s="152"/>
      <c r="AP5" s="152"/>
      <c r="AQ5" s="152"/>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127</v>
      </c>
      <c r="D7" s="45" t="s">
        <v>123</v>
      </c>
      <c r="E7" s="45" t="s">
        <v>124</v>
      </c>
      <c r="F7" s="45" t="s">
        <v>125</v>
      </c>
      <c r="G7" s="45" t="s">
        <v>126</v>
      </c>
      <c r="H7" s="43" t="s">
        <v>131</v>
      </c>
      <c r="I7" s="44"/>
      <c r="J7" s="45" t="s">
        <v>123</v>
      </c>
      <c r="K7" s="45" t="s">
        <v>124</v>
      </c>
      <c r="L7" s="45" t="s">
        <v>125</v>
      </c>
      <c r="M7" s="45" t="s">
        <v>126</v>
      </c>
      <c r="N7" s="43" t="s">
        <v>130</v>
      </c>
      <c r="O7" s="44"/>
      <c r="P7" s="45" t="s">
        <v>123</v>
      </c>
      <c r="Q7" s="45" t="s">
        <v>124</v>
      </c>
      <c r="R7" s="45" t="s">
        <v>125</v>
      </c>
      <c r="S7" s="45" t="s">
        <v>126</v>
      </c>
      <c r="T7" s="43" t="s">
        <v>133</v>
      </c>
      <c r="U7" s="44"/>
      <c r="V7" s="45" t="s">
        <v>123</v>
      </c>
      <c r="W7" s="45" t="s">
        <v>124</v>
      </c>
      <c r="X7" s="45" t="s">
        <v>125</v>
      </c>
      <c r="Y7" s="45" t="s">
        <v>126</v>
      </c>
      <c r="Z7" s="43" t="s">
        <v>134</v>
      </c>
      <c r="AA7" s="44"/>
      <c r="AB7" s="45" t="s">
        <v>123</v>
      </c>
      <c r="AC7" s="45" t="s">
        <v>124</v>
      </c>
      <c r="AD7" s="45" t="s">
        <v>125</v>
      </c>
      <c r="AE7" s="45" t="s">
        <v>126</v>
      </c>
      <c r="AF7" s="43" t="s">
        <v>136</v>
      </c>
      <c r="AG7" s="44"/>
      <c r="AH7" s="45" t="s">
        <v>123</v>
      </c>
      <c r="AI7" s="45" t="s">
        <v>124</v>
      </c>
      <c r="AJ7" s="45" t="s">
        <v>125</v>
      </c>
      <c r="AK7" s="45" t="s">
        <v>126</v>
      </c>
      <c r="AL7" s="43" t="s">
        <v>135</v>
      </c>
      <c r="AM7" s="44"/>
      <c r="AN7" s="45" t="s">
        <v>123</v>
      </c>
      <c r="AO7" s="45" t="s">
        <v>124</v>
      </c>
      <c r="AP7" s="45" t="s">
        <v>125</v>
      </c>
      <c r="AQ7" s="45" t="s">
        <v>126</v>
      </c>
    </row>
    <row r="8" spans="2:59" x14ac:dyDescent="0.2">
      <c r="B8" s="46" t="s">
        <v>105</v>
      </c>
      <c r="C8" s="38" t="str">
        <f>+$C$2</f>
        <v>Albany - MULO</v>
      </c>
      <c r="D8" s="47">
        <f>+VLOOKUP($C8,DATA!$G$7:$AR$56,25,FALSE)</f>
        <v>2.0805241234251089E-2</v>
      </c>
      <c r="E8" s="47">
        <f>+VLOOKUP($C8,DATA!$G$7:$AR$56,29,FALSE)</f>
        <v>2.0665320083546275E-2</v>
      </c>
      <c r="F8" s="47">
        <f>+VLOOKUP($C8,DATA!$G$7:$AR$56,33,FALSE)</f>
        <v>2.2625741008662631E-2</v>
      </c>
      <c r="G8" s="47">
        <f>+VLOOKUP($C8,DATA!$G$7:$AR$56,37,FALSE)</f>
        <v>2.4822484453460993E-2</v>
      </c>
      <c r="H8" s="46" t="s">
        <v>105</v>
      </c>
      <c r="I8" s="38" t="str">
        <f>+$C$8</f>
        <v>Albany - MULO</v>
      </c>
      <c r="J8" s="48">
        <f>+VLOOKUP($I8,DATA!$G$1254:$O$1303,3,FALSE)</f>
        <v>5.7098999999999997E-2</v>
      </c>
      <c r="K8" s="48">
        <f>+VLOOKUP($I8,DATA!$G$1254:$O$1303,5,FALSE)</f>
        <v>4.4634E-2</v>
      </c>
      <c r="L8" s="48">
        <f>+VLOOKUP($I8,DATA!$G$1254:$O$1303,7,FALSE)</f>
        <v>1.9695000000000001E-2</v>
      </c>
      <c r="M8" s="48">
        <f>+VLOOKUP($I8,DATA!$G$1254:$O$1303,9,FALSE)</f>
        <v>2.8524999999999998E-2</v>
      </c>
      <c r="N8" s="46" t="s">
        <v>105</v>
      </c>
      <c r="O8" s="38" t="str">
        <f>+$C$8</f>
        <v>Albany - MULO</v>
      </c>
      <c r="P8" s="48">
        <f>+VLOOKUP($O8,DATA!$G$369:$O$418,3,FALSE)</f>
        <v>0.16148199999999999</v>
      </c>
      <c r="Q8" s="48">
        <f>+VLOOKUP($O8,DATA!$G$369:$O$418,5,FALSE)</f>
        <v>4.2271999999999997E-2</v>
      </c>
      <c r="R8" s="48">
        <f>+VLOOKUP($O8,DATA!$G$369:$O$418,7,FALSE)</f>
        <v>4.3147999999999999E-2</v>
      </c>
      <c r="S8" s="48">
        <f>+VLOOKUP($O8,DATA!$G$369:$O$418,9,FALSE)</f>
        <v>6.7432000000000006E-2</v>
      </c>
      <c r="T8" s="46" t="s">
        <v>105</v>
      </c>
      <c r="U8" s="38" t="str">
        <f>+$C$8</f>
        <v>Albany - MULO</v>
      </c>
      <c r="V8" s="48">
        <f>+VLOOKUP($U8,DATA!$G$3327:$O$3376,3,FALSE)</f>
        <v>0.36696099999999998</v>
      </c>
      <c r="W8" s="48">
        <f>+VLOOKUP($U8,DATA!$G$3327:$O$3376,5,FALSE)</f>
        <v>0.22015599999999999</v>
      </c>
      <c r="X8" s="48">
        <f>+VLOOKUP($U8,DATA!$G$3327:$O$3376,7,FALSE)</f>
        <v>0.196654</v>
      </c>
      <c r="Y8" s="48">
        <f>+VLOOKUP($U8,DATA!$G$3327:$O$3376,9,FALSE)</f>
        <v>0.19826299999999999</v>
      </c>
      <c r="Z8" s="46" t="s">
        <v>105</v>
      </c>
      <c r="AA8" s="38" t="str">
        <f>+$C$8</f>
        <v>Albany - MULO</v>
      </c>
      <c r="AB8" s="48">
        <f>+VLOOKUP($AA8,DATA!$G$3622:$O$3671,3,FALSE)</f>
        <v>-5.0853000000000002E-2</v>
      </c>
      <c r="AC8" s="48">
        <f>+VLOOKUP($AA8,DATA!$G$3622:$O$3671,5,FALSE)</f>
        <v>-0.119992</v>
      </c>
      <c r="AD8" s="48">
        <f>+VLOOKUP($AA8,DATA!$G$3622:$O$3671,7,FALSE)</f>
        <v>-0.119639</v>
      </c>
      <c r="AE8" s="48">
        <f>+VLOOKUP($AA8,DATA!$G$3622:$O$3671,9,FALSE)</f>
        <v>-8.6763000000000007E-2</v>
      </c>
      <c r="AF8" s="46" t="s">
        <v>105</v>
      </c>
      <c r="AG8" s="38" t="str">
        <f>+$C$8</f>
        <v>Albany - MULO</v>
      </c>
      <c r="AH8" s="48">
        <f>+VLOOKUP($AG8,DATA!$G$959:$O$1008,3,FALSE)</f>
        <v>1.3325999999999999E-2</v>
      </c>
      <c r="AI8" s="48">
        <f>+VLOOKUP($AG8,DATA!$G$959:$O$1008,5,FALSE)</f>
        <v>6.4405000000000004E-2</v>
      </c>
      <c r="AJ8" s="48">
        <f>+VLOOKUP($AG8,DATA!$G$959:$O$1008,7,FALSE)</f>
        <v>7.1653999999999995E-2</v>
      </c>
      <c r="AK8" s="48">
        <f>+VLOOKUP($AG8,DATA!$G$959:$O$1008,9,FALSE)</f>
        <v>0.14410899999999999</v>
      </c>
      <c r="AL8" s="46" t="s">
        <v>105</v>
      </c>
      <c r="AM8" s="38" t="str">
        <f>+$C$8</f>
        <v>Albany - MULO</v>
      </c>
      <c r="AN8" s="48" t="str">
        <f>IF(ISNUMBER(VLOOKUP($AM8,DATA!$G$664:$O$713,3,FALSE)),VLOOKUP($AM8,DATA!$G$664:$O$713,3,FALSE),"n/a")</f>
        <v>n/a</v>
      </c>
      <c r="AO8" s="48" t="str">
        <f>IF(ISNUMBER(VLOOKUP($AM8,DATA!$G$664:$O$713,5,FALSE)),VLOOKUP($AM8,DATA!$G$664:$O$713,5,FALSE),"n/a")</f>
        <v>n/a</v>
      </c>
      <c r="AP8" s="48" t="str">
        <f>IF(ISNUMBER(VLOOKUP($AM8,DATA!$G$664:$O$713,7,FALSE)),VLOOKUP($AM8,DATA!$G$664:$O$713,7,FALSE),"n/a")</f>
        <v>n/a</v>
      </c>
      <c r="AQ8" s="48" t="str">
        <f>IF(ISNUMBER(VLOOKUP($AM8,DATA!$G$664:$O$713,9,FALSE)),VLOOKUP($AM8,DATA!$G$664:$O$713,9,FALSE),"n/a")</f>
        <v>n/a</v>
      </c>
    </row>
    <row r="9" spans="2:59" x14ac:dyDescent="0.2">
      <c r="B9" s="46" t="s">
        <v>122</v>
      </c>
      <c r="C9" s="44" t="str">
        <f>+VLOOKUP(C8,LIST!$A$2:$B$51,2,FALSE)</f>
        <v>Northeast - MULO</v>
      </c>
      <c r="D9" s="47">
        <f>+VLOOKUP($C9,DATA!$G$57:$AR$65,25,FALSE)</f>
        <v>1.6451550752158952E-2</v>
      </c>
      <c r="E9" s="47">
        <f>+VLOOKUP($C9,DATA!$G$57:$AR$65,29,FALSE)</f>
        <v>1.6684315152983756E-2</v>
      </c>
      <c r="F9" s="47">
        <f>+VLOOKUP($C9,DATA!$G$57:$AR$65,33,FALSE)</f>
        <v>1.8568944572519581E-2</v>
      </c>
      <c r="G9" s="47">
        <f>+VLOOKUP($C9,DATA!$G$57:$AR$65,37,FALSE)</f>
        <v>2.0360354847625748E-2</v>
      </c>
      <c r="H9" s="46" t="s">
        <v>122</v>
      </c>
      <c r="I9" s="44" t="str">
        <f>+$C$9</f>
        <v>Northeast - MULO</v>
      </c>
      <c r="J9" s="48">
        <f>+VLOOKUP($I9,DATA!$G$1301:$O$1312,3,FALSE)</f>
        <v>2.3789000000000001E-2</v>
      </c>
      <c r="K9" s="48">
        <f>+VLOOKUP($I9,DATA!$G$1301:$O$1312,5,FALSE)</f>
        <v>5.1500000000000001E-3</v>
      </c>
      <c r="L9" s="48">
        <f>+VLOOKUP($I9,DATA!$G$1301:$O$1312,7,FALSE)</f>
        <v>-2.2139999999999998E-3</v>
      </c>
      <c r="M9" s="48">
        <f>+VLOOKUP($I9,DATA!$G$1301:$O$1312,9,FALSE)</f>
        <v>-7.6639999999999998E-3</v>
      </c>
      <c r="N9" s="46" t="s">
        <v>122</v>
      </c>
      <c r="O9" s="44" t="str">
        <f>+$C$9</f>
        <v>Northeast - MULO</v>
      </c>
      <c r="P9" s="48">
        <f>+VLOOKUP($O9,DATA!$G$416:$O$427,3,FALSE)</f>
        <v>-1.5907000000000001E-2</v>
      </c>
      <c r="Q9" s="48">
        <f>+VLOOKUP($O9,DATA!$G$416:$O$427,5,FALSE)</f>
        <v>-3.1139E-2</v>
      </c>
      <c r="R9" s="48">
        <f>+VLOOKUP($O9,DATA!$G$416:$O$427,7,FALSE)</f>
        <v>-5.339E-3</v>
      </c>
      <c r="S9" s="48">
        <f>+VLOOKUP($O9,DATA!$G$416:$O$427,9,FALSE)</f>
        <v>4.5969000000000003E-2</v>
      </c>
      <c r="T9" s="46" t="s">
        <v>122</v>
      </c>
      <c r="U9" s="44" t="str">
        <f>+$C$9</f>
        <v>Northeast - MULO</v>
      </c>
      <c r="V9" s="48">
        <f>+VLOOKUP($U9,DATA!$G$3374:$O$3385,3,FALSE)</f>
        <v>-3.0599999999999999E-2</v>
      </c>
      <c r="W9" s="48">
        <f>+VLOOKUP($U9,DATA!$G$3374:$O$3385,5,FALSE)</f>
        <v>-3.4916000000000003E-2</v>
      </c>
      <c r="X9" s="48">
        <f>+VLOOKUP($U9,DATA!$G$3374:$O$3385,7,FALSE)</f>
        <v>-2.8159999999999999E-3</v>
      </c>
      <c r="Y9" s="48">
        <f>+VLOOKUP($U9,DATA!$G$3374:$O$3385,9,FALSE)</f>
        <v>5.6306000000000002E-2</v>
      </c>
      <c r="Z9" s="46" t="s">
        <v>122</v>
      </c>
      <c r="AA9" s="44" t="str">
        <f>+$C$9</f>
        <v>Northeast - MULO</v>
      </c>
      <c r="AB9" s="48">
        <f>+VLOOKUP($AA9,DATA!$G$3669:$O$3680,3,FALSE)</f>
        <v>1.4154999999999999E-2</v>
      </c>
      <c r="AC9" s="48">
        <f>+VLOOKUP($AA9,DATA!$G$3669:$O$3680,5,FALSE)</f>
        <v>-2.4042000000000001E-2</v>
      </c>
      <c r="AD9" s="48">
        <f>+VLOOKUP($AA9,DATA!$G$3669:$O$3680,7,FALSE)</f>
        <v>-1.1124999999999999E-2</v>
      </c>
      <c r="AE9" s="48">
        <f>+VLOOKUP($AA9,DATA!$G$3669:$O$3680,9,FALSE)</f>
        <v>1.9050000000000001E-2</v>
      </c>
      <c r="AF9" s="46" t="s">
        <v>122</v>
      </c>
      <c r="AG9" s="44" t="str">
        <f>+$C$9</f>
        <v>Northeast - MULO</v>
      </c>
      <c r="AH9" s="48">
        <f>+VLOOKUP($AG9,DATA!$G$1006:$O$1017,3,FALSE)</f>
        <v>0.18033399999999999</v>
      </c>
      <c r="AI9" s="48">
        <f>+VLOOKUP($AG9,DATA!$G$1006:$O$1017,5,FALSE)</f>
        <v>0.17468500000000001</v>
      </c>
      <c r="AJ9" s="48">
        <f>+VLOOKUP($AG9,DATA!$G$1006:$O$1017,7,FALSE)</f>
        <v>0.17097100000000001</v>
      </c>
      <c r="AK9" s="48">
        <f>+VLOOKUP($AG9,DATA!$G$1006:$O$1017,9,FALSE)</f>
        <v>0.158578</v>
      </c>
      <c r="AL9" s="46" t="s">
        <v>122</v>
      </c>
      <c r="AM9" s="44" t="str">
        <f>+$C$9</f>
        <v>Northeast - MULO</v>
      </c>
      <c r="AN9" s="48">
        <f>+VLOOKUP($AM9,DATA!$G$711:$O$722,3,FALSE)</f>
        <v>-0.242259</v>
      </c>
      <c r="AO9" s="48">
        <f>+VLOOKUP($AM9,DATA!$G$711:$O$722,5,FALSE)</f>
        <v>-0.32182500000000003</v>
      </c>
      <c r="AP9" s="48">
        <f>+VLOOKUP($AM9,DATA!$G$711:$O$722,7,FALSE)</f>
        <v>-7.5706999999999997E-2</v>
      </c>
      <c r="AQ9" s="48">
        <f>+VLOOKUP($AM9,DATA!$G$711:$O$722,9,FALSE)</f>
        <v>-0.17544100000000001</v>
      </c>
    </row>
    <row r="10" spans="2:59" x14ac:dyDescent="0.2">
      <c r="C10" s="44" t="s">
        <v>334</v>
      </c>
      <c r="D10" s="47">
        <f>+VLOOKUP($C10,DATA!$G$54:$AR$65,25,FALSE)</f>
        <v>1.6718187237438998E-2</v>
      </c>
      <c r="E10" s="47">
        <f>+VLOOKUP($C10,DATA!$G$54:$AR$65,29,FALSE)</f>
        <v>1.6716499680405027E-2</v>
      </c>
      <c r="F10" s="47">
        <f>+VLOOKUP($C10,DATA!$G$54:$AR$65,33,FALSE)</f>
        <v>1.8268270089727662E-2</v>
      </c>
      <c r="G10" s="47">
        <f>+VLOOKUP($C10,DATA!$G$54:$AR$65,37,FALSE)</f>
        <v>1.9515461286446024E-2</v>
      </c>
      <c r="H10" s="46"/>
      <c r="I10" s="44" t="s">
        <v>334</v>
      </c>
      <c r="J10" s="48">
        <f>+VLOOKUP($I10,DATA!$G$1301:$O$1312,3,FALSE)</f>
        <v>1.0044000000000001E-2</v>
      </c>
      <c r="K10" s="48">
        <f>+VLOOKUP($I10,DATA!$G$1301:$O$1312,5,FALSE)</f>
        <v>2.317E-3</v>
      </c>
      <c r="L10" s="48">
        <f>+VLOOKUP($I10,DATA!$G$1301:$O$1312,7,FALSE)</f>
        <v>6.0720000000000001E-3</v>
      </c>
      <c r="M10" s="48">
        <f>+VLOOKUP($I10,DATA!$G$1301:$O$1312,9,FALSE)</f>
        <v>-1.9780000000000002E-3</v>
      </c>
      <c r="N10" s="46"/>
      <c r="O10" s="44" t="s">
        <v>334</v>
      </c>
      <c r="P10" s="48">
        <f>+VLOOKUP($O10,DATA!$G$416:$O$427,3,FALSE)</f>
        <v>8.9471999999999996E-2</v>
      </c>
      <c r="Q10" s="48">
        <f>+VLOOKUP($O10,DATA!$G$416:$O$427,5,FALSE)</f>
        <v>7.5580999999999995E-2</v>
      </c>
      <c r="R10" s="48">
        <f>+VLOOKUP($O10,DATA!$G$416:$O$427,7,FALSE)</f>
        <v>0.107971</v>
      </c>
      <c r="S10" s="48">
        <f>+VLOOKUP($O10,DATA!$G$416:$O$427,9,FALSE)</f>
        <v>0.12193900000000001</v>
      </c>
      <c r="T10" s="46"/>
      <c r="U10" s="44" t="s">
        <v>334</v>
      </c>
      <c r="V10" s="48">
        <f>+VLOOKUP($U10,DATA!$G$3374:$O$3385,3,FALSE)</f>
        <v>5.0029999999999996E-3</v>
      </c>
      <c r="W10" s="48">
        <f>+VLOOKUP($U10,DATA!$G$3374:$O$3385,5,FALSE)</f>
        <v>3.4900000000000003E-4</v>
      </c>
      <c r="X10" s="48">
        <f>+VLOOKUP($U10,DATA!$G$3374:$O$3385,7,FALSE)</f>
        <v>3.3050000000000003E-2</v>
      </c>
      <c r="Y10" s="48">
        <f>+VLOOKUP($U10,DATA!$G$3374:$O$3385,9,FALSE)</f>
        <v>7.2144E-2</v>
      </c>
      <c r="Z10" s="46"/>
      <c r="AA10" s="44" t="s">
        <v>334</v>
      </c>
      <c r="AB10" s="48">
        <f>+VLOOKUP($AA10,DATA!$G$3669:$O$3680,3,FALSE)</f>
        <v>0.31059999999999999</v>
      </c>
      <c r="AC10" s="48">
        <f>+VLOOKUP($AA10,DATA!$G$3669:$O$3680,5,FALSE)</f>
        <v>0.25863900000000001</v>
      </c>
      <c r="AD10" s="48">
        <f>+VLOOKUP($AA10,DATA!$G$3669:$O$3680,7,FALSE)</f>
        <v>0.31451800000000002</v>
      </c>
      <c r="AE10" s="48">
        <f>+VLOOKUP($AA10,DATA!$G$3669:$O$3680,9,FALSE)</f>
        <v>0.27173000000000003</v>
      </c>
      <c r="AF10" s="46"/>
      <c r="AG10" s="44" t="s">
        <v>334</v>
      </c>
      <c r="AH10" s="48">
        <f>+VLOOKUP($AG10,DATA!$G$1006:$O$1017,3,FALSE)</f>
        <v>0.23022400000000001</v>
      </c>
      <c r="AI10" s="48">
        <f>+VLOOKUP($AG10,DATA!$G$1006:$O$1017,5,FALSE)</f>
        <v>0.22972400000000001</v>
      </c>
      <c r="AJ10" s="48">
        <f>+VLOOKUP($AG10,DATA!$G$1006:$O$1017,7,FALSE)</f>
        <v>0.22856699999999999</v>
      </c>
      <c r="AK10" s="48">
        <f>+VLOOKUP($AG10,DATA!$G$1006:$O$1017,9,FALSE)</f>
        <v>0.19295599999999999</v>
      </c>
      <c r="AL10" s="46"/>
      <c r="AM10" s="44" t="s">
        <v>334</v>
      </c>
      <c r="AN10" s="48">
        <f>+VLOOKUP($AM10,DATA!$G$711:$O$722,3,FALSE)</f>
        <v>3.4881000000000002E-2</v>
      </c>
      <c r="AO10" s="48">
        <f>+VLOOKUP($AM10,DATA!$G$711:$O$722,5,FALSE)</f>
        <v>-4.7613000000000003E-2</v>
      </c>
      <c r="AP10" s="48">
        <f>+VLOOKUP($AM10,DATA!$G$711:$O$722,7,FALSE)</f>
        <v>4.8778000000000002E-2</v>
      </c>
      <c r="AQ10" s="48">
        <f>+VLOOKUP($AM10,DATA!$G$711:$O$722,9,FALSE)</f>
        <v>-1.2718E-2</v>
      </c>
    </row>
    <row r="11" spans="2:59" x14ac:dyDescent="0.2">
      <c r="H11" s="46"/>
      <c r="N11" s="46"/>
      <c r="T11" s="46"/>
      <c r="Z11" s="46"/>
      <c r="AF11" s="46"/>
      <c r="AL11" s="46"/>
    </row>
    <row r="12" spans="2:59" x14ac:dyDescent="0.2">
      <c r="B12" s="43" t="s">
        <v>128</v>
      </c>
      <c r="D12" s="45" t="s">
        <v>123</v>
      </c>
      <c r="E12" s="45" t="s">
        <v>124</v>
      </c>
      <c r="F12" s="45" t="s">
        <v>125</v>
      </c>
      <c r="G12" s="45" t="s">
        <v>126</v>
      </c>
      <c r="H12" s="43" t="s">
        <v>140</v>
      </c>
      <c r="I12" s="44"/>
      <c r="J12" s="45" t="s">
        <v>123</v>
      </c>
      <c r="K12" s="45" t="s">
        <v>124</v>
      </c>
      <c r="L12" s="45" t="s">
        <v>125</v>
      </c>
      <c r="M12" s="45" t="s">
        <v>126</v>
      </c>
      <c r="N12" s="43" t="s">
        <v>139</v>
      </c>
      <c r="O12" s="44"/>
      <c r="P12" s="45" t="s">
        <v>123</v>
      </c>
      <c r="Q12" s="45" t="s">
        <v>124</v>
      </c>
      <c r="R12" s="45" t="s">
        <v>125</v>
      </c>
      <c r="S12" s="45" t="s">
        <v>126</v>
      </c>
      <c r="T12" s="43" t="s">
        <v>138</v>
      </c>
      <c r="U12" s="44"/>
      <c r="V12" s="45" t="s">
        <v>123</v>
      </c>
      <c r="W12" s="45" t="s">
        <v>124</v>
      </c>
      <c r="X12" s="45" t="s">
        <v>125</v>
      </c>
      <c r="Y12" s="45" t="s">
        <v>126</v>
      </c>
      <c r="Z12" s="43" t="s">
        <v>141</v>
      </c>
      <c r="AA12" s="44"/>
      <c r="AB12" s="45" t="s">
        <v>123</v>
      </c>
      <c r="AC12" s="45" t="s">
        <v>124</v>
      </c>
      <c r="AD12" s="45" t="s">
        <v>125</v>
      </c>
      <c r="AE12" s="45" t="s">
        <v>126</v>
      </c>
      <c r="AF12" s="43" t="s">
        <v>142</v>
      </c>
      <c r="AG12" s="44"/>
      <c r="AH12" s="45" t="s">
        <v>123</v>
      </c>
      <c r="AI12" s="45" t="s">
        <v>124</v>
      </c>
      <c r="AJ12" s="45" t="s">
        <v>125</v>
      </c>
      <c r="AK12" s="45" t="s">
        <v>126</v>
      </c>
      <c r="AL12" s="43" t="s">
        <v>143</v>
      </c>
      <c r="AM12" s="44"/>
      <c r="AN12" s="45" t="s">
        <v>123</v>
      </c>
      <c r="AO12" s="45" t="s">
        <v>124</v>
      </c>
      <c r="AP12" s="45" t="s">
        <v>125</v>
      </c>
      <c r="AQ12" s="45" t="s">
        <v>126</v>
      </c>
    </row>
    <row r="13" spans="2:59" x14ac:dyDescent="0.2">
      <c r="B13" s="46" t="s">
        <v>105</v>
      </c>
      <c r="C13" s="38" t="str">
        <f>+$C$8</f>
        <v>Albany - MULO</v>
      </c>
      <c r="D13" s="48">
        <f>+VLOOKUP($C13,DATA!$G$7:$AR$56,19,FALSE)</f>
        <v>8.6879070720999513E-2</v>
      </c>
      <c r="E13" s="48">
        <f>+VLOOKUP($C13,DATA!$G$7:$AR$56,20,FALSE)</f>
        <v>6.5635810536564157E-2</v>
      </c>
      <c r="F13" s="48">
        <f>+VLOOKUP($C13,DATA!$G$7:$AR$56,21,FALSE)</f>
        <v>7.8738659685525222E-2</v>
      </c>
      <c r="G13" s="48">
        <f>+VLOOKUP($C13,DATA!$G$7:$AR$56,22,FALSE)</f>
        <v>8.0743669988853017E-2</v>
      </c>
      <c r="H13" s="46" t="s">
        <v>105</v>
      </c>
      <c r="I13" s="38" t="str">
        <f>+$C$8</f>
        <v>Albany - MULO</v>
      </c>
      <c r="J13" s="48">
        <f>+VLOOKUP($I8,DATA!$G$1313:$O$1362,3,FALSE)</f>
        <v>-6.8076999999999999E-2</v>
      </c>
      <c r="K13" s="48">
        <f>+VLOOKUP($I8,DATA!$G$1313:$O$1362,5,FALSE)</f>
        <v>3.4334999999999997E-2</v>
      </c>
      <c r="L13" s="48">
        <f>+VLOOKUP($I8,DATA!$G$1313:$O$1362,7,FALSE)</f>
        <v>1.8565999999999999E-2</v>
      </c>
      <c r="M13" s="48">
        <f>+VLOOKUP($I8,DATA!$G$1313:$O$1362,9,FALSE)</f>
        <v>6.4510000000000001E-3</v>
      </c>
      <c r="N13" s="46" t="s">
        <v>105</v>
      </c>
      <c r="O13" s="38" t="str">
        <f>+$C$8</f>
        <v>Albany - MULO</v>
      </c>
      <c r="P13" s="48">
        <f>+VLOOKUP($O8,DATA!$G$428:$O$477,3,FALSE)</f>
        <v>0.19566600000000001</v>
      </c>
      <c r="Q13" s="48">
        <f>+VLOOKUP($O8,DATA!$G$428:$O$477,5,FALSE)</f>
        <v>0.111429</v>
      </c>
      <c r="R13" s="48">
        <f>+VLOOKUP($O8,DATA!$G$428:$O$477,7,FALSE)</f>
        <v>9.0261999999999995E-2</v>
      </c>
      <c r="S13" s="48">
        <f>+VLOOKUP($O8,DATA!$G$428:$O$477,9,FALSE)</f>
        <v>0.117732</v>
      </c>
      <c r="T13" s="46" t="s">
        <v>105</v>
      </c>
      <c r="U13" s="38" t="str">
        <f>+$C$8</f>
        <v>Albany - MULO</v>
      </c>
      <c r="V13" s="48">
        <f>+VLOOKUP($U8,DATA!$G$3386:$O$3435,3,FALSE)</f>
        <v>0.35785899999999998</v>
      </c>
      <c r="W13" s="48">
        <f>+VLOOKUP($U8,DATA!$G$3386:$O$3435,5,FALSE)</f>
        <v>0.263293</v>
      </c>
      <c r="X13" s="48">
        <f>+VLOOKUP($U8,DATA!$G$3386:$O$3435,7,FALSE)</f>
        <v>0.19831399999999999</v>
      </c>
      <c r="Y13" s="48">
        <f>+VLOOKUP($U8,DATA!$G$3386:$O$3435,9,FALSE)</f>
        <v>0.206488</v>
      </c>
      <c r="Z13" s="46" t="s">
        <v>105</v>
      </c>
      <c r="AA13" s="38" t="str">
        <f>+$C$8</f>
        <v>Albany - MULO</v>
      </c>
      <c r="AB13" s="48">
        <f>+VLOOKUP($AA8,DATA!$G$3681:$O$3730,3,FALSE)</f>
        <v>9.5519999999999997E-3</v>
      </c>
      <c r="AC13" s="48">
        <f>+VLOOKUP($AA8,DATA!$G$3681:$O$3730,5,FALSE)</f>
        <v>-3.7190000000000001E-2</v>
      </c>
      <c r="AD13" s="48">
        <f>+VLOOKUP($AA8,DATA!$G$3681:$O$3730,7,FALSE)</f>
        <v>-3.7926000000000001E-2</v>
      </c>
      <c r="AE13" s="48">
        <f>+VLOOKUP($AA8,DATA!$G$3681:$O$3730,9,FALSE)</f>
        <v>-1.56E-4</v>
      </c>
      <c r="AF13" s="46" t="s">
        <v>105</v>
      </c>
      <c r="AG13" s="38" t="str">
        <f>+$C$8</f>
        <v>Albany - MULO</v>
      </c>
      <c r="AH13" s="48">
        <f>+VLOOKUP($AG8,DATA!$G$1018:$O$1067,3,FALSE)</f>
        <v>-1.4352999999999999E-2</v>
      </c>
      <c r="AI13" s="48">
        <f>+VLOOKUP($AG8,DATA!$G$1018:$O$1067,5,FALSE)</f>
        <v>4.4915999999999998E-2</v>
      </c>
      <c r="AJ13" s="48">
        <f>+VLOOKUP($AG8,DATA!$G$1018:$O$1067,7,FALSE)</f>
        <v>5.1312000000000003E-2</v>
      </c>
      <c r="AK13" s="48">
        <f>+VLOOKUP($AG8,DATA!$G$1018:$O$1067,9,FALSE)</f>
        <v>0.119827</v>
      </c>
      <c r="AL13" s="46" t="s">
        <v>105</v>
      </c>
      <c r="AM13" s="38" t="str">
        <f>+$C$8</f>
        <v>Albany - MULO</v>
      </c>
      <c r="AN13" s="48" t="str">
        <f>IF(ISNUMBER(VLOOKUP($AM8,DATA!$G$723:$O$772,3,FALSE)),VLOOKUP($AM8,DATA!$G$723:$O$772,3,FALSE),"n/a")</f>
        <v>n/a</v>
      </c>
      <c r="AO13" s="48" t="str">
        <f>IF(ISNUMBER(VLOOKUP($AM8,DATA!$G$723:$O$772,5,FALSE)),VLOOKUP($AM8,DATA!$G$723:$O$772,5,FALSE),"n/a")</f>
        <v>n/a</v>
      </c>
      <c r="AP13" s="48" t="str">
        <f>IF(ISNUMBER(VLOOKUP($AM8,DATA!$G$723:$O$772,7,FALSE)),VLOOKUP($AM8,DATA!$G$723:$O$772,7,FALSE),"n/a")</f>
        <v>n/a</v>
      </c>
      <c r="AQ13" s="48" t="str">
        <f>IF(ISNUMBER(VLOOKUP($AM8,DATA!$G$723:$O$772,9,FALSE)),VLOOKUP($AM8,DATA!$G$723:$O$772,9,FALSE),"n/a")</f>
        <v>n/a</v>
      </c>
    </row>
    <row r="14" spans="2:59" x14ac:dyDescent="0.2">
      <c r="B14" s="46" t="s">
        <v>122</v>
      </c>
      <c r="C14" s="44" t="str">
        <f>+$C$9</f>
        <v>Northeast - MULO</v>
      </c>
      <c r="D14" s="48">
        <f>+VLOOKUP($C14,DATA!$G$57:$AR$65,19,FALSE)</f>
        <v>7.9593769352612087E-2</v>
      </c>
      <c r="E14" s="48">
        <f>+VLOOKUP($C14,DATA!$G$57:$AR$65,20,FALSE)</f>
        <v>6.0395385090339648E-2</v>
      </c>
      <c r="F14" s="48">
        <f>+VLOOKUP($C14,DATA!$G$57:$AR$65,21,FALSE)</f>
        <v>7.4984997464632247E-2</v>
      </c>
      <c r="G14" s="48">
        <f>+VLOOKUP($C14,DATA!$G$57:$AR$65,22,FALSE)</f>
        <v>7.7398800686832067E-2</v>
      </c>
      <c r="H14" s="46" t="s">
        <v>122</v>
      </c>
      <c r="I14" s="44" t="str">
        <f>+$C$9</f>
        <v>Northeast - MULO</v>
      </c>
      <c r="J14" s="48">
        <f>+VLOOKUP($I9,DATA!$G$1360:$O$1371,3,FALSE)</f>
        <v>3.9489999999999997E-2</v>
      </c>
      <c r="K14" s="48">
        <f>+VLOOKUP($I9,DATA!$G$1360:$O$1371,5,FALSE)</f>
        <v>4.9280999999999998E-2</v>
      </c>
      <c r="L14" s="48">
        <f>+VLOOKUP($I9,DATA!$G$1360:$O$1371,7,FALSE)</f>
        <v>2.9458000000000002E-2</v>
      </c>
      <c r="M14" s="48">
        <f>+VLOOKUP($I9,DATA!$G$1360:$O$1371,9,FALSE)</f>
        <v>1.8929999999999999E-3</v>
      </c>
      <c r="N14" s="46" t="s">
        <v>122</v>
      </c>
      <c r="O14" s="44" t="str">
        <f>+$C$9</f>
        <v>Northeast - MULO</v>
      </c>
      <c r="P14" s="48">
        <f>+VLOOKUP($O9,DATA!$G$475:$O$486,3,FALSE)</f>
        <v>2.9225000000000001E-2</v>
      </c>
      <c r="Q14" s="48">
        <f>+VLOOKUP($O9,DATA!$G$475:$O$486,5,FALSE)</f>
        <v>1.1825E-2</v>
      </c>
      <c r="R14" s="48">
        <f>+VLOOKUP($O9,DATA!$G$475:$O$486,7,FALSE)</f>
        <v>2.9388999999999998E-2</v>
      </c>
      <c r="S14" s="48">
        <f>+VLOOKUP($O9,DATA!$G$475:$O$486,9,FALSE)</f>
        <v>6.3999E-2</v>
      </c>
      <c r="T14" s="46" t="s">
        <v>122</v>
      </c>
      <c r="U14" s="44" t="str">
        <f>+$C$9</f>
        <v>Northeast - MULO</v>
      </c>
      <c r="V14" s="48">
        <f>+VLOOKUP($U9,DATA!$G$3433:$O$3444,3,FALSE)</f>
        <v>-1.7687000000000001E-2</v>
      </c>
      <c r="W14" s="48">
        <f>+VLOOKUP($U9,DATA!$G$3433:$O$3444,5,FALSE)</f>
        <v>-2.3479E-2</v>
      </c>
      <c r="X14" s="48">
        <f>+VLOOKUP($U9,DATA!$G$3433:$O$3444,7,FALSE)</f>
        <v>1.4102999999999999E-2</v>
      </c>
      <c r="Y14" s="48">
        <f>+VLOOKUP($U9,DATA!$G$3433:$O$3444,9,FALSE)</f>
        <v>7.0263000000000006E-2</v>
      </c>
      <c r="Z14" s="46" t="s">
        <v>122</v>
      </c>
      <c r="AA14" s="44" t="str">
        <f>+$C$9</f>
        <v>Northeast - MULO</v>
      </c>
      <c r="AB14" s="48">
        <f>+VLOOKUP($AA9,DATA!$G$3728:$O$3739,3,FALSE)</f>
        <v>0.14644299999999999</v>
      </c>
      <c r="AC14" s="48">
        <f>+VLOOKUP($AA9,DATA!$G$3728:$O$3739,5,FALSE)</f>
        <v>9.0981999999999993E-2</v>
      </c>
      <c r="AD14" s="48">
        <f>+VLOOKUP($AA9,DATA!$G$3728:$O$3739,7,FALSE)</f>
        <v>7.0309999999999997E-2</v>
      </c>
      <c r="AE14" s="48">
        <f>+VLOOKUP($AA9,DATA!$G$3728:$O$3739,9,FALSE)</f>
        <v>4.5204000000000001E-2</v>
      </c>
      <c r="AF14" s="46" t="s">
        <v>122</v>
      </c>
      <c r="AG14" s="44" t="str">
        <f>+$C$9</f>
        <v>Northeast - MULO</v>
      </c>
      <c r="AH14" s="48">
        <f>+VLOOKUP($AG9,DATA!$G$1065:$O$1076,3,FALSE)</f>
        <v>0.458177</v>
      </c>
      <c r="AI14" s="48">
        <f>+VLOOKUP($AG9,DATA!$G$1065:$O$1076,5,FALSE)</f>
        <v>0.45526699999999998</v>
      </c>
      <c r="AJ14" s="48">
        <f>+VLOOKUP($AG9,DATA!$G$1065:$O$1076,7,FALSE)</f>
        <v>0.43029899999999999</v>
      </c>
      <c r="AK14" s="48">
        <f>+VLOOKUP($AG9,DATA!$G$1065:$O$1076,9,FALSE)</f>
        <v>0.33425899999999997</v>
      </c>
      <c r="AL14" s="46" t="s">
        <v>122</v>
      </c>
      <c r="AM14" s="44" t="str">
        <f>+$C$9</f>
        <v>Northeast - MULO</v>
      </c>
      <c r="AN14" s="48">
        <f>+VLOOKUP($AM9,DATA!$G$770:$O$781,3,FALSE)</f>
        <v>-0.469053</v>
      </c>
      <c r="AO14" s="48">
        <f>+VLOOKUP($AM9,DATA!$G$770:$O$781,5,FALSE)</f>
        <v>-0.57799999999999996</v>
      </c>
      <c r="AP14" s="48">
        <f>+VLOOKUP($AM9,DATA!$G$770:$O$781,7,FALSE)</f>
        <v>-0.34751399999999999</v>
      </c>
      <c r="AQ14" s="48">
        <f>+VLOOKUP($AM9,DATA!$G$770:$O$781,9,FALSE)</f>
        <v>-0.42035299999999998</v>
      </c>
    </row>
    <row r="15" spans="2:59" x14ac:dyDescent="0.2">
      <c r="C15" s="44" t="s">
        <v>334</v>
      </c>
      <c r="D15" s="48">
        <f>+VLOOKUP($C15,DATA!$G$57:$AR$65,19,FALSE)</f>
        <v>6.956235234388998E-2</v>
      </c>
      <c r="E15" s="48">
        <f>+VLOOKUP($C15,DATA!$G$57:$AR$65,20,FALSE)</f>
        <v>6.8018447095433504E-2</v>
      </c>
      <c r="F15" s="48">
        <f>+VLOOKUP($C15,DATA!$G$57:$AR$65,21,FALSE)</f>
        <v>8.228097801312842E-2</v>
      </c>
      <c r="G15" s="48">
        <f>+VLOOKUP($C15,DATA!$G$57:$AR$65,22,FALSE)</f>
        <v>7.5385871221838305E-2</v>
      </c>
      <c r="H15" s="46"/>
      <c r="I15" s="44" t="s">
        <v>334</v>
      </c>
      <c r="J15" s="48">
        <f>+VLOOKUP($I10,DATA!$G$1360:$O$1371,3,FALSE)</f>
        <v>7.894E-3</v>
      </c>
      <c r="K15" s="48">
        <f>+VLOOKUP($I10,DATA!$G$1360:$O$1371,5,FALSE)</f>
        <v>1.5532000000000001E-2</v>
      </c>
      <c r="L15" s="48">
        <f>+VLOOKUP($I10,DATA!$G$1360:$O$1371,7,FALSE)</f>
        <v>1.8824E-2</v>
      </c>
      <c r="M15" s="48">
        <f>+VLOOKUP($I10,DATA!$G$1360:$O$1371,9,FALSE)</f>
        <v>5.4730000000000004E-3</v>
      </c>
      <c r="N15" s="46"/>
      <c r="O15" s="44" t="s">
        <v>334</v>
      </c>
      <c r="P15" s="48">
        <f>+VLOOKUP($O10,DATA!$G$475:$O$486,3,FALSE)</f>
        <v>7.7521999999999994E-2</v>
      </c>
      <c r="Q15" s="48">
        <f>+VLOOKUP($O10,DATA!$G$475:$O$486,5,FALSE)</f>
        <v>7.6530000000000001E-2</v>
      </c>
      <c r="R15" s="48">
        <f>+VLOOKUP($O10,DATA!$G$475:$O$486,7,FALSE)</f>
        <v>0.117246</v>
      </c>
      <c r="S15" s="48">
        <f>+VLOOKUP($O10,DATA!$G$475:$O$486,9,FALSE)</f>
        <v>0.14096400000000001</v>
      </c>
      <c r="T15" s="46"/>
      <c r="U15" s="44" t="s">
        <v>334</v>
      </c>
      <c r="V15" s="48">
        <f>+VLOOKUP($U10,DATA!$G$3433:$O$3444,3,FALSE)</f>
        <v>1.1440000000000001E-2</v>
      </c>
      <c r="W15" s="48">
        <f>+VLOOKUP($U10,DATA!$G$3433:$O$3444,5,FALSE)</f>
        <v>1.0104E-2</v>
      </c>
      <c r="X15" s="48">
        <f>+VLOOKUP($U10,DATA!$G$3433:$O$3444,7,FALSE)</f>
        <v>4.7135000000000003E-2</v>
      </c>
      <c r="Y15" s="48">
        <f>+VLOOKUP($U10,DATA!$G$3433:$O$3444,9,FALSE)</f>
        <v>9.0580999999999995E-2</v>
      </c>
      <c r="Z15" s="46"/>
      <c r="AA15" s="44" t="s">
        <v>334</v>
      </c>
      <c r="AB15" s="48">
        <f>+VLOOKUP($AA10,DATA!$G$3728:$O$3739,3,FALSE)</f>
        <v>0.27384799999999998</v>
      </c>
      <c r="AC15" s="48">
        <f>+VLOOKUP($AA10,DATA!$G$3728:$O$3739,5,FALSE)</f>
        <v>0.26452799999999999</v>
      </c>
      <c r="AD15" s="48">
        <f>+VLOOKUP($AA10,DATA!$G$3728:$O$3739,7,FALSE)</f>
        <v>0.34087299999999998</v>
      </c>
      <c r="AE15" s="48">
        <f>+VLOOKUP($AA10,DATA!$G$3728:$O$3739,9,FALSE)</f>
        <v>0.319413</v>
      </c>
      <c r="AF15" s="46"/>
      <c r="AG15" s="44" t="s">
        <v>334</v>
      </c>
      <c r="AH15" s="48">
        <f>+VLOOKUP($AG10,DATA!$G$1065:$O$1076,3,FALSE)</f>
        <v>0.28601399999999999</v>
      </c>
      <c r="AI15" s="48">
        <f>+VLOOKUP($AG10,DATA!$G$1065:$O$1076,5,FALSE)</f>
        <v>0.29971199999999998</v>
      </c>
      <c r="AJ15" s="48">
        <f>+VLOOKUP($AG10,DATA!$G$1065:$O$1076,7,FALSE)</f>
        <v>0.31089600000000001</v>
      </c>
      <c r="AK15" s="48">
        <f>+VLOOKUP($AG10,DATA!$G$1065:$O$1076,9,FALSE)</f>
        <v>0.28061799999999998</v>
      </c>
      <c r="AL15" s="46"/>
      <c r="AM15" s="44" t="s">
        <v>334</v>
      </c>
      <c r="AN15" s="48">
        <f>+VLOOKUP($AM10,DATA!$G$770:$O$781,3,FALSE)</f>
        <v>-0.20350499999999999</v>
      </c>
      <c r="AO15" s="48">
        <f>+VLOOKUP($AM10,DATA!$G$770:$O$781,5,FALSE)</f>
        <v>-0.35997299999999999</v>
      </c>
      <c r="AP15" s="48">
        <f>+VLOOKUP($AM10,DATA!$G$770:$O$781,7,FALSE)</f>
        <v>-0.16908699999999999</v>
      </c>
      <c r="AQ15" s="48">
        <f>+VLOOKUP($AM10,DATA!$G$770:$O$781,9,FALSE)</f>
        <v>-0.26265899999999998</v>
      </c>
    </row>
    <row r="16" spans="2:59" x14ac:dyDescent="0.2">
      <c r="H16" s="46"/>
      <c r="N16" s="46"/>
      <c r="T16" s="46"/>
      <c r="Z16" s="46"/>
      <c r="AF16" s="46"/>
      <c r="AL16" s="46"/>
    </row>
    <row r="17" spans="2:43" x14ac:dyDescent="0.2">
      <c r="B17" s="43" t="s">
        <v>132</v>
      </c>
      <c r="D17" s="45" t="s">
        <v>123</v>
      </c>
      <c r="E17" s="45" t="s">
        <v>124</v>
      </c>
      <c r="F17" s="45" t="s">
        <v>125</v>
      </c>
      <c r="G17" s="45" t="s">
        <v>126</v>
      </c>
      <c r="H17" s="43" t="s">
        <v>145</v>
      </c>
      <c r="I17" s="44"/>
      <c r="J17" s="45" t="s">
        <v>123</v>
      </c>
      <c r="K17" s="45" t="s">
        <v>124</v>
      </c>
      <c r="L17" s="45" t="s">
        <v>125</v>
      </c>
      <c r="M17" s="45" t="s">
        <v>126</v>
      </c>
      <c r="N17" s="43" t="s">
        <v>146</v>
      </c>
      <c r="O17" s="44"/>
      <c r="P17" s="45" t="s">
        <v>123</v>
      </c>
      <c r="Q17" s="45" t="s">
        <v>124</v>
      </c>
      <c r="R17" s="45" t="s">
        <v>125</v>
      </c>
      <c r="S17" s="45" t="s">
        <v>126</v>
      </c>
      <c r="T17" s="43" t="s">
        <v>147</v>
      </c>
      <c r="U17" s="44"/>
      <c r="V17" s="45" t="s">
        <v>123</v>
      </c>
      <c r="W17" s="45" t="s">
        <v>124</v>
      </c>
      <c r="X17" s="45" t="s">
        <v>125</v>
      </c>
      <c r="Y17" s="45" t="s">
        <v>126</v>
      </c>
      <c r="Z17" s="43" t="s">
        <v>148</v>
      </c>
      <c r="AA17" s="44"/>
      <c r="AB17" s="45" t="s">
        <v>123</v>
      </c>
      <c r="AC17" s="45" t="s">
        <v>124</v>
      </c>
      <c r="AD17" s="45" t="s">
        <v>125</v>
      </c>
      <c r="AE17" s="45" t="s">
        <v>126</v>
      </c>
      <c r="AF17" s="43" t="s">
        <v>149</v>
      </c>
      <c r="AG17" s="44"/>
      <c r="AH17" s="45" t="s">
        <v>123</v>
      </c>
      <c r="AI17" s="45" t="s">
        <v>124</v>
      </c>
      <c r="AJ17" s="45" t="s">
        <v>125</v>
      </c>
      <c r="AK17" s="45" t="s">
        <v>126</v>
      </c>
      <c r="AL17" s="43" t="s">
        <v>150</v>
      </c>
      <c r="AM17" s="44"/>
      <c r="AN17" s="45" t="s">
        <v>123</v>
      </c>
      <c r="AO17" s="45" t="s">
        <v>124</v>
      </c>
      <c r="AP17" s="45" t="s">
        <v>125</v>
      </c>
      <c r="AQ17" s="45" t="s">
        <v>126</v>
      </c>
    </row>
    <row r="18" spans="2:43" x14ac:dyDescent="0.2">
      <c r="B18" s="46" t="s">
        <v>105</v>
      </c>
      <c r="C18" s="38" t="str">
        <f>+$C$8</f>
        <v>Albany - MULO</v>
      </c>
      <c r="D18" s="48">
        <f>+VLOOKUP($C18,DATA!$G$70:$O$119,3,FALSE)</f>
        <v>8.3185999999999996E-2</v>
      </c>
      <c r="E18" s="48">
        <f>+VLOOKUP($C18,DATA!$G$70:$O$119,5,FALSE)</f>
        <v>4.4223999999999999E-2</v>
      </c>
      <c r="F18" s="48">
        <f>+VLOOKUP($C18,DATA!$G$70:$O$119,7,FALSE)</f>
        <v>2.8088999999999999E-2</v>
      </c>
      <c r="G18" s="48">
        <f>+VLOOKUP($C18,DATA!$G$70:$O$119,9,FALSE)</f>
        <v>4.3272999999999999E-2</v>
      </c>
      <c r="H18" s="46" t="s">
        <v>105</v>
      </c>
      <c r="I18" s="38" t="str">
        <f>+$C$8</f>
        <v>Albany - MULO</v>
      </c>
      <c r="J18" s="49">
        <f>+VLOOKUP($I8,DATA!$G$1431:$O$1480,2,FALSE)</f>
        <v>4.3079720000000004</v>
      </c>
      <c r="K18" s="49">
        <f>+VLOOKUP($I8,DATA!$G$1431:$O$1480,4,FALSE)</f>
        <v>4.0332990000000004</v>
      </c>
      <c r="L18" s="49">
        <f>+VLOOKUP($I8,DATA!$G$1431:$O$1480,6,FALSE)</f>
        <v>4.0185449999999996</v>
      </c>
      <c r="M18" s="49">
        <f>+VLOOKUP($I8,DATA!$G$1431:$O$1480,8,FALSE)</f>
        <v>3.9899249999999999</v>
      </c>
      <c r="N18" s="46" t="s">
        <v>105</v>
      </c>
      <c r="O18" s="38" t="str">
        <f>+$C$8</f>
        <v>Albany - MULO</v>
      </c>
      <c r="P18" s="49">
        <f>+VLOOKUP($O8,DATA!$G$546:$O$595,2,FALSE)</f>
        <v>4.8680649999999996</v>
      </c>
      <c r="Q18" s="49">
        <f>+VLOOKUP($O8,DATA!$G$546:$O$595,4,FALSE)</f>
        <v>4.5227349999999999</v>
      </c>
      <c r="R18" s="49">
        <f>+VLOOKUP($O8,DATA!$G$546:$O$595,6,FALSE)</f>
        <v>4.5872609999999998</v>
      </c>
      <c r="S18" s="49">
        <f>+VLOOKUP($O8,DATA!$G$546:$O$595,8,FALSE)</f>
        <v>4.654261</v>
      </c>
      <c r="T18" s="46" t="s">
        <v>105</v>
      </c>
      <c r="U18" s="38" t="str">
        <f>+$C$8</f>
        <v>Albany - MULO</v>
      </c>
      <c r="V18" s="49">
        <f>+VLOOKUP($U8,DATA!$G$3504:$O$3553,2,FALSE)</f>
        <v>4.7981860000000003</v>
      </c>
      <c r="W18" s="49">
        <f>+VLOOKUP($U8,DATA!$G$3504:$O$3553,4,FALSE)</f>
        <v>4.4927520000000003</v>
      </c>
      <c r="X18" s="49">
        <f>+VLOOKUP($U8,DATA!$G$3504:$O$3553,6,FALSE)</f>
        <v>4.5412119999999998</v>
      </c>
      <c r="Y18" s="49">
        <f>+VLOOKUP($U8,DATA!$G$3504:$O$3553,8,FALSE)</f>
        <v>4.590014</v>
      </c>
      <c r="Z18" s="46" t="s">
        <v>105</v>
      </c>
      <c r="AA18" s="38" t="str">
        <f>+$C$8</f>
        <v>Albany - MULO</v>
      </c>
      <c r="AB18" s="49">
        <f>+VLOOKUP($AA8,DATA!$G$3799:$O$3848,2,FALSE)</f>
        <v>4.9759169999999999</v>
      </c>
      <c r="AC18" s="49">
        <f>+VLOOKUP($AA8,DATA!$G$3799:$O$3848,4,FALSE)</f>
        <v>4.5612339999999998</v>
      </c>
      <c r="AD18" s="49">
        <f>+VLOOKUP($AA8,DATA!$G$3799:$O$3848,6,FALSE)</f>
        <v>4.6553050000000002</v>
      </c>
      <c r="AE18" s="49">
        <f>+VLOOKUP($AA8,DATA!$G$3799:$O$3848,8,FALSE)</f>
        <v>4.7572320000000001</v>
      </c>
      <c r="AF18" s="46" t="s">
        <v>105</v>
      </c>
      <c r="AG18" s="38" t="str">
        <f>+$C$8</f>
        <v>Albany - MULO</v>
      </c>
      <c r="AH18" s="49">
        <f>+VLOOKUP($AG8,DATA!$G$1136:$O$1185,2,FALSE)</f>
        <v>10.101438999999999</v>
      </c>
      <c r="AI18" s="49">
        <f>+VLOOKUP($AG8,DATA!$G$1136:$O$1185,4,FALSE)</f>
        <v>9.7777589999999996</v>
      </c>
      <c r="AJ18" s="49">
        <f>+VLOOKUP($AG8,DATA!$G$1136:$O$1185,6,FALSE)</f>
        <v>9.7750029999999999</v>
      </c>
      <c r="AK18" s="49">
        <f>+VLOOKUP($AG8,DATA!$G$1136:$O$1185,8,FALSE)</f>
        <v>9.6882090000000005</v>
      </c>
      <c r="AL18" s="46" t="s">
        <v>105</v>
      </c>
      <c r="AM18" s="38" t="str">
        <f>+$C$8</f>
        <v>Albany - MULO</v>
      </c>
      <c r="AN18" s="49" t="str">
        <f>IF(ISNUMBER(VLOOKUP($AM8,DATA!$G$841:$O$890,2,FALSE)),VLOOKUP($AM8,DATA!$G$841:$O$890,2,FALSE),"n/a")</f>
        <v>n/a</v>
      </c>
      <c r="AO18" s="49" t="str">
        <f>IF(ISNUMBER(VLOOKUP($AM8,DATA!$G$841:$O$890,4,FALSE)),VLOOKUP($AM8,DATA!$G$841:$O$890,4,FALSE),"n/a")</f>
        <v>n/a</v>
      </c>
      <c r="AP18" s="49" t="str">
        <f>IF(ISNUMBER(VLOOKUP($AM8,DATA!$G$841:$O$890,6,FALSE)),VLOOKUP($AM8,DATA!$G$841:$O$890,6,FALSE),"n/a")</f>
        <v>n/a</v>
      </c>
      <c r="AQ18" s="49" t="str">
        <f>IF(ISNUMBER(VLOOKUP($AM8,DATA!$G$841:$O$890,8,FALSE)),VLOOKUP($AM8,DATA!$G$841:$O$890,8,FALSE),"n/a")</f>
        <v>n/a</v>
      </c>
    </row>
    <row r="19" spans="2:43" x14ac:dyDescent="0.2">
      <c r="B19" s="46" t="s">
        <v>122</v>
      </c>
      <c r="C19" s="44" t="str">
        <f>+$C$9</f>
        <v>Northeast - MULO</v>
      </c>
      <c r="D19" s="48">
        <f>+VLOOKUP($C19,DATA!$G$117:$AR$128,3,FALSE)</f>
        <v>2.3303999999999998E-2</v>
      </c>
      <c r="E19" s="48">
        <f>+VLOOKUP($C19,DATA!$G$117:$AR$128,5,FALSE)</f>
        <v>2.4880000000000002E-3</v>
      </c>
      <c r="F19" s="48">
        <f>+VLOOKUP($C19,DATA!$G$117:$AR$128,7,FALSE)</f>
        <v>6.522E-3</v>
      </c>
      <c r="G19" s="48">
        <f>+VLOOKUP($C19,DATA!$G$117:$AR$128,9,FALSE)</f>
        <v>1.4259000000000001E-2</v>
      </c>
      <c r="H19" s="46" t="s">
        <v>122</v>
      </c>
      <c r="I19" s="44" t="str">
        <f>+$C$9</f>
        <v>Northeast - MULO</v>
      </c>
      <c r="J19" s="49">
        <f>+VLOOKUP($I9,DATA!$G$1478:$O$1489,2,FALSE)</f>
        <v>3.619313</v>
      </c>
      <c r="K19" s="49">
        <f>+VLOOKUP($I9,DATA!$G$1478:$O$1489,4,FALSE)</f>
        <v>3.5701429999999998</v>
      </c>
      <c r="L19" s="49">
        <f>+VLOOKUP($I9,DATA!$G$1478:$O$1489,6,FALSE)</f>
        <v>3.5660319999999999</v>
      </c>
      <c r="M19" s="49">
        <f>+VLOOKUP($I9,DATA!$G$1478:$O$1489,8,FALSE)</f>
        <v>3.5773429999999999</v>
      </c>
      <c r="N19" s="46" t="s">
        <v>122</v>
      </c>
      <c r="O19" s="44" t="str">
        <f>+$C$9</f>
        <v>Northeast - MULO</v>
      </c>
      <c r="P19" s="49">
        <f>+VLOOKUP($O9,DATA!$G$593:$O$604,2,FALSE)</f>
        <v>4.1205759999999998</v>
      </c>
      <c r="Q19" s="49">
        <f>+VLOOKUP($O9,DATA!$G$593:$O$604,4,FALSE)</f>
        <v>4.1104039999999999</v>
      </c>
      <c r="R19" s="49">
        <f>+VLOOKUP($O9,DATA!$G$593:$O$604,6,FALSE)</f>
        <v>4.1000810000000003</v>
      </c>
      <c r="S19" s="49">
        <f>+VLOOKUP($O9,DATA!$G$593:$O$604,8,FALSE)</f>
        <v>4.1564930000000002</v>
      </c>
      <c r="T19" s="46" t="s">
        <v>122</v>
      </c>
      <c r="U19" s="44" t="str">
        <f>+$C$9</f>
        <v>Northeast - MULO</v>
      </c>
      <c r="V19" s="49">
        <f>+VLOOKUP($U9,DATA!$G$3551:$O$3562,2,FALSE)</f>
        <v>3.9999509999999998</v>
      </c>
      <c r="W19" s="49">
        <f>+VLOOKUP($U9,DATA!$G$3551:$O$3562,4,FALSE)</f>
        <v>4.0038790000000004</v>
      </c>
      <c r="X19" s="49">
        <f>+VLOOKUP($U9,DATA!$G$3551:$O$3562,6,FALSE)</f>
        <v>3.9907110000000001</v>
      </c>
      <c r="Y19" s="49">
        <f>+VLOOKUP($U9,DATA!$G$3551:$O$3562,8,FALSE)</f>
        <v>4.0200560000000003</v>
      </c>
      <c r="Z19" s="46" t="s">
        <v>122</v>
      </c>
      <c r="AA19" s="44" t="str">
        <f>+$C$9</f>
        <v>Northeast - MULO</v>
      </c>
      <c r="AB19" s="49">
        <f>+VLOOKUP($AA9,DATA!$G$3846:$O$3857,2,FALSE)</f>
        <v>4.3788289999999996</v>
      </c>
      <c r="AC19" s="49">
        <f>+VLOOKUP($AA9,DATA!$G$3846:$O$3857,4,FALSE)</f>
        <v>4.3241909999999999</v>
      </c>
      <c r="AD19" s="49">
        <f>+VLOOKUP($AA9,DATA!$G$3846:$O$3857,6,FALSE)</f>
        <v>4.3774870000000004</v>
      </c>
      <c r="AE19" s="49">
        <f>+VLOOKUP($AA9,DATA!$G$3846:$O$3857,8,FALSE)</f>
        <v>4.5756899999999998</v>
      </c>
      <c r="AF19" s="46" t="s">
        <v>122</v>
      </c>
      <c r="AG19" s="44" t="str">
        <f>+$C$9</f>
        <v>Northeast - MULO</v>
      </c>
      <c r="AH19" s="49">
        <f>+VLOOKUP($AG9,DATA!$G$1183:$O$1194,2,FALSE)</f>
        <v>8.1329130000000003</v>
      </c>
      <c r="AI19" s="49">
        <f>+VLOOKUP($AG9,DATA!$G$1183:$O$1194,4,FALSE)</f>
        <v>8.1539140000000003</v>
      </c>
      <c r="AJ19" s="49">
        <f>+VLOOKUP($AG9,DATA!$G$1183:$O$1194,6,FALSE)</f>
        <v>8.2653809999999996</v>
      </c>
      <c r="AK19" s="49">
        <f>+VLOOKUP($AG9,DATA!$G$1183:$O$1194,8,FALSE)</f>
        <v>8.8818800000000007</v>
      </c>
      <c r="AL19" s="46" t="s">
        <v>122</v>
      </c>
      <c r="AM19" s="44" t="str">
        <f>+$C$9</f>
        <v>Northeast - MULO</v>
      </c>
      <c r="AN19" s="49">
        <f>+VLOOKUP($AM9,DATA!$G$888:$O$899,2,FALSE)</f>
        <v>9.6658050000000006</v>
      </c>
      <c r="AO19" s="49">
        <f>+VLOOKUP($AM9,DATA!$G$888:$O$899,4,FALSE)</f>
        <v>9.7644830000000002</v>
      </c>
      <c r="AP19" s="49">
        <f>+VLOOKUP($AM9,DATA!$G$888:$O$899,6,FALSE)</f>
        <v>10.034924999999999</v>
      </c>
      <c r="AQ19" s="49">
        <f>+VLOOKUP($AM9,DATA!$G$888:$O$899,8,FALSE)</f>
        <v>10.944668</v>
      </c>
    </row>
    <row r="20" spans="2:43" x14ac:dyDescent="0.2">
      <c r="C20" s="44" t="s">
        <v>334</v>
      </c>
      <c r="D20" s="48">
        <f>+VLOOKUP($C20,DATA!$G$117:$AR$128,3,FALSE)</f>
        <v>3.6408999999999997E-2</v>
      </c>
      <c r="E20" s="48">
        <f>+VLOOKUP($C20,DATA!$G$117:$AR$128,5,FALSE)</f>
        <v>2.5922000000000001E-2</v>
      </c>
      <c r="F20" s="48">
        <f>+VLOOKUP($C20,DATA!$G$117:$AR$128,7,FALSE)</f>
        <v>3.7421999999999997E-2</v>
      </c>
      <c r="G20" s="48">
        <f>+VLOOKUP($C20,DATA!$G$117:$AR$128,9,FALSE)</f>
        <v>3.4028999999999997E-2</v>
      </c>
      <c r="H20" s="46"/>
      <c r="I20" s="44" t="s">
        <v>334</v>
      </c>
      <c r="J20" s="49">
        <f>+VLOOKUP($I10,DATA!$G$1478:$O$1489,2,FALSE)</f>
        <v>3.6490770000000001</v>
      </c>
      <c r="K20" s="49">
        <f>+VLOOKUP($I10,DATA!$G$1478:$O$1489,4,FALSE)</f>
        <v>3.6322770000000002</v>
      </c>
      <c r="L20" s="49">
        <f>+VLOOKUP($I10,DATA!$G$1478:$O$1489,6,FALSE)</f>
        <v>3.6195249999999999</v>
      </c>
      <c r="M20" s="49">
        <f>+VLOOKUP($I10,DATA!$G$1478:$O$1489,8,FALSE)</f>
        <v>3.6233849999999999</v>
      </c>
      <c r="N20" s="46"/>
      <c r="O20" s="44" t="s">
        <v>334</v>
      </c>
      <c r="P20" s="49">
        <f>+VLOOKUP($O10,DATA!$G$593:$O$604,2,FALSE)</f>
        <v>4.5973319999999998</v>
      </c>
      <c r="Q20" s="49">
        <f>+VLOOKUP($O10,DATA!$G$593:$O$604,4,FALSE)</f>
        <v>4.5991169999999997</v>
      </c>
      <c r="R20" s="49">
        <f>+VLOOKUP($O10,DATA!$G$593:$O$604,6,FALSE)</f>
        <v>4.5529549999999999</v>
      </c>
      <c r="S20" s="49">
        <f>+VLOOKUP($O10,DATA!$G$593:$O$604,8,FALSE)</f>
        <v>4.5357399999999997</v>
      </c>
      <c r="T20" s="46"/>
      <c r="U20" s="44" t="s">
        <v>334</v>
      </c>
      <c r="V20" s="49">
        <f>+VLOOKUP($U10,DATA!$G$3551:$O$3562,2,FALSE)</f>
        <v>4.3695690000000003</v>
      </c>
      <c r="W20" s="49">
        <f>+VLOOKUP($U10,DATA!$G$3551:$O$3562,4,FALSE)</f>
        <v>4.3724990000000004</v>
      </c>
      <c r="X20" s="49">
        <f>+VLOOKUP($U10,DATA!$G$3551:$O$3562,6,FALSE)</f>
        <v>4.3657570000000003</v>
      </c>
      <c r="Y20" s="49">
        <f>+VLOOKUP($U10,DATA!$G$3551:$O$3562,8,FALSE)</f>
        <v>4.3641769999999998</v>
      </c>
      <c r="Z20" s="46"/>
      <c r="AA20" s="44" t="s">
        <v>334</v>
      </c>
      <c r="AB20" s="49">
        <f>+VLOOKUP($AA10,DATA!$G$3846:$O$3857,2,FALSE)</f>
        <v>5.1346040000000004</v>
      </c>
      <c r="AC20" s="49">
        <f>+VLOOKUP($AA10,DATA!$G$3846:$O$3857,4,FALSE)</f>
        <v>5.1114369999999996</v>
      </c>
      <c r="AD20" s="49">
        <f>+VLOOKUP($AA10,DATA!$G$3846:$O$3857,6,FALSE)</f>
        <v>5.0192379999999996</v>
      </c>
      <c r="AE20" s="49">
        <f>+VLOOKUP($AA10,DATA!$G$3846:$O$3857,8,FALSE)</f>
        <v>5.038011</v>
      </c>
      <c r="AF20" s="46"/>
      <c r="AG20" s="44" t="s">
        <v>334</v>
      </c>
      <c r="AH20" s="49">
        <f>+VLOOKUP($AG10,DATA!$G$1183:$O$1194,2,FALSE)</f>
        <v>11.048047</v>
      </c>
      <c r="AI20" s="49">
        <f>+VLOOKUP($AG10,DATA!$G$1183:$O$1194,4,FALSE)</f>
        <v>10.969778</v>
      </c>
      <c r="AJ20" s="49">
        <f>+VLOOKUP($AG10,DATA!$G$1183:$O$1194,6,FALSE)</f>
        <v>10.916873000000001</v>
      </c>
      <c r="AK20" s="49">
        <f>+VLOOKUP($AG10,DATA!$G$1183:$O$1194,8,FALSE)</f>
        <v>11.040349000000001</v>
      </c>
      <c r="AL20" s="46"/>
      <c r="AM20" s="44" t="s">
        <v>334</v>
      </c>
      <c r="AN20" s="49">
        <f>+VLOOKUP($AM10,DATA!$G$888:$O$899,2,FALSE)</f>
        <v>14.777488999999999</v>
      </c>
      <c r="AO20" s="49">
        <f>+VLOOKUP($AM10,DATA!$G$888:$O$899,4,FALSE)</f>
        <v>14.895424999999999</v>
      </c>
      <c r="AP20" s="49">
        <f>+VLOOKUP($AM10,DATA!$G$888:$O$899,6,FALSE)</f>
        <v>16.187512999999999</v>
      </c>
      <c r="AQ20" s="49">
        <f>+VLOOKUP($AM10,DATA!$G$888:$O$899,8,FALSE)</f>
        <v>19.662424999999999</v>
      </c>
    </row>
    <row r="21" spans="2:43" x14ac:dyDescent="0.2">
      <c r="H21" s="46"/>
      <c r="N21" s="46"/>
      <c r="T21" s="46"/>
      <c r="Z21" s="46"/>
      <c r="AF21" s="46"/>
      <c r="AL21" s="46"/>
    </row>
    <row r="22" spans="2:43" x14ac:dyDescent="0.2">
      <c r="B22" s="43" t="s">
        <v>165</v>
      </c>
      <c r="D22" s="45" t="s">
        <v>123</v>
      </c>
      <c r="E22" s="45" t="s">
        <v>124</v>
      </c>
      <c r="F22" s="45" t="s">
        <v>125</v>
      </c>
      <c r="G22" s="45" t="s">
        <v>126</v>
      </c>
      <c r="H22" s="43" t="s">
        <v>152</v>
      </c>
      <c r="I22" s="44"/>
      <c r="J22" s="45" t="s">
        <v>123</v>
      </c>
      <c r="K22" s="45" t="s">
        <v>124</v>
      </c>
      <c r="L22" s="45" t="s">
        <v>125</v>
      </c>
      <c r="M22" s="45" t="s">
        <v>126</v>
      </c>
      <c r="N22" s="43" t="s">
        <v>153</v>
      </c>
      <c r="O22" s="44"/>
      <c r="P22" s="45" t="s">
        <v>123</v>
      </c>
      <c r="Q22" s="45" t="s">
        <v>124</v>
      </c>
      <c r="R22" s="45" t="s">
        <v>125</v>
      </c>
      <c r="S22" s="45" t="s">
        <v>126</v>
      </c>
      <c r="T22" s="43" t="s">
        <v>154</v>
      </c>
      <c r="U22" s="44"/>
      <c r="V22" s="45" t="s">
        <v>123</v>
      </c>
      <c r="W22" s="45" t="s">
        <v>124</v>
      </c>
      <c r="X22" s="45" t="s">
        <v>125</v>
      </c>
      <c r="Y22" s="45" t="s">
        <v>126</v>
      </c>
      <c r="Z22" s="43" t="s">
        <v>155</v>
      </c>
      <c r="AA22" s="44"/>
      <c r="AB22" s="45" t="s">
        <v>123</v>
      </c>
      <c r="AC22" s="45" t="s">
        <v>124</v>
      </c>
      <c r="AD22" s="45" t="s">
        <v>125</v>
      </c>
      <c r="AE22" s="45" t="s">
        <v>126</v>
      </c>
      <c r="AF22" s="43" t="s">
        <v>156</v>
      </c>
      <c r="AG22" s="44"/>
      <c r="AH22" s="45" t="s">
        <v>123</v>
      </c>
      <c r="AI22" s="45" t="s">
        <v>124</v>
      </c>
      <c r="AJ22" s="45" t="s">
        <v>125</v>
      </c>
      <c r="AK22" s="45" t="s">
        <v>126</v>
      </c>
      <c r="AL22" s="43" t="s">
        <v>157</v>
      </c>
      <c r="AM22" s="44"/>
      <c r="AN22" s="45" t="s">
        <v>123</v>
      </c>
      <c r="AO22" s="45" t="s">
        <v>124</v>
      </c>
      <c r="AP22" s="45" t="s">
        <v>125</v>
      </c>
      <c r="AQ22" s="45" t="s">
        <v>126</v>
      </c>
    </row>
    <row r="23" spans="2:43" x14ac:dyDescent="0.2">
      <c r="B23" s="46" t="s">
        <v>105</v>
      </c>
      <c r="C23" s="38" t="str">
        <f>+$C$8</f>
        <v>Albany - MULO</v>
      </c>
      <c r="D23" s="48">
        <f>+VLOOKUP($C18,DATA!$G$129:$O$178,3,FALSE)</f>
        <v>-8.5339999999999999E-3</v>
      </c>
      <c r="E23" s="48">
        <f>+VLOOKUP($C18,DATA!$G$129:$O$178,5,FALSE)</f>
        <v>5.4497999999999998E-2</v>
      </c>
      <c r="F23" s="48">
        <f>+VLOOKUP($C18,DATA!$G$129:$O$178,7,FALSE)</f>
        <v>3.7161E-2</v>
      </c>
      <c r="G23" s="48">
        <f>+VLOOKUP($C18,DATA!$G$129:$O$178,9,FALSE)</f>
        <v>3.4173000000000002E-2</v>
      </c>
      <c r="H23" s="46" t="s">
        <v>105</v>
      </c>
      <c r="I23" s="38" t="str">
        <f>+$C$8</f>
        <v>Albany - MULO</v>
      </c>
      <c r="J23" s="48">
        <f>+VLOOKUP($I8,DATA!$G$1372:$O$1421,3,FALSE)</f>
        <v>-5.6987000000000003E-2</v>
      </c>
      <c r="K23" s="48">
        <f>+VLOOKUP($I8,DATA!$G$1372:$O$1421,5,FALSE)</f>
        <v>5.1927000000000001E-2</v>
      </c>
      <c r="L23" s="48">
        <f>+VLOOKUP($I8,DATA!$G$1372:$O$1421,7,FALSE)</f>
        <v>3.0668999999999998E-2</v>
      </c>
      <c r="M23" s="48">
        <f>+VLOOKUP($I8,DATA!$G$1372:$O$1421,9,FALSE)</f>
        <v>1.9414000000000001E-2</v>
      </c>
      <c r="N23" s="46" t="s">
        <v>105</v>
      </c>
      <c r="O23" s="38" t="str">
        <f>+$C$8</f>
        <v>Albany - MULO</v>
      </c>
      <c r="P23" s="48">
        <f>+VLOOKUP($O8,DATA!$G$487:$O$536,3,FALSE)</f>
        <v>0.152952</v>
      </c>
      <c r="Q23" s="48">
        <f>+VLOOKUP($O8,DATA!$G$487:$O$536,5,FALSE)</f>
        <v>8.4588999999999998E-2</v>
      </c>
      <c r="R23" s="48">
        <f>+VLOOKUP($O8,DATA!$G$487:$O$536,7,FALSE)</f>
        <v>5.0227000000000001E-2</v>
      </c>
      <c r="S23" s="48">
        <f>+VLOOKUP($O8,DATA!$G$487:$O$536,9,FALSE)</f>
        <v>5.9311999999999997E-2</v>
      </c>
      <c r="T23" s="46" t="s">
        <v>105</v>
      </c>
      <c r="U23" s="38" t="str">
        <f>+$C$8</f>
        <v>Albany - MULO</v>
      </c>
      <c r="V23" s="48">
        <f>+VLOOKUP($U8,DATA!$G$3445:$O$3494,3,FALSE)</f>
        <v>0.30650300000000003</v>
      </c>
      <c r="W23" s="48">
        <f>+VLOOKUP($U8,DATA!$G$3445:$O$3494,5,FALSE)</f>
        <v>0.23832600000000001</v>
      </c>
      <c r="X23" s="48">
        <f>+VLOOKUP($U8,DATA!$G$3445:$O$3494,7,FALSE)</f>
        <v>0.15786600000000001</v>
      </c>
      <c r="Y23" s="48">
        <f>+VLOOKUP($U8,DATA!$G$3445:$O$3494,9,FALSE)</f>
        <v>0.14722199999999999</v>
      </c>
      <c r="Z23" s="46" t="s">
        <v>105</v>
      </c>
      <c r="AA23" s="38" t="str">
        <f>+$C$8</f>
        <v>Albany - MULO</v>
      </c>
      <c r="AB23" s="48">
        <f>+VLOOKUP($AA8,DATA!$G$3740:$O$3789,3,FALSE)</f>
        <v>-3.1237999999999998E-2</v>
      </c>
      <c r="AC23" s="48">
        <f>+VLOOKUP($AA8,DATA!$G$3740:$O$3789,5,FALSE)</f>
        <v>-7.3647000000000004E-2</v>
      </c>
      <c r="AD23" s="48">
        <f>+VLOOKUP($AA8,DATA!$G$3740:$O$3789,7,FALSE)</f>
        <v>-7.7604000000000006E-2</v>
      </c>
      <c r="AE23" s="48">
        <f>+VLOOKUP($AA8,DATA!$G$3740:$O$3789,9,FALSE)</f>
        <v>-5.4304999999999999E-2</v>
      </c>
      <c r="AF23" s="46" t="s">
        <v>105</v>
      </c>
      <c r="AG23" s="38" t="str">
        <f>+$C$8</f>
        <v>Albany - MULO</v>
      </c>
      <c r="AH23" s="48">
        <f>+VLOOKUP($AG8,DATA!$G$1077:$O$1126,3,FALSE)</f>
        <v>1.5542E-2</v>
      </c>
      <c r="AI23" s="48">
        <f>+VLOOKUP($AG8,DATA!$G$1077:$O$1126,5,FALSE)</f>
        <v>7.8298999999999994E-2</v>
      </c>
      <c r="AJ23" s="48">
        <f>+VLOOKUP($AG8,DATA!$G$1077:$O$1126,7,FALSE)</f>
        <v>7.5825000000000004E-2</v>
      </c>
      <c r="AK23" s="48">
        <f>+VLOOKUP($AG8,DATA!$G$1077:$O$1126,9,FALSE)</f>
        <v>0.14777899999999999</v>
      </c>
      <c r="AL23" s="46" t="s">
        <v>105</v>
      </c>
      <c r="AM23" s="38" t="str">
        <f>+$C$8</f>
        <v>Albany - MULO</v>
      </c>
      <c r="AN23" s="48" t="str">
        <f>IF(ISNUMBER(VLOOKUP($AM8,DATA!$G$782:$O$831,3,FALSE)),VLOOKUP($AM8,DATA!$G$782:$O$831,3,FALSE),"n/a")</f>
        <v>n/a</v>
      </c>
      <c r="AO23" s="48" t="str">
        <f>IF(ISNUMBER(VLOOKUP($AM8,DATA!$G$782:$O$831,5,FALSE)),VLOOKUP($AM8,DATA!$G$782:$O$831,5,FALSE),"n/a")</f>
        <v>n/a</v>
      </c>
      <c r="AP23" s="48" t="str">
        <f>IF(ISNUMBER(VLOOKUP($AM8,DATA!$G$782:$O$831,7,FALSE)),VLOOKUP($AM8,DATA!$G$782:$O$831,7,FALSE),"n/a")</f>
        <v>n/a</v>
      </c>
      <c r="AQ23" s="48" t="str">
        <f>IF(ISNUMBER(VLOOKUP($AM8,DATA!$G$782:$O$831,9,FALSE)),VLOOKUP($AM8,DATA!$G$782:$O$831,9,FALSE),"n/a")</f>
        <v>n/a</v>
      </c>
    </row>
    <row r="24" spans="2:43" x14ac:dyDescent="0.2">
      <c r="B24" s="46" t="s">
        <v>122</v>
      </c>
      <c r="C24" s="44" t="str">
        <f>+$C$9</f>
        <v>Northeast - MULO</v>
      </c>
      <c r="D24" s="48">
        <f>+VLOOKUP($C19,DATA!$G$176:$O$187,3,FALSE)</f>
        <v>4.4711000000000001E-2</v>
      </c>
      <c r="E24" s="48">
        <f>+VLOOKUP($C19,DATA!$G$176:$O$187,5,FALSE)</f>
        <v>4.2477000000000001E-2</v>
      </c>
      <c r="F24" s="48">
        <f>+VLOOKUP($C19,DATA!$G$176:$O$187,7,FALSE)</f>
        <v>3.3981999999999998E-2</v>
      </c>
      <c r="G24" s="48">
        <f>+VLOOKUP($C19,DATA!$G$176:$O$187,9,FALSE)</f>
        <v>2.0923000000000001E-2</v>
      </c>
      <c r="H24" s="46" t="s">
        <v>122</v>
      </c>
      <c r="I24" s="44" t="str">
        <f>+$C$9</f>
        <v>Northeast - MULO</v>
      </c>
      <c r="J24" s="48">
        <f>+VLOOKUP($I9,DATA!$G$1419:$O$1430,3,FALSE)</f>
        <v>7.1710000000000003E-3</v>
      </c>
      <c r="K24" s="48">
        <f>+VLOOKUP($I9,DATA!$G$1419:$O$1430,5,FALSE)</f>
        <v>1.4992E-2</v>
      </c>
      <c r="L24" s="48">
        <f>+VLOOKUP($I9,DATA!$G$1419:$O$1430,7,FALSE)</f>
        <v>7.94E-4</v>
      </c>
      <c r="M24" s="48">
        <f>+VLOOKUP($I9,DATA!$G$1419:$O$1430,9,FALSE)</f>
        <v>-9.3710000000000009E-3</v>
      </c>
      <c r="N24" s="46" t="s">
        <v>122</v>
      </c>
      <c r="O24" s="44" t="str">
        <f>+$C$9</f>
        <v>Northeast - MULO</v>
      </c>
      <c r="P24" s="48">
        <f>+VLOOKUP($O9,DATA!$G$534:$O$545,3,FALSE)</f>
        <v>-2.9374000000000001E-2</v>
      </c>
      <c r="Q24" s="48">
        <f>+VLOOKUP($O9,DATA!$G$534:$O$545,5,FALSE)</f>
        <v>-5.2976000000000002E-2</v>
      </c>
      <c r="R24" s="48">
        <f>+VLOOKUP($O9,DATA!$G$534:$O$545,7,FALSE)</f>
        <v>-3.4890999999999998E-2</v>
      </c>
      <c r="S24" s="48">
        <f>+VLOOKUP($O9,DATA!$G$534:$O$545,9,FALSE)</f>
        <v>1.4171E-2</v>
      </c>
      <c r="T24" s="46" t="s">
        <v>122</v>
      </c>
      <c r="U24" s="44" t="str">
        <f>+$C$9</f>
        <v>Northeast - MULO</v>
      </c>
      <c r="V24" s="48">
        <f>+VLOOKUP($U9,DATA!$G$3492:$O$3503,3,FALSE)</f>
        <v>-4.4088000000000002E-2</v>
      </c>
      <c r="W24" s="48">
        <f>+VLOOKUP($U9,DATA!$G$3492:$O$3503,5,FALSE)</f>
        <v>-6.1337000000000003E-2</v>
      </c>
      <c r="X24" s="48">
        <f>+VLOOKUP($U9,DATA!$G$3492:$O$3503,7,FALSE)</f>
        <v>-3.7359999999999997E-2</v>
      </c>
      <c r="Y24" s="48">
        <f>+VLOOKUP($U9,DATA!$G$3492:$O$3503,9,FALSE)</f>
        <v>1.8199E-2</v>
      </c>
      <c r="Z24" s="46" t="s">
        <v>122</v>
      </c>
      <c r="AA24" s="44" t="str">
        <f>+$C$9</f>
        <v>Northeast - MULO</v>
      </c>
      <c r="AB24" s="48">
        <f>+VLOOKUP($AA9,DATA!$G$3787:$O$3798,3,FALSE)</f>
        <v>1.3665E-2</v>
      </c>
      <c r="AC24" s="48">
        <f>+VLOOKUP($AA9,DATA!$G$3787:$O$3798,5,FALSE)</f>
        <v>-3.0917E-2</v>
      </c>
      <c r="AD24" s="48">
        <f>+VLOOKUP($AA9,DATA!$G$3787:$O$3798,7,FALSE)</f>
        <v>-2.7022999999999998E-2</v>
      </c>
      <c r="AE24" s="48">
        <f>+VLOOKUP($AA9,DATA!$G$3787:$O$3798,9,FALSE)</f>
        <v>-5.31E-4</v>
      </c>
      <c r="AF24" s="46" t="s">
        <v>122</v>
      </c>
      <c r="AG24" s="44" t="str">
        <f>+$C$9</f>
        <v>Northeast - MULO</v>
      </c>
      <c r="AH24" s="48">
        <f>+VLOOKUP($AG9,DATA!$G$1124:$O$1135,3,FALSE)</f>
        <v>0.107458</v>
      </c>
      <c r="AI24" s="48">
        <f>+VLOOKUP($AG9,DATA!$G$1124:$O$1135,5,FALSE)</f>
        <v>0.12386999999999999</v>
      </c>
      <c r="AJ24" s="48">
        <f>+VLOOKUP($AG9,DATA!$G$1124:$O$1135,7,FALSE)</f>
        <v>0.123207</v>
      </c>
      <c r="AK24" s="48">
        <f>+VLOOKUP($AG9,DATA!$G$1124:$O$1135,9,FALSE)</f>
        <v>0.13942099999999999</v>
      </c>
      <c r="AL24" s="46" t="s">
        <v>122</v>
      </c>
      <c r="AM24" s="44" t="str">
        <f>+$C$9</f>
        <v>Northeast - MULO</v>
      </c>
      <c r="AN24" s="48">
        <f>+VLOOKUP($AM9,DATA!$G$829:$O$840,3,FALSE)</f>
        <v>-5.6637E-2</v>
      </c>
      <c r="AO24" s="48">
        <f>+VLOOKUP($AM9,DATA!$G$829:$O$840,5,FALSE)</f>
        <v>-0.27696999999999999</v>
      </c>
      <c r="AP24" s="48">
        <f>+VLOOKUP($AM9,DATA!$G$829:$O$840,7,FALSE)</f>
        <v>2.9162E-2</v>
      </c>
      <c r="AQ24" s="48">
        <f>+VLOOKUP($AM9,DATA!$G$829:$O$840,9,FALSE)</f>
        <v>-0.137016</v>
      </c>
    </row>
    <row r="25" spans="2:43" x14ac:dyDescent="0.2">
      <c r="B25" s="50"/>
      <c r="C25" s="44" t="s">
        <v>334</v>
      </c>
      <c r="D25" s="48">
        <f>+VLOOKUP($C20,DATA!$G$176:$O$187,3,FALSE)</f>
        <v>2.707E-2</v>
      </c>
      <c r="E25" s="48">
        <f>+VLOOKUP($C20,DATA!$G$176:$O$187,5,FALSE)</f>
        <v>3.1806000000000001E-2</v>
      </c>
      <c r="F25" s="48">
        <f>+VLOOKUP($C20,DATA!$G$176:$O$187,7,FALSE)</f>
        <v>4.3707999999999997E-2</v>
      </c>
      <c r="G25" s="48">
        <f>+VLOOKUP($C20,DATA!$G$176:$O$187,9,FALSE)</f>
        <v>3.7959E-2</v>
      </c>
      <c r="H25" s="50"/>
      <c r="I25" s="44" t="s">
        <v>334</v>
      </c>
      <c r="J25" s="48">
        <f>+VLOOKUP($I10,DATA!$G$1419:$O$1430,3,FALSE)</f>
        <v>-1.7056999999999999E-2</v>
      </c>
      <c r="K25" s="48">
        <f>+VLOOKUP($I10,DATA!$G$1419:$O$1430,5,FALSE)</f>
        <v>-1.0019E-2</v>
      </c>
      <c r="L25" s="48">
        <f>+VLOOKUP($I10,DATA!$G$1419:$O$1430,7,FALSE)</f>
        <v>-1.34E-4</v>
      </c>
      <c r="M25" s="48">
        <f>+VLOOKUP($I10,DATA!$G$1419:$O$1430,9,FALSE)</f>
        <v>-3.1389999999999999E-3</v>
      </c>
      <c r="N25" s="50"/>
      <c r="O25" s="44" t="s">
        <v>334</v>
      </c>
      <c r="P25" s="48">
        <f>+VLOOKUP($O10,DATA!$G$534:$O$545,3,FALSE)</f>
        <v>4.8735000000000001E-2</v>
      </c>
      <c r="Q25" s="48">
        <f>+VLOOKUP($O10,DATA!$G$534:$O$545,5,FALSE)</f>
        <v>4.6848000000000001E-2</v>
      </c>
      <c r="R25" s="48">
        <f>+VLOOKUP($O10,DATA!$G$534:$O$545,7,FALSE)</f>
        <v>7.2070999999999996E-2</v>
      </c>
      <c r="S25" s="48">
        <f>+VLOOKUP($O10,DATA!$G$534:$O$545,9,FALSE)</f>
        <v>8.6154999999999995E-2</v>
      </c>
      <c r="T25" s="50"/>
      <c r="U25" s="44" t="s">
        <v>334</v>
      </c>
      <c r="V25" s="48">
        <f>+VLOOKUP($U10,DATA!$G$3492:$O$3503,3,FALSE)</f>
        <v>-1.474E-2</v>
      </c>
      <c r="W25" s="48">
        <f>+VLOOKUP($U10,DATA!$G$3492:$O$3503,5,FALSE)</f>
        <v>-1.3679E-2</v>
      </c>
      <c r="X25" s="48">
        <f>+VLOOKUP($U10,DATA!$G$3492:$O$3503,7,FALSE)</f>
        <v>8.5970000000000005E-3</v>
      </c>
      <c r="Y25" s="48">
        <f>+VLOOKUP($U10,DATA!$G$3492:$O$3503,9,FALSE)</f>
        <v>4.6543000000000001E-2</v>
      </c>
      <c r="Z25" s="50"/>
      <c r="AA25" s="44" t="s">
        <v>334</v>
      </c>
      <c r="AB25" s="48">
        <f>+VLOOKUP($AA10,DATA!$G$3787:$O$3798,3,FALSE)</f>
        <v>0.25669799999999998</v>
      </c>
      <c r="AC25" s="48">
        <f>+VLOOKUP($AA10,DATA!$G$3787:$O$3798,5,FALSE)</f>
        <v>0.23271800000000001</v>
      </c>
      <c r="AD25" s="48">
        <f>+VLOOKUP($AA10,DATA!$G$3787:$O$3798,7,FALSE)</f>
        <v>0.287802</v>
      </c>
      <c r="AE25" s="48">
        <f>+VLOOKUP($AA10,DATA!$G$3787:$O$3798,9,FALSE)</f>
        <v>0.23217299999999999</v>
      </c>
      <c r="AF25" s="50"/>
      <c r="AG25" s="44" t="s">
        <v>334</v>
      </c>
      <c r="AH25" s="48">
        <f>+VLOOKUP($AG10,DATA!$G$1124:$O$1135,3,FALSE)</f>
        <v>0.16020499999999999</v>
      </c>
      <c r="AI25" s="48">
        <f>+VLOOKUP($AG10,DATA!$G$1124:$O$1135,5,FALSE)</f>
        <v>0.16921600000000001</v>
      </c>
      <c r="AJ25" s="48">
        <f>+VLOOKUP($AG10,DATA!$G$1124:$O$1135,7,FALSE)</f>
        <v>0.18378800000000001</v>
      </c>
      <c r="AK25" s="48">
        <f>+VLOOKUP($AG10,DATA!$G$1124:$O$1135,9,FALSE)</f>
        <v>0.17896799999999999</v>
      </c>
      <c r="AL25" s="50"/>
      <c r="AM25" s="44" t="s">
        <v>334</v>
      </c>
      <c r="AN25" s="48">
        <f>+VLOOKUP($AM10,DATA!$G$829:$O$840,3,FALSE)</f>
        <v>9.0546000000000001E-2</v>
      </c>
      <c r="AO25" s="48">
        <f>+VLOOKUP($AM10,DATA!$G$829:$O$840,5,FALSE)</f>
        <v>-4.1133999999999997E-2</v>
      </c>
      <c r="AP25" s="48">
        <f>+VLOOKUP($AM10,DATA!$G$829:$O$840,7,FALSE)</f>
        <v>3.7845999999999998E-2</v>
      </c>
      <c r="AQ25" s="48">
        <f>+VLOOKUP($AM10,DATA!$G$829:$O$840,9,FALSE)</f>
        <v>-5.3962000000000003E-2</v>
      </c>
    </row>
    <row r="26" spans="2:43" x14ac:dyDescent="0.2">
      <c r="H26" s="46"/>
      <c r="N26" s="46"/>
      <c r="T26" s="46"/>
      <c r="Z26" s="46"/>
      <c r="AF26" s="46"/>
      <c r="AL26" s="46"/>
    </row>
    <row r="27" spans="2:43" x14ac:dyDescent="0.2">
      <c r="B27" s="43" t="s">
        <v>144</v>
      </c>
      <c r="D27" s="45" t="s">
        <v>123</v>
      </c>
      <c r="E27" s="45" t="s">
        <v>124</v>
      </c>
      <c r="F27" s="45" t="s">
        <v>125</v>
      </c>
      <c r="G27" s="45" t="s">
        <v>126</v>
      </c>
      <c r="H27" s="43" t="s">
        <v>158</v>
      </c>
      <c r="I27" s="44"/>
      <c r="J27" s="45" t="s">
        <v>123</v>
      </c>
      <c r="K27" s="45" t="s">
        <v>124</v>
      </c>
      <c r="L27" s="45" t="s">
        <v>125</v>
      </c>
      <c r="M27" s="45" t="s">
        <v>126</v>
      </c>
      <c r="N27" s="43" t="s">
        <v>159</v>
      </c>
      <c r="O27" s="44"/>
      <c r="P27" s="45" t="s">
        <v>123</v>
      </c>
      <c r="Q27" s="45" t="s">
        <v>124</v>
      </c>
      <c r="R27" s="45" t="s">
        <v>125</v>
      </c>
      <c r="S27" s="45" t="s">
        <v>126</v>
      </c>
      <c r="T27" s="43" t="s">
        <v>160</v>
      </c>
      <c r="U27" s="44"/>
      <c r="V27" s="45" t="s">
        <v>123</v>
      </c>
      <c r="W27" s="45" t="s">
        <v>124</v>
      </c>
      <c r="X27" s="45" t="s">
        <v>125</v>
      </c>
      <c r="Y27" s="45" t="s">
        <v>126</v>
      </c>
      <c r="Z27" s="43" t="s">
        <v>161</v>
      </c>
      <c r="AA27" s="44"/>
      <c r="AB27" s="45" t="s">
        <v>123</v>
      </c>
      <c r="AC27" s="45" t="s">
        <v>124</v>
      </c>
      <c r="AD27" s="45" t="s">
        <v>125</v>
      </c>
      <c r="AE27" s="45" t="s">
        <v>126</v>
      </c>
      <c r="AF27" s="43" t="s">
        <v>162</v>
      </c>
      <c r="AG27" s="44"/>
      <c r="AH27" s="45" t="s">
        <v>123</v>
      </c>
      <c r="AI27" s="45" t="s">
        <v>124</v>
      </c>
      <c r="AJ27" s="45" t="s">
        <v>125</v>
      </c>
      <c r="AK27" s="45" t="s">
        <v>126</v>
      </c>
      <c r="AL27" s="43" t="s">
        <v>163</v>
      </c>
      <c r="AM27" s="44"/>
      <c r="AN27" s="45" t="s">
        <v>123</v>
      </c>
      <c r="AO27" s="45" t="s">
        <v>124</v>
      </c>
      <c r="AP27" s="45" t="s">
        <v>125</v>
      </c>
      <c r="AQ27" s="45" t="s">
        <v>126</v>
      </c>
    </row>
    <row r="28" spans="2:43" x14ac:dyDescent="0.2">
      <c r="B28" s="46" t="s">
        <v>105</v>
      </c>
      <c r="C28" s="38" t="str">
        <f>+$C$8</f>
        <v>Albany - MULO</v>
      </c>
      <c r="D28" s="49">
        <f>+VLOOKUP($C18,DATA!$G$247:$O$296,2,FALSE)</f>
        <v>4.5473980000000003</v>
      </c>
      <c r="E28" s="49">
        <f>+VLOOKUP($C18,DATA!$G$247:$O$296,4,FALSE)</f>
        <v>4.2595169999999998</v>
      </c>
      <c r="F28" s="49">
        <f>+VLOOKUP($C18,DATA!$G$247:$O$296,6,FALSE)</f>
        <v>4.2726439999999997</v>
      </c>
      <c r="G28" s="49">
        <f>+VLOOKUP($C18,DATA!$G$247:$O$296,8,FALSE)</f>
        <v>4.2644830000000002</v>
      </c>
      <c r="H28" s="46" t="s">
        <v>105</v>
      </c>
      <c r="I28" s="38" t="str">
        <f>+$C$8</f>
        <v>Albany - MULO</v>
      </c>
      <c r="J28" s="49">
        <f>+VLOOKUP($I8,DATA!$G$1490:$O$1539,2,FALSE)</f>
        <v>2.6160929999999998</v>
      </c>
      <c r="K28" s="49">
        <f>+VLOOKUP($I8,DATA!$G$1490:$O$1539,4,FALSE)</f>
        <v>2.4369670000000001</v>
      </c>
      <c r="L28" s="49">
        <f>+VLOOKUP($I8,DATA!$G$1490:$O$1539,6,FALSE)</f>
        <v>2.4434469999999999</v>
      </c>
      <c r="M28" s="49">
        <f>+VLOOKUP($I8,DATA!$G$1490:$O$1539,8,FALSE)</f>
        <v>2.479949</v>
      </c>
      <c r="N28" s="46" t="s">
        <v>105</v>
      </c>
      <c r="O28" s="38" t="str">
        <f>+$C$8</f>
        <v>Albany - MULO</v>
      </c>
      <c r="P28" s="49">
        <f>+VLOOKUP($O8,DATA!$G$605:$O$654,2,FALSE)</f>
        <v>3.0290439999999998</v>
      </c>
      <c r="Q28" s="49">
        <f>+VLOOKUP($O8,DATA!$G$605:$O$654,4,FALSE)</f>
        <v>2.839261</v>
      </c>
      <c r="R28" s="49">
        <f>+VLOOKUP($O8,DATA!$G$605:$O$654,6,FALSE)</f>
        <v>2.8086129999999998</v>
      </c>
      <c r="S28" s="49">
        <f>+VLOOKUP($O8,DATA!$G$605:$O$654,8,FALSE)</f>
        <v>2.7995169999999998</v>
      </c>
      <c r="T28" s="46" t="s">
        <v>105</v>
      </c>
      <c r="U28" s="38" t="str">
        <f>+$C$8</f>
        <v>Albany - MULO</v>
      </c>
      <c r="V28" s="49">
        <f>+VLOOKUP($U8,DATA!$G$3563:$O$3612,2,FALSE)</f>
        <v>2.9316070000000001</v>
      </c>
      <c r="W28" s="49">
        <f>+VLOOKUP($U8,DATA!$G$3563:$O$3612,4,FALSE)</f>
        <v>2.7380089999999999</v>
      </c>
      <c r="X28" s="49">
        <f>+VLOOKUP($U8,DATA!$G$3563:$O$3612,6,FALSE)</f>
        <v>2.770559</v>
      </c>
      <c r="Y28" s="49">
        <f>+VLOOKUP($U8,DATA!$G$3563:$O$3612,8,FALSE)</f>
        <v>2.784497</v>
      </c>
      <c r="Z28" s="46" t="s">
        <v>105</v>
      </c>
      <c r="AA28" s="38" t="str">
        <f>+$C$8</f>
        <v>Albany - MULO</v>
      </c>
      <c r="AB28" s="49">
        <f>+VLOOKUP($AA8,DATA!$G$3858:$O$3907,2,FALSE)</f>
        <v>3.1866720000000002</v>
      </c>
      <c r="AC28" s="49">
        <f>+VLOOKUP($AA8,DATA!$G$3858:$O$3907,4,FALSE)</f>
        <v>2.9785729999999999</v>
      </c>
      <c r="AD28" s="49">
        <f>+VLOOKUP($AA8,DATA!$G$3858:$O$3907,6,FALSE)</f>
        <v>2.8653409999999999</v>
      </c>
      <c r="AE28" s="49">
        <f>+VLOOKUP($AA8,DATA!$G$3858:$O$3907,8,FALSE)</f>
        <v>2.8230659999999999</v>
      </c>
      <c r="AF28" s="46" t="s">
        <v>105</v>
      </c>
      <c r="AG28" s="38" t="str">
        <f>+$C$8</f>
        <v>Albany - MULO</v>
      </c>
      <c r="AH28" s="49">
        <f>+VLOOKUP($AG8,DATA!$G$1195:$O$1244,2,FALSE)</f>
        <v>3.4231419999999999</v>
      </c>
      <c r="AI28" s="49">
        <f>+VLOOKUP($AG8,DATA!$G$1195:$O$1244,4,FALSE)</f>
        <v>3.3846029999999998</v>
      </c>
      <c r="AJ28" s="49">
        <f>+VLOOKUP($AG8,DATA!$G$1195:$O$1244,6,FALSE)</f>
        <v>3.414221</v>
      </c>
      <c r="AK28" s="49">
        <f>+VLOOKUP($AG8,DATA!$G$1195:$O$1244,8,FALSE)</f>
        <v>3.410936</v>
      </c>
      <c r="AL28" s="46" t="s">
        <v>105</v>
      </c>
      <c r="AM28" s="38" t="str">
        <f>+$C$8</f>
        <v>Albany - MULO</v>
      </c>
      <c r="AN28" s="49" t="str">
        <f>IF(ISNUMBER(VLOOKUP($AM8,DATA!$G$900:$O$949,2,FALSE)),VLOOKUP($AM8,DATA!$G$900:$O$949,2,FALSE),"n/a")</f>
        <v>n/a</v>
      </c>
      <c r="AO28" s="49" t="str">
        <f>IF(ISNUMBER(VLOOKUP($AM8,DATA!$G$900:$O$949,4,FALSE)),VLOOKUP($AM8,DATA!$G$900:$O$949,4,FALSE),"n/a")</f>
        <v>n/a</v>
      </c>
      <c r="AP28" s="49" t="str">
        <f>IF(ISNUMBER(VLOOKUP($AM8,DATA!$G$900:$O$949,6,FALSE)),VLOOKUP($AM8,DATA!$G$900:$O$949,6,FALSE),"n/a")</f>
        <v>n/a</v>
      </c>
      <c r="AQ28" s="49" t="str">
        <f>IF(ISNUMBER(VLOOKUP($AM8,DATA!$G$900:$O$949,8,FALSE)),VLOOKUP($AM8,DATA!$G$900:$O$949,8,FALSE),"n/a")</f>
        <v>n/a</v>
      </c>
    </row>
    <row r="29" spans="2:43" x14ac:dyDescent="0.2">
      <c r="B29" s="46" t="s">
        <v>122</v>
      </c>
      <c r="C29" s="44" t="str">
        <f>+$C$9</f>
        <v>Northeast - MULO</v>
      </c>
      <c r="D29" s="49">
        <f>+VLOOKUP($C19,DATA!$G$294:$O$305,2,FALSE)</f>
        <v>3.8919380000000001</v>
      </c>
      <c r="E29" s="49">
        <f>+VLOOKUP($C19,DATA!$G$294:$O$305,4,FALSE)</f>
        <v>3.8544879999999999</v>
      </c>
      <c r="F29" s="49">
        <f>+VLOOKUP($C19,DATA!$G$294:$O$305,6,FALSE)</f>
        <v>3.8535180000000002</v>
      </c>
      <c r="G29" s="49">
        <f>+VLOOKUP($C19,DATA!$G$294:$O$305,8,FALSE)</f>
        <v>3.8734359999999999</v>
      </c>
      <c r="H29" s="46" t="s">
        <v>122</v>
      </c>
      <c r="I29" s="44" t="str">
        <f>+$C$9</f>
        <v>Northeast - MULO</v>
      </c>
      <c r="J29" s="49">
        <f>+VLOOKUP($I9,DATA!$G$1537:$O$1548,2,FALSE)</f>
        <v>2.234245</v>
      </c>
      <c r="K29" s="49">
        <f>+VLOOKUP($I9,DATA!$G$1537:$O$1548,4,FALSE)</f>
        <v>2.204825</v>
      </c>
      <c r="L29" s="49">
        <f>+VLOOKUP($I9,DATA!$G$1537:$O$1548,6,FALSE)</f>
        <v>2.2375400000000001</v>
      </c>
      <c r="M29" s="49">
        <f>+VLOOKUP($I9,DATA!$G$1537:$O$1548,8,FALSE)</f>
        <v>2.2625359999999999</v>
      </c>
      <c r="N29" s="46" t="s">
        <v>122</v>
      </c>
      <c r="O29" s="44" t="str">
        <f>+$C$9</f>
        <v>Northeast - MULO</v>
      </c>
      <c r="P29" s="49">
        <f>+VLOOKUP($O9,DATA!$G$652:$O$663,2,FALSE)</f>
        <v>2.6444209999999999</v>
      </c>
      <c r="Q29" s="49">
        <f>+VLOOKUP($O9,DATA!$G$652:$O$663,4,FALSE)</f>
        <v>2.6573159999999998</v>
      </c>
      <c r="R29" s="49">
        <f>+VLOOKUP($O9,DATA!$G$652:$O$663,6,FALSE)</f>
        <v>2.616457</v>
      </c>
      <c r="S29" s="49">
        <f>+VLOOKUP($O9,DATA!$G$652:$O$663,8,FALSE)</f>
        <v>2.5671270000000002</v>
      </c>
      <c r="T29" s="46" t="s">
        <v>122</v>
      </c>
      <c r="U29" s="44" t="str">
        <f>+$C$9</f>
        <v>Northeast - MULO</v>
      </c>
      <c r="V29" s="49">
        <f>+VLOOKUP($U9,DATA!$G$3610:$O$3621,2,FALSE)</f>
        <v>2.3840859999999999</v>
      </c>
      <c r="W29" s="49">
        <f>+VLOOKUP($U9,DATA!$G$3610:$O$3621,4,FALSE)</f>
        <v>2.4037109999999999</v>
      </c>
      <c r="X29" s="49">
        <f>+VLOOKUP($U9,DATA!$G$3610:$O$3621,6,FALSE)</f>
        <v>2.4059020000000002</v>
      </c>
      <c r="Y29" s="49">
        <f>+VLOOKUP($U9,DATA!$G$3610:$O$3621,8,FALSE)</f>
        <v>2.3768509999999998</v>
      </c>
      <c r="Z29" s="46" t="s">
        <v>122</v>
      </c>
      <c r="AA29" s="44" t="str">
        <f>+$C$9</f>
        <v>Northeast - MULO</v>
      </c>
      <c r="AB29" s="49">
        <f>+VLOOKUP($AA9,DATA!$G$3905:$O$3916,2,FALSE)</f>
        <v>3.3625080000000001</v>
      </c>
      <c r="AC29" s="49">
        <f>+VLOOKUP($AA9,DATA!$G$3905:$O$3916,4,FALSE)</f>
        <v>3.3053539999999999</v>
      </c>
      <c r="AD29" s="49">
        <f>+VLOOKUP($AA9,DATA!$G$3905:$O$3916,6,FALSE)</f>
        <v>3.280259</v>
      </c>
      <c r="AE29" s="49">
        <f>+VLOOKUP($AA9,DATA!$G$3905:$O$3916,8,FALSE)</f>
        <v>3.2747890000000002</v>
      </c>
      <c r="AF29" s="46" t="s">
        <v>122</v>
      </c>
      <c r="AG29" s="44" t="str">
        <f>+$C$9</f>
        <v>Northeast - MULO</v>
      </c>
      <c r="AH29" s="49">
        <f>+VLOOKUP($AG9,DATA!$G$1242:$O$1253,2,FALSE)</f>
        <v>3.5549659999999998</v>
      </c>
      <c r="AI29" s="49">
        <f>+VLOOKUP($AG9,DATA!$G$1242:$O$1253,4,FALSE)</f>
        <v>3.5267629999999999</v>
      </c>
      <c r="AJ29" s="49">
        <f>+VLOOKUP($AG9,DATA!$G$1242:$O$1253,6,FALSE)</f>
        <v>3.4985219999999999</v>
      </c>
      <c r="AK29" s="49">
        <f>+VLOOKUP($AG9,DATA!$G$1242:$O$1253,8,FALSE)</f>
        <v>3.448982</v>
      </c>
      <c r="AL29" s="46" t="s">
        <v>122</v>
      </c>
      <c r="AM29" s="44" t="str">
        <f>+$C$9</f>
        <v>Northeast - MULO</v>
      </c>
      <c r="AN29" s="49">
        <f>+VLOOKUP($AM9,DATA!$G$947:$O$958,2,FALSE)</f>
        <v>3.475892</v>
      </c>
      <c r="AO29" s="49">
        <f>+VLOOKUP($AM9,DATA!$G$947:$O$958,4,FALSE)</f>
        <v>3.5477059999999998</v>
      </c>
      <c r="AP29" s="49">
        <f>+VLOOKUP($AM9,DATA!$G$947:$O$958,6,FALSE)</f>
        <v>3.42977</v>
      </c>
      <c r="AQ29" s="49">
        <f>+VLOOKUP($AM9,DATA!$G$947:$O$958,8,FALSE)</f>
        <v>3.400741</v>
      </c>
    </row>
    <row r="30" spans="2:43" x14ac:dyDescent="0.2">
      <c r="C30" s="44" t="s">
        <v>334</v>
      </c>
      <c r="D30" s="49">
        <f>+VLOOKUP($C20,DATA!$G$294:$O$305,2,FALSE)</f>
        <v>4.0016850000000002</v>
      </c>
      <c r="E30" s="49">
        <f>+VLOOKUP($C20,DATA!$G$294:$O$305,4,FALSE)</f>
        <v>3.9885359999999999</v>
      </c>
      <c r="F30" s="49">
        <f>+VLOOKUP($C20,DATA!$G$294:$O$305,6,FALSE)</f>
        <v>3.9698470000000001</v>
      </c>
      <c r="G30" s="49">
        <f>+VLOOKUP($C20,DATA!$G$294:$O$305,8,FALSE)</f>
        <v>3.9647260000000002</v>
      </c>
      <c r="H30" s="46"/>
      <c r="I30" s="44" t="s">
        <v>334</v>
      </c>
      <c r="J30" s="49">
        <f>+VLOOKUP($I10,DATA!$G$1537:$O$1548,2,FALSE)</f>
        <v>2.234801</v>
      </c>
      <c r="K30" s="49">
        <f>+VLOOKUP($I10,DATA!$G$1537:$O$1548,4,FALSE)</f>
        <v>2.2237130000000001</v>
      </c>
      <c r="L30" s="49">
        <f>+VLOOKUP($I10,DATA!$G$1537:$O$1548,6,FALSE)</f>
        <v>2.208863</v>
      </c>
      <c r="M30" s="49">
        <f>+VLOOKUP($I10,DATA!$G$1537:$O$1548,8,FALSE)</f>
        <v>2.2062330000000001</v>
      </c>
      <c r="N30" s="46"/>
      <c r="O30" s="44" t="s">
        <v>334</v>
      </c>
      <c r="P30" s="49">
        <f>+VLOOKUP($O10,DATA!$G$652:$O$663,2,FALSE)</f>
        <v>2.5873729999999999</v>
      </c>
      <c r="Q30" s="49">
        <f>+VLOOKUP($O10,DATA!$G$652:$O$663,4,FALSE)</f>
        <v>2.5975069999999998</v>
      </c>
      <c r="R30" s="49">
        <f>+VLOOKUP($O10,DATA!$G$652:$O$663,6,FALSE)</f>
        <v>2.5833529999999998</v>
      </c>
      <c r="S30" s="49">
        <f>+VLOOKUP($O10,DATA!$G$652:$O$663,8,FALSE)</f>
        <v>2.5501499999999999</v>
      </c>
      <c r="T30" s="46"/>
      <c r="U30" s="44" t="s">
        <v>334</v>
      </c>
      <c r="V30" s="49">
        <f>+VLOOKUP($U10,DATA!$G$3610:$O$3621,2,FALSE)</f>
        <v>2.3994040000000001</v>
      </c>
      <c r="W30" s="49">
        <f>+VLOOKUP($U10,DATA!$G$3610:$O$3621,4,FALSE)</f>
        <v>2.4090039999999999</v>
      </c>
      <c r="X30" s="49">
        <f>+VLOOKUP($U10,DATA!$G$3610:$O$3621,6,FALSE)</f>
        <v>2.431546</v>
      </c>
      <c r="Y30" s="49">
        <f>+VLOOKUP($U10,DATA!$G$3610:$O$3621,8,FALSE)</f>
        <v>2.413144</v>
      </c>
      <c r="Z30" s="46"/>
      <c r="AA30" s="44" t="s">
        <v>334</v>
      </c>
      <c r="AB30" s="49">
        <f>+VLOOKUP($AA10,DATA!$G$3905:$O$3916,2,FALSE)</f>
        <v>3.0702029999999998</v>
      </c>
      <c r="AC30" s="49">
        <f>+VLOOKUP($AA10,DATA!$G$3905:$O$3916,4,FALSE)</f>
        <v>3.060667</v>
      </c>
      <c r="AD30" s="49">
        <f>+VLOOKUP($AA10,DATA!$G$3905:$O$3916,6,FALSE)</f>
        <v>2.9874450000000001</v>
      </c>
      <c r="AE30" s="49">
        <f>+VLOOKUP($AA10,DATA!$G$3905:$O$3916,8,FALSE)</f>
        <v>2.979088</v>
      </c>
      <c r="AF30" s="46"/>
      <c r="AG30" s="44" t="s">
        <v>334</v>
      </c>
      <c r="AH30" s="49">
        <f>+VLOOKUP($AG10,DATA!$G$1242:$O$1253,2,FALSE)</f>
        <v>3.666093</v>
      </c>
      <c r="AI30" s="49">
        <f>+VLOOKUP($AG10,DATA!$G$1242:$O$1253,4,FALSE)</f>
        <v>3.6718470000000001</v>
      </c>
      <c r="AJ30" s="49">
        <f>+VLOOKUP($AG10,DATA!$G$1242:$O$1253,6,FALSE)</f>
        <v>3.616752</v>
      </c>
      <c r="AK30" s="49">
        <f>+VLOOKUP($AG10,DATA!$G$1242:$O$1253,8,FALSE)</f>
        <v>3.5282110000000002</v>
      </c>
      <c r="AL30" s="46"/>
      <c r="AM30" s="44" t="s">
        <v>334</v>
      </c>
      <c r="AN30" s="49">
        <f>+VLOOKUP($AM10,DATA!$G$947:$O$958,2,FALSE)</f>
        <v>3.434466</v>
      </c>
      <c r="AO30" s="49">
        <f>+VLOOKUP($AM10,DATA!$G$947:$O$958,4,FALSE)</f>
        <v>3.4662000000000002</v>
      </c>
      <c r="AP30" s="49">
        <f>+VLOOKUP($AM10,DATA!$G$947:$O$958,6,FALSE)</f>
        <v>3.3038729999999998</v>
      </c>
      <c r="AQ30" s="49">
        <f>+VLOOKUP($AM10,DATA!$G$947:$O$958,8,FALSE)</f>
        <v>3.2359520000000002</v>
      </c>
    </row>
    <row r="31" spans="2:43" x14ac:dyDescent="0.2">
      <c r="H31" s="46"/>
      <c r="N31" s="46"/>
      <c r="T31" s="46"/>
      <c r="Z31" s="46"/>
      <c r="AF31" s="46"/>
      <c r="AL31" s="46"/>
    </row>
    <row r="32" spans="2:43" x14ac:dyDescent="0.2">
      <c r="B32" s="43" t="s">
        <v>129</v>
      </c>
      <c r="D32" s="45" t="s">
        <v>123</v>
      </c>
      <c r="E32" s="45" t="s">
        <v>124</v>
      </c>
      <c r="F32" s="45" t="s">
        <v>125</v>
      </c>
      <c r="G32" s="45" t="s">
        <v>126</v>
      </c>
      <c r="H32" s="43"/>
      <c r="N32" s="43"/>
      <c r="T32" s="43"/>
      <c r="Z32" s="43"/>
      <c r="AF32" s="43"/>
      <c r="AL32" s="43"/>
    </row>
    <row r="33" spans="2:65" x14ac:dyDescent="0.2">
      <c r="B33" s="46" t="s">
        <v>105</v>
      </c>
      <c r="C33" s="38" t="str">
        <f>+$C$8</f>
        <v>Albany - MULO</v>
      </c>
      <c r="D33" s="48">
        <f>+VLOOKUP($C18,DATA!$G$188:$O$237,3,FALSE)</f>
        <v>-7.9500000000000005E-3</v>
      </c>
      <c r="E33" s="48">
        <f>+VLOOKUP($C18,DATA!$G$188:$O$237,5,FALSE)</f>
        <v>6.0921999999999997E-2</v>
      </c>
      <c r="F33" s="48">
        <f>+VLOOKUP($C18,DATA!$G$188:$O$237,7,FALSE)</f>
        <v>3.6896999999999999E-2</v>
      </c>
      <c r="G33" s="48">
        <f>+VLOOKUP($C18,DATA!$G$188:$O$237,9,FALSE)</f>
        <v>3.2933999999999998E-2</v>
      </c>
      <c r="H33" s="46"/>
      <c r="N33" s="46"/>
      <c r="T33" s="46"/>
      <c r="Z33" s="46"/>
      <c r="AF33" s="46"/>
      <c r="AL33" s="46"/>
    </row>
    <row r="34" spans="2:65" x14ac:dyDescent="0.2">
      <c r="B34" s="46" t="s">
        <v>122</v>
      </c>
      <c r="C34" s="44" t="str">
        <f>+$C$9</f>
        <v>Northeast - MULO</v>
      </c>
      <c r="D34" s="48">
        <f>+VLOOKUP($C19,DATA!$G$235:$O$246,3,FALSE)</f>
        <v>3.3899999999999998E-3</v>
      </c>
      <c r="E34" s="48">
        <f>+VLOOKUP($C19,DATA!$G$235:$O$246,5,FALSE)</f>
        <v>-9.7499999999999996E-4</v>
      </c>
      <c r="F34" s="48">
        <f>+VLOOKUP($C19,DATA!$G$235:$O$246,7,FALSE)</f>
        <v>-4.3189999999999999E-3</v>
      </c>
      <c r="G34" s="48">
        <f>+VLOOKUP($C19,DATA!$G$235:$O$246,9,FALSE)</f>
        <v>8.6499999999999999E-4</v>
      </c>
      <c r="H34" s="46"/>
      <c r="N34" s="46"/>
      <c r="T34" s="46"/>
      <c r="Z34" s="46"/>
      <c r="AF34" s="46"/>
      <c r="AL34" s="46"/>
    </row>
    <row r="35" spans="2:65" x14ac:dyDescent="0.2">
      <c r="C35" s="44" t="s">
        <v>334</v>
      </c>
      <c r="D35" s="48">
        <f>+VLOOKUP($C20,DATA!$G$235:$O$246,3,FALSE)</f>
        <v>2.516E-3</v>
      </c>
      <c r="E35" s="48">
        <f>+VLOOKUP($C20,DATA!$G$235:$O$246,5,FALSE)</f>
        <v>6.1980000000000004E-3</v>
      </c>
      <c r="F35" s="48">
        <f>+VLOOKUP($C20,DATA!$G$235:$O$246,7,FALSE)</f>
        <v>1.9819E-2</v>
      </c>
      <c r="G35" s="48">
        <f>+VLOOKUP($C20,DATA!$G$235:$O$246,9,FALSE)</f>
        <v>2.0763E-2</v>
      </c>
      <c r="H35" s="46"/>
      <c r="N35" s="46"/>
      <c r="T35" s="46"/>
      <c r="Z35" s="46"/>
      <c r="AF35" s="46"/>
      <c r="AL35" s="46"/>
    </row>
    <row r="36" spans="2:65" x14ac:dyDescent="0.2">
      <c r="H36" s="46"/>
      <c r="N36" s="46"/>
      <c r="T36" s="46"/>
      <c r="Z36" s="46"/>
      <c r="AF36" s="46"/>
      <c r="AL36" s="46"/>
    </row>
    <row r="37" spans="2:65" x14ac:dyDescent="0.2">
      <c r="B37" s="43" t="s">
        <v>151</v>
      </c>
      <c r="D37" s="45" t="s">
        <v>123</v>
      </c>
      <c r="E37" s="45" t="s">
        <v>124</v>
      </c>
      <c r="F37" s="45" t="s">
        <v>125</v>
      </c>
      <c r="G37" s="45" t="s">
        <v>126</v>
      </c>
      <c r="H37" s="43"/>
      <c r="N37" s="43"/>
      <c r="T37" s="43"/>
      <c r="Z37" s="43"/>
      <c r="AF37" s="43"/>
      <c r="AL37" s="43"/>
    </row>
    <row r="38" spans="2:65" x14ac:dyDescent="0.2">
      <c r="B38" s="46" t="s">
        <v>105</v>
      </c>
      <c r="C38" s="38" t="str">
        <f>+$C$8</f>
        <v>Albany - MULO</v>
      </c>
      <c r="D38" s="49">
        <f>+VLOOKUP($C18,DATA!$G$306:$O$355,2,FALSE)</f>
        <v>2.7463109999999999</v>
      </c>
      <c r="E38" s="49">
        <f>+VLOOKUP($C18,DATA!$G$306:$O$355,4,FALSE)</f>
        <v>2.5705439999999999</v>
      </c>
      <c r="F38" s="49">
        <f>+VLOOKUP($C18,DATA!$G$306:$O$355,6,FALSE)</f>
        <v>2.5690840000000001</v>
      </c>
      <c r="G38" s="49">
        <f>+VLOOKUP($C18,DATA!$G$306:$O$355,8,FALSE)</f>
        <v>2.5915550000000001</v>
      </c>
      <c r="H38" s="46"/>
      <c r="N38" s="46"/>
      <c r="T38" s="46"/>
      <c r="Z38" s="46"/>
      <c r="AF38" s="46"/>
      <c r="AL38" s="46"/>
    </row>
    <row r="39" spans="2:65" x14ac:dyDescent="0.2">
      <c r="B39" s="46" t="s">
        <v>122</v>
      </c>
      <c r="C39" s="44" t="str">
        <f>+$C$9</f>
        <v>Northeast - MULO</v>
      </c>
      <c r="D39" s="49">
        <f>+VLOOKUP($C19,DATA!$G$353:$O$364,2,FALSE)</f>
        <v>2.4063680000000001</v>
      </c>
      <c r="E39" s="49">
        <f>+VLOOKUP($C19,DATA!$G$353:$O$364,4,FALSE)</f>
        <v>2.3881519999999998</v>
      </c>
      <c r="F39" s="49">
        <f>+VLOOKUP($C19,DATA!$G$353:$O$364,6,FALSE)</f>
        <v>2.3981650000000001</v>
      </c>
      <c r="G39" s="49">
        <f>+VLOOKUP($C19,DATA!$G$353:$O$364,8,FALSE)</f>
        <v>2.3977460000000002</v>
      </c>
      <c r="H39" s="46"/>
      <c r="N39" s="46"/>
      <c r="T39" s="46"/>
      <c r="Z39" s="46"/>
      <c r="AF39" s="46"/>
      <c r="AL39" s="46"/>
    </row>
    <row r="40" spans="2:65" x14ac:dyDescent="0.2">
      <c r="C40" s="44" t="s">
        <v>334</v>
      </c>
      <c r="D40" s="49">
        <f>+VLOOKUP($C20,DATA!$G$353:$O$364,2,FALSE)</f>
        <v>2.3691080000000002</v>
      </c>
      <c r="E40" s="49">
        <f>+VLOOKUP($C20,DATA!$G$353:$O$364,4,FALSE)</f>
        <v>2.363467</v>
      </c>
      <c r="F40" s="49">
        <f>+VLOOKUP($C20,DATA!$G$353:$O$364,6,FALSE)</f>
        <v>2.3483930000000002</v>
      </c>
      <c r="G40" s="49">
        <f>+VLOOKUP($C20,DATA!$G$353:$O$364,8,FALSE)</f>
        <v>2.3350089999999999</v>
      </c>
      <c r="H40" s="46"/>
      <c r="N40" s="46"/>
      <c r="T40" s="46"/>
      <c r="Z40" s="46"/>
      <c r="AF40" s="46"/>
      <c r="AL40" s="46"/>
    </row>
    <row r="41" spans="2:65" x14ac:dyDescent="0.2">
      <c r="B41" s="37"/>
      <c r="C41" s="37"/>
      <c r="I41" s="44"/>
    </row>
    <row r="42" spans="2:65" x14ac:dyDescent="0.2">
      <c r="B42" s="153" t="str">
        <f>+B4</f>
        <v>Market: Albany - MULO</v>
      </c>
      <c r="C42" s="153"/>
      <c r="D42" s="153"/>
      <c r="E42" s="153"/>
      <c r="F42" s="153"/>
      <c r="G42" s="153"/>
      <c r="H42" s="153" t="str">
        <f>+B4</f>
        <v>Market: Albany - MULO</v>
      </c>
      <c r="I42" s="153"/>
      <c r="J42" s="153"/>
      <c r="K42" s="153"/>
      <c r="L42" s="153"/>
      <c r="M42" s="153"/>
      <c r="N42" s="153" t="str">
        <f>+H42</f>
        <v>Market: Albany - MULO</v>
      </c>
      <c r="O42" s="153"/>
      <c r="P42" s="153"/>
      <c r="Q42" s="153"/>
      <c r="R42" s="153"/>
      <c r="S42" s="153"/>
      <c r="T42" s="153" t="str">
        <f>+H42</f>
        <v>Market: Albany - MULO</v>
      </c>
      <c r="U42" s="153"/>
      <c r="V42" s="153"/>
      <c r="W42" s="153"/>
      <c r="X42" s="153"/>
      <c r="Y42" s="153"/>
      <c r="Z42" s="153" t="str">
        <f>+H42</f>
        <v>Market: Albany - MULO</v>
      </c>
      <c r="AA42" s="153"/>
      <c r="AB42" s="153"/>
      <c r="AC42" s="153"/>
      <c r="AD42" s="153"/>
      <c r="AE42" s="153"/>
      <c r="AF42" s="153" t="str">
        <f>+H42</f>
        <v>Market: Albany - MULO</v>
      </c>
      <c r="AG42" s="153"/>
      <c r="AH42" s="153"/>
      <c r="AI42" s="153"/>
      <c r="AJ42" s="153"/>
      <c r="AK42" s="153"/>
      <c r="AL42" s="153" t="str">
        <f>+B4</f>
        <v>Market: Albany - MULO</v>
      </c>
      <c r="AM42" s="153"/>
      <c r="AN42" s="153"/>
      <c r="AO42" s="153"/>
      <c r="AP42" s="153"/>
      <c r="AQ42" s="153"/>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2" t="str">
        <f>+B5</f>
        <v>PERIOD ENDING 08/11/2013 VS YAGO</v>
      </c>
      <c r="C43" s="152"/>
      <c r="D43" s="152"/>
      <c r="E43" s="152"/>
      <c r="F43" s="152"/>
      <c r="G43" s="152"/>
      <c r="H43" s="152" t="str">
        <f>+B5</f>
        <v>PERIOD ENDING 08/11/2013 VS YAGO</v>
      </c>
      <c r="I43" s="152"/>
      <c r="J43" s="152"/>
      <c r="K43" s="152"/>
      <c r="L43" s="152"/>
      <c r="M43" s="152"/>
      <c r="N43" s="152" t="str">
        <f>+H43</f>
        <v>PERIOD ENDING 08/11/2013 VS YAGO</v>
      </c>
      <c r="O43" s="152"/>
      <c r="P43" s="152"/>
      <c r="Q43" s="152"/>
      <c r="R43" s="152"/>
      <c r="S43" s="152"/>
      <c r="T43" s="152" t="str">
        <f>+H43</f>
        <v>PERIOD ENDING 08/11/2013 VS YAGO</v>
      </c>
      <c r="U43" s="152"/>
      <c r="V43" s="152"/>
      <c r="W43" s="152"/>
      <c r="X43" s="152"/>
      <c r="Y43" s="152"/>
      <c r="Z43" s="152" t="str">
        <f>+H43</f>
        <v>PERIOD ENDING 08/11/2013 VS YAGO</v>
      </c>
      <c r="AA43" s="152"/>
      <c r="AB43" s="152"/>
      <c r="AC43" s="152"/>
      <c r="AD43" s="152"/>
      <c r="AE43" s="152"/>
      <c r="AF43" s="152" t="str">
        <f>+H43</f>
        <v>PERIOD ENDING 08/11/2013 VS YAGO</v>
      </c>
      <c r="AG43" s="152"/>
      <c r="AH43" s="152"/>
      <c r="AI43" s="152"/>
      <c r="AJ43" s="152"/>
      <c r="AK43" s="152"/>
      <c r="AL43" s="152" t="str">
        <f>+B5</f>
        <v>PERIOD ENDING 08/11/2013 VS YAGO</v>
      </c>
      <c r="AM43" s="152"/>
      <c r="AN43" s="152"/>
      <c r="AO43" s="152"/>
      <c r="AP43" s="152"/>
      <c r="AQ43" s="152"/>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171</v>
      </c>
      <c r="C45" s="51" t="s">
        <v>166</v>
      </c>
      <c r="D45" s="51" t="s">
        <v>168</v>
      </c>
      <c r="E45" s="51" t="s">
        <v>169</v>
      </c>
      <c r="F45" s="51" t="s">
        <v>167</v>
      </c>
      <c r="G45" s="51" t="s">
        <v>170</v>
      </c>
      <c r="H45" s="43" t="s">
        <v>131</v>
      </c>
      <c r="I45" s="52" t="s">
        <v>23</v>
      </c>
      <c r="J45" s="45" t="s">
        <v>123</v>
      </c>
      <c r="K45" s="45" t="s">
        <v>124</v>
      </c>
      <c r="L45" s="45" t="s">
        <v>125</v>
      </c>
      <c r="M45" s="45" t="s">
        <v>126</v>
      </c>
      <c r="N45" s="43" t="s">
        <v>130</v>
      </c>
      <c r="O45" s="52" t="s">
        <v>23</v>
      </c>
      <c r="P45" s="45" t="s">
        <v>123</v>
      </c>
      <c r="Q45" s="45" t="s">
        <v>124</v>
      </c>
      <c r="R45" s="45" t="s">
        <v>125</v>
      </c>
      <c r="S45" s="45" t="s">
        <v>126</v>
      </c>
      <c r="T45" s="43" t="s">
        <v>133</v>
      </c>
      <c r="U45" s="52" t="s">
        <v>23</v>
      </c>
      <c r="V45" s="45" t="s">
        <v>123</v>
      </c>
      <c r="W45" s="45" t="s">
        <v>124</v>
      </c>
      <c r="X45" s="45" t="s">
        <v>125</v>
      </c>
      <c r="Y45" s="45" t="s">
        <v>126</v>
      </c>
      <c r="Z45" s="43" t="s">
        <v>134</v>
      </c>
      <c r="AA45" s="52" t="s">
        <v>23</v>
      </c>
      <c r="AB45" s="45" t="s">
        <v>123</v>
      </c>
      <c r="AC45" s="45" t="s">
        <v>124</v>
      </c>
      <c r="AD45" s="45" t="s">
        <v>125</v>
      </c>
      <c r="AE45" s="45" t="s">
        <v>126</v>
      </c>
      <c r="AF45" s="43" t="s">
        <v>136</v>
      </c>
      <c r="AG45" s="52" t="s">
        <v>23</v>
      </c>
      <c r="AH45" s="45" t="s">
        <v>123</v>
      </c>
      <c r="AI45" s="45" t="s">
        <v>124</v>
      </c>
      <c r="AJ45" s="45" t="s">
        <v>125</v>
      </c>
      <c r="AK45" s="45" t="s">
        <v>126</v>
      </c>
      <c r="AL45" s="41" t="s">
        <v>173</v>
      </c>
      <c r="AN45" s="51" t="s">
        <v>166</v>
      </c>
      <c r="AO45" s="51" t="s">
        <v>168</v>
      </c>
      <c r="AP45" s="51" t="s">
        <v>169</v>
      </c>
      <c r="AQ45" s="51" t="s">
        <v>167</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+VLOOKUP($B46,DATA!$G$1254:$O$1303,8,FALSE)</f>
        <v>4476146.57</v>
      </c>
      <c r="D46" s="53">
        <f>+VLOOKUP($B46,DATA!$G$3327:$O$3376,8,FALSE)</f>
        <v>1095518.26</v>
      </c>
      <c r="E46" s="53">
        <f>+VLOOKUP($B46,DATA!$G$3622:$O$3671,8,FALSE)</f>
        <v>708425.13</v>
      </c>
      <c r="F46" s="53">
        <f>+VLOOKUP($B46,DATA!$G$959:$O$1008,8,FALSE)</f>
        <v>280307.40999999997</v>
      </c>
      <c r="G46" s="53">
        <f>+VLOOKUP($B46,DATA!$G$664:$O$713,8,FALSE)</f>
        <v>0</v>
      </c>
      <c r="H46" s="46" t="s">
        <v>105</v>
      </c>
      <c r="I46" s="38" t="str">
        <f>+$C$8</f>
        <v>Albany - MULO</v>
      </c>
      <c r="J46" s="48">
        <f>+VLOOKUP($I46,DATA!$G$2733:$O$2782,3,FALSE)</f>
        <v>-0.128271</v>
      </c>
      <c r="K46" s="48">
        <f>+VLOOKUP($I46,DATA!$G$2733:$O$2782,5,FALSE)</f>
        <v>-5.5201E-2</v>
      </c>
      <c r="L46" s="48">
        <f>+VLOOKUP($I46,DATA!$G$2733:$O$2782,7,FALSE)</f>
        <v>-2.0240000000000002E-3</v>
      </c>
      <c r="M46" s="48">
        <f>+VLOOKUP($I46,DATA!$G$2733:$O$2782,9,FALSE)</f>
        <v>-3.6480000000000002E-3</v>
      </c>
      <c r="N46" s="46" t="s">
        <v>105</v>
      </c>
      <c r="O46" s="38" t="str">
        <f>+$C$8</f>
        <v>Albany - MULO</v>
      </c>
      <c r="P46" s="48">
        <f>+VLOOKUP($O46,DATA!$G$1553:$O$1602,3,FALSE)</f>
        <v>-7.1467000000000003E-2</v>
      </c>
      <c r="Q46" s="48">
        <f>+VLOOKUP($O46,DATA!$G$1553:$O$1602,5,FALSE)</f>
        <v>-0.115985</v>
      </c>
      <c r="R46" s="48">
        <f>+VLOOKUP($O46,DATA!$G$1553:$O$1602,7,FALSE)</f>
        <v>-9.8027000000000003E-2</v>
      </c>
      <c r="S46" s="48">
        <f>+VLOOKUP($O46,DATA!$G$1553:$O$1602,9,FALSE)</f>
        <v>-4.1954999999999999E-2</v>
      </c>
      <c r="T46" s="46" t="s">
        <v>105</v>
      </c>
      <c r="U46" s="38" t="str">
        <f>+$C$8</f>
        <v>Albany - MULO</v>
      </c>
      <c r="V46" s="48">
        <f>+VLOOKUP($U46,DATA!$G$3922:$O$3971,3,FALSE)</f>
        <v>4.8024999999999998E-2</v>
      </c>
      <c r="W46" s="48">
        <f>+VLOOKUP($U46,DATA!$G$3922:$O$3971,5,FALSE)</f>
        <v>7.6012999999999997E-2</v>
      </c>
      <c r="X46" s="48">
        <f>+VLOOKUP($U46,DATA!$G$3922:$O$3971,7,FALSE)</f>
        <v>0.119286</v>
      </c>
      <c r="Y46" s="48">
        <f>+VLOOKUP($U46,DATA!$G$3922:$O$3971,9,FALSE)</f>
        <v>0.133996</v>
      </c>
      <c r="Z46" s="46" t="s">
        <v>105</v>
      </c>
      <c r="AA46" s="38" t="str">
        <f>+$C$8</f>
        <v>Albany - MULO</v>
      </c>
      <c r="AB46" s="48">
        <f>+VLOOKUP($AA46,DATA!$G$4512:$O$4561,3,FALSE)</f>
        <v>-0.134745</v>
      </c>
      <c r="AC46" s="48">
        <f>+VLOOKUP($AA46,DATA!$G$4512:$O$4561,5,FALSE)</f>
        <v>-0.192748</v>
      </c>
      <c r="AD46" s="48">
        <f>+VLOOKUP($AA46,DATA!$G$4512:$O$4561,7,FALSE)</f>
        <v>-0.19426199999999999</v>
      </c>
      <c r="AE46" s="48">
        <f>+VLOOKUP($AA46,DATA!$G$4512:$O$4561,9,FALSE)</f>
        <v>-0.13094800000000001</v>
      </c>
      <c r="AF46" s="46" t="s">
        <v>105</v>
      </c>
      <c r="AG46" s="38" t="str">
        <f>+$C$8</f>
        <v>Albany - MULO</v>
      </c>
      <c r="AH46" s="48">
        <f>+VLOOKUP($AG46,DATA!$G$2143:$O$2192,3,FALSE)</f>
        <v>0.10394100000000001</v>
      </c>
      <c r="AI46" s="48">
        <f>+VLOOKUP($AG46,DATA!$G$2143:$O$2192,5,FALSE)</f>
        <v>0.110031</v>
      </c>
      <c r="AJ46" s="48">
        <f>+VLOOKUP($AG46,DATA!$G$2143:$O$2192,7,FALSE)</f>
        <v>5.9792999999999999E-2</v>
      </c>
      <c r="AK46" s="48">
        <f>+VLOOKUP($AG46,DATA!$G$2143:$O$2192,9,FALSE)</f>
        <v>0.12854399999999999</v>
      </c>
      <c r="AL46" s="42" t="str">
        <f>+C2</f>
        <v>Albany - MULO</v>
      </c>
      <c r="AN46" s="53">
        <f>+VLOOKUP($AL46,DATA!$G$2733:$O$2782,8,FALSE)</f>
        <v>920878.04</v>
      </c>
      <c r="AO46" s="53">
        <f>+VLOOKUP($AL46,DATA!$G$3922:$O$3971,8,FALSE)</f>
        <v>333927.87</v>
      </c>
      <c r="AP46" s="53">
        <f>+VLOOKUP($AL46,DATA!$G$4512:$O$4561,8,FALSE)</f>
        <v>505972.56</v>
      </c>
      <c r="AQ46" s="53">
        <f>+VLOOKUP($AL46,DATA!$G$2143:$O$2192,8,FALSE)</f>
        <v>129340.06</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122</v>
      </c>
      <c r="I47" s="44" t="str">
        <f>+$C$9</f>
        <v>Northeast - MULO</v>
      </c>
      <c r="J47" s="48">
        <f>+VLOOKUP($I47,DATA!$G$2780:$O$2791,3,FALSE)</f>
        <v>-3.4208000000000002E-2</v>
      </c>
      <c r="K47" s="48">
        <f>+VLOOKUP($I47,DATA!$G$2780:$O$2791,5,FALSE)</f>
        <v>-5.1293999999999999E-2</v>
      </c>
      <c r="L47" s="48">
        <f>+VLOOKUP($I47,DATA!$G$2780:$O$2791,7,FALSE)</f>
        <v>-6.4376000000000003E-2</v>
      </c>
      <c r="M47" s="48">
        <f>+VLOOKUP($I47,DATA!$G$2780:$O$2791,9,FALSE)</f>
        <v>-4.2293999999999998E-2</v>
      </c>
      <c r="N47" s="46" t="s">
        <v>122</v>
      </c>
      <c r="O47" s="44" t="str">
        <f>+$C$9</f>
        <v>Northeast - MULO</v>
      </c>
      <c r="P47" s="48">
        <f>+VLOOKUP($O47,DATA!$G$1600:$O$1611,3,FALSE)</f>
        <v>2.0152E-2</v>
      </c>
      <c r="Q47" s="48">
        <f>+VLOOKUP($O47,DATA!$G$1600:$O$1611,5,FALSE)</f>
        <v>1.5157E-2</v>
      </c>
      <c r="R47" s="48">
        <f>+VLOOKUP($O47,DATA!$G$1600:$O$1611,7,FALSE)</f>
        <v>2.3061999999999999E-2</v>
      </c>
      <c r="S47" s="48">
        <f>+VLOOKUP($O47,DATA!$G$1600:$O$1611,9,FALSE)</f>
        <v>6.437E-3</v>
      </c>
      <c r="T47" s="46" t="s">
        <v>122</v>
      </c>
      <c r="U47" s="44" t="str">
        <f>+$C$9</f>
        <v>Northeast - MULO</v>
      </c>
      <c r="V47" s="48">
        <f>+VLOOKUP($U47,DATA!$G$3969:$O$3980,3,FALSE)</f>
        <v>1.8015E-2</v>
      </c>
      <c r="W47" s="48">
        <f>+VLOOKUP($U47,DATA!$G$3969:$O$3980,5,FALSE)</f>
        <v>4.0962999999999999E-2</v>
      </c>
      <c r="X47" s="48">
        <f>+VLOOKUP($U47,DATA!$G$3969:$O$3980,7,FALSE)</f>
        <v>5.8284000000000002E-2</v>
      </c>
      <c r="Y47" s="48">
        <f>+VLOOKUP($U47,DATA!$G$3969:$O$3980,9,FALSE)</f>
        <v>3.5950999999999997E-2</v>
      </c>
      <c r="Z47" s="46" t="s">
        <v>122</v>
      </c>
      <c r="AA47" s="44" t="str">
        <f>+$C$9</f>
        <v>Northeast - MULO</v>
      </c>
      <c r="AB47" s="48">
        <f>+VLOOKUP($AA47,DATA!$G$4559:$O$4570,3,FALSE)</f>
        <v>2.6431E-2</v>
      </c>
      <c r="AC47" s="48">
        <f>+VLOOKUP($AA47,DATA!$G$4559:$O$4570,5,FALSE)</f>
        <v>-4.8077000000000002E-2</v>
      </c>
      <c r="AD47" s="48">
        <f>+VLOOKUP($AA47,DATA!$G$4559:$O$4570,7,FALSE)</f>
        <v>-7.9968999999999998E-2</v>
      </c>
      <c r="AE47" s="48">
        <f>+VLOOKUP($AA47,DATA!$G$4559:$O$4570,9,FALSE)</f>
        <v>-9.0782000000000002E-2</v>
      </c>
      <c r="AF47" s="46" t="s">
        <v>122</v>
      </c>
      <c r="AG47" s="44" t="str">
        <f>+$C$9</f>
        <v>Northeast - MULO</v>
      </c>
      <c r="AH47" s="48">
        <f>+VLOOKUP($AG47,DATA!$G$2190:$O$2201,3,FALSE)</f>
        <v>-0.40673399999999998</v>
      </c>
      <c r="AI47" s="48">
        <f>+VLOOKUP($AG47,DATA!$G$2190:$O$2201,5,FALSE)</f>
        <v>-0.25192900000000001</v>
      </c>
      <c r="AJ47" s="48">
        <f>+VLOOKUP($AG47,DATA!$G$2190:$O$2201,7,FALSE)</f>
        <v>-0.21351800000000001</v>
      </c>
      <c r="AK47" s="48">
        <f>+VLOOKUP($AG47,DATA!$G$2190:$O$2201,9,FALSE)</f>
        <v>-6.3548999999999994E-2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334</v>
      </c>
      <c r="J48" s="48">
        <f>+VLOOKUP($I48,DATA!$G$2780:$O$2791,3,FALSE)</f>
        <v>1.8898000000000002E-2</v>
      </c>
      <c r="K48" s="48">
        <f>+VLOOKUP($I48,DATA!$G$2780:$O$2791,5,FALSE)</f>
        <v>4.3550000000000004E-3</v>
      </c>
      <c r="L48" s="48">
        <f>+VLOOKUP($I48,DATA!$G$2780:$O$2791,7,FALSE)</f>
        <v>5.9100000000000003E-3</v>
      </c>
      <c r="M48" s="48">
        <f>+VLOOKUP($I48,DATA!$G$2780:$O$2791,9,FALSE)</f>
        <v>-2.5739999999999999E-3</v>
      </c>
      <c r="N48" s="46"/>
      <c r="O48" s="44" t="s">
        <v>334</v>
      </c>
      <c r="P48" s="48">
        <f>+VLOOKUP($O48,DATA!$G$1600:$O$1611,3,FALSE)</f>
        <v>5.2074000000000002E-2</v>
      </c>
      <c r="Q48" s="48">
        <f>+VLOOKUP($O48,DATA!$G$1600:$O$1611,5,FALSE)</f>
        <v>3.1903000000000001E-2</v>
      </c>
      <c r="R48" s="48">
        <f>+VLOOKUP($O48,DATA!$G$1600:$O$1611,7,FALSE)</f>
        <v>6.5486000000000003E-2</v>
      </c>
      <c r="S48" s="48">
        <f>+VLOOKUP($O48,DATA!$G$1600:$O$1611,9,FALSE)</f>
        <v>6.6100999999999993E-2</v>
      </c>
      <c r="T48" s="46"/>
      <c r="U48" s="44" t="s">
        <v>334</v>
      </c>
      <c r="V48" s="48">
        <f>+VLOOKUP($U48,DATA!$G$3969:$O$3980,3,FALSE)</f>
        <v>-7.7477000000000004E-2</v>
      </c>
      <c r="W48" s="48">
        <f>+VLOOKUP($U48,DATA!$G$3969:$O$3980,5,FALSE)</f>
        <v>-7.5540999999999997E-2</v>
      </c>
      <c r="X48" s="48">
        <f>+VLOOKUP($U48,DATA!$G$3969:$O$3980,7,FALSE)</f>
        <v>-5.0278999999999997E-2</v>
      </c>
      <c r="Y48" s="48">
        <f>+VLOOKUP($U48,DATA!$G$3969:$O$3980,9,FALSE)</f>
        <v>-2.5017999999999999E-2</v>
      </c>
      <c r="Z48" s="46"/>
      <c r="AA48" s="44" t="s">
        <v>334</v>
      </c>
      <c r="AB48" s="48">
        <f>+VLOOKUP($AA48,DATA!$G$4559:$O$4570,3,FALSE)</f>
        <v>0.55735599999999996</v>
      </c>
      <c r="AC48" s="48">
        <f>+VLOOKUP($AA48,DATA!$G$4559:$O$4570,5,FALSE)</f>
        <v>0.4017</v>
      </c>
      <c r="AD48" s="48">
        <f>+VLOOKUP($AA48,DATA!$G$4559:$O$4570,7,FALSE)</f>
        <v>0.54007499999999997</v>
      </c>
      <c r="AE48" s="48">
        <f>+VLOOKUP($AA48,DATA!$G$4559:$O$4570,9,FALSE)</f>
        <v>0.48680800000000002</v>
      </c>
      <c r="AF48" s="46"/>
      <c r="AG48" s="44" t="s">
        <v>334</v>
      </c>
      <c r="AH48" s="48">
        <f>+VLOOKUP($AG48,DATA!$G$2190:$O$2201,3,FALSE)</f>
        <v>0.26597199999999999</v>
      </c>
      <c r="AI48" s="48">
        <f>+VLOOKUP($AG48,DATA!$G$2190:$O$2201,5,FALSE)</f>
        <v>0.344499</v>
      </c>
      <c r="AJ48" s="48">
        <f>+VLOOKUP($AG48,DATA!$G$2190:$O$2201,7,FALSE)</f>
        <v>0.374608</v>
      </c>
      <c r="AK48" s="48">
        <f>+VLOOKUP($AG48,DATA!$G$2190:$O$2201,9,FALSE)</f>
        <v>0.35653800000000002</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140</v>
      </c>
      <c r="I50" s="52" t="s">
        <v>23</v>
      </c>
      <c r="J50" s="45" t="s">
        <v>123</v>
      </c>
      <c r="K50" s="45" t="s">
        <v>124</v>
      </c>
      <c r="L50" s="45" t="s">
        <v>125</v>
      </c>
      <c r="M50" s="45" t="s">
        <v>126</v>
      </c>
      <c r="N50" s="43" t="s">
        <v>139</v>
      </c>
      <c r="O50" s="52" t="s">
        <v>23</v>
      </c>
      <c r="P50" s="45" t="s">
        <v>123</v>
      </c>
      <c r="Q50" s="45" t="s">
        <v>124</v>
      </c>
      <c r="R50" s="45" t="s">
        <v>125</v>
      </c>
      <c r="S50" s="45" t="s">
        <v>126</v>
      </c>
      <c r="T50" s="43" t="s">
        <v>138</v>
      </c>
      <c r="U50" s="52" t="s">
        <v>23</v>
      </c>
      <c r="V50" s="45" t="s">
        <v>123</v>
      </c>
      <c r="W50" s="45" t="s">
        <v>124</v>
      </c>
      <c r="X50" s="45" t="s">
        <v>125</v>
      </c>
      <c r="Y50" s="45" t="s">
        <v>126</v>
      </c>
      <c r="Z50" s="43" t="s">
        <v>141</v>
      </c>
      <c r="AA50" s="52" t="s">
        <v>23</v>
      </c>
      <c r="AB50" s="45" t="s">
        <v>123</v>
      </c>
      <c r="AC50" s="45" t="s">
        <v>124</v>
      </c>
      <c r="AD50" s="45" t="s">
        <v>125</v>
      </c>
      <c r="AE50" s="45" t="s">
        <v>126</v>
      </c>
      <c r="AF50" s="43" t="s">
        <v>142</v>
      </c>
      <c r="AG50" s="52" t="s">
        <v>23</v>
      </c>
      <c r="AH50" s="45" t="s">
        <v>123</v>
      </c>
      <c r="AI50" s="45" t="s">
        <v>124</v>
      </c>
      <c r="AJ50" s="45" t="s">
        <v>125</v>
      </c>
      <c r="AK50" s="45" t="s">
        <v>126</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105</v>
      </c>
      <c r="I51" s="38" t="str">
        <f>+$C$8</f>
        <v>Albany - MULO</v>
      </c>
      <c r="J51" s="48">
        <f>+VLOOKUP($I46,DATA!$G$2792:$O$2841,3,FALSE)</f>
        <v>-0.22925499999999999</v>
      </c>
      <c r="K51" s="48">
        <f>+VLOOKUP($I46,DATA!$G$2792:$O$2841,5,FALSE)</f>
        <v>-6.8200999999999998E-2</v>
      </c>
      <c r="L51" s="48">
        <f>+VLOOKUP($I46,DATA!$G$2792:$O$2841,7,FALSE)</f>
        <v>8.4400000000000002E-4</v>
      </c>
      <c r="M51" s="48">
        <f>+VLOOKUP($I46,DATA!$G$2792:$O$2841,9,FALSE)</f>
        <v>-8.6750000000000004E-3</v>
      </c>
      <c r="N51" s="46" t="s">
        <v>105</v>
      </c>
      <c r="O51" s="38" t="str">
        <f>+$C$8</f>
        <v>Albany - MULO</v>
      </c>
      <c r="P51" s="48">
        <f>+VLOOKUP($O46,DATA!$G$1612:$O$1661,3,FALSE)</f>
        <v>-0.10356600000000001</v>
      </c>
      <c r="Q51" s="48">
        <f>+VLOOKUP($O46,DATA!$G$1612:$O$1661,5,FALSE)</f>
        <v>-9.4553999999999999E-2</v>
      </c>
      <c r="R51" s="48">
        <f>+VLOOKUP($O46,DATA!$G$1612:$O$1661,7,FALSE)</f>
        <v>-8.0807000000000004E-2</v>
      </c>
      <c r="S51" s="48">
        <f>+VLOOKUP($O46,DATA!$G$1612:$O$1661,9,FALSE)</f>
        <v>-3.1175000000000001E-2</v>
      </c>
      <c r="T51" s="46" t="s">
        <v>105</v>
      </c>
      <c r="U51" s="38" t="str">
        <f>+$C$8</f>
        <v>Albany - MULO</v>
      </c>
      <c r="V51" s="48">
        <f>+VLOOKUP($U46,DATA!$G$3981:$O$4030,3,FALSE)</f>
        <v>-1.4416999999999999E-2</v>
      </c>
      <c r="W51" s="48">
        <f>+VLOOKUP($U46,DATA!$G$3981:$O$4030,5,FALSE)</f>
        <v>5.6542000000000002E-2</v>
      </c>
      <c r="X51" s="48">
        <f>+VLOOKUP($U46,DATA!$G$3981:$O$4030,7,FALSE)</f>
        <v>0.106942</v>
      </c>
      <c r="Y51" s="48">
        <f>+VLOOKUP($U46,DATA!$G$3981:$O$4030,9,FALSE)</f>
        <v>0.114172</v>
      </c>
      <c r="Z51" s="46" t="s">
        <v>105</v>
      </c>
      <c r="AA51" s="38" t="str">
        <f>+$C$8</f>
        <v>Albany - MULO</v>
      </c>
      <c r="AB51" s="48">
        <f>+VLOOKUP($AA46,DATA!$G$4571:$O$4620,3,FALSE)</f>
        <v>-0.15958600000000001</v>
      </c>
      <c r="AC51" s="48">
        <f>+VLOOKUP($AA46,DATA!$G$4571:$O$4620,5,FALSE)</f>
        <v>-0.162996</v>
      </c>
      <c r="AD51" s="48">
        <f>+VLOOKUP($AA46,DATA!$G$4571:$O$4620,7,FALSE)</f>
        <v>-0.17250199999999999</v>
      </c>
      <c r="AE51" s="48">
        <f>+VLOOKUP($AA46,DATA!$G$4571:$O$4620,9,FALSE)</f>
        <v>-0.11398</v>
      </c>
      <c r="AF51" s="46" t="s">
        <v>105</v>
      </c>
      <c r="AG51" s="38" t="str">
        <f>+$C$8</f>
        <v>Albany - MULO</v>
      </c>
      <c r="AH51" s="48">
        <f>+VLOOKUP($AG46,DATA!$G$2202:$O$2251,3,FALSE)</f>
        <v>8.8940000000000005E-2</v>
      </c>
      <c r="AI51" s="48">
        <f>+VLOOKUP($AG46,DATA!$G$2202:$O$2251,5,FALSE)</f>
        <v>0.116218</v>
      </c>
      <c r="AJ51" s="48">
        <f>+VLOOKUP($AG46,DATA!$G$2202:$O$2251,7,FALSE)</f>
        <v>6.0180999999999998E-2</v>
      </c>
      <c r="AK51" s="48">
        <f>+VLOOKUP($AG46,DATA!$G$2202:$O$2251,9,FALSE)</f>
        <v>0.121417</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122</v>
      </c>
      <c r="I52" s="44" t="str">
        <f>+$C$9</f>
        <v>Northeast - MULO</v>
      </c>
      <c r="J52" s="48">
        <f>+VLOOKUP($I47,DATA!$G$2839:$O$2850,3,FALSE)</f>
        <v>-4.8173000000000001E-2</v>
      </c>
      <c r="K52" s="48">
        <f>+VLOOKUP($I47,DATA!$G$2839:$O$2850,5,FALSE)</f>
        <v>-1.4354E-2</v>
      </c>
      <c r="L52" s="48">
        <f>+VLOOKUP($I47,DATA!$G$2839:$O$2850,7,FALSE)</f>
        <v>-3.3264000000000002E-2</v>
      </c>
      <c r="M52" s="48">
        <f>+VLOOKUP($I47,DATA!$G$2839:$O$2850,9,FALSE)</f>
        <v>-2.3709000000000001E-2</v>
      </c>
      <c r="N52" s="46" t="s">
        <v>122</v>
      </c>
      <c r="O52" s="44" t="str">
        <f>+$C$9</f>
        <v>Northeast - MULO</v>
      </c>
      <c r="P52" s="48">
        <f>+VLOOKUP($O47,DATA!$G$1659:$O$1670,3,FALSE)</f>
        <v>8.2005999999999996E-2</v>
      </c>
      <c r="Q52" s="48">
        <f>+VLOOKUP($O47,DATA!$G$1659:$O$1670,5,FALSE)</f>
        <v>6.9746000000000002E-2</v>
      </c>
      <c r="R52" s="48">
        <f>+VLOOKUP($O47,DATA!$G$1659:$O$1670,7,FALSE)</f>
        <v>5.9761000000000002E-2</v>
      </c>
      <c r="S52" s="48">
        <f>+VLOOKUP($O47,DATA!$G$1659:$O$1670,9,FALSE)</f>
        <v>1.0911000000000001E-2</v>
      </c>
      <c r="T52" s="46" t="s">
        <v>122</v>
      </c>
      <c r="U52" s="44" t="str">
        <f>+$C$9</f>
        <v>Northeast - MULO</v>
      </c>
      <c r="V52" s="48">
        <f>+VLOOKUP($U47,DATA!$G$4028:$O$4039,3,FALSE)</f>
        <v>2.094E-2</v>
      </c>
      <c r="W52" s="48">
        <f>+VLOOKUP($U47,DATA!$G$4028:$O$4039,5,FALSE)</f>
        <v>3.0714999999999999E-2</v>
      </c>
      <c r="X52" s="48">
        <f>+VLOOKUP($U47,DATA!$G$4028:$O$4039,7,FALSE)</f>
        <v>4.8064999999999997E-2</v>
      </c>
      <c r="Y52" s="48">
        <f>+VLOOKUP($U47,DATA!$G$4028:$O$4039,9,FALSE)</f>
        <v>1.6032999999999999E-2</v>
      </c>
      <c r="Z52" s="46" t="s">
        <v>122</v>
      </c>
      <c r="AA52" s="44" t="str">
        <f>+$C$9</f>
        <v>Northeast - MULO</v>
      </c>
      <c r="AB52" s="48">
        <f>+VLOOKUP($AA47,DATA!$G$4618:$O$4629,3,FALSE)</f>
        <v>0.39219599999999999</v>
      </c>
      <c r="AC52" s="48">
        <f>+VLOOKUP($AA47,DATA!$G$4618:$O$4629,5,FALSE)</f>
        <v>0.22494</v>
      </c>
      <c r="AD52" s="48">
        <f>+VLOOKUP($AA47,DATA!$G$4618:$O$4629,7,FALSE)</f>
        <v>0.11476600000000001</v>
      </c>
      <c r="AE52" s="48">
        <f>+VLOOKUP($AA47,DATA!$G$4618:$O$4629,9,FALSE)</f>
        <v>-1.6244999999999999E-2</v>
      </c>
      <c r="AF52" s="46" t="s">
        <v>122</v>
      </c>
      <c r="AG52" s="44" t="str">
        <f>+$C$9</f>
        <v>Northeast - MULO</v>
      </c>
      <c r="AH52" s="48">
        <f>+VLOOKUP($AG47,DATA!$G$2249:$O$2260,3,FALSE)</f>
        <v>-0.40798600000000002</v>
      </c>
      <c r="AI52" s="48">
        <f>+VLOOKUP($AG47,DATA!$G$2249:$O$2260,5,FALSE)</f>
        <v>-0.22790099999999999</v>
      </c>
      <c r="AJ52" s="48">
        <f>+VLOOKUP($AG47,DATA!$G$2249:$O$2260,7,FALSE)</f>
        <v>-0.18207499999999999</v>
      </c>
      <c r="AK52" s="48">
        <f>+VLOOKUP($AG47,DATA!$G$2249:$O$2260,9,FALSE)</f>
        <v>-4.0511999999999999E-2</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334</v>
      </c>
      <c r="J53" s="48">
        <f>+VLOOKUP($I48,DATA!$G$2839:$O$2850,3,FALSE)</f>
        <v>2.5804000000000001E-2</v>
      </c>
      <c r="K53" s="48">
        <f>+VLOOKUP($I48,DATA!$G$2839:$O$2850,5,FALSE)</f>
        <v>2.8597999999999998E-2</v>
      </c>
      <c r="L53" s="48">
        <f>+VLOOKUP($I48,DATA!$G$2839:$O$2850,7,FALSE)</f>
        <v>2.7907999999999999E-2</v>
      </c>
      <c r="M53" s="48">
        <f>+VLOOKUP($I48,DATA!$G$2839:$O$2850,9,FALSE)</f>
        <v>1.3938000000000001E-2</v>
      </c>
      <c r="N53" s="46"/>
      <c r="O53" s="44" t="s">
        <v>334</v>
      </c>
      <c r="P53" s="48">
        <f>+VLOOKUP($O48,DATA!$G$1659:$O$1670,3,FALSE)</f>
        <v>5.6686E-2</v>
      </c>
      <c r="Q53" s="48">
        <f>+VLOOKUP($O48,DATA!$G$1659:$O$1670,5,FALSE)</f>
        <v>4.1993999999999997E-2</v>
      </c>
      <c r="R53" s="48">
        <f>+VLOOKUP($O48,DATA!$G$1659:$O$1670,7,FALSE)</f>
        <v>7.4473999999999999E-2</v>
      </c>
      <c r="S53" s="48">
        <f>+VLOOKUP($O48,DATA!$G$1659:$O$1670,9,FALSE)</f>
        <v>6.7476999999999995E-2</v>
      </c>
      <c r="T53" s="46"/>
      <c r="U53" s="44" t="s">
        <v>334</v>
      </c>
      <c r="V53" s="48">
        <f>+VLOOKUP($U48,DATA!$G$4028:$O$4039,3,FALSE)</f>
        <v>-9.1592000000000007E-2</v>
      </c>
      <c r="W53" s="48">
        <f>+VLOOKUP($U48,DATA!$G$4028:$O$4039,5,FALSE)</f>
        <v>-8.5620000000000002E-2</v>
      </c>
      <c r="X53" s="48">
        <f>+VLOOKUP($U48,DATA!$G$4028:$O$4039,7,FALSE)</f>
        <v>-6.4134999999999998E-2</v>
      </c>
      <c r="Y53" s="48">
        <f>+VLOOKUP($U48,DATA!$G$4028:$O$4039,9,FALSE)</f>
        <v>-4.0537999999999998E-2</v>
      </c>
      <c r="Z53" s="46"/>
      <c r="AA53" s="44" t="s">
        <v>334</v>
      </c>
      <c r="AB53" s="48">
        <f>+VLOOKUP($AA48,DATA!$G$4618:$O$4629,3,FALSE)</f>
        <v>0.93572100000000002</v>
      </c>
      <c r="AC53" s="48">
        <f>+VLOOKUP($AA48,DATA!$G$4618:$O$4629,5,FALSE)</f>
        <v>0.69814900000000002</v>
      </c>
      <c r="AD53" s="48">
        <f>+VLOOKUP($AA48,DATA!$G$4618:$O$4629,7,FALSE)</f>
        <v>0.97023700000000002</v>
      </c>
      <c r="AE53" s="48">
        <f>+VLOOKUP($AA48,DATA!$G$4618:$O$4629,9,FALSE)</f>
        <v>0.88273699999999999</v>
      </c>
      <c r="AF53" s="46"/>
      <c r="AG53" s="44" t="s">
        <v>334</v>
      </c>
      <c r="AH53" s="48">
        <f>+VLOOKUP($AG48,DATA!$G$2249:$O$2260,3,FALSE)</f>
        <v>0.230824</v>
      </c>
      <c r="AI53" s="48">
        <f>+VLOOKUP($AG48,DATA!$G$2249:$O$2260,5,FALSE)</f>
        <v>0.34067999999999998</v>
      </c>
      <c r="AJ53" s="48">
        <f>+VLOOKUP($AG48,DATA!$G$2249:$O$2260,7,FALSE)</f>
        <v>0.401171</v>
      </c>
      <c r="AK53" s="48">
        <f>+VLOOKUP($AG48,DATA!$G$2249:$O$2260,9,FALSE)</f>
        <v>0.422429</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145</v>
      </c>
      <c r="I55" s="52" t="s">
        <v>23</v>
      </c>
      <c r="J55" s="45" t="s">
        <v>123</v>
      </c>
      <c r="K55" s="45" t="s">
        <v>124</v>
      </c>
      <c r="L55" s="45" t="s">
        <v>125</v>
      </c>
      <c r="M55" s="45" t="s">
        <v>126</v>
      </c>
      <c r="N55" s="43" t="s">
        <v>146</v>
      </c>
      <c r="O55" s="52" t="s">
        <v>23</v>
      </c>
      <c r="P55" s="45" t="s">
        <v>123</v>
      </c>
      <c r="Q55" s="45" t="s">
        <v>124</v>
      </c>
      <c r="R55" s="45" t="s">
        <v>125</v>
      </c>
      <c r="S55" s="45" t="s">
        <v>126</v>
      </c>
      <c r="T55" s="43" t="s">
        <v>147</v>
      </c>
      <c r="U55" s="52" t="s">
        <v>23</v>
      </c>
      <c r="V55" s="45" t="s">
        <v>123</v>
      </c>
      <c r="W55" s="45" t="s">
        <v>124</v>
      </c>
      <c r="X55" s="45" t="s">
        <v>125</v>
      </c>
      <c r="Y55" s="45" t="s">
        <v>126</v>
      </c>
      <c r="Z55" s="43" t="s">
        <v>148</v>
      </c>
      <c r="AA55" s="52" t="s">
        <v>23</v>
      </c>
      <c r="AB55" s="45" t="s">
        <v>123</v>
      </c>
      <c r="AC55" s="45" t="s">
        <v>124</v>
      </c>
      <c r="AD55" s="45" t="s">
        <v>125</v>
      </c>
      <c r="AE55" s="45" t="s">
        <v>126</v>
      </c>
      <c r="AF55" s="43" t="s">
        <v>149</v>
      </c>
      <c r="AG55" s="52" t="s">
        <v>23</v>
      </c>
      <c r="AH55" s="45" t="s">
        <v>123</v>
      </c>
      <c r="AI55" s="45" t="s">
        <v>124</v>
      </c>
      <c r="AJ55" s="45" t="s">
        <v>125</v>
      </c>
      <c r="AK55" s="45" t="s">
        <v>126</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105</v>
      </c>
      <c r="I56" s="38" t="str">
        <f>+$C$8</f>
        <v>Albany - MULO</v>
      </c>
      <c r="J56" s="49">
        <f>+VLOOKUP($I46,DATA!$G$2910:$O$2959,2,FALSE)</f>
        <v>4.7014529999999999</v>
      </c>
      <c r="K56" s="49">
        <f>+VLOOKUP($I46,DATA!$G$2910:$O$2959,4,FALSE)</f>
        <v>4.4998360000000002</v>
      </c>
      <c r="L56" s="49">
        <f>+VLOOKUP($I46,DATA!$G$2910:$O$2959,6,FALSE)</f>
        <v>4.4898480000000003</v>
      </c>
      <c r="M56" s="49">
        <f>+VLOOKUP($I46,DATA!$G$2910:$O$2959,8,FALSE)</f>
        <v>4.5172939999999997</v>
      </c>
      <c r="N56" s="46" t="s">
        <v>105</v>
      </c>
      <c r="O56" s="38" t="str">
        <f>+$C$8</f>
        <v>Albany - MULO</v>
      </c>
      <c r="P56" s="49">
        <f>+VLOOKUP($O46,DATA!$G$1730:$O$1779,2,FALSE)</f>
        <v>5.3822720000000004</v>
      </c>
      <c r="Q56" s="49">
        <f>+VLOOKUP($O46,DATA!$G$1730:$O$1779,4,FALSE)</f>
        <v>4.919664</v>
      </c>
      <c r="R56" s="49">
        <f>+VLOOKUP($O46,DATA!$G$1730:$O$1779,6,FALSE)</f>
        <v>4.9510269999999998</v>
      </c>
      <c r="S56" s="49">
        <f>+VLOOKUP($O46,DATA!$G$1730:$O$1779,8,FALSE)</f>
        <v>5.0054249999999998</v>
      </c>
      <c r="T56" s="46" t="s">
        <v>105</v>
      </c>
      <c r="U56" s="38" t="str">
        <f>+$C$8</f>
        <v>Albany - MULO</v>
      </c>
      <c r="V56" s="49">
        <f>+VLOOKUP($U46,DATA!$G$4099:$O$4148,2,FALSE)</f>
        <v>4.9572339999999997</v>
      </c>
      <c r="W56" s="49">
        <f>+VLOOKUP($U46,DATA!$G$4099:$O$4148,4,FALSE)</f>
        <v>4.7015070000000003</v>
      </c>
      <c r="X56" s="49">
        <f>+VLOOKUP($U46,DATA!$G$4099:$O$4148,6,FALSE)</f>
        <v>4.772043</v>
      </c>
      <c r="Y56" s="49">
        <f>+VLOOKUP($U46,DATA!$G$4099:$O$4148,8,FALSE)</f>
        <v>4.7678909999999997</v>
      </c>
      <c r="Z56" s="46" t="s">
        <v>105</v>
      </c>
      <c r="AA56" s="38" t="str">
        <f>+$C$8</f>
        <v>Albany - MULO</v>
      </c>
      <c r="AB56" s="49">
        <f>+VLOOKUP($AA46,DATA!$G$4689:$O$4738,2,FALSE)</f>
        <v>5.6955</v>
      </c>
      <c r="AC56" s="49">
        <f>+VLOOKUP($AA46,DATA!$G$4689:$O$4738,4,FALSE)</f>
        <v>5.044403</v>
      </c>
      <c r="AD56" s="49">
        <f>+VLOOKUP($AA46,DATA!$G$4689:$O$4738,6,FALSE)</f>
        <v>5.0679600000000002</v>
      </c>
      <c r="AE56" s="49">
        <f>+VLOOKUP($AA46,DATA!$G$4689:$O$4738,8,FALSE)</f>
        <v>5.1755959999999996</v>
      </c>
      <c r="AF56" s="46" t="s">
        <v>105</v>
      </c>
      <c r="AG56" s="38" t="str">
        <f>+$C$8</f>
        <v>Albany - MULO</v>
      </c>
      <c r="AH56" s="49">
        <f>+VLOOKUP($AG46,DATA!$G$2320:$O$2369,2,FALSE)</f>
        <v>14.102741999999999</v>
      </c>
      <c r="AI56" s="49">
        <f>+VLOOKUP($AG46,DATA!$G$2320:$O$2369,4,FALSE)</f>
        <v>13.854378000000001</v>
      </c>
      <c r="AJ56" s="49">
        <f>+VLOOKUP($AG46,DATA!$G$2320:$O$2369,6,FALSE)</f>
        <v>13.897648999999999</v>
      </c>
      <c r="AK56" s="49">
        <f>+VLOOKUP($AG46,DATA!$G$2320:$O$2369,8,FALSE)</f>
        <v>13.997327</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122</v>
      </c>
      <c r="I57" s="44" t="str">
        <f>+$C$9</f>
        <v>Northeast - MULO</v>
      </c>
      <c r="J57" s="49">
        <f>+VLOOKUP($I47,DATA!$G$2957:$O$2968,2,FALSE)</f>
        <v>3.8822869999999998</v>
      </c>
      <c r="K57" s="49">
        <f>+VLOOKUP($I47,DATA!$G$2957:$O$2968,4,FALSE)</f>
        <v>3.7773949999999998</v>
      </c>
      <c r="L57" s="49">
        <f>+VLOOKUP($I47,DATA!$G$2957:$O$2968,6,FALSE)</f>
        <v>3.793148</v>
      </c>
      <c r="M57" s="49">
        <f>+VLOOKUP($I47,DATA!$G$2957:$O$2968,8,FALSE)</f>
        <v>3.841745</v>
      </c>
      <c r="N57" s="46" t="s">
        <v>122</v>
      </c>
      <c r="O57" s="44" t="str">
        <f>+$C$9</f>
        <v>Northeast - MULO</v>
      </c>
      <c r="P57" s="49">
        <f>+VLOOKUP($O47,DATA!$G$1777:$O$1788,2,FALSE)</f>
        <v>4.3619310000000002</v>
      </c>
      <c r="Q57" s="49">
        <f>+VLOOKUP($O47,DATA!$G$1777:$O$1788,4,FALSE)</f>
        <v>4.464162</v>
      </c>
      <c r="R57" s="49">
        <f>+VLOOKUP($O47,DATA!$G$1777:$O$1788,6,FALSE)</f>
        <v>4.4229719999999997</v>
      </c>
      <c r="S57" s="49">
        <f>+VLOOKUP($O47,DATA!$G$1777:$O$1788,8,FALSE)</f>
        <v>4.4738110000000004</v>
      </c>
      <c r="T57" s="46" t="s">
        <v>122</v>
      </c>
      <c r="U57" s="44" t="str">
        <f>+$C$9</f>
        <v>Northeast - MULO</v>
      </c>
      <c r="V57" s="49">
        <f>+VLOOKUP($U47,DATA!$G$4146:$O$4157,2,FALSE)</f>
        <v>4.1190540000000002</v>
      </c>
      <c r="W57" s="49">
        <f>+VLOOKUP($U47,DATA!$G$4146:$O$4157,4,FALSE)</f>
        <v>4.2225609999999998</v>
      </c>
      <c r="X57" s="49">
        <f>+VLOOKUP($U47,DATA!$G$4146:$O$4157,6,FALSE)</f>
        <v>4.1807920000000003</v>
      </c>
      <c r="Y57" s="49">
        <f>+VLOOKUP($U47,DATA!$G$4146:$O$4157,8,FALSE)</f>
        <v>4.1777230000000003</v>
      </c>
      <c r="Z57" s="46" t="s">
        <v>122</v>
      </c>
      <c r="AA57" s="44" t="str">
        <f>+$C$9</f>
        <v>Northeast - MULO</v>
      </c>
      <c r="AB57" s="49">
        <f>+VLOOKUP($AA47,DATA!$G$4736:$O$4747,2,FALSE)</f>
        <v>5.2666380000000004</v>
      </c>
      <c r="AC57" s="49">
        <f>+VLOOKUP($AA47,DATA!$G$4736:$O$4747,4,FALSE)</f>
        <v>5.2724849999999996</v>
      </c>
      <c r="AD57" s="49">
        <f>+VLOOKUP($AA47,DATA!$G$4736:$O$4747,6,FALSE)</f>
        <v>5.4937579999999997</v>
      </c>
      <c r="AE57" s="49">
        <f>+VLOOKUP($AA47,DATA!$G$4736:$O$4747,8,FALSE)</f>
        <v>6.0950899999999999</v>
      </c>
      <c r="AF57" s="46" t="s">
        <v>122</v>
      </c>
      <c r="AG57" s="44" t="str">
        <f>+$C$9</f>
        <v>Northeast - MULO</v>
      </c>
      <c r="AH57" s="49">
        <f>+VLOOKUP($AG47,DATA!$G$2367:$O$2378,2,FALSE)</f>
        <v>13.703426</v>
      </c>
      <c r="AI57" s="49">
        <f>+VLOOKUP($AG47,DATA!$G$2367:$O$2378,4,FALSE)</f>
        <v>13.238547000000001</v>
      </c>
      <c r="AJ57" s="49">
        <f>+VLOOKUP($AG47,DATA!$G$2367:$O$2378,6,FALSE)</f>
        <v>13.162299000000001</v>
      </c>
      <c r="AK57" s="49">
        <f>+VLOOKUP($AG47,DATA!$G$2367:$O$2378,8,FALSE)</f>
        <v>13.497826999999999</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334</v>
      </c>
      <c r="J58" s="49">
        <f>+VLOOKUP($I48,DATA!$G$2957:$O$2968,2,FALSE)</f>
        <v>3.8557290000000002</v>
      </c>
      <c r="K58" s="49">
        <f>+VLOOKUP($I48,DATA!$G$2957:$O$2968,4,FALSE)</f>
        <v>3.8255659999999998</v>
      </c>
      <c r="L58" s="49">
        <f>+VLOOKUP($I48,DATA!$G$2957:$O$2968,6,FALSE)</f>
        <v>3.8281209999999999</v>
      </c>
      <c r="M58" s="49">
        <f>+VLOOKUP($I48,DATA!$G$2957:$O$2968,8,FALSE)</f>
        <v>3.8470939999999998</v>
      </c>
      <c r="N58" s="46"/>
      <c r="O58" s="44" t="s">
        <v>334</v>
      </c>
      <c r="P58" s="49">
        <f>+VLOOKUP($O48,DATA!$G$1777:$O$1788,2,FALSE)</f>
        <v>4.8009240000000002</v>
      </c>
      <c r="Q58" s="49">
        <f>+VLOOKUP($O48,DATA!$G$1777:$O$1788,4,FALSE)</f>
        <v>4.8387149999999997</v>
      </c>
      <c r="R58" s="49">
        <f>+VLOOKUP($O48,DATA!$G$1777:$O$1788,6,FALSE)</f>
        <v>4.8208580000000003</v>
      </c>
      <c r="S58" s="49">
        <f>+VLOOKUP($O48,DATA!$G$1777:$O$1788,8,FALSE)</f>
        <v>4.8189380000000002</v>
      </c>
      <c r="T58" s="46"/>
      <c r="U58" s="44" t="s">
        <v>334</v>
      </c>
      <c r="V58" s="49">
        <f>+VLOOKUP($U48,DATA!$G$4146:$O$4157,2,FALSE)</f>
        <v>4.5550300000000004</v>
      </c>
      <c r="W58" s="49">
        <f>+VLOOKUP($U48,DATA!$G$4146:$O$4157,4,FALSE)</f>
        <v>4.5721910000000001</v>
      </c>
      <c r="X58" s="49">
        <f>+VLOOKUP($U48,DATA!$G$4146:$O$4157,6,FALSE)</f>
        <v>4.5797739999999996</v>
      </c>
      <c r="Y58" s="49">
        <f>+VLOOKUP($U48,DATA!$G$4146:$O$4157,8,FALSE)</f>
        <v>4.5642810000000003</v>
      </c>
      <c r="Z58" s="46"/>
      <c r="AA58" s="44" t="s">
        <v>334</v>
      </c>
      <c r="AB58" s="49">
        <f>+VLOOKUP($AA48,DATA!$G$4736:$O$4747,2,FALSE)</f>
        <v>5.4850139999999996</v>
      </c>
      <c r="AC58" s="49">
        <f>+VLOOKUP($AA48,DATA!$G$4736:$O$4747,4,FALSE)</f>
        <v>5.5766109999999998</v>
      </c>
      <c r="AD58" s="49">
        <f>+VLOOKUP($AA48,DATA!$G$4736:$O$4747,6,FALSE)</f>
        <v>5.5609169999999999</v>
      </c>
      <c r="AE58" s="49">
        <f>+VLOOKUP($AA48,DATA!$G$4736:$O$4747,8,FALSE)</f>
        <v>5.7984460000000002</v>
      </c>
      <c r="AF58" s="46"/>
      <c r="AG58" s="44" t="s">
        <v>334</v>
      </c>
      <c r="AH58" s="49">
        <f>+VLOOKUP($AG48,DATA!$G$2367:$O$2378,2,FALSE)</f>
        <v>13.665322</v>
      </c>
      <c r="AI58" s="49">
        <f>+VLOOKUP($AG48,DATA!$G$2367:$O$2378,4,FALSE)</f>
        <v>13.553079</v>
      </c>
      <c r="AJ58" s="49">
        <f>+VLOOKUP($AG48,DATA!$G$2367:$O$2378,6,FALSE)</f>
        <v>13.334759999999999</v>
      </c>
      <c r="AK58" s="49">
        <f>+VLOOKUP($AG48,DATA!$G$2367:$O$2378,8,FALSE)</f>
        <v>13.038207999999999</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152</v>
      </c>
      <c r="I60" s="52" t="s">
        <v>23</v>
      </c>
      <c r="J60" s="45" t="s">
        <v>123</v>
      </c>
      <c r="K60" s="45" t="s">
        <v>124</v>
      </c>
      <c r="L60" s="45" t="s">
        <v>125</v>
      </c>
      <c r="M60" s="45" t="s">
        <v>126</v>
      </c>
      <c r="N60" s="43" t="s">
        <v>153</v>
      </c>
      <c r="O60" s="52" t="s">
        <v>23</v>
      </c>
      <c r="P60" s="45" t="s">
        <v>123</v>
      </c>
      <c r="Q60" s="45" t="s">
        <v>124</v>
      </c>
      <c r="R60" s="45" t="s">
        <v>125</v>
      </c>
      <c r="S60" s="45" t="s">
        <v>126</v>
      </c>
      <c r="T60" s="43" t="s">
        <v>154</v>
      </c>
      <c r="U60" s="52" t="s">
        <v>23</v>
      </c>
      <c r="V60" s="45" t="s">
        <v>123</v>
      </c>
      <c r="W60" s="45" t="s">
        <v>124</v>
      </c>
      <c r="X60" s="45" t="s">
        <v>125</v>
      </c>
      <c r="Y60" s="45" t="s">
        <v>126</v>
      </c>
      <c r="Z60" s="43" t="s">
        <v>155</v>
      </c>
      <c r="AA60" s="52" t="s">
        <v>23</v>
      </c>
      <c r="AB60" s="45" t="s">
        <v>123</v>
      </c>
      <c r="AC60" s="45" t="s">
        <v>124</v>
      </c>
      <c r="AD60" s="45" t="s">
        <v>125</v>
      </c>
      <c r="AE60" s="45" t="s">
        <v>126</v>
      </c>
      <c r="AF60" s="43" t="s">
        <v>156</v>
      </c>
      <c r="AG60" s="52" t="s">
        <v>23</v>
      </c>
      <c r="AH60" s="45" t="s">
        <v>123</v>
      </c>
      <c r="AI60" s="45" t="s">
        <v>124</v>
      </c>
      <c r="AJ60" s="45" t="s">
        <v>125</v>
      </c>
      <c r="AK60" s="45" t="s">
        <v>126</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105</v>
      </c>
      <c r="I61" s="38" t="str">
        <f>+$C$8</f>
        <v>Albany - MULO</v>
      </c>
      <c r="J61" s="48">
        <f>+VLOOKUP($I46,DATA!$G$2851:$O$2900,3,FALSE)</f>
        <v>-0.21251100000000001</v>
      </c>
      <c r="K61" s="48">
        <f>+VLOOKUP($I46,DATA!$G$2851:$O$2900,5,FALSE)</f>
        <v>-3.1099999999999999E-2</v>
      </c>
      <c r="L61" s="48">
        <f>+VLOOKUP($I46,DATA!$G$2851:$O$2900,7,FALSE)</f>
        <v>4.6175000000000001E-2</v>
      </c>
      <c r="M61" s="48">
        <f>+VLOOKUP($I46,DATA!$G$2851:$O$2900,9,FALSE)</f>
        <v>2.6863999999999999E-2</v>
      </c>
      <c r="N61" s="46" t="s">
        <v>105</v>
      </c>
      <c r="O61" s="38" t="str">
        <f>+$C$8</f>
        <v>Albany - MULO</v>
      </c>
      <c r="P61" s="48">
        <f>+VLOOKUP($O46,DATA!$G$1671:$O$1720,3,FALSE)</f>
        <v>-7.7421000000000004E-2</v>
      </c>
      <c r="Q61" s="48">
        <f>+VLOOKUP($O46,DATA!$G$1671:$O$1720,5,FALSE)</f>
        <v>-7.9272999999999996E-2</v>
      </c>
      <c r="R61" s="48">
        <f>+VLOOKUP($O46,DATA!$G$1671:$O$1720,7,FALSE)</f>
        <v>-5.6741E-2</v>
      </c>
      <c r="S61" s="48">
        <f>+VLOOKUP($O46,DATA!$G$1671:$O$1720,9,FALSE)</f>
        <v>-1.6546000000000002E-2</v>
      </c>
      <c r="T61" s="46" t="s">
        <v>105</v>
      </c>
      <c r="U61" s="38" t="str">
        <f>+$C$8</f>
        <v>Albany - MULO</v>
      </c>
      <c r="V61" s="48">
        <f>+VLOOKUP($U46,DATA!$G$4040:$O$4089,3,FALSE)</f>
        <v>-1.4416E-2</v>
      </c>
      <c r="W61" s="48">
        <f>+VLOOKUP($U46,DATA!$G$4040:$O$4089,5,FALSE)</f>
        <v>5.654E-2</v>
      </c>
      <c r="X61" s="48">
        <f>+VLOOKUP($U46,DATA!$G$4040:$O$4089,7,FALSE)</f>
        <v>0.10694099999999999</v>
      </c>
      <c r="Y61" s="48">
        <f>+VLOOKUP($U46,DATA!$G$4040:$O$4089,9,FALSE)</f>
        <v>0.11417099999999999</v>
      </c>
      <c r="Z61" s="46" t="s">
        <v>105</v>
      </c>
      <c r="AA61" s="38" t="str">
        <f>+$C$8</f>
        <v>Albany - MULO</v>
      </c>
      <c r="AB61" s="48">
        <f>+VLOOKUP($AA46,DATA!$G$4630:$O$4679,3,FALSE)</f>
        <v>-0.12614400000000001</v>
      </c>
      <c r="AC61" s="48">
        <f>+VLOOKUP($AA46,DATA!$G$4630:$O$4679,5,FALSE)</f>
        <v>-0.15537100000000001</v>
      </c>
      <c r="AD61" s="48">
        <f>+VLOOKUP($AA46,DATA!$G$4630:$O$4679,7,FALSE)</f>
        <v>-0.15079300000000001</v>
      </c>
      <c r="AE61" s="48">
        <f>+VLOOKUP($AA46,DATA!$G$4630:$O$4679,9,FALSE)</f>
        <v>-9.9908999999999998E-2</v>
      </c>
      <c r="AF61" s="46" t="s">
        <v>105</v>
      </c>
      <c r="AG61" s="38" t="str">
        <f>+$C$8</f>
        <v>Albany - MULO</v>
      </c>
      <c r="AH61" s="48">
        <f>+VLOOKUP($AG46,DATA!$G$2261:$O$2310,3,FALSE)</f>
        <v>0.103932</v>
      </c>
      <c r="AI61" s="48">
        <f>+VLOOKUP($AG46,DATA!$G$2261:$O$2310,5,FALSE)</f>
        <v>0.12007</v>
      </c>
      <c r="AJ61" s="48">
        <f>+VLOOKUP($AG46,DATA!$G$2261:$O$2310,7,FALSE)</f>
        <v>5.8526000000000002E-2</v>
      </c>
      <c r="AK61" s="48">
        <f>+VLOOKUP($AG46,DATA!$G$2261:$O$2310,9,FALSE)</f>
        <v>0.12876299999999999</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122</v>
      </c>
      <c r="I62" s="44" t="str">
        <f>+$C$9</f>
        <v>Northeast - MULO</v>
      </c>
      <c r="J62" s="48">
        <f>+VLOOKUP($I47,DATA!$G$2898:$O$2909,3,FALSE)</f>
        <v>-5.2359999999999997E-2</v>
      </c>
      <c r="K62" s="48">
        <f>+VLOOKUP($I47,DATA!$G$2898:$O$2909,5,FALSE)</f>
        <v>-2.3134999999999999E-2</v>
      </c>
      <c r="L62" s="48">
        <f>+VLOOKUP($I47,DATA!$G$2898:$O$2909,7,FALSE)</f>
        <v>-4.0001000000000002E-2</v>
      </c>
      <c r="M62" s="48">
        <f>+VLOOKUP($I47,DATA!$G$2898:$O$2909,9,FALSE)</f>
        <v>-3.4875999999999997E-2</v>
      </c>
      <c r="N62" s="46" t="s">
        <v>122</v>
      </c>
      <c r="O62" s="44" t="str">
        <f>+$C$9</f>
        <v>Northeast - MULO</v>
      </c>
      <c r="P62" s="48">
        <f>+VLOOKUP($O47,DATA!$G$1718:$O$1729,3,FALSE)</f>
        <v>6.7016999999999993E-2</v>
      </c>
      <c r="Q62" s="48">
        <f>+VLOOKUP($O47,DATA!$G$1718:$O$1729,5,FALSE)</f>
        <v>5.3015E-2</v>
      </c>
      <c r="R62" s="48">
        <f>+VLOOKUP($O47,DATA!$G$1718:$O$1729,7,FALSE)</f>
        <v>5.3240000000000003E-2</v>
      </c>
      <c r="S62" s="48">
        <f>+VLOOKUP($O47,DATA!$G$1718:$O$1729,9,FALSE)</f>
        <v>1.1767E-2</v>
      </c>
      <c r="T62" s="46" t="s">
        <v>122</v>
      </c>
      <c r="U62" s="44" t="str">
        <f>+$C$9</f>
        <v>Northeast - MULO</v>
      </c>
      <c r="V62" s="48">
        <f>+VLOOKUP($U47,DATA!$G$4087:$O$4098,3,FALSE)</f>
        <v>7.3467000000000005E-2</v>
      </c>
      <c r="W62" s="48">
        <f>+VLOOKUP($U47,DATA!$G$4087:$O$4098,5,FALSE)</f>
        <v>7.9144000000000006E-2</v>
      </c>
      <c r="X62" s="48">
        <f>+VLOOKUP($U47,DATA!$G$4087:$O$4098,7,FALSE)</f>
        <v>8.1850000000000006E-2</v>
      </c>
      <c r="Y62" s="48">
        <f>+VLOOKUP($U47,DATA!$G$4087:$O$4098,9,FALSE)</f>
        <v>3.2425000000000002E-2</v>
      </c>
      <c r="Z62" s="46" t="s">
        <v>122</v>
      </c>
      <c r="AA62" s="44" t="str">
        <f>+$C$9</f>
        <v>Northeast - MULO</v>
      </c>
      <c r="AB62" s="48">
        <f>+VLOOKUP($AA47,DATA!$G$4677:$O$4688,3,FALSE)</f>
        <v>3.8661000000000001E-2</v>
      </c>
      <c r="AC62" s="48">
        <f>+VLOOKUP($AA47,DATA!$G$4677:$O$4688,5,FALSE)</f>
        <v>-3.9782999999999999E-2</v>
      </c>
      <c r="AD62" s="48">
        <f>+VLOOKUP($AA47,DATA!$G$4677:$O$4688,7,FALSE)</f>
        <v>-6.8101999999999996E-2</v>
      </c>
      <c r="AE62" s="48">
        <f>+VLOOKUP($AA47,DATA!$G$4677:$O$4688,9,FALSE)</f>
        <v>-8.7566000000000005E-2</v>
      </c>
      <c r="AF62" s="46" t="s">
        <v>122</v>
      </c>
      <c r="AG62" s="44" t="str">
        <f>+$C$9</f>
        <v>Northeast - MULO</v>
      </c>
      <c r="AH62" s="48">
        <f>+VLOOKUP($AG47,DATA!$G$2308:$O$2319,3,FALSE)</f>
        <v>-0.437309</v>
      </c>
      <c r="AI62" s="48">
        <f>+VLOOKUP($AG47,DATA!$G$2308:$O$2319,5,FALSE)</f>
        <v>-0.27990900000000002</v>
      </c>
      <c r="AJ62" s="48">
        <f>+VLOOKUP($AG47,DATA!$G$2308:$O$2319,7,FALSE)</f>
        <v>-0.239372</v>
      </c>
      <c r="AK62" s="48">
        <f>+VLOOKUP($AG47,DATA!$G$2308:$O$2319,9,FALSE)</f>
        <v>-6.9869000000000001E-2</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334</v>
      </c>
      <c r="J63" s="48">
        <f>+VLOOKUP($I48,DATA!$G$2898:$O$2909,3,FALSE)</f>
        <v>-8.0820000000000006E-3</v>
      </c>
      <c r="K63" s="48">
        <f>+VLOOKUP($I48,DATA!$G$2898:$O$2909,5,FALSE)</f>
        <v>-3.8509999999999998E-3</v>
      </c>
      <c r="L63" s="48">
        <f>+VLOOKUP($I48,DATA!$G$2898:$O$2909,7,FALSE)</f>
        <v>2.3180000000000002E-3</v>
      </c>
      <c r="M63" s="48">
        <f>+VLOOKUP($I48,DATA!$G$2898:$O$2909,9,FALSE)</f>
        <v>-6.594E-3</v>
      </c>
      <c r="N63" s="46"/>
      <c r="O63" s="44" t="s">
        <v>334</v>
      </c>
      <c r="P63" s="48">
        <f>+VLOOKUP($O48,DATA!$G$1718:$O$1729,3,FALSE)</f>
        <v>4.4031000000000001E-2</v>
      </c>
      <c r="Q63" s="48">
        <f>+VLOOKUP($O48,DATA!$G$1718:$O$1729,5,FALSE)</f>
        <v>2.8531999999999998E-2</v>
      </c>
      <c r="R63" s="48">
        <f>+VLOOKUP($O48,DATA!$G$1718:$O$1729,7,FALSE)</f>
        <v>4.8578000000000003E-2</v>
      </c>
      <c r="S63" s="48">
        <f>+VLOOKUP($O48,DATA!$G$1718:$O$1729,9,FALSE)</f>
        <v>3.9731000000000002E-2</v>
      </c>
      <c r="T63" s="46"/>
      <c r="U63" s="44" t="s">
        <v>334</v>
      </c>
      <c r="V63" s="48">
        <f>+VLOOKUP($U48,DATA!$G$4087:$O$4098,3,FALSE)</f>
        <v>-8.2485000000000003E-2</v>
      </c>
      <c r="W63" s="48">
        <f>+VLOOKUP($U48,DATA!$G$4087:$O$4098,5,FALSE)</f>
        <v>-7.8253000000000003E-2</v>
      </c>
      <c r="X63" s="48">
        <f>+VLOOKUP($U48,DATA!$G$4087:$O$4098,7,FALSE)</f>
        <v>-6.3464999999999994E-2</v>
      </c>
      <c r="Y63" s="48">
        <f>+VLOOKUP($U48,DATA!$G$4087:$O$4098,9,FALSE)</f>
        <v>-4.3922999999999997E-2</v>
      </c>
      <c r="Z63" s="46"/>
      <c r="AA63" s="44" t="s">
        <v>334</v>
      </c>
      <c r="AB63" s="48">
        <f>+VLOOKUP($AA48,DATA!$G$4677:$O$4688,3,FALSE)</f>
        <v>0.76085599999999998</v>
      </c>
      <c r="AC63" s="48">
        <f>+VLOOKUP($AA48,DATA!$G$4677:$O$4688,5,FALSE)</f>
        <v>0.55098999999999998</v>
      </c>
      <c r="AD63" s="48">
        <f>+VLOOKUP($AA48,DATA!$G$4677:$O$4688,7,FALSE)</f>
        <v>0.69849399999999995</v>
      </c>
      <c r="AE63" s="48">
        <f>+VLOOKUP($AA48,DATA!$G$4677:$O$4688,9,FALSE)</f>
        <v>0.58574899999999996</v>
      </c>
      <c r="AF63" s="46"/>
      <c r="AG63" s="44" t="s">
        <v>334</v>
      </c>
      <c r="AH63" s="48">
        <f>+VLOOKUP($AG48,DATA!$G$2308:$O$2319,3,FALSE)</f>
        <v>0.24355499999999999</v>
      </c>
      <c r="AI63" s="48">
        <f>+VLOOKUP($AG48,DATA!$G$2308:$O$2319,5,FALSE)</f>
        <v>0.340555</v>
      </c>
      <c r="AJ63" s="48">
        <f>+VLOOKUP($AG48,DATA!$G$2308:$O$2319,7,FALSE)</f>
        <v>0.39029999999999998</v>
      </c>
      <c r="AK63" s="48">
        <f>+VLOOKUP($AG48,DATA!$G$2308:$O$2319,9,FALSE)</f>
        <v>0.41503899999999999</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158</v>
      </c>
      <c r="I65" s="52" t="s">
        <v>23</v>
      </c>
      <c r="J65" s="45" t="s">
        <v>123</v>
      </c>
      <c r="K65" s="45" t="s">
        <v>124</v>
      </c>
      <c r="L65" s="45" t="s">
        <v>125</v>
      </c>
      <c r="M65" s="45" t="s">
        <v>126</v>
      </c>
      <c r="N65" s="43" t="s">
        <v>159</v>
      </c>
      <c r="O65" s="52" t="s">
        <v>23</v>
      </c>
      <c r="P65" s="45" t="s">
        <v>123</v>
      </c>
      <c r="Q65" s="45" t="s">
        <v>124</v>
      </c>
      <c r="R65" s="45" t="s">
        <v>125</v>
      </c>
      <c r="S65" s="45" t="s">
        <v>126</v>
      </c>
      <c r="T65" s="43" t="s">
        <v>160</v>
      </c>
      <c r="U65" s="52" t="s">
        <v>23</v>
      </c>
      <c r="V65" s="45" t="s">
        <v>123</v>
      </c>
      <c r="W65" s="45" t="s">
        <v>124</v>
      </c>
      <c r="X65" s="45" t="s">
        <v>125</v>
      </c>
      <c r="Y65" s="45" t="s">
        <v>126</v>
      </c>
      <c r="Z65" s="43" t="s">
        <v>161</v>
      </c>
      <c r="AA65" s="52" t="s">
        <v>23</v>
      </c>
      <c r="AB65" s="45" t="s">
        <v>123</v>
      </c>
      <c r="AC65" s="45" t="s">
        <v>124</v>
      </c>
      <c r="AD65" s="45" t="s">
        <v>125</v>
      </c>
      <c r="AE65" s="45" t="s">
        <v>126</v>
      </c>
      <c r="AF65" s="43" t="s">
        <v>162</v>
      </c>
      <c r="AG65" s="52" t="s">
        <v>23</v>
      </c>
      <c r="AH65" s="45" t="s">
        <v>123</v>
      </c>
      <c r="AI65" s="45" t="s">
        <v>124</v>
      </c>
      <c r="AJ65" s="45" t="s">
        <v>125</v>
      </c>
      <c r="AK65" s="45" t="s">
        <v>126</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105</v>
      </c>
      <c r="I66" s="38" t="str">
        <f>+$C$8</f>
        <v>Albany - MULO</v>
      </c>
      <c r="J66" s="49">
        <f>+VLOOKUP($I46,DATA!$G$2969:$O$3018,2,FALSE)</f>
        <v>2.4948440000000001</v>
      </c>
      <c r="K66" s="49">
        <f>+VLOOKUP($I46,DATA!$G$2969:$O$3018,4,FALSE)</f>
        <v>2.3841260000000002</v>
      </c>
      <c r="L66" s="49">
        <f>+VLOOKUP($I46,DATA!$G$2969:$O$3018,6,FALSE)</f>
        <v>2.3727339999999999</v>
      </c>
      <c r="M66" s="49">
        <f>+VLOOKUP($I46,DATA!$G$2969:$O$3018,8,FALSE)</f>
        <v>2.4042720000000002</v>
      </c>
      <c r="N66" s="46" t="s">
        <v>105</v>
      </c>
      <c r="O66" s="38" t="str">
        <f>+$C$8</f>
        <v>Albany - MULO</v>
      </c>
      <c r="P66" s="49">
        <f>+VLOOKUP($O46,DATA!$G$1789:$O$1838,2,FALSE)</f>
        <v>2.954952</v>
      </c>
      <c r="Q66" s="49">
        <f>+VLOOKUP($O46,DATA!$G$1789:$O$1838,4,FALSE)</f>
        <v>2.786403</v>
      </c>
      <c r="R66" s="49">
        <f>+VLOOKUP($O46,DATA!$G$1789:$O$1838,6,FALSE)</f>
        <v>2.6827930000000002</v>
      </c>
      <c r="S66" s="49">
        <f>+VLOOKUP($O46,DATA!$G$1789:$O$1838,8,FALSE)</f>
        <v>2.6452599999999999</v>
      </c>
      <c r="T66" s="46" t="s">
        <v>105</v>
      </c>
      <c r="U66" s="38" t="str">
        <f>+$C$8</f>
        <v>Albany - MULO</v>
      </c>
      <c r="V66" s="49">
        <f>+VLOOKUP($U46,DATA!$G$4158:$O$4207,2,FALSE)</f>
        <v>2.4786190000000001</v>
      </c>
      <c r="W66" s="49">
        <f>+VLOOKUP($U46,DATA!$G$4158:$O$4207,4,FALSE)</f>
        <v>2.3507560000000001</v>
      </c>
      <c r="X66" s="49">
        <f>+VLOOKUP($U46,DATA!$G$4158:$O$4207,6,FALSE)</f>
        <v>2.3860229999999998</v>
      </c>
      <c r="Y66" s="49">
        <f>+VLOOKUP($U46,DATA!$G$4158:$O$4207,8,FALSE)</f>
        <v>2.383947</v>
      </c>
      <c r="Z66" s="46" t="s">
        <v>105</v>
      </c>
      <c r="AA66" s="38" t="str">
        <f>+$C$8</f>
        <v>Albany - MULO</v>
      </c>
      <c r="AB66" s="49">
        <f>+VLOOKUP($AA46,DATA!$G$4748:$O$4797,2,FALSE)</f>
        <v>3.3704049999999999</v>
      </c>
      <c r="AC66" s="49">
        <f>+VLOOKUP($AA46,DATA!$G$4748:$O$4797,4,FALSE)</f>
        <v>3.0917469999999998</v>
      </c>
      <c r="AD66" s="49">
        <f>+VLOOKUP($AA46,DATA!$G$4748:$O$4797,6,FALSE)</f>
        <v>2.9050720000000001</v>
      </c>
      <c r="AE66" s="49">
        <f>+VLOOKUP($AA46,DATA!$G$4748:$O$4797,8,FALSE)</f>
        <v>2.8515470000000001</v>
      </c>
      <c r="AF66" s="46" t="s">
        <v>105</v>
      </c>
      <c r="AG66" s="38" t="str">
        <f>+$C$8</f>
        <v>Albany - MULO</v>
      </c>
      <c r="AH66" s="49">
        <f>+VLOOKUP($AG46,DATA!$G$2379:$O$2428,2,FALSE)</f>
        <v>3.990024</v>
      </c>
      <c r="AI66" s="49">
        <f>+VLOOKUP($AG46,DATA!$G$2379:$O$2428,4,FALSE)</f>
        <v>3.9542570000000001</v>
      </c>
      <c r="AJ66" s="49">
        <f>+VLOOKUP($AG46,DATA!$G$2379:$O$2428,6,FALSE)</f>
        <v>3.9727290000000002</v>
      </c>
      <c r="AK66" s="49">
        <f>+VLOOKUP($AG46,DATA!$G$2379:$O$2428,8,FALSE)</f>
        <v>3.9780329999999999</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122</v>
      </c>
      <c r="I67" s="44" t="str">
        <f>+$C$9</f>
        <v>Northeast - MULO</v>
      </c>
      <c r="J67" s="49">
        <f>+VLOOKUP($I47,DATA!$G$3016:$O$3027,2,FALSE)</f>
        <v>2.165114</v>
      </c>
      <c r="K67" s="49">
        <f>+VLOOKUP($I47,DATA!$G$3016:$O$3027,4,FALSE)</f>
        <v>2.1017139999999999</v>
      </c>
      <c r="L67" s="49">
        <f>+VLOOKUP($I47,DATA!$G$3016:$O$3027,6,FALSE)</f>
        <v>2.1158070000000002</v>
      </c>
      <c r="M67" s="49">
        <f>+VLOOKUP($I47,DATA!$G$3016:$O$3027,8,FALSE)</f>
        <v>2.1393450000000001</v>
      </c>
      <c r="N67" s="46" t="s">
        <v>122</v>
      </c>
      <c r="O67" s="44" t="str">
        <f>+$C$9</f>
        <v>Northeast - MULO</v>
      </c>
      <c r="P67" s="49">
        <f>+VLOOKUP($O47,DATA!$G$1836:$O$1847,2,FALSE)</f>
        <v>2.3149510000000002</v>
      </c>
      <c r="Q67" s="49">
        <f>+VLOOKUP($O47,DATA!$G$1836:$O$1847,4,FALSE)</f>
        <v>2.366771</v>
      </c>
      <c r="R67" s="49">
        <f>+VLOOKUP($O47,DATA!$G$1836:$O$1847,6,FALSE)</f>
        <v>2.337345</v>
      </c>
      <c r="S67" s="49">
        <f>+VLOOKUP($O47,DATA!$G$1836:$O$1847,8,FALSE)</f>
        <v>2.3460070000000002</v>
      </c>
      <c r="T67" s="46" t="s">
        <v>122</v>
      </c>
      <c r="U67" s="44" t="str">
        <f>+$C$9</f>
        <v>Northeast - MULO</v>
      </c>
      <c r="V67" s="49">
        <f>+VLOOKUP($U47,DATA!$G$4205:$O$4216,2,FALSE)</f>
        <v>2.102722</v>
      </c>
      <c r="W67" s="49">
        <f>+VLOOKUP($U47,DATA!$G$4205:$O$4216,4,FALSE)</f>
        <v>2.1553360000000001</v>
      </c>
      <c r="X67" s="49">
        <f>+VLOOKUP($U47,DATA!$G$4205:$O$4216,6,FALSE)</f>
        <v>2.1677979999999999</v>
      </c>
      <c r="Y67" s="49">
        <f>+VLOOKUP($U47,DATA!$G$4205:$O$4216,8,FALSE)</f>
        <v>2.1929219999999998</v>
      </c>
      <c r="Z67" s="46" t="s">
        <v>122</v>
      </c>
      <c r="AA67" s="44" t="str">
        <f>+$C$9</f>
        <v>Northeast - MULO</v>
      </c>
      <c r="AB67" s="49">
        <f>+VLOOKUP($AA47,DATA!$G$4795:$O$4806,2,FALSE)</f>
        <v>3.2791600000000001</v>
      </c>
      <c r="AC67" s="49">
        <f>+VLOOKUP($AA47,DATA!$G$4795:$O$4806,4,FALSE)</f>
        <v>3.2107070000000002</v>
      </c>
      <c r="AD67" s="49">
        <f>+VLOOKUP($AA47,DATA!$G$4795:$O$4806,6,FALSE)</f>
        <v>3.1721370000000002</v>
      </c>
      <c r="AE67" s="49">
        <f>+VLOOKUP($AA47,DATA!$G$4795:$O$4806,8,FALSE)</f>
        <v>3.1788880000000002</v>
      </c>
      <c r="AF67" s="46" t="s">
        <v>122</v>
      </c>
      <c r="AG67" s="44" t="str">
        <f>+$C$9</f>
        <v>Northeast - MULO</v>
      </c>
      <c r="AH67" s="49">
        <f>+VLOOKUP($AG47,DATA!$G$2426:$O$2437,2,FALSE)</f>
        <v>4.0157420000000004</v>
      </c>
      <c r="AI67" s="49">
        <f>+VLOOKUP($AG47,DATA!$G$2426:$O$2437,4,FALSE)</f>
        <v>3.9464459999999999</v>
      </c>
      <c r="AJ67" s="49">
        <f>+VLOOKUP($AG47,DATA!$G$2426:$O$2437,6,FALSE)</f>
        <v>3.9418709999999999</v>
      </c>
      <c r="AK67" s="49">
        <f>+VLOOKUP($AG47,DATA!$G$2426:$O$2437,8,FALSE)</f>
        <v>3.868754</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334</v>
      </c>
      <c r="J68" s="49">
        <f>+VLOOKUP($I48,DATA!$G$3016:$O$3027,2,FALSE)</f>
        <v>2.2266219999999999</v>
      </c>
      <c r="K68" s="49">
        <f>+VLOOKUP($I48,DATA!$G$3016:$O$3027,4,FALSE)</f>
        <v>2.2061790000000001</v>
      </c>
      <c r="L68" s="49">
        <f>+VLOOKUP($I48,DATA!$G$3016:$O$3027,6,FALSE)</f>
        <v>2.1983489999999999</v>
      </c>
      <c r="M68" s="49">
        <f>+VLOOKUP($I48,DATA!$G$3016:$O$3027,8,FALSE)</f>
        <v>2.1928960000000002</v>
      </c>
      <c r="N68" s="46"/>
      <c r="O68" s="44" t="s">
        <v>334</v>
      </c>
      <c r="P68" s="49">
        <f>+VLOOKUP($O48,DATA!$G$1836:$O$1847,2,FALSE)</f>
        <v>2.4999980000000002</v>
      </c>
      <c r="Q68" s="49">
        <f>+VLOOKUP($O48,DATA!$G$1836:$O$1847,4,FALSE)</f>
        <v>2.514869</v>
      </c>
      <c r="R68" s="49">
        <f>+VLOOKUP($O48,DATA!$G$1836:$O$1847,6,FALSE)</f>
        <v>2.5100259999999999</v>
      </c>
      <c r="S68" s="49">
        <f>+VLOOKUP($O48,DATA!$G$1836:$O$1847,8,FALSE)</f>
        <v>2.503603</v>
      </c>
      <c r="T68" s="46"/>
      <c r="U68" s="44" t="s">
        <v>334</v>
      </c>
      <c r="V68" s="49">
        <f>+VLOOKUP($U48,DATA!$G$4205:$O$4216,2,FALSE)</f>
        <v>2.335791</v>
      </c>
      <c r="W68" s="49">
        <f>+VLOOKUP($U48,DATA!$G$4205:$O$4216,4,FALSE)</f>
        <v>2.34619</v>
      </c>
      <c r="X68" s="49">
        <f>+VLOOKUP($U48,DATA!$G$4205:$O$4216,6,FALSE)</f>
        <v>2.3609279999999999</v>
      </c>
      <c r="Y68" s="49">
        <f>+VLOOKUP($U48,DATA!$G$4205:$O$4216,8,FALSE)</f>
        <v>2.3602470000000002</v>
      </c>
      <c r="Z68" s="46"/>
      <c r="AA68" s="44" t="s">
        <v>334</v>
      </c>
      <c r="AB68" s="49">
        <f>+VLOOKUP($AA48,DATA!$G$4795:$O$4806,2,FALSE)</f>
        <v>2.984785</v>
      </c>
      <c r="AC68" s="49">
        <f>+VLOOKUP($AA48,DATA!$G$4795:$O$4806,4,FALSE)</f>
        <v>3.0053269999999999</v>
      </c>
      <c r="AD68" s="49">
        <f>+VLOOKUP($AA48,DATA!$G$4795:$O$4806,6,FALSE)</f>
        <v>2.9869020000000002</v>
      </c>
      <c r="AE68" s="49">
        <f>+VLOOKUP($AA48,DATA!$G$4795:$O$4806,8,FALSE)</f>
        <v>3.0677460000000001</v>
      </c>
      <c r="AF68" s="46"/>
      <c r="AG68" s="44" t="s">
        <v>334</v>
      </c>
      <c r="AH68" s="49">
        <f>+VLOOKUP($AG48,DATA!$G$2426:$O$2437,2,FALSE)</f>
        <v>4.0215339999999999</v>
      </c>
      <c r="AI68" s="49">
        <f>+VLOOKUP($AG48,DATA!$G$2426:$O$2437,4,FALSE)</f>
        <v>4.0076130000000001</v>
      </c>
      <c r="AJ68" s="49">
        <f>+VLOOKUP($AG48,DATA!$G$2426:$O$2437,6,FALSE)</f>
        <v>3.9587870000000001</v>
      </c>
      <c r="AK68" s="49">
        <f>+VLOOKUP($AG48,DATA!$G$2426:$O$2437,8,FALSE)</f>
        <v>3.8418640000000002</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3" t="str">
        <f>+B4</f>
        <v>Market: Albany - MULO</v>
      </c>
      <c r="C70" s="153"/>
      <c r="D70" s="153"/>
      <c r="E70" s="153"/>
      <c r="F70" s="153"/>
      <c r="G70" s="153"/>
      <c r="H70" s="153" t="str">
        <f>+B4</f>
        <v>Market: Albany - MULO</v>
      </c>
      <c r="I70" s="153"/>
      <c r="J70" s="153"/>
      <c r="K70" s="153"/>
      <c r="L70" s="153"/>
      <c r="M70" s="153"/>
      <c r="N70" s="153" t="str">
        <f>+H70</f>
        <v>Market: Albany - MULO</v>
      </c>
      <c r="O70" s="153"/>
      <c r="P70" s="153"/>
      <c r="Q70" s="153"/>
      <c r="R70" s="153"/>
      <c r="S70" s="153"/>
      <c r="T70" s="153" t="str">
        <f>+H70</f>
        <v>Market: Albany - MULO</v>
      </c>
      <c r="U70" s="153"/>
      <c r="V70" s="153"/>
      <c r="W70" s="153"/>
      <c r="X70" s="153"/>
      <c r="Y70" s="153"/>
      <c r="Z70" s="153" t="str">
        <f>+H70</f>
        <v>Market: Albany - MULO</v>
      </c>
      <c r="AA70" s="153"/>
      <c r="AB70" s="153"/>
      <c r="AC70" s="153"/>
      <c r="AD70" s="153"/>
      <c r="AE70" s="153"/>
      <c r="AF70" s="153" t="str">
        <f>+H70</f>
        <v>Market: Albany - MULO</v>
      </c>
      <c r="AG70" s="153"/>
      <c r="AH70" s="153"/>
      <c r="AI70" s="153"/>
      <c r="AJ70" s="153"/>
      <c r="AK70" s="153"/>
      <c r="AL70" s="153" t="s">
        <v>174</v>
      </c>
      <c r="AM70" s="153"/>
      <c r="AN70" s="153"/>
      <c r="AO70" s="153"/>
      <c r="AP70" s="153"/>
      <c r="AQ70" s="153"/>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2" t="str">
        <f>+B5</f>
        <v>PERIOD ENDING 08/11/2013 VS YAGO</v>
      </c>
      <c r="C71" s="152"/>
      <c r="D71" s="152"/>
      <c r="E71" s="152"/>
      <c r="F71" s="152"/>
      <c r="G71" s="152"/>
      <c r="H71" s="152" t="str">
        <f>+B5</f>
        <v>PERIOD ENDING 08/11/2013 VS YAGO</v>
      </c>
      <c r="I71" s="152"/>
      <c r="J71" s="152"/>
      <c r="K71" s="152"/>
      <c r="L71" s="152"/>
      <c r="M71" s="152"/>
      <c r="N71" s="152" t="str">
        <f>+H71</f>
        <v>PERIOD ENDING 08/11/2013 VS YAGO</v>
      </c>
      <c r="O71" s="152"/>
      <c r="P71" s="152"/>
      <c r="Q71" s="152"/>
      <c r="R71" s="152"/>
      <c r="S71" s="152"/>
      <c r="T71" s="152" t="str">
        <f>+H71</f>
        <v>PERIOD ENDING 08/11/2013 VS YAGO</v>
      </c>
      <c r="U71" s="152"/>
      <c r="V71" s="152"/>
      <c r="W71" s="152"/>
      <c r="X71" s="152"/>
      <c r="Y71" s="152"/>
      <c r="Z71" s="152" t="str">
        <f>+H71</f>
        <v>PERIOD ENDING 08/11/2013 VS YAGO</v>
      </c>
      <c r="AA71" s="152"/>
      <c r="AB71" s="152"/>
      <c r="AC71" s="152"/>
      <c r="AD71" s="152"/>
      <c r="AE71" s="152"/>
      <c r="AF71" s="152" t="str">
        <f>+H71</f>
        <v>PERIOD ENDING 08/11/2013 VS YAGO</v>
      </c>
      <c r="AG71" s="152"/>
      <c r="AH71" s="152"/>
      <c r="AI71" s="152"/>
      <c r="AJ71" s="152"/>
      <c r="AK71" s="152"/>
      <c r="AL71" s="152" t="str">
        <f>+B5</f>
        <v>PERIOD ENDING 08/11/2013 VS YAGO</v>
      </c>
      <c r="AM71" s="152"/>
      <c r="AN71" s="152"/>
      <c r="AO71" s="152"/>
      <c r="AP71" s="152"/>
      <c r="AQ71" s="152"/>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172</v>
      </c>
      <c r="C73" s="41"/>
      <c r="D73" s="51" t="s">
        <v>166</v>
      </c>
      <c r="E73" s="51" t="s">
        <v>168</v>
      </c>
      <c r="F73" s="51" t="s">
        <v>169</v>
      </c>
      <c r="G73" s="51" t="s">
        <v>167</v>
      </c>
      <c r="H73" s="43" t="s">
        <v>131</v>
      </c>
      <c r="I73" s="52" t="s">
        <v>24</v>
      </c>
      <c r="J73" s="45" t="s">
        <v>123</v>
      </c>
      <c r="K73" s="45" t="s">
        <v>124</v>
      </c>
      <c r="L73" s="45" t="s">
        <v>125</v>
      </c>
      <c r="M73" s="45" t="s">
        <v>126</v>
      </c>
      <c r="N73" s="43" t="s">
        <v>130</v>
      </c>
      <c r="O73" s="52" t="s">
        <v>24</v>
      </c>
      <c r="P73" s="45" t="s">
        <v>123</v>
      </c>
      <c r="Q73" s="45" t="s">
        <v>124</v>
      </c>
      <c r="R73" s="45" t="s">
        <v>125</v>
      </c>
      <c r="S73" s="45" t="s">
        <v>126</v>
      </c>
      <c r="T73" s="43" t="s">
        <v>133</v>
      </c>
      <c r="U73" s="52" t="s">
        <v>24</v>
      </c>
      <c r="V73" s="45" t="s">
        <v>123</v>
      </c>
      <c r="W73" s="45" t="s">
        <v>124</v>
      </c>
      <c r="X73" s="45" t="s">
        <v>125</v>
      </c>
      <c r="Y73" s="45" t="s">
        <v>126</v>
      </c>
      <c r="Z73" s="43" t="s">
        <v>134</v>
      </c>
      <c r="AA73" s="52" t="s">
        <v>24</v>
      </c>
      <c r="AB73" s="45" t="s">
        <v>123</v>
      </c>
      <c r="AC73" s="45" t="s">
        <v>124</v>
      </c>
      <c r="AD73" s="45" t="s">
        <v>125</v>
      </c>
      <c r="AE73" s="45" t="s">
        <v>126</v>
      </c>
      <c r="AF73" s="43" t="s">
        <v>136</v>
      </c>
      <c r="AG73" s="52" t="s">
        <v>24</v>
      </c>
      <c r="AH73" s="45" t="s">
        <v>123</v>
      </c>
      <c r="AI73" s="45" t="s">
        <v>124</v>
      </c>
      <c r="AJ73" s="45" t="s">
        <v>125</v>
      </c>
      <c r="AK73" s="45" t="s">
        <v>126</v>
      </c>
      <c r="AL73" s="144" t="s">
        <v>175</v>
      </c>
      <c r="AM73" s="144"/>
      <c r="AN73" s="144"/>
      <c r="AO73" s="144"/>
      <c r="AP73" s="144"/>
      <c r="AQ73" s="144"/>
    </row>
    <row r="74" spans="2:65" x14ac:dyDescent="0.2">
      <c r="B74" s="42" t="str">
        <f>+C2</f>
        <v>Albany - MULO</v>
      </c>
      <c r="C74" s="55"/>
      <c r="D74" s="53">
        <f>+VLOOKUP($B74,DATA!$G$3028:$O$3077,8,FALSE)</f>
        <v>3555268.53</v>
      </c>
      <c r="E74" s="53">
        <f>+VLOOKUP($B74,DATA!$G$4217:$O$4266,8,FALSE)</f>
        <v>761590.39</v>
      </c>
      <c r="F74" s="53">
        <f>+VLOOKUP($B74,DATA!$G$4807:$O$4856,8,FALSE)</f>
        <v>202452.57</v>
      </c>
      <c r="G74" s="53">
        <f>+VLOOKUP($B74,DATA!$G$2438:$O$2487,8,FALSE)</f>
        <v>150967.35</v>
      </c>
      <c r="H74" s="46" t="s">
        <v>105</v>
      </c>
      <c r="I74" s="38" t="str">
        <f>+$C$8</f>
        <v>Albany - MULO</v>
      </c>
      <c r="J74" s="48">
        <f>+VLOOKUP($I74,DATA!$G$3028:$O$3077,3,FALSE)</f>
        <v>0.10861700000000001</v>
      </c>
      <c r="K74" s="48">
        <f>+VLOOKUP($I74,DATA!$G$3028:$O$3077,5,FALSE)</f>
        <v>7.3181999999999997E-2</v>
      </c>
      <c r="L74" s="48">
        <f>+VLOOKUP($I74,DATA!$G$3028:$O$3077,7,FALSE)</f>
        <v>2.5783E-2</v>
      </c>
      <c r="M74" s="48">
        <f>+VLOOKUP($I74,DATA!$G$3028:$O$3077,9,FALSE)</f>
        <v>3.7200999999999998E-2</v>
      </c>
      <c r="N74" s="46" t="s">
        <v>105</v>
      </c>
      <c r="O74" s="38" t="str">
        <f>+$C$8</f>
        <v>Albany - MULO</v>
      </c>
      <c r="P74" s="48">
        <f>+VLOOKUP($O74,DATA!$G$1848:$O$1897,3,FALSE)</f>
        <v>0.42379299999999998</v>
      </c>
      <c r="Q74" s="48">
        <f>+VLOOKUP($O74,DATA!$G$1848:$O$1897,5,FALSE)</f>
        <v>0.22672</v>
      </c>
      <c r="R74" s="48">
        <f>+VLOOKUP($O74,DATA!$G$1848:$O$1897,7,FALSE)</f>
        <v>0.19869899999999999</v>
      </c>
      <c r="S74" s="48">
        <f>+VLOOKUP($O74,DATA!$G$1848:$O$1897,9,FALSE)</f>
        <v>0.18534300000000001</v>
      </c>
      <c r="T74" s="46" t="s">
        <v>105</v>
      </c>
      <c r="U74" s="38" t="str">
        <f>+$C$8</f>
        <v>Albany - MULO</v>
      </c>
      <c r="V74" s="48">
        <f>+VLOOKUP($U74,DATA!$G$4217:$O$4266,3,FALSE)</f>
        <v>0.54700199999999999</v>
      </c>
      <c r="W74" s="48">
        <f>+VLOOKUP($U74,DATA!$G$4217:$O$4266,5,FALSE)</f>
        <v>0.28868899999999997</v>
      </c>
      <c r="X74" s="48">
        <f>+VLOOKUP($U74,DATA!$G$4217:$O$4266,7,FALSE)</f>
        <v>0.23184099999999999</v>
      </c>
      <c r="Y74" s="48">
        <f>+VLOOKUP($U74,DATA!$G$4217:$O$4266,9,FALSE)</f>
        <v>0.228797</v>
      </c>
      <c r="Z74" s="46" t="s">
        <v>105</v>
      </c>
      <c r="AA74" s="38" t="str">
        <f>+$C$8</f>
        <v>Albany - MULO</v>
      </c>
      <c r="AB74" s="48">
        <f>+VLOOKUP($AA74,DATA!$G$4807:$O$4856,3,FALSE)</f>
        <v>0.14876800000000001</v>
      </c>
      <c r="AC74" s="48">
        <f>+VLOOKUP($AA74,DATA!$G$4807:$O$4856,5,FALSE)</f>
        <v>8.2028000000000004E-2</v>
      </c>
      <c r="AD74" s="48">
        <f>+VLOOKUP($AA74,DATA!$G$4807:$O$4856,7,FALSE)</f>
        <v>0.10259500000000001</v>
      </c>
      <c r="AE74" s="48">
        <f>+VLOOKUP($AA74,DATA!$G$4807:$O$4856,9,FALSE)</f>
        <v>4.6170000000000003E-2</v>
      </c>
      <c r="AF74" s="46" t="s">
        <v>105</v>
      </c>
      <c r="AG74" s="38" t="str">
        <f>+$C$8</f>
        <v>Albany - MULO</v>
      </c>
      <c r="AH74" s="48">
        <f>+VLOOKUP($AG74,DATA!$G$2438:$O$2487,3,FALSE)</f>
        <v>-6.4621999999999999E-2</v>
      </c>
      <c r="AI74" s="48">
        <f>+VLOOKUP($AG74,DATA!$G$2438:$O$2487,5,FALSE)</f>
        <v>2.494E-2</v>
      </c>
      <c r="AJ74" s="48">
        <f>+VLOOKUP($AG74,DATA!$G$2438:$O$2487,7,FALSE)</f>
        <v>8.2264000000000004E-2</v>
      </c>
      <c r="AK74" s="48">
        <f>+VLOOKUP($AG74,DATA!$G$2438:$O$2487,9,FALSE)</f>
        <v>0.15779000000000001</v>
      </c>
    </row>
    <row r="75" spans="2:65" x14ac:dyDescent="0.2">
      <c r="B75" s="37"/>
      <c r="C75" s="37"/>
      <c r="H75" s="46" t="s">
        <v>122</v>
      </c>
      <c r="I75" s="44" t="str">
        <f>+$C$9</f>
        <v>Northeast - MULO</v>
      </c>
      <c r="J75" s="48">
        <f>+VLOOKUP($I75,DATA!$G$3075:$O$3086,3,FALSE)</f>
        <v>6.2468000000000003E-2</v>
      </c>
      <c r="K75" s="48">
        <f>+VLOOKUP($I75,DATA!$G$3075:$O$3086,5,FALSE)</f>
        <v>4.2724999999999999E-2</v>
      </c>
      <c r="L75" s="48">
        <f>+VLOOKUP($I75,DATA!$G$3075:$O$3086,7,FALSE)</f>
        <v>3.8768999999999998E-2</v>
      </c>
      <c r="M75" s="48">
        <f>+VLOOKUP($I75,DATA!$G$3075:$O$3086,9,FALSE)</f>
        <v>1.3941E-2</v>
      </c>
      <c r="N75" s="46" t="s">
        <v>122</v>
      </c>
      <c r="O75" s="44" t="str">
        <f>+$C$9</f>
        <v>Northeast - MULO</v>
      </c>
      <c r="P75" s="48">
        <f>+VLOOKUP($O75,DATA!$G$1895:$O$1906,3,FALSE)</f>
        <v>-4.2542999999999997E-2</v>
      </c>
      <c r="Q75" s="48">
        <f>+VLOOKUP($O75,DATA!$G$1895:$O$1906,5,FALSE)</f>
        <v>-6.4557000000000003E-2</v>
      </c>
      <c r="R75" s="48">
        <f>+VLOOKUP($O75,DATA!$G$1895:$O$1906,7,FALSE)</f>
        <v>-2.8365000000000001E-2</v>
      </c>
      <c r="S75" s="48">
        <f>+VLOOKUP($O75,DATA!$G$1895:$O$1906,9,FALSE)</f>
        <v>8.0732999999999999E-2</v>
      </c>
      <c r="T75" s="46" t="s">
        <v>122</v>
      </c>
      <c r="U75" s="44" t="str">
        <f>+$C$9</f>
        <v>Northeast - MULO</v>
      </c>
      <c r="V75" s="48">
        <f>+VLOOKUP($U75,DATA!$G$4264:$O$4275,3,FALSE)</f>
        <v>-7.4034000000000003E-2</v>
      </c>
      <c r="W75" s="48">
        <f>+VLOOKUP($U75,DATA!$G$4264:$O$4275,5,FALSE)</f>
        <v>-9.8558000000000007E-2</v>
      </c>
      <c r="X75" s="48">
        <f>+VLOOKUP($U75,DATA!$G$4264:$O$4275,7,FALSE)</f>
        <v>-5.9033000000000002E-2</v>
      </c>
      <c r="Y75" s="48">
        <f>+VLOOKUP($U75,DATA!$G$4264:$O$4275,9,FALSE)</f>
        <v>7.6400999999999997E-2</v>
      </c>
      <c r="Z75" s="46" t="s">
        <v>122</v>
      </c>
      <c r="AA75" s="44" t="str">
        <f>+$C$9</f>
        <v>Northeast - MULO</v>
      </c>
      <c r="AB75" s="48">
        <f>+VLOOKUP($AA75,DATA!$G$4854:$O$4865,3,FALSE)</f>
        <v>8.1449999999999995E-3</v>
      </c>
      <c r="AC75" s="48">
        <f>+VLOOKUP($AA75,DATA!$G$4854:$O$4865,5,FALSE)</f>
        <v>-1.111E-2</v>
      </c>
      <c r="AD75" s="48">
        <f>+VLOOKUP($AA75,DATA!$G$4854:$O$4865,7,FALSE)</f>
        <v>3.0293E-2</v>
      </c>
      <c r="AE75" s="48">
        <f>+VLOOKUP($AA75,DATA!$G$4854:$O$4865,9,FALSE)</f>
        <v>9.0081999999999995E-2</v>
      </c>
      <c r="AF75" s="46" t="s">
        <v>122</v>
      </c>
      <c r="AG75" s="44" t="str">
        <f>+$C$9</f>
        <v>Northeast - MULO</v>
      </c>
      <c r="AH75" s="48">
        <f>+VLOOKUP($AG75,DATA!$G$2485:$O$2496,3,FALSE)</f>
        <v>0.44837700000000003</v>
      </c>
      <c r="AI75" s="48">
        <f>+VLOOKUP($AG75,DATA!$G$2485:$O$2496,5,FALSE)</f>
        <v>0.366867</v>
      </c>
      <c r="AJ75" s="48">
        <f>+VLOOKUP($AG75,DATA!$G$2485:$O$2496,7,FALSE)</f>
        <v>0.35009600000000002</v>
      </c>
      <c r="AK75" s="48">
        <f>+VLOOKUP($AG75,DATA!$G$2485:$O$2496,9,FALSE)</f>
        <v>0.26257900000000001</v>
      </c>
    </row>
    <row r="76" spans="2:65" x14ac:dyDescent="0.2">
      <c r="B76" s="37"/>
      <c r="C76" s="37"/>
      <c r="H76" s="46"/>
      <c r="I76" s="44" t="s">
        <v>334</v>
      </c>
      <c r="J76" s="48">
        <f>+VLOOKUP($I76,DATA!$G$3075:$O$3086,3,FALSE)</f>
        <v>2.9619999999999998E-3</v>
      </c>
      <c r="K76" s="48">
        <f>+VLOOKUP($I76,DATA!$G$3075:$O$3086,5,FALSE)</f>
        <v>7.0699999999999995E-4</v>
      </c>
      <c r="L76" s="48">
        <f>+VLOOKUP($I76,DATA!$G$3075:$O$3086,7,FALSE)</f>
        <v>6.2040000000000003E-3</v>
      </c>
      <c r="M76" s="48">
        <f>+VLOOKUP($I76,DATA!$G$3075:$O$3086,9,FALSE)</f>
        <v>-1.503E-3</v>
      </c>
      <c r="N76" s="46"/>
      <c r="O76" s="44" t="s">
        <v>334</v>
      </c>
      <c r="P76" s="48">
        <f>+VLOOKUP($O76,DATA!$G$1895:$O$1906,3,FALSE)</f>
        <v>0.121196</v>
      </c>
      <c r="Q76" s="48">
        <f>+VLOOKUP($O76,DATA!$G$1895:$O$1906,5,FALSE)</f>
        <v>0.11168500000000001</v>
      </c>
      <c r="R76" s="48">
        <f>+VLOOKUP($O76,DATA!$G$1895:$O$1906,7,FALSE)</f>
        <v>0.144978</v>
      </c>
      <c r="S76" s="48">
        <f>+VLOOKUP($O76,DATA!$G$1895:$O$1906,9,FALSE)</f>
        <v>0.17302999999999999</v>
      </c>
      <c r="T76" s="46"/>
      <c r="U76" s="44" t="s">
        <v>334</v>
      </c>
      <c r="V76" s="48">
        <f>+VLOOKUP($U76,DATA!$G$4264:$O$4275,3,FALSE)</f>
        <v>8.9094000000000007E-2</v>
      </c>
      <c r="W76" s="48">
        <f>+VLOOKUP($U76,DATA!$G$4264:$O$4275,5,FALSE)</f>
        <v>7.4663999999999994E-2</v>
      </c>
      <c r="X76" s="48">
        <f>+VLOOKUP($U76,DATA!$G$4264:$O$4275,7,FALSE)</f>
        <v>0.119782</v>
      </c>
      <c r="Y76" s="48">
        <f>+VLOOKUP($U76,DATA!$G$4264:$O$4275,9,FALSE)</f>
        <v>0.17880299999999999</v>
      </c>
      <c r="Z76" s="46"/>
      <c r="AA76" s="44" t="s">
        <v>334</v>
      </c>
      <c r="AB76" s="48">
        <f>+VLOOKUP($AA76,DATA!$G$4854:$O$4865,3,FALSE)</f>
        <v>0.18413499999999999</v>
      </c>
      <c r="AC76" s="48">
        <f>+VLOOKUP($AA76,DATA!$G$4854:$O$4865,5,FALSE)</f>
        <v>0.18168000000000001</v>
      </c>
      <c r="AD76" s="48">
        <f>+VLOOKUP($AA76,DATA!$G$4854:$O$4865,7,FALSE)</f>
        <v>0.19677900000000001</v>
      </c>
      <c r="AE76" s="48">
        <f>+VLOOKUP($AA76,DATA!$G$4854:$O$4865,9,FALSE)</f>
        <v>0.160468</v>
      </c>
      <c r="AF76" s="46"/>
      <c r="AG76" s="44" t="s">
        <v>334</v>
      </c>
      <c r="AH76" s="48">
        <f>+VLOOKUP($AG76,DATA!$G$2485:$O$2496,3,FALSE)</f>
        <v>0.21626600000000001</v>
      </c>
      <c r="AI76" s="48">
        <f>+VLOOKUP($AG76,DATA!$G$2485:$O$2496,5,FALSE)</f>
        <v>0.186334</v>
      </c>
      <c r="AJ76" s="48">
        <f>+VLOOKUP($AG76,DATA!$G$2485:$O$2496,7,FALSE)</f>
        <v>0.17313700000000001</v>
      </c>
      <c r="AK76" s="48">
        <f>+VLOOKUP($AG76,DATA!$G$2485:$O$2496,9,FALSE)</f>
        <v>0.13350200000000001</v>
      </c>
    </row>
    <row r="77" spans="2:65" x14ac:dyDescent="0.2">
      <c r="H77" s="46"/>
      <c r="I77" s="44"/>
      <c r="N77" s="46"/>
      <c r="T77" s="46"/>
      <c r="U77" s="44"/>
      <c r="Z77" s="46"/>
      <c r="AA77" s="44"/>
      <c r="AF77" s="46"/>
    </row>
    <row r="78" spans="2:65" x14ac:dyDescent="0.2">
      <c r="H78" s="43" t="s">
        <v>140</v>
      </c>
      <c r="I78" s="52" t="s">
        <v>24</v>
      </c>
      <c r="J78" s="45" t="s">
        <v>123</v>
      </c>
      <c r="K78" s="45" t="s">
        <v>124</v>
      </c>
      <c r="L78" s="45" t="s">
        <v>125</v>
      </c>
      <c r="M78" s="45" t="s">
        <v>126</v>
      </c>
      <c r="N78" s="43" t="s">
        <v>139</v>
      </c>
      <c r="O78" s="52" t="s">
        <v>24</v>
      </c>
      <c r="P78" s="45" t="s">
        <v>123</v>
      </c>
      <c r="Q78" s="45" t="s">
        <v>124</v>
      </c>
      <c r="R78" s="45" t="s">
        <v>125</v>
      </c>
      <c r="S78" s="45" t="s">
        <v>126</v>
      </c>
      <c r="T78" s="43" t="s">
        <v>138</v>
      </c>
      <c r="U78" s="52" t="s">
        <v>24</v>
      </c>
      <c r="V78" s="45" t="s">
        <v>123</v>
      </c>
      <c r="W78" s="45" t="s">
        <v>124</v>
      </c>
      <c r="X78" s="45" t="s">
        <v>125</v>
      </c>
      <c r="Y78" s="45" t="s">
        <v>126</v>
      </c>
      <c r="Z78" s="43" t="s">
        <v>141</v>
      </c>
      <c r="AA78" s="52" t="s">
        <v>24</v>
      </c>
      <c r="AB78" s="45" t="s">
        <v>123</v>
      </c>
      <c r="AC78" s="45" t="s">
        <v>124</v>
      </c>
      <c r="AD78" s="45" t="s">
        <v>125</v>
      </c>
      <c r="AE78" s="45" t="s">
        <v>126</v>
      </c>
      <c r="AF78" s="43" t="s">
        <v>142</v>
      </c>
      <c r="AG78" s="52" t="s">
        <v>24</v>
      </c>
      <c r="AH78" s="45" t="s">
        <v>123</v>
      </c>
      <c r="AI78" s="45" t="s">
        <v>124</v>
      </c>
      <c r="AJ78" s="45" t="s">
        <v>125</v>
      </c>
      <c r="AK78" s="45" t="s">
        <v>126</v>
      </c>
    </row>
    <row r="79" spans="2:65" x14ac:dyDescent="0.2">
      <c r="H79" s="46" t="s">
        <v>105</v>
      </c>
      <c r="I79" s="38" t="str">
        <f>+$C$8</f>
        <v>Albany - MULO</v>
      </c>
      <c r="J79" s="48">
        <f>+VLOOKUP($I74,DATA!$G$3087:$O$3136,3,FALSE)</f>
        <v>-2.8111000000000001E-2</v>
      </c>
      <c r="K79" s="48">
        <f>+VLOOKUP($I74,DATA!$G$3087:$O$3136,5,FALSE)</f>
        <v>5.9985999999999998E-2</v>
      </c>
      <c r="L79" s="48">
        <f>+VLOOKUP($I74,DATA!$G$3087:$O$3136,7,FALSE)</f>
        <v>2.2863999999999999E-2</v>
      </c>
      <c r="M79" s="48">
        <f>+VLOOKUP($I74,DATA!$G$3087:$O$3136,9,FALSE)</f>
        <v>9.8720000000000006E-3</v>
      </c>
      <c r="N79" s="46" t="s">
        <v>105</v>
      </c>
      <c r="O79" s="38" t="str">
        <f>+$C$8</f>
        <v>Albany - MULO</v>
      </c>
      <c r="P79" s="48">
        <f>+VLOOKUP($O74,DATA!$G$1907:$O$1956,3,FALSE)</f>
        <v>0.50810999999999995</v>
      </c>
      <c r="Q79" s="48">
        <f>+VLOOKUP($O74,DATA!$G$1907:$O$1956,5,FALSE)</f>
        <v>0.330266</v>
      </c>
      <c r="R79" s="48">
        <f>+VLOOKUP($O74,DATA!$G$1907:$O$1956,7,FALSE)</f>
        <v>0.26006099999999999</v>
      </c>
      <c r="S79" s="48">
        <f>+VLOOKUP($O74,DATA!$G$1907:$O$1956,9,FALSE)</f>
        <v>0.26632299999999998</v>
      </c>
      <c r="T79" s="46" t="s">
        <v>105</v>
      </c>
      <c r="U79" s="38" t="str">
        <f>+$C$8</f>
        <v>Albany - MULO</v>
      </c>
      <c r="V79" s="48">
        <f>+VLOOKUP($U74,DATA!$G$4276:$O$4325,3,FALSE)</f>
        <v>0.575465</v>
      </c>
      <c r="W79" s="48">
        <f>+VLOOKUP($U74,DATA!$G$4276:$O$4325,5,FALSE)</f>
        <v>0.36270200000000002</v>
      </c>
      <c r="X79" s="48">
        <f>+VLOOKUP($U74,DATA!$G$4276:$O$4325,7,FALSE)</f>
        <v>0.237704</v>
      </c>
      <c r="Y79" s="48">
        <f>+VLOOKUP($U74,DATA!$G$4276:$O$4325,9,FALSE)</f>
        <v>0.24948400000000001</v>
      </c>
      <c r="Z79" s="46" t="s">
        <v>105</v>
      </c>
      <c r="AA79" s="38" t="str">
        <f>+$C$8</f>
        <v>Albany - MULO</v>
      </c>
      <c r="AB79" s="48">
        <f>+VLOOKUP($AA74,DATA!$G$4866:$O$4915,3,FALSE)</f>
        <v>0.358655</v>
      </c>
      <c r="AC79" s="48">
        <f>+VLOOKUP($AA74,DATA!$G$4866:$O$4915,5,FALSE)</f>
        <v>0.25845499999999999</v>
      </c>
      <c r="AD79" s="48">
        <f>+VLOOKUP($AA74,DATA!$G$4866:$O$4915,7,FALSE)</f>
        <v>0.329148</v>
      </c>
      <c r="AE79" s="48">
        <f>+VLOOKUP($AA74,DATA!$G$4866:$O$4915,9,FALSE)</f>
        <v>0.32519799999999999</v>
      </c>
      <c r="AF79" s="46" t="s">
        <v>105</v>
      </c>
      <c r="AG79" s="38" t="str">
        <f>+$C$8</f>
        <v>Albany - MULO</v>
      </c>
      <c r="AH79" s="48">
        <f>+VLOOKUP($AG74,DATA!$G$2497:$O$2546,3,FALSE)</f>
        <v>-6.4452999999999996E-2</v>
      </c>
      <c r="AI79" s="48">
        <f>+VLOOKUP($AG74,DATA!$G$2497:$O$2546,5,FALSE)</f>
        <v>1.1431E-2</v>
      </c>
      <c r="AJ79" s="48">
        <f>+VLOOKUP($AG74,DATA!$G$2497:$O$2546,7,FALSE)</f>
        <v>4.7029000000000001E-2</v>
      </c>
      <c r="AK79" s="48">
        <f>+VLOOKUP($AG74,DATA!$G$2497:$O$2546,9,FALSE)</f>
        <v>0.11908199999999999</v>
      </c>
    </row>
    <row r="80" spans="2:65" x14ac:dyDescent="0.2">
      <c r="H80" s="46" t="s">
        <v>122</v>
      </c>
      <c r="I80" s="44" t="str">
        <f>+$C$9</f>
        <v>Northeast - MULO</v>
      </c>
      <c r="J80" s="48">
        <f>+VLOOKUP($I75,DATA!$G$3134:$O$3145,3,FALSE)</f>
        <v>9.4197000000000003E-2</v>
      </c>
      <c r="K80" s="48">
        <f>+VLOOKUP($I75,DATA!$G$3134:$O$3145,5,FALSE)</f>
        <v>8.8206999999999994E-2</v>
      </c>
      <c r="L80" s="48">
        <f>+VLOOKUP($I75,DATA!$G$3134:$O$3145,7,FALSE)</f>
        <v>6.6771999999999998E-2</v>
      </c>
      <c r="M80" s="48">
        <f>+VLOOKUP($I75,DATA!$G$3134:$O$3145,9,FALSE)</f>
        <v>1.5941E-2</v>
      </c>
      <c r="N80" s="46" t="s">
        <v>122</v>
      </c>
      <c r="O80" s="44" t="str">
        <f>+$C$9</f>
        <v>Northeast - MULO</v>
      </c>
      <c r="P80" s="48">
        <f>+VLOOKUP($O75,DATA!$G$1954:$O$1965,3,FALSE)</f>
        <v>-5.3439999999999998E-3</v>
      </c>
      <c r="Q80" s="48">
        <f>+VLOOKUP($O75,DATA!$G$1954:$O$1965,5,FALSE)</f>
        <v>-2.4060000000000002E-2</v>
      </c>
      <c r="R80" s="48">
        <f>+VLOOKUP($O75,DATA!$G$1954:$O$1965,7,FALSE)</f>
        <v>7.8729999999999998E-3</v>
      </c>
      <c r="S80" s="48">
        <f>+VLOOKUP($O75,DATA!$G$1954:$O$1965,9,FALSE)</f>
        <v>0.105755</v>
      </c>
      <c r="T80" s="46" t="s">
        <v>122</v>
      </c>
      <c r="U80" s="44" t="str">
        <f>+$C$9</f>
        <v>Northeast - MULO</v>
      </c>
      <c r="V80" s="48">
        <f>+VLOOKUP($U75,DATA!$G$4323:$O$4334,3,FALSE)</f>
        <v>-5.0989E-2</v>
      </c>
      <c r="W80" s="48">
        <f>+VLOOKUP($U75,DATA!$G$4323:$O$4334,5,FALSE)</f>
        <v>-6.6406999999999994E-2</v>
      </c>
      <c r="X80" s="48">
        <f>+VLOOKUP($U75,DATA!$G$4323:$O$4334,7,FALSE)</f>
        <v>-1.5977000000000002E-2</v>
      </c>
      <c r="Y80" s="48">
        <f>+VLOOKUP($U75,DATA!$G$4323:$O$4334,9,FALSE)</f>
        <v>0.123173</v>
      </c>
      <c r="Z80" s="46" t="s">
        <v>122</v>
      </c>
      <c r="AA80" s="44" t="str">
        <f>+$C$9</f>
        <v>Northeast - MULO</v>
      </c>
      <c r="AB80" s="48">
        <f>+VLOOKUP($AA75,DATA!$G$4913:$O$4924,3,FALSE)</f>
        <v>7.3967000000000005E-2</v>
      </c>
      <c r="AC80" s="48">
        <f>+VLOOKUP($AA75,DATA!$G$4913:$O$4924,5,FALSE)</f>
        <v>4.6509000000000002E-2</v>
      </c>
      <c r="AD80" s="48">
        <f>+VLOOKUP($AA75,DATA!$G$4913:$O$4924,7,FALSE)</f>
        <v>5.4086000000000002E-2</v>
      </c>
      <c r="AE80" s="48">
        <f>+VLOOKUP($AA75,DATA!$G$4913:$O$4924,9,FALSE)</f>
        <v>6.9040000000000004E-2</v>
      </c>
      <c r="AF80" s="46" t="s">
        <v>122</v>
      </c>
      <c r="AG80" s="44" t="str">
        <f>+$C$9</f>
        <v>Northeast - MULO</v>
      </c>
      <c r="AH80" s="48">
        <f>+VLOOKUP($AG75,DATA!$G$2544:$O$2555,3,FALSE)</f>
        <v>0.71736200000000006</v>
      </c>
      <c r="AI80" s="48">
        <f>+VLOOKUP($AG75,DATA!$G$2544:$O$2555,5,FALSE)</f>
        <v>0.65887600000000002</v>
      </c>
      <c r="AJ80" s="48">
        <f>+VLOOKUP($AG75,DATA!$G$2544:$O$2555,7,FALSE)</f>
        <v>0.617788</v>
      </c>
      <c r="AK80" s="48">
        <f>+VLOOKUP($AG75,DATA!$G$2544:$O$2555,9,FALSE)</f>
        <v>0.44993499999999997</v>
      </c>
    </row>
    <row r="81" spans="8:37" x14ac:dyDescent="0.2">
      <c r="H81" s="46"/>
      <c r="I81" s="44" t="s">
        <v>334</v>
      </c>
      <c r="J81" s="48">
        <f>+VLOOKUP($I76,DATA!$G$3134:$O$3145,3,FALSE)</f>
        <v>-4.908E-3</v>
      </c>
      <c r="K81" s="48">
        <f>+VLOOKUP($I76,DATA!$G$3134:$O$3145,5,FALSE)</f>
        <v>6.2779999999999997E-3</v>
      </c>
      <c r="L81" s="48">
        <f>+VLOOKUP($I76,DATA!$G$3134:$O$3145,7,FALSE)</f>
        <v>1.2264000000000001E-2</v>
      </c>
      <c r="M81" s="48">
        <f>+VLOOKUP($I76,DATA!$G$3134:$O$3145,9,FALSE)</f>
        <v>-5.0100000000000003E-4</v>
      </c>
      <c r="N81" s="46"/>
      <c r="O81" s="44" t="s">
        <v>334</v>
      </c>
      <c r="P81" s="48">
        <f>+VLOOKUP($O76,DATA!$G$1954:$O$1965,3,FALSE)</f>
        <v>9.3420000000000003E-2</v>
      </c>
      <c r="Q81" s="48">
        <f>+VLOOKUP($O76,DATA!$G$1954:$O$1965,5,FALSE)</f>
        <v>0.102197</v>
      </c>
      <c r="R81" s="48">
        <f>+VLOOKUP($O76,DATA!$G$1954:$O$1965,7,FALSE)</f>
        <v>0.15080499999999999</v>
      </c>
      <c r="S81" s="48">
        <f>+VLOOKUP($O76,DATA!$G$1954:$O$1965,9,FALSE)</f>
        <v>0.20275199999999999</v>
      </c>
      <c r="T81" s="46"/>
      <c r="U81" s="44" t="s">
        <v>334</v>
      </c>
      <c r="V81" s="48">
        <f>+VLOOKUP($U76,DATA!$G$4323:$O$4334,3,FALSE)</f>
        <v>0.112413</v>
      </c>
      <c r="W81" s="48">
        <f>+VLOOKUP($U76,DATA!$G$4323:$O$4334,5,FALSE)</f>
        <v>9.9542000000000005E-2</v>
      </c>
      <c r="X81" s="48">
        <f>+VLOOKUP($U76,DATA!$G$4323:$O$4334,7,FALSE)</f>
        <v>0.15844900000000001</v>
      </c>
      <c r="Y81" s="48">
        <f>+VLOOKUP($U76,DATA!$G$4323:$O$4334,9,FALSE)</f>
        <v>0.23103899999999999</v>
      </c>
      <c r="Z81" s="46"/>
      <c r="AA81" s="44" t="s">
        <v>334</v>
      </c>
      <c r="AB81" s="48">
        <f>+VLOOKUP($AA76,DATA!$G$4913:$O$4924,3,FALSE)</f>
        <v>5.552E-2</v>
      </c>
      <c r="AC81" s="48">
        <f>+VLOOKUP($AA76,DATA!$G$4913:$O$4924,5,FALSE)</f>
        <v>0.107487</v>
      </c>
      <c r="AD81" s="48">
        <f>+VLOOKUP($AA76,DATA!$G$4913:$O$4924,7,FALSE)</f>
        <v>0.13462399999999999</v>
      </c>
      <c r="AE81" s="48">
        <f>+VLOOKUP($AA76,DATA!$G$4913:$O$4924,9,FALSE)</f>
        <v>0.138876</v>
      </c>
      <c r="AF81" s="46"/>
      <c r="AG81" s="44" t="s">
        <v>334</v>
      </c>
      <c r="AH81" s="48">
        <f>+VLOOKUP($AG76,DATA!$G$2544:$O$2555,3,FALSE)</f>
        <v>0.30383599999999999</v>
      </c>
      <c r="AI81" s="48">
        <f>+VLOOKUP($AG76,DATA!$G$2544:$O$2555,5,FALSE)</f>
        <v>0.287103</v>
      </c>
      <c r="AJ81" s="48">
        <f>+VLOOKUP($AG76,DATA!$G$2544:$O$2555,7,FALSE)</f>
        <v>0.28304400000000002</v>
      </c>
      <c r="AK81" s="48">
        <f>+VLOOKUP($AG76,DATA!$G$2544:$O$2555,9,FALSE)</f>
        <v>0.23799999999999999</v>
      </c>
    </row>
    <row r="82" spans="8:37" x14ac:dyDescent="0.2">
      <c r="H82" s="46"/>
      <c r="I82" s="44"/>
      <c r="N82" s="46"/>
      <c r="T82" s="46"/>
      <c r="U82" s="44"/>
      <c r="Z82" s="46"/>
      <c r="AA82" s="44"/>
      <c r="AF82" s="46"/>
    </row>
    <row r="83" spans="8:37" x14ac:dyDescent="0.2">
      <c r="H83" s="43" t="s">
        <v>145</v>
      </c>
      <c r="I83" s="52" t="s">
        <v>24</v>
      </c>
      <c r="J83" s="45" t="s">
        <v>123</v>
      </c>
      <c r="K83" s="45" t="s">
        <v>124</v>
      </c>
      <c r="L83" s="45" t="s">
        <v>125</v>
      </c>
      <c r="M83" s="45" t="s">
        <v>126</v>
      </c>
      <c r="N83" s="43" t="s">
        <v>146</v>
      </c>
      <c r="O83" s="52" t="s">
        <v>24</v>
      </c>
      <c r="P83" s="45" t="s">
        <v>123</v>
      </c>
      <c r="Q83" s="45" t="s">
        <v>124</v>
      </c>
      <c r="R83" s="45" t="s">
        <v>125</v>
      </c>
      <c r="S83" s="45" t="s">
        <v>126</v>
      </c>
      <c r="T83" s="43" t="s">
        <v>147</v>
      </c>
      <c r="U83" s="52" t="s">
        <v>24</v>
      </c>
      <c r="V83" s="45" t="s">
        <v>123</v>
      </c>
      <c r="W83" s="45" t="s">
        <v>124</v>
      </c>
      <c r="X83" s="45" t="s">
        <v>125</v>
      </c>
      <c r="Y83" s="45" t="s">
        <v>126</v>
      </c>
      <c r="Z83" s="43" t="s">
        <v>148</v>
      </c>
      <c r="AA83" s="52" t="s">
        <v>24</v>
      </c>
      <c r="AB83" s="45" t="s">
        <v>123</v>
      </c>
      <c r="AC83" s="45" t="s">
        <v>124</v>
      </c>
      <c r="AD83" s="45" t="s">
        <v>125</v>
      </c>
      <c r="AE83" s="45" t="s">
        <v>126</v>
      </c>
      <c r="AF83" s="43" t="s">
        <v>149</v>
      </c>
      <c r="AG83" s="52" t="s">
        <v>24</v>
      </c>
      <c r="AH83" s="45" t="s">
        <v>123</v>
      </c>
      <c r="AI83" s="45" t="s">
        <v>124</v>
      </c>
      <c r="AJ83" s="45" t="s">
        <v>125</v>
      </c>
      <c r="AK83" s="45" t="s">
        <v>126</v>
      </c>
    </row>
    <row r="84" spans="8:37" x14ac:dyDescent="0.2">
      <c r="H84" s="46" t="s">
        <v>105</v>
      </c>
      <c r="I84" s="38" t="str">
        <f>+$C$8</f>
        <v>Albany - MULO</v>
      </c>
      <c r="J84" s="49">
        <f>+VLOOKUP($I74,DATA!$G$3205:$O$3254,2,FALSE)</f>
        <v>4.2305950000000001</v>
      </c>
      <c r="K84" s="49">
        <f>+VLOOKUP($I74,DATA!$G$3205:$O$3254,4,FALSE)</f>
        <v>3.930704</v>
      </c>
      <c r="L84" s="49">
        <f>+VLOOKUP($I74,DATA!$G$3205:$O$3254,6,FALSE)</f>
        <v>3.9067080000000001</v>
      </c>
      <c r="M84" s="49">
        <f>+VLOOKUP($I74,DATA!$G$3205:$O$3254,8,FALSE)</f>
        <v>3.8728150000000001</v>
      </c>
      <c r="N84" s="46" t="s">
        <v>105</v>
      </c>
      <c r="O84" s="38" t="str">
        <f>+$C$8</f>
        <v>Albany - MULO</v>
      </c>
      <c r="P84" s="49">
        <f>+VLOOKUP($O74,DATA!$G$2025:$O$2074,2,FALSE)</f>
        <v>4.548921</v>
      </c>
      <c r="Q84" s="49">
        <f>+VLOOKUP($O74,DATA!$G$2025:$O$2074,4,FALSE)</f>
        <v>4.2357050000000003</v>
      </c>
      <c r="R84" s="49">
        <f>+VLOOKUP($O74,DATA!$G$2025:$O$2074,6,FALSE)</f>
        <v>4.3238700000000003</v>
      </c>
      <c r="S84" s="49">
        <f>+VLOOKUP($O74,DATA!$G$2025:$O$2074,8,FALSE)</f>
        <v>4.3861670000000004</v>
      </c>
      <c r="T84" s="46" t="s">
        <v>105</v>
      </c>
      <c r="U84" s="38" t="str">
        <f>+$C$8</f>
        <v>Albany - MULO</v>
      </c>
      <c r="V84" s="49">
        <f>+VLOOKUP($U74,DATA!$G$4394:$O$4443,2,FALSE)</f>
        <v>4.7400270000000004</v>
      </c>
      <c r="W84" s="49">
        <f>+VLOOKUP($U74,DATA!$G$4394:$O$4443,4,FALSE)</f>
        <v>4.4149310000000002</v>
      </c>
      <c r="X84" s="49">
        <f>+VLOOKUP($U74,DATA!$G$4394:$O$4443,6,FALSE)</f>
        <v>4.4522149999999998</v>
      </c>
      <c r="Y84" s="49">
        <f>+VLOOKUP($U74,DATA!$G$4394:$O$4443,8,FALSE)</f>
        <v>4.5161410000000002</v>
      </c>
      <c r="Z84" s="46" t="s">
        <v>105</v>
      </c>
      <c r="AA84" s="38" t="str">
        <f>+$C$8</f>
        <v>Albany - MULO</v>
      </c>
      <c r="AB84" s="49">
        <f>+VLOOKUP($AA74,DATA!$G$4984:$O$5032,2,FALSE)</f>
        <v>4.0572100000000004</v>
      </c>
      <c r="AC84" s="49">
        <f>+VLOOKUP($AA74,DATA!$G$4984:$O$5032,4,FALSE)</f>
        <v>3.8060399999999999</v>
      </c>
      <c r="AD84" s="49">
        <f>+VLOOKUP($AA74,DATA!$G$4984:$O$5032,6,FALSE)</f>
        <v>3.9545499999999998</v>
      </c>
      <c r="AE84" s="49">
        <f>+VLOOKUP($AA74,DATA!$G$4984:$O$5032,8,FALSE)</f>
        <v>3.9576910000000001</v>
      </c>
      <c r="AF84" s="46" t="s">
        <v>105</v>
      </c>
      <c r="AG84" s="38" t="str">
        <f>+$C$8</f>
        <v>Albany - MULO</v>
      </c>
      <c r="AH84" s="49">
        <f>+VLOOKUP($AG74,DATA!$G$2615:$O$2664,2,FALSE)</f>
        <v>7.8424630000000004</v>
      </c>
      <c r="AI84" s="49">
        <f>+VLOOKUP($AG74,DATA!$G$2615:$O$2664,4,FALSE)</f>
        <v>7.664974</v>
      </c>
      <c r="AJ84" s="49">
        <f>+VLOOKUP($AG74,DATA!$G$2615:$O$2664,6,FALSE)</f>
        <v>7.7589629999999996</v>
      </c>
      <c r="AK84" s="49">
        <f>+VLOOKUP($AG74,DATA!$G$2615:$O$2664,8,FALSE)</f>
        <v>7.6662359999999996</v>
      </c>
    </row>
    <row r="85" spans="8:37" x14ac:dyDescent="0.2">
      <c r="H85" s="46" t="s">
        <v>122</v>
      </c>
      <c r="I85" s="44" t="str">
        <f>+$C$9</f>
        <v>Northeast - MULO</v>
      </c>
      <c r="J85" s="49">
        <f>+VLOOKUP($I75,DATA!$G$3252:$O$3263,2,FALSE)</f>
        <v>3.476553</v>
      </c>
      <c r="K85" s="49">
        <f>+VLOOKUP($I75,DATA!$G$3252:$O$3263,4,FALSE)</f>
        <v>3.4553180000000001</v>
      </c>
      <c r="L85" s="49">
        <f>+VLOOKUP($I75,DATA!$G$3252:$O$3263,6,FALSE)</f>
        <v>3.4435910000000001</v>
      </c>
      <c r="M85" s="49">
        <f>+VLOOKUP($I75,DATA!$G$3252:$O$3263,8,FALSE)</f>
        <v>3.4379189999999999</v>
      </c>
      <c r="N85" s="46" t="s">
        <v>122</v>
      </c>
      <c r="O85" s="44" t="str">
        <f>+$C$9</f>
        <v>Northeast - MULO</v>
      </c>
      <c r="P85" s="49">
        <f>+VLOOKUP($O75,DATA!$G$2072:$O$2083,2,FALSE)</f>
        <v>3.94862</v>
      </c>
      <c r="Q85" s="49">
        <f>+VLOOKUP($O75,DATA!$G$2072:$O$2083,4,FALSE)</f>
        <v>3.8701620000000001</v>
      </c>
      <c r="R85" s="49">
        <f>+VLOOKUP($O75,DATA!$G$2072:$O$2083,6,FALSE)</f>
        <v>3.859556</v>
      </c>
      <c r="S85" s="49">
        <f>+VLOOKUP($O75,DATA!$G$2072:$O$2083,8,FALSE)</f>
        <v>3.9283190000000001</v>
      </c>
      <c r="T85" s="46" t="s">
        <v>122</v>
      </c>
      <c r="U85" s="44" t="str">
        <f>+$C$9</f>
        <v>Northeast - MULO</v>
      </c>
      <c r="V85" s="49">
        <f>+VLOOKUP($U75,DATA!$G$4441:$O$4452,2,FALSE)</f>
        <v>3.8894820000000001</v>
      </c>
      <c r="W85" s="49">
        <f>+VLOOKUP($U75,DATA!$G$4441:$O$4452,4,FALSE)</f>
        <v>3.8126359999999999</v>
      </c>
      <c r="X85" s="49">
        <f>+VLOOKUP($U75,DATA!$G$4441:$O$4452,6,FALSE)</f>
        <v>3.8113959999999998</v>
      </c>
      <c r="Y85" s="49">
        <f>+VLOOKUP($U75,DATA!$G$4441:$O$4452,8,FALSE)</f>
        <v>3.8809010000000002</v>
      </c>
      <c r="Z85" s="46" t="s">
        <v>122</v>
      </c>
      <c r="AA85" s="44" t="str">
        <f>+$C$9</f>
        <v>Northeast - MULO</v>
      </c>
      <c r="AB85" s="49">
        <f>+VLOOKUP($AA75,DATA!$G$5031:$O$5042,2,FALSE)</f>
        <v>4.0394189999999996</v>
      </c>
      <c r="AC85" s="49">
        <f>+VLOOKUP($AA75,DATA!$G$5031:$O$5042,4,FALSE)</f>
        <v>3.9556849999999999</v>
      </c>
      <c r="AD85" s="49">
        <f>+VLOOKUP($AA75,DATA!$G$5031:$O$5042,6,FALSE)</f>
        <v>3.9466709999999998</v>
      </c>
      <c r="AE85" s="49">
        <f>+VLOOKUP($AA75,DATA!$G$5031:$O$5042,8,FALSE)</f>
        <v>4.0333300000000003</v>
      </c>
      <c r="AF85" s="46" t="s">
        <v>122</v>
      </c>
      <c r="AG85" s="44" t="str">
        <f>+$C$9</f>
        <v>Northeast - MULO</v>
      </c>
      <c r="AH85" s="49">
        <f>+VLOOKUP($AG75,DATA!$G$2662:$O$2673,2,FALSE)</f>
        <v>7.5583010000000002</v>
      </c>
      <c r="AI85" s="49">
        <f>+VLOOKUP($AG75,DATA!$G$2662:$O$2673,4,FALSE)</f>
        <v>7.4485900000000003</v>
      </c>
      <c r="AJ85" s="49">
        <f>+VLOOKUP($AG75,DATA!$G$2662:$O$2673,6,FALSE)</f>
        <v>7.5073720000000002</v>
      </c>
      <c r="AK85" s="49">
        <f>+VLOOKUP($AG75,DATA!$G$2662:$O$2673,8,FALSE)</f>
        <v>7.9390590000000003</v>
      </c>
    </row>
    <row r="86" spans="8:37" x14ac:dyDescent="0.2">
      <c r="H86" s="46"/>
      <c r="I86" s="44" t="s">
        <v>334</v>
      </c>
      <c r="J86" s="49">
        <f>+VLOOKUP($I76,DATA!$G$3252:$O$3263,2,FALSE)</f>
        <v>3.49681</v>
      </c>
      <c r="K86" s="49">
        <f>+VLOOKUP($I76,DATA!$G$3252:$O$3263,4,FALSE)</f>
        <v>3.4923489999999999</v>
      </c>
      <c r="L86" s="49">
        <f>+VLOOKUP($I76,DATA!$G$3252:$O$3263,6,FALSE)</f>
        <v>3.4665509999999999</v>
      </c>
      <c r="M86" s="49">
        <f>+VLOOKUP($I76,DATA!$G$3252:$O$3263,8,FALSE)</f>
        <v>3.4632139999999998</v>
      </c>
      <c r="N86" s="46"/>
      <c r="O86" s="44" t="s">
        <v>334</v>
      </c>
      <c r="P86" s="49">
        <f>+VLOOKUP($O76,DATA!$G$2072:$O$2083,2,FALSE)</f>
        <v>4.4472160000000001</v>
      </c>
      <c r="Q86" s="49">
        <f>+VLOOKUP($O76,DATA!$G$2072:$O$2083,4,FALSE)</f>
        <v>4.4307800000000004</v>
      </c>
      <c r="R86" s="49">
        <f>+VLOOKUP($O76,DATA!$G$2072:$O$2083,6,FALSE)</f>
        <v>4.3567039999999997</v>
      </c>
      <c r="S86" s="49">
        <f>+VLOOKUP($O76,DATA!$G$2072:$O$2083,8,FALSE)</f>
        <v>4.324408</v>
      </c>
      <c r="T86" s="46"/>
      <c r="U86" s="44" t="s">
        <v>334</v>
      </c>
      <c r="V86" s="49">
        <f>+VLOOKUP($U76,DATA!$G$4441:$O$4452,2,FALSE)</f>
        <v>4.2211460000000001</v>
      </c>
      <c r="W86" s="49">
        <f>+VLOOKUP($U76,DATA!$G$4441:$O$4452,4,FALSE)</f>
        <v>4.2173379999999998</v>
      </c>
      <c r="X86" s="49">
        <f>+VLOOKUP($U76,DATA!$G$4441:$O$4452,6,FALSE)</f>
        <v>4.192793</v>
      </c>
      <c r="Y86" s="49">
        <f>+VLOOKUP($U76,DATA!$G$4441:$O$4452,8,FALSE)</f>
        <v>4.1971090000000002</v>
      </c>
      <c r="Z86" s="46"/>
      <c r="AA86" s="44" t="s">
        <v>334</v>
      </c>
      <c r="AB86" s="49">
        <f>+VLOOKUP($AA76,DATA!$G$5031:$O$5042,2,FALSE)</f>
        <v>4.9226279999999996</v>
      </c>
      <c r="AC86" s="49">
        <f>+VLOOKUP($AA76,DATA!$G$5031:$O$5042,4,FALSE)</f>
        <v>4.8531180000000003</v>
      </c>
      <c r="AD86" s="49">
        <f>+VLOOKUP($AA76,DATA!$G$5031:$O$5042,6,FALSE)</f>
        <v>4.7109909999999999</v>
      </c>
      <c r="AE86" s="49">
        <f>+VLOOKUP($AA76,DATA!$G$5031:$O$5042,8,FALSE)</f>
        <v>4.6351230000000001</v>
      </c>
      <c r="AF86" s="46"/>
      <c r="AG86" s="44" t="s">
        <v>334</v>
      </c>
      <c r="AH86" s="49">
        <f>+VLOOKUP($AG76,DATA!$G$2662:$O$2673,2,FALSE)</f>
        <v>10.250176</v>
      </c>
      <c r="AI86" s="49">
        <f>+VLOOKUP($AG76,DATA!$G$2662:$O$2673,4,FALSE)</f>
        <v>10.141565999999999</v>
      </c>
      <c r="AJ86" s="49">
        <f>+VLOOKUP($AG76,DATA!$G$2662:$O$2673,6,FALSE)</f>
        <v>10.102217</v>
      </c>
      <c r="AK86" s="49">
        <f>+VLOOKUP($AG76,DATA!$G$2662:$O$2673,8,FALSE)</f>
        <v>10.350489</v>
      </c>
    </row>
    <row r="87" spans="8:37" x14ac:dyDescent="0.2">
      <c r="H87" s="46"/>
      <c r="I87" s="44"/>
      <c r="N87" s="46"/>
      <c r="T87" s="46"/>
      <c r="U87" s="44"/>
      <c r="Z87" s="46"/>
      <c r="AA87" s="44"/>
      <c r="AF87" s="46"/>
    </row>
    <row r="88" spans="8:37" x14ac:dyDescent="0.2">
      <c r="H88" s="43" t="s">
        <v>152</v>
      </c>
      <c r="I88" s="52" t="s">
        <v>24</v>
      </c>
      <c r="J88" s="45" t="s">
        <v>123</v>
      </c>
      <c r="K88" s="45" t="s">
        <v>124</v>
      </c>
      <c r="L88" s="45" t="s">
        <v>125</v>
      </c>
      <c r="M88" s="45" t="s">
        <v>126</v>
      </c>
      <c r="N88" s="43" t="s">
        <v>153</v>
      </c>
      <c r="O88" s="52" t="s">
        <v>24</v>
      </c>
      <c r="P88" s="45" t="s">
        <v>123</v>
      </c>
      <c r="Q88" s="45" t="s">
        <v>124</v>
      </c>
      <c r="R88" s="45" t="s">
        <v>125</v>
      </c>
      <c r="S88" s="45" t="s">
        <v>126</v>
      </c>
      <c r="T88" s="43" t="s">
        <v>154</v>
      </c>
      <c r="U88" s="52" t="s">
        <v>24</v>
      </c>
      <c r="V88" s="45" t="s">
        <v>123</v>
      </c>
      <c r="W88" s="45" t="s">
        <v>124</v>
      </c>
      <c r="X88" s="45" t="s">
        <v>125</v>
      </c>
      <c r="Y88" s="45" t="s">
        <v>126</v>
      </c>
      <c r="Z88" s="43" t="s">
        <v>155</v>
      </c>
      <c r="AA88" s="52" t="s">
        <v>24</v>
      </c>
      <c r="AB88" s="45" t="s">
        <v>123</v>
      </c>
      <c r="AC88" s="45" t="s">
        <v>124</v>
      </c>
      <c r="AD88" s="45" t="s">
        <v>125</v>
      </c>
      <c r="AE88" s="45" t="s">
        <v>126</v>
      </c>
      <c r="AF88" s="43" t="s">
        <v>156</v>
      </c>
      <c r="AG88" s="52" t="s">
        <v>24</v>
      </c>
      <c r="AH88" s="45" t="s">
        <v>123</v>
      </c>
      <c r="AI88" s="45" t="s">
        <v>124</v>
      </c>
      <c r="AJ88" s="45" t="s">
        <v>125</v>
      </c>
      <c r="AK88" s="45" t="s">
        <v>126</v>
      </c>
    </row>
    <row r="89" spans="8:37" x14ac:dyDescent="0.2">
      <c r="H89" s="46" t="s">
        <v>105</v>
      </c>
      <c r="I89" s="38" t="str">
        <f>+$C$8</f>
        <v>Albany - MULO</v>
      </c>
      <c r="J89" s="48">
        <f>+VLOOKUP($I74,DATA!$G$3146:$O$3195,3,FALSE)</f>
        <v>-1.1783E-2</v>
      </c>
      <c r="K89" s="48">
        <f>+VLOOKUP($I74,DATA!$G$3146:$O$3195,5,FALSE)</f>
        <v>7.5782000000000002E-2</v>
      </c>
      <c r="L89" s="48">
        <f>+VLOOKUP($I74,DATA!$G$3146:$O$3195,7,FALSE)</f>
        <v>2.6362E-2</v>
      </c>
      <c r="M89" s="48">
        <f>+VLOOKUP($I74,DATA!$G$3146:$O$3195,9,FALSE)</f>
        <v>1.7425E-2</v>
      </c>
      <c r="N89" s="46" t="s">
        <v>105</v>
      </c>
      <c r="O89" s="38" t="str">
        <f>+$C$8</f>
        <v>Albany - MULO</v>
      </c>
      <c r="P89" s="48">
        <f>+VLOOKUP($O74,DATA!$G$1966:$O$2015,3,FALSE)</f>
        <v>0.42603400000000002</v>
      </c>
      <c r="Q89" s="48">
        <f>+VLOOKUP($O74,DATA!$G$1966:$O$2015,5,FALSE)</f>
        <v>0.28320000000000001</v>
      </c>
      <c r="R89" s="48">
        <f>+VLOOKUP($O74,DATA!$G$1966:$O$2015,7,FALSE)</f>
        <v>0.17005600000000001</v>
      </c>
      <c r="S89" s="48">
        <f>+VLOOKUP($O74,DATA!$G$1966:$O$2015,9,FALSE)</f>
        <v>0.14511099999999999</v>
      </c>
      <c r="T89" s="46" t="s">
        <v>105</v>
      </c>
      <c r="U89" s="38" t="str">
        <f>+$C$8</f>
        <v>Albany - MULO</v>
      </c>
      <c r="V89" s="48">
        <f>+VLOOKUP($U74,DATA!$G$4335:$O$4384,3,FALSE)</f>
        <v>0.55230900000000005</v>
      </c>
      <c r="W89" s="48">
        <f>+VLOOKUP($U74,DATA!$G$4335:$O$4384,5,FALSE)</f>
        <v>0.353545</v>
      </c>
      <c r="X89" s="48">
        <f>+VLOOKUP($U74,DATA!$G$4335:$O$4384,7,FALSE)</f>
        <v>0.18591299999999999</v>
      </c>
      <c r="Y89" s="48">
        <f>+VLOOKUP($U74,DATA!$G$4335:$O$4384,9,FALSE)</f>
        <v>0.166351</v>
      </c>
      <c r="Z89" s="46" t="s">
        <v>105</v>
      </c>
      <c r="AA89" s="38" t="str">
        <f>+$C$8</f>
        <v>Albany - MULO</v>
      </c>
      <c r="AB89" s="48">
        <f>+VLOOKUP($AA74,DATA!$G$4925:$O$4974,3,FALSE)</f>
        <v>0.16389799999999999</v>
      </c>
      <c r="AC89" s="48">
        <f>+VLOOKUP($AA74,DATA!$G$4925:$O$4974,5,FALSE)</f>
        <v>0.128998</v>
      </c>
      <c r="AD89" s="48">
        <f>+VLOOKUP($AA74,DATA!$G$4925:$O$4974,7,FALSE)</f>
        <v>0.12439799999999999</v>
      </c>
      <c r="AE89" s="48">
        <f>+VLOOKUP($AA74,DATA!$G$4925:$O$4974,9,FALSE)</f>
        <v>7.7479000000000006E-2</v>
      </c>
      <c r="AF89" s="46" t="s">
        <v>105</v>
      </c>
      <c r="AG89" s="38" t="str">
        <f>+$C$8</f>
        <v>Albany - MULO</v>
      </c>
      <c r="AH89" s="48">
        <f>+VLOOKUP($AG74,DATA!$G$2556:$O$2605,3,FALSE)</f>
        <v>-4.2797000000000002E-2</v>
      </c>
      <c r="AI89" s="48">
        <f>+VLOOKUP($AG74,DATA!$G$2556:$O$2605,5,FALSE)</f>
        <v>5.0618999999999997E-2</v>
      </c>
      <c r="AJ89" s="48">
        <f>+VLOOKUP($AG74,DATA!$G$2556:$O$2605,7,FALSE)</f>
        <v>8.7739999999999999E-2</v>
      </c>
      <c r="AK89" s="48">
        <f>+VLOOKUP($AG74,DATA!$G$2556:$O$2605,9,FALSE)</f>
        <v>0.160579</v>
      </c>
    </row>
    <row r="90" spans="8:37" x14ac:dyDescent="0.2">
      <c r="H90" s="46" t="s">
        <v>122</v>
      </c>
      <c r="I90" s="44" t="str">
        <f>+$C$9</f>
        <v>Northeast - MULO</v>
      </c>
      <c r="J90" s="48">
        <f>+VLOOKUP($I75,DATA!$G$3193:$O$3204,3,FALSE)</f>
        <v>4.9217999999999998E-2</v>
      </c>
      <c r="K90" s="48">
        <f>+VLOOKUP($I75,DATA!$G$3193:$O$3204,5,FALSE)</f>
        <v>4.1614999999999999E-2</v>
      </c>
      <c r="L90" s="48">
        <f>+VLOOKUP($I75,DATA!$G$3193:$O$3204,7,FALSE)</f>
        <v>2.9232000000000001E-2</v>
      </c>
      <c r="M90" s="48">
        <f>+VLOOKUP($I75,DATA!$G$3193:$O$3204,9,FALSE)</f>
        <v>7.8100000000000001E-3</v>
      </c>
      <c r="N90" s="46" t="s">
        <v>122</v>
      </c>
      <c r="O90" s="44" t="str">
        <f>+$C$9</f>
        <v>Northeast - MULO</v>
      </c>
      <c r="P90" s="48">
        <f>+VLOOKUP($O75,DATA!$G$2013:$O$2024,3,FALSE)</f>
        <v>-0.11071</v>
      </c>
      <c r="Q90" s="48">
        <f>+VLOOKUP($O75,DATA!$G$2013:$O$2024,5,FALSE)</f>
        <v>-0.137458</v>
      </c>
      <c r="R90" s="48">
        <f>+VLOOKUP($O75,DATA!$G$2013:$O$2024,7,FALSE)</f>
        <v>-0.11379499999999999</v>
      </c>
      <c r="S90" s="48">
        <f>+VLOOKUP($O75,DATA!$G$2013:$O$2024,9,FALSE)</f>
        <v>1.6517E-2</v>
      </c>
      <c r="T90" s="46" t="s">
        <v>122</v>
      </c>
      <c r="U90" s="44" t="str">
        <f>+$C$9</f>
        <v>Northeast - MULO</v>
      </c>
      <c r="V90" s="48">
        <f>+VLOOKUP($U75,DATA!$G$4382:$O$4393,3,FALSE)</f>
        <v>-0.16178600000000001</v>
      </c>
      <c r="W90" s="48">
        <f>+VLOOKUP($U75,DATA!$G$4382:$O$4393,5,FALSE)</f>
        <v>-0.189606</v>
      </c>
      <c r="X90" s="48">
        <f>+VLOOKUP($U75,DATA!$G$4382:$O$4393,7,FALSE)</f>
        <v>-0.15763099999999999</v>
      </c>
      <c r="Y90" s="48">
        <f>+VLOOKUP($U75,DATA!$G$4382:$O$4393,9,FALSE)</f>
        <v>2.7369999999999998E-3</v>
      </c>
      <c r="Z90" s="46" t="s">
        <v>122</v>
      </c>
      <c r="AA90" s="44" t="str">
        <f>+$C$9</f>
        <v>Northeast - MULO</v>
      </c>
      <c r="AB90" s="48">
        <f>+VLOOKUP($AA75,DATA!$G$4972:$O$4983,3,FALSE)</f>
        <v>1.1919999999999999E-3</v>
      </c>
      <c r="AC90" s="48">
        <f>+VLOOKUP($AA75,DATA!$G$4972:$O$4983,5,FALSE)</f>
        <v>-2.6048000000000002E-2</v>
      </c>
      <c r="AD90" s="48">
        <f>+VLOOKUP($AA75,DATA!$G$4972:$O$4983,7,FALSE)</f>
        <v>-2.1299999999999999E-3</v>
      </c>
      <c r="AE90" s="48">
        <f>+VLOOKUP($AA75,DATA!$G$4972:$O$4983,9,FALSE)</f>
        <v>5.6390999999999997E-2</v>
      </c>
      <c r="AF90" s="46" t="s">
        <v>122</v>
      </c>
      <c r="AG90" s="44" t="str">
        <f>+$C$9</f>
        <v>Northeast - MULO</v>
      </c>
      <c r="AH90" s="48">
        <f>+VLOOKUP($AG75,DATA!$G$2603:$O$2614,3,FALSE)</f>
        <v>0.313583</v>
      </c>
      <c r="AI90" s="48">
        <f>+VLOOKUP($AG75,DATA!$G$2603:$O$2614,5,FALSE)</f>
        <v>0.27768799999999999</v>
      </c>
      <c r="AJ90" s="48">
        <f>+VLOOKUP($AG75,DATA!$G$2603:$O$2614,7,FALSE)</f>
        <v>0.264042</v>
      </c>
      <c r="AK90" s="48">
        <f>+VLOOKUP($AG75,DATA!$G$2603:$O$2614,9,FALSE)</f>
        <v>0.221417</v>
      </c>
    </row>
    <row r="91" spans="8:37" x14ac:dyDescent="0.2">
      <c r="H91" s="46"/>
      <c r="I91" s="44" t="s">
        <v>334</v>
      </c>
      <c r="J91" s="48">
        <f>+VLOOKUP($I76,DATA!$G$3193:$O$3204,3,FALSE)</f>
        <v>-2.4278000000000001E-2</v>
      </c>
      <c r="K91" s="48">
        <f>+VLOOKUP($I76,DATA!$G$3193:$O$3204,5,FALSE)</f>
        <v>-1.4925000000000001E-2</v>
      </c>
      <c r="L91" s="48">
        <f>+VLOOKUP($I76,DATA!$G$3193:$O$3204,7,FALSE)</f>
        <v>-2.1280000000000001E-3</v>
      </c>
      <c r="M91" s="48">
        <f>+VLOOKUP($I76,DATA!$G$3193:$O$3204,9,FALSE)</f>
        <v>-3.4299999999999999E-4</v>
      </c>
      <c r="N91" s="46"/>
      <c r="O91" s="44" t="s">
        <v>334</v>
      </c>
      <c r="P91" s="48">
        <f>+VLOOKUP($O76,DATA!$G$2013:$O$2024,3,FALSE)</f>
        <v>5.2754000000000002E-2</v>
      </c>
      <c r="Q91" s="48">
        <f>+VLOOKUP($O76,DATA!$G$2013:$O$2024,5,FALSE)</f>
        <v>6.2226999999999998E-2</v>
      </c>
      <c r="R91" s="48">
        <f>+VLOOKUP($O76,DATA!$G$2013:$O$2024,7,FALSE)</f>
        <v>9.2995999999999995E-2</v>
      </c>
      <c r="S91" s="48">
        <f>+VLOOKUP($O76,DATA!$G$2013:$O$2024,9,FALSE)</f>
        <v>0.12954599999999999</v>
      </c>
      <c r="T91" s="46"/>
      <c r="U91" s="44" t="s">
        <v>334</v>
      </c>
      <c r="V91" s="48">
        <f>+VLOOKUP($U76,DATA!$G$4382:$O$4393,3,FALSE)</f>
        <v>5.6100999999999998E-2</v>
      </c>
      <c r="W91" s="48">
        <f>+VLOOKUP($U76,DATA!$G$4382:$O$4393,5,FALSE)</f>
        <v>5.1506000000000003E-2</v>
      </c>
      <c r="X91" s="48">
        <f>+VLOOKUP($U76,DATA!$G$4382:$O$4393,7,FALSE)</f>
        <v>8.6679000000000006E-2</v>
      </c>
      <c r="Y91" s="48">
        <f>+VLOOKUP($U76,DATA!$G$4382:$O$4393,9,FALSE)</f>
        <v>0.149619</v>
      </c>
      <c r="Z91" s="46"/>
      <c r="AA91" s="44" t="s">
        <v>334</v>
      </c>
      <c r="AB91" s="48">
        <f>+VLOOKUP($AA76,DATA!$G$4972:$O$4983,3,FALSE)</f>
        <v>4.5143000000000003E-2</v>
      </c>
      <c r="AC91" s="48">
        <f>+VLOOKUP($AA76,DATA!$G$4972:$O$4983,5,FALSE)</f>
        <v>8.6153999999999994E-2</v>
      </c>
      <c r="AD91" s="48">
        <f>+VLOOKUP($AA76,DATA!$G$4972:$O$4983,7,FALSE)</f>
        <v>0.10781499999999999</v>
      </c>
      <c r="AE91" s="48">
        <f>+VLOOKUP($AA76,DATA!$G$4972:$O$4983,9,FALSE)</f>
        <v>8.0082E-2</v>
      </c>
      <c r="AF91" s="46"/>
      <c r="AG91" s="44" t="s">
        <v>334</v>
      </c>
      <c r="AH91" s="48">
        <f>+VLOOKUP($AG76,DATA!$G$2603:$O$2614,3,FALSE)</f>
        <v>0.133044</v>
      </c>
      <c r="AI91" s="48">
        <f>+VLOOKUP($AG76,DATA!$G$2603:$O$2614,5,FALSE)</f>
        <v>0.115202</v>
      </c>
      <c r="AJ91" s="48">
        <f>+VLOOKUP($AG76,DATA!$G$2603:$O$2614,7,FALSE)</f>
        <v>0.118765</v>
      </c>
      <c r="AK91" s="48">
        <f>+VLOOKUP($AG76,DATA!$G$2603:$O$2614,9,FALSE)</f>
        <v>0.107683</v>
      </c>
    </row>
    <row r="93" spans="8:37" x14ac:dyDescent="0.2">
      <c r="H93" s="43" t="s">
        <v>158</v>
      </c>
      <c r="I93" s="52" t="s">
        <v>24</v>
      </c>
      <c r="J93" s="45" t="s">
        <v>123</v>
      </c>
      <c r="K93" s="45" t="s">
        <v>124</v>
      </c>
      <c r="L93" s="45" t="s">
        <v>125</v>
      </c>
      <c r="M93" s="45" t="s">
        <v>126</v>
      </c>
      <c r="N93" s="43" t="s">
        <v>159</v>
      </c>
      <c r="O93" s="52" t="s">
        <v>24</v>
      </c>
      <c r="P93" s="45" t="s">
        <v>123</v>
      </c>
      <c r="Q93" s="45" t="s">
        <v>124</v>
      </c>
      <c r="R93" s="45" t="s">
        <v>125</v>
      </c>
      <c r="S93" s="45" t="s">
        <v>126</v>
      </c>
      <c r="T93" s="43" t="s">
        <v>160</v>
      </c>
      <c r="U93" s="52" t="s">
        <v>24</v>
      </c>
      <c r="V93" s="45" t="s">
        <v>123</v>
      </c>
      <c r="W93" s="45" t="s">
        <v>124</v>
      </c>
      <c r="X93" s="45" t="s">
        <v>125</v>
      </c>
      <c r="Y93" s="45" t="s">
        <v>126</v>
      </c>
      <c r="Z93" s="43" t="s">
        <v>161</v>
      </c>
      <c r="AA93" s="52" t="s">
        <v>24</v>
      </c>
      <c r="AB93" s="45" t="s">
        <v>123</v>
      </c>
      <c r="AC93" s="45" t="s">
        <v>124</v>
      </c>
      <c r="AD93" s="45" t="s">
        <v>125</v>
      </c>
      <c r="AE93" s="45" t="s">
        <v>126</v>
      </c>
      <c r="AF93" s="43" t="s">
        <v>162</v>
      </c>
      <c r="AG93" s="52" t="s">
        <v>24</v>
      </c>
      <c r="AH93" s="45" t="s">
        <v>123</v>
      </c>
      <c r="AI93" s="45" t="s">
        <v>124</v>
      </c>
      <c r="AJ93" s="45" t="s">
        <v>125</v>
      </c>
      <c r="AK93" s="45" t="s">
        <v>126</v>
      </c>
    </row>
    <row r="94" spans="8:37" x14ac:dyDescent="0.2">
      <c r="H94" s="46" t="s">
        <v>105</v>
      </c>
      <c r="I94" s="38" t="str">
        <f>+$C$8</f>
        <v>Albany - MULO</v>
      </c>
      <c r="J94" s="49">
        <f>+VLOOKUP($I74,DATA!$G$3264:$O$3313,2,FALSE)</f>
        <v>2.6441759999999999</v>
      </c>
      <c r="K94" s="49">
        <f>+VLOOKUP($I74,DATA!$G$3264:$O$3313,4,FALSE)</f>
        <v>2.4506410000000001</v>
      </c>
      <c r="L94" s="49">
        <f>+VLOOKUP($I74,DATA!$G$3264:$O$3313,6,FALSE)</f>
        <v>2.46347</v>
      </c>
      <c r="M94" s="49">
        <f>+VLOOKUP($I74,DATA!$G$3264:$O$3313,8,FALSE)</f>
        <v>2.5003329999999999</v>
      </c>
      <c r="N94" s="46" t="s">
        <v>105</v>
      </c>
      <c r="O94" s="38" t="str">
        <f>+$C$8</f>
        <v>Albany - MULO</v>
      </c>
      <c r="P94" s="49">
        <f>+VLOOKUP($O74,DATA!$G$2084:$O$2133,2,FALSE)</f>
        <v>3.0858639999999999</v>
      </c>
      <c r="Q94" s="49">
        <f>+VLOOKUP($O74,DATA!$G$2084:$O$2133,4,FALSE)</f>
        <v>2.8852310000000001</v>
      </c>
      <c r="R94" s="49">
        <f>+VLOOKUP($O74,DATA!$G$2084:$O$2133,6,FALSE)</f>
        <v>2.9222389999999998</v>
      </c>
      <c r="S94" s="49">
        <f>+VLOOKUP($O74,DATA!$G$2084:$O$2133,8,FALSE)</f>
        <v>2.9493589999999998</v>
      </c>
      <c r="T94" s="46" t="s">
        <v>105</v>
      </c>
      <c r="U94" s="38" t="str">
        <f>+$C$8</f>
        <v>Albany - MULO</v>
      </c>
      <c r="V94" s="49">
        <f>+VLOOKUP($U74,DATA!$G$4453:$O$4502,2,FALSE)</f>
        <v>3.1518980000000001</v>
      </c>
      <c r="W94" s="49">
        <f>+VLOOKUP($U74,DATA!$G$4453:$O$4502,4,FALSE)</f>
        <v>2.9295990000000001</v>
      </c>
      <c r="X94" s="49">
        <f>+VLOOKUP($U74,DATA!$G$4453:$O$4502,6,FALSE)</f>
        <v>2.9682430000000002</v>
      </c>
      <c r="Y94" s="49">
        <f>+VLOOKUP($U74,DATA!$G$4453:$O$4502,8,FALSE)</f>
        <v>3.0059450000000001</v>
      </c>
      <c r="Z94" s="46" t="s">
        <v>105</v>
      </c>
      <c r="AA94" s="38" t="str">
        <f>+$C$8</f>
        <v>Albany - MULO</v>
      </c>
      <c r="AB94" s="49">
        <f>+VLOOKUP($AA74,DATA!$G$5043:$O$5092,2,FALSE)</f>
        <v>2.9030390000000001</v>
      </c>
      <c r="AC94" s="49">
        <f>+VLOOKUP($AA74,DATA!$G$5043:$O$5092,4,FALSE)</f>
        <v>2.7686289999999998</v>
      </c>
      <c r="AD94" s="49">
        <f>+VLOOKUP($AA74,DATA!$G$5043:$O$5092,6,FALSE)</f>
        <v>2.782524</v>
      </c>
      <c r="AE94" s="49">
        <f>+VLOOKUP($AA74,DATA!$G$5043:$O$5092,8,FALSE)</f>
        <v>2.7543120000000001</v>
      </c>
      <c r="AF94" s="46" t="s">
        <v>105</v>
      </c>
      <c r="AG94" s="38" t="str">
        <f>+$C$8</f>
        <v>Albany - MULO</v>
      </c>
      <c r="AH94" s="49">
        <f>+VLOOKUP($AG74,DATA!$G$2674:$O$2723,2,FALSE)</f>
        <v>2.9916369999999999</v>
      </c>
      <c r="AI94" s="49">
        <f>+VLOOKUP($AG74,DATA!$G$2674:$O$2723,4,FALSE)</f>
        <v>2.9821559999999998</v>
      </c>
      <c r="AJ94" s="49">
        <f>+VLOOKUP($AG74,DATA!$G$2674:$O$2723,6,FALSE)</f>
        <v>3.0398869999999998</v>
      </c>
      <c r="AK94" s="49">
        <f>+VLOOKUP($AG74,DATA!$G$2674:$O$2723,8,FALSE)</f>
        <v>3.0396860000000001</v>
      </c>
    </row>
    <row r="95" spans="8:37" x14ac:dyDescent="0.2">
      <c r="H95" s="46" t="s">
        <v>122</v>
      </c>
      <c r="I95" s="44" t="str">
        <f>+$C$9</f>
        <v>Northeast - MULO</v>
      </c>
      <c r="J95" s="49">
        <f>+VLOOKUP($I75,DATA!$G$3311:$O$3322,2,FALSE)</f>
        <v>2.278346</v>
      </c>
      <c r="K95" s="49">
        <f>+VLOOKUP($I75,DATA!$G$3311:$O$3322,4,FALSE)</f>
        <v>2.272348</v>
      </c>
      <c r="L95" s="49">
        <f>+VLOOKUP($I75,DATA!$G$3311:$O$3322,6,FALSE)</f>
        <v>2.316694</v>
      </c>
      <c r="M95" s="49">
        <f>+VLOOKUP($I75,DATA!$G$3311:$O$3322,8,FALSE)</f>
        <v>2.3420040000000002</v>
      </c>
      <c r="N95" s="46" t="s">
        <v>122</v>
      </c>
      <c r="O95" s="44" t="str">
        <f>+$C$9</f>
        <v>Northeast - MULO</v>
      </c>
      <c r="P95" s="49">
        <f>+VLOOKUP($O75,DATA!$G$2131:$O$2142,2,FALSE)</f>
        <v>2.9779979999999999</v>
      </c>
      <c r="Q95" s="49">
        <f>+VLOOKUP($O75,DATA!$G$2131:$O$2142,4,FALSE)</f>
        <v>2.940042</v>
      </c>
      <c r="R95" s="49">
        <f>+VLOOKUP($O75,DATA!$G$2131:$O$2142,6,FALSE)</f>
        <v>2.913449</v>
      </c>
      <c r="S95" s="49">
        <f>+VLOOKUP($O75,DATA!$G$2131:$O$2142,8,FALSE)</f>
        <v>2.781847</v>
      </c>
      <c r="T95" s="46" t="s">
        <v>122</v>
      </c>
      <c r="U95" s="44" t="str">
        <f>+$C$9</f>
        <v>Northeast - MULO</v>
      </c>
      <c r="V95" s="49">
        <f>+VLOOKUP($U75,DATA!$G$4500:$O$4511,2,FALSE)</f>
        <v>2.7448510000000002</v>
      </c>
      <c r="W95" s="49">
        <f>+VLOOKUP($U75,DATA!$G$4500:$O$4511,4,FALSE)</f>
        <v>2.7057039999999999</v>
      </c>
      <c r="X95" s="49">
        <f>+VLOOKUP($U75,DATA!$G$4500:$O$4511,6,FALSE)</f>
        <v>2.7144180000000002</v>
      </c>
      <c r="Y95" s="49">
        <f>+VLOOKUP($U75,DATA!$G$4500:$O$4511,8,FALSE)</f>
        <v>2.5826560000000001</v>
      </c>
      <c r="Z95" s="46" t="s">
        <v>122</v>
      </c>
      <c r="AA95" s="44" t="str">
        <f>+$C$9</f>
        <v>Northeast - MULO</v>
      </c>
      <c r="AB95" s="49">
        <f>+VLOOKUP($AA75,DATA!$G$5090:$O$5101,2,FALSE)</f>
        <v>3.405656</v>
      </c>
      <c r="AC95" s="49">
        <f>+VLOOKUP($AA75,DATA!$G$5090:$O$5101,4,FALSE)</f>
        <v>3.3566060000000002</v>
      </c>
      <c r="AD95" s="49">
        <f>+VLOOKUP($AA75,DATA!$G$5090:$O$5101,6,FALSE)</f>
        <v>3.3414459999999999</v>
      </c>
      <c r="AE95" s="49">
        <f>+VLOOKUP($AA75,DATA!$G$5090:$O$5101,8,FALSE)</f>
        <v>3.3289620000000002</v>
      </c>
      <c r="AF95" s="46" t="s">
        <v>122</v>
      </c>
      <c r="AG95" s="44" t="str">
        <f>+$C$9</f>
        <v>Northeast - MULO</v>
      </c>
      <c r="AH95" s="49">
        <f>+VLOOKUP($AG75,DATA!$G$2721:$O$2732,2,FALSE)</f>
        <v>3.480283</v>
      </c>
      <c r="AI95" s="49">
        <f>+VLOOKUP($AG75,DATA!$G$2721:$O$2732,4,FALSE)</f>
        <v>3.4366590000000001</v>
      </c>
      <c r="AJ95" s="49">
        <f>+VLOOKUP($AG75,DATA!$G$2721:$O$2732,6,FALSE)</f>
        <v>3.3948960000000001</v>
      </c>
      <c r="AK95" s="49">
        <f>+VLOOKUP($AG75,DATA!$G$2721:$O$2732,8,FALSE)</f>
        <v>3.3237450000000002</v>
      </c>
    </row>
    <row r="96" spans="8:37" x14ac:dyDescent="0.2">
      <c r="H96" s="46"/>
      <c r="I96" s="44" t="s">
        <v>334</v>
      </c>
      <c r="J96" s="49">
        <f>+VLOOKUP($I76,DATA!$G$3311:$O$3322,2,FALSE)</f>
        <v>2.2414900000000002</v>
      </c>
      <c r="K96" s="49">
        <f>+VLOOKUP($I76,DATA!$G$3311:$O$3322,4,FALSE)</f>
        <v>2.2378170000000002</v>
      </c>
      <c r="L96" s="49">
        <f>+VLOOKUP($I76,DATA!$G$3311:$O$3322,6,FALSE)</f>
        <v>2.2174520000000002</v>
      </c>
      <c r="M96" s="49">
        <f>+VLOOKUP($I76,DATA!$G$3311:$O$3322,8,FALSE)</f>
        <v>2.216958</v>
      </c>
      <c r="N96" s="46"/>
      <c r="O96" s="44" t="s">
        <v>334</v>
      </c>
      <c r="P96" s="49">
        <f>+VLOOKUP($O76,DATA!$G$2131:$O$2142,2,FALSE)</f>
        <v>2.6614119999999999</v>
      </c>
      <c r="Q96" s="49">
        <f>+VLOOKUP($O76,DATA!$G$2131:$O$2142,4,FALSE)</f>
        <v>2.6646899999999998</v>
      </c>
      <c r="R96" s="49">
        <f>+VLOOKUP($O76,DATA!$G$2131:$O$2142,6,FALSE)</f>
        <v>2.6460110000000001</v>
      </c>
      <c r="S96" s="49">
        <f>+VLOOKUP($O76,DATA!$G$2131:$O$2142,8,FALSE)</f>
        <v>2.5901960000000002</v>
      </c>
      <c r="T96" s="46"/>
      <c r="U96" s="44" t="s">
        <v>334</v>
      </c>
      <c r="V96" s="49">
        <f>+VLOOKUP($U76,DATA!$G$4500:$O$4511,2,FALSE)</f>
        <v>2.457195</v>
      </c>
      <c r="W96" s="49">
        <f>+VLOOKUP($U76,DATA!$G$4500:$O$4511,4,FALSE)</f>
        <v>2.464588</v>
      </c>
      <c r="X96" s="49">
        <f>+VLOOKUP($U76,DATA!$G$4500:$O$4511,6,FALSE)</f>
        <v>2.4974919999999998</v>
      </c>
      <c r="Y96" s="49">
        <f>+VLOOKUP($U76,DATA!$G$4500:$O$4511,8,FALSE)</f>
        <v>2.4632679999999998</v>
      </c>
      <c r="Z96" s="46"/>
      <c r="AA96" s="44" t="s">
        <v>334</v>
      </c>
      <c r="AB96" s="49">
        <f>+VLOOKUP($AA76,DATA!$G$5090:$O$5101,2,FALSE)</f>
        <v>3.1305930000000002</v>
      </c>
      <c r="AC96" s="49">
        <f>+VLOOKUP($AA76,DATA!$G$5090:$O$5101,4,FALSE)</f>
        <v>3.0970580000000001</v>
      </c>
      <c r="AD96" s="49">
        <f>+VLOOKUP($AA76,DATA!$G$5090:$O$5101,6,FALSE)</f>
        <v>2.9878100000000001</v>
      </c>
      <c r="AE96" s="49">
        <f>+VLOOKUP($AA76,DATA!$G$5090:$O$5101,8,FALSE)</f>
        <v>2.9230969999999998</v>
      </c>
      <c r="AF96" s="46"/>
      <c r="AG96" s="44" t="s">
        <v>334</v>
      </c>
      <c r="AH96" s="49">
        <f>+VLOOKUP($AG76,DATA!$G$2721:$O$2732,2,FALSE)</f>
        <v>3.5389689999999998</v>
      </c>
      <c r="AI96" s="49">
        <f>+VLOOKUP($AG76,DATA!$G$2721:$O$2732,4,FALSE)</f>
        <v>3.5446089999999999</v>
      </c>
      <c r="AJ96" s="49">
        <f>+VLOOKUP($AG76,DATA!$G$2721:$O$2732,6,FALSE)</f>
        <v>3.4829210000000002</v>
      </c>
      <c r="AK96" s="49">
        <f>+VLOOKUP($AG76,DATA!$G$2721:$O$2732,8,FALSE)</f>
        <v>3.4072170000000002</v>
      </c>
    </row>
    <row r="98" spans="2:27" x14ac:dyDescent="0.2">
      <c r="B98" s="37"/>
      <c r="C98" s="37"/>
    </row>
    <row r="99" spans="2:27" x14ac:dyDescent="0.2">
      <c r="B99" s="37"/>
      <c r="C99" s="37"/>
    </row>
    <row r="100" spans="2:27" hidden="1" x14ac:dyDescent="0.2">
      <c r="B100" s="4" t="s">
        <v>335</v>
      </c>
      <c r="C100" s="4" t="s">
        <v>106</v>
      </c>
      <c r="H100" s="46"/>
      <c r="I100" s="44"/>
      <c r="T100" s="46"/>
      <c r="U100" s="44"/>
      <c r="Z100" s="46"/>
      <c r="AA100" s="44"/>
    </row>
    <row r="101" spans="2:27" hidden="1" x14ac:dyDescent="0.2">
      <c r="B101" s="3" t="s">
        <v>278</v>
      </c>
      <c r="C101" s="3" t="s">
        <v>329</v>
      </c>
    </row>
    <row r="102" spans="2:27" hidden="1" x14ac:dyDescent="0.2">
      <c r="B102" s="3" t="s">
        <v>279</v>
      </c>
      <c r="C102" s="3" t="s">
        <v>332</v>
      </c>
    </row>
    <row r="103" spans="2:27" hidden="1" x14ac:dyDescent="0.2">
      <c r="B103" s="3" t="s">
        <v>280</v>
      </c>
      <c r="C103" s="3" t="s">
        <v>328</v>
      </c>
    </row>
    <row r="104" spans="2:27" hidden="1" x14ac:dyDescent="0.2">
      <c r="B104" s="3" t="s">
        <v>281</v>
      </c>
      <c r="C104" s="3" t="s">
        <v>332</v>
      </c>
    </row>
    <row r="105" spans="2:27" hidden="1" x14ac:dyDescent="0.2">
      <c r="B105" s="3" t="s">
        <v>282</v>
      </c>
      <c r="C105" s="3" t="s">
        <v>329</v>
      </c>
      <c r="H105" s="46"/>
      <c r="I105" s="44"/>
      <c r="T105" s="46"/>
      <c r="U105" s="44"/>
      <c r="Z105" s="46"/>
      <c r="AA105" s="44"/>
    </row>
    <row r="106" spans="2:27" hidden="1" x14ac:dyDescent="0.2">
      <c r="B106" s="3" t="s">
        <v>283</v>
      </c>
      <c r="C106" s="3" t="s">
        <v>329</v>
      </c>
    </row>
    <row r="107" spans="2:27" hidden="1" x14ac:dyDescent="0.2">
      <c r="B107" s="3" t="s">
        <v>284</v>
      </c>
      <c r="C107" s="3" t="s">
        <v>328</v>
      </c>
    </row>
    <row r="108" spans="2:27" hidden="1" x14ac:dyDescent="0.2">
      <c r="B108" s="3" t="s">
        <v>285</v>
      </c>
      <c r="C108" s="3" t="s">
        <v>327</v>
      </c>
    </row>
    <row r="109" spans="2:27" hidden="1" x14ac:dyDescent="0.2">
      <c r="B109" s="3" t="s">
        <v>286</v>
      </c>
      <c r="C109" s="3" t="s">
        <v>327</v>
      </c>
    </row>
    <row r="110" spans="2:27" hidden="1" x14ac:dyDescent="0.2">
      <c r="B110" s="3" t="s">
        <v>287</v>
      </c>
      <c r="C110" s="3" t="s">
        <v>327</v>
      </c>
      <c r="H110" s="46"/>
      <c r="I110" s="44"/>
      <c r="T110" s="46"/>
      <c r="U110" s="44"/>
      <c r="Z110" s="46"/>
      <c r="AA110" s="44"/>
    </row>
    <row r="111" spans="2:27" hidden="1" x14ac:dyDescent="0.2">
      <c r="B111" s="3" t="s">
        <v>288</v>
      </c>
      <c r="C111" s="3" t="s">
        <v>327</v>
      </c>
    </row>
    <row r="112" spans="2:27" hidden="1" x14ac:dyDescent="0.2">
      <c r="B112" s="3" t="s">
        <v>289</v>
      </c>
      <c r="C112" s="3" t="s">
        <v>331</v>
      </c>
    </row>
    <row r="113" spans="2:27" hidden="1" x14ac:dyDescent="0.2">
      <c r="B113" s="3" t="s">
        <v>290</v>
      </c>
      <c r="C113" s="3" t="s">
        <v>333</v>
      </c>
    </row>
    <row r="114" spans="2:27" hidden="1" x14ac:dyDescent="0.2">
      <c r="B114" s="3" t="s">
        <v>291</v>
      </c>
      <c r="C114" s="3" t="s">
        <v>327</v>
      </c>
    </row>
    <row r="115" spans="2:27" hidden="1" x14ac:dyDescent="0.2">
      <c r="B115" s="3" t="s">
        <v>292</v>
      </c>
      <c r="C115" s="3" t="s">
        <v>327</v>
      </c>
      <c r="Z115" s="46"/>
      <c r="AA115" s="44"/>
    </row>
    <row r="116" spans="2:27" hidden="1" x14ac:dyDescent="0.2">
      <c r="B116" s="3" t="s">
        <v>293</v>
      </c>
      <c r="C116" s="3" t="s">
        <v>329</v>
      </c>
    </row>
    <row r="117" spans="2:27" hidden="1" x14ac:dyDescent="0.2">
      <c r="B117" s="3" t="s">
        <v>294</v>
      </c>
      <c r="C117" s="3" t="s">
        <v>329</v>
      </c>
    </row>
    <row r="118" spans="2:27" hidden="1" x14ac:dyDescent="0.2">
      <c r="B118" s="3" t="s">
        <v>295</v>
      </c>
      <c r="C118" s="3" t="s">
        <v>331</v>
      </c>
    </row>
    <row r="119" spans="2:27" hidden="1" x14ac:dyDescent="0.2">
      <c r="B119" s="3" t="s">
        <v>296</v>
      </c>
      <c r="C119" s="3" t="s">
        <v>327</v>
      </c>
    </row>
    <row r="120" spans="2:27" hidden="1" x14ac:dyDescent="0.2">
      <c r="B120" s="3" t="s">
        <v>297</v>
      </c>
      <c r="C120" s="3" t="s">
        <v>332</v>
      </c>
    </row>
    <row r="121" spans="2:27" hidden="1" x14ac:dyDescent="0.2">
      <c r="B121" s="3" t="s">
        <v>298</v>
      </c>
      <c r="C121" s="3" t="s">
        <v>330</v>
      </c>
    </row>
    <row r="122" spans="2:27" hidden="1" x14ac:dyDescent="0.2">
      <c r="B122" s="3" t="s">
        <v>299</v>
      </c>
      <c r="C122" s="3" t="s">
        <v>326</v>
      </c>
    </row>
    <row r="123" spans="2:27" hidden="1" x14ac:dyDescent="0.2">
      <c r="B123" s="3" t="s">
        <v>300</v>
      </c>
      <c r="C123" s="3" t="s">
        <v>328</v>
      </c>
    </row>
    <row r="124" spans="2:27" hidden="1" x14ac:dyDescent="0.2">
      <c r="B124" s="3" t="s">
        <v>301</v>
      </c>
      <c r="C124" s="3" t="s">
        <v>332</v>
      </c>
    </row>
    <row r="125" spans="2:27" hidden="1" x14ac:dyDescent="0.2">
      <c r="B125" s="3" t="s">
        <v>302</v>
      </c>
      <c r="C125" s="3" t="s">
        <v>327</v>
      </c>
    </row>
    <row r="126" spans="2:27" hidden="1" x14ac:dyDescent="0.2">
      <c r="B126" s="3" t="s">
        <v>303</v>
      </c>
      <c r="C126" s="3" t="s">
        <v>330</v>
      </c>
    </row>
    <row r="127" spans="2:27" hidden="1" x14ac:dyDescent="0.2">
      <c r="B127" s="3" t="s">
        <v>304</v>
      </c>
      <c r="C127" s="3" t="s">
        <v>328</v>
      </c>
    </row>
    <row r="128" spans="2:27" hidden="1" x14ac:dyDescent="0.2">
      <c r="B128" s="3" t="s">
        <v>305</v>
      </c>
      <c r="C128" s="3" t="s">
        <v>331</v>
      </c>
    </row>
    <row r="129" spans="2:3" hidden="1" x14ac:dyDescent="0.2">
      <c r="B129" s="3" t="s">
        <v>306</v>
      </c>
      <c r="C129" s="3" t="s">
        <v>329</v>
      </c>
    </row>
    <row r="130" spans="2:3" hidden="1" x14ac:dyDescent="0.2">
      <c r="B130" s="3" t="s">
        <v>307</v>
      </c>
      <c r="C130" s="3" t="s">
        <v>329</v>
      </c>
    </row>
    <row r="131" spans="2:3" hidden="1" x14ac:dyDescent="0.2">
      <c r="B131" s="3" t="s">
        <v>308</v>
      </c>
      <c r="C131" s="3" t="s">
        <v>330</v>
      </c>
    </row>
    <row r="132" spans="2:3" hidden="1" x14ac:dyDescent="0.2">
      <c r="B132" s="3" t="s">
        <v>309</v>
      </c>
      <c r="C132" s="3" t="s">
        <v>332</v>
      </c>
    </row>
    <row r="133" spans="2:3" hidden="1" x14ac:dyDescent="0.2">
      <c r="B133" s="3" t="s">
        <v>310</v>
      </c>
      <c r="C133" s="3" t="s">
        <v>327</v>
      </c>
    </row>
    <row r="134" spans="2:3" hidden="1" x14ac:dyDescent="0.2">
      <c r="B134" s="3" t="s">
        <v>311</v>
      </c>
      <c r="C134" s="3" t="s">
        <v>329</v>
      </c>
    </row>
    <row r="135" spans="2:3" hidden="1" x14ac:dyDescent="0.2">
      <c r="B135" s="3" t="s">
        <v>312</v>
      </c>
      <c r="C135" s="3" t="s">
        <v>333</v>
      </c>
    </row>
    <row r="136" spans="2:3" hidden="1" x14ac:dyDescent="0.2">
      <c r="B136" s="3" t="s">
        <v>313</v>
      </c>
      <c r="C136" s="3" t="s">
        <v>329</v>
      </c>
    </row>
    <row r="137" spans="2:3" hidden="1" x14ac:dyDescent="0.2">
      <c r="B137" s="3" t="s">
        <v>314</v>
      </c>
      <c r="C137" s="3" t="s">
        <v>333</v>
      </c>
    </row>
    <row r="138" spans="2:3" hidden="1" x14ac:dyDescent="0.2">
      <c r="B138" s="3" t="s">
        <v>315</v>
      </c>
      <c r="C138" s="3" t="s">
        <v>328</v>
      </c>
    </row>
    <row r="139" spans="2:3" hidden="1" x14ac:dyDescent="0.2">
      <c r="B139" s="3" t="s">
        <v>316</v>
      </c>
      <c r="C139" s="3" t="s">
        <v>328</v>
      </c>
    </row>
    <row r="140" spans="2:3" hidden="1" x14ac:dyDescent="0.2">
      <c r="B140" s="3" t="s">
        <v>317</v>
      </c>
      <c r="C140" s="3" t="s">
        <v>328</v>
      </c>
    </row>
    <row r="141" spans="2:3" hidden="1" x14ac:dyDescent="0.2">
      <c r="B141" s="3" t="s">
        <v>318</v>
      </c>
      <c r="C141" s="3" t="s">
        <v>326</v>
      </c>
    </row>
    <row r="142" spans="2:3" hidden="1" x14ac:dyDescent="0.2">
      <c r="B142" s="3" t="s">
        <v>319</v>
      </c>
      <c r="C142" s="3" t="s">
        <v>333</v>
      </c>
    </row>
    <row r="143" spans="2:3" hidden="1" x14ac:dyDescent="0.2">
      <c r="B143" s="3" t="s">
        <v>320</v>
      </c>
      <c r="C143" s="3" t="s">
        <v>326</v>
      </c>
    </row>
    <row r="144" spans="2:3" hidden="1" x14ac:dyDescent="0.2">
      <c r="B144" s="3" t="s">
        <v>321</v>
      </c>
      <c r="C144" s="3" t="s">
        <v>326</v>
      </c>
    </row>
    <row r="145" spans="2:3" hidden="1" x14ac:dyDescent="0.2">
      <c r="B145" s="3" t="s">
        <v>322</v>
      </c>
      <c r="C145" s="3" t="s">
        <v>333</v>
      </c>
    </row>
    <row r="146" spans="2:3" hidden="1" x14ac:dyDescent="0.2">
      <c r="B146" s="3" t="s">
        <v>323</v>
      </c>
      <c r="C146" s="3" t="s">
        <v>332</v>
      </c>
    </row>
    <row r="147" spans="2:3" hidden="1" x14ac:dyDescent="0.2">
      <c r="B147" s="3" t="s">
        <v>324</v>
      </c>
      <c r="C147" s="3" t="s">
        <v>330</v>
      </c>
    </row>
    <row r="148" spans="2:3" hidden="1" x14ac:dyDescent="0.2">
      <c r="B148" s="3" t="s">
        <v>325</v>
      </c>
      <c r="C148" s="3" t="s">
        <v>332</v>
      </c>
    </row>
    <row r="149" spans="2:3" hidden="1" x14ac:dyDescent="0.2">
      <c r="B149" s="3" t="s">
        <v>351</v>
      </c>
      <c r="C149" s="3" t="s">
        <v>327</v>
      </c>
    </row>
    <row r="150" spans="2:3" hidden="1" x14ac:dyDescent="0.2">
      <c r="B150" s="3" t="s">
        <v>352</v>
      </c>
      <c r="C150" s="3" t="s">
        <v>333</v>
      </c>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DATA!$G$7:$G$53</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9" customWidth="1"/>
    <col min="2" max="2" width="16.5703125" style="129" bestFit="1" customWidth="1"/>
    <col min="3" max="3" width="19.7109375" style="129" bestFit="1" customWidth="1"/>
    <col min="4" max="256" width="8.7109375" style="128"/>
    <col min="257" max="257" width="12.28515625" style="128" bestFit="1" customWidth="1"/>
    <col min="258" max="258" width="13.28515625" style="128" bestFit="1" customWidth="1"/>
    <col min="259" max="259" width="13.7109375" style="128" bestFit="1" customWidth="1"/>
    <col min="260" max="512" width="8.7109375" style="128"/>
    <col min="513" max="513" width="12.28515625" style="128" bestFit="1" customWidth="1"/>
    <col min="514" max="514" width="13.28515625" style="128" bestFit="1" customWidth="1"/>
    <col min="515" max="515" width="13.7109375" style="128" bestFit="1" customWidth="1"/>
    <col min="516" max="768" width="8.7109375" style="128"/>
    <col min="769" max="769" width="12.28515625" style="128" bestFit="1" customWidth="1"/>
    <col min="770" max="770" width="13.28515625" style="128" bestFit="1" customWidth="1"/>
    <col min="771" max="771" width="13.7109375" style="128" bestFit="1" customWidth="1"/>
    <col min="772" max="1024" width="8.7109375" style="128"/>
    <col min="1025" max="1025" width="12.28515625" style="128" bestFit="1" customWidth="1"/>
    <col min="1026" max="1026" width="13.28515625" style="128" bestFit="1" customWidth="1"/>
    <col min="1027" max="1027" width="13.7109375" style="128" bestFit="1" customWidth="1"/>
    <col min="1028" max="1280" width="8.7109375" style="128"/>
    <col min="1281" max="1281" width="12.28515625" style="128" bestFit="1" customWidth="1"/>
    <col min="1282" max="1282" width="13.28515625" style="128" bestFit="1" customWidth="1"/>
    <col min="1283" max="1283" width="13.7109375" style="128" bestFit="1" customWidth="1"/>
    <col min="1284" max="1536" width="8.7109375" style="128"/>
    <col min="1537" max="1537" width="12.28515625" style="128" bestFit="1" customWidth="1"/>
    <col min="1538" max="1538" width="13.28515625" style="128" bestFit="1" customWidth="1"/>
    <col min="1539" max="1539" width="13.7109375" style="128" bestFit="1" customWidth="1"/>
    <col min="1540" max="1792" width="8.7109375" style="128"/>
    <col min="1793" max="1793" width="12.28515625" style="128" bestFit="1" customWidth="1"/>
    <col min="1794" max="1794" width="13.28515625" style="128" bestFit="1" customWidth="1"/>
    <col min="1795" max="1795" width="13.7109375" style="128" bestFit="1" customWidth="1"/>
    <col min="1796" max="2048" width="8.7109375" style="128"/>
    <col min="2049" max="2049" width="12.28515625" style="128" bestFit="1" customWidth="1"/>
    <col min="2050" max="2050" width="13.28515625" style="128" bestFit="1" customWidth="1"/>
    <col min="2051" max="2051" width="13.7109375" style="128" bestFit="1" customWidth="1"/>
    <col min="2052" max="2304" width="8.7109375" style="128"/>
    <col min="2305" max="2305" width="12.28515625" style="128" bestFit="1" customWidth="1"/>
    <col min="2306" max="2306" width="13.28515625" style="128" bestFit="1" customWidth="1"/>
    <col min="2307" max="2307" width="13.7109375" style="128" bestFit="1" customWidth="1"/>
    <col min="2308" max="2560" width="8.7109375" style="128"/>
    <col min="2561" max="2561" width="12.28515625" style="128" bestFit="1" customWidth="1"/>
    <col min="2562" max="2562" width="13.28515625" style="128" bestFit="1" customWidth="1"/>
    <col min="2563" max="2563" width="13.7109375" style="128" bestFit="1" customWidth="1"/>
    <col min="2564" max="2816" width="8.7109375" style="128"/>
    <col min="2817" max="2817" width="12.28515625" style="128" bestFit="1" customWidth="1"/>
    <col min="2818" max="2818" width="13.28515625" style="128" bestFit="1" customWidth="1"/>
    <col min="2819" max="2819" width="13.7109375" style="128" bestFit="1" customWidth="1"/>
    <col min="2820" max="3072" width="8.7109375" style="128"/>
    <col min="3073" max="3073" width="12.28515625" style="128" bestFit="1" customWidth="1"/>
    <col min="3074" max="3074" width="13.28515625" style="128" bestFit="1" customWidth="1"/>
    <col min="3075" max="3075" width="13.7109375" style="128" bestFit="1" customWidth="1"/>
    <col min="3076" max="3328" width="8.7109375" style="128"/>
    <col min="3329" max="3329" width="12.28515625" style="128" bestFit="1" customWidth="1"/>
    <col min="3330" max="3330" width="13.28515625" style="128" bestFit="1" customWidth="1"/>
    <col min="3331" max="3331" width="13.7109375" style="128" bestFit="1" customWidth="1"/>
    <col min="3332" max="3584" width="8.7109375" style="128"/>
    <col min="3585" max="3585" width="12.28515625" style="128" bestFit="1" customWidth="1"/>
    <col min="3586" max="3586" width="13.28515625" style="128" bestFit="1" customWidth="1"/>
    <col min="3587" max="3587" width="13.7109375" style="128" bestFit="1" customWidth="1"/>
    <col min="3588" max="3840" width="8.7109375" style="128"/>
    <col min="3841" max="3841" width="12.28515625" style="128" bestFit="1" customWidth="1"/>
    <col min="3842" max="3842" width="13.28515625" style="128" bestFit="1" customWidth="1"/>
    <col min="3843" max="3843" width="13.7109375" style="128" bestFit="1" customWidth="1"/>
    <col min="3844" max="4096" width="8.7109375" style="128"/>
    <col min="4097" max="4097" width="12.28515625" style="128" bestFit="1" customWidth="1"/>
    <col min="4098" max="4098" width="13.28515625" style="128" bestFit="1" customWidth="1"/>
    <col min="4099" max="4099" width="13.7109375" style="128" bestFit="1" customWidth="1"/>
    <col min="4100" max="4352" width="8.7109375" style="128"/>
    <col min="4353" max="4353" width="12.28515625" style="128" bestFit="1" customWidth="1"/>
    <col min="4354" max="4354" width="13.28515625" style="128" bestFit="1" customWidth="1"/>
    <col min="4355" max="4355" width="13.7109375" style="128" bestFit="1" customWidth="1"/>
    <col min="4356" max="4608" width="8.7109375" style="128"/>
    <col min="4609" max="4609" width="12.28515625" style="128" bestFit="1" customWidth="1"/>
    <col min="4610" max="4610" width="13.28515625" style="128" bestFit="1" customWidth="1"/>
    <col min="4611" max="4611" width="13.7109375" style="128" bestFit="1" customWidth="1"/>
    <col min="4612" max="4864" width="8.7109375" style="128"/>
    <col min="4865" max="4865" width="12.28515625" style="128" bestFit="1" customWidth="1"/>
    <col min="4866" max="4866" width="13.28515625" style="128" bestFit="1" customWidth="1"/>
    <col min="4867" max="4867" width="13.7109375" style="128" bestFit="1" customWidth="1"/>
    <col min="4868" max="5120" width="8.7109375" style="128"/>
    <col min="5121" max="5121" width="12.28515625" style="128" bestFit="1" customWidth="1"/>
    <col min="5122" max="5122" width="13.28515625" style="128" bestFit="1" customWidth="1"/>
    <col min="5123" max="5123" width="13.7109375" style="128" bestFit="1" customWidth="1"/>
    <col min="5124" max="5376" width="8.7109375" style="128"/>
    <col min="5377" max="5377" width="12.28515625" style="128" bestFit="1" customWidth="1"/>
    <col min="5378" max="5378" width="13.28515625" style="128" bestFit="1" customWidth="1"/>
    <col min="5379" max="5379" width="13.7109375" style="128" bestFit="1" customWidth="1"/>
    <col min="5380" max="5632" width="8.7109375" style="128"/>
    <col min="5633" max="5633" width="12.28515625" style="128" bestFit="1" customWidth="1"/>
    <col min="5634" max="5634" width="13.28515625" style="128" bestFit="1" customWidth="1"/>
    <col min="5635" max="5635" width="13.7109375" style="128" bestFit="1" customWidth="1"/>
    <col min="5636" max="5888" width="8.7109375" style="128"/>
    <col min="5889" max="5889" width="12.28515625" style="128" bestFit="1" customWidth="1"/>
    <col min="5890" max="5890" width="13.28515625" style="128" bestFit="1" customWidth="1"/>
    <col min="5891" max="5891" width="13.7109375" style="128" bestFit="1" customWidth="1"/>
    <col min="5892" max="6144" width="8.7109375" style="128"/>
    <col min="6145" max="6145" width="12.28515625" style="128" bestFit="1" customWidth="1"/>
    <col min="6146" max="6146" width="13.28515625" style="128" bestFit="1" customWidth="1"/>
    <col min="6147" max="6147" width="13.7109375" style="128" bestFit="1" customWidth="1"/>
    <col min="6148" max="6400" width="8.7109375" style="128"/>
    <col min="6401" max="6401" width="12.28515625" style="128" bestFit="1" customWidth="1"/>
    <col min="6402" max="6402" width="13.28515625" style="128" bestFit="1" customWidth="1"/>
    <col min="6403" max="6403" width="13.7109375" style="128" bestFit="1" customWidth="1"/>
    <col min="6404" max="6656" width="8.7109375" style="128"/>
    <col min="6657" max="6657" width="12.28515625" style="128" bestFit="1" customWidth="1"/>
    <col min="6658" max="6658" width="13.28515625" style="128" bestFit="1" customWidth="1"/>
    <col min="6659" max="6659" width="13.7109375" style="128" bestFit="1" customWidth="1"/>
    <col min="6660" max="6912" width="8.7109375" style="128"/>
    <col min="6913" max="6913" width="12.28515625" style="128" bestFit="1" customWidth="1"/>
    <col min="6914" max="6914" width="13.28515625" style="128" bestFit="1" customWidth="1"/>
    <col min="6915" max="6915" width="13.7109375" style="128" bestFit="1" customWidth="1"/>
    <col min="6916" max="7168" width="8.7109375" style="128"/>
    <col min="7169" max="7169" width="12.28515625" style="128" bestFit="1" customWidth="1"/>
    <col min="7170" max="7170" width="13.28515625" style="128" bestFit="1" customWidth="1"/>
    <col min="7171" max="7171" width="13.7109375" style="128" bestFit="1" customWidth="1"/>
    <col min="7172" max="7424" width="8.7109375" style="128"/>
    <col min="7425" max="7425" width="12.28515625" style="128" bestFit="1" customWidth="1"/>
    <col min="7426" max="7426" width="13.28515625" style="128" bestFit="1" customWidth="1"/>
    <col min="7427" max="7427" width="13.7109375" style="128" bestFit="1" customWidth="1"/>
    <col min="7428" max="7680" width="8.7109375" style="128"/>
    <col min="7681" max="7681" width="12.28515625" style="128" bestFit="1" customWidth="1"/>
    <col min="7682" max="7682" width="13.28515625" style="128" bestFit="1" customWidth="1"/>
    <col min="7683" max="7683" width="13.7109375" style="128" bestFit="1" customWidth="1"/>
    <col min="7684" max="7936" width="8.7109375" style="128"/>
    <col min="7937" max="7937" width="12.28515625" style="128" bestFit="1" customWidth="1"/>
    <col min="7938" max="7938" width="13.28515625" style="128" bestFit="1" customWidth="1"/>
    <col min="7939" max="7939" width="13.7109375" style="128" bestFit="1" customWidth="1"/>
    <col min="7940" max="8192" width="8.7109375" style="128"/>
    <col min="8193" max="8193" width="12.28515625" style="128" bestFit="1" customWidth="1"/>
    <col min="8194" max="8194" width="13.28515625" style="128" bestFit="1" customWidth="1"/>
    <col min="8195" max="8195" width="13.7109375" style="128" bestFit="1" customWidth="1"/>
    <col min="8196" max="8448" width="8.7109375" style="128"/>
    <col min="8449" max="8449" width="12.28515625" style="128" bestFit="1" customWidth="1"/>
    <col min="8450" max="8450" width="13.28515625" style="128" bestFit="1" customWidth="1"/>
    <col min="8451" max="8451" width="13.7109375" style="128" bestFit="1" customWidth="1"/>
    <col min="8452" max="8704" width="8.7109375" style="128"/>
    <col min="8705" max="8705" width="12.28515625" style="128" bestFit="1" customWidth="1"/>
    <col min="8706" max="8706" width="13.28515625" style="128" bestFit="1" customWidth="1"/>
    <col min="8707" max="8707" width="13.7109375" style="128" bestFit="1" customWidth="1"/>
    <col min="8708" max="8960" width="8.7109375" style="128"/>
    <col min="8961" max="8961" width="12.28515625" style="128" bestFit="1" customWidth="1"/>
    <col min="8962" max="8962" width="13.28515625" style="128" bestFit="1" customWidth="1"/>
    <col min="8963" max="8963" width="13.7109375" style="128" bestFit="1" customWidth="1"/>
    <col min="8964" max="9216" width="8.7109375" style="128"/>
    <col min="9217" max="9217" width="12.28515625" style="128" bestFit="1" customWidth="1"/>
    <col min="9218" max="9218" width="13.28515625" style="128" bestFit="1" customWidth="1"/>
    <col min="9219" max="9219" width="13.7109375" style="128" bestFit="1" customWidth="1"/>
    <col min="9220" max="9472" width="8.7109375" style="128"/>
    <col min="9473" max="9473" width="12.28515625" style="128" bestFit="1" customWidth="1"/>
    <col min="9474" max="9474" width="13.28515625" style="128" bestFit="1" customWidth="1"/>
    <col min="9475" max="9475" width="13.7109375" style="128" bestFit="1" customWidth="1"/>
    <col min="9476" max="9728" width="8.7109375" style="128"/>
    <col min="9729" max="9729" width="12.28515625" style="128" bestFit="1" customWidth="1"/>
    <col min="9730" max="9730" width="13.28515625" style="128" bestFit="1" customWidth="1"/>
    <col min="9731" max="9731" width="13.7109375" style="128" bestFit="1" customWidth="1"/>
    <col min="9732" max="9984" width="8.7109375" style="128"/>
    <col min="9985" max="9985" width="12.28515625" style="128" bestFit="1" customWidth="1"/>
    <col min="9986" max="9986" width="13.28515625" style="128" bestFit="1" customWidth="1"/>
    <col min="9987" max="9987" width="13.7109375" style="128" bestFit="1" customWidth="1"/>
    <col min="9988" max="10240" width="8.7109375" style="128"/>
    <col min="10241" max="10241" width="12.28515625" style="128" bestFit="1" customWidth="1"/>
    <col min="10242" max="10242" width="13.28515625" style="128" bestFit="1" customWidth="1"/>
    <col min="10243" max="10243" width="13.7109375" style="128" bestFit="1" customWidth="1"/>
    <col min="10244" max="10496" width="8.7109375" style="128"/>
    <col min="10497" max="10497" width="12.28515625" style="128" bestFit="1" customWidth="1"/>
    <col min="10498" max="10498" width="13.28515625" style="128" bestFit="1" customWidth="1"/>
    <col min="10499" max="10499" width="13.7109375" style="128" bestFit="1" customWidth="1"/>
    <col min="10500" max="10752" width="8.7109375" style="128"/>
    <col min="10753" max="10753" width="12.28515625" style="128" bestFit="1" customWidth="1"/>
    <col min="10754" max="10754" width="13.28515625" style="128" bestFit="1" customWidth="1"/>
    <col min="10755" max="10755" width="13.7109375" style="128" bestFit="1" customWidth="1"/>
    <col min="10756" max="11008" width="8.7109375" style="128"/>
    <col min="11009" max="11009" width="12.28515625" style="128" bestFit="1" customWidth="1"/>
    <col min="11010" max="11010" width="13.28515625" style="128" bestFit="1" customWidth="1"/>
    <col min="11011" max="11011" width="13.7109375" style="128" bestFit="1" customWidth="1"/>
    <col min="11012" max="11264" width="8.7109375" style="128"/>
    <col min="11265" max="11265" width="12.28515625" style="128" bestFit="1" customWidth="1"/>
    <col min="11266" max="11266" width="13.28515625" style="128" bestFit="1" customWidth="1"/>
    <col min="11267" max="11267" width="13.7109375" style="128" bestFit="1" customWidth="1"/>
    <col min="11268" max="11520" width="8.7109375" style="128"/>
    <col min="11521" max="11521" width="12.28515625" style="128" bestFit="1" customWidth="1"/>
    <col min="11522" max="11522" width="13.28515625" style="128" bestFit="1" customWidth="1"/>
    <col min="11523" max="11523" width="13.7109375" style="128" bestFit="1" customWidth="1"/>
    <col min="11524" max="11776" width="8.7109375" style="128"/>
    <col min="11777" max="11777" width="12.28515625" style="128" bestFit="1" customWidth="1"/>
    <col min="11778" max="11778" width="13.28515625" style="128" bestFit="1" customWidth="1"/>
    <col min="11779" max="11779" width="13.7109375" style="128" bestFit="1" customWidth="1"/>
    <col min="11780" max="12032" width="8.7109375" style="128"/>
    <col min="12033" max="12033" width="12.28515625" style="128" bestFit="1" customWidth="1"/>
    <col min="12034" max="12034" width="13.28515625" style="128" bestFit="1" customWidth="1"/>
    <col min="12035" max="12035" width="13.7109375" style="128" bestFit="1" customWidth="1"/>
    <col min="12036" max="12288" width="8.7109375" style="128"/>
    <col min="12289" max="12289" width="12.28515625" style="128" bestFit="1" customWidth="1"/>
    <col min="12290" max="12290" width="13.28515625" style="128" bestFit="1" customWidth="1"/>
    <col min="12291" max="12291" width="13.7109375" style="128" bestFit="1" customWidth="1"/>
    <col min="12292" max="12544" width="8.7109375" style="128"/>
    <col min="12545" max="12545" width="12.28515625" style="128" bestFit="1" customWidth="1"/>
    <col min="12546" max="12546" width="13.28515625" style="128" bestFit="1" customWidth="1"/>
    <col min="12547" max="12547" width="13.7109375" style="128" bestFit="1" customWidth="1"/>
    <col min="12548" max="12800" width="8.7109375" style="128"/>
    <col min="12801" max="12801" width="12.28515625" style="128" bestFit="1" customWidth="1"/>
    <col min="12802" max="12802" width="13.28515625" style="128" bestFit="1" customWidth="1"/>
    <col min="12803" max="12803" width="13.7109375" style="128" bestFit="1" customWidth="1"/>
    <col min="12804" max="13056" width="8.7109375" style="128"/>
    <col min="13057" max="13057" width="12.28515625" style="128" bestFit="1" customWidth="1"/>
    <col min="13058" max="13058" width="13.28515625" style="128" bestFit="1" customWidth="1"/>
    <col min="13059" max="13059" width="13.7109375" style="128" bestFit="1" customWidth="1"/>
    <col min="13060" max="13312" width="8.7109375" style="128"/>
    <col min="13313" max="13313" width="12.28515625" style="128" bestFit="1" customWidth="1"/>
    <col min="13314" max="13314" width="13.28515625" style="128" bestFit="1" customWidth="1"/>
    <col min="13315" max="13315" width="13.7109375" style="128" bestFit="1" customWidth="1"/>
    <col min="13316" max="13568" width="8.7109375" style="128"/>
    <col min="13569" max="13569" width="12.28515625" style="128" bestFit="1" customWidth="1"/>
    <col min="13570" max="13570" width="13.28515625" style="128" bestFit="1" customWidth="1"/>
    <col min="13571" max="13571" width="13.7109375" style="128" bestFit="1" customWidth="1"/>
    <col min="13572" max="13824" width="8.7109375" style="128"/>
    <col min="13825" max="13825" width="12.28515625" style="128" bestFit="1" customWidth="1"/>
    <col min="13826" max="13826" width="13.28515625" style="128" bestFit="1" customWidth="1"/>
    <col min="13827" max="13827" width="13.7109375" style="128" bestFit="1" customWidth="1"/>
    <col min="13828" max="14080" width="8.7109375" style="128"/>
    <col min="14081" max="14081" width="12.28515625" style="128" bestFit="1" customWidth="1"/>
    <col min="14082" max="14082" width="13.28515625" style="128" bestFit="1" customWidth="1"/>
    <col min="14083" max="14083" width="13.7109375" style="128" bestFit="1" customWidth="1"/>
    <col min="14084" max="14336" width="8.7109375" style="128"/>
    <col min="14337" max="14337" width="12.28515625" style="128" bestFit="1" customWidth="1"/>
    <col min="14338" max="14338" width="13.28515625" style="128" bestFit="1" customWidth="1"/>
    <col min="14339" max="14339" width="13.7109375" style="128" bestFit="1" customWidth="1"/>
    <col min="14340" max="14592" width="8.7109375" style="128"/>
    <col min="14593" max="14593" width="12.28515625" style="128" bestFit="1" customWidth="1"/>
    <col min="14594" max="14594" width="13.28515625" style="128" bestFit="1" customWidth="1"/>
    <col min="14595" max="14595" width="13.7109375" style="128" bestFit="1" customWidth="1"/>
    <col min="14596" max="14848" width="8.7109375" style="128"/>
    <col min="14849" max="14849" width="12.28515625" style="128" bestFit="1" customWidth="1"/>
    <col min="14850" max="14850" width="13.28515625" style="128" bestFit="1" customWidth="1"/>
    <col min="14851" max="14851" width="13.7109375" style="128" bestFit="1" customWidth="1"/>
    <col min="14852" max="15104" width="8.7109375" style="128"/>
    <col min="15105" max="15105" width="12.28515625" style="128" bestFit="1" customWidth="1"/>
    <col min="15106" max="15106" width="13.28515625" style="128" bestFit="1" customWidth="1"/>
    <col min="15107" max="15107" width="13.7109375" style="128" bestFit="1" customWidth="1"/>
    <col min="15108" max="15360" width="8.7109375" style="128"/>
    <col min="15361" max="15361" width="12.28515625" style="128" bestFit="1" customWidth="1"/>
    <col min="15362" max="15362" width="13.28515625" style="128" bestFit="1" customWidth="1"/>
    <col min="15363" max="15363" width="13.7109375" style="128" bestFit="1" customWidth="1"/>
    <col min="15364" max="15616" width="8.7109375" style="128"/>
    <col min="15617" max="15617" width="12.28515625" style="128" bestFit="1" customWidth="1"/>
    <col min="15618" max="15618" width="13.28515625" style="128" bestFit="1" customWidth="1"/>
    <col min="15619" max="15619" width="13.7109375" style="128" bestFit="1" customWidth="1"/>
    <col min="15620" max="15872" width="8.7109375" style="128"/>
    <col min="15873" max="15873" width="12.28515625" style="128" bestFit="1" customWidth="1"/>
    <col min="15874" max="15874" width="13.28515625" style="128" bestFit="1" customWidth="1"/>
    <col min="15875" max="15875" width="13.7109375" style="128" bestFit="1" customWidth="1"/>
    <col min="15876" max="16128" width="8.7109375" style="128"/>
    <col min="16129" max="16129" width="12.28515625" style="128" bestFit="1" customWidth="1"/>
    <col min="16130" max="16130" width="13.28515625" style="128" bestFit="1" customWidth="1"/>
    <col min="16131" max="16131" width="13.7109375" style="128" bestFit="1" customWidth="1"/>
    <col min="16132" max="16384" width="8.7109375" style="128"/>
  </cols>
  <sheetData>
    <row r="1" spans="1:3" ht="13.5" thickBot="1" x14ac:dyDescent="0.25">
      <c r="A1" s="127" t="s">
        <v>197</v>
      </c>
      <c r="B1" s="127" t="s">
        <v>198</v>
      </c>
      <c r="C1" s="127" t="s">
        <v>199</v>
      </c>
    </row>
    <row r="2" spans="1:3" ht="13.5" thickBot="1" x14ac:dyDescent="0.25"/>
    <row r="3" spans="1:3" x14ac:dyDescent="0.2">
      <c r="A3" s="130" t="s">
        <v>1</v>
      </c>
      <c r="B3" s="130" t="s">
        <v>200</v>
      </c>
      <c r="C3" s="130" t="s">
        <v>200</v>
      </c>
    </row>
    <row r="4" spans="1:3" x14ac:dyDescent="0.2">
      <c r="A4" s="131" t="s">
        <v>1</v>
      </c>
      <c r="B4" s="131" t="s">
        <v>206</v>
      </c>
      <c r="C4" s="131" t="s">
        <v>208</v>
      </c>
    </row>
    <row r="5" spans="1:3" x14ac:dyDescent="0.2">
      <c r="A5" s="131" t="s">
        <v>1</v>
      </c>
      <c r="B5" s="131" t="s">
        <v>206</v>
      </c>
      <c r="C5" s="131" t="s">
        <v>207</v>
      </c>
    </row>
    <row r="6" spans="1:3" x14ac:dyDescent="0.2">
      <c r="A6" s="131" t="s">
        <v>1</v>
      </c>
      <c r="B6" s="131" t="s">
        <v>206</v>
      </c>
      <c r="C6" s="131" t="s">
        <v>355</v>
      </c>
    </row>
    <row r="7" spans="1:3" x14ac:dyDescent="0.2">
      <c r="A7" s="131" t="s">
        <v>1</v>
      </c>
      <c r="B7" s="131" t="s">
        <v>201</v>
      </c>
      <c r="C7" s="131" t="s">
        <v>201</v>
      </c>
    </row>
    <row r="8" spans="1:3" x14ac:dyDescent="0.2">
      <c r="A8" s="131" t="s">
        <v>1</v>
      </c>
      <c r="B8" s="131" t="s">
        <v>201</v>
      </c>
      <c r="C8" s="131" t="s">
        <v>356</v>
      </c>
    </row>
    <row r="9" spans="1:3" x14ac:dyDescent="0.2">
      <c r="A9" s="131" t="s">
        <v>1</v>
      </c>
      <c r="B9" s="131" t="s">
        <v>201</v>
      </c>
      <c r="C9" s="131" t="s">
        <v>357</v>
      </c>
    </row>
    <row r="10" spans="1:3" x14ac:dyDescent="0.2">
      <c r="A10" s="131" t="s">
        <v>1</v>
      </c>
      <c r="B10" s="131" t="s">
        <v>202</v>
      </c>
      <c r="C10" s="131" t="s">
        <v>202</v>
      </c>
    </row>
    <row r="11" spans="1:3" x14ac:dyDescent="0.2">
      <c r="A11" s="131" t="s">
        <v>1</v>
      </c>
      <c r="B11" s="131" t="s">
        <v>202</v>
      </c>
      <c r="C11" s="131" t="s">
        <v>203</v>
      </c>
    </row>
    <row r="12" spans="1:3" x14ac:dyDescent="0.2">
      <c r="A12" s="131" t="s">
        <v>1</v>
      </c>
      <c r="B12" s="131" t="s">
        <v>358</v>
      </c>
      <c r="C12" s="131" t="s">
        <v>358</v>
      </c>
    </row>
    <row r="13" spans="1:3" x14ac:dyDescent="0.2">
      <c r="A13" s="131" t="s">
        <v>1</v>
      </c>
      <c r="B13" s="131" t="s">
        <v>211</v>
      </c>
      <c r="C13" s="131" t="s">
        <v>213</v>
      </c>
    </row>
    <row r="14" spans="1:3" x14ac:dyDescent="0.2">
      <c r="A14" s="131" t="s">
        <v>1</v>
      </c>
      <c r="B14" s="131" t="s">
        <v>211</v>
      </c>
      <c r="C14" s="131" t="s">
        <v>214</v>
      </c>
    </row>
    <row r="15" spans="1:3" x14ac:dyDescent="0.2">
      <c r="A15" s="131" t="s">
        <v>1</v>
      </c>
      <c r="B15" s="131" t="s">
        <v>211</v>
      </c>
      <c r="C15" s="131" t="s">
        <v>212</v>
      </c>
    </row>
    <row r="16" spans="1:3" x14ac:dyDescent="0.2">
      <c r="A16" s="131" t="s">
        <v>1</v>
      </c>
      <c r="B16" s="131" t="s">
        <v>204</v>
      </c>
      <c r="C16" s="131" t="s">
        <v>205</v>
      </c>
    </row>
    <row r="17" spans="1:3" x14ac:dyDescent="0.2">
      <c r="A17" s="131" t="s">
        <v>1</v>
      </c>
      <c r="B17" s="131" t="s">
        <v>209</v>
      </c>
      <c r="C17" s="131" t="s">
        <v>210</v>
      </c>
    </row>
    <row r="18" spans="1:3" x14ac:dyDescent="0.2">
      <c r="A18" s="131" t="s">
        <v>1</v>
      </c>
      <c r="B18" s="131" t="s">
        <v>359</v>
      </c>
      <c r="C18" s="131" t="s">
        <v>359</v>
      </c>
    </row>
    <row r="19" spans="1:3" x14ac:dyDescent="0.2">
      <c r="A19" s="131" t="s">
        <v>1</v>
      </c>
      <c r="B19" s="131" t="s">
        <v>360</v>
      </c>
      <c r="C19" s="131" t="s">
        <v>361</v>
      </c>
    </row>
    <row r="20" spans="1:3" ht="13.5" thickBot="1" x14ac:dyDescent="0.25">
      <c r="A20" s="132" t="s">
        <v>1</v>
      </c>
      <c r="B20" s="132" t="s">
        <v>360</v>
      </c>
      <c r="C20" s="132" t="s">
        <v>362</v>
      </c>
    </row>
    <row r="21" spans="1:3" ht="13.5" thickBot="1" x14ac:dyDescent="0.25">
      <c r="A21" s="142"/>
      <c r="B21" s="142"/>
      <c r="C21" s="142"/>
    </row>
    <row r="22" spans="1:3" x14ac:dyDescent="0.2">
      <c r="A22" s="130" t="s">
        <v>2</v>
      </c>
      <c r="B22" s="130" t="s">
        <v>363</v>
      </c>
      <c r="C22" s="130" t="s">
        <v>364</v>
      </c>
    </row>
    <row r="23" spans="1:3" x14ac:dyDescent="0.2">
      <c r="A23" s="131" t="s">
        <v>2</v>
      </c>
      <c r="B23" s="131" t="s">
        <v>237</v>
      </c>
      <c r="C23" s="131" t="s">
        <v>365</v>
      </c>
    </row>
    <row r="24" spans="1:3" x14ac:dyDescent="0.2">
      <c r="A24" s="131" t="s">
        <v>2</v>
      </c>
      <c r="B24" s="131" t="s">
        <v>225</v>
      </c>
      <c r="C24" s="131" t="s">
        <v>226</v>
      </c>
    </row>
    <row r="25" spans="1:3" x14ac:dyDescent="0.2">
      <c r="A25" s="131" t="s">
        <v>2</v>
      </c>
      <c r="B25" s="131" t="s">
        <v>217</v>
      </c>
      <c r="C25" s="131" t="s">
        <v>218</v>
      </c>
    </row>
    <row r="26" spans="1:3" x14ac:dyDescent="0.2">
      <c r="A26" s="131" t="s">
        <v>2</v>
      </c>
      <c r="B26" s="131" t="s">
        <v>366</v>
      </c>
      <c r="C26" s="131" t="s">
        <v>366</v>
      </c>
    </row>
    <row r="27" spans="1:3" x14ac:dyDescent="0.2">
      <c r="A27" s="131" t="s">
        <v>2</v>
      </c>
      <c r="B27" s="131" t="s">
        <v>206</v>
      </c>
      <c r="C27" s="131" t="s">
        <v>206</v>
      </c>
    </row>
    <row r="28" spans="1:3" x14ac:dyDescent="0.2">
      <c r="A28" s="131" t="s">
        <v>2</v>
      </c>
      <c r="B28" s="131" t="s">
        <v>206</v>
      </c>
      <c r="C28" s="131" t="s">
        <v>355</v>
      </c>
    </row>
    <row r="29" spans="1:3" x14ac:dyDescent="0.2">
      <c r="A29" s="131" t="s">
        <v>2</v>
      </c>
      <c r="B29" s="131" t="s">
        <v>227</v>
      </c>
      <c r="C29" s="131" t="s">
        <v>227</v>
      </c>
    </row>
    <row r="30" spans="1:3" x14ac:dyDescent="0.2">
      <c r="A30" s="131" t="s">
        <v>2</v>
      </c>
      <c r="B30" s="131" t="s">
        <v>367</v>
      </c>
      <c r="C30" s="131" t="s">
        <v>368</v>
      </c>
    </row>
    <row r="31" spans="1:3" ht="12.75" customHeight="1" x14ac:dyDescent="0.2">
      <c r="A31" s="131" t="s">
        <v>2</v>
      </c>
      <c r="B31" s="131" t="s">
        <v>367</v>
      </c>
      <c r="C31" s="131" t="s">
        <v>369</v>
      </c>
    </row>
    <row r="32" spans="1:3" x14ac:dyDescent="0.2">
      <c r="A32" s="131" t="s">
        <v>2</v>
      </c>
      <c r="B32" s="131" t="s">
        <v>370</v>
      </c>
      <c r="C32" s="131" t="s">
        <v>370</v>
      </c>
    </row>
    <row r="33" spans="1:3" x14ac:dyDescent="0.2">
      <c r="A33" s="131" t="s">
        <v>2</v>
      </c>
      <c r="B33" s="131" t="s">
        <v>202</v>
      </c>
      <c r="C33" s="131" t="s">
        <v>216</v>
      </c>
    </row>
    <row r="34" spans="1:3" x14ac:dyDescent="0.2">
      <c r="A34" s="131" t="s">
        <v>2</v>
      </c>
      <c r="B34" s="131" t="s">
        <v>358</v>
      </c>
      <c r="C34" s="131" t="s">
        <v>358</v>
      </c>
    </row>
    <row r="35" spans="1:3" x14ac:dyDescent="0.2">
      <c r="A35" s="131" t="s">
        <v>2</v>
      </c>
      <c r="B35" s="131" t="s">
        <v>215</v>
      </c>
      <c r="C35" s="131" t="s">
        <v>215</v>
      </c>
    </row>
    <row r="36" spans="1:3" x14ac:dyDescent="0.2">
      <c r="A36" s="131" t="s">
        <v>2</v>
      </c>
      <c r="B36" s="131" t="s">
        <v>222</v>
      </c>
      <c r="C36" s="131" t="s">
        <v>223</v>
      </c>
    </row>
    <row r="37" spans="1:3" x14ac:dyDescent="0.2">
      <c r="A37" s="131" t="s">
        <v>2</v>
      </c>
      <c r="B37" s="131" t="s">
        <v>222</v>
      </c>
      <c r="C37" s="131" t="s">
        <v>224</v>
      </c>
    </row>
    <row r="38" spans="1:3" x14ac:dyDescent="0.2">
      <c r="A38" s="131" t="s">
        <v>2</v>
      </c>
      <c r="B38" s="131" t="s">
        <v>222</v>
      </c>
      <c r="C38" s="131" t="s">
        <v>371</v>
      </c>
    </row>
    <row r="39" spans="1:3" x14ac:dyDescent="0.2">
      <c r="A39" s="131" t="s">
        <v>2</v>
      </c>
      <c r="B39" s="131" t="s">
        <v>222</v>
      </c>
      <c r="C39" s="131" t="s">
        <v>372</v>
      </c>
    </row>
    <row r="40" spans="1:3" x14ac:dyDescent="0.2">
      <c r="A40" s="131" t="s">
        <v>2</v>
      </c>
      <c r="B40" s="131" t="s">
        <v>209</v>
      </c>
      <c r="C40" s="131" t="s">
        <v>220</v>
      </c>
    </row>
    <row r="41" spans="1:3" x14ac:dyDescent="0.2">
      <c r="A41" s="131" t="s">
        <v>2</v>
      </c>
      <c r="B41" s="131" t="s">
        <v>209</v>
      </c>
      <c r="C41" s="131" t="s">
        <v>221</v>
      </c>
    </row>
    <row r="42" spans="1:3" x14ac:dyDescent="0.2">
      <c r="A42" s="131" t="s">
        <v>2</v>
      </c>
      <c r="B42" s="131" t="s">
        <v>209</v>
      </c>
      <c r="C42" s="131" t="s">
        <v>219</v>
      </c>
    </row>
    <row r="43" spans="1:3" x14ac:dyDescent="0.2">
      <c r="A43" s="131" t="s">
        <v>2</v>
      </c>
      <c r="B43" s="131" t="s">
        <v>359</v>
      </c>
      <c r="C43" s="131" t="s">
        <v>359</v>
      </c>
    </row>
    <row r="44" spans="1:3" x14ac:dyDescent="0.2">
      <c r="A44" s="131" t="s">
        <v>2</v>
      </c>
      <c r="B44" s="131" t="s">
        <v>360</v>
      </c>
      <c r="C44" s="131" t="s">
        <v>361</v>
      </c>
    </row>
    <row r="45" spans="1:3" ht="13.5" thickBot="1" x14ac:dyDescent="0.25">
      <c r="A45" s="132" t="s">
        <v>2</v>
      </c>
      <c r="B45" s="132" t="s">
        <v>360</v>
      </c>
      <c r="C45" s="132" t="s">
        <v>362</v>
      </c>
    </row>
    <row r="46" spans="1:3" ht="13.5" thickBot="1" x14ac:dyDescent="0.25">
      <c r="A46" s="142"/>
      <c r="B46" s="142"/>
      <c r="C46" s="142"/>
    </row>
    <row r="47" spans="1:3" x14ac:dyDescent="0.2">
      <c r="A47" s="130" t="s">
        <v>3</v>
      </c>
      <c r="B47" s="130" t="s">
        <v>229</v>
      </c>
      <c r="C47" s="130" t="s">
        <v>373</v>
      </c>
    </row>
    <row r="48" spans="1:3" x14ac:dyDescent="0.2">
      <c r="A48" s="131" t="s">
        <v>3</v>
      </c>
      <c r="B48" s="131" t="s">
        <v>229</v>
      </c>
      <c r="C48" s="131" t="s">
        <v>230</v>
      </c>
    </row>
    <row r="49" spans="1:3" x14ac:dyDescent="0.2">
      <c r="A49" s="131" t="s">
        <v>3</v>
      </c>
      <c r="B49" s="131" t="s">
        <v>236</v>
      </c>
      <c r="C49" s="131" t="s">
        <v>374</v>
      </c>
    </row>
    <row r="50" spans="1:3" x14ac:dyDescent="0.2">
      <c r="A50" s="131" t="s">
        <v>3</v>
      </c>
      <c r="B50" s="131" t="s">
        <v>244</v>
      </c>
      <c r="C50" s="131" t="s">
        <v>244</v>
      </c>
    </row>
    <row r="51" spans="1:3" x14ac:dyDescent="0.2">
      <c r="A51" s="131" t="s">
        <v>3</v>
      </c>
      <c r="B51" s="131" t="s">
        <v>363</v>
      </c>
      <c r="C51" s="131" t="s">
        <v>363</v>
      </c>
    </row>
    <row r="52" spans="1:3" x14ac:dyDescent="0.2">
      <c r="A52" s="131" t="s">
        <v>3</v>
      </c>
      <c r="B52" s="131" t="s">
        <v>237</v>
      </c>
      <c r="C52" s="131" t="s">
        <v>239</v>
      </c>
    </row>
    <row r="53" spans="1:3" x14ac:dyDescent="0.2">
      <c r="A53" s="131" t="s">
        <v>3</v>
      </c>
      <c r="B53" s="131" t="s">
        <v>237</v>
      </c>
      <c r="C53" s="131" t="s">
        <v>238</v>
      </c>
    </row>
    <row r="54" spans="1:3" x14ac:dyDescent="0.2">
      <c r="A54" s="131" t="s">
        <v>3</v>
      </c>
      <c r="B54" s="131" t="s">
        <v>217</v>
      </c>
      <c r="C54" s="131" t="s">
        <v>218</v>
      </c>
    </row>
    <row r="55" spans="1:3" x14ac:dyDescent="0.2">
      <c r="A55" s="131" t="s">
        <v>3</v>
      </c>
      <c r="B55" s="131" t="s">
        <v>375</v>
      </c>
      <c r="C55" s="131" t="s">
        <v>375</v>
      </c>
    </row>
    <row r="56" spans="1:3" x14ac:dyDescent="0.2">
      <c r="A56" s="131" t="s">
        <v>3</v>
      </c>
      <c r="B56" s="131" t="s">
        <v>245</v>
      </c>
      <c r="C56" s="131" t="s">
        <v>245</v>
      </c>
    </row>
    <row r="57" spans="1:3" x14ac:dyDescent="0.2">
      <c r="A57" s="131" t="s">
        <v>3</v>
      </c>
      <c r="B57" s="131" t="s">
        <v>206</v>
      </c>
      <c r="C57" s="131" t="s">
        <v>206</v>
      </c>
    </row>
    <row r="58" spans="1:3" x14ac:dyDescent="0.2">
      <c r="A58" s="131" t="s">
        <v>3</v>
      </c>
      <c r="B58" s="131" t="s">
        <v>228</v>
      </c>
      <c r="C58" s="131" t="s">
        <v>228</v>
      </c>
    </row>
    <row r="59" spans="1:3" x14ac:dyDescent="0.2">
      <c r="A59" s="131" t="s">
        <v>3</v>
      </c>
      <c r="B59" s="131" t="s">
        <v>227</v>
      </c>
      <c r="C59" s="131" t="s">
        <v>227</v>
      </c>
    </row>
    <row r="60" spans="1:3" x14ac:dyDescent="0.2">
      <c r="A60" s="131" t="s">
        <v>3</v>
      </c>
      <c r="B60" s="131" t="s">
        <v>234</v>
      </c>
      <c r="C60" s="131" t="s">
        <v>234</v>
      </c>
    </row>
    <row r="61" spans="1:3" x14ac:dyDescent="0.2">
      <c r="A61" s="131" t="s">
        <v>3</v>
      </c>
      <c r="B61" s="131" t="s">
        <v>202</v>
      </c>
      <c r="C61" s="131" t="s">
        <v>202</v>
      </c>
    </row>
    <row r="62" spans="1:3" x14ac:dyDescent="0.2">
      <c r="A62" s="131" t="s">
        <v>3</v>
      </c>
      <c r="B62" s="131" t="s">
        <v>358</v>
      </c>
      <c r="C62" s="131" t="s">
        <v>358</v>
      </c>
    </row>
    <row r="63" spans="1:3" x14ac:dyDescent="0.2">
      <c r="A63" s="131" t="s">
        <v>3</v>
      </c>
      <c r="B63" s="131" t="s">
        <v>209</v>
      </c>
      <c r="C63" s="131" t="s">
        <v>242</v>
      </c>
    </row>
    <row r="64" spans="1:3" x14ac:dyDescent="0.2">
      <c r="A64" s="131" t="s">
        <v>3</v>
      </c>
      <c r="B64" s="131" t="s">
        <v>209</v>
      </c>
      <c r="C64" s="131" t="s">
        <v>240</v>
      </c>
    </row>
    <row r="65" spans="1:3" x14ac:dyDescent="0.2">
      <c r="A65" s="131" t="s">
        <v>3</v>
      </c>
      <c r="B65" s="131" t="s">
        <v>209</v>
      </c>
      <c r="C65" s="131" t="s">
        <v>241</v>
      </c>
    </row>
    <row r="66" spans="1:3" x14ac:dyDescent="0.2">
      <c r="A66" s="131" t="s">
        <v>3</v>
      </c>
      <c r="B66" s="131" t="s">
        <v>359</v>
      </c>
      <c r="C66" s="131" t="s">
        <v>359</v>
      </c>
    </row>
    <row r="67" spans="1:3" x14ac:dyDescent="0.2">
      <c r="A67" s="131" t="s">
        <v>3</v>
      </c>
      <c r="B67" s="131" t="s">
        <v>235</v>
      </c>
      <c r="C67" s="131" t="s">
        <v>235</v>
      </c>
    </row>
    <row r="68" spans="1:3" x14ac:dyDescent="0.2">
      <c r="A68" s="131" t="s">
        <v>3</v>
      </c>
      <c r="B68" s="131" t="s">
        <v>360</v>
      </c>
      <c r="C68" s="131" t="s">
        <v>361</v>
      </c>
    </row>
    <row r="69" spans="1:3" x14ac:dyDescent="0.2">
      <c r="A69" s="131" t="s">
        <v>3</v>
      </c>
      <c r="B69" s="131" t="s">
        <v>360</v>
      </c>
      <c r="C69" s="131" t="s">
        <v>362</v>
      </c>
    </row>
    <row r="70" spans="1:3" x14ac:dyDescent="0.2">
      <c r="A70" s="131" t="s">
        <v>3</v>
      </c>
      <c r="B70" s="131" t="s">
        <v>243</v>
      </c>
      <c r="C70" s="131" t="s">
        <v>243</v>
      </c>
    </row>
    <row r="71" spans="1:3" ht="13.5" thickBot="1" x14ac:dyDescent="0.25">
      <c r="A71" s="132" t="s">
        <v>3</v>
      </c>
      <c r="B71" s="132" t="s">
        <v>232</v>
      </c>
      <c r="C71" s="132" t="s">
        <v>233</v>
      </c>
    </row>
    <row r="72" spans="1:3" ht="13.5" thickBot="1" x14ac:dyDescent="0.25">
      <c r="A72" s="142"/>
      <c r="B72" s="142"/>
      <c r="C72" s="142"/>
    </row>
    <row r="73" spans="1:3" x14ac:dyDescent="0.2">
      <c r="A73" s="130" t="s">
        <v>4</v>
      </c>
      <c r="B73" s="130" t="s">
        <v>376</v>
      </c>
      <c r="C73" s="130" t="s">
        <v>377</v>
      </c>
    </row>
    <row r="74" spans="1:3" ht="13.5" customHeight="1" x14ac:dyDescent="0.2">
      <c r="A74" s="131" t="s">
        <v>4</v>
      </c>
      <c r="B74" s="131" t="s">
        <v>378</v>
      </c>
      <c r="C74" s="131" t="s">
        <v>248</v>
      </c>
    </row>
    <row r="75" spans="1:3" ht="14.25" customHeight="1" x14ac:dyDescent="0.2">
      <c r="A75" s="131" t="s">
        <v>4</v>
      </c>
      <c r="B75" s="131" t="s">
        <v>376</v>
      </c>
      <c r="C75" s="131" t="s">
        <v>379</v>
      </c>
    </row>
    <row r="76" spans="1:3" x14ac:dyDescent="0.2">
      <c r="A76" s="131" t="s">
        <v>4</v>
      </c>
      <c r="B76" s="131" t="s">
        <v>376</v>
      </c>
      <c r="C76" s="131" t="s">
        <v>231</v>
      </c>
    </row>
    <row r="77" spans="1:3" x14ac:dyDescent="0.2">
      <c r="A77" s="131" t="s">
        <v>4</v>
      </c>
      <c r="B77" s="131" t="s">
        <v>378</v>
      </c>
      <c r="C77" s="131" t="s">
        <v>380</v>
      </c>
    </row>
    <row r="78" spans="1:3" x14ac:dyDescent="0.2">
      <c r="A78" s="131" t="s">
        <v>4</v>
      </c>
      <c r="B78" s="131" t="s">
        <v>378</v>
      </c>
      <c r="C78" s="131" t="s">
        <v>249</v>
      </c>
    </row>
    <row r="79" spans="1:3" x14ac:dyDescent="0.2">
      <c r="A79" s="131" t="s">
        <v>4</v>
      </c>
      <c r="B79" s="131" t="s">
        <v>236</v>
      </c>
      <c r="C79" s="131" t="s">
        <v>381</v>
      </c>
    </row>
    <row r="80" spans="1:3" x14ac:dyDescent="0.2">
      <c r="A80" s="131" t="s">
        <v>4</v>
      </c>
      <c r="B80" s="131" t="s">
        <v>236</v>
      </c>
      <c r="C80" s="131" t="s">
        <v>255</v>
      </c>
    </row>
    <row r="81" spans="1:3" x14ac:dyDescent="0.2">
      <c r="A81" s="131" t="s">
        <v>4</v>
      </c>
      <c r="B81" s="131" t="s">
        <v>253</v>
      </c>
      <c r="C81" s="131" t="s">
        <v>253</v>
      </c>
    </row>
    <row r="82" spans="1:3" x14ac:dyDescent="0.2">
      <c r="A82" s="131" t="s">
        <v>4</v>
      </c>
      <c r="B82" s="131" t="s">
        <v>363</v>
      </c>
      <c r="C82" s="131" t="s">
        <v>363</v>
      </c>
    </row>
    <row r="83" spans="1:3" x14ac:dyDescent="0.2">
      <c r="A83" s="131" t="s">
        <v>4</v>
      </c>
      <c r="B83" s="131" t="s">
        <v>237</v>
      </c>
      <c r="C83" s="131" t="s">
        <v>382</v>
      </c>
    </row>
    <row r="84" spans="1:3" x14ac:dyDescent="0.2">
      <c r="A84" s="131" t="s">
        <v>4</v>
      </c>
      <c r="B84" s="131" t="s">
        <v>237</v>
      </c>
      <c r="C84" s="131" t="s">
        <v>238</v>
      </c>
    </row>
    <row r="85" spans="1:3" x14ac:dyDescent="0.2">
      <c r="A85" s="131" t="s">
        <v>4</v>
      </c>
      <c r="B85" s="131" t="s">
        <v>237</v>
      </c>
      <c r="C85" s="131" t="s">
        <v>256</v>
      </c>
    </row>
    <row r="86" spans="1:3" x14ac:dyDescent="0.2">
      <c r="A86" s="131" t="s">
        <v>4</v>
      </c>
      <c r="B86" s="131" t="s">
        <v>258</v>
      </c>
      <c r="C86" s="131" t="s">
        <v>258</v>
      </c>
    </row>
    <row r="87" spans="1:3" x14ac:dyDescent="0.2">
      <c r="A87" s="131" t="s">
        <v>4</v>
      </c>
      <c r="B87" s="131" t="s">
        <v>252</v>
      </c>
      <c r="C87" s="131" t="s">
        <v>252</v>
      </c>
    </row>
    <row r="88" spans="1:3" x14ac:dyDescent="0.2">
      <c r="A88" s="131" t="s">
        <v>4</v>
      </c>
      <c r="B88" s="131" t="s">
        <v>217</v>
      </c>
      <c r="C88" s="131" t="s">
        <v>218</v>
      </c>
    </row>
    <row r="89" spans="1:3" x14ac:dyDescent="0.2">
      <c r="A89" s="131" t="s">
        <v>4</v>
      </c>
      <c r="B89" s="131" t="s">
        <v>254</v>
      </c>
      <c r="C89" s="131" t="s">
        <v>254</v>
      </c>
    </row>
    <row r="90" spans="1:3" x14ac:dyDescent="0.2">
      <c r="A90" s="131" t="s">
        <v>4</v>
      </c>
      <c r="B90" s="131" t="s">
        <v>231</v>
      </c>
      <c r="C90" s="131" t="s">
        <v>231</v>
      </c>
    </row>
    <row r="91" spans="1:3" x14ac:dyDescent="0.2">
      <c r="A91" s="131" t="s">
        <v>4</v>
      </c>
      <c r="B91" s="131" t="s">
        <v>246</v>
      </c>
      <c r="C91" s="131" t="s">
        <v>247</v>
      </c>
    </row>
    <row r="92" spans="1:3" x14ac:dyDescent="0.2">
      <c r="A92" s="131" t="s">
        <v>4</v>
      </c>
      <c r="B92" s="131" t="s">
        <v>202</v>
      </c>
      <c r="C92" s="131" t="s">
        <v>250</v>
      </c>
    </row>
    <row r="93" spans="1:3" x14ac:dyDescent="0.2">
      <c r="A93" s="131" t="s">
        <v>4</v>
      </c>
      <c r="B93" s="131" t="s">
        <v>358</v>
      </c>
      <c r="C93" s="131" t="s">
        <v>358</v>
      </c>
    </row>
    <row r="94" spans="1:3" x14ac:dyDescent="0.2">
      <c r="A94" s="131" t="s">
        <v>4</v>
      </c>
      <c r="B94" s="131" t="s">
        <v>209</v>
      </c>
      <c r="C94" s="131" t="s">
        <v>242</v>
      </c>
    </row>
    <row r="95" spans="1:3" x14ac:dyDescent="0.2">
      <c r="A95" s="131" t="s">
        <v>4</v>
      </c>
      <c r="B95" s="131" t="s">
        <v>209</v>
      </c>
      <c r="C95" s="131" t="s">
        <v>257</v>
      </c>
    </row>
    <row r="96" spans="1:3" x14ac:dyDescent="0.2">
      <c r="A96" s="131" t="s">
        <v>4</v>
      </c>
      <c r="B96" s="131" t="s">
        <v>359</v>
      </c>
      <c r="C96" s="131" t="s">
        <v>359</v>
      </c>
    </row>
    <row r="97" spans="1:3" x14ac:dyDescent="0.2">
      <c r="A97" s="131" t="s">
        <v>4</v>
      </c>
      <c r="B97" s="131" t="s">
        <v>251</v>
      </c>
      <c r="C97" s="131" t="s">
        <v>251</v>
      </c>
    </row>
    <row r="98" spans="1:3" x14ac:dyDescent="0.2">
      <c r="A98" s="131" t="s">
        <v>4</v>
      </c>
      <c r="B98" s="131" t="s">
        <v>235</v>
      </c>
      <c r="C98" s="131" t="s">
        <v>235</v>
      </c>
    </row>
    <row r="99" spans="1:3" x14ac:dyDescent="0.2">
      <c r="A99" s="131" t="s">
        <v>4</v>
      </c>
      <c r="B99" s="131" t="s">
        <v>360</v>
      </c>
      <c r="C99" s="131" t="s">
        <v>362</v>
      </c>
    </row>
    <row r="100" spans="1:3" x14ac:dyDescent="0.2">
      <c r="A100" s="131" t="s">
        <v>4</v>
      </c>
      <c r="B100" s="131" t="s">
        <v>243</v>
      </c>
      <c r="C100" s="131" t="s">
        <v>243</v>
      </c>
    </row>
    <row r="101" spans="1:3" ht="13.5" thickBot="1" x14ac:dyDescent="0.25">
      <c r="A101" s="132" t="s">
        <v>4</v>
      </c>
      <c r="B101" s="132" t="s">
        <v>232</v>
      </c>
      <c r="C101" s="132" t="s">
        <v>233</v>
      </c>
    </row>
    <row r="102" spans="1:3" ht="13.5" thickBot="1" x14ac:dyDescent="0.25">
      <c r="A102" s="133"/>
      <c r="B102" s="133"/>
      <c r="C102" s="133"/>
    </row>
    <row r="103" spans="1:3" x14ac:dyDescent="0.2">
      <c r="A103" s="130" t="s">
        <v>5</v>
      </c>
      <c r="B103" s="130" t="s">
        <v>383</v>
      </c>
      <c r="C103" s="130" t="s">
        <v>384</v>
      </c>
    </row>
    <row r="104" spans="1:3" x14ac:dyDescent="0.2">
      <c r="A104" s="131" t="s">
        <v>5</v>
      </c>
      <c r="B104" s="131" t="s">
        <v>383</v>
      </c>
      <c r="C104" s="131" t="s">
        <v>247</v>
      </c>
    </row>
    <row r="105" spans="1:3" x14ac:dyDescent="0.2">
      <c r="A105" s="131" t="s">
        <v>5</v>
      </c>
      <c r="B105" s="131" t="s">
        <v>225</v>
      </c>
      <c r="C105" s="131" t="s">
        <v>226</v>
      </c>
    </row>
    <row r="106" spans="1:3" x14ac:dyDescent="0.2">
      <c r="A106" s="131" t="s">
        <v>5</v>
      </c>
      <c r="B106" s="131" t="s">
        <v>259</v>
      </c>
      <c r="C106" s="131" t="s">
        <v>260</v>
      </c>
    </row>
    <row r="107" spans="1:3" x14ac:dyDescent="0.2">
      <c r="A107" s="131" t="s">
        <v>5</v>
      </c>
      <c r="B107" s="131" t="s">
        <v>262</v>
      </c>
      <c r="C107" s="131" t="s">
        <v>263</v>
      </c>
    </row>
    <row r="108" spans="1:3" x14ac:dyDescent="0.2">
      <c r="A108" s="131" t="s">
        <v>5</v>
      </c>
      <c r="B108" s="131" t="s">
        <v>385</v>
      </c>
      <c r="C108" s="131" t="s">
        <v>385</v>
      </c>
    </row>
    <row r="109" spans="1:3" x14ac:dyDescent="0.2">
      <c r="A109" s="131" t="s">
        <v>5</v>
      </c>
      <c r="B109" s="131" t="s">
        <v>206</v>
      </c>
      <c r="C109" s="131" t="s">
        <v>261</v>
      </c>
    </row>
    <row r="110" spans="1:3" x14ac:dyDescent="0.2">
      <c r="A110" s="131" t="s">
        <v>5</v>
      </c>
      <c r="B110" s="131" t="s">
        <v>206</v>
      </c>
      <c r="C110" s="131" t="s">
        <v>206</v>
      </c>
    </row>
    <row r="111" spans="1:3" x14ac:dyDescent="0.2">
      <c r="A111" s="131" t="s">
        <v>5</v>
      </c>
      <c r="B111" s="131" t="s">
        <v>264</v>
      </c>
      <c r="C111" s="131" t="s">
        <v>265</v>
      </c>
    </row>
    <row r="112" spans="1:3" x14ac:dyDescent="0.2">
      <c r="A112" s="131" t="s">
        <v>5</v>
      </c>
      <c r="B112" s="131" t="s">
        <v>202</v>
      </c>
      <c r="C112" s="131" t="s">
        <v>202</v>
      </c>
    </row>
    <row r="113" spans="1:3" x14ac:dyDescent="0.2">
      <c r="A113" s="131" t="s">
        <v>5</v>
      </c>
      <c r="B113" s="131" t="s">
        <v>358</v>
      </c>
      <c r="C113" s="131" t="s">
        <v>358</v>
      </c>
    </row>
    <row r="114" spans="1:3" x14ac:dyDescent="0.2">
      <c r="A114" s="131" t="s">
        <v>5</v>
      </c>
      <c r="B114" s="131" t="s">
        <v>215</v>
      </c>
      <c r="C114" s="131" t="s">
        <v>215</v>
      </c>
    </row>
    <row r="115" spans="1:3" x14ac:dyDescent="0.2">
      <c r="A115" s="131" t="s">
        <v>5</v>
      </c>
      <c r="B115" s="131" t="s">
        <v>386</v>
      </c>
      <c r="C115" s="131" t="s">
        <v>387</v>
      </c>
    </row>
    <row r="116" spans="1:3" x14ac:dyDescent="0.2">
      <c r="A116" s="131" t="s">
        <v>5</v>
      </c>
      <c r="B116" s="131" t="s">
        <v>209</v>
      </c>
      <c r="C116" s="131" t="s">
        <v>388</v>
      </c>
    </row>
    <row r="117" spans="1:3" x14ac:dyDescent="0.2">
      <c r="A117" s="131" t="s">
        <v>5</v>
      </c>
      <c r="B117" s="131" t="s">
        <v>386</v>
      </c>
      <c r="C117" s="131" t="s">
        <v>389</v>
      </c>
    </row>
    <row r="118" spans="1:3" x14ac:dyDescent="0.2">
      <c r="A118" s="131" t="s">
        <v>5</v>
      </c>
      <c r="B118" s="131" t="s">
        <v>209</v>
      </c>
      <c r="C118" s="131" t="s">
        <v>390</v>
      </c>
    </row>
    <row r="119" spans="1:3" x14ac:dyDescent="0.2">
      <c r="A119" s="131" t="s">
        <v>5</v>
      </c>
      <c r="B119" s="131" t="s">
        <v>209</v>
      </c>
      <c r="C119" s="131" t="s">
        <v>391</v>
      </c>
    </row>
    <row r="120" spans="1:3" x14ac:dyDescent="0.2">
      <c r="A120" s="131" t="s">
        <v>5</v>
      </c>
      <c r="B120" s="131" t="s">
        <v>359</v>
      </c>
      <c r="C120" s="131" t="s">
        <v>359</v>
      </c>
    </row>
    <row r="121" spans="1:3" x14ac:dyDescent="0.2">
      <c r="A121" s="131" t="s">
        <v>5</v>
      </c>
      <c r="B121" s="131" t="s">
        <v>392</v>
      </c>
      <c r="C121" s="131" t="s">
        <v>393</v>
      </c>
    </row>
    <row r="122" spans="1:3" ht="13.5" thickBot="1" x14ac:dyDescent="0.25">
      <c r="A122" s="132" t="s">
        <v>5</v>
      </c>
      <c r="B122" s="132" t="s">
        <v>392</v>
      </c>
      <c r="C122" s="132" t="s">
        <v>394</v>
      </c>
    </row>
    <row r="123" spans="1:3" ht="13.5" thickBot="1" x14ac:dyDescent="0.25">
      <c r="A123" s="133"/>
      <c r="B123" s="133"/>
      <c r="C123" s="133"/>
    </row>
    <row r="124" spans="1:3" x14ac:dyDescent="0.2">
      <c r="A124" s="130" t="s">
        <v>6</v>
      </c>
      <c r="B124" s="130" t="s">
        <v>210</v>
      </c>
      <c r="C124" s="130" t="s">
        <v>210</v>
      </c>
    </row>
    <row r="125" spans="1:3" x14ac:dyDescent="0.2">
      <c r="A125" s="131" t="s">
        <v>6</v>
      </c>
      <c r="B125" s="131" t="s">
        <v>269</v>
      </c>
      <c r="C125" s="131" t="s">
        <v>270</v>
      </c>
    </row>
    <row r="126" spans="1:3" x14ac:dyDescent="0.2">
      <c r="A126" s="131" t="s">
        <v>6</v>
      </c>
      <c r="B126" s="131" t="s">
        <v>269</v>
      </c>
      <c r="C126" s="131" t="s">
        <v>395</v>
      </c>
    </row>
    <row r="127" spans="1:3" x14ac:dyDescent="0.2">
      <c r="A127" s="131" t="s">
        <v>6</v>
      </c>
      <c r="B127" s="131" t="s">
        <v>268</v>
      </c>
      <c r="C127" s="131" t="s">
        <v>268</v>
      </c>
    </row>
    <row r="128" spans="1:3" x14ac:dyDescent="0.2">
      <c r="A128" s="131" t="s">
        <v>6</v>
      </c>
      <c r="B128" s="131" t="s">
        <v>262</v>
      </c>
      <c r="C128" s="131" t="s">
        <v>263</v>
      </c>
    </row>
    <row r="129" spans="1:3" x14ac:dyDescent="0.2">
      <c r="A129" s="131" t="s">
        <v>6</v>
      </c>
      <c r="B129" s="131" t="s">
        <v>206</v>
      </c>
      <c r="C129" s="131" t="s">
        <v>206</v>
      </c>
    </row>
    <row r="130" spans="1:3" x14ac:dyDescent="0.2">
      <c r="A130" s="131" t="s">
        <v>6</v>
      </c>
      <c r="B130" s="131" t="s">
        <v>202</v>
      </c>
      <c r="C130" s="131" t="s">
        <v>266</v>
      </c>
    </row>
    <row r="131" spans="1:3" x14ac:dyDescent="0.2">
      <c r="A131" s="131" t="s">
        <v>6</v>
      </c>
      <c r="B131" s="131" t="s">
        <v>202</v>
      </c>
      <c r="C131" s="131" t="s">
        <v>396</v>
      </c>
    </row>
    <row r="132" spans="1:3" x14ac:dyDescent="0.2">
      <c r="A132" s="131" t="s">
        <v>6</v>
      </c>
      <c r="B132" s="131" t="s">
        <v>358</v>
      </c>
      <c r="C132" s="131" t="s">
        <v>358</v>
      </c>
    </row>
    <row r="133" spans="1:3" x14ac:dyDescent="0.2">
      <c r="A133" s="131" t="s">
        <v>6</v>
      </c>
      <c r="B133" s="131" t="s">
        <v>359</v>
      </c>
      <c r="C133" s="131" t="s">
        <v>359</v>
      </c>
    </row>
    <row r="134" spans="1:3" x14ac:dyDescent="0.2">
      <c r="A134" s="131" t="s">
        <v>6</v>
      </c>
      <c r="B134" s="131" t="s">
        <v>392</v>
      </c>
      <c r="C134" s="131" t="s">
        <v>393</v>
      </c>
    </row>
    <row r="135" spans="1:3" x14ac:dyDescent="0.2">
      <c r="A135" s="131" t="s">
        <v>6</v>
      </c>
      <c r="B135" s="131" t="s">
        <v>392</v>
      </c>
      <c r="C135" s="131" t="s">
        <v>394</v>
      </c>
    </row>
    <row r="136" spans="1:3" ht="13.5" thickBot="1" x14ac:dyDescent="0.25">
      <c r="A136" s="132" t="s">
        <v>6</v>
      </c>
      <c r="B136" s="132" t="s">
        <v>267</v>
      </c>
      <c r="C136" s="132" t="s">
        <v>267</v>
      </c>
    </row>
    <row r="137" spans="1:3" ht="13.5" thickBot="1" x14ac:dyDescent="0.25">
      <c r="A137" s="133"/>
      <c r="B137" s="133"/>
      <c r="C137" s="133"/>
    </row>
    <row r="138" spans="1:3" x14ac:dyDescent="0.2">
      <c r="A138" s="130" t="s">
        <v>7</v>
      </c>
      <c r="B138" s="130" t="s">
        <v>210</v>
      </c>
      <c r="C138" s="130" t="s">
        <v>210</v>
      </c>
    </row>
    <row r="139" spans="1:3" x14ac:dyDescent="0.2">
      <c r="A139" s="131" t="s">
        <v>7</v>
      </c>
      <c r="B139" s="131" t="s">
        <v>244</v>
      </c>
      <c r="C139" s="131" t="s">
        <v>244</v>
      </c>
    </row>
    <row r="140" spans="1:3" x14ac:dyDescent="0.2">
      <c r="A140" s="131" t="s">
        <v>7</v>
      </c>
      <c r="B140" s="131" t="s">
        <v>397</v>
      </c>
      <c r="C140" s="131" t="s">
        <v>397</v>
      </c>
    </row>
    <row r="141" spans="1:3" x14ac:dyDescent="0.2">
      <c r="A141" s="131" t="s">
        <v>7</v>
      </c>
      <c r="B141" s="131" t="s">
        <v>398</v>
      </c>
      <c r="C141" s="131" t="s">
        <v>399</v>
      </c>
    </row>
    <row r="142" spans="1:3" x14ac:dyDescent="0.2">
      <c r="A142" s="131" t="s">
        <v>7</v>
      </c>
      <c r="B142" s="131" t="s">
        <v>398</v>
      </c>
      <c r="C142" s="131" t="s">
        <v>400</v>
      </c>
    </row>
    <row r="143" spans="1:3" x14ac:dyDescent="0.2">
      <c r="A143" s="131" t="s">
        <v>7</v>
      </c>
      <c r="B143" s="131" t="s">
        <v>237</v>
      </c>
      <c r="C143" s="131" t="s">
        <v>401</v>
      </c>
    </row>
    <row r="144" spans="1:3" x14ac:dyDescent="0.2">
      <c r="A144" s="131" t="s">
        <v>7</v>
      </c>
      <c r="B144" s="131" t="s">
        <v>237</v>
      </c>
      <c r="C144" s="131" t="s">
        <v>402</v>
      </c>
    </row>
    <row r="145" spans="1:3" ht="14.25" customHeight="1" x14ac:dyDescent="0.2">
      <c r="A145" s="131" t="s">
        <v>7</v>
      </c>
      <c r="B145" s="131" t="s">
        <v>403</v>
      </c>
      <c r="C145" s="131" t="s">
        <v>404</v>
      </c>
    </row>
    <row r="146" spans="1:3" x14ac:dyDescent="0.2">
      <c r="A146" s="131" t="s">
        <v>7</v>
      </c>
      <c r="B146" s="131" t="s">
        <v>375</v>
      </c>
      <c r="C146" s="131" t="s">
        <v>375</v>
      </c>
    </row>
    <row r="147" spans="1:3" x14ac:dyDescent="0.2">
      <c r="A147" s="131" t="s">
        <v>7</v>
      </c>
      <c r="B147" s="131" t="s">
        <v>245</v>
      </c>
      <c r="C147" s="131" t="s">
        <v>245</v>
      </c>
    </row>
    <row r="148" spans="1:3" x14ac:dyDescent="0.2">
      <c r="A148" s="131" t="s">
        <v>7</v>
      </c>
      <c r="B148" s="131" t="s">
        <v>245</v>
      </c>
      <c r="C148" s="131" t="s">
        <v>405</v>
      </c>
    </row>
    <row r="149" spans="1:3" x14ac:dyDescent="0.2">
      <c r="A149" s="131" t="s">
        <v>7</v>
      </c>
      <c r="B149" s="131" t="s">
        <v>206</v>
      </c>
      <c r="C149" s="131" t="s">
        <v>206</v>
      </c>
    </row>
    <row r="150" spans="1:3" x14ac:dyDescent="0.2">
      <c r="A150" s="131" t="s">
        <v>7</v>
      </c>
      <c r="B150" s="131" t="s">
        <v>228</v>
      </c>
      <c r="C150" s="131" t="s">
        <v>228</v>
      </c>
    </row>
    <row r="151" spans="1:3" x14ac:dyDescent="0.2">
      <c r="A151" s="131" t="s">
        <v>7</v>
      </c>
      <c r="B151" s="131" t="s">
        <v>234</v>
      </c>
      <c r="C151" s="131" t="s">
        <v>234</v>
      </c>
    </row>
    <row r="152" spans="1:3" x14ac:dyDescent="0.2">
      <c r="A152" s="131" t="s">
        <v>7</v>
      </c>
      <c r="B152" s="131" t="s">
        <v>358</v>
      </c>
      <c r="C152" s="131" t="s">
        <v>358</v>
      </c>
    </row>
    <row r="153" spans="1:3" x14ac:dyDescent="0.2">
      <c r="A153" s="131" t="s">
        <v>7</v>
      </c>
      <c r="B153" s="131" t="s">
        <v>359</v>
      </c>
      <c r="C153" s="131" t="s">
        <v>359</v>
      </c>
    </row>
    <row r="154" spans="1:3" x14ac:dyDescent="0.2">
      <c r="A154" s="131" t="s">
        <v>7</v>
      </c>
      <c r="B154" s="131" t="s">
        <v>360</v>
      </c>
      <c r="C154" s="131" t="s">
        <v>361</v>
      </c>
    </row>
    <row r="155" spans="1:3" x14ac:dyDescent="0.2">
      <c r="A155" s="131" t="s">
        <v>7</v>
      </c>
      <c r="B155" s="131" t="s">
        <v>360</v>
      </c>
      <c r="C155" s="131" t="s">
        <v>362</v>
      </c>
    </row>
    <row r="156" spans="1:3" ht="13.5" thickBot="1" x14ac:dyDescent="0.25">
      <c r="A156" s="132" t="s">
        <v>7</v>
      </c>
      <c r="B156" s="132" t="s">
        <v>267</v>
      </c>
      <c r="C156" s="132" t="s">
        <v>267</v>
      </c>
    </row>
    <row r="157" spans="1:3" ht="13.5" thickBot="1" x14ac:dyDescent="0.25">
      <c r="A157" s="133"/>
      <c r="B157" s="133"/>
      <c r="C157" s="133"/>
    </row>
    <row r="158" spans="1:3" x14ac:dyDescent="0.2">
      <c r="A158" s="130" t="s">
        <v>271</v>
      </c>
      <c r="B158" s="130" t="s">
        <v>210</v>
      </c>
      <c r="C158" s="130" t="s">
        <v>210</v>
      </c>
    </row>
    <row r="159" spans="1:3" x14ac:dyDescent="0.2">
      <c r="A159" s="131" t="s">
        <v>271</v>
      </c>
      <c r="B159" s="131" t="s">
        <v>200</v>
      </c>
      <c r="C159" s="131" t="s">
        <v>200</v>
      </c>
    </row>
    <row r="160" spans="1:3" x14ac:dyDescent="0.2">
      <c r="A160" s="131" t="s">
        <v>271</v>
      </c>
      <c r="B160" s="131" t="s">
        <v>200</v>
      </c>
      <c r="C160" s="131" t="s">
        <v>406</v>
      </c>
    </row>
    <row r="161" spans="1:3" x14ac:dyDescent="0.2">
      <c r="A161" s="131" t="s">
        <v>271</v>
      </c>
      <c r="B161" s="131" t="s">
        <v>200</v>
      </c>
      <c r="C161" s="131" t="s">
        <v>407</v>
      </c>
    </row>
    <row r="162" spans="1:3" x14ac:dyDescent="0.2">
      <c r="A162" s="131" t="s">
        <v>271</v>
      </c>
      <c r="B162" s="131" t="s">
        <v>206</v>
      </c>
      <c r="C162" s="131" t="s">
        <v>274</v>
      </c>
    </row>
    <row r="163" spans="1:3" x14ac:dyDescent="0.2">
      <c r="A163" s="131" t="s">
        <v>271</v>
      </c>
      <c r="B163" s="131" t="s">
        <v>206</v>
      </c>
      <c r="C163" s="131" t="s">
        <v>272</v>
      </c>
    </row>
    <row r="164" spans="1:3" x14ac:dyDescent="0.2">
      <c r="A164" s="131" t="s">
        <v>271</v>
      </c>
      <c r="B164" s="131" t="s">
        <v>206</v>
      </c>
      <c r="C164" s="131" t="s">
        <v>355</v>
      </c>
    </row>
    <row r="165" spans="1:3" x14ac:dyDescent="0.2">
      <c r="A165" s="131" t="s">
        <v>271</v>
      </c>
      <c r="B165" s="131" t="s">
        <v>206</v>
      </c>
      <c r="C165" s="131" t="s">
        <v>273</v>
      </c>
    </row>
    <row r="166" spans="1:3" x14ac:dyDescent="0.2">
      <c r="A166" s="131" t="s">
        <v>271</v>
      </c>
      <c r="B166" s="131" t="s">
        <v>206</v>
      </c>
      <c r="C166" s="131" t="s">
        <v>275</v>
      </c>
    </row>
    <row r="167" spans="1:3" x14ac:dyDescent="0.2">
      <c r="A167" s="131" t="s">
        <v>271</v>
      </c>
      <c r="B167" s="131" t="s">
        <v>206</v>
      </c>
      <c r="C167" s="131" t="s">
        <v>276</v>
      </c>
    </row>
    <row r="168" spans="1:3" x14ac:dyDescent="0.2">
      <c r="A168" s="131" t="s">
        <v>271</v>
      </c>
      <c r="B168" s="131" t="s">
        <v>206</v>
      </c>
      <c r="C168" s="131" t="s">
        <v>277</v>
      </c>
    </row>
    <row r="169" spans="1:3" x14ac:dyDescent="0.2">
      <c r="A169" s="131" t="s">
        <v>271</v>
      </c>
      <c r="B169" s="131" t="s">
        <v>201</v>
      </c>
      <c r="C169" s="131" t="s">
        <v>201</v>
      </c>
    </row>
    <row r="170" spans="1:3" x14ac:dyDescent="0.2">
      <c r="A170" s="131" t="s">
        <v>271</v>
      </c>
      <c r="B170" s="131" t="s">
        <v>202</v>
      </c>
      <c r="C170" s="131" t="s">
        <v>202</v>
      </c>
    </row>
    <row r="171" spans="1:3" x14ac:dyDescent="0.2">
      <c r="A171" s="131" t="s">
        <v>271</v>
      </c>
      <c r="B171" s="131" t="s">
        <v>202</v>
      </c>
      <c r="C171" s="131" t="s">
        <v>203</v>
      </c>
    </row>
    <row r="172" spans="1:3" x14ac:dyDescent="0.2">
      <c r="A172" s="131" t="s">
        <v>271</v>
      </c>
      <c r="B172" s="131" t="s">
        <v>358</v>
      </c>
      <c r="C172" s="131" t="s">
        <v>358</v>
      </c>
    </row>
    <row r="173" spans="1:3" x14ac:dyDescent="0.2">
      <c r="A173" s="131" t="s">
        <v>271</v>
      </c>
      <c r="B173" s="131" t="s">
        <v>211</v>
      </c>
      <c r="C173" s="131" t="s">
        <v>212</v>
      </c>
    </row>
    <row r="174" spans="1:3" x14ac:dyDescent="0.2">
      <c r="A174" s="131" t="s">
        <v>271</v>
      </c>
      <c r="B174" s="131" t="s">
        <v>209</v>
      </c>
      <c r="C174" s="131" t="s">
        <v>390</v>
      </c>
    </row>
    <row r="175" spans="1:3" x14ac:dyDescent="0.2">
      <c r="A175" s="131" t="s">
        <v>271</v>
      </c>
      <c r="B175" s="131" t="s">
        <v>209</v>
      </c>
      <c r="C175" s="131" t="s">
        <v>408</v>
      </c>
    </row>
    <row r="176" spans="1:3" x14ac:dyDescent="0.2">
      <c r="A176" s="131" t="s">
        <v>271</v>
      </c>
      <c r="B176" s="131" t="s">
        <v>209</v>
      </c>
      <c r="C176" s="131" t="s">
        <v>409</v>
      </c>
    </row>
    <row r="177" spans="1:3" x14ac:dyDescent="0.2">
      <c r="A177" s="131" t="s">
        <v>271</v>
      </c>
      <c r="B177" s="131" t="s">
        <v>209</v>
      </c>
      <c r="C177" s="131" t="s">
        <v>410</v>
      </c>
    </row>
    <row r="178" spans="1:3" x14ac:dyDescent="0.2">
      <c r="A178" s="131" t="s">
        <v>271</v>
      </c>
      <c r="B178" s="131" t="s">
        <v>209</v>
      </c>
      <c r="C178" s="131" t="s">
        <v>411</v>
      </c>
    </row>
    <row r="179" spans="1:3" x14ac:dyDescent="0.2">
      <c r="A179" s="131" t="s">
        <v>271</v>
      </c>
      <c r="B179" s="131" t="s">
        <v>209</v>
      </c>
      <c r="C179" s="131" t="s">
        <v>412</v>
      </c>
    </row>
    <row r="180" spans="1:3" x14ac:dyDescent="0.2">
      <c r="A180" s="131" t="s">
        <v>271</v>
      </c>
      <c r="B180" s="131" t="s">
        <v>359</v>
      </c>
      <c r="C180" s="131" t="s">
        <v>359</v>
      </c>
    </row>
    <row r="181" spans="1:3" x14ac:dyDescent="0.2">
      <c r="A181" s="131" t="s">
        <v>271</v>
      </c>
      <c r="B181" s="131" t="s">
        <v>360</v>
      </c>
      <c r="C181" s="131" t="s">
        <v>361</v>
      </c>
    </row>
    <row r="182" spans="1:3" ht="13.5" thickBot="1" x14ac:dyDescent="0.25">
      <c r="A182" s="132" t="s">
        <v>271</v>
      </c>
      <c r="B182" s="132" t="s">
        <v>360</v>
      </c>
      <c r="C182" s="132" t="s">
        <v>362</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6" customWidth="1"/>
    <col min="2" max="2" width="45.85546875" style="57" customWidth="1"/>
    <col min="3" max="8" width="25.7109375" style="57" customWidth="1"/>
    <col min="9" max="9" width="25.7109375" style="117" customWidth="1"/>
    <col min="10" max="16384" width="9.140625" style="117"/>
  </cols>
  <sheetData>
    <row r="2" spans="1:8" x14ac:dyDescent="0.25">
      <c r="A2" s="115" t="s">
        <v>191</v>
      </c>
      <c r="B2" s="116"/>
      <c r="C2" s="116"/>
      <c r="D2" s="116"/>
      <c r="E2" s="116"/>
      <c r="F2" s="116"/>
      <c r="G2" s="116"/>
      <c r="H2" s="116"/>
    </row>
    <row r="3" spans="1:8" x14ac:dyDescent="0.25">
      <c r="A3" s="118"/>
      <c r="B3" s="117"/>
      <c r="C3" s="117"/>
      <c r="D3" s="117"/>
      <c r="E3" s="117"/>
      <c r="F3" s="117"/>
      <c r="G3" s="117"/>
      <c r="H3" s="117"/>
    </row>
    <row r="4" spans="1:8" x14ac:dyDescent="0.25">
      <c r="A4" s="119" t="s">
        <v>189</v>
      </c>
      <c r="B4" s="57" t="s">
        <v>192</v>
      </c>
    </row>
    <row r="5" spans="1:8" x14ac:dyDescent="0.25">
      <c r="A5" s="119"/>
    </row>
    <row r="6" spans="1:8" x14ac:dyDescent="0.25">
      <c r="A6" s="119" t="s">
        <v>193</v>
      </c>
      <c r="B6" s="57" t="s">
        <v>194</v>
      </c>
    </row>
    <row r="8" spans="1:8" x14ac:dyDescent="0.25">
      <c r="A8" s="58" t="s">
        <v>347</v>
      </c>
      <c r="B8" s="154" t="s">
        <v>348</v>
      </c>
      <c r="C8" s="154"/>
      <c r="D8" s="154"/>
      <c r="E8" s="154"/>
      <c r="F8" s="154"/>
      <c r="G8" s="154"/>
    </row>
    <row r="9" spans="1:8" x14ac:dyDescent="0.25">
      <c r="B9" s="154"/>
      <c r="C9" s="154"/>
      <c r="D9" s="154"/>
      <c r="E9" s="154"/>
      <c r="F9" s="154"/>
      <c r="G9" s="154"/>
    </row>
    <row r="10" spans="1:8" x14ac:dyDescent="0.25">
      <c r="A10" s="115" t="s">
        <v>177</v>
      </c>
      <c r="B10" s="116"/>
      <c r="C10" s="116"/>
      <c r="D10" s="116"/>
      <c r="E10" s="116"/>
      <c r="F10" s="116"/>
      <c r="G10" s="116"/>
      <c r="H10" s="116"/>
    </row>
    <row r="11" spans="1:8" ht="15.75" customHeight="1" x14ac:dyDescent="0.25"/>
    <row r="12" spans="1:8" x14ac:dyDescent="0.25">
      <c r="A12" s="64" t="s">
        <v>188</v>
      </c>
      <c r="B12" s="155" t="s">
        <v>196</v>
      </c>
      <c r="C12" s="62" t="s">
        <v>1</v>
      </c>
      <c r="D12" s="62" t="s">
        <v>4</v>
      </c>
      <c r="E12" s="62" t="s">
        <v>7</v>
      </c>
      <c r="F12" s="62" t="s">
        <v>8</v>
      </c>
    </row>
    <row r="13" spans="1:8" x14ac:dyDescent="0.25">
      <c r="B13" s="155"/>
      <c r="C13" s="62" t="s">
        <v>2</v>
      </c>
      <c r="D13" s="62" t="s">
        <v>5</v>
      </c>
      <c r="E13" s="57" t="s">
        <v>271</v>
      </c>
    </row>
    <row r="14" spans="1:8" x14ac:dyDescent="0.25">
      <c r="B14" s="155"/>
      <c r="C14" s="62" t="s">
        <v>3</v>
      </c>
      <c r="D14" s="62" t="s">
        <v>6</v>
      </c>
    </row>
    <row r="15" spans="1:8" x14ac:dyDescent="0.25">
      <c r="B15" s="65"/>
      <c r="G15" s="62"/>
    </row>
    <row r="16" spans="1:8" x14ac:dyDescent="0.25">
      <c r="B16" s="63" t="s">
        <v>185</v>
      </c>
    </row>
    <row r="17" spans="1:8" x14ac:dyDescent="0.25">
      <c r="A17" s="59"/>
      <c r="B17" s="60"/>
      <c r="C17" s="60"/>
      <c r="D17" s="60"/>
      <c r="E17" s="60"/>
      <c r="F17" s="60"/>
      <c r="G17" s="60"/>
      <c r="H17" s="60"/>
    </row>
    <row r="19" spans="1:8" x14ac:dyDescent="0.25">
      <c r="A19" s="58" t="s">
        <v>176</v>
      </c>
      <c r="B19" s="57" t="s">
        <v>349</v>
      </c>
    </row>
    <row r="20" spans="1:8" x14ac:dyDescent="0.25">
      <c r="A20" s="59"/>
      <c r="B20" s="60"/>
      <c r="C20" s="60"/>
      <c r="D20" s="60"/>
      <c r="E20" s="60"/>
      <c r="F20" s="60"/>
      <c r="G20" s="60"/>
      <c r="H20" s="60"/>
    </row>
    <row r="21" spans="1:8" ht="15.75" customHeight="1" x14ac:dyDescent="0.25"/>
    <row r="22" spans="1:8" x14ac:dyDescent="0.25">
      <c r="A22" s="61" t="s">
        <v>350</v>
      </c>
      <c r="B22" s="155" t="s">
        <v>195</v>
      </c>
      <c r="C22" s="62" t="s">
        <v>29</v>
      </c>
      <c r="D22" s="57" t="s">
        <v>336</v>
      </c>
      <c r="E22" s="62" t="s">
        <v>46</v>
      </c>
      <c r="F22" s="57" t="s">
        <v>341</v>
      </c>
      <c r="G22" s="62" t="s">
        <v>57</v>
      </c>
      <c r="H22" s="62" t="s">
        <v>64</v>
      </c>
    </row>
    <row r="23" spans="1:8" x14ac:dyDescent="0.25">
      <c r="B23" s="155"/>
      <c r="C23" s="62" t="s">
        <v>30</v>
      </c>
      <c r="D23" s="62" t="s">
        <v>38</v>
      </c>
      <c r="E23" s="62" t="s">
        <v>47</v>
      </c>
      <c r="F23" s="62" t="s">
        <v>51</v>
      </c>
      <c r="G23" s="62" t="s">
        <v>58</v>
      </c>
      <c r="H23" s="62" t="s">
        <v>65</v>
      </c>
    </row>
    <row r="24" spans="1:8" x14ac:dyDescent="0.25">
      <c r="B24" s="155"/>
      <c r="C24" s="62" t="s">
        <v>31</v>
      </c>
      <c r="D24" s="62" t="s">
        <v>39</v>
      </c>
      <c r="E24" s="57" t="s">
        <v>337</v>
      </c>
      <c r="F24" s="62" t="s">
        <v>52</v>
      </c>
      <c r="G24" s="62" t="s">
        <v>59</v>
      </c>
      <c r="H24" s="57" t="s">
        <v>66</v>
      </c>
    </row>
    <row r="25" spans="1:8" x14ac:dyDescent="0.25">
      <c r="B25" s="155"/>
      <c r="C25" s="62" t="s">
        <v>32</v>
      </c>
      <c r="D25" s="62" t="s">
        <v>40</v>
      </c>
      <c r="E25" s="57" t="s">
        <v>48</v>
      </c>
      <c r="F25" s="57" t="s">
        <v>342</v>
      </c>
      <c r="G25" s="62" t="s">
        <v>60</v>
      </c>
      <c r="H25" s="57" t="s">
        <v>353</v>
      </c>
    </row>
    <row r="26" spans="1:8" x14ac:dyDescent="0.25">
      <c r="B26" s="155"/>
      <c r="C26" s="62" t="s">
        <v>33</v>
      </c>
      <c r="D26" s="62" t="s">
        <v>41</v>
      </c>
      <c r="E26" s="57" t="s">
        <v>338</v>
      </c>
      <c r="F26" s="57" t="s">
        <v>53</v>
      </c>
      <c r="G26" s="62" t="s">
        <v>61</v>
      </c>
      <c r="H26" s="57" t="s">
        <v>354</v>
      </c>
    </row>
    <row r="27" spans="1:8" x14ac:dyDescent="0.25">
      <c r="B27" s="155"/>
      <c r="C27" s="62" t="s">
        <v>34</v>
      </c>
      <c r="D27" s="62" t="s">
        <v>42</v>
      </c>
      <c r="E27" s="62" t="s">
        <v>49</v>
      </c>
      <c r="F27" s="62" t="s">
        <v>54</v>
      </c>
      <c r="G27" s="62" t="s">
        <v>344</v>
      </c>
    </row>
    <row r="28" spans="1:8" x14ac:dyDescent="0.25">
      <c r="B28" s="155"/>
      <c r="C28" s="62" t="s">
        <v>35</v>
      </c>
      <c r="D28" s="62" t="s">
        <v>43</v>
      </c>
      <c r="E28" s="62" t="s">
        <v>339</v>
      </c>
      <c r="F28" s="62" t="s">
        <v>55</v>
      </c>
      <c r="G28" s="62" t="s">
        <v>62</v>
      </c>
    </row>
    <row r="29" spans="1:8" x14ac:dyDescent="0.25">
      <c r="B29" s="155"/>
      <c r="C29" s="62" t="s">
        <v>36</v>
      </c>
      <c r="D29" s="62" t="s">
        <v>44</v>
      </c>
      <c r="E29" s="57" t="s">
        <v>340</v>
      </c>
      <c r="F29" s="62" t="s">
        <v>56</v>
      </c>
      <c r="G29" s="62" t="s">
        <v>63</v>
      </c>
    </row>
    <row r="30" spans="1:8" x14ac:dyDescent="0.25">
      <c r="B30" s="141"/>
      <c r="C30" s="62" t="s">
        <v>37</v>
      </c>
      <c r="D30" s="62" t="s">
        <v>45</v>
      </c>
      <c r="E30" s="62" t="s">
        <v>50</v>
      </c>
      <c r="F30" s="57" t="s">
        <v>343</v>
      </c>
      <c r="G30" s="62" t="s">
        <v>345</v>
      </c>
    </row>
    <row r="31" spans="1:8" x14ac:dyDescent="0.25">
      <c r="B31" s="63" t="s">
        <v>179</v>
      </c>
      <c r="C31" s="62"/>
      <c r="D31" s="62"/>
      <c r="E31" s="62"/>
      <c r="F31" s="62"/>
      <c r="G31" s="62"/>
    </row>
    <row r="32" spans="1:8" x14ac:dyDescent="0.25">
      <c r="A32" s="59"/>
      <c r="B32" s="60"/>
      <c r="C32" s="60"/>
      <c r="D32" s="60"/>
      <c r="E32" s="60"/>
      <c r="F32" s="60"/>
      <c r="G32" s="60"/>
      <c r="H32" s="60"/>
    </row>
    <row r="33" spans="1:8" x14ac:dyDescent="0.25">
      <c r="H33" s="117"/>
    </row>
    <row r="34" spans="1:8" x14ac:dyDescent="0.25">
      <c r="A34" s="66" t="s">
        <v>178</v>
      </c>
      <c r="B34" s="57" t="s">
        <v>184</v>
      </c>
      <c r="H34" s="117"/>
    </row>
    <row r="35" spans="1:8" x14ac:dyDescent="0.25">
      <c r="H35" s="117"/>
    </row>
    <row r="36" spans="1:8" x14ac:dyDescent="0.25">
      <c r="A36" s="57" t="s">
        <v>183</v>
      </c>
      <c r="B36" s="67" t="s">
        <v>186</v>
      </c>
      <c r="G36" s="62"/>
      <c r="H36" s="117"/>
    </row>
    <row r="37" spans="1:8" x14ac:dyDescent="0.25">
      <c r="B37" s="57" t="s">
        <v>181</v>
      </c>
      <c r="H37" s="117"/>
    </row>
    <row r="38" spans="1:8" x14ac:dyDescent="0.25">
      <c r="B38" s="57" t="s">
        <v>182</v>
      </c>
      <c r="H38" s="117"/>
    </row>
    <row r="39" spans="1:8" x14ac:dyDescent="0.25">
      <c r="B39" s="57" t="s">
        <v>180</v>
      </c>
      <c r="H39" s="117"/>
    </row>
    <row r="40" spans="1:8" x14ac:dyDescent="0.25">
      <c r="B40" s="57" t="s">
        <v>190</v>
      </c>
      <c r="H40" s="117"/>
    </row>
    <row r="41" spans="1:8" x14ac:dyDescent="0.25">
      <c r="G41" s="62"/>
      <c r="H41" s="117"/>
    </row>
    <row r="42" spans="1:8" x14ac:dyDescent="0.25">
      <c r="B42" s="63" t="s">
        <v>187</v>
      </c>
      <c r="H42" s="117"/>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2013-09-16T22:54:52Z</dcterms:modified>
</cp:coreProperties>
</file>